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A32A0B80-86F5-473E-A77B-8C22D22E6D16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C" sheetId="11" r:id="rId5"/>
    <sheet name="Produccion_PJ" sheetId="3" r:id="rId6"/>
    <sheet name="DIC4" sheetId="2" r:id="rId7"/>
    <sheet name="Producc" sheetId="6" r:id="rId8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91" i="4" l="1"/>
  <c r="O1691" i="4"/>
  <c r="P1691" i="4"/>
  <c r="Q1691" i="4"/>
  <c r="R1691" i="4"/>
  <c r="S1691" i="4"/>
  <c r="T1691" i="4"/>
  <c r="U1691" i="4"/>
  <c r="V1691" i="4"/>
  <c r="W1691" i="4"/>
  <c r="X1691" i="4"/>
  <c r="Y1691" i="4"/>
  <c r="Z1691" i="4"/>
  <c r="AA1691" i="4"/>
  <c r="AB1691" i="4"/>
  <c r="AC1691" i="4"/>
  <c r="AD1691" i="4"/>
  <c r="AE1691" i="4"/>
  <c r="AF1691" i="4"/>
  <c r="AG1691" i="4"/>
  <c r="AH1691" i="4"/>
  <c r="AI1691" i="4"/>
  <c r="AJ1691" i="4"/>
  <c r="AK1691" i="4"/>
  <c r="AL1691" i="4"/>
  <c r="AM1691" i="4"/>
  <c r="AN1691" i="4"/>
  <c r="AO1691" i="4"/>
  <c r="AP1691" i="4"/>
  <c r="AQ1691" i="4"/>
  <c r="AR1691" i="4"/>
  <c r="M1691" i="4"/>
  <c r="K1458" i="4" l="1"/>
  <c r="J1433" i="4"/>
  <c r="K1428" i="4"/>
  <c r="J1403" i="4"/>
  <c r="J1374" i="4"/>
  <c r="J1345" i="4"/>
  <c r="L1513" i="4" l="1"/>
  <c r="K1513" i="4"/>
  <c r="J1659" i="4"/>
  <c r="I1659" i="4"/>
  <c r="J1634" i="4"/>
  <c r="I1634" i="4"/>
  <c r="J1609" i="4"/>
  <c r="I1609" i="4"/>
  <c r="J1584" i="4"/>
  <c r="I1584" i="4"/>
  <c r="J1559" i="4"/>
  <c r="I1559" i="4"/>
  <c r="J1533" i="4"/>
  <c r="I1533" i="4"/>
  <c r="AE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F1157" i="4"/>
  <c r="AG1157" i="4"/>
  <c r="AH1157" i="4"/>
  <c r="AI1157" i="4"/>
  <c r="AJ1157" i="4"/>
  <c r="AK1157" i="4"/>
  <c r="AL1157" i="4"/>
  <c r="AM1157" i="4"/>
  <c r="AN1157" i="4"/>
  <c r="AO1157" i="4"/>
  <c r="AP1157" i="4"/>
  <c r="AQ1157" i="4"/>
  <c r="AR1157" i="4"/>
  <c r="J1160" i="4"/>
  <c r="M1157" i="4"/>
  <c r="J1142" i="4"/>
  <c r="H1059" i="4" l="1"/>
  <c r="K18" i="4"/>
  <c r="H18" i="4" s="1"/>
  <c r="I1061" i="4" s="1"/>
  <c r="I224" i="11" l="1"/>
  <c r="K19" i="11"/>
  <c r="M19" i="11" s="1"/>
  <c r="O19" i="11" s="1"/>
  <c r="H19" i="11" s="1"/>
  <c r="I225" i="11" s="1"/>
  <c r="K18" i="11"/>
  <c r="M18" i="11" s="1"/>
  <c r="O18" i="11" s="1"/>
  <c r="H18" i="11" s="1"/>
  <c r="I199" i="11" s="1"/>
  <c r="I1029" i="4" l="1"/>
  <c r="I1011" i="4"/>
  <c r="I1001" i="4"/>
  <c r="I991" i="4"/>
  <c r="I978" i="4"/>
  <c r="P987" i="4" s="1"/>
  <c r="P266" i="11" s="1"/>
  <c r="AL987" i="4" l="1"/>
  <c r="AL266" i="11" s="1"/>
  <c r="AP987" i="4"/>
  <c r="AP266" i="11" s="1"/>
  <c r="M987" i="4"/>
  <c r="M266" i="11" s="1"/>
  <c r="AF987" i="4"/>
  <c r="AF266" i="11" s="1"/>
  <c r="Q987" i="4"/>
  <c r="Q266" i="11" s="1"/>
  <c r="AK987" i="4"/>
  <c r="AK266" i="11" s="1"/>
  <c r="AC987" i="4"/>
  <c r="AC266" i="11" s="1"/>
  <c r="AH987" i="4"/>
  <c r="AH266" i="11" s="1"/>
  <c r="Y987" i="4"/>
  <c r="Y266" i="11" s="1"/>
  <c r="AO987" i="4"/>
  <c r="AO266" i="11" s="1"/>
  <c r="AG987" i="4"/>
  <c r="AG266" i="11" s="1"/>
  <c r="U987" i="4"/>
  <c r="U266" i="11" s="1"/>
  <c r="AR987" i="4"/>
  <c r="AR266" i="11" s="1"/>
  <c r="AN987" i="4"/>
  <c r="AN266" i="11" s="1"/>
  <c r="AJ987" i="4"/>
  <c r="AJ266" i="11" s="1"/>
  <c r="AQ987" i="4"/>
  <c r="AQ266" i="11" s="1"/>
  <c r="AM987" i="4"/>
  <c r="AM266" i="11" s="1"/>
  <c r="AI987" i="4"/>
  <c r="AI266" i="11" s="1"/>
  <c r="AE987" i="4"/>
  <c r="AE266" i="11" s="1"/>
  <c r="AA987" i="4"/>
  <c r="AA266" i="11" s="1"/>
  <c r="W987" i="4"/>
  <c r="W266" i="11" s="1"/>
  <c r="S987" i="4"/>
  <c r="S266" i="11" s="1"/>
  <c r="O987" i="4"/>
  <c r="O266" i="11" s="1"/>
  <c r="AD987" i="4"/>
  <c r="AD266" i="11" s="1"/>
  <c r="Z987" i="4"/>
  <c r="Z266" i="11" s="1"/>
  <c r="V987" i="4"/>
  <c r="V266" i="11" s="1"/>
  <c r="R987" i="4"/>
  <c r="R266" i="11" s="1"/>
  <c r="N987" i="4"/>
  <c r="N266" i="11" s="1"/>
  <c r="AB987" i="4"/>
  <c r="AB266" i="11" s="1"/>
  <c r="X987" i="4"/>
  <c r="X266" i="11" s="1"/>
  <c r="T987" i="4"/>
  <c r="T266" i="11" s="1"/>
  <c r="H15" i="4"/>
  <c r="J1314" i="4" l="1"/>
  <c r="K1465" i="4"/>
  <c r="I1059" i="4"/>
  <c r="J1282" i="4"/>
  <c r="J1223" i="4"/>
  <c r="J49" i="4"/>
  <c r="A3" i="11"/>
  <c r="L54" i="11" s="1"/>
  <c r="A4" i="11"/>
  <c r="L55" i="11" s="1"/>
  <c r="A5" i="11"/>
  <c r="L56" i="11" s="1"/>
  <c r="A6" i="11"/>
  <c r="L57" i="11" s="1"/>
  <c r="A7" i="11"/>
  <c r="L58" i="11" s="1"/>
  <c r="A8" i="11"/>
  <c r="L59" i="11" s="1"/>
  <c r="A9" i="11"/>
  <c r="L60" i="11" s="1"/>
  <c r="J51" i="11"/>
  <c r="H16" i="11"/>
  <c r="K14" i="11" l="1"/>
  <c r="M14" i="11" s="1"/>
  <c r="O14" i="11" s="1"/>
  <c r="I14" i="11"/>
  <c r="K13" i="11"/>
  <c r="M13" i="11" s="1"/>
  <c r="O13" i="11" s="1"/>
  <c r="I13" i="11"/>
  <c r="K12" i="11"/>
  <c r="M12" i="11" s="1"/>
  <c r="O12" i="11" s="1"/>
  <c r="I12" i="11"/>
  <c r="I139" i="11" s="1"/>
  <c r="K11" i="11"/>
  <c r="M11" i="11" s="1"/>
  <c r="O11" i="11" s="1"/>
  <c r="I11" i="11"/>
  <c r="I128" i="11" s="1"/>
  <c r="K10" i="11"/>
  <c r="M10" i="11" s="1"/>
  <c r="O10" i="11" s="1"/>
  <c r="I10" i="11"/>
  <c r="I151" i="11" s="1"/>
  <c r="K9" i="11"/>
  <c r="M9" i="11" s="1"/>
  <c r="O9" i="11" s="1"/>
  <c r="I9" i="11"/>
  <c r="I213" i="11" s="1"/>
  <c r="K8" i="11"/>
  <c r="M8" i="11" s="1"/>
  <c r="O8" i="11" s="1"/>
  <c r="I8" i="11"/>
  <c r="K7" i="11"/>
  <c r="M7" i="11" s="1"/>
  <c r="O7" i="11" s="1"/>
  <c r="I7" i="11"/>
  <c r="K6" i="11"/>
  <c r="M6" i="11" s="1"/>
  <c r="O6" i="11" s="1"/>
  <c r="I6" i="11"/>
  <c r="K5" i="11"/>
  <c r="M5" i="11" s="1"/>
  <c r="O5" i="11" s="1"/>
  <c r="I5" i="11"/>
  <c r="I117" i="11" s="1"/>
  <c r="K4" i="11"/>
  <c r="M4" i="11" s="1"/>
  <c r="O4" i="11" s="1"/>
  <c r="I4" i="11"/>
  <c r="I106" i="11" s="1"/>
  <c r="A181" i="4"/>
  <c r="B1" i="4"/>
  <c r="B4" i="4"/>
  <c r="L106" i="4" s="1"/>
  <c r="B5" i="4"/>
  <c r="L807" i="4" s="1"/>
  <c r="B6" i="4"/>
  <c r="L361" i="4" s="1"/>
  <c r="B7" i="4"/>
  <c r="L323" i="4" s="1"/>
  <c r="B8" i="4"/>
  <c r="B9" i="4"/>
  <c r="L615" i="4" s="1"/>
  <c r="B3" i="4"/>
  <c r="L650" i="4" s="1"/>
  <c r="H15" i="11"/>
  <c r="H1540" i="4" l="1"/>
  <c r="M1540" i="4" s="1"/>
  <c r="H1541" i="4"/>
  <c r="H1264" i="4"/>
  <c r="H1294" i="4"/>
  <c r="H1326" i="4"/>
  <c r="AR1264" i="4"/>
  <c r="AN1264" i="4"/>
  <c r="AJ1264" i="4"/>
  <c r="AF1264" i="4"/>
  <c r="AB1264" i="4"/>
  <c r="X1264" i="4"/>
  <c r="T1264" i="4"/>
  <c r="P1264" i="4"/>
  <c r="AQ1264" i="4"/>
  <c r="AM1264" i="4"/>
  <c r="AI1264" i="4"/>
  <c r="AE1264" i="4"/>
  <c r="AA1264" i="4"/>
  <c r="W1264" i="4"/>
  <c r="S1264" i="4"/>
  <c r="O1264" i="4"/>
  <c r="AP1264" i="4"/>
  <c r="AL1264" i="4"/>
  <c r="AH1264" i="4"/>
  <c r="AD1264" i="4"/>
  <c r="Z1264" i="4"/>
  <c r="V1264" i="4"/>
  <c r="R1264" i="4"/>
  <c r="N1264" i="4"/>
  <c r="AO1264" i="4"/>
  <c r="Y1264" i="4"/>
  <c r="AG1264" i="4"/>
  <c r="AK1264" i="4"/>
  <c r="U1264" i="4"/>
  <c r="Q1264" i="4"/>
  <c r="AC1264" i="4"/>
  <c r="M1264" i="4"/>
  <c r="H1452" i="4"/>
  <c r="H1448" i="4"/>
  <c r="H1455" i="4"/>
  <c r="H1451" i="4"/>
  <c r="H1447" i="4"/>
  <c r="H1454" i="4"/>
  <c r="H1450" i="4"/>
  <c r="H1445" i="4"/>
  <c r="H1441" i="4"/>
  <c r="H1453" i="4"/>
  <c r="H1444" i="4"/>
  <c r="H1440" i="4"/>
  <c r="H1449" i="4"/>
  <c r="H1443" i="4"/>
  <c r="H1439" i="4"/>
  <c r="H1442" i="4"/>
  <c r="H1435" i="4"/>
  <c r="H1438" i="4"/>
  <c r="H1434" i="4"/>
  <c r="H1446" i="4"/>
  <c r="H1436" i="4"/>
  <c r="H1437" i="4"/>
  <c r="H1422" i="4"/>
  <c r="H1418" i="4"/>
  <c r="H1425" i="4"/>
  <c r="H1421" i="4"/>
  <c r="H1417" i="4"/>
  <c r="H1424" i="4"/>
  <c r="H1420" i="4"/>
  <c r="H1414" i="4"/>
  <c r="H1410" i="4"/>
  <c r="H1423" i="4"/>
  <c r="H1413" i="4"/>
  <c r="H1419" i="4"/>
  <c r="H1416" i="4"/>
  <c r="H1412" i="4"/>
  <c r="H1415" i="4"/>
  <c r="H1408" i="4"/>
  <c r="H1404" i="4"/>
  <c r="M1404" i="4" s="1"/>
  <c r="H1407" i="4"/>
  <c r="H1411" i="4"/>
  <c r="H1406" i="4"/>
  <c r="H1409" i="4"/>
  <c r="H1405" i="4"/>
  <c r="H1393" i="4"/>
  <c r="H1389" i="4"/>
  <c r="M1389" i="4" s="1"/>
  <c r="H1396" i="4"/>
  <c r="H1392" i="4"/>
  <c r="H1388" i="4"/>
  <c r="H1395" i="4"/>
  <c r="H1391" i="4"/>
  <c r="M1391" i="4" s="1"/>
  <c r="H1394" i="4"/>
  <c r="H1385" i="4"/>
  <c r="M1385" i="4" s="1"/>
  <c r="H1381" i="4"/>
  <c r="H1390" i="4"/>
  <c r="M1390" i="4" s="1"/>
  <c r="H1384" i="4"/>
  <c r="H1387" i="4"/>
  <c r="H1379" i="4"/>
  <c r="H1375" i="4"/>
  <c r="M1375" i="4" s="1"/>
  <c r="H1386" i="4"/>
  <c r="H1378" i="4"/>
  <c r="H1383" i="4"/>
  <c r="H1377" i="4"/>
  <c r="H1382" i="4"/>
  <c r="H1376" i="4"/>
  <c r="H1380" i="4"/>
  <c r="H1320" i="4"/>
  <c r="AJ1320" i="4" s="1"/>
  <c r="H1364" i="4"/>
  <c r="H1360" i="4"/>
  <c r="H1367" i="4"/>
  <c r="H1363" i="4"/>
  <c r="H1359" i="4"/>
  <c r="H1366" i="4"/>
  <c r="H1358" i="4"/>
  <c r="H1354" i="4"/>
  <c r="H1365" i="4"/>
  <c r="H1357" i="4"/>
  <c r="H1353" i="4"/>
  <c r="H1349" i="4"/>
  <c r="H1362" i="4"/>
  <c r="H1356" i="4"/>
  <c r="H1352" i="4"/>
  <c r="H1348" i="4"/>
  <c r="H1361" i="4"/>
  <c r="H1346" i="4"/>
  <c r="H1355" i="4"/>
  <c r="H1351" i="4"/>
  <c r="H1350" i="4"/>
  <c r="H1347" i="4"/>
  <c r="H1288" i="4"/>
  <c r="M1288" i="4" s="1"/>
  <c r="H1318" i="4"/>
  <c r="M1318" i="4" s="1"/>
  <c r="H1259" i="4"/>
  <c r="AF1259" i="4" s="1"/>
  <c r="H1286" i="4"/>
  <c r="H1257" i="4"/>
  <c r="H1229" i="4"/>
  <c r="H1233" i="4"/>
  <c r="H1237" i="4"/>
  <c r="H1241" i="4"/>
  <c r="H1245" i="4"/>
  <c r="H1230" i="4"/>
  <c r="H1234" i="4"/>
  <c r="H1238" i="4"/>
  <c r="H1242" i="4"/>
  <c r="H1227" i="4"/>
  <c r="H1228" i="4"/>
  <c r="H1232" i="4"/>
  <c r="H1240" i="4"/>
  <c r="H1231" i="4"/>
  <c r="H1235" i="4"/>
  <c r="H1239" i="4"/>
  <c r="H1243" i="4"/>
  <c r="H1236" i="4"/>
  <c r="H1244" i="4"/>
  <c r="H1260" i="4"/>
  <c r="H1254" i="4"/>
  <c r="H1255" i="4"/>
  <c r="H1258" i="4"/>
  <c r="H1256" i="4"/>
  <c r="H1337" i="4"/>
  <c r="H1332" i="4"/>
  <c r="H1336" i="4"/>
  <c r="H1331" i="4"/>
  <c r="H1335" i="4"/>
  <c r="H1330" i="4"/>
  <c r="H1334" i="4"/>
  <c r="H1323" i="4"/>
  <c r="H1317" i="4"/>
  <c r="M1317" i="4" s="1"/>
  <c r="H1329" i="4"/>
  <c r="H1327" i="4"/>
  <c r="H1325" i="4"/>
  <c r="H1322" i="4"/>
  <c r="H1315" i="4"/>
  <c r="H1321" i="4"/>
  <c r="H1319" i="4"/>
  <c r="H1324" i="4"/>
  <c r="H1316" i="4"/>
  <c r="H1274" i="4"/>
  <c r="H1269" i="4"/>
  <c r="H1273" i="4"/>
  <c r="H1268" i="4"/>
  <c r="H1271" i="4"/>
  <c r="H1270" i="4"/>
  <c r="H1266" i="4"/>
  <c r="H1261" i="4"/>
  <c r="H1265" i="4"/>
  <c r="M1265" i="4" s="1"/>
  <c r="H1263" i="4"/>
  <c r="H1262" i="4"/>
  <c r="H1302" i="4"/>
  <c r="H1305" i="4"/>
  <c r="H1300" i="4"/>
  <c r="H1304" i="4"/>
  <c r="H1299" i="4"/>
  <c r="H1293" i="4"/>
  <c r="H1297" i="4"/>
  <c r="H1290" i="4"/>
  <c r="H1287" i="4"/>
  <c r="H1303" i="4"/>
  <c r="H1295" i="4"/>
  <c r="H1298" i="4"/>
  <c r="H1285" i="4"/>
  <c r="M1285" i="4" s="1"/>
  <c r="H1291" i="4"/>
  <c r="H1284" i="4"/>
  <c r="H1292" i="4"/>
  <c r="H1283" i="4"/>
  <c r="M1283" i="4" s="1"/>
  <c r="H1289" i="4"/>
  <c r="H1226" i="4"/>
  <c r="H1224" i="4"/>
  <c r="H1225" i="4"/>
  <c r="H1518" i="4"/>
  <c r="H1519" i="4"/>
  <c r="H1520" i="4"/>
  <c r="H1525" i="4"/>
  <c r="H1523" i="4"/>
  <c r="H1524" i="4"/>
  <c r="H1517" i="4"/>
  <c r="M1517" i="4" s="1"/>
  <c r="H1516" i="4"/>
  <c r="M1516" i="4" s="1"/>
  <c r="H1515" i="4"/>
  <c r="H1672" i="4"/>
  <c r="H1670" i="4"/>
  <c r="H1667" i="4"/>
  <c r="H1663" i="4"/>
  <c r="H1671" i="4"/>
  <c r="H1666" i="4"/>
  <c r="H1662" i="4"/>
  <c r="H1665" i="4"/>
  <c r="H1661" i="4"/>
  <c r="H1647" i="4"/>
  <c r="H1644" i="4"/>
  <c r="H1641" i="4"/>
  <c r="H1639" i="4"/>
  <c r="H1635" i="4"/>
  <c r="H1621" i="4"/>
  <c r="H1664" i="4"/>
  <c r="H1642" i="4"/>
  <c r="H1622" i="4"/>
  <c r="H1619" i="4"/>
  <c r="H1616" i="4"/>
  <c r="H1612" i="4"/>
  <c r="H1610" i="4"/>
  <c r="H1596" i="4"/>
  <c r="H1669" i="4"/>
  <c r="H1645" i="4"/>
  <c r="H1643" i="4"/>
  <c r="H1636" i="4"/>
  <c r="H1620" i="4"/>
  <c r="H1660" i="4"/>
  <c r="H1640" i="4"/>
  <c r="H1638" i="4"/>
  <c r="H1618" i="4"/>
  <c r="H1614" i="4"/>
  <c r="H1668" i="4"/>
  <c r="H1646" i="4"/>
  <c r="H1637" i="4"/>
  <c r="H1617" i="4"/>
  <c r="H1615" i="4"/>
  <c r="H1613" i="4"/>
  <c r="H1611" i="4"/>
  <c r="H1597" i="4"/>
  <c r="H1595" i="4"/>
  <c r="H1594" i="4"/>
  <c r="H1592" i="4"/>
  <c r="H1588" i="4"/>
  <c r="H1570" i="4"/>
  <c r="H1563" i="4"/>
  <c r="H1561" i="4"/>
  <c r="H1591" i="4"/>
  <c r="H1587" i="4"/>
  <c r="H1568" i="4"/>
  <c r="H1562" i="4"/>
  <c r="H1560" i="4"/>
  <c r="H1547" i="4"/>
  <c r="H1590" i="4"/>
  <c r="H1586" i="4"/>
  <c r="H1572" i="4"/>
  <c r="H1567" i="4"/>
  <c r="H1565" i="4"/>
  <c r="H1593" i="4"/>
  <c r="H1589" i="4"/>
  <c r="H1585" i="4"/>
  <c r="H1571" i="4"/>
  <c r="H1569" i="4"/>
  <c r="H1566" i="4"/>
  <c r="H1564" i="4"/>
  <c r="H1546" i="4"/>
  <c r="H1539" i="4"/>
  <c r="H1535" i="4"/>
  <c r="H1544" i="4"/>
  <c r="H1538" i="4"/>
  <c r="H1534" i="4"/>
  <c r="H1545" i="4"/>
  <c r="H1542" i="4"/>
  <c r="H1537" i="4"/>
  <c r="H1543" i="4"/>
  <c r="H1536" i="4"/>
  <c r="H1494" i="4"/>
  <c r="H1498" i="4"/>
  <c r="H1495" i="4"/>
  <c r="M1495" i="4" s="1"/>
  <c r="H1499" i="4"/>
  <c r="H1492" i="4"/>
  <c r="H1500" i="4"/>
  <c r="H1497" i="4"/>
  <c r="H1493" i="4"/>
  <c r="H1496" i="4"/>
  <c r="H1491" i="4"/>
  <c r="H1489" i="4"/>
  <c r="H1490" i="4"/>
  <c r="H1488" i="4"/>
  <c r="H1215" i="4"/>
  <c r="H1210" i="4"/>
  <c r="H1214" i="4"/>
  <c r="H1208" i="4"/>
  <c r="H1212" i="4"/>
  <c r="H1211" i="4"/>
  <c r="H1209" i="4"/>
  <c r="H1199" i="4"/>
  <c r="H1204" i="4"/>
  <c r="H1200" i="4"/>
  <c r="H1202" i="4"/>
  <c r="H1205" i="4"/>
  <c r="H1201" i="4"/>
  <c r="H1198" i="4"/>
  <c r="H1189" i="4"/>
  <c r="H1188" i="4"/>
  <c r="H1181" i="4"/>
  <c r="H1195" i="4"/>
  <c r="H1180" i="4"/>
  <c r="H1179" i="4"/>
  <c r="H1194" i="4"/>
  <c r="H1192" i="4"/>
  <c r="H1191" i="4"/>
  <c r="H1185" i="4"/>
  <c r="H1184" i="4"/>
  <c r="H1183" i="4"/>
  <c r="H1175" i="4"/>
  <c r="H1171" i="4"/>
  <c r="H1190" i="4"/>
  <c r="H1182" i="4"/>
  <c r="H1174" i="4"/>
  <c r="H1170" i="4"/>
  <c r="H1172" i="4"/>
  <c r="H1167" i="4"/>
  <c r="H1158" i="4"/>
  <c r="H1157" i="4"/>
  <c r="H1156" i="4"/>
  <c r="H1149" i="4"/>
  <c r="H1145" i="4"/>
  <c r="H1143" i="4"/>
  <c r="H1162" i="4"/>
  <c r="H1154" i="4"/>
  <c r="H1147" i="4"/>
  <c r="H1144" i="4"/>
  <c r="H1166" i="4"/>
  <c r="H1165" i="4"/>
  <c r="H1155" i="4"/>
  <c r="H1148" i="4"/>
  <c r="H1176" i="4"/>
  <c r="H1164" i="4"/>
  <c r="H1161" i="4"/>
  <c r="H1152" i="4"/>
  <c r="H1173" i="4"/>
  <c r="H1163" i="4"/>
  <c r="H1153" i="4"/>
  <c r="H1146" i="4"/>
  <c r="H1139" i="4"/>
  <c r="H1140" i="4"/>
  <c r="H1138" i="4"/>
  <c r="H1135" i="4"/>
  <c r="H1136" i="4"/>
  <c r="H1134" i="4"/>
  <c r="H1137" i="4"/>
  <c r="H1100" i="4"/>
  <c r="H1081" i="4"/>
  <c r="H1079" i="4"/>
  <c r="H1125" i="4"/>
  <c r="H1121" i="4"/>
  <c r="H1124" i="4"/>
  <c r="H1120" i="4"/>
  <c r="H1123" i="4"/>
  <c r="H1116" i="4"/>
  <c r="H1108" i="4"/>
  <c r="H1122" i="4"/>
  <c r="H1126" i="4"/>
  <c r="H1109" i="4"/>
  <c r="H1114" i="4"/>
  <c r="H1113" i="4"/>
  <c r="H1107" i="4"/>
  <c r="H1115" i="4"/>
  <c r="H1112" i="4"/>
  <c r="H1110" i="4"/>
  <c r="H1111" i="4"/>
  <c r="H1098" i="4"/>
  <c r="H1117" i="4"/>
  <c r="H1041" i="4"/>
  <c r="AJ1041" i="4" s="1"/>
  <c r="AJ243" i="11" s="1"/>
  <c r="H1067" i="4"/>
  <c r="H1071" i="4"/>
  <c r="H1075" i="4"/>
  <c r="H1080" i="4"/>
  <c r="H1085" i="4"/>
  <c r="H1089" i="4"/>
  <c r="H1093" i="4"/>
  <c r="H1097" i="4"/>
  <c r="H1064" i="4"/>
  <c r="H1068" i="4"/>
  <c r="H1072" i="4"/>
  <c r="H1076" i="4"/>
  <c r="H1086" i="4"/>
  <c r="H1090" i="4"/>
  <c r="H1094" i="4"/>
  <c r="H1099" i="4"/>
  <c r="H1065" i="4"/>
  <c r="H1069" i="4"/>
  <c r="H1077" i="4"/>
  <c r="H1087" i="4"/>
  <c r="H1095" i="4"/>
  <c r="H1082" i="4"/>
  <c r="H1073" i="4"/>
  <c r="H1083" i="4"/>
  <c r="H1091" i="4"/>
  <c r="H1066" i="4"/>
  <c r="H1084" i="4"/>
  <c r="H1070" i="4"/>
  <c r="H1088" i="4"/>
  <c r="H1074" i="4"/>
  <c r="H1092" i="4"/>
  <c r="H1078" i="4"/>
  <c r="H1096" i="4"/>
  <c r="H1063" i="4"/>
  <c r="I163" i="11"/>
  <c r="I187" i="11"/>
  <c r="I175" i="11"/>
  <c r="I198" i="11"/>
  <c r="H1038" i="4"/>
  <c r="H1035" i="4"/>
  <c r="H1034" i="4"/>
  <c r="H1043" i="4"/>
  <c r="H1033" i="4"/>
  <c r="H1040" i="4"/>
  <c r="M1040" i="4" s="1"/>
  <c r="H1032" i="4"/>
  <c r="H1042" i="4"/>
  <c r="H1039" i="4"/>
  <c r="H1037" i="4"/>
  <c r="H1036" i="4"/>
  <c r="H1022" i="4"/>
  <c r="H1023" i="4"/>
  <c r="H1019" i="4"/>
  <c r="H1018" i="4"/>
  <c r="H1017" i="4"/>
  <c r="H1016" i="4"/>
  <c r="H1024" i="4"/>
  <c r="H1015" i="4"/>
  <c r="M1015" i="4" s="1"/>
  <c r="M247" i="11" s="1"/>
  <c r="H1021" i="4"/>
  <c r="H1014" i="4"/>
  <c r="H1007" i="4"/>
  <c r="H1025" i="4"/>
  <c r="H997" i="4"/>
  <c r="H1020" i="4"/>
  <c r="H1006" i="4"/>
  <c r="H1004" i="4"/>
  <c r="H1005" i="4"/>
  <c r="H981" i="4"/>
  <c r="M981" i="4" s="1"/>
  <c r="M258" i="11" s="1"/>
  <c r="H995" i="4"/>
  <c r="H994" i="4"/>
  <c r="H996" i="4"/>
  <c r="H983" i="4"/>
  <c r="H986" i="4"/>
  <c r="H984" i="4"/>
  <c r="M984" i="4" s="1"/>
  <c r="H982" i="4"/>
  <c r="H985" i="4"/>
  <c r="H970" i="4"/>
  <c r="H966" i="4"/>
  <c r="H962" i="4"/>
  <c r="H958" i="4"/>
  <c r="H954" i="4"/>
  <c r="H950" i="4"/>
  <c r="H946" i="4"/>
  <c r="H942" i="4"/>
  <c r="H938" i="4"/>
  <c r="H934" i="4"/>
  <c r="H969" i="4"/>
  <c r="H965" i="4"/>
  <c r="H961" i="4"/>
  <c r="H957" i="4"/>
  <c r="H953" i="4"/>
  <c r="H949" i="4"/>
  <c r="H945" i="4"/>
  <c r="H941" i="4"/>
  <c r="H937" i="4"/>
  <c r="H933" i="4"/>
  <c r="H967" i="4"/>
  <c r="H959" i="4"/>
  <c r="H951" i="4"/>
  <c r="H943" i="4"/>
  <c r="H935" i="4"/>
  <c r="H963" i="4"/>
  <c r="H955" i="4"/>
  <c r="H947" i="4"/>
  <c r="H939" i="4"/>
  <c r="H964" i="4"/>
  <c r="H956" i="4"/>
  <c r="H948" i="4"/>
  <c r="H940" i="4"/>
  <c r="H932" i="4"/>
  <c r="H968" i="4"/>
  <c r="H960" i="4"/>
  <c r="H952" i="4"/>
  <c r="H944" i="4"/>
  <c r="H936" i="4"/>
  <c r="L26" i="4"/>
  <c r="L585" i="4"/>
  <c r="L267" i="4"/>
  <c r="L334" i="4"/>
  <c r="L107" i="4"/>
  <c r="L455" i="4"/>
  <c r="L164" i="4"/>
  <c r="L58" i="4"/>
  <c r="L111" i="4"/>
  <c r="L177" i="4"/>
  <c r="L282" i="4"/>
  <c r="L338" i="4"/>
  <c r="L467" i="4"/>
  <c r="L602" i="4"/>
  <c r="L67" i="4"/>
  <c r="L124" i="4"/>
  <c r="L202" i="4"/>
  <c r="L306" i="4"/>
  <c r="L374" i="4"/>
  <c r="L517" i="4"/>
  <c r="L656" i="4"/>
  <c r="H902" i="4"/>
  <c r="H906" i="4"/>
  <c r="H910" i="4"/>
  <c r="H914" i="4"/>
  <c r="H918" i="4"/>
  <c r="H922" i="4"/>
  <c r="H901" i="4"/>
  <c r="H909" i="4"/>
  <c r="H921" i="4"/>
  <c r="H903" i="4"/>
  <c r="H907" i="4"/>
  <c r="H911" i="4"/>
  <c r="H915" i="4"/>
  <c r="H919" i="4"/>
  <c r="H923" i="4"/>
  <c r="H905" i="4"/>
  <c r="H913" i="4"/>
  <c r="H917" i="4"/>
  <c r="H904" i="4"/>
  <c r="H908" i="4"/>
  <c r="H912" i="4"/>
  <c r="H916" i="4"/>
  <c r="H920" i="4"/>
  <c r="H924" i="4"/>
  <c r="L78" i="4"/>
  <c r="L160" i="4"/>
  <c r="L242" i="4"/>
  <c r="L312" i="4"/>
  <c r="L393" i="4"/>
  <c r="L523" i="4"/>
  <c r="L708" i="4"/>
  <c r="L131" i="4"/>
  <c r="L186" i="4"/>
  <c r="L252" i="4"/>
  <c r="H900" i="4"/>
  <c r="H899" i="4"/>
  <c r="H894" i="4"/>
  <c r="H898" i="4"/>
  <c r="H895" i="4"/>
  <c r="H889" i="4"/>
  <c r="H893" i="4"/>
  <c r="H892" i="4"/>
  <c r="H888" i="4"/>
  <c r="H896" i="4"/>
  <c r="H887" i="4"/>
  <c r="H897" i="4"/>
  <c r="H886" i="4"/>
  <c r="H890" i="4"/>
  <c r="H891" i="4"/>
  <c r="B1" i="11"/>
  <c r="H59" i="11" s="1"/>
  <c r="L39" i="4"/>
  <c r="L68" i="4"/>
  <c r="L92" i="4"/>
  <c r="L120" i="4"/>
  <c r="L134" i="4"/>
  <c r="L173" i="4"/>
  <c r="L189" i="4"/>
  <c r="L225" i="4"/>
  <c r="L254" i="4"/>
  <c r="L295" i="4"/>
  <c r="L322" i="4"/>
  <c r="L351" i="4"/>
  <c r="L416" i="4"/>
  <c r="L478" i="4"/>
  <c r="L545" i="4"/>
  <c r="L627" i="4"/>
  <c r="L769" i="4"/>
  <c r="L29" i="4"/>
  <c r="L81" i="4"/>
  <c r="L212" i="4"/>
  <c r="L54" i="4"/>
  <c r="L71" i="4"/>
  <c r="L96" i="4"/>
  <c r="L121" i="4"/>
  <c r="L145" i="4"/>
  <c r="L174" i="4"/>
  <c r="L201" i="4"/>
  <c r="L241" i="4"/>
  <c r="L258" i="4"/>
  <c r="L299" i="4"/>
  <c r="L439" i="4"/>
  <c r="L506" i="4"/>
  <c r="L562" i="4"/>
  <c r="I24" i="11"/>
  <c r="I37" i="11"/>
  <c r="L810" i="4"/>
  <c r="L758" i="4"/>
  <c r="L707" i="4"/>
  <c r="L655" i="4"/>
  <c r="L823" i="4"/>
  <c r="L771" i="4"/>
  <c r="L720" i="4"/>
  <c r="L668" i="4"/>
  <c r="L784" i="4"/>
  <c r="L733" i="4"/>
  <c r="L681" i="4"/>
  <c r="L629" i="4"/>
  <c r="L574" i="4"/>
  <c r="L522" i="4"/>
  <c r="L470" i="4"/>
  <c r="L418" i="4"/>
  <c r="L363" i="4"/>
  <c r="L311" i="4"/>
  <c r="L257" i="4"/>
  <c r="L204" i="4"/>
  <c r="L642" i="4"/>
  <c r="L601" i="4"/>
  <c r="L561" i="4"/>
  <c r="L431" i="4"/>
  <c r="L392" i="4"/>
  <c r="L350" i="4"/>
  <c r="L217" i="4"/>
  <c r="L163" i="4"/>
  <c r="L694" i="4"/>
  <c r="L587" i="4"/>
  <c r="L548" i="4"/>
  <c r="L509" i="4"/>
  <c r="L376" i="4"/>
  <c r="L337" i="4"/>
  <c r="L298" i="4"/>
  <c r="L176" i="4"/>
  <c r="L123" i="4"/>
  <c r="L70" i="4"/>
  <c r="L483" i="4"/>
  <c r="L444" i="4"/>
  <c r="L405" i="4"/>
  <c r="L745" i="4"/>
  <c r="L535" i="4"/>
  <c r="L496" i="4"/>
  <c r="L457" i="4"/>
  <c r="L324" i="4"/>
  <c r="L285" i="4"/>
  <c r="L244" i="4"/>
  <c r="L136" i="4"/>
  <c r="L83" i="4"/>
  <c r="L31" i="4"/>
  <c r="L797" i="4"/>
  <c r="L614" i="4"/>
  <c r="L796" i="4"/>
  <c r="L744" i="4"/>
  <c r="L693" i="4"/>
  <c r="L809" i="4"/>
  <c r="L757" i="4"/>
  <c r="L706" i="4"/>
  <c r="L822" i="4"/>
  <c r="L770" i="4"/>
  <c r="L719" i="4"/>
  <c r="L667" i="4"/>
  <c r="L613" i="4"/>
  <c r="L560" i="4"/>
  <c r="L508" i="4"/>
  <c r="L456" i="4"/>
  <c r="L404" i="4"/>
  <c r="L349" i="4"/>
  <c r="L297" i="4"/>
  <c r="L243" i="4"/>
  <c r="L190" i="4"/>
  <c r="L732" i="4"/>
  <c r="L654" i="4"/>
  <c r="L521" i="4"/>
  <c r="L482" i="4"/>
  <c r="L443" i="4"/>
  <c r="L310" i="4"/>
  <c r="L271" i="4"/>
  <c r="L229" i="4"/>
  <c r="L783" i="4"/>
  <c r="L641" i="4"/>
  <c r="L600" i="4"/>
  <c r="L469" i="4"/>
  <c r="L430" i="4"/>
  <c r="L391" i="4"/>
  <c r="L256" i="4"/>
  <c r="L216" i="4"/>
  <c r="L162" i="4"/>
  <c r="L109" i="4"/>
  <c r="L56" i="4"/>
  <c r="L680" i="4"/>
  <c r="L495" i="4"/>
  <c r="L362" i="4"/>
  <c r="L628" i="4"/>
  <c r="L586" i="4"/>
  <c r="L547" i="4"/>
  <c r="L417" i="4"/>
  <c r="L375" i="4"/>
  <c r="L336" i="4"/>
  <c r="L203" i="4"/>
  <c r="L175" i="4"/>
  <c r="L122" i="4"/>
  <c r="L69" i="4"/>
  <c r="L573" i="4"/>
  <c r="L534" i="4"/>
  <c r="L97" i="4"/>
  <c r="L146" i="4"/>
  <c r="L230" i="4"/>
  <c r="L53" i="4"/>
  <c r="L110" i="4"/>
  <c r="L272" i="4"/>
  <c r="L40" i="4"/>
  <c r="L82" i="4"/>
  <c r="L43" i="4"/>
  <c r="L57" i="4"/>
  <c r="L149" i="4"/>
  <c r="L284" i="4"/>
  <c r="L806" i="4"/>
  <c r="L754" i="4"/>
  <c r="L703" i="4"/>
  <c r="L819" i="4"/>
  <c r="L767" i="4"/>
  <c r="L716" i="4"/>
  <c r="L780" i="4"/>
  <c r="L729" i="4"/>
  <c r="L677" i="4"/>
  <c r="L625" i="4"/>
  <c r="L570" i="4"/>
  <c r="L518" i="4"/>
  <c r="L466" i="4"/>
  <c r="L414" i="4"/>
  <c r="L359" i="4"/>
  <c r="L307" i="4"/>
  <c r="L253" i="4"/>
  <c r="L200" i="4"/>
  <c r="L793" i="4"/>
  <c r="L583" i="4"/>
  <c r="L544" i="4"/>
  <c r="L505" i="4"/>
  <c r="L372" i="4"/>
  <c r="L333" i="4"/>
  <c r="L294" i="4"/>
  <c r="L159" i="4"/>
  <c r="L531" i="4"/>
  <c r="L492" i="4"/>
  <c r="L453" i="4"/>
  <c r="L320" i="4"/>
  <c r="L281" i="4"/>
  <c r="L240" i="4"/>
  <c r="L172" i="4"/>
  <c r="L119" i="4"/>
  <c r="L66" i="4"/>
  <c r="L638" i="4"/>
  <c r="L597" i="4"/>
  <c r="L557" i="4"/>
  <c r="L346" i="4"/>
  <c r="L690" i="4"/>
  <c r="L664" i="4"/>
  <c r="L651" i="4"/>
  <c r="L610" i="4"/>
  <c r="L479" i="4"/>
  <c r="L440" i="4"/>
  <c r="L401" i="4"/>
  <c r="L268" i="4"/>
  <c r="L226" i="4"/>
  <c r="L187" i="4"/>
  <c r="L132" i="4"/>
  <c r="L79" i="4"/>
  <c r="L27" i="4"/>
  <c r="L741" i="4"/>
  <c r="L427" i="4"/>
  <c r="L388" i="4"/>
  <c r="L30" i="4"/>
  <c r="L44" i="4"/>
  <c r="L93" i="4"/>
  <c r="L135" i="4"/>
  <c r="L150" i="4"/>
  <c r="L191" i="4"/>
  <c r="L213" i="4"/>
  <c r="L792" i="4"/>
  <c r="L740" i="4"/>
  <c r="L689" i="4"/>
  <c r="L805" i="4"/>
  <c r="L753" i="4"/>
  <c r="L702" i="4"/>
  <c r="L818" i="4"/>
  <c r="L766" i="4"/>
  <c r="L715" i="4"/>
  <c r="L663" i="4"/>
  <c r="L609" i="4"/>
  <c r="L556" i="4"/>
  <c r="L504" i="4"/>
  <c r="L452" i="4"/>
  <c r="L400" i="4"/>
  <c r="L345" i="4"/>
  <c r="L293" i="4"/>
  <c r="L239" i="4"/>
  <c r="L782" i="4"/>
  <c r="L731" i="4"/>
  <c r="L679" i="4"/>
  <c r="L795" i="4"/>
  <c r="L743" i="4"/>
  <c r="L692" i="4"/>
  <c r="L808" i="4"/>
  <c r="L756" i="4"/>
  <c r="L705" i="4"/>
  <c r="L653" i="4"/>
  <c r="L599" i="4"/>
  <c r="L546" i="4"/>
  <c r="L494" i="4"/>
  <c r="L442" i="4"/>
  <c r="L390" i="4"/>
  <c r="L335" i="4"/>
  <c r="L283" i="4"/>
  <c r="L228" i="4"/>
  <c r="L41" i="4"/>
  <c r="L45" i="4"/>
  <c r="L55" i="4"/>
  <c r="L65" i="4"/>
  <c r="L94" i="4"/>
  <c r="L98" i="4"/>
  <c r="L108" i="4"/>
  <c r="L118" i="4"/>
  <c r="L147" i="4"/>
  <c r="L151" i="4"/>
  <c r="L161" i="4"/>
  <c r="L171" i="4"/>
  <c r="L192" i="4"/>
  <c r="L215" i="4"/>
  <c r="L231" i="4"/>
  <c r="L255" i="4"/>
  <c r="L280" i="4"/>
  <c r="L296" i="4"/>
  <c r="L308" i="4"/>
  <c r="L319" i="4"/>
  <c r="L347" i="4"/>
  <c r="L358" i="4"/>
  <c r="L364" i="4"/>
  <c r="L389" i="4"/>
  <c r="L406" i="4"/>
  <c r="L429" i="4"/>
  <c r="L445" i="4"/>
  <c r="L468" i="4"/>
  <c r="L491" i="4"/>
  <c r="L507" i="4"/>
  <c r="L519" i="4"/>
  <c r="L530" i="4"/>
  <c r="L558" i="4"/>
  <c r="L569" i="4"/>
  <c r="L575" i="4"/>
  <c r="L598" i="4"/>
  <c r="L640" i="4"/>
  <c r="L718" i="4"/>
  <c r="L779" i="4"/>
  <c r="L824" i="4"/>
  <c r="L772" i="4"/>
  <c r="L721" i="4"/>
  <c r="L669" i="4"/>
  <c r="L785" i="4"/>
  <c r="L734" i="4"/>
  <c r="L682" i="4"/>
  <c r="L798" i="4"/>
  <c r="L746" i="4"/>
  <c r="L695" i="4"/>
  <c r="L643" i="4"/>
  <c r="L588" i="4"/>
  <c r="L536" i="4"/>
  <c r="L484" i="4"/>
  <c r="L432" i="4"/>
  <c r="L377" i="4"/>
  <c r="L325" i="4"/>
  <c r="L273" i="4"/>
  <c r="L218" i="4"/>
  <c r="L820" i="4"/>
  <c r="L768" i="4"/>
  <c r="L717" i="4"/>
  <c r="L665" i="4"/>
  <c r="L781" i="4"/>
  <c r="L730" i="4"/>
  <c r="L678" i="4"/>
  <c r="L794" i="4"/>
  <c r="L742" i="4"/>
  <c r="L691" i="4"/>
  <c r="L639" i="4"/>
  <c r="L584" i="4"/>
  <c r="L532" i="4"/>
  <c r="L480" i="4"/>
  <c r="L428" i="4"/>
  <c r="L373" i="4"/>
  <c r="L321" i="4"/>
  <c r="L269" i="4"/>
  <c r="L214" i="4"/>
  <c r="L28" i="4"/>
  <c r="L32" i="4"/>
  <c r="L42" i="4"/>
  <c r="L52" i="4"/>
  <c r="L80" i="4"/>
  <c r="L84" i="4"/>
  <c r="L95" i="4"/>
  <c r="L105" i="4"/>
  <c r="L133" i="4"/>
  <c r="L137" i="4"/>
  <c r="L148" i="4"/>
  <c r="L158" i="4"/>
  <c r="L188" i="4"/>
  <c r="L199" i="4"/>
  <c r="L205" i="4"/>
  <c r="L227" i="4"/>
  <c r="L245" i="4"/>
  <c r="L270" i="4"/>
  <c r="L286" i="4"/>
  <c r="L309" i="4"/>
  <c r="L332" i="4"/>
  <c r="L348" i="4"/>
  <c r="L360" i="4"/>
  <c r="L371" i="4"/>
  <c r="L402" i="4"/>
  <c r="L413" i="4"/>
  <c r="L419" i="4"/>
  <c r="L441" i="4"/>
  <c r="L458" i="4"/>
  <c r="L481" i="4"/>
  <c r="L497" i="4"/>
  <c r="L520" i="4"/>
  <c r="L543" i="4"/>
  <c r="L559" i="4"/>
  <c r="L571" i="4"/>
  <c r="L582" i="4"/>
  <c r="L611" i="4"/>
  <c r="L624" i="4"/>
  <c r="L630" i="4"/>
  <c r="L652" i="4"/>
  <c r="L666" i="4"/>
  <c r="L728" i="4"/>
  <c r="L755" i="4"/>
  <c r="L811" i="4"/>
  <c r="L387" i="4"/>
  <c r="L403" i="4"/>
  <c r="L415" i="4"/>
  <c r="L426" i="4"/>
  <c r="L454" i="4"/>
  <c r="L465" i="4"/>
  <c r="L471" i="4"/>
  <c r="L493" i="4"/>
  <c r="L510" i="4"/>
  <c r="L533" i="4"/>
  <c r="L549" i="4"/>
  <c r="L572" i="4"/>
  <c r="L596" i="4"/>
  <c r="L612" i="4"/>
  <c r="L626" i="4"/>
  <c r="L637" i="4"/>
  <c r="L676" i="4"/>
  <c r="L704" i="4"/>
  <c r="L759" i="4"/>
  <c r="L821" i="4"/>
  <c r="O3" i="10"/>
  <c r="P3" i="10"/>
  <c r="Q3" i="10"/>
  <c r="R3" i="10"/>
  <c r="S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26" i="4"/>
  <c r="H39" i="4"/>
  <c r="H40" i="4"/>
  <c r="H53" i="4"/>
  <c r="H54" i="4"/>
  <c r="H66" i="4"/>
  <c r="H71" i="4"/>
  <c r="H80" i="4"/>
  <c r="H94" i="4"/>
  <c r="H107" i="4"/>
  <c r="H120" i="4"/>
  <c r="H131" i="4"/>
  <c r="H134" i="4"/>
  <c r="H145" i="4"/>
  <c r="H148" i="4"/>
  <c r="H158" i="4"/>
  <c r="H161" i="4"/>
  <c r="H171" i="4"/>
  <c r="H174" i="4"/>
  <c r="H187" i="4"/>
  <c r="H190" i="4"/>
  <c r="H201" i="4"/>
  <c r="H204" i="4"/>
  <c r="H215" i="4"/>
  <c r="H218" i="4"/>
  <c r="H229" i="4"/>
  <c r="H239" i="4"/>
  <c r="H244" i="4"/>
  <c r="H253" i="4"/>
  <c r="H258" i="4"/>
  <c r="I263" i="4"/>
  <c r="I264" i="4"/>
  <c r="H268" i="4"/>
  <c r="H271" i="4"/>
  <c r="I276" i="4"/>
  <c r="I277" i="4"/>
  <c r="H280" i="4"/>
  <c r="I289" i="4"/>
  <c r="I290" i="4"/>
  <c r="H299" i="4"/>
  <c r="I302" i="4"/>
  <c r="I303" i="4"/>
  <c r="H308" i="4"/>
  <c r="H311" i="4"/>
  <c r="I315" i="4"/>
  <c r="I316" i="4"/>
  <c r="H319" i="4"/>
  <c r="H324" i="4"/>
  <c r="I328" i="4"/>
  <c r="I329" i="4"/>
  <c r="H335" i="4"/>
  <c r="H336" i="4"/>
  <c r="I341" i="4"/>
  <c r="I342" i="4"/>
  <c r="H347" i="4"/>
  <c r="H348" i="4"/>
  <c r="I354" i="4"/>
  <c r="I355" i="4"/>
  <c r="H359" i="4"/>
  <c r="H364" i="4"/>
  <c r="I367" i="4"/>
  <c r="I368" i="4"/>
  <c r="H372" i="4"/>
  <c r="H375" i="4"/>
  <c r="I383" i="4"/>
  <c r="I384" i="4"/>
  <c r="H387" i="4"/>
  <c r="I396" i="4"/>
  <c r="I397" i="4"/>
  <c r="H406" i="4"/>
  <c r="I409" i="4"/>
  <c r="I410" i="4"/>
  <c r="H415" i="4"/>
  <c r="H418" i="4"/>
  <c r="I422" i="4"/>
  <c r="I423" i="4"/>
  <c r="H426" i="4"/>
  <c r="H431" i="4"/>
  <c r="I435" i="4"/>
  <c r="I436" i="4"/>
  <c r="H442" i="4"/>
  <c r="H443" i="4"/>
  <c r="I448" i="4"/>
  <c r="I449" i="4"/>
  <c r="H454" i="4"/>
  <c r="H455" i="4"/>
  <c r="I461" i="4"/>
  <c r="I462" i="4"/>
  <c r="H466" i="4"/>
  <c r="H471" i="4"/>
  <c r="I474" i="4"/>
  <c r="I475" i="4"/>
  <c r="H479" i="4"/>
  <c r="H482" i="4"/>
  <c r="I487" i="4"/>
  <c r="I488" i="4"/>
  <c r="H491" i="4"/>
  <c r="I500" i="4"/>
  <c r="I501" i="4"/>
  <c r="H510" i="4"/>
  <c r="I513" i="4"/>
  <c r="I514" i="4"/>
  <c r="H519" i="4"/>
  <c r="H522" i="4"/>
  <c r="I526" i="4"/>
  <c r="I527" i="4"/>
  <c r="H530" i="4"/>
  <c r="H535" i="4"/>
  <c r="I539" i="4"/>
  <c r="I540" i="4"/>
  <c r="H546" i="4"/>
  <c r="H547" i="4"/>
  <c r="I552" i="4"/>
  <c r="I553" i="4"/>
  <c r="H558" i="4"/>
  <c r="H559" i="4"/>
  <c r="I565" i="4"/>
  <c r="I566" i="4"/>
  <c r="H570" i="4"/>
  <c r="H575" i="4"/>
  <c r="I578" i="4"/>
  <c r="I579" i="4"/>
  <c r="H583" i="4"/>
  <c r="H586" i="4"/>
  <c r="I592" i="4"/>
  <c r="I593" i="4"/>
  <c r="H596" i="4"/>
  <c r="I605" i="4"/>
  <c r="I606" i="4"/>
  <c r="H615" i="4"/>
  <c r="I620" i="4"/>
  <c r="I621" i="4"/>
  <c r="H626" i="4"/>
  <c r="H629" i="4"/>
  <c r="I633" i="4"/>
  <c r="I634" i="4"/>
  <c r="H637" i="4"/>
  <c r="H642" i="4"/>
  <c r="I646" i="4"/>
  <c r="I647" i="4"/>
  <c r="H653" i="4"/>
  <c r="H654" i="4"/>
  <c r="I659" i="4"/>
  <c r="I660" i="4"/>
  <c r="H663" i="4"/>
  <c r="H666" i="4"/>
  <c r="H667" i="4"/>
  <c r="I672" i="4"/>
  <c r="I673" i="4"/>
  <c r="H678" i="4"/>
  <c r="H679" i="4"/>
  <c r="H682" i="4"/>
  <c r="I685" i="4"/>
  <c r="I686" i="4"/>
  <c r="H690" i="4"/>
  <c r="H691" i="4"/>
  <c r="H694" i="4"/>
  <c r="H695" i="4"/>
  <c r="I698" i="4"/>
  <c r="I699" i="4"/>
  <c r="H702" i="4"/>
  <c r="H703" i="4"/>
  <c r="H706" i="4"/>
  <c r="H707" i="4"/>
  <c r="I711" i="4"/>
  <c r="I712" i="4"/>
  <c r="H715" i="4"/>
  <c r="H718" i="4"/>
  <c r="H719" i="4"/>
  <c r="I724" i="4"/>
  <c r="I725" i="4"/>
  <c r="H730" i="4"/>
  <c r="H731" i="4"/>
  <c r="H734" i="4"/>
  <c r="I736" i="4"/>
  <c r="I737" i="4"/>
  <c r="H741" i="4"/>
  <c r="H742" i="4"/>
  <c r="H745" i="4"/>
  <c r="H746" i="4"/>
  <c r="I749" i="4"/>
  <c r="I750" i="4"/>
  <c r="H753" i="4"/>
  <c r="H754" i="4"/>
  <c r="H757" i="4"/>
  <c r="H758" i="4"/>
  <c r="I762" i="4"/>
  <c r="I763" i="4"/>
  <c r="H766" i="4"/>
  <c r="H769" i="4"/>
  <c r="H770" i="4"/>
  <c r="I775" i="4"/>
  <c r="I776" i="4"/>
  <c r="H781" i="4"/>
  <c r="H782" i="4"/>
  <c r="H785" i="4"/>
  <c r="I788" i="4"/>
  <c r="I789" i="4"/>
  <c r="H793" i="4"/>
  <c r="H794" i="4"/>
  <c r="H797" i="4"/>
  <c r="H798" i="4"/>
  <c r="I801" i="4"/>
  <c r="I802" i="4"/>
  <c r="H805" i="4"/>
  <c r="H806" i="4"/>
  <c r="H809" i="4"/>
  <c r="H810" i="4"/>
  <c r="I814" i="4"/>
  <c r="I815" i="4"/>
  <c r="H818" i="4"/>
  <c r="H821" i="4"/>
  <c r="H822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AR1540" i="4" l="1"/>
  <c r="AN1540" i="4"/>
  <c r="AJ1540" i="4"/>
  <c r="AF1540" i="4"/>
  <c r="AB1540" i="4"/>
  <c r="X1540" i="4"/>
  <c r="T1540" i="4"/>
  <c r="P1540" i="4"/>
  <c r="AM1540" i="4"/>
  <c r="AI1540" i="4"/>
  <c r="AA1540" i="4"/>
  <c r="S1540" i="4"/>
  <c r="AQ1540" i="4"/>
  <c r="AE1540" i="4"/>
  <c r="W1540" i="4"/>
  <c r="O1540" i="4"/>
  <c r="AP1540" i="4"/>
  <c r="AL1540" i="4"/>
  <c r="AH1540" i="4"/>
  <c r="AD1540" i="4"/>
  <c r="Z1540" i="4"/>
  <c r="V1540" i="4"/>
  <c r="R1540" i="4"/>
  <c r="N1540" i="4"/>
  <c r="AO1540" i="4"/>
  <c r="AK1540" i="4"/>
  <c r="AG1540" i="4"/>
  <c r="AC1540" i="4"/>
  <c r="Y1540" i="4"/>
  <c r="U1540" i="4"/>
  <c r="Q1540" i="4"/>
  <c r="M1256" i="4"/>
  <c r="N1227" i="4"/>
  <c r="R1227" i="4"/>
  <c r="V1227" i="4"/>
  <c r="Z1227" i="4"/>
  <c r="AD1227" i="4"/>
  <c r="AH1227" i="4"/>
  <c r="AL1227" i="4"/>
  <c r="AP1227" i="4"/>
  <c r="O1227" i="4"/>
  <c r="S1227" i="4"/>
  <c r="W1227" i="4"/>
  <c r="AA1227" i="4"/>
  <c r="AE1227" i="4"/>
  <c r="AI1227" i="4"/>
  <c r="AM1227" i="4"/>
  <c r="AQ1227" i="4"/>
  <c r="Q1227" i="4"/>
  <c r="Y1227" i="4"/>
  <c r="AG1227" i="4"/>
  <c r="AO1227" i="4"/>
  <c r="U1227" i="4"/>
  <c r="AK1227" i="4"/>
  <c r="X1227" i="4"/>
  <c r="AN1227" i="4"/>
  <c r="T1227" i="4"/>
  <c r="AB1227" i="4"/>
  <c r="AJ1227" i="4"/>
  <c r="AR1227" i="4"/>
  <c r="AC1227" i="4"/>
  <c r="P1227" i="4"/>
  <c r="AF1227" i="4"/>
  <c r="P1229" i="4"/>
  <c r="T1229" i="4"/>
  <c r="X1229" i="4"/>
  <c r="AB1229" i="4"/>
  <c r="AF1229" i="4"/>
  <c r="AJ1229" i="4"/>
  <c r="AN1229" i="4"/>
  <c r="AR1229" i="4"/>
  <c r="N1229" i="4"/>
  <c r="V1229" i="4"/>
  <c r="AD1229" i="4"/>
  <c r="AL1229" i="4"/>
  <c r="O1229" i="4"/>
  <c r="W1229" i="4"/>
  <c r="AE1229" i="4"/>
  <c r="AM1229" i="4"/>
  <c r="Q1229" i="4"/>
  <c r="U1229" i="4"/>
  <c r="Y1229" i="4"/>
  <c r="AC1229" i="4"/>
  <c r="AG1229" i="4"/>
  <c r="AK1229" i="4"/>
  <c r="AO1229" i="4"/>
  <c r="R1229" i="4"/>
  <c r="Z1229" i="4"/>
  <c r="AH1229" i="4"/>
  <c r="AP1229" i="4"/>
  <c r="S1229" i="4"/>
  <c r="AA1229" i="4"/>
  <c r="AI1229" i="4"/>
  <c r="AQ1229" i="4"/>
  <c r="M1377" i="4"/>
  <c r="Q1377" i="4"/>
  <c r="U1377" i="4"/>
  <c r="Y1377" i="4"/>
  <c r="AC1377" i="4"/>
  <c r="AG1377" i="4"/>
  <c r="AK1377" i="4"/>
  <c r="AO1377" i="4"/>
  <c r="O1377" i="4"/>
  <c r="W1377" i="4"/>
  <c r="AE1377" i="4"/>
  <c r="AI1377" i="4"/>
  <c r="AQ1377" i="4"/>
  <c r="P1377" i="4"/>
  <c r="T1377" i="4"/>
  <c r="AB1377" i="4"/>
  <c r="AJ1377" i="4"/>
  <c r="AR1377" i="4"/>
  <c r="N1377" i="4"/>
  <c r="R1377" i="4"/>
  <c r="V1377" i="4"/>
  <c r="Z1377" i="4"/>
  <c r="AD1377" i="4"/>
  <c r="AH1377" i="4"/>
  <c r="AL1377" i="4"/>
  <c r="AP1377" i="4"/>
  <c r="S1377" i="4"/>
  <c r="AA1377" i="4"/>
  <c r="AM1377" i="4"/>
  <c r="X1377" i="4"/>
  <c r="AF1377" i="4"/>
  <c r="AN1377" i="4"/>
  <c r="Q1226" i="4"/>
  <c r="U1226" i="4"/>
  <c r="Y1226" i="4"/>
  <c r="AC1226" i="4"/>
  <c r="AG1226" i="4"/>
  <c r="AK1226" i="4"/>
  <c r="AO1226" i="4"/>
  <c r="N1226" i="4"/>
  <c r="R1226" i="4"/>
  <c r="V1226" i="4"/>
  <c r="Z1226" i="4"/>
  <c r="AD1226" i="4"/>
  <c r="AH1226" i="4"/>
  <c r="AL1226" i="4"/>
  <c r="AP1226" i="4"/>
  <c r="O1226" i="4"/>
  <c r="P1226" i="4"/>
  <c r="X1226" i="4"/>
  <c r="AF1226" i="4"/>
  <c r="AN1226" i="4"/>
  <c r="T1226" i="4"/>
  <c r="AJ1226" i="4"/>
  <c r="W1226" i="4"/>
  <c r="AM1226" i="4"/>
  <c r="S1226" i="4"/>
  <c r="AA1226" i="4"/>
  <c r="AI1226" i="4"/>
  <c r="AQ1226" i="4"/>
  <c r="AB1226" i="4"/>
  <c r="AR1226" i="4"/>
  <c r="AE1226" i="4"/>
  <c r="P1380" i="4"/>
  <c r="T1380" i="4"/>
  <c r="X1380" i="4"/>
  <c r="AB1380" i="4"/>
  <c r="AF1380" i="4"/>
  <c r="AJ1380" i="4"/>
  <c r="AN1380" i="4"/>
  <c r="AR1380" i="4"/>
  <c r="N1380" i="4"/>
  <c r="V1380" i="4"/>
  <c r="AD1380" i="4"/>
  <c r="AL1380" i="4"/>
  <c r="W1380" i="4"/>
  <c r="AE1380" i="4"/>
  <c r="AM1380" i="4"/>
  <c r="Q1380" i="4"/>
  <c r="U1380" i="4"/>
  <c r="Y1380" i="4"/>
  <c r="AC1380" i="4"/>
  <c r="AG1380" i="4"/>
  <c r="AK1380" i="4"/>
  <c r="AO1380" i="4"/>
  <c r="R1380" i="4"/>
  <c r="Z1380" i="4"/>
  <c r="AH1380" i="4"/>
  <c r="AP1380" i="4"/>
  <c r="O1380" i="4"/>
  <c r="S1380" i="4"/>
  <c r="AA1380" i="4"/>
  <c r="AI1380" i="4"/>
  <c r="AQ1380" i="4"/>
  <c r="O1379" i="4"/>
  <c r="S1379" i="4"/>
  <c r="W1379" i="4"/>
  <c r="AA1379" i="4"/>
  <c r="AE1379" i="4"/>
  <c r="AI1379" i="4"/>
  <c r="AM1379" i="4"/>
  <c r="AQ1379" i="4"/>
  <c r="U1379" i="4"/>
  <c r="AC1379" i="4"/>
  <c r="AK1379" i="4"/>
  <c r="R1379" i="4"/>
  <c r="Z1379" i="4"/>
  <c r="AH1379" i="4"/>
  <c r="AP1379" i="4"/>
  <c r="P1379" i="4"/>
  <c r="T1379" i="4"/>
  <c r="X1379" i="4"/>
  <c r="AB1379" i="4"/>
  <c r="AF1379" i="4"/>
  <c r="AJ1379" i="4"/>
  <c r="AN1379" i="4"/>
  <c r="AR1379" i="4"/>
  <c r="Q1379" i="4"/>
  <c r="Y1379" i="4"/>
  <c r="AG1379" i="4"/>
  <c r="AO1379" i="4"/>
  <c r="N1379" i="4"/>
  <c r="V1379" i="4"/>
  <c r="AD1379" i="4"/>
  <c r="AL1379" i="4"/>
  <c r="M1228" i="4"/>
  <c r="O1228" i="4"/>
  <c r="S1228" i="4"/>
  <c r="W1228" i="4"/>
  <c r="AA1228" i="4"/>
  <c r="AE1228" i="4"/>
  <c r="AI1228" i="4"/>
  <c r="P1228" i="4"/>
  <c r="T1228" i="4"/>
  <c r="X1228" i="4"/>
  <c r="AB1228" i="4"/>
  <c r="AF1228" i="4"/>
  <c r="R1228" i="4"/>
  <c r="Z1228" i="4"/>
  <c r="AH1228" i="4"/>
  <c r="AM1228" i="4"/>
  <c r="AQ1228" i="4"/>
  <c r="V1228" i="4"/>
  <c r="AK1228" i="4"/>
  <c r="Y1228" i="4"/>
  <c r="Y1225" i="4" s="1"/>
  <c r="AL1228" i="4"/>
  <c r="U1228" i="4"/>
  <c r="AC1228" i="4"/>
  <c r="AC1225" i="4" s="1"/>
  <c r="AJ1228" i="4"/>
  <c r="AN1228" i="4"/>
  <c r="AR1228" i="4"/>
  <c r="N1228" i="4"/>
  <c r="AD1228" i="4"/>
  <c r="AO1228" i="4"/>
  <c r="Q1228" i="4"/>
  <c r="AG1228" i="4"/>
  <c r="AP1228" i="4"/>
  <c r="N1378" i="4"/>
  <c r="R1378" i="4"/>
  <c r="V1378" i="4"/>
  <c r="Z1378" i="4"/>
  <c r="AD1378" i="4"/>
  <c r="AH1378" i="4"/>
  <c r="AL1378" i="4"/>
  <c r="AP1378" i="4"/>
  <c r="T1378" i="4"/>
  <c r="AB1378" i="4"/>
  <c r="AJ1378" i="4"/>
  <c r="AR1378" i="4"/>
  <c r="U1378" i="4"/>
  <c r="Y1378" i="4"/>
  <c r="AG1378" i="4"/>
  <c r="AO1378" i="4"/>
  <c r="O1378" i="4"/>
  <c r="S1378" i="4"/>
  <c r="W1378" i="4"/>
  <c r="AA1378" i="4"/>
  <c r="AE1378" i="4"/>
  <c r="AI1378" i="4"/>
  <c r="AM1378" i="4"/>
  <c r="AQ1378" i="4"/>
  <c r="P1378" i="4"/>
  <c r="X1378" i="4"/>
  <c r="AF1378" i="4"/>
  <c r="AN1378" i="4"/>
  <c r="Q1378" i="4"/>
  <c r="AC1378" i="4"/>
  <c r="AK1378" i="4"/>
  <c r="AD1320" i="4"/>
  <c r="P1320" i="4"/>
  <c r="AO1434" i="4"/>
  <c r="AK1434" i="4"/>
  <c r="AG1434" i="4"/>
  <c r="AC1434" i="4"/>
  <c r="Y1434" i="4"/>
  <c r="U1434" i="4"/>
  <c r="Q1434" i="4"/>
  <c r="M1434" i="4"/>
  <c r="AL1434" i="4"/>
  <c r="Z1434" i="4"/>
  <c r="AR1434" i="4"/>
  <c r="AN1434" i="4"/>
  <c r="AJ1434" i="4"/>
  <c r="AF1434" i="4"/>
  <c r="AB1434" i="4"/>
  <c r="X1434" i="4"/>
  <c r="T1434" i="4"/>
  <c r="P1434" i="4"/>
  <c r="AP1434" i="4"/>
  <c r="AD1434" i="4"/>
  <c r="R1434" i="4"/>
  <c r="AQ1434" i="4"/>
  <c r="AM1434" i="4"/>
  <c r="AI1434" i="4"/>
  <c r="AE1434" i="4"/>
  <c r="AA1434" i="4"/>
  <c r="W1434" i="4"/>
  <c r="S1434" i="4"/>
  <c r="O1434" i="4"/>
  <c r="AH1434" i="4"/>
  <c r="V1434" i="4"/>
  <c r="N1434" i="4"/>
  <c r="AP1439" i="4"/>
  <c r="AL1439" i="4"/>
  <c r="AH1439" i="4"/>
  <c r="AD1439" i="4"/>
  <c r="Z1439" i="4"/>
  <c r="V1439" i="4"/>
  <c r="R1439" i="4"/>
  <c r="N1439" i="4"/>
  <c r="AO1439" i="4"/>
  <c r="AK1439" i="4"/>
  <c r="AG1439" i="4"/>
  <c r="AC1439" i="4"/>
  <c r="Y1439" i="4"/>
  <c r="U1439" i="4"/>
  <c r="Q1439" i="4"/>
  <c r="M1439" i="4"/>
  <c r="AR1439" i="4"/>
  <c r="AN1439" i="4"/>
  <c r="AJ1439" i="4"/>
  <c r="AF1439" i="4"/>
  <c r="AB1439" i="4"/>
  <c r="X1439" i="4"/>
  <c r="T1439" i="4"/>
  <c r="P1439" i="4"/>
  <c r="AE1439" i="4"/>
  <c r="O1439" i="4"/>
  <c r="S1439" i="4"/>
  <c r="AQ1439" i="4"/>
  <c r="AA1439" i="4"/>
  <c r="AI1439" i="4"/>
  <c r="AM1439" i="4"/>
  <c r="W1439" i="4"/>
  <c r="AO1444" i="4"/>
  <c r="AK1444" i="4"/>
  <c r="AG1444" i="4"/>
  <c r="AC1444" i="4"/>
  <c r="Y1444" i="4"/>
  <c r="U1444" i="4"/>
  <c r="Q1444" i="4"/>
  <c r="M1444" i="4"/>
  <c r="AR1444" i="4"/>
  <c r="AN1444" i="4"/>
  <c r="AJ1444" i="4"/>
  <c r="AF1444" i="4"/>
  <c r="AB1444" i="4"/>
  <c r="X1444" i="4"/>
  <c r="T1444" i="4"/>
  <c r="P1444" i="4"/>
  <c r="AQ1444" i="4"/>
  <c r="AM1444" i="4"/>
  <c r="AI1444" i="4"/>
  <c r="AE1444" i="4"/>
  <c r="AA1444" i="4"/>
  <c r="W1444" i="4"/>
  <c r="S1444" i="4"/>
  <c r="O1444" i="4"/>
  <c r="AP1444" i="4"/>
  <c r="Z1444" i="4"/>
  <c r="AD1444" i="4"/>
  <c r="AL1444" i="4"/>
  <c r="V1444" i="4"/>
  <c r="N1444" i="4"/>
  <c r="AH1444" i="4"/>
  <c r="R1444" i="4"/>
  <c r="AP1450" i="4"/>
  <c r="AL1450" i="4"/>
  <c r="AH1450" i="4"/>
  <c r="AD1450" i="4"/>
  <c r="Z1450" i="4"/>
  <c r="V1450" i="4"/>
  <c r="R1450" i="4"/>
  <c r="N1450" i="4"/>
  <c r="AO1450" i="4"/>
  <c r="AK1450" i="4"/>
  <c r="AG1450" i="4"/>
  <c r="AC1450" i="4"/>
  <c r="Y1450" i="4"/>
  <c r="U1450" i="4"/>
  <c r="Q1450" i="4"/>
  <c r="M1450" i="4"/>
  <c r="AR1450" i="4"/>
  <c r="AN1450" i="4"/>
  <c r="AJ1450" i="4"/>
  <c r="AF1450" i="4"/>
  <c r="AB1450" i="4"/>
  <c r="X1450" i="4"/>
  <c r="T1450" i="4"/>
  <c r="P1450" i="4"/>
  <c r="AI1450" i="4"/>
  <c r="S1450" i="4"/>
  <c r="AE1450" i="4"/>
  <c r="O1450" i="4"/>
  <c r="AQ1450" i="4"/>
  <c r="AA1450" i="4"/>
  <c r="AM1450" i="4"/>
  <c r="W1450" i="4"/>
  <c r="AQ1442" i="4"/>
  <c r="AM1442" i="4"/>
  <c r="AI1442" i="4"/>
  <c r="AE1442" i="4"/>
  <c r="AA1442" i="4"/>
  <c r="W1442" i="4"/>
  <c r="S1442" i="4"/>
  <c r="O1442" i="4"/>
  <c r="AP1442" i="4"/>
  <c r="AL1442" i="4"/>
  <c r="AH1442" i="4"/>
  <c r="AD1442" i="4"/>
  <c r="Z1442" i="4"/>
  <c r="V1442" i="4"/>
  <c r="R1442" i="4"/>
  <c r="N1442" i="4"/>
  <c r="AO1442" i="4"/>
  <c r="AK1442" i="4"/>
  <c r="AG1442" i="4"/>
  <c r="AC1442" i="4"/>
  <c r="Y1442" i="4"/>
  <c r="U1442" i="4"/>
  <c r="Q1442" i="4"/>
  <c r="M1442" i="4"/>
  <c r="AR1442" i="4"/>
  <c r="AB1442" i="4"/>
  <c r="AF1442" i="4"/>
  <c r="AN1442" i="4"/>
  <c r="X1442" i="4"/>
  <c r="AJ1442" i="4"/>
  <c r="T1442" i="4"/>
  <c r="P1442" i="4"/>
  <c r="AN1320" i="4"/>
  <c r="M1388" i="4"/>
  <c r="AP1437" i="4"/>
  <c r="AL1437" i="4"/>
  <c r="AH1437" i="4"/>
  <c r="AD1437" i="4"/>
  <c r="Z1437" i="4"/>
  <c r="V1437" i="4"/>
  <c r="R1437" i="4"/>
  <c r="N1437" i="4"/>
  <c r="AM1437" i="4"/>
  <c r="AA1437" i="4"/>
  <c r="O1437" i="4"/>
  <c r="AO1437" i="4"/>
  <c r="AK1437" i="4"/>
  <c r="AG1437" i="4"/>
  <c r="AC1437" i="4"/>
  <c r="Y1437" i="4"/>
  <c r="U1437" i="4"/>
  <c r="Q1437" i="4"/>
  <c r="M1437" i="4"/>
  <c r="AI1437" i="4"/>
  <c r="W1437" i="4"/>
  <c r="AR1437" i="4"/>
  <c r="AN1437" i="4"/>
  <c r="AJ1437" i="4"/>
  <c r="AF1437" i="4"/>
  <c r="AB1437" i="4"/>
  <c r="X1437" i="4"/>
  <c r="T1437" i="4"/>
  <c r="P1437" i="4"/>
  <c r="AQ1437" i="4"/>
  <c r="AE1437" i="4"/>
  <c r="S1437" i="4"/>
  <c r="AO1438" i="4"/>
  <c r="AK1438" i="4"/>
  <c r="AG1438" i="4"/>
  <c r="AC1438" i="4"/>
  <c r="Y1438" i="4"/>
  <c r="U1438" i="4"/>
  <c r="Q1438" i="4"/>
  <c r="M1438" i="4"/>
  <c r="AL1438" i="4"/>
  <c r="V1438" i="4"/>
  <c r="AR1438" i="4"/>
  <c r="AN1438" i="4"/>
  <c r="AJ1438" i="4"/>
  <c r="AF1438" i="4"/>
  <c r="AB1438" i="4"/>
  <c r="X1438" i="4"/>
  <c r="T1438" i="4"/>
  <c r="P1438" i="4"/>
  <c r="AH1438" i="4"/>
  <c r="Z1438" i="4"/>
  <c r="N1438" i="4"/>
  <c r="AQ1438" i="4"/>
  <c r="AM1438" i="4"/>
  <c r="AI1438" i="4"/>
  <c r="AE1438" i="4"/>
  <c r="AA1438" i="4"/>
  <c r="W1438" i="4"/>
  <c r="S1438" i="4"/>
  <c r="O1438" i="4"/>
  <c r="AP1438" i="4"/>
  <c r="AD1438" i="4"/>
  <c r="R1438" i="4"/>
  <c r="AP1443" i="4"/>
  <c r="AL1443" i="4"/>
  <c r="AH1443" i="4"/>
  <c r="AD1443" i="4"/>
  <c r="Z1443" i="4"/>
  <c r="V1443" i="4"/>
  <c r="R1443" i="4"/>
  <c r="N1443" i="4"/>
  <c r="AO1443" i="4"/>
  <c r="AK1443" i="4"/>
  <c r="AG1443" i="4"/>
  <c r="AC1443" i="4"/>
  <c r="Y1443" i="4"/>
  <c r="U1443" i="4"/>
  <c r="Q1443" i="4"/>
  <c r="M1443" i="4"/>
  <c r="AR1443" i="4"/>
  <c r="AN1443" i="4"/>
  <c r="AJ1443" i="4"/>
  <c r="AF1443" i="4"/>
  <c r="AB1443" i="4"/>
  <c r="X1443" i="4"/>
  <c r="T1443" i="4"/>
  <c r="P1443" i="4"/>
  <c r="AQ1443" i="4"/>
  <c r="AA1443" i="4"/>
  <c r="AM1443" i="4"/>
  <c r="W1443" i="4"/>
  <c r="O1443" i="4"/>
  <c r="AI1443" i="4"/>
  <c r="S1443" i="4"/>
  <c r="AE1443" i="4"/>
  <c r="AQ1453" i="4"/>
  <c r="AM1453" i="4"/>
  <c r="AI1453" i="4"/>
  <c r="AE1453" i="4"/>
  <c r="AA1453" i="4"/>
  <c r="W1453" i="4"/>
  <c r="S1453" i="4"/>
  <c r="O1453" i="4"/>
  <c r="AP1453" i="4"/>
  <c r="AL1453" i="4"/>
  <c r="AH1453" i="4"/>
  <c r="AD1453" i="4"/>
  <c r="Z1453" i="4"/>
  <c r="V1453" i="4"/>
  <c r="R1453" i="4"/>
  <c r="N1453" i="4"/>
  <c r="AO1453" i="4"/>
  <c r="AK1453" i="4"/>
  <c r="AG1453" i="4"/>
  <c r="AC1453" i="4"/>
  <c r="Y1453" i="4"/>
  <c r="U1453" i="4"/>
  <c r="Q1453" i="4"/>
  <c r="M1453" i="4"/>
  <c r="AF1453" i="4"/>
  <c r="P1453" i="4"/>
  <c r="AR1453" i="4"/>
  <c r="AB1453" i="4"/>
  <c r="AN1453" i="4"/>
  <c r="X1453" i="4"/>
  <c r="T1453" i="4"/>
  <c r="AJ1453" i="4"/>
  <c r="AR1448" i="4"/>
  <c r="AN1448" i="4"/>
  <c r="AJ1448" i="4"/>
  <c r="AF1448" i="4"/>
  <c r="AB1448" i="4"/>
  <c r="X1448" i="4"/>
  <c r="T1448" i="4"/>
  <c r="P1448" i="4"/>
  <c r="AQ1448" i="4"/>
  <c r="AM1448" i="4"/>
  <c r="AI1448" i="4"/>
  <c r="AE1448" i="4"/>
  <c r="AA1448" i="4"/>
  <c r="W1448" i="4"/>
  <c r="S1448" i="4"/>
  <c r="O1448" i="4"/>
  <c r="AP1448" i="4"/>
  <c r="AL1448" i="4"/>
  <c r="AH1448" i="4"/>
  <c r="AD1448" i="4"/>
  <c r="Z1448" i="4"/>
  <c r="V1448" i="4"/>
  <c r="R1448" i="4"/>
  <c r="N1448" i="4"/>
  <c r="AK1448" i="4"/>
  <c r="U1448" i="4"/>
  <c r="AG1448" i="4"/>
  <c r="Q1448" i="4"/>
  <c r="AC1448" i="4"/>
  <c r="M1448" i="4"/>
  <c r="AO1448" i="4"/>
  <c r="Y1448" i="4"/>
  <c r="AR1445" i="4"/>
  <c r="AN1445" i="4"/>
  <c r="AJ1445" i="4"/>
  <c r="AF1445" i="4"/>
  <c r="AB1445" i="4"/>
  <c r="X1445" i="4"/>
  <c r="T1445" i="4"/>
  <c r="P1445" i="4"/>
  <c r="AQ1445" i="4"/>
  <c r="AM1445" i="4"/>
  <c r="AI1445" i="4"/>
  <c r="AE1445" i="4"/>
  <c r="AA1445" i="4"/>
  <c r="W1445" i="4"/>
  <c r="S1445" i="4"/>
  <c r="O1445" i="4"/>
  <c r="AP1445" i="4"/>
  <c r="AL1445" i="4"/>
  <c r="AH1445" i="4"/>
  <c r="AD1445" i="4"/>
  <c r="Z1445" i="4"/>
  <c r="V1445" i="4"/>
  <c r="R1445" i="4"/>
  <c r="N1445" i="4"/>
  <c r="AO1445" i="4"/>
  <c r="Y1445" i="4"/>
  <c r="AK1445" i="4"/>
  <c r="U1445" i="4"/>
  <c r="AC1445" i="4"/>
  <c r="AG1445" i="4"/>
  <c r="Q1445" i="4"/>
  <c r="M1445" i="4"/>
  <c r="AG1320" i="4"/>
  <c r="AQ1436" i="4"/>
  <c r="AM1436" i="4"/>
  <c r="AI1436" i="4"/>
  <c r="AE1436" i="4"/>
  <c r="AA1436" i="4"/>
  <c r="W1436" i="4"/>
  <c r="S1436" i="4"/>
  <c r="O1436" i="4"/>
  <c r="AN1436" i="4"/>
  <c r="AB1436" i="4"/>
  <c r="P1436" i="4"/>
  <c r="AP1436" i="4"/>
  <c r="AL1436" i="4"/>
  <c r="AH1436" i="4"/>
  <c r="AD1436" i="4"/>
  <c r="Z1436" i="4"/>
  <c r="V1436" i="4"/>
  <c r="R1436" i="4"/>
  <c r="N1436" i="4"/>
  <c r="AR1436" i="4"/>
  <c r="AF1436" i="4"/>
  <c r="X1436" i="4"/>
  <c r="AO1436" i="4"/>
  <c r="AK1436" i="4"/>
  <c r="AG1436" i="4"/>
  <c r="AC1436" i="4"/>
  <c r="Y1436" i="4"/>
  <c r="U1436" i="4"/>
  <c r="Q1436" i="4"/>
  <c r="M1436" i="4"/>
  <c r="AJ1436" i="4"/>
  <c r="T1436" i="4"/>
  <c r="AQ1449" i="4"/>
  <c r="AM1449" i="4"/>
  <c r="AI1449" i="4"/>
  <c r="AE1449" i="4"/>
  <c r="AA1449" i="4"/>
  <c r="W1449" i="4"/>
  <c r="S1449" i="4"/>
  <c r="O1449" i="4"/>
  <c r="AP1449" i="4"/>
  <c r="AL1449" i="4"/>
  <c r="AH1449" i="4"/>
  <c r="AD1449" i="4"/>
  <c r="Z1449" i="4"/>
  <c r="V1449" i="4"/>
  <c r="R1449" i="4"/>
  <c r="N1449" i="4"/>
  <c r="AO1449" i="4"/>
  <c r="AK1449" i="4"/>
  <c r="AG1449" i="4"/>
  <c r="AC1449" i="4"/>
  <c r="Y1449" i="4"/>
  <c r="U1449" i="4"/>
  <c r="Q1449" i="4"/>
  <c r="M1449" i="4"/>
  <c r="AJ1449" i="4"/>
  <c r="T1449" i="4"/>
  <c r="AF1449" i="4"/>
  <c r="P1449" i="4"/>
  <c r="AR1449" i="4"/>
  <c r="AB1449" i="4"/>
  <c r="X1449" i="4"/>
  <c r="AN1449" i="4"/>
  <c r="AR1452" i="4"/>
  <c r="AN1452" i="4"/>
  <c r="AJ1452" i="4"/>
  <c r="AF1452" i="4"/>
  <c r="AF1451" i="4" s="1"/>
  <c r="AB1452" i="4"/>
  <c r="X1452" i="4"/>
  <c r="T1452" i="4"/>
  <c r="T1451" i="4" s="1"/>
  <c r="P1452" i="4"/>
  <c r="AQ1452" i="4"/>
  <c r="AM1452" i="4"/>
  <c r="AI1452" i="4"/>
  <c r="AI1451" i="4" s="1"/>
  <c r="AE1452" i="4"/>
  <c r="AA1452" i="4"/>
  <c r="W1452" i="4"/>
  <c r="S1452" i="4"/>
  <c r="S1451" i="4" s="1"/>
  <c r="O1452" i="4"/>
  <c r="AP1452" i="4"/>
  <c r="AL1452" i="4"/>
  <c r="AH1452" i="4"/>
  <c r="AH1451" i="4" s="1"/>
  <c r="AD1452" i="4"/>
  <c r="Z1452" i="4"/>
  <c r="V1452" i="4"/>
  <c r="R1452" i="4"/>
  <c r="R1451" i="4" s="1"/>
  <c r="N1452" i="4"/>
  <c r="AG1452" i="4"/>
  <c r="Q1452" i="4"/>
  <c r="Q1451" i="4" s="1"/>
  <c r="AC1452" i="4"/>
  <c r="M1452" i="4"/>
  <c r="AO1452" i="4"/>
  <c r="Y1452" i="4"/>
  <c r="AK1452" i="4"/>
  <c r="U1452" i="4"/>
  <c r="W1320" i="4"/>
  <c r="AQ1320" i="4"/>
  <c r="AO1320" i="4"/>
  <c r="AL1320" i="4"/>
  <c r="AA1320" i="4"/>
  <c r="Q1320" i="4"/>
  <c r="X1320" i="4"/>
  <c r="AR1320" i="4"/>
  <c r="AP1406" i="4"/>
  <c r="AL1406" i="4"/>
  <c r="AH1406" i="4"/>
  <c r="AD1406" i="4"/>
  <c r="Z1406" i="4"/>
  <c r="V1406" i="4"/>
  <c r="R1406" i="4"/>
  <c r="N1406" i="4"/>
  <c r="AI1406" i="4"/>
  <c r="O1406" i="4"/>
  <c r="AO1406" i="4"/>
  <c r="AK1406" i="4"/>
  <c r="AG1406" i="4"/>
  <c r="AC1406" i="4"/>
  <c r="Y1406" i="4"/>
  <c r="U1406" i="4"/>
  <c r="Q1406" i="4"/>
  <c r="M1406" i="4"/>
  <c r="AQ1406" i="4"/>
  <c r="AE1406" i="4"/>
  <c r="S1406" i="4"/>
  <c r="AR1406" i="4"/>
  <c r="AN1406" i="4"/>
  <c r="AJ1406" i="4"/>
  <c r="AF1406" i="4"/>
  <c r="AB1406" i="4"/>
  <c r="X1406" i="4"/>
  <c r="T1406" i="4"/>
  <c r="P1406" i="4"/>
  <c r="AM1406" i="4"/>
  <c r="AA1406" i="4"/>
  <c r="W1406" i="4"/>
  <c r="AR1408" i="4"/>
  <c r="AN1408" i="4"/>
  <c r="AJ1408" i="4"/>
  <c r="AF1408" i="4"/>
  <c r="AB1408" i="4"/>
  <c r="X1408" i="4"/>
  <c r="T1408" i="4"/>
  <c r="P1408" i="4"/>
  <c r="AO1408" i="4"/>
  <c r="AC1408" i="4"/>
  <c r="Q1408" i="4"/>
  <c r="AQ1408" i="4"/>
  <c r="AM1408" i="4"/>
  <c r="AI1408" i="4"/>
  <c r="AE1408" i="4"/>
  <c r="AA1408" i="4"/>
  <c r="W1408" i="4"/>
  <c r="S1408" i="4"/>
  <c r="O1408" i="4"/>
  <c r="AG1408" i="4"/>
  <c r="U1408" i="4"/>
  <c r="AP1408" i="4"/>
  <c r="AL1408" i="4"/>
  <c r="AH1408" i="4"/>
  <c r="AD1408" i="4"/>
  <c r="Z1408" i="4"/>
  <c r="V1408" i="4"/>
  <c r="R1408" i="4"/>
  <c r="N1408" i="4"/>
  <c r="AK1408" i="4"/>
  <c r="Y1408" i="4"/>
  <c r="M1408" i="4"/>
  <c r="AQ1419" i="4"/>
  <c r="AM1419" i="4"/>
  <c r="AI1419" i="4"/>
  <c r="AE1419" i="4"/>
  <c r="AA1419" i="4"/>
  <c r="W1419" i="4"/>
  <c r="S1419" i="4"/>
  <c r="O1419" i="4"/>
  <c r="AP1419" i="4"/>
  <c r="AL1419" i="4"/>
  <c r="AH1419" i="4"/>
  <c r="AD1419" i="4"/>
  <c r="Z1419" i="4"/>
  <c r="V1419" i="4"/>
  <c r="R1419" i="4"/>
  <c r="N1419" i="4"/>
  <c r="AO1419" i="4"/>
  <c r="AK1419" i="4"/>
  <c r="AG1419" i="4"/>
  <c r="AC1419" i="4"/>
  <c r="Y1419" i="4"/>
  <c r="U1419" i="4"/>
  <c r="Q1419" i="4"/>
  <c r="M1419" i="4"/>
  <c r="AJ1419" i="4"/>
  <c r="T1419" i="4"/>
  <c r="AF1419" i="4"/>
  <c r="P1419" i="4"/>
  <c r="AR1419" i="4"/>
  <c r="AB1419" i="4"/>
  <c r="X1419" i="4"/>
  <c r="AN1419" i="4"/>
  <c r="AR1414" i="4"/>
  <c r="AN1414" i="4"/>
  <c r="AJ1414" i="4"/>
  <c r="AF1414" i="4"/>
  <c r="AB1414" i="4"/>
  <c r="X1414" i="4"/>
  <c r="T1414" i="4"/>
  <c r="P1414" i="4"/>
  <c r="AQ1414" i="4"/>
  <c r="AM1414" i="4"/>
  <c r="AI1414" i="4"/>
  <c r="AE1414" i="4"/>
  <c r="AA1414" i="4"/>
  <c r="W1414" i="4"/>
  <c r="S1414" i="4"/>
  <c r="O1414" i="4"/>
  <c r="AP1414" i="4"/>
  <c r="AL1414" i="4"/>
  <c r="AH1414" i="4"/>
  <c r="AD1414" i="4"/>
  <c r="Z1414" i="4"/>
  <c r="V1414" i="4"/>
  <c r="R1414" i="4"/>
  <c r="N1414" i="4"/>
  <c r="AC1414" i="4"/>
  <c r="M1414" i="4"/>
  <c r="Q1414" i="4"/>
  <c r="AO1414" i="4"/>
  <c r="Y1414" i="4"/>
  <c r="AK1414" i="4"/>
  <c r="U1414" i="4"/>
  <c r="AG1414" i="4"/>
  <c r="AD1259" i="4"/>
  <c r="AL1288" i="4"/>
  <c r="M1320" i="4"/>
  <c r="M1259" i="4" s="1"/>
  <c r="V1320" i="4"/>
  <c r="AP1320" i="4"/>
  <c r="AE1320" i="4"/>
  <c r="AK1320" i="4"/>
  <c r="AB1320" i="4"/>
  <c r="AQ1415" i="4"/>
  <c r="AM1415" i="4"/>
  <c r="AI1415" i="4"/>
  <c r="AE1415" i="4"/>
  <c r="AA1415" i="4"/>
  <c r="W1415" i="4"/>
  <c r="S1415" i="4"/>
  <c r="O1415" i="4"/>
  <c r="AP1415" i="4"/>
  <c r="AL1415" i="4"/>
  <c r="AH1415" i="4"/>
  <c r="AD1415" i="4"/>
  <c r="Z1415" i="4"/>
  <c r="V1415" i="4"/>
  <c r="R1415" i="4"/>
  <c r="N1415" i="4"/>
  <c r="AO1415" i="4"/>
  <c r="AK1415" i="4"/>
  <c r="AG1415" i="4"/>
  <c r="AC1415" i="4"/>
  <c r="Y1415" i="4"/>
  <c r="U1415" i="4"/>
  <c r="Q1415" i="4"/>
  <c r="M1415" i="4"/>
  <c r="AR1415" i="4"/>
  <c r="AB1415" i="4"/>
  <c r="AN1415" i="4"/>
  <c r="X1415" i="4"/>
  <c r="AJ1415" i="4"/>
  <c r="T1415" i="4"/>
  <c r="AF1415" i="4"/>
  <c r="P1415" i="4"/>
  <c r="AO1413" i="4"/>
  <c r="AK1413" i="4"/>
  <c r="AG1413" i="4"/>
  <c r="AC1413" i="4"/>
  <c r="Y1413" i="4"/>
  <c r="U1413" i="4"/>
  <c r="Q1413" i="4"/>
  <c r="M1413" i="4"/>
  <c r="AR1413" i="4"/>
  <c r="AN1413" i="4"/>
  <c r="AJ1413" i="4"/>
  <c r="AF1413" i="4"/>
  <c r="AB1413" i="4"/>
  <c r="X1413" i="4"/>
  <c r="T1413" i="4"/>
  <c r="P1413" i="4"/>
  <c r="AQ1413" i="4"/>
  <c r="AM1413" i="4"/>
  <c r="AI1413" i="4"/>
  <c r="AE1413" i="4"/>
  <c r="AA1413" i="4"/>
  <c r="W1413" i="4"/>
  <c r="S1413" i="4"/>
  <c r="O1413" i="4"/>
  <c r="AD1413" i="4"/>
  <c r="N1413" i="4"/>
  <c r="R1413" i="4"/>
  <c r="AP1413" i="4"/>
  <c r="Z1413" i="4"/>
  <c r="AL1413" i="4"/>
  <c r="V1413" i="4"/>
  <c r="AH1413" i="4"/>
  <c r="AP1420" i="4"/>
  <c r="AL1420" i="4"/>
  <c r="AH1420" i="4"/>
  <c r="AD1420" i="4"/>
  <c r="Z1420" i="4"/>
  <c r="V1420" i="4"/>
  <c r="R1420" i="4"/>
  <c r="N1420" i="4"/>
  <c r="AO1420" i="4"/>
  <c r="AK1420" i="4"/>
  <c r="AG1420" i="4"/>
  <c r="AC1420" i="4"/>
  <c r="Y1420" i="4"/>
  <c r="U1420" i="4"/>
  <c r="Q1420" i="4"/>
  <c r="M1420" i="4"/>
  <c r="AR1420" i="4"/>
  <c r="AN1420" i="4"/>
  <c r="AJ1420" i="4"/>
  <c r="AF1420" i="4"/>
  <c r="AB1420" i="4"/>
  <c r="X1420" i="4"/>
  <c r="T1420" i="4"/>
  <c r="P1420" i="4"/>
  <c r="AI1420" i="4"/>
  <c r="S1420" i="4"/>
  <c r="AE1420" i="4"/>
  <c r="O1420" i="4"/>
  <c r="AQ1420" i="4"/>
  <c r="AA1420" i="4"/>
  <c r="AM1420" i="4"/>
  <c r="W1420" i="4"/>
  <c r="AE1259" i="4"/>
  <c r="AM1288" i="4"/>
  <c r="Y1320" i="4"/>
  <c r="Z1320" i="4"/>
  <c r="O1320" i="4"/>
  <c r="AM1320" i="4"/>
  <c r="N1320" i="4"/>
  <c r="AF1320" i="4"/>
  <c r="AO1407" i="4"/>
  <c r="AK1407" i="4"/>
  <c r="AG1407" i="4"/>
  <c r="AC1407" i="4"/>
  <c r="Y1407" i="4"/>
  <c r="U1407" i="4"/>
  <c r="Q1407" i="4"/>
  <c r="M1407" i="4"/>
  <c r="AL1407" i="4"/>
  <c r="Z1407" i="4"/>
  <c r="N1407" i="4"/>
  <c r="AR1407" i="4"/>
  <c r="AN1407" i="4"/>
  <c r="AJ1407" i="4"/>
  <c r="AF1407" i="4"/>
  <c r="AB1407" i="4"/>
  <c r="X1407" i="4"/>
  <c r="T1407" i="4"/>
  <c r="P1407" i="4"/>
  <c r="AP1407" i="4"/>
  <c r="AD1407" i="4"/>
  <c r="V1407" i="4"/>
  <c r="AQ1407" i="4"/>
  <c r="AM1407" i="4"/>
  <c r="AI1407" i="4"/>
  <c r="AE1407" i="4"/>
  <c r="AA1407" i="4"/>
  <c r="W1407" i="4"/>
  <c r="S1407" i="4"/>
  <c r="O1407" i="4"/>
  <c r="AH1407" i="4"/>
  <c r="R1407" i="4"/>
  <c r="AP1412" i="4"/>
  <c r="AL1412" i="4"/>
  <c r="AH1412" i="4"/>
  <c r="AD1412" i="4"/>
  <c r="Z1412" i="4"/>
  <c r="V1412" i="4"/>
  <c r="R1412" i="4"/>
  <c r="N1412" i="4"/>
  <c r="AO1412" i="4"/>
  <c r="AK1412" i="4"/>
  <c r="AG1412" i="4"/>
  <c r="AR1412" i="4"/>
  <c r="AN1412" i="4"/>
  <c r="AJ1412" i="4"/>
  <c r="AF1412" i="4"/>
  <c r="AB1412" i="4"/>
  <c r="X1412" i="4"/>
  <c r="T1412" i="4"/>
  <c r="P1412" i="4"/>
  <c r="AE1412" i="4"/>
  <c r="W1412" i="4"/>
  <c r="O1412" i="4"/>
  <c r="Q1412" i="4"/>
  <c r="Q1411" i="4" s="1"/>
  <c r="AQ1412" i="4"/>
  <c r="AC1412" i="4"/>
  <c r="U1412" i="4"/>
  <c r="M1412" i="4"/>
  <c r="Y1412" i="4"/>
  <c r="AM1412" i="4"/>
  <c r="AA1412" i="4"/>
  <c r="S1412" i="4"/>
  <c r="S1411" i="4" s="1"/>
  <c r="S1416" i="4" s="1"/>
  <c r="AI1412" i="4"/>
  <c r="AQ1423" i="4"/>
  <c r="AM1423" i="4"/>
  <c r="AI1423" i="4"/>
  <c r="AE1423" i="4"/>
  <c r="AA1423" i="4"/>
  <c r="W1423" i="4"/>
  <c r="S1423" i="4"/>
  <c r="O1423" i="4"/>
  <c r="AP1423" i="4"/>
  <c r="AL1423" i="4"/>
  <c r="AH1423" i="4"/>
  <c r="AD1423" i="4"/>
  <c r="Z1423" i="4"/>
  <c r="V1423" i="4"/>
  <c r="R1423" i="4"/>
  <c r="N1423" i="4"/>
  <c r="AO1423" i="4"/>
  <c r="AK1423" i="4"/>
  <c r="AG1423" i="4"/>
  <c r="AC1423" i="4"/>
  <c r="Y1423" i="4"/>
  <c r="U1423" i="4"/>
  <c r="Q1423" i="4"/>
  <c r="M1423" i="4"/>
  <c r="AF1423" i="4"/>
  <c r="P1423" i="4"/>
  <c r="AR1423" i="4"/>
  <c r="AB1423" i="4"/>
  <c r="AN1423" i="4"/>
  <c r="X1423" i="4"/>
  <c r="T1423" i="4"/>
  <c r="AJ1423" i="4"/>
  <c r="AR1418" i="4"/>
  <c r="AN1418" i="4"/>
  <c r="AJ1418" i="4"/>
  <c r="AF1418" i="4"/>
  <c r="AB1418" i="4"/>
  <c r="X1418" i="4"/>
  <c r="T1418" i="4"/>
  <c r="P1418" i="4"/>
  <c r="P1417" i="4" s="1"/>
  <c r="AQ1418" i="4"/>
  <c r="AM1418" i="4"/>
  <c r="AI1418" i="4"/>
  <c r="AE1418" i="4"/>
  <c r="AA1418" i="4"/>
  <c r="W1418" i="4"/>
  <c r="S1418" i="4"/>
  <c r="O1418" i="4"/>
  <c r="O1417" i="4" s="1"/>
  <c r="AP1418" i="4"/>
  <c r="AP1417" i="4" s="1"/>
  <c r="AL1418" i="4"/>
  <c r="AL1417" i="4" s="1"/>
  <c r="AH1418" i="4"/>
  <c r="AH1417" i="4" s="1"/>
  <c r="AD1418" i="4"/>
  <c r="AD1417" i="4" s="1"/>
  <c r="Z1418" i="4"/>
  <c r="Z1417" i="4" s="1"/>
  <c r="V1418" i="4"/>
  <c r="V1417" i="4" s="1"/>
  <c r="R1418" i="4"/>
  <c r="R1417" i="4" s="1"/>
  <c r="N1418" i="4"/>
  <c r="N1417" i="4" s="1"/>
  <c r="AK1418" i="4"/>
  <c r="AK1417" i="4" s="1"/>
  <c r="U1418" i="4"/>
  <c r="U1417" i="4" s="1"/>
  <c r="AG1418" i="4"/>
  <c r="AG1417" i="4" s="1"/>
  <c r="Q1418" i="4"/>
  <c r="AC1418" i="4"/>
  <c r="M1418" i="4"/>
  <c r="AO1418" i="4"/>
  <c r="Y1418" i="4"/>
  <c r="AO1409" i="4"/>
  <c r="AK1409" i="4"/>
  <c r="AG1409" i="4"/>
  <c r="AC1409" i="4"/>
  <c r="Y1409" i="4"/>
  <c r="U1409" i="4"/>
  <c r="Q1409" i="4"/>
  <c r="M1409" i="4"/>
  <c r="AQ1409" i="4"/>
  <c r="AM1409" i="4"/>
  <c r="AI1409" i="4"/>
  <c r="AE1409" i="4"/>
  <c r="AA1409" i="4"/>
  <c r="W1409" i="4"/>
  <c r="S1409" i="4"/>
  <c r="O1409" i="4"/>
  <c r="AP1409" i="4"/>
  <c r="AH1409" i="4"/>
  <c r="Z1409" i="4"/>
  <c r="R1409" i="4"/>
  <c r="AB1409" i="4"/>
  <c r="AN1409" i="4"/>
  <c r="AF1409" i="4"/>
  <c r="X1409" i="4"/>
  <c r="P1409" i="4"/>
  <c r="AR1409" i="4"/>
  <c r="T1409" i="4"/>
  <c r="AL1409" i="4"/>
  <c r="AD1409" i="4"/>
  <c r="V1409" i="4"/>
  <c r="N1409" i="4"/>
  <c r="AJ1409" i="4"/>
  <c r="AR1404" i="4"/>
  <c r="AN1404" i="4"/>
  <c r="AJ1404" i="4"/>
  <c r="AF1404" i="4"/>
  <c r="AB1404" i="4"/>
  <c r="X1404" i="4"/>
  <c r="T1404" i="4"/>
  <c r="P1404" i="4"/>
  <c r="AO1404" i="4"/>
  <c r="AC1404" i="4"/>
  <c r="Q1404" i="4"/>
  <c r="AQ1404" i="4"/>
  <c r="AM1404" i="4"/>
  <c r="AI1404" i="4"/>
  <c r="AE1404" i="4"/>
  <c r="AA1404" i="4"/>
  <c r="W1404" i="4"/>
  <c r="S1404" i="4"/>
  <c r="O1404" i="4"/>
  <c r="AK1404" i="4"/>
  <c r="Y1404" i="4"/>
  <c r="AP1404" i="4"/>
  <c r="AL1404" i="4"/>
  <c r="AH1404" i="4"/>
  <c r="AD1404" i="4"/>
  <c r="Z1404" i="4"/>
  <c r="V1404" i="4"/>
  <c r="R1404" i="4"/>
  <c r="N1404" i="4"/>
  <c r="AG1404" i="4"/>
  <c r="U1404" i="4"/>
  <c r="AR1422" i="4"/>
  <c r="AN1422" i="4"/>
  <c r="AJ1422" i="4"/>
  <c r="AF1422" i="4"/>
  <c r="AB1422" i="4"/>
  <c r="X1422" i="4"/>
  <c r="T1422" i="4"/>
  <c r="P1422" i="4"/>
  <c r="AQ1422" i="4"/>
  <c r="AM1422" i="4"/>
  <c r="AM1421" i="4" s="1"/>
  <c r="AI1422" i="4"/>
  <c r="AE1422" i="4"/>
  <c r="AE1421" i="4" s="1"/>
  <c r="AA1422" i="4"/>
  <c r="W1422" i="4"/>
  <c r="W1421" i="4" s="1"/>
  <c r="S1422" i="4"/>
  <c r="O1422" i="4"/>
  <c r="O1421" i="4" s="1"/>
  <c r="AP1422" i="4"/>
  <c r="AL1422" i="4"/>
  <c r="AL1421" i="4" s="1"/>
  <c r="AL1424" i="4" s="1"/>
  <c r="AH1422" i="4"/>
  <c r="AD1422" i="4"/>
  <c r="AD1421" i="4" s="1"/>
  <c r="Z1422" i="4"/>
  <c r="V1422" i="4"/>
  <c r="V1421" i="4" s="1"/>
  <c r="V1424" i="4" s="1"/>
  <c r="R1422" i="4"/>
  <c r="N1422" i="4"/>
  <c r="N1421" i="4" s="1"/>
  <c r="AG1422" i="4"/>
  <c r="Q1422" i="4"/>
  <c r="AC1422" i="4"/>
  <c r="M1422" i="4"/>
  <c r="M1421" i="4" s="1"/>
  <c r="AO1422" i="4"/>
  <c r="Y1422" i="4"/>
  <c r="AK1422" i="4"/>
  <c r="U1422" i="4"/>
  <c r="AQ1386" i="4"/>
  <c r="AM1386" i="4"/>
  <c r="AI1386" i="4"/>
  <c r="AE1386" i="4"/>
  <c r="AA1386" i="4"/>
  <c r="W1386" i="4"/>
  <c r="S1386" i="4"/>
  <c r="O1386" i="4"/>
  <c r="AP1386" i="4"/>
  <c r="AL1386" i="4"/>
  <c r="AH1386" i="4"/>
  <c r="AD1386" i="4"/>
  <c r="Z1386" i="4"/>
  <c r="V1386" i="4"/>
  <c r="R1386" i="4"/>
  <c r="N1386" i="4"/>
  <c r="AK1386" i="4"/>
  <c r="AC1386" i="4"/>
  <c r="U1386" i="4"/>
  <c r="M1386" i="4"/>
  <c r="AB1386" i="4"/>
  <c r="AG1386" i="4"/>
  <c r="Q1386" i="4"/>
  <c r="AR1386" i="4"/>
  <c r="AJ1386" i="4"/>
  <c r="T1386" i="4"/>
  <c r="AO1386" i="4"/>
  <c r="Y1386" i="4"/>
  <c r="X1386" i="4"/>
  <c r="P1386" i="4"/>
  <c r="AN1386" i="4"/>
  <c r="AF1386" i="4"/>
  <c r="AO1384" i="4"/>
  <c r="AK1384" i="4"/>
  <c r="AG1384" i="4"/>
  <c r="AC1384" i="4"/>
  <c r="Y1384" i="4"/>
  <c r="U1384" i="4"/>
  <c r="Q1384" i="4"/>
  <c r="M1384" i="4"/>
  <c r="AR1384" i="4"/>
  <c r="AN1384" i="4"/>
  <c r="AJ1384" i="4"/>
  <c r="AF1384" i="4"/>
  <c r="AB1384" i="4"/>
  <c r="X1384" i="4"/>
  <c r="T1384" i="4"/>
  <c r="P1384" i="4"/>
  <c r="AM1384" i="4"/>
  <c r="AE1384" i="4"/>
  <c r="W1384" i="4"/>
  <c r="O1384" i="4"/>
  <c r="AD1384" i="4"/>
  <c r="V1384" i="4"/>
  <c r="AI1384" i="4"/>
  <c r="S1384" i="4"/>
  <c r="AL1384" i="4"/>
  <c r="N1384" i="4"/>
  <c r="AQ1384" i="4"/>
  <c r="AA1384" i="4"/>
  <c r="Z1384" i="4"/>
  <c r="R1384" i="4"/>
  <c r="AP1384" i="4"/>
  <c r="AH1384" i="4"/>
  <c r="AQ1394" i="4"/>
  <c r="AM1394" i="4"/>
  <c r="AI1394" i="4"/>
  <c r="AE1394" i="4"/>
  <c r="AA1394" i="4"/>
  <c r="W1394" i="4"/>
  <c r="S1394" i="4"/>
  <c r="O1394" i="4"/>
  <c r="AP1394" i="4"/>
  <c r="AL1394" i="4"/>
  <c r="AH1394" i="4"/>
  <c r="AD1394" i="4"/>
  <c r="Z1394" i="4"/>
  <c r="V1394" i="4"/>
  <c r="R1394" i="4"/>
  <c r="N1394" i="4"/>
  <c r="AO1394" i="4"/>
  <c r="AK1394" i="4"/>
  <c r="AG1394" i="4"/>
  <c r="AC1394" i="4"/>
  <c r="Y1394" i="4"/>
  <c r="U1394" i="4"/>
  <c r="Q1394" i="4"/>
  <c r="M1394" i="4"/>
  <c r="AR1394" i="4"/>
  <c r="AB1394" i="4"/>
  <c r="AN1394" i="4"/>
  <c r="X1394" i="4"/>
  <c r="AJ1394" i="4"/>
  <c r="AF1394" i="4"/>
  <c r="T1394" i="4"/>
  <c r="P1394" i="4"/>
  <c r="AP1259" i="4"/>
  <c r="U1259" i="4"/>
  <c r="AO1288" i="4"/>
  <c r="AR1375" i="4"/>
  <c r="AN1375" i="4"/>
  <c r="AJ1375" i="4"/>
  <c r="AF1375" i="4"/>
  <c r="AB1375" i="4"/>
  <c r="X1375" i="4"/>
  <c r="T1375" i="4"/>
  <c r="P1375" i="4"/>
  <c r="AQ1375" i="4"/>
  <c r="AI1375" i="4"/>
  <c r="AA1375" i="4"/>
  <c r="S1375" i="4"/>
  <c r="AM1375" i="4"/>
  <c r="AE1375" i="4"/>
  <c r="W1375" i="4"/>
  <c r="O1375" i="4"/>
  <c r="AO1375" i="4"/>
  <c r="AG1375" i="4"/>
  <c r="Y1375" i="4"/>
  <c r="Q1375" i="4"/>
  <c r="AL1375" i="4"/>
  <c r="AD1375" i="4"/>
  <c r="V1375" i="4"/>
  <c r="N1375" i="4"/>
  <c r="AK1375" i="4"/>
  <c r="AC1375" i="4"/>
  <c r="U1375" i="4"/>
  <c r="AP1375" i="4"/>
  <c r="AH1375" i="4"/>
  <c r="Z1375" i="4"/>
  <c r="R1375" i="4"/>
  <c r="AQ1390" i="4"/>
  <c r="AM1390" i="4"/>
  <c r="AI1390" i="4"/>
  <c r="AE1390" i="4"/>
  <c r="AA1390" i="4"/>
  <c r="W1390" i="4"/>
  <c r="S1390" i="4"/>
  <c r="O1390" i="4"/>
  <c r="AP1390" i="4"/>
  <c r="AL1390" i="4"/>
  <c r="AH1390" i="4"/>
  <c r="AD1390" i="4"/>
  <c r="Z1390" i="4"/>
  <c r="V1390" i="4"/>
  <c r="R1390" i="4"/>
  <c r="N1390" i="4"/>
  <c r="AO1390" i="4"/>
  <c r="AK1390" i="4"/>
  <c r="AG1390" i="4"/>
  <c r="AC1390" i="4"/>
  <c r="Y1390" i="4"/>
  <c r="U1390" i="4"/>
  <c r="Q1390" i="4"/>
  <c r="AF1390" i="4"/>
  <c r="P1390" i="4"/>
  <c r="AR1390" i="4"/>
  <c r="AB1390" i="4"/>
  <c r="AN1390" i="4"/>
  <c r="X1390" i="4"/>
  <c r="AJ1390" i="4"/>
  <c r="T1390" i="4"/>
  <c r="AP1391" i="4"/>
  <c r="AL1391" i="4"/>
  <c r="AH1391" i="4"/>
  <c r="AD1391" i="4"/>
  <c r="Z1391" i="4"/>
  <c r="V1391" i="4"/>
  <c r="R1391" i="4"/>
  <c r="N1391" i="4"/>
  <c r="AO1391" i="4"/>
  <c r="AK1391" i="4"/>
  <c r="AG1391" i="4"/>
  <c r="AC1391" i="4"/>
  <c r="Y1391" i="4"/>
  <c r="U1391" i="4"/>
  <c r="Q1391" i="4"/>
  <c r="AR1391" i="4"/>
  <c r="AN1391" i="4"/>
  <c r="AJ1391" i="4"/>
  <c r="AF1391" i="4"/>
  <c r="AB1391" i="4"/>
  <c r="X1391" i="4"/>
  <c r="T1391" i="4"/>
  <c r="P1391" i="4"/>
  <c r="AE1391" i="4"/>
  <c r="O1391" i="4"/>
  <c r="AQ1391" i="4"/>
  <c r="AA1391" i="4"/>
  <c r="AM1391" i="4"/>
  <c r="AI1391" i="4"/>
  <c r="W1391" i="4"/>
  <c r="S1391" i="4"/>
  <c r="AO1259" i="4"/>
  <c r="AK1259" i="4"/>
  <c r="X1259" i="4"/>
  <c r="M1380" i="4"/>
  <c r="AP1383" i="4"/>
  <c r="AL1383" i="4"/>
  <c r="AH1383" i="4"/>
  <c r="AD1383" i="4"/>
  <c r="Z1383" i="4"/>
  <c r="V1383" i="4"/>
  <c r="R1383" i="4"/>
  <c r="N1383" i="4"/>
  <c r="AO1383" i="4"/>
  <c r="AK1383" i="4"/>
  <c r="AG1383" i="4"/>
  <c r="AC1383" i="4"/>
  <c r="Y1383" i="4"/>
  <c r="U1383" i="4"/>
  <c r="Q1383" i="4"/>
  <c r="M1383" i="4"/>
  <c r="AN1383" i="4"/>
  <c r="AF1383" i="4"/>
  <c r="X1383" i="4"/>
  <c r="P1383" i="4"/>
  <c r="AM1383" i="4"/>
  <c r="W1383" i="4"/>
  <c r="O1383" i="4"/>
  <c r="AB1383" i="4"/>
  <c r="AE1383" i="4"/>
  <c r="AR1383" i="4"/>
  <c r="AJ1383" i="4"/>
  <c r="T1383" i="4"/>
  <c r="AA1383" i="4"/>
  <c r="S1383" i="4"/>
  <c r="AQ1383" i="4"/>
  <c r="AI1383" i="4"/>
  <c r="M1379" i="4"/>
  <c r="AR1389" i="4"/>
  <c r="AN1389" i="4"/>
  <c r="AJ1389" i="4"/>
  <c r="AF1389" i="4"/>
  <c r="AB1389" i="4"/>
  <c r="X1389" i="4"/>
  <c r="T1389" i="4"/>
  <c r="P1389" i="4"/>
  <c r="AQ1389" i="4"/>
  <c r="AM1389" i="4"/>
  <c r="AI1389" i="4"/>
  <c r="AE1389" i="4"/>
  <c r="AA1389" i="4"/>
  <c r="W1389" i="4"/>
  <c r="S1389" i="4"/>
  <c r="O1389" i="4"/>
  <c r="AP1389" i="4"/>
  <c r="AL1389" i="4"/>
  <c r="AH1389" i="4"/>
  <c r="AD1389" i="4"/>
  <c r="Z1389" i="4"/>
  <c r="V1389" i="4"/>
  <c r="R1389" i="4"/>
  <c r="N1389" i="4"/>
  <c r="AG1389" i="4"/>
  <c r="Q1389" i="4"/>
  <c r="AC1389" i="4"/>
  <c r="AO1389" i="4"/>
  <c r="AK1389" i="4"/>
  <c r="Y1389" i="4"/>
  <c r="U1389" i="4"/>
  <c r="V1259" i="4"/>
  <c r="S1259" i="4"/>
  <c r="O1288" i="4"/>
  <c r="M1378" i="4"/>
  <c r="AR1385" i="4"/>
  <c r="AN1385" i="4"/>
  <c r="AJ1385" i="4"/>
  <c r="AF1385" i="4"/>
  <c r="AB1385" i="4"/>
  <c r="X1385" i="4"/>
  <c r="T1385" i="4"/>
  <c r="P1385" i="4"/>
  <c r="AQ1385" i="4"/>
  <c r="AM1385" i="4"/>
  <c r="AI1385" i="4"/>
  <c r="AE1385" i="4"/>
  <c r="AA1385" i="4"/>
  <c r="W1385" i="4"/>
  <c r="S1385" i="4"/>
  <c r="O1385" i="4"/>
  <c r="AL1385" i="4"/>
  <c r="AD1385" i="4"/>
  <c r="V1385" i="4"/>
  <c r="N1385" i="4"/>
  <c r="AK1385" i="4"/>
  <c r="U1385" i="4"/>
  <c r="AH1385" i="4"/>
  <c r="R1385" i="4"/>
  <c r="AC1385" i="4"/>
  <c r="AP1385" i="4"/>
  <c r="Z1385" i="4"/>
  <c r="Y1385" i="4"/>
  <c r="Q1385" i="4"/>
  <c r="AO1385" i="4"/>
  <c r="AG1385" i="4"/>
  <c r="AR1393" i="4"/>
  <c r="AR1392" i="4" s="1"/>
  <c r="AN1393" i="4"/>
  <c r="AN1392" i="4" s="1"/>
  <c r="AJ1393" i="4"/>
  <c r="AF1393" i="4"/>
  <c r="AB1393" i="4"/>
  <c r="X1393" i="4"/>
  <c r="T1393" i="4"/>
  <c r="P1393" i="4"/>
  <c r="AQ1393" i="4"/>
  <c r="AQ1392" i="4" s="1"/>
  <c r="AM1393" i="4"/>
  <c r="AI1393" i="4"/>
  <c r="AI1392" i="4" s="1"/>
  <c r="AE1393" i="4"/>
  <c r="AA1393" i="4"/>
  <c r="AA1392" i="4" s="1"/>
  <c r="W1393" i="4"/>
  <c r="S1393" i="4"/>
  <c r="S1392" i="4" s="1"/>
  <c r="O1393" i="4"/>
  <c r="AP1393" i="4"/>
  <c r="AP1392" i="4" s="1"/>
  <c r="AL1393" i="4"/>
  <c r="AH1393" i="4"/>
  <c r="AH1392" i="4" s="1"/>
  <c r="AD1393" i="4"/>
  <c r="Z1393" i="4"/>
  <c r="Z1392" i="4" s="1"/>
  <c r="V1393" i="4"/>
  <c r="R1393" i="4"/>
  <c r="R1392" i="4" s="1"/>
  <c r="N1393" i="4"/>
  <c r="AC1393" i="4"/>
  <c r="AC1392" i="4" s="1"/>
  <c r="M1393" i="4"/>
  <c r="AO1393" i="4"/>
  <c r="Y1393" i="4"/>
  <c r="Y1392" i="4" s="1"/>
  <c r="AK1393" i="4"/>
  <c r="AG1393" i="4"/>
  <c r="AG1392" i="4" s="1"/>
  <c r="U1393" i="4"/>
  <c r="Q1393" i="4"/>
  <c r="AQ1355" i="4"/>
  <c r="AM1355" i="4"/>
  <c r="AI1355" i="4"/>
  <c r="AE1355" i="4"/>
  <c r="AA1355" i="4"/>
  <c r="W1355" i="4"/>
  <c r="S1355" i="4"/>
  <c r="O1355" i="4"/>
  <c r="AO1355" i="4"/>
  <c r="AJ1355" i="4"/>
  <c r="AD1355" i="4"/>
  <c r="Y1355" i="4"/>
  <c r="T1355" i="4"/>
  <c r="N1355" i="4"/>
  <c r="AR1355" i="4"/>
  <c r="AG1355" i="4"/>
  <c r="AN1355" i="4"/>
  <c r="AH1355" i="4"/>
  <c r="AC1355" i="4"/>
  <c r="X1355" i="4"/>
  <c r="R1355" i="4"/>
  <c r="M1355" i="4"/>
  <c r="AL1355" i="4"/>
  <c r="AP1355" i="4"/>
  <c r="Z1355" i="4"/>
  <c r="P1355" i="4"/>
  <c r="U1355" i="4"/>
  <c r="AB1355" i="4"/>
  <c r="AK1355" i="4"/>
  <c r="V1355" i="4"/>
  <c r="AF1355" i="4"/>
  <c r="Q1355" i="4"/>
  <c r="N1288" i="4"/>
  <c r="P1288" i="4"/>
  <c r="S1288" i="4"/>
  <c r="AB1288" i="4"/>
  <c r="AQ1346" i="4"/>
  <c r="AM1346" i="4"/>
  <c r="AI1346" i="4"/>
  <c r="AE1346" i="4"/>
  <c r="AA1346" i="4"/>
  <c r="W1346" i="4"/>
  <c r="S1346" i="4"/>
  <c r="O1346" i="4"/>
  <c r="AP1346" i="4"/>
  <c r="AL1346" i="4"/>
  <c r="AH1346" i="4"/>
  <c r="AD1346" i="4"/>
  <c r="Z1346" i="4"/>
  <c r="V1346" i="4"/>
  <c r="R1346" i="4"/>
  <c r="N1346" i="4"/>
  <c r="AR1346" i="4"/>
  <c r="AJ1346" i="4"/>
  <c r="AB1346" i="4"/>
  <c r="T1346" i="4"/>
  <c r="AN1346" i="4"/>
  <c r="X1346" i="4"/>
  <c r="AK1346" i="4"/>
  <c r="U1346" i="4"/>
  <c r="AO1346" i="4"/>
  <c r="AG1346" i="4"/>
  <c r="Y1346" i="4"/>
  <c r="Q1346" i="4"/>
  <c r="AF1346" i="4"/>
  <c r="P1346" i="4"/>
  <c r="AC1346" i="4"/>
  <c r="M1346" i="4"/>
  <c r="AP1356" i="4"/>
  <c r="AL1356" i="4"/>
  <c r="AH1356" i="4"/>
  <c r="AD1356" i="4"/>
  <c r="Z1356" i="4"/>
  <c r="V1356" i="4"/>
  <c r="R1356" i="4"/>
  <c r="N1356" i="4"/>
  <c r="AN1356" i="4"/>
  <c r="AI1356" i="4"/>
  <c r="AC1356" i="4"/>
  <c r="X1356" i="4"/>
  <c r="S1356" i="4"/>
  <c r="M1356" i="4"/>
  <c r="AQ1356" i="4"/>
  <c r="AF1356" i="4"/>
  <c r="U1356" i="4"/>
  <c r="AR1356" i="4"/>
  <c r="AM1356" i="4"/>
  <c r="AG1356" i="4"/>
  <c r="AB1356" i="4"/>
  <c r="W1356" i="4"/>
  <c r="Q1356" i="4"/>
  <c r="AK1356" i="4"/>
  <c r="AA1356" i="4"/>
  <c r="P1356" i="4"/>
  <c r="AE1356" i="4"/>
  <c r="Y1356" i="4"/>
  <c r="AO1356" i="4"/>
  <c r="T1356" i="4"/>
  <c r="AJ1356" i="4"/>
  <c r="O1356" i="4"/>
  <c r="AO1357" i="4"/>
  <c r="AK1357" i="4"/>
  <c r="AG1357" i="4"/>
  <c r="AC1357" i="4"/>
  <c r="Y1357" i="4"/>
  <c r="U1357" i="4"/>
  <c r="Q1357" i="4"/>
  <c r="M1357" i="4"/>
  <c r="AR1357" i="4"/>
  <c r="AM1357" i="4"/>
  <c r="AH1357" i="4"/>
  <c r="AB1357" i="4"/>
  <c r="W1357" i="4"/>
  <c r="R1357" i="4"/>
  <c r="AJ1357" i="4"/>
  <c r="T1357" i="4"/>
  <c r="AQ1357" i="4"/>
  <c r="AL1357" i="4"/>
  <c r="AF1357" i="4"/>
  <c r="AA1357" i="4"/>
  <c r="V1357" i="4"/>
  <c r="P1357" i="4"/>
  <c r="AP1357" i="4"/>
  <c r="AE1357" i="4"/>
  <c r="Z1357" i="4"/>
  <c r="O1357" i="4"/>
  <c r="AN1357" i="4"/>
  <c r="S1357" i="4"/>
  <c r="AI1357" i="4"/>
  <c r="N1357" i="4"/>
  <c r="AD1357" i="4"/>
  <c r="X1357" i="4"/>
  <c r="AR1360" i="4"/>
  <c r="AN1360" i="4"/>
  <c r="AJ1360" i="4"/>
  <c r="AF1360" i="4"/>
  <c r="AB1360" i="4"/>
  <c r="X1360" i="4"/>
  <c r="T1360" i="4"/>
  <c r="P1360" i="4"/>
  <c r="AQ1360" i="4"/>
  <c r="AM1360" i="4"/>
  <c r="AI1360" i="4"/>
  <c r="AE1360" i="4"/>
  <c r="AA1360" i="4"/>
  <c r="W1360" i="4"/>
  <c r="S1360" i="4"/>
  <c r="O1360" i="4"/>
  <c r="AP1360" i="4"/>
  <c r="AH1360" i="4"/>
  <c r="Z1360" i="4"/>
  <c r="R1360" i="4"/>
  <c r="AL1360" i="4"/>
  <c r="AC1360" i="4"/>
  <c r="Q1360" i="4"/>
  <c r="AK1360" i="4"/>
  <c r="Y1360" i="4"/>
  <c r="N1360" i="4"/>
  <c r="AG1360" i="4"/>
  <c r="V1360" i="4"/>
  <c r="M1360" i="4"/>
  <c r="AO1360" i="4"/>
  <c r="AD1360" i="4"/>
  <c r="U1360" i="4"/>
  <c r="Z1288" i="4"/>
  <c r="Q1288" i="4"/>
  <c r="W1288" i="4"/>
  <c r="AR1288" i="4"/>
  <c r="U1320" i="4"/>
  <c r="R1320" i="4"/>
  <c r="AH1320" i="4"/>
  <c r="S1320" i="4"/>
  <c r="AI1320" i="4"/>
  <c r="AC1320" i="4"/>
  <c r="T1320" i="4"/>
  <c r="AQ1350" i="4"/>
  <c r="AM1350" i="4"/>
  <c r="AI1350" i="4"/>
  <c r="AE1350" i="4"/>
  <c r="AA1350" i="4"/>
  <c r="W1350" i="4"/>
  <c r="S1350" i="4"/>
  <c r="O1350" i="4"/>
  <c r="AP1350" i="4"/>
  <c r="AL1350" i="4"/>
  <c r="AH1350" i="4"/>
  <c r="AD1350" i="4"/>
  <c r="Z1350" i="4"/>
  <c r="V1350" i="4"/>
  <c r="R1350" i="4"/>
  <c r="N1350" i="4"/>
  <c r="AN1350" i="4"/>
  <c r="AF1350" i="4"/>
  <c r="X1350" i="4"/>
  <c r="P1350" i="4"/>
  <c r="AJ1350" i="4"/>
  <c r="T1350" i="4"/>
  <c r="AO1350" i="4"/>
  <c r="Y1350" i="4"/>
  <c r="AK1350" i="4"/>
  <c r="AC1350" i="4"/>
  <c r="U1350" i="4"/>
  <c r="M1350" i="4"/>
  <c r="AR1350" i="4"/>
  <c r="AB1350" i="4"/>
  <c r="AG1350" i="4"/>
  <c r="Q1350" i="4"/>
  <c r="AQ1361" i="4"/>
  <c r="AM1361" i="4"/>
  <c r="AI1361" i="4"/>
  <c r="AE1361" i="4"/>
  <c r="AA1361" i="4"/>
  <c r="W1361" i="4"/>
  <c r="S1361" i="4"/>
  <c r="O1361" i="4"/>
  <c r="AP1361" i="4"/>
  <c r="AL1361" i="4"/>
  <c r="AH1361" i="4"/>
  <c r="AD1361" i="4"/>
  <c r="Z1361" i="4"/>
  <c r="V1361" i="4"/>
  <c r="R1361" i="4"/>
  <c r="N1361" i="4"/>
  <c r="AO1361" i="4"/>
  <c r="AG1361" i="4"/>
  <c r="Y1361" i="4"/>
  <c r="Q1361" i="4"/>
  <c r="AK1361" i="4"/>
  <c r="AB1361" i="4"/>
  <c r="P1361" i="4"/>
  <c r="AJ1361" i="4"/>
  <c r="X1361" i="4"/>
  <c r="M1361" i="4"/>
  <c r="AR1361" i="4"/>
  <c r="AF1361" i="4"/>
  <c r="U1361" i="4"/>
  <c r="AN1361" i="4"/>
  <c r="AC1361" i="4"/>
  <c r="T1361" i="4"/>
  <c r="AP1362" i="4"/>
  <c r="AL1362" i="4"/>
  <c r="AH1362" i="4"/>
  <c r="AD1362" i="4"/>
  <c r="Z1362" i="4"/>
  <c r="V1362" i="4"/>
  <c r="R1362" i="4"/>
  <c r="N1362" i="4"/>
  <c r="AO1362" i="4"/>
  <c r="AK1362" i="4"/>
  <c r="AG1362" i="4"/>
  <c r="AC1362" i="4"/>
  <c r="Y1362" i="4"/>
  <c r="U1362" i="4"/>
  <c r="Q1362" i="4"/>
  <c r="M1362" i="4"/>
  <c r="AN1362" i="4"/>
  <c r="AF1362" i="4"/>
  <c r="X1362" i="4"/>
  <c r="P1362" i="4"/>
  <c r="AJ1362" i="4"/>
  <c r="AA1362" i="4"/>
  <c r="O1362" i="4"/>
  <c r="AQ1362" i="4"/>
  <c r="AR1362" i="4"/>
  <c r="AI1362" i="4"/>
  <c r="W1362" i="4"/>
  <c r="AE1362" i="4"/>
  <c r="T1362" i="4"/>
  <c r="S1362" i="4"/>
  <c r="AM1362" i="4"/>
  <c r="AB1362" i="4"/>
  <c r="AQ1365" i="4"/>
  <c r="AM1365" i="4"/>
  <c r="AI1365" i="4"/>
  <c r="AE1365" i="4"/>
  <c r="AA1365" i="4"/>
  <c r="W1365" i="4"/>
  <c r="S1365" i="4"/>
  <c r="O1365" i="4"/>
  <c r="AP1365" i="4"/>
  <c r="AL1365" i="4"/>
  <c r="AH1365" i="4"/>
  <c r="AD1365" i="4"/>
  <c r="Z1365" i="4"/>
  <c r="V1365" i="4"/>
  <c r="R1365" i="4"/>
  <c r="N1365" i="4"/>
  <c r="AK1365" i="4"/>
  <c r="AC1365" i="4"/>
  <c r="U1365" i="4"/>
  <c r="M1365" i="4"/>
  <c r="AR1365" i="4"/>
  <c r="AG1365" i="4"/>
  <c r="X1365" i="4"/>
  <c r="AO1365" i="4"/>
  <c r="AF1365" i="4"/>
  <c r="T1365" i="4"/>
  <c r="AN1365" i="4"/>
  <c r="AB1365" i="4"/>
  <c r="Q1365" i="4"/>
  <c r="AJ1365" i="4"/>
  <c r="Y1365" i="4"/>
  <c r="P1365" i="4"/>
  <c r="AR1364" i="4"/>
  <c r="AR1363" i="4" s="1"/>
  <c r="AN1364" i="4"/>
  <c r="AJ1364" i="4"/>
  <c r="AF1364" i="4"/>
  <c r="AB1364" i="4"/>
  <c r="X1364" i="4"/>
  <c r="T1364" i="4"/>
  <c r="P1364" i="4"/>
  <c r="AQ1364" i="4"/>
  <c r="AQ1363" i="4" s="1"/>
  <c r="AM1364" i="4"/>
  <c r="AM1363" i="4" s="1"/>
  <c r="AI1364" i="4"/>
  <c r="AI1363" i="4" s="1"/>
  <c r="AE1364" i="4"/>
  <c r="AE1363" i="4" s="1"/>
  <c r="AA1364" i="4"/>
  <c r="AA1363" i="4" s="1"/>
  <c r="W1364" i="4"/>
  <c r="W1363" i="4" s="1"/>
  <c r="S1364" i="4"/>
  <c r="S1363" i="4" s="1"/>
  <c r="O1364" i="4"/>
  <c r="O1363" i="4" s="1"/>
  <c r="AL1364" i="4"/>
  <c r="AD1364" i="4"/>
  <c r="V1364" i="4"/>
  <c r="N1364" i="4"/>
  <c r="N1363" i="4" s="1"/>
  <c r="AH1364" i="4"/>
  <c r="Y1364" i="4"/>
  <c r="M1364" i="4"/>
  <c r="AP1364" i="4"/>
  <c r="AG1364" i="4"/>
  <c r="U1364" i="4"/>
  <c r="AO1364" i="4"/>
  <c r="AC1364" i="4"/>
  <c r="R1364" i="4"/>
  <c r="AK1364" i="4"/>
  <c r="Z1364" i="4"/>
  <c r="Q1364" i="4"/>
  <c r="AC1288" i="4"/>
  <c r="AD1288" i="4"/>
  <c r="Y1288" i="4"/>
  <c r="AI1288" i="4"/>
  <c r="AP1351" i="4"/>
  <c r="AL1351" i="4"/>
  <c r="AH1351" i="4"/>
  <c r="AD1351" i="4"/>
  <c r="Z1351" i="4"/>
  <c r="V1351" i="4"/>
  <c r="R1351" i="4"/>
  <c r="N1351" i="4"/>
  <c r="AO1351" i="4"/>
  <c r="AK1351" i="4"/>
  <c r="AG1351" i="4"/>
  <c r="AC1351" i="4"/>
  <c r="Y1351" i="4"/>
  <c r="U1351" i="4"/>
  <c r="Q1351" i="4"/>
  <c r="M1351" i="4"/>
  <c r="AM1351" i="4"/>
  <c r="AE1351" i="4"/>
  <c r="W1351" i="4"/>
  <c r="O1351" i="4"/>
  <c r="AI1351" i="4"/>
  <c r="S1351" i="4"/>
  <c r="AN1351" i="4"/>
  <c r="X1351" i="4"/>
  <c r="AR1351" i="4"/>
  <c r="AJ1351" i="4"/>
  <c r="AB1351" i="4"/>
  <c r="T1351" i="4"/>
  <c r="AQ1351" i="4"/>
  <c r="AA1351" i="4"/>
  <c r="AF1351" i="4"/>
  <c r="P1351" i="4"/>
  <c r="AO1348" i="4"/>
  <c r="AK1348" i="4"/>
  <c r="AG1348" i="4"/>
  <c r="AC1348" i="4"/>
  <c r="Y1348" i="4"/>
  <c r="U1348" i="4"/>
  <c r="Q1348" i="4"/>
  <c r="M1348" i="4"/>
  <c r="AR1348" i="4"/>
  <c r="AN1348" i="4"/>
  <c r="AJ1348" i="4"/>
  <c r="AF1348" i="4"/>
  <c r="AB1348" i="4"/>
  <c r="X1348" i="4"/>
  <c r="T1348" i="4"/>
  <c r="P1348" i="4"/>
  <c r="AP1348" i="4"/>
  <c r="AH1348" i="4"/>
  <c r="Z1348" i="4"/>
  <c r="R1348" i="4"/>
  <c r="AL1348" i="4"/>
  <c r="V1348" i="4"/>
  <c r="N1348" i="4"/>
  <c r="AQ1348" i="4"/>
  <c r="AA1348" i="4"/>
  <c r="S1348" i="4"/>
  <c r="AM1348" i="4"/>
  <c r="AE1348" i="4"/>
  <c r="W1348" i="4"/>
  <c r="O1348" i="4"/>
  <c r="AD1348" i="4"/>
  <c r="AI1348" i="4"/>
  <c r="AR1349" i="4"/>
  <c r="AN1349" i="4"/>
  <c r="AJ1349" i="4"/>
  <c r="AF1349" i="4"/>
  <c r="AB1349" i="4"/>
  <c r="X1349" i="4"/>
  <c r="T1349" i="4"/>
  <c r="P1349" i="4"/>
  <c r="AQ1349" i="4"/>
  <c r="AM1349" i="4"/>
  <c r="AI1349" i="4"/>
  <c r="AE1349" i="4"/>
  <c r="AA1349" i="4"/>
  <c r="W1349" i="4"/>
  <c r="S1349" i="4"/>
  <c r="O1349" i="4"/>
  <c r="AO1349" i="4"/>
  <c r="AG1349" i="4"/>
  <c r="Y1349" i="4"/>
  <c r="Q1349" i="4"/>
  <c r="AK1349" i="4"/>
  <c r="U1349" i="4"/>
  <c r="AP1349" i="4"/>
  <c r="Z1349" i="4"/>
  <c r="AL1349" i="4"/>
  <c r="AD1349" i="4"/>
  <c r="V1349" i="4"/>
  <c r="N1349" i="4"/>
  <c r="AC1349" i="4"/>
  <c r="M1349" i="4"/>
  <c r="AH1349" i="4"/>
  <c r="R1349" i="4"/>
  <c r="AR1354" i="4"/>
  <c r="AN1354" i="4"/>
  <c r="AJ1354" i="4"/>
  <c r="AF1354" i="4"/>
  <c r="AB1354" i="4"/>
  <c r="X1354" i="4"/>
  <c r="T1354" i="4"/>
  <c r="P1354" i="4"/>
  <c r="AP1354" i="4"/>
  <c r="AK1354" i="4"/>
  <c r="AE1354" i="4"/>
  <c r="Z1354" i="4"/>
  <c r="U1354" i="4"/>
  <c r="O1354" i="4"/>
  <c r="AO1354" i="4"/>
  <c r="AI1354" i="4"/>
  <c r="AD1354" i="4"/>
  <c r="Y1354" i="4"/>
  <c r="S1354" i="4"/>
  <c r="N1354" i="4"/>
  <c r="AL1354" i="4"/>
  <c r="AA1354" i="4"/>
  <c r="Q1354" i="4"/>
  <c r="AG1354" i="4"/>
  <c r="AH1354" i="4"/>
  <c r="W1354" i="4"/>
  <c r="M1354" i="4"/>
  <c r="M1353" i="4" s="1"/>
  <c r="AQ1354" i="4"/>
  <c r="V1354" i="4"/>
  <c r="AM1354" i="4"/>
  <c r="AC1354" i="4"/>
  <c r="R1354" i="4"/>
  <c r="AC1259" i="4"/>
  <c r="Z1259" i="4"/>
  <c r="Q1259" i="4"/>
  <c r="AA1259" i="4"/>
  <c r="T1259" i="4"/>
  <c r="T1288" i="4"/>
  <c r="V1288" i="4"/>
  <c r="AP1288" i="4"/>
  <c r="AG1288" i="4"/>
  <c r="AE1288" i="4"/>
  <c r="AJ1288" i="4"/>
  <c r="N1259" i="4"/>
  <c r="AL1259" i="4"/>
  <c r="O1259" i="4"/>
  <c r="AI1259" i="4"/>
  <c r="R1259" i="4"/>
  <c r="AH1259" i="4"/>
  <c r="Y1259" i="4"/>
  <c r="W1259" i="4"/>
  <c r="AJ1259" i="4"/>
  <c r="U1288" i="4"/>
  <c r="R1288" i="4"/>
  <c r="AH1288" i="4"/>
  <c r="X1288" i="4"/>
  <c r="AK1288" i="4"/>
  <c r="AA1288" i="4"/>
  <c r="AQ1288" i="4"/>
  <c r="AN1288" i="4"/>
  <c r="AF1288" i="4"/>
  <c r="P1286" i="4"/>
  <c r="T1286" i="4"/>
  <c r="X1286" i="4"/>
  <c r="AB1286" i="4"/>
  <c r="AF1286" i="4"/>
  <c r="AJ1286" i="4"/>
  <c r="AN1286" i="4"/>
  <c r="AR1286" i="4"/>
  <c r="O1286" i="4"/>
  <c r="AA1286" i="4"/>
  <c r="AM1286" i="4"/>
  <c r="Q1286" i="4"/>
  <c r="U1286" i="4"/>
  <c r="Y1286" i="4"/>
  <c r="AC1286" i="4"/>
  <c r="AG1286" i="4"/>
  <c r="AK1286" i="4"/>
  <c r="AO1286" i="4"/>
  <c r="W1286" i="4"/>
  <c r="AI1286" i="4"/>
  <c r="N1286" i="4"/>
  <c r="R1286" i="4"/>
  <c r="V1286" i="4"/>
  <c r="Z1286" i="4"/>
  <c r="AD1286" i="4"/>
  <c r="AH1286" i="4"/>
  <c r="AL1286" i="4"/>
  <c r="AP1286" i="4"/>
  <c r="S1286" i="4"/>
  <c r="AE1286" i="4"/>
  <c r="AQ1286" i="4"/>
  <c r="AR1318" i="4"/>
  <c r="AN1318" i="4"/>
  <c r="AJ1318" i="4"/>
  <c r="AF1318" i="4"/>
  <c r="AB1318" i="4"/>
  <c r="X1318" i="4"/>
  <c r="T1318" i="4"/>
  <c r="P1318" i="4"/>
  <c r="AG1318" i="4"/>
  <c r="U1318" i="4"/>
  <c r="AQ1318" i="4"/>
  <c r="AM1318" i="4"/>
  <c r="AI1318" i="4"/>
  <c r="AE1318" i="4"/>
  <c r="AA1318" i="4"/>
  <c r="W1318" i="4"/>
  <c r="S1318" i="4"/>
  <c r="O1318" i="4"/>
  <c r="AK1318" i="4"/>
  <c r="Y1318" i="4"/>
  <c r="AP1318" i="4"/>
  <c r="AL1318" i="4"/>
  <c r="AH1318" i="4"/>
  <c r="AD1318" i="4"/>
  <c r="Z1318" i="4"/>
  <c r="V1318" i="4"/>
  <c r="R1318" i="4"/>
  <c r="N1318" i="4"/>
  <c r="AO1318" i="4"/>
  <c r="AC1318" i="4"/>
  <c r="Q1318" i="4"/>
  <c r="AN1259" i="4"/>
  <c r="AM1259" i="4"/>
  <c r="AG1259" i="4"/>
  <c r="AB1259" i="4"/>
  <c r="AR1259" i="4"/>
  <c r="AQ1259" i="4"/>
  <c r="P1259" i="4"/>
  <c r="M1286" i="4"/>
  <c r="M1257" i="4" s="1"/>
  <c r="M1227" i="4"/>
  <c r="M1229" i="4"/>
  <c r="AR1257" i="4"/>
  <c r="AN1257" i="4"/>
  <c r="AJ1257" i="4"/>
  <c r="AF1257" i="4"/>
  <c r="AB1257" i="4"/>
  <c r="X1257" i="4"/>
  <c r="T1257" i="4"/>
  <c r="P1257" i="4"/>
  <c r="AG1257" i="4"/>
  <c r="AC1257" i="4"/>
  <c r="Q1257" i="4"/>
  <c r="AQ1257" i="4"/>
  <c r="AM1257" i="4"/>
  <c r="AI1257" i="4"/>
  <c r="AE1257" i="4"/>
  <c r="AA1257" i="4"/>
  <c r="W1257" i="4"/>
  <c r="S1257" i="4"/>
  <c r="O1257" i="4"/>
  <c r="AO1257" i="4"/>
  <c r="Y1257" i="4"/>
  <c r="AP1257" i="4"/>
  <c r="AL1257" i="4"/>
  <c r="AH1257" i="4"/>
  <c r="AD1257" i="4"/>
  <c r="Z1257" i="4"/>
  <c r="V1257" i="4"/>
  <c r="R1257" i="4"/>
  <c r="N1257" i="4"/>
  <c r="AK1257" i="4"/>
  <c r="U1257" i="4"/>
  <c r="AO1258" i="4"/>
  <c r="AK1258" i="4"/>
  <c r="AG1258" i="4"/>
  <c r="AC1258" i="4"/>
  <c r="Y1258" i="4"/>
  <c r="U1258" i="4"/>
  <c r="Q1258" i="4"/>
  <c r="AH1258" i="4"/>
  <c r="Z1258" i="4"/>
  <c r="N1258" i="4"/>
  <c r="AR1258" i="4"/>
  <c r="AN1258" i="4"/>
  <c r="AJ1258" i="4"/>
  <c r="AF1258" i="4"/>
  <c r="AB1258" i="4"/>
  <c r="X1258" i="4"/>
  <c r="T1258" i="4"/>
  <c r="P1258" i="4"/>
  <c r="AP1258" i="4"/>
  <c r="AD1258" i="4"/>
  <c r="R1258" i="4"/>
  <c r="AQ1258" i="4"/>
  <c r="AM1258" i="4"/>
  <c r="AI1258" i="4"/>
  <c r="AE1258" i="4"/>
  <c r="AA1258" i="4"/>
  <c r="W1258" i="4"/>
  <c r="S1258" i="4"/>
  <c r="O1258" i="4"/>
  <c r="AL1258" i="4"/>
  <c r="V1258" i="4"/>
  <c r="AR1254" i="4"/>
  <c r="AN1254" i="4"/>
  <c r="AJ1254" i="4"/>
  <c r="AF1254" i="4"/>
  <c r="AB1254" i="4"/>
  <c r="X1254" i="4"/>
  <c r="T1254" i="4"/>
  <c r="P1254" i="4"/>
  <c r="AK1254" i="4"/>
  <c r="Y1254" i="4"/>
  <c r="AQ1254" i="4"/>
  <c r="AM1254" i="4"/>
  <c r="AI1254" i="4"/>
  <c r="AE1254" i="4"/>
  <c r="AA1254" i="4"/>
  <c r="W1254" i="4"/>
  <c r="S1254" i="4"/>
  <c r="O1254" i="4"/>
  <c r="AO1254" i="4"/>
  <c r="AC1254" i="4"/>
  <c r="Q1254" i="4"/>
  <c r="AP1254" i="4"/>
  <c r="AL1254" i="4"/>
  <c r="AH1254" i="4"/>
  <c r="AD1254" i="4"/>
  <c r="Z1254" i="4"/>
  <c r="V1254" i="4"/>
  <c r="R1254" i="4"/>
  <c r="N1254" i="4"/>
  <c r="AG1254" i="4"/>
  <c r="U1254" i="4"/>
  <c r="AP1256" i="4"/>
  <c r="AL1256" i="4"/>
  <c r="AH1256" i="4"/>
  <c r="AD1256" i="4"/>
  <c r="Z1256" i="4"/>
  <c r="V1256" i="4"/>
  <c r="R1256" i="4"/>
  <c r="R1255" i="4" s="1"/>
  <c r="N1256" i="4"/>
  <c r="N1255" i="4" s="1"/>
  <c r="AE1256" i="4"/>
  <c r="S1256" i="4"/>
  <c r="S1255" i="4" s="1"/>
  <c r="S1260" i="4" s="1"/>
  <c r="AO1256" i="4"/>
  <c r="AO1255" i="4" s="1"/>
  <c r="AK1256" i="4"/>
  <c r="AK1255" i="4" s="1"/>
  <c r="AG1256" i="4"/>
  <c r="AG1255" i="4" s="1"/>
  <c r="AC1256" i="4"/>
  <c r="Y1256" i="4"/>
  <c r="Y1255" i="4" s="1"/>
  <c r="Y1260" i="4" s="1"/>
  <c r="U1256" i="4"/>
  <c r="U1255" i="4" s="1"/>
  <c r="U1260" i="4" s="1"/>
  <c r="Q1256" i="4"/>
  <c r="Q1255" i="4" s="1"/>
  <c r="AM1256" i="4"/>
  <c r="W1256" i="4"/>
  <c r="AR1256" i="4"/>
  <c r="AN1256" i="4"/>
  <c r="AJ1256" i="4"/>
  <c r="AF1256" i="4"/>
  <c r="AB1256" i="4"/>
  <c r="X1256" i="4"/>
  <c r="T1256" i="4"/>
  <c r="P1256" i="4"/>
  <c r="AQ1256" i="4"/>
  <c r="AQ1255" i="4" s="1"/>
  <c r="AI1256" i="4"/>
  <c r="AA1256" i="4"/>
  <c r="O1256" i="4"/>
  <c r="O1255" i="4" s="1"/>
  <c r="O1260" i="4" s="1"/>
  <c r="AQ1319" i="4"/>
  <c r="AM1319" i="4"/>
  <c r="AI1319" i="4"/>
  <c r="AE1319" i="4"/>
  <c r="AA1319" i="4"/>
  <c r="W1319" i="4"/>
  <c r="S1319" i="4"/>
  <c r="O1319" i="4"/>
  <c r="AO1319" i="4"/>
  <c r="AJ1319" i="4"/>
  <c r="AD1319" i="4"/>
  <c r="Y1319" i="4"/>
  <c r="T1319" i="4"/>
  <c r="N1319" i="4"/>
  <c r="AN1319" i="4"/>
  <c r="AH1319" i="4"/>
  <c r="AC1319" i="4"/>
  <c r="X1319" i="4"/>
  <c r="R1319" i="4"/>
  <c r="M1319" i="4"/>
  <c r="M1316" i="4" s="1"/>
  <c r="AR1319" i="4"/>
  <c r="AL1319" i="4"/>
  <c r="AG1319" i="4"/>
  <c r="AB1319" i="4"/>
  <c r="V1319" i="4"/>
  <c r="Q1319" i="4"/>
  <c r="AP1319" i="4"/>
  <c r="AK1319" i="4"/>
  <c r="AF1319" i="4"/>
  <c r="Z1319" i="4"/>
  <c r="U1319" i="4"/>
  <c r="P1319" i="4"/>
  <c r="AP1315" i="4"/>
  <c r="AL1315" i="4"/>
  <c r="AH1315" i="4"/>
  <c r="AD1315" i="4"/>
  <c r="Z1315" i="4"/>
  <c r="V1315" i="4"/>
  <c r="R1315" i="4"/>
  <c r="N1315" i="4"/>
  <c r="AR1315" i="4"/>
  <c r="AM1315" i="4"/>
  <c r="AG1315" i="4"/>
  <c r="AB1315" i="4"/>
  <c r="W1315" i="4"/>
  <c r="Q1315" i="4"/>
  <c r="AQ1315" i="4"/>
  <c r="AK1315" i="4"/>
  <c r="AF1315" i="4"/>
  <c r="AA1315" i="4"/>
  <c r="U1315" i="4"/>
  <c r="P1315" i="4"/>
  <c r="AO1315" i="4"/>
  <c r="AJ1315" i="4"/>
  <c r="AE1315" i="4"/>
  <c r="Y1315" i="4"/>
  <c r="T1315" i="4"/>
  <c r="O1315" i="4"/>
  <c r="AN1315" i="4"/>
  <c r="AI1315" i="4"/>
  <c r="AC1315" i="4"/>
  <c r="X1315" i="4"/>
  <c r="S1315" i="4"/>
  <c r="M1315" i="4"/>
  <c r="M1254" i="4" s="1"/>
  <c r="AR1317" i="4"/>
  <c r="AR1316" i="4" s="1"/>
  <c r="AR1321" i="4" s="1"/>
  <c r="AN1317" i="4"/>
  <c r="AJ1317" i="4"/>
  <c r="AF1317" i="4"/>
  <c r="AB1317" i="4"/>
  <c r="X1317" i="4"/>
  <c r="T1317" i="4"/>
  <c r="P1317" i="4"/>
  <c r="P1316" i="4" s="1"/>
  <c r="P1321" i="4" s="1"/>
  <c r="AP1317" i="4"/>
  <c r="AK1317" i="4"/>
  <c r="AE1317" i="4"/>
  <c r="Z1317" i="4"/>
  <c r="U1317" i="4"/>
  <c r="O1317" i="4"/>
  <c r="AO1317" i="4"/>
  <c r="AI1317" i="4"/>
  <c r="AD1317" i="4"/>
  <c r="Y1317" i="4"/>
  <c r="S1317" i="4"/>
  <c r="S1316" i="4" s="1"/>
  <c r="S1321" i="4" s="1"/>
  <c r="N1317" i="4"/>
  <c r="AM1317" i="4"/>
  <c r="AH1317" i="4"/>
  <c r="AC1317" i="4"/>
  <c r="W1317" i="4"/>
  <c r="R1317" i="4"/>
  <c r="AQ1317" i="4"/>
  <c r="AL1317" i="4"/>
  <c r="AG1317" i="4"/>
  <c r="AA1317" i="4"/>
  <c r="V1317" i="4"/>
  <c r="Q1317" i="4"/>
  <c r="AO1273" i="4"/>
  <c r="AK1273" i="4"/>
  <c r="AG1273" i="4"/>
  <c r="AC1273" i="4"/>
  <c r="Y1273" i="4"/>
  <c r="U1273" i="4"/>
  <c r="Q1273" i="4"/>
  <c r="M1273" i="4"/>
  <c r="AQ1273" i="4"/>
  <c r="AI1273" i="4"/>
  <c r="AA1273" i="4"/>
  <c r="S1273" i="4"/>
  <c r="AR1273" i="4"/>
  <c r="AN1273" i="4"/>
  <c r="AJ1273" i="4"/>
  <c r="AF1273" i="4"/>
  <c r="AB1273" i="4"/>
  <c r="X1273" i="4"/>
  <c r="T1273" i="4"/>
  <c r="P1273" i="4"/>
  <c r="AM1273" i="4"/>
  <c r="AE1273" i="4"/>
  <c r="W1273" i="4"/>
  <c r="O1273" i="4"/>
  <c r="AP1273" i="4"/>
  <c r="Z1273" i="4"/>
  <c r="AL1273" i="4"/>
  <c r="V1273" i="4"/>
  <c r="AH1273" i="4"/>
  <c r="R1273" i="4"/>
  <c r="AD1273" i="4"/>
  <c r="N1273" i="4"/>
  <c r="AQ1270" i="4"/>
  <c r="AM1270" i="4"/>
  <c r="AI1270" i="4"/>
  <c r="AE1270" i="4"/>
  <c r="AA1270" i="4"/>
  <c r="W1270" i="4"/>
  <c r="S1270" i="4"/>
  <c r="O1270" i="4"/>
  <c r="AO1270" i="4"/>
  <c r="AG1270" i="4"/>
  <c r="Y1270" i="4"/>
  <c r="Q1270" i="4"/>
  <c r="AP1270" i="4"/>
  <c r="AL1270" i="4"/>
  <c r="AH1270" i="4"/>
  <c r="AD1270" i="4"/>
  <c r="Z1270" i="4"/>
  <c r="V1270" i="4"/>
  <c r="R1270" i="4"/>
  <c r="N1270" i="4"/>
  <c r="AK1270" i="4"/>
  <c r="AC1270" i="4"/>
  <c r="U1270" i="4"/>
  <c r="M1270" i="4"/>
  <c r="AR1270" i="4"/>
  <c r="AB1270" i="4"/>
  <c r="AN1270" i="4"/>
  <c r="X1270" i="4"/>
  <c r="AJ1270" i="4"/>
  <c r="T1270" i="4"/>
  <c r="AF1270" i="4"/>
  <c r="P1270" i="4"/>
  <c r="AR1269" i="4"/>
  <c r="AN1269" i="4"/>
  <c r="AJ1269" i="4"/>
  <c r="AF1269" i="4"/>
  <c r="AB1269" i="4"/>
  <c r="X1269" i="4"/>
  <c r="T1269" i="4"/>
  <c r="P1269" i="4"/>
  <c r="AP1269" i="4"/>
  <c r="AH1269" i="4"/>
  <c r="Z1269" i="4"/>
  <c r="V1269" i="4"/>
  <c r="N1269" i="4"/>
  <c r="AQ1269" i="4"/>
  <c r="AM1269" i="4"/>
  <c r="AI1269" i="4"/>
  <c r="AE1269" i="4"/>
  <c r="AA1269" i="4"/>
  <c r="W1269" i="4"/>
  <c r="S1269" i="4"/>
  <c r="O1269" i="4"/>
  <c r="AL1269" i="4"/>
  <c r="AD1269" i="4"/>
  <c r="R1269" i="4"/>
  <c r="AC1269" i="4"/>
  <c r="M1269" i="4"/>
  <c r="AO1269" i="4"/>
  <c r="Y1269" i="4"/>
  <c r="AK1269" i="4"/>
  <c r="U1269" i="4"/>
  <c r="AG1269" i="4"/>
  <c r="Q1269" i="4"/>
  <c r="AP1271" i="4"/>
  <c r="AL1271" i="4"/>
  <c r="AH1271" i="4"/>
  <c r="AD1271" i="4"/>
  <c r="Z1271" i="4"/>
  <c r="V1271" i="4"/>
  <c r="R1271" i="4"/>
  <c r="N1271" i="4"/>
  <c r="AN1271" i="4"/>
  <c r="AF1271" i="4"/>
  <c r="X1271" i="4"/>
  <c r="P1271" i="4"/>
  <c r="AO1271" i="4"/>
  <c r="AK1271" i="4"/>
  <c r="AG1271" i="4"/>
  <c r="AC1271" i="4"/>
  <c r="Y1271" i="4"/>
  <c r="U1271" i="4"/>
  <c r="Q1271" i="4"/>
  <c r="M1271" i="4"/>
  <c r="AR1271" i="4"/>
  <c r="AJ1271" i="4"/>
  <c r="AB1271" i="4"/>
  <c r="T1271" i="4"/>
  <c r="AQ1271" i="4"/>
  <c r="AA1271" i="4"/>
  <c r="AM1271" i="4"/>
  <c r="W1271" i="4"/>
  <c r="AI1271" i="4"/>
  <c r="S1271" i="4"/>
  <c r="AE1271" i="4"/>
  <c r="O1271" i="4"/>
  <c r="AR1274" i="4"/>
  <c r="AN1274" i="4"/>
  <c r="AJ1274" i="4"/>
  <c r="AF1274" i="4"/>
  <c r="AB1274" i="4"/>
  <c r="X1274" i="4"/>
  <c r="T1274" i="4"/>
  <c r="P1274" i="4"/>
  <c r="AP1274" i="4"/>
  <c r="AD1274" i="4"/>
  <c r="V1274" i="4"/>
  <c r="AQ1274" i="4"/>
  <c r="AM1274" i="4"/>
  <c r="AI1274" i="4"/>
  <c r="AE1274" i="4"/>
  <c r="AA1274" i="4"/>
  <c r="W1274" i="4"/>
  <c r="S1274" i="4"/>
  <c r="O1274" i="4"/>
  <c r="AL1274" i="4"/>
  <c r="AH1274" i="4"/>
  <c r="Z1274" i="4"/>
  <c r="R1274" i="4"/>
  <c r="N1274" i="4"/>
  <c r="AO1274" i="4"/>
  <c r="Y1274" i="4"/>
  <c r="AK1274" i="4"/>
  <c r="U1274" i="4"/>
  <c r="AG1274" i="4"/>
  <c r="Q1274" i="4"/>
  <c r="AC1274" i="4"/>
  <c r="M1274" i="4"/>
  <c r="AP1263" i="4"/>
  <c r="AL1263" i="4"/>
  <c r="AH1263" i="4"/>
  <c r="AD1263" i="4"/>
  <c r="Z1263" i="4"/>
  <c r="V1263" i="4"/>
  <c r="R1263" i="4"/>
  <c r="N1263" i="4"/>
  <c r="AN1263" i="4"/>
  <c r="AF1263" i="4"/>
  <c r="X1263" i="4"/>
  <c r="P1263" i="4"/>
  <c r="AM1263" i="4"/>
  <c r="AE1263" i="4"/>
  <c r="W1263" i="4"/>
  <c r="O1263" i="4"/>
  <c r="AO1263" i="4"/>
  <c r="AK1263" i="4"/>
  <c r="AG1263" i="4"/>
  <c r="AC1263" i="4"/>
  <c r="Y1263" i="4"/>
  <c r="U1263" i="4"/>
  <c r="Q1263" i="4"/>
  <c r="M1263" i="4"/>
  <c r="AR1263" i="4"/>
  <c r="AJ1263" i="4"/>
  <c r="AB1263" i="4"/>
  <c r="T1263" i="4"/>
  <c r="AQ1263" i="4"/>
  <c r="AI1263" i="4"/>
  <c r="AA1263" i="4"/>
  <c r="S1263" i="4"/>
  <c r="AO1265" i="4"/>
  <c r="AK1265" i="4"/>
  <c r="AG1265" i="4"/>
  <c r="AC1265" i="4"/>
  <c r="Y1265" i="4"/>
  <c r="U1265" i="4"/>
  <c r="Q1265" i="4"/>
  <c r="AQ1265" i="4"/>
  <c r="AI1265" i="4"/>
  <c r="AA1265" i="4"/>
  <c r="S1265" i="4"/>
  <c r="O1265" i="4"/>
  <c r="AL1265" i="4"/>
  <c r="AD1265" i="4"/>
  <c r="V1265" i="4"/>
  <c r="N1265" i="4"/>
  <c r="AR1265" i="4"/>
  <c r="AN1265" i="4"/>
  <c r="AJ1265" i="4"/>
  <c r="AF1265" i="4"/>
  <c r="AB1265" i="4"/>
  <c r="X1265" i="4"/>
  <c r="T1265" i="4"/>
  <c r="P1265" i="4"/>
  <c r="AM1265" i="4"/>
  <c r="AE1265" i="4"/>
  <c r="W1265" i="4"/>
  <c r="AP1265" i="4"/>
  <c r="AH1265" i="4"/>
  <c r="Z1265" i="4"/>
  <c r="R1265" i="4"/>
  <c r="AQ1262" i="4"/>
  <c r="AM1262" i="4"/>
  <c r="AM1261" i="4" s="1"/>
  <c r="AI1262" i="4"/>
  <c r="AE1262" i="4"/>
  <c r="AA1262" i="4"/>
  <c r="W1262" i="4"/>
  <c r="S1262" i="4"/>
  <c r="O1262" i="4"/>
  <c r="AK1262" i="4"/>
  <c r="AC1262" i="4"/>
  <c r="U1262" i="4"/>
  <c r="U1261" i="4" s="1"/>
  <c r="M1262" i="4"/>
  <c r="AN1262" i="4"/>
  <c r="AF1262" i="4"/>
  <c r="X1262" i="4"/>
  <c r="P1262" i="4"/>
  <c r="AP1262" i="4"/>
  <c r="AL1262" i="4"/>
  <c r="AH1262" i="4"/>
  <c r="AD1262" i="4"/>
  <c r="Z1262" i="4"/>
  <c r="V1262" i="4"/>
  <c r="R1262" i="4"/>
  <c r="N1262" i="4"/>
  <c r="AO1262" i="4"/>
  <c r="AG1262" i="4"/>
  <c r="Y1262" i="4"/>
  <c r="Q1262" i="4"/>
  <c r="Q1261" i="4" s="1"/>
  <c r="AR1262" i="4"/>
  <c r="AJ1262" i="4"/>
  <c r="AB1262" i="4"/>
  <c r="T1262" i="4"/>
  <c r="AR1266" i="4"/>
  <c r="AN1266" i="4"/>
  <c r="AJ1266" i="4"/>
  <c r="AF1266" i="4"/>
  <c r="AB1266" i="4"/>
  <c r="X1266" i="4"/>
  <c r="T1266" i="4"/>
  <c r="P1266" i="4"/>
  <c r="AL1266" i="4"/>
  <c r="AH1266" i="4"/>
  <c r="Z1266" i="4"/>
  <c r="R1266" i="4"/>
  <c r="AO1266" i="4"/>
  <c r="AG1266" i="4"/>
  <c r="U1266" i="4"/>
  <c r="M1266" i="4"/>
  <c r="AQ1266" i="4"/>
  <c r="AM1266" i="4"/>
  <c r="AI1266" i="4"/>
  <c r="AE1266" i="4"/>
  <c r="AA1266" i="4"/>
  <c r="W1266" i="4"/>
  <c r="S1266" i="4"/>
  <c r="O1266" i="4"/>
  <c r="AP1266" i="4"/>
  <c r="AD1266" i="4"/>
  <c r="V1266" i="4"/>
  <c r="N1266" i="4"/>
  <c r="AK1266" i="4"/>
  <c r="AC1266" i="4"/>
  <c r="Y1266" i="4"/>
  <c r="Q1266" i="4"/>
  <c r="AQ1283" i="4"/>
  <c r="AM1283" i="4"/>
  <c r="AI1283" i="4"/>
  <c r="AE1283" i="4"/>
  <c r="AA1283" i="4"/>
  <c r="W1283" i="4"/>
  <c r="S1283" i="4"/>
  <c r="O1283" i="4"/>
  <c r="AO1283" i="4"/>
  <c r="AJ1283" i="4"/>
  <c r="AD1283" i="4"/>
  <c r="Y1283" i="4"/>
  <c r="T1283" i="4"/>
  <c r="N1283" i="4"/>
  <c r="AN1283" i="4"/>
  <c r="AH1283" i="4"/>
  <c r="AC1283" i="4"/>
  <c r="X1283" i="4"/>
  <c r="R1283" i="4"/>
  <c r="AR1283" i="4"/>
  <c r="AL1283" i="4"/>
  <c r="AG1283" i="4"/>
  <c r="AB1283" i="4"/>
  <c r="V1283" i="4"/>
  <c r="Q1283" i="4"/>
  <c r="AP1283" i="4"/>
  <c r="AK1283" i="4"/>
  <c r="AF1283" i="4"/>
  <c r="Z1283" i="4"/>
  <c r="U1283" i="4"/>
  <c r="P1283" i="4"/>
  <c r="AO1285" i="4"/>
  <c r="AK1285" i="4"/>
  <c r="AG1285" i="4"/>
  <c r="AC1285" i="4"/>
  <c r="Y1285" i="4"/>
  <c r="U1285" i="4"/>
  <c r="Q1285" i="4"/>
  <c r="AR1285" i="4"/>
  <c r="AM1285" i="4"/>
  <c r="AH1285" i="4"/>
  <c r="AB1285" i="4"/>
  <c r="W1285" i="4"/>
  <c r="R1285" i="4"/>
  <c r="AQ1285" i="4"/>
  <c r="AL1285" i="4"/>
  <c r="AF1285" i="4"/>
  <c r="AA1285" i="4"/>
  <c r="V1285" i="4"/>
  <c r="P1285" i="4"/>
  <c r="AP1285" i="4"/>
  <c r="AJ1285" i="4"/>
  <c r="AE1285" i="4"/>
  <c r="Z1285" i="4"/>
  <c r="T1285" i="4"/>
  <c r="O1285" i="4"/>
  <c r="AN1285" i="4"/>
  <c r="AI1285" i="4"/>
  <c r="AD1285" i="4"/>
  <c r="X1285" i="4"/>
  <c r="S1285" i="4"/>
  <c r="N1285" i="4"/>
  <c r="AR1287" i="4"/>
  <c r="AN1287" i="4"/>
  <c r="AJ1287" i="4"/>
  <c r="AF1287" i="4"/>
  <c r="AB1287" i="4"/>
  <c r="X1287" i="4"/>
  <c r="T1287" i="4"/>
  <c r="P1287" i="4"/>
  <c r="AQ1287" i="4"/>
  <c r="AL1287" i="4"/>
  <c r="AG1287" i="4"/>
  <c r="AA1287" i="4"/>
  <c r="V1287" i="4"/>
  <c r="Q1287" i="4"/>
  <c r="AP1287" i="4"/>
  <c r="AK1287" i="4"/>
  <c r="AE1287" i="4"/>
  <c r="Z1287" i="4"/>
  <c r="U1287" i="4"/>
  <c r="O1287" i="4"/>
  <c r="AO1287" i="4"/>
  <c r="AI1287" i="4"/>
  <c r="AD1287" i="4"/>
  <c r="Y1287" i="4"/>
  <c r="S1287" i="4"/>
  <c r="N1287" i="4"/>
  <c r="AM1287" i="4"/>
  <c r="AH1287" i="4"/>
  <c r="AC1287" i="4"/>
  <c r="W1287" i="4"/>
  <c r="R1287" i="4"/>
  <c r="M1287" i="4"/>
  <c r="M1258" i="4" s="1"/>
  <c r="P1232" i="4"/>
  <c r="T1232" i="4"/>
  <c r="X1232" i="4"/>
  <c r="AB1232" i="4"/>
  <c r="AF1232" i="4"/>
  <c r="AJ1232" i="4"/>
  <c r="AN1232" i="4"/>
  <c r="AR1232" i="4"/>
  <c r="Q1232" i="4"/>
  <c r="U1232" i="4"/>
  <c r="Y1232" i="4"/>
  <c r="AC1232" i="4"/>
  <c r="AG1232" i="4"/>
  <c r="AK1232" i="4"/>
  <c r="AO1232" i="4"/>
  <c r="N1232" i="4"/>
  <c r="R1232" i="4"/>
  <c r="V1232" i="4"/>
  <c r="Z1232" i="4"/>
  <c r="AD1232" i="4"/>
  <c r="AH1232" i="4"/>
  <c r="AL1232" i="4"/>
  <c r="AP1232" i="4"/>
  <c r="AA1232" i="4"/>
  <c r="AQ1232" i="4"/>
  <c r="M1232" i="4"/>
  <c r="O1232" i="4"/>
  <c r="AE1232" i="4"/>
  <c r="W1232" i="4"/>
  <c r="AM1232" i="4"/>
  <c r="S1232" i="4"/>
  <c r="AI1232" i="4"/>
  <c r="Q1233" i="4"/>
  <c r="U1233" i="4"/>
  <c r="Y1233" i="4"/>
  <c r="AC1233" i="4"/>
  <c r="AG1233" i="4"/>
  <c r="AK1233" i="4"/>
  <c r="AO1233" i="4"/>
  <c r="N1233" i="4"/>
  <c r="R1233" i="4"/>
  <c r="V1233" i="4"/>
  <c r="Z1233" i="4"/>
  <c r="AD1233" i="4"/>
  <c r="AH1233" i="4"/>
  <c r="AL1233" i="4"/>
  <c r="AP1233" i="4"/>
  <c r="O1233" i="4"/>
  <c r="S1233" i="4"/>
  <c r="W1233" i="4"/>
  <c r="AA1233" i="4"/>
  <c r="AE1233" i="4"/>
  <c r="AI1233" i="4"/>
  <c r="AM1233" i="4"/>
  <c r="AQ1233" i="4"/>
  <c r="AB1233" i="4"/>
  <c r="AR1233" i="4"/>
  <c r="X1233" i="4"/>
  <c r="P1233" i="4"/>
  <c r="AF1233" i="4"/>
  <c r="AN1233" i="4"/>
  <c r="M1233" i="4"/>
  <c r="T1233" i="4"/>
  <c r="AJ1233" i="4"/>
  <c r="P1238" i="4"/>
  <c r="T1238" i="4"/>
  <c r="X1238" i="4"/>
  <c r="AB1238" i="4"/>
  <c r="AF1238" i="4"/>
  <c r="AJ1238" i="4"/>
  <c r="AN1238" i="4"/>
  <c r="AR1238" i="4"/>
  <c r="Q1238" i="4"/>
  <c r="U1238" i="4"/>
  <c r="Y1238" i="4"/>
  <c r="AC1238" i="4"/>
  <c r="AG1238" i="4"/>
  <c r="AK1238" i="4"/>
  <c r="AO1238" i="4"/>
  <c r="N1238" i="4"/>
  <c r="R1238" i="4"/>
  <c r="V1238" i="4"/>
  <c r="Z1238" i="4"/>
  <c r="AD1238" i="4"/>
  <c r="AH1238" i="4"/>
  <c r="AL1238" i="4"/>
  <c r="AP1238" i="4"/>
  <c r="S1238" i="4"/>
  <c r="AI1238" i="4"/>
  <c r="M1238" i="4"/>
  <c r="O1238" i="4"/>
  <c r="W1238" i="4"/>
  <c r="AM1238" i="4"/>
  <c r="AE1238" i="4"/>
  <c r="AA1238" i="4"/>
  <c r="AQ1238" i="4"/>
  <c r="Q1239" i="4"/>
  <c r="U1239" i="4"/>
  <c r="Y1239" i="4"/>
  <c r="AC1239" i="4"/>
  <c r="AG1239" i="4"/>
  <c r="AK1239" i="4"/>
  <c r="AO1239" i="4"/>
  <c r="N1239" i="4"/>
  <c r="R1239" i="4"/>
  <c r="V1239" i="4"/>
  <c r="Z1239" i="4"/>
  <c r="AD1239" i="4"/>
  <c r="AH1239" i="4"/>
  <c r="AL1239" i="4"/>
  <c r="AP1239" i="4"/>
  <c r="O1239" i="4"/>
  <c r="S1239" i="4"/>
  <c r="W1239" i="4"/>
  <c r="AA1239" i="4"/>
  <c r="AE1239" i="4"/>
  <c r="AI1239" i="4"/>
  <c r="AM1239" i="4"/>
  <c r="AQ1239" i="4"/>
  <c r="T1239" i="4"/>
  <c r="AJ1239" i="4"/>
  <c r="P1239" i="4"/>
  <c r="X1239" i="4"/>
  <c r="AN1239" i="4"/>
  <c r="AF1239" i="4"/>
  <c r="AB1239" i="4"/>
  <c r="AR1239" i="4"/>
  <c r="M1239" i="4"/>
  <c r="M1226" i="4"/>
  <c r="N1240" i="4"/>
  <c r="R1240" i="4"/>
  <c r="V1240" i="4"/>
  <c r="Z1240" i="4"/>
  <c r="AD1240" i="4"/>
  <c r="AH1240" i="4"/>
  <c r="AL1240" i="4"/>
  <c r="O1240" i="4"/>
  <c r="S1240" i="4"/>
  <c r="W1240" i="4"/>
  <c r="AA1240" i="4"/>
  <c r="AE1240" i="4"/>
  <c r="AI1240" i="4"/>
  <c r="P1240" i="4"/>
  <c r="T1240" i="4"/>
  <c r="X1240" i="4"/>
  <c r="AB1240" i="4"/>
  <c r="AF1240" i="4"/>
  <c r="AJ1240" i="4"/>
  <c r="U1240" i="4"/>
  <c r="AK1240" i="4"/>
  <c r="AP1240" i="4"/>
  <c r="Q1240" i="4"/>
  <c r="AO1240" i="4"/>
  <c r="Y1240" i="4"/>
  <c r="AM1240" i="4"/>
  <c r="AQ1240" i="4"/>
  <c r="AG1240" i="4"/>
  <c r="AC1240" i="4"/>
  <c r="AN1240" i="4"/>
  <c r="AR1240" i="4"/>
  <c r="M1240" i="4"/>
  <c r="O1242" i="4"/>
  <c r="S1242" i="4"/>
  <c r="W1242" i="4"/>
  <c r="AA1242" i="4"/>
  <c r="AE1242" i="4"/>
  <c r="AI1242" i="4"/>
  <c r="AM1242" i="4"/>
  <c r="AQ1242" i="4"/>
  <c r="N1242" i="4"/>
  <c r="V1242" i="4"/>
  <c r="AH1242" i="4"/>
  <c r="P1242" i="4"/>
  <c r="T1242" i="4"/>
  <c r="X1242" i="4"/>
  <c r="AB1242" i="4"/>
  <c r="AF1242" i="4"/>
  <c r="AJ1242" i="4"/>
  <c r="AN1242" i="4"/>
  <c r="AR1242" i="4"/>
  <c r="M1242" i="4"/>
  <c r="R1242" i="4"/>
  <c r="Z1242" i="4"/>
  <c r="AP1242" i="4"/>
  <c r="Q1242" i="4"/>
  <c r="U1242" i="4"/>
  <c r="Y1242" i="4"/>
  <c r="AC1242" i="4"/>
  <c r="AG1242" i="4"/>
  <c r="AK1242" i="4"/>
  <c r="AO1242" i="4"/>
  <c r="AD1242" i="4"/>
  <c r="AL1242" i="4"/>
  <c r="P1243" i="4"/>
  <c r="T1243" i="4"/>
  <c r="X1243" i="4"/>
  <c r="AB1243" i="4"/>
  <c r="AF1243" i="4"/>
  <c r="AJ1243" i="4"/>
  <c r="AN1243" i="4"/>
  <c r="AR1243" i="4"/>
  <c r="M1243" i="4"/>
  <c r="O1243" i="4"/>
  <c r="AA1243" i="4"/>
  <c r="AM1243" i="4"/>
  <c r="Q1243" i="4"/>
  <c r="U1243" i="4"/>
  <c r="Y1243" i="4"/>
  <c r="AC1243" i="4"/>
  <c r="AG1243" i="4"/>
  <c r="AK1243" i="4"/>
  <c r="AO1243" i="4"/>
  <c r="W1243" i="4"/>
  <c r="AI1243" i="4"/>
  <c r="N1243" i="4"/>
  <c r="R1243" i="4"/>
  <c r="V1243" i="4"/>
  <c r="Z1243" i="4"/>
  <c r="AD1243" i="4"/>
  <c r="AH1243" i="4"/>
  <c r="AH1241" i="4" s="1"/>
  <c r="AL1243" i="4"/>
  <c r="AL1241" i="4" s="1"/>
  <c r="AP1243" i="4"/>
  <c r="S1243" i="4"/>
  <c r="AE1243" i="4"/>
  <c r="AQ1243" i="4"/>
  <c r="N1234" i="4"/>
  <c r="R1234" i="4"/>
  <c r="V1234" i="4"/>
  <c r="Z1234" i="4"/>
  <c r="AD1234" i="4"/>
  <c r="AH1234" i="4"/>
  <c r="AL1234" i="4"/>
  <c r="AP1234" i="4"/>
  <c r="O1234" i="4"/>
  <c r="S1234" i="4"/>
  <c r="W1234" i="4"/>
  <c r="AA1234" i="4"/>
  <c r="AE1234" i="4"/>
  <c r="AI1234" i="4"/>
  <c r="AM1234" i="4"/>
  <c r="AQ1234" i="4"/>
  <c r="P1234" i="4"/>
  <c r="T1234" i="4"/>
  <c r="X1234" i="4"/>
  <c r="AB1234" i="4"/>
  <c r="AF1234" i="4"/>
  <c r="AJ1234" i="4"/>
  <c r="AN1234" i="4"/>
  <c r="AR1234" i="4"/>
  <c r="AC1234" i="4"/>
  <c r="Y1234" i="4"/>
  <c r="Q1234" i="4"/>
  <c r="AG1234" i="4"/>
  <c r="AO1234" i="4"/>
  <c r="U1234" i="4"/>
  <c r="AK1234" i="4"/>
  <c r="M1234" i="4"/>
  <c r="N1224" i="4"/>
  <c r="R1224" i="4"/>
  <c r="V1224" i="4"/>
  <c r="Z1224" i="4"/>
  <c r="AD1224" i="4"/>
  <c r="AH1224" i="4"/>
  <c r="AL1224" i="4"/>
  <c r="AP1224" i="4"/>
  <c r="O1224" i="4"/>
  <c r="S1224" i="4"/>
  <c r="W1224" i="4"/>
  <c r="AA1224" i="4"/>
  <c r="AE1224" i="4"/>
  <c r="AI1224" i="4"/>
  <c r="AM1224" i="4"/>
  <c r="AQ1224" i="4"/>
  <c r="P1224" i="4"/>
  <c r="T1224" i="4"/>
  <c r="X1224" i="4"/>
  <c r="AB1224" i="4"/>
  <c r="AF1224" i="4"/>
  <c r="AJ1224" i="4"/>
  <c r="AN1224" i="4"/>
  <c r="AR1224" i="4"/>
  <c r="Q1224" i="4"/>
  <c r="AG1224" i="4"/>
  <c r="M1224" i="4"/>
  <c r="U1224" i="4"/>
  <c r="AK1224" i="4"/>
  <c r="AC1224" i="4"/>
  <c r="Y1224" i="4"/>
  <c r="AO1224" i="4"/>
  <c r="O1235" i="4"/>
  <c r="S1235" i="4"/>
  <c r="W1235" i="4"/>
  <c r="AA1235" i="4"/>
  <c r="AE1235" i="4"/>
  <c r="AI1235" i="4"/>
  <c r="AM1235" i="4"/>
  <c r="AQ1235" i="4"/>
  <c r="P1235" i="4"/>
  <c r="T1235" i="4"/>
  <c r="X1235" i="4"/>
  <c r="AB1235" i="4"/>
  <c r="AF1235" i="4"/>
  <c r="AJ1235" i="4"/>
  <c r="AN1235" i="4"/>
  <c r="AR1235" i="4"/>
  <c r="Q1235" i="4"/>
  <c r="U1235" i="4"/>
  <c r="Y1235" i="4"/>
  <c r="AC1235" i="4"/>
  <c r="AG1235" i="4"/>
  <c r="AK1235" i="4"/>
  <c r="AO1235" i="4"/>
  <c r="N1235" i="4"/>
  <c r="AD1235" i="4"/>
  <c r="Z1235" i="4"/>
  <c r="R1235" i="4"/>
  <c r="AH1235" i="4"/>
  <c r="M1235" i="4"/>
  <c r="AP1235" i="4"/>
  <c r="V1235" i="4"/>
  <c r="AL1235" i="4"/>
  <c r="N1520" i="4"/>
  <c r="R1520" i="4"/>
  <c r="V1520" i="4"/>
  <c r="Z1520" i="4"/>
  <c r="AD1520" i="4"/>
  <c r="AH1520" i="4"/>
  <c r="AL1520" i="4"/>
  <c r="AP1520" i="4"/>
  <c r="O1520" i="4"/>
  <c r="S1520" i="4"/>
  <c r="W1520" i="4"/>
  <c r="AA1520" i="4"/>
  <c r="AE1520" i="4"/>
  <c r="AI1520" i="4"/>
  <c r="AM1520" i="4"/>
  <c r="AQ1520" i="4"/>
  <c r="P1520" i="4"/>
  <c r="T1520" i="4"/>
  <c r="X1520" i="4"/>
  <c r="AB1520" i="4"/>
  <c r="AF1520" i="4"/>
  <c r="AJ1520" i="4"/>
  <c r="AN1520" i="4"/>
  <c r="AR1520" i="4"/>
  <c r="Q1520" i="4"/>
  <c r="AG1520" i="4"/>
  <c r="U1520" i="4"/>
  <c r="AK1520" i="4"/>
  <c r="Y1520" i="4"/>
  <c r="AO1520" i="4"/>
  <c r="AC1520" i="4"/>
  <c r="M1520" i="4"/>
  <c r="Q1519" i="4"/>
  <c r="U1519" i="4"/>
  <c r="Y1519" i="4"/>
  <c r="AC1519" i="4"/>
  <c r="AG1519" i="4"/>
  <c r="AK1519" i="4"/>
  <c r="AO1519" i="4"/>
  <c r="M1519" i="4"/>
  <c r="N1519" i="4"/>
  <c r="R1519" i="4"/>
  <c r="V1519" i="4"/>
  <c r="Z1519" i="4"/>
  <c r="AD1519" i="4"/>
  <c r="AH1519" i="4"/>
  <c r="AL1519" i="4"/>
  <c r="AP1519" i="4"/>
  <c r="O1519" i="4"/>
  <c r="S1519" i="4"/>
  <c r="W1519" i="4"/>
  <c r="AA1519" i="4"/>
  <c r="AE1519" i="4"/>
  <c r="AI1519" i="4"/>
  <c r="AM1519" i="4"/>
  <c r="AQ1519" i="4"/>
  <c r="P1519" i="4"/>
  <c r="T1519" i="4"/>
  <c r="AF1519" i="4"/>
  <c r="AJ1519" i="4"/>
  <c r="X1519" i="4"/>
  <c r="AN1519" i="4"/>
  <c r="AB1519" i="4"/>
  <c r="AR1519" i="4"/>
  <c r="M1518" i="4"/>
  <c r="P1518" i="4"/>
  <c r="T1518" i="4"/>
  <c r="X1518" i="4"/>
  <c r="AB1518" i="4"/>
  <c r="AF1518" i="4"/>
  <c r="AJ1518" i="4"/>
  <c r="AN1518" i="4"/>
  <c r="AR1518" i="4"/>
  <c r="Q1518" i="4"/>
  <c r="U1518" i="4"/>
  <c r="Y1518" i="4"/>
  <c r="AC1518" i="4"/>
  <c r="AG1518" i="4"/>
  <c r="AK1518" i="4"/>
  <c r="AO1518" i="4"/>
  <c r="N1518" i="4"/>
  <c r="R1518" i="4"/>
  <c r="V1518" i="4"/>
  <c r="Z1518" i="4"/>
  <c r="AD1518" i="4"/>
  <c r="AH1518" i="4"/>
  <c r="AL1518" i="4"/>
  <c r="AP1518" i="4"/>
  <c r="O1518" i="4"/>
  <c r="S1518" i="4"/>
  <c r="W1518" i="4"/>
  <c r="AA1518" i="4"/>
  <c r="AE1518" i="4"/>
  <c r="AI1518" i="4"/>
  <c r="AM1518" i="4"/>
  <c r="AQ1518" i="4"/>
  <c r="O1524" i="4"/>
  <c r="S1524" i="4"/>
  <c r="W1524" i="4"/>
  <c r="AA1524" i="4"/>
  <c r="AE1524" i="4"/>
  <c r="AI1524" i="4"/>
  <c r="AM1524" i="4"/>
  <c r="AQ1524" i="4"/>
  <c r="AO1524" i="4"/>
  <c r="N1524" i="4"/>
  <c r="V1524" i="4"/>
  <c r="AD1524" i="4"/>
  <c r="AL1524" i="4"/>
  <c r="P1524" i="4"/>
  <c r="T1524" i="4"/>
  <c r="X1524" i="4"/>
  <c r="AB1524" i="4"/>
  <c r="AF1524" i="4"/>
  <c r="AJ1524" i="4"/>
  <c r="AN1524" i="4"/>
  <c r="AR1524" i="4"/>
  <c r="Q1524" i="4"/>
  <c r="U1524" i="4"/>
  <c r="Y1524" i="4"/>
  <c r="AC1524" i="4"/>
  <c r="AG1524" i="4"/>
  <c r="AK1524" i="4"/>
  <c r="M1524" i="4"/>
  <c r="R1524" i="4"/>
  <c r="Z1524" i="4"/>
  <c r="AH1524" i="4"/>
  <c r="AP1524" i="4"/>
  <c r="N1523" i="4"/>
  <c r="R1523" i="4"/>
  <c r="V1523" i="4"/>
  <c r="Z1523" i="4"/>
  <c r="AD1523" i="4"/>
  <c r="AH1523" i="4"/>
  <c r="AL1523" i="4"/>
  <c r="AP1523" i="4"/>
  <c r="Q1523" i="4"/>
  <c r="U1523" i="4"/>
  <c r="AC1523" i="4"/>
  <c r="AG1523" i="4"/>
  <c r="AK1523" i="4"/>
  <c r="M1523" i="4"/>
  <c r="O1523" i="4"/>
  <c r="S1523" i="4"/>
  <c r="W1523" i="4"/>
  <c r="AA1523" i="4"/>
  <c r="AE1523" i="4"/>
  <c r="AI1523" i="4"/>
  <c r="AM1523" i="4"/>
  <c r="AQ1523" i="4"/>
  <c r="P1523" i="4"/>
  <c r="T1523" i="4"/>
  <c r="X1523" i="4"/>
  <c r="AB1523" i="4"/>
  <c r="AF1523" i="4"/>
  <c r="AJ1523" i="4"/>
  <c r="AN1523" i="4"/>
  <c r="AR1523" i="4"/>
  <c r="Y1523" i="4"/>
  <c r="AO1523" i="4"/>
  <c r="M1515" i="4"/>
  <c r="O1515" i="4"/>
  <c r="S1515" i="4"/>
  <c r="W1515" i="4"/>
  <c r="AA1515" i="4"/>
  <c r="AE1515" i="4"/>
  <c r="AI1515" i="4"/>
  <c r="AM1515" i="4"/>
  <c r="AQ1515" i="4"/>
  <c r="Y1515" i="4"/>
  <c r="AO1515" i="4"/>
  <c r="N1515" i="4"/>
  <c r="Z1515" i="4"/>
  <c r="AH1515" i="4"/>
  <c r="AP1515" i="4"/>
  <c r="P1515" i="4"/>
  <c r="T1515" i="4"/>
  <c r="X1515" i="4"/>
  <c r="AB1515" i="4"/>
  <c r="AF1515" i="4"/>
  <c r="AJ1515" i="4"/>
  <c r="AN1515" i="4"/>
  <c r="AR1515" i="4"/>
  <c r="Q1515" i="4"/>
  <c r="U1515" i="4"/>
  <c r="AC1515" i="4"/>
  <c r="AG1515" i="4"/>
  <c r="AK1515" i="4"/>
  <c r="R1515" i="4"/>
  <c r="V1515" i="4"/>
  <c r="AD1515" i="4"/>
  <c r="AL1515" i="4"/>
  <c r="P1516" i="4"/>
  <c r="T1516" i="4"/>
  <c r="X1516" i="4"/>
  <c r="AB1516" i="4"/>
  <c r="AF1516" i="4"/>
  <c r="AJ1516" i="4"/>
  <c r="AN1516" i="4"/>
  <c r="AR1516" i="4"/>
  <c r="R1516" i="4"/>
  <c r="Z1516" i="4"/>
  <c r="AH1516" i="4"/>
  <c r="AP1516" i="4"/>
  <c r="S1516" i="4"/>
  <c r="AA1516" i="4"/>
  <c r="AI1516" i="4"/>
  <c r="AQ1516" i="4"/>
  <c r="Q1516" i="4"/>
  <c r="U1516" i="4"/>
  <c r="Y1516" i="4"/>
  <c r="AC1516" i="4"/>
  <c r="AG1516" i="4"/>
  <c r="AK1516" i="4"/>
  <c r="AO1516" i="4"/>
  <c r="N1516" i="4"/>
  <c r="V1516" i="4"/>
  <c r="AD1516" i="4"/>
  <c r="AL1516" i="4"/>
  <c r="O1516" i="4"/>
  <c r="W1516" i="4"/>
  <c r="AE1516" i="4"/>
  <c r="AM1516" i="4"/>
  <c r="Q1517" i="4"/>
  <c r="U1517" i="4"/>
  <c r="Y1517" i="4"/>
  <c r="AC1517" i="4"/>
  <c r="AG1517" i="4"/>
  <c r="AK1517" i="4"/>
  <c r="AO1517" i="4"/>
  <c r="S1517" i="4"/>
  <c r="AA1517" i="4"/>
  <c r="AI1517" i="4"/>
  <c r="AQ1517" i="4"/>
  <c r="T1517" i="4"/>
  <c r="AB1517" i="4"/>
  <c r="AF1517" i="4"/>
  <c r="AN1517" i="4"/>
  <c r="N1517" i="4"/>
  <c r="R1517" i="4"/>
  <c r="V1517" i="4"/>
  <c r="Z1517" i="4"/>
  <c r="AD1517" i="4"/>
  <c r="AH1517" i="4"/>
  <c r="AL1517" i="4"/>
  <c r="AP1517" i="4"/>
  <c r="O1517" i="4"/>
  <c r="W1517" i="4"/>
  <c r="AE1517" i="4"/>
  <c r="AM1517" i="4"/>
  <c r="P1517" i="4"/>
  <c r="X1517" i="4"/>
  <c r="AJ1517" i="4"/>
  <c r="AR1517" i="4"/>
  <c r="AO1543" i="4"/>
  <c r="AG1543" i="4"/>
  <c r="AA1543" i="4"/>
  <c r="U1543" i="4"/>
  <c r="O1543" i="4"/>
  <c r="AM1543" i="4"/>
  <c r="AF1543" i="4"/>
  <c r="Y1543" i="4"/>
  <c r="S1543" i="4"/>
  <c r="N1543" i="4"/>
  <c r="AR1543" i="4"/>
  <c r="AK1543" i="4"/>
  <c r="AE1543" i="4"/>
  <c r="W1543" i="4"/>
  <c r="R1543" i="4"/>
  <c r="M1543" i="4"/>
  <c r="AQ1543" i="4"/>
  <c r="AJ1543" i="4"/>
  <c r="AB1543" i="4"/>
  <c r="V1543" i="4"/>
  <c r="Q1543" i="4"/>
  <c r="AL1543" i="4"/>
  <c r="P1543" i="4"/>
  <c r="AI1543" i="4"/>
  <c r="AH1543" i="4"/>
  <c r="T1543" i="4"/>
  <c r="AN1543" i="4"/>
  <c r="AD1543" i="4"/>
  <c r="X1543" i="4"/>
  <c r="AP1543" i="4"/>
  <c r="Z1543" i="4"/>
  <c r="AC1543" i="4"/>
  <c r="AR1534" i="4"/>
  <c r="AR1549" i="4" s="1"/>
  <c r="AM1534" i="4"/>
  <c r="AM1549" i="4" s="1"/>
  <c r="AH1534" i="4"/>
  <c r="AH1549" i="4" s="1"/>
  <c r="AC1534" i="4"/>
  <c r="AC1549" i="4" s="1"/>
  <c r="W1534" i="4"/>
  <c r="W1549" i="4" s="1"/>
  <c r="R1534" i="4"/>
  <c r="R1549" i="4" s="1"/>
  <c r="M1534" i="4"/>
  <c r="M1549" i="4" s="1"/>
  <c r="AQ1534" i="4"/>
  <c r="AQ1549" i="4" s="1"/>
  <c r="AL1534" i="4"/>
  <c r="AL1549" i="4" s="1"/>
  <c r="AG1534" i="4"/>
  <c r="AG1549" i="4" s="1"/>
  <c r="AA1534" i="4"/>
  <c r="AA1549" i="4" s="1"/>
  <c r="V1534" i="4"/>
  <c r="V1549" i="4" s="1"/>
  <c r="Q1534" i="4"/>
  <c r="Q1549" i="4" s="1"/>
  <c r="AP1534" i="4"/>
  <c r="AP1549" i="4" s="1"/>
  <c r="AK1534" i="4"/>
  <c r="AK1549" i="4" s="1"/>
  <c r="AE1534" i="4"/>
  <c r="AE1549" i="4" s="1"/>
  <c r="Z1534" i="4"/>
  <c r="Z1549" i="4" s="1"/>
  <c r="U1534" i="4"/>
  <c r="U1549" i="4" s="1"/>
  <c r="O1534" i="4"/>
  <c r="O1549" i="4" s="1"/>
  <c r="AO1534" i="4"/>
  <c r="AO1549" i="4" s="1"/>
  <c r="AI1534" i="4"/>
  <c r="AI1549" i="4" s="1"/>
  <c r="AD1534" i="4"/>
  <c r="AD1549" i="4" s="1"/>
  <c r="Y1534" i="4"/>
  <c r="Y1549" i="4" s="1"/>
  <c r="S1534" i="4"/>
  <c r="S1549" i="4" s="1"/>
  <c r="N1534" i="4"/>
  <c r="N1549" i="4" s="1"/>
  <c r="AB1534" i="4"/>
  <c r="AB1549" i="4" s="1"/>
  <c r="P1534" i="4"/>
  <c r="P1549" i="4" s="1"/>
  <c r="AF1534" i="4"/>
  <c r="AF1549" i="4" s="1"/>
  <c r="T1534" i="4"/>
  <c r="T1549" i="4" s="1"/>
  <c r="AJ1534" i="4"/>
  <c r="AJ1549" i="4" s="1"/>
  <c r="X1534" i="4"/>
  <c r="X1549" i="4" s="1"/>
  <c r="AN1534" i="4"/>
  <c r="AN1549" i="4" s="1"/>
  <c r="AM1539" i="4"/>
  <c r="W1539" i="4"/>
  <c r="V1539" i="4"/>
  <c r="AR1539" i="4"/>
  <c r="AC1539" i="4"/>
  <c r="AD1539" i="4"/>
  <c r="P1539" i="4"/>
  <c r="AK1539" i="4"/>
  <c r="AI1539" i="4"/>
  <c r="S1539" i="4"/>
  <c r="AB1539" i="4"/>
  <c r="M1539" i="4"/>
  <c r="AH1539" i="4"/>
  <c r="N1539" i="4"/>
  <c r="AJ1539" i="4"/>
  <c r="U1539" i="4"/>
  <c r="AP1539" i="4"/>
  <c r="AE1539" i="4"/>
  <c r="O1539" i="4"/>
  <c r="AG1539" i="4"/>
  <c r="R1539" i="4"/>
  <c r="AN1539" i="4"/>
  <c r="T1539" i="4"/>
  <c r="AO1539" i="4"/>
  <c r="Z1539" i="4"/>
  <c r="AQ1539" i="4"/>
  <c r="AA1539" i="4"/>
  <c r="Q1539" i="4"/>
  <c r="AL1539" i="4"/>
  <c r="X1539" i="4"/>
  <c r="Y1539" i="4"/>
  <c r="AF1539" i="4"/>
  <c r="AL1569" i="4"/>
  <c r="AE1569" i="4"/>
  <c r="X1569" i="4"/>
  <c r="P1569" i="4"/>
  <c r="AQ1569" i="4"/>
  <c r="AJ1569" i="4"/>
  <c r="AD1569" i="4"/>
  <c r="V1569" i="4"/>
  <c r="O1569" i="4"/>
  <c r="AP1569" i="4"/>
  <c r="AI1569" i="4"/>
  <c r="AA1569" i="4"/>
  <c r="T1569" i="4"/>
  <c r="N1569" i="4"/>
  <c r="AN1569" i="4"/>
  <c r="AF1569" i="4"/>
  <c r="Z1569" i="4"/>
  <c r="S1569" i="4"/>
  <c r="AG1569" i="4"/>
  <c r="Q1569" i="4"/>
  <c r="AB1569" i="4"/>
  <c r="AC1569" i="4"/>
  <c r="M1569" i="4"/>
  <c r="AH1569" i="4"/>
  <c r="AO1569" i="4"/>
  <c r="Y1569" i="4"/>
  <c r="R1569" i="4"/>
  <c r="AM1569" i="4"/>
  <c r="AK1569" i="4"/>
  <c r="U1569" i="4"/>
  <c r="W1569" i="4"/>
  <c r="AR1569" i="4"/>
  <c r="AR1593" i="4"/>
  <c r="AJ1593" i="4"/>
  <c r="Y1593" i="4"/>
  <c r="Q1593" i="4"/>
  <c r="AQ1593" i="4"/>
  <c r="AF1593" i="4"/>
  <c r="V1593" i="4"/>
  <c r="N1593" i="4"/>
  <c r="AO1593" i="4"/>
  <c r="AE1593" i="4"/>
  <c r="U1593" i="4"/>
  <c r="M1593" i="4"/>
  <c r="AK1593" i="4"/>
  <c r="AA1593" i="4"/>
  <c r="R1593" i="4"/>
  <c r="W1593" i="4"/>
  <c r="AL1593" i="4"/>
  <c r="P1593" i="4"/>
  <c r="AI1593" i="4"/>
  <c r="AB1593" i="4"/>
  <c r="AH1593" i="4"/>
  <c r="T1593" i="4"/>
  <c r="AN1593" i="4"/>
  <c r="O1593" i="4"/>
  <c r="AG1593" i="4"/>
  <c r="AD1593" i="4"/>
  <c r="X1593" i="4"/>
  <c r="S1593" i="4"/>
  <c r="AM1593" i="4"/>
  <c r="AP1593" i="4"/>
  <c r="Z1593" i="4"/>
  <c r="AC1593" i="4"/>
  <c r="AQ1586" i="4"/>
  <c r="AQ1600" i="4" s="1"/>
  <c r="AA1586" i="4"/>
  <c r="AA1600" i="4" s="1"/>
  <c r="AO1586" i="4"/>
  <c r="AO1600" i="4" s="1"/>
  <c r="AP1586" i="4"/>
  <c r="AP1600" i="4" s="1"/>
  <c r="Z1586" i="4"/>
  <c r="Z1600" i="4" s="1"/>
  <c r="AK1586" i="4"/>
  <c r="AK1600" i="4" s="1"/>
  <c r="AB1586" i="4"/>
  <c r="AB1600" i="4" s="1"/>
  <c r="P1586" i="4"/>
  <c r="P1600" i="4" s="1"/>
  <c r="AN1586" i="4"/>
  <c r="AN1600" i="4" s="1"/>
  <c r="AM1586" i="4"/>
  <c r="AM1600" i="4" s="1"/>
  <c r="W1586" i="4"/>
  <c r="W1600" i="4" s="1"/>
  <c r="AC1586" i="4"/>
  <c r="AC1600" i="4" s="1"/>
  <c r="AL1586" i="4"/>
  <c r="AL1600" i="4" s="1"/>
  <c r="V1586" i="4"/>
  <c r="V1600" i="4" s="1"/>
  <c r="AG1586" i="4"/>
  <c r="AG1600" i="4" s="1"/>
  <c r="AR1586" i="4"/>
  <c r="AR1600" i="4" s="1"/>
  <c r="AF1586" i="4"/>
  <c r="AF1600" i="4" s="1"/>
  <c r="AI1586" i="4"/>
  <c r="AI1600" i="4" s="1"/>
  <c r="S1586" i="4"/>
  <c r="S1600" i="4" s="1"/>
  <c r="U1586" i="4"/>
  <c r="U1600" i="4" s="1"/>
  <c r="AH1586" i="4"/>
  <c r="AH1600" i="4" s="1"/>
  <c r="R1586" i="4"/>
  <c r="R1600" i="4" s="1"/>
  <c r="Y1586" i="4"/>
  <c r="Y1600" i="4" s="1"/>
  <c r="T1586" i="4"/>
  <c r="T1600" i="4" s="1"/>
  <c r="AE1586" i="4"/>
  <c r="AE1600" i="4" s="1"/>
  <c r="O1586" i="4"/>
  <c r="O1600" i="4" s="1"/>
  <c r="M1586" i="4"/>
  <c r="M1600" i="4" s="1"/>
  <c r="AD1586" i="4"/>
  <c r="AD1600" i="4" s="1"/>
  <c r="N1586" i="4"/>
  <c r="N1600" i="4" s="1"/>
  <c r="Q1586" i="4"/>
  <c r="Q1600" i="4" s="1"/>
  <c r="AJ1586" i="4"/>
  <c r="AJ1600" i="4" s="1"/>
  <c r="X1586" i="4"/>
  <c r="X1600" i="4" s="1"/>
  <c r="AP1561" i="4"/>
  <c r="AP1575" i="4" s="1"/>
  <c r="AD1561" i="4"/>
  <c r="AD1575" i="4" s="1"/>
  <c r="Y1561" i="4"/>
  <c r="Y1575" i="4" s="1"/>
  <c r="AO1561" i="4"/>
  <c r="AO1575" i="4" s="1"/>
  <c r="T1561" i="4"/>
  <c r="T1575" i="4" s="1"/>
  <c r="AJ1561" i="4"/>
  <c r="AJ1575" i="4" s="1"/>
  <c r="N1561" i="4"/>
  <c r="N1575" i="4" s="1"/>
  <c r="P1561" i="4"/>
  <c r="P1575" i="4" s="1"/>
  <c r="AK1561" i="4"/>
  <c r="AK1575" i="4" s="1"/>
  <c r="AI1561" i="4"/>
  <c r="AI1575" i="4" s="1"/>
  <c r="S1561" i="4"/>
  <c r="S1575" i="4" s="1"/>
  <c r="AB1561" i="4"/>
  <c r="AB1575" i="4" s="1"/>
  <c r="X1561" i="4"/>
  <c r="X1575" i="4" s="1"/>
  <c r="U1561" i="4"/>
  <c r="U1575" i="4" s="1"/>
  <c r="AE1561" i="4"/>
  <c r="AE1575" i="4" s="1"/>
  <c r="O1561" i="4"/>
  <c r="O1575" i="4" s="1"/>
  <c r="AG1561" i="4"/>
  <c r="AG1575" i="4" s="1"/>
  <c r="AC1561" i="4"/>
  <c r="AC1575" i="4" s="1"/>
  <c r="Z1561" i="4"/>
  <c r="Z1575" i="4" s="1"/>
  <c r="AQ1561" i="4"/>
  <c r="AQ1575" i="4" s="1"/>
  <c r="AA1561" i="4"/>
  <c r="AA1575" i="4" s="1"/>
  <c r="Q1561" i="4"/>
  <c r="Q1575" i="4" s="1"/>
  <c r="AL1561" i="4"/>
  <c r="AL1575" i="4" s="1"/>
  <c r="M1561" i="4"/>
  <c r="M1575" i="4" s="1"/>
  <c r="AH1561" i="4"/>
  <c r="AH1575" i="4" s="1"/>
  <c r="AF1561" i="4"/>
  <c r="AF1575" i="4" s="1"/>
  <c r="AM1561" i="4"/>
  <c r="AM1575" i="4" s="1"/>
  <c r="W1561" i="4"/>
  <c r="W1575" i="4" s="1"/>
  <c r="V1561" i="4"/>
  <c r="V1575" i="4" s="1"/>
  <c r="AR1561" i="4"/>
  <c r="AR1575" i="4" s="1"/>
  <c r="R1561" i="4"/>
  <c r="R1575" i="4" s="1"/>
  <c r="AN1561" i="4"/>
  <c r="AN1575" i="4" s="1"/>
  <c r="AR1592" i="4"/>
  <c r="AQ1592" i="4"/>
  <c r="AL1592" i="4"/>
  <c r="AG1592" i="4"/>
  <c r="AA1592" i="4"/>
  <c r="V1592" i="4"/>
  <c r="Q1592" i="4"/>
  <c r="AP1592" i="4"/>
  <c r="AK1592" i="4"/>
  <c r="AE1592" i="4"/>
  <c r="Z1592" i="4"/>
  <c r="U1592" i="4"/>
  <c r="O1592" i="4"/>
  <c r="AO1592" i="4"/>
  <c r="AI1592" i="4"/>
  <c r="AD1592" i="4"/>
  <c r="Y1592" i="4"/>
  <c r="S1592" i="4"/>
  <c r="N1592" i="4"/>
  <c r="AM1592" i="4"/>
  <c r="AH1592" i="4"/>
  <c r="AC1592" i="4"/>
  <c r="W1592" i="4"/>
  <c r="R1592" i="4"/>
  <c r="M1592" i="4"/>
  <c r="T1592" i="4"/>
  <c r="AJ1592" i="4"/>
  <c r="X1592" i="4"/>
  <c r="AN1592" i="4"/>
  <c r="AB1592" i="4"/>
  <c r="P1592" i="4"/>
  <c r="AF1592" i="4"/>
  <c r="AL1611" i="4"/>
  <c r="AL1625" i="4" s="1"/>
  <c r="AE1611" i="4"/>
  <c r="AE1625" i="4" s="1"/>
  <c r="X1611" i="4"/>
  <c r="X1625" i="4" s="1"/>
  <c r="P1611" i="4"/>
  <c r="P1625" i="4" s="1"/>
  <c r="AQ1611" i="4"/>
  <c r="AQ1625" i="4" s="1"/>
  <c r="AJ1611" i="4"/>
  <c r="AJ1625" i="4" s="1"/>
  <c r="AD1611" i="4"/>
  <c r="AD1625" i="4" s="1"/>
  <c r="V1611" i="4"/>
  <c r="V1625" i="4" s="1"/>
  <c r="O1611" i="4"/>
  <c r="O1625" i="4" s="1"/>
  <c r="AP1611" i="4"/>
  <c r="AP1625" i="4" s="1"/>
  <c r="AI1611" i="4"/>
  <c r="AI1625" i="4" s="1"/>
  <c r="AA1611" i="4"/>
  <c r="AA1625" i="4" s="1"/>
  <c r="T1611" i="4"/>
  <c r="T1625" i="4" s="1"/>
  <c r="N1611" i="4"/>
  <c r="N1625" i="4" s="1"/>
  <c r="AN1611" i="4"/>
  <c r="AN1625" i="4" s="1"/>
  <c r="AF1611" i="4"/>
  <c r="AF1625" i="4" s="1"/>
  <c r="Z1611" i="4"/>
  <c r="Z1625" i="4" s="1"/>
  <c r="S1611" i="4"/>
  <c r="S1625" i="4" s="1"/>
  <c r="AC1611" i="4"/>
  <c r="AC1625" i="4" s="1"/>
  <c r="M1611" i="4"/>
  <c r="M1625" i="4" s="1"/>
  <c r="AH1611" i="4"/>
  <c r="AH1625" i="4" s="1"/>
  <c r="AO1611" i="4"/>
  <c r="AO1625" i="4" s="1"/>
  <c r="Y1611" i="4"/>
  <c r="Y1625" i="4" s="1"/>
  <c r="R1611" i="4"/>
  <c r="R1625" i="4" s="1"/>
  <c r="AM1611" i="4"/>
  <c r="AM1625" i="4" s="1"/>
  <c r="AK1611" i="4"/>
  <c r="AK1625" i="4" s="1"/>
  <c r="U1611" i="4"/>
  <c r="U1625" i="4" s="1"/>
  <c r="W1611" i="4"/>
  <c r="W1625" i="4" s="1"/>
  <c r="AR1611" i="4"/>
  <c r="AR1625" i="4" s="1"/>
  <c r="AG1611" i="4"/>
  <c r="AG1625" i="4" s="1"/>
  <c r="Q1611" i="4"/>
  <c r="Q1625" i="4" s="1"/>
  <c r="AB1611" i="4"/>
  <c r="AB1625" i="4" s="1"/>
  <c r="AO1618" i="4"/>
  <c r="T1618" i="4"/>
  <c r="AN1618" i="4"/>
  <c r="O1618" i="4"/>
  <c r="AG1618" i="4"/>
  <c r="Y1618" i="4"/>
  <c r="AB1618" i="4"/>
  <c r="AD1618" i="4"/>
  <c r="AF1618" i="4"/>
  <c r="N1618" i="4"/>
  <c r="AJ1618" i="4"/>
  <c r="S1618" i="4"/>
  <c r="AI1618" i="4"/>
  <c r="AP1618" i="4"/>
  <c r="Z1618" i="4"/>
  <c r="AA1618" i="4"/>
  <c r="Q1618" i="4"/>
  <c r="AR1618" i="4"/>
  <c r="X1618" i="4"/>
  <c r="P1618" i="4"/>
  <c r="AL1618" i="4"/>
  <c r="AQ1618" i="4"/>
  <c r="V1618" i="4"/>
  <c r="W1618" i="4"/>
  <c r="AE1618" i="4"/>
  <c r="U1618" i="4"/>
  <c r="AH1618" i="4"/>
  <c r="AK1618" i="4"/>
  <c r="R1618" i="4"/>
  <c r="AC1618" i="4"/>
  <c r="M1618" i="4"/>
  <c r="AM1618" i="4"/>
  <c r="AO1620" i="4"/>
  <c r="AL1620" i="4"/>
  <c r="AG1620" i="4"/>
  <c r="AA1620" i="4"/>
  <c r="AK1620" i="4"/>
  <c r="AD1620" i="4"/>
  <c r="W1620" i="4"/>
  <c r="R1620" i="4"/>
  <c r="M1620" i="4"/>
  <c r="AQ1620" i="4"/>
  <c r="AI1620" i="4"/>
  <c r="AC1620" i="4"/>
  <c r="V1620" i="4"/>
  <c r="Q1620" i="4"/>
  <c r="AP1620" i="4"/>
  <c r="AH1620" i="4"/>
  <c r="Z1620" i="4"/>
  <c r="U1620" i="4"/>
  <c r="O1620" i="4"/>
  <c r="AM1620" i="4"/>
  <c r="AE1620" i="4"/>
  <c r="Y1620" i="4"/>
  <c r="S1620" i="4"/>
  <c r="N1620" i="4"/>
  <c r="T1620" i="4"/>
  <c r="AJ1620" i="4"/>
  <c r="X1620" i="4"/>
  <c r="AN1620" i="4"/>
  <c r="AB1620" i="4"/>
  <c r="AR1620" i="4"/>
  <c r="P1620" i="4"/>
  <c r="AF1620" i="4"/>
  <c r="AQ1669" i="4"/>
  <c r="X1669" i="4"/>
  <c r="AN1669" i="4"/>
  <c r="S1669" i="4"/>
  <c r="AI1669" i="4"/>
  <c r="N1669" i="4"/>
  <c r="AD1669" i="4"/>
  <c r="AE1669" i="4"/>
  <c r="V1669" i="4"/>
  <c r="AO1669" i="4"/>
  <c r="Y1669" i="4"/>
  <c r="R1669" i="4"/>
  <c r="AM1669" i="4"/>
  <c r="O1669" i="4"/>
  <c r="AJ1669" i="4"/>
  <c r="AA1669" i="4"/>
  <c r="AK1669" i="4"/>
  <c r="U1669" i="4"/>
  <c r="W1669" i="4"/>
  <c r="AR1669" i="4"/>
  <c r="T1669" i="4"/>
  <c r="AP1669" i="4"/>
  <c r="AF1669" i="4"/>
  <c r="AG1669" i="4"/>
  <c r="Q1669" i="4"/>
  <c r="AB1669" i="4"/>
  <c r="Z1669" i="4"/>
  <c r="P1669" i="4"/>
  <c r="AL1669" i="4"/>
  <c r="AC1669" i="4"/>
  <c r="M1669" i="4"/>
  <c r="AH1669" i="4"/>
  <c r="AR1664" i="4"/>
  <c r="AK1664" i="4"/>
  <c r="U1664" i="4"/>
  <c r="AG1664" i="4"/>
  <c r="Q1664" i="4"/>
  <c r="AC1664" i="4"/>
  <c r="M1664" i="4"/>
  <c r="AO1664" i="4"/>
  <c r="Y1664" i="4"/>
  <c r="R1664" i="4"/>
  <c r="AH1664" i="4"/>
  <c r="W1664" i="4"/>
  <c r="AM1664" i="4"/>
  <c r="T1664" i="4"/>
  <c r="AJ1664" i="4"/>
  <c r="V1664" i="4"/>
  <c r="AL1664" i="4"/>
  <c r="AA1664" i="4"/>
  <c r="AQ1664" i="4"/>
  <c r="X1664" i="4"/>
  <c r="AN1664" i="4"/>
  <c r="Z1664" i="4"/>
  <c r="AP1664" i="4"/>
  <c r="O1664" i="4"/>
  <c r="AE1664" i="4"/>
  <c r="AB1664" i="4"/>
  <c r="N1664" i="4"/>
  <c r="AD1664" i="4"/>
  <c r="S1664" i="4"/>
  <c r="AI1664" i="4"/>
  <c r="P1664" i="4"/>
  <c r="AF1664" i="4"/>
  <c r="AQ1665" i="4"/>
  <c r="X1665" i="4"/>
  <c r="AN1665" i="4"/>
  <c r="Q1665" i="4"/>
  <c r="AG1665" i="4"/>
  <c r="V1665" i="4"/>
  <c r="AL1665" i="4"/>
  <c r="W1665" i="4"/>
  <c r="AM1665" i="4"/>
  <c r="AB1665" i="4"/>
  <c r="AR1665" i="4"/>
  <c r="U1665" i="4"/>
  <c r="AK1665" i="4"/>
  <c r="Z1665" i="4"/>
  <c r="AP1665" i="4"/>
  <c r="AA1665" i="4"/>
  <c r="P1665" i="4"/>
  <c r="AF1665" i="4"/>
  <c r="Y1665" i="4"/>
  <c r="AO1665" i="4"/>
  <c r="N1665" i="4"/>
  <c r="AD1665" i="4"/>
  <c r="O1665" i="4"/>
  <c r="AE1665" i="4"/>
  <c r="T1665" i="4"/>
  <c r="AJ1665" i="4"/>
  <c r="M1665" i="4"/>
  <c r="AC1665" i="4"/>
  <c r="R1665" i="4"/>
  <c r="AH1665" i="4"/>
  <c r="S1665" i="4"/>
  <c r="AI1665" i="4"/>
  <c r="AR1663" i="4"/>
  <c r="AQ1663" i="4"/>
  <c r="AL1663" i="4"/>
  <c r="AG1663" i="4"/>
  <c r="AA1663" i="4"/>
  <c r="V1663" i="4"/>
  <c r="Q1663" i="4"/>
  <c r="AP1663" i="4"/>
  <c r="AK1663" i="4"/>
  <c r="AE1663" i="4"/>
  <c r="Z1663" i="4"/>
  <c r="U1663" i="4"/>
  <c r="O1663" i="4"/>
  <c r="AO1663" i="4"/>
  <c r="AI1663" i="4"/>
  <c r="AD1663" i="4"/>
  <c r="Y1663" i="4"/>
  <c r="S1663" i="4"/>
  <c r="N1663" i="4"/>
  <c r="W1663" i="4"/>
  <c r="AM1663" i="4"/>
  <c r="R1663" i="4"/>
  <c r="AH1663" i="4"/>
  <c r="M1663" i="4"/>
  <c r="AC1663" i="4"/>
  <c r="T1663" i="4"/>
  <c r="AJ1663" i="4"/>
  <c r="X1663" i="4"/>
  <c r="AN1663" i="4"/>
  <c r="AB1663" i="4"/>
  <c r="P1663" i="4"/>
  <c r="AF1663" i="4"/>
  <c r="AL1537" i="4"/>
  <c r="AA1537" i="4"/>
  <c r="P1537" i="4"/>
  <c r="AJ1537" i="4"/>
  <c r="Z1537" i="4"/>
  <c r="O1537" i="4"/>
  <c r="AQ1537" i="4"/>
  <c r="AF1537" i="4"/>
  <c r="V1537" i="4"/>
  <c r="AP1537" i="4"/>
  <c r="AE1537" i="4"/>
  <c r="T1537" i="4"/>
  <c r="AK1537" i="4"/>
  <c r="U1537" i="4"/>
  <c r="W1537" i="4"/>
  <c r="AR1537" i="4"/>
  <c r="X1537" i="4"/>
  <c r="AG1537" i="4"/>
  <c r="Q1537" i="4"/>
  <c r="AB1537" i="4"/>
  <c r="AD1537" i="4"/>
  <c r="AC1537" i="4"/>
  <c r="M1537" i="4"/>
  <c r="AH1537" i="4"/>
  <c r="N1537" i="4"/>
  <c r="AI1537" i="4"/>
  <c r="AO1537" i="4"/>
  <c r="Y1537" i="4"/>
  <c r="R1537" i="4"/>
  <c r="AM1537" i="4"/>
  <c r="S1537" i="4"/>
  <c r="AN1537" i="4"/>
  <c r="AR1538" i="4"/>
  <c r="AM1538" i="4"/>
  <c r="AH1538" i="4"/>
  <c r="AC1538" i="4"/>
  <c r="W1538" i="4"/>
  <c r="R1538" i="4"/>
  <c r="M1538" i="4"/>
  <c r="AQ1538" i="4"/>
  <c r="AL1538" i="4"/>
  <c r="AG1538" i="4"/>
  <c r="AA1538" i="4"/>
  <c r="V1538" i="4"/>
  <c r="Q1538" i="4"/>
  <c r="AP1538" i="4"/>
  <c r="AK1538" i="4"/>
  <c r="AE1538" i="4"/>
  <c r="Z1538" i="4"/>
  <c r="U1538" i="4"/>
  <c r="O1538" i="4"/>
  <c r="AO1538" i="4"/>
  <c r="AI1538" i="4"/>
  <c r="AD1538" i="4"/>
  <c r="Y1538" i="4"/>
  <c r="S1538" i="4"/>
  <c r="N1538" i="4"/>
  <c r="P1538" i="4"/>
  <c r="AF1538" i="4"/>
  <c r="T1538" i="4"/>
  <c r="AJ1538" i="4"/>
  <c r="X1538" i="4"/>
  <c r="AN1538" i="4"/>
  <c r="AB1538" i="4"/>
  <c r="AR1546" i="4"/>
  <c r="AL1546" i="4"/>
  <c r="AD1546" i="4"/>
  <c r="V1546" i="4"/>
  <c r="N1546" i="4"/>
  <c r="AK1546" i="4"/>
  <c r="AC1546" i="4"/>
  <c r="U1546" i="4"/>
  <c r="M1546" i="4"/>
  <c r="AP1546" i="4"/>
  <c r="AH1546" i="4"/>
  <c r="Z1546" i="4"/>
  <c r="AO1546" i="4"/>
  <c r="AG1546" i="4"/>
  <c r="Y1546" i="4"/>
  <c r="R1546" i="4"/>
  <c r="Q1546" i="4"/>
  <c r="O1546" i="4"/>
  <c r="AE1546" i="4"/>
  <c r="X1546" i="4"/>
  <c r="AN1546" i="4"/>
  <c r="S1546" i="4"/>
  <c r="AI1546" i="4"/>
  <c r="AB1546" i="4"/>
  <c r="W1546" i="4"/>
  <c r="AM1546" i="4"/>
  <c r="P1546" i="4"/>
  <c r="AF1546" i="4"/>
  <c r="AA1546" i="4"/>
  <c r="AQ1546" i="4"/>
  <c r="T1546" i="4"/>
  <c r="AJ1546" i="4"/>
  <c r="AR1571" i="4"/>
  <c r="AO1571" i="4"/>
  <c r="AG1571" i="4"/>
  <c r="Y1571" i="4"/>
  <c r="Q1571" i="4"/>
  <c r="AL1571" i="4"/>
  <c r="AD1571" i="4"/>
  <c r="V1571" i="4"/>
  <c r="N1571" i="4"/>
  <c r="AK1571" i="4"/>
  <c r="AC1571" i="4"/>
  <c r="U1571" i="4"/>
  <c r="M1571" i="4"/>
  <c r="AP1571" i="4"/>
  <c r="AH1571" i="4"/>
  <c r="Z1571" i="4"/>
  <c r="R1571" i="4"/>
  <c r="S1571" i="4"/>
  <c r="W1571" i="4"/>
  <c r="O1571" i="4"/>
  <c r="AE1571" i="4"/>
  <c r="AA1571" i="4"/>
  <c r="P1571" i="4"/>
  <c r="AF1571" i="4"/>
  <c r="AI1571" i="4"/>
  <c r="T1571" i="4"/>
  <c r="AJ1571" i="4"/>
  <c r="AM1571" i="4"/>
  <c r="X1571" i="4"/>
  <c r="AN1571" i="4"/>
  <c r="AQ1571" i="4"/>
  <c r="AB1571" i="4"/>
  <c r="AP1565" i="4"/>
  <c r="AO1565" i="4"/>
  <c r="T1565" i="4"/>
  <c r="AJ1565" i="4"/>
  <c r="N1565" i="4"/>
  <c r="AD1565" i="4"/>
  <c r="Y1565" i="4"/>
  <c r="U1565" i="4"/>
  <c r="AI1565" i="4"/>
  <c r="S1565" i="4"/>
  <c r="AB1565" i="4"/>
  <c r="X1565" i="4"/>
  <c r="Z1565" i="4"/>
  <c r="AE1565" i="4"/>
  <c r="O1565" i="4"/>
  <c r="AG1565" i="4"/>
  <c r="AC1565" i="4"/>
  <c r="AF1565" i="4"/>
  <c r="AQ1565" i="4"/>
  <c r="AA1565" i="4"/>
  <c r="Q1565" i="4"/>
  <c r="AL1565" i="4"/>
  <c r="M1565" i="4"/>
  <c r="AH1565" i="4"/>
  <c r="P1565" i="4"/>
  <c r="AK1565" i="4"/>
  <c r="AM1565" i="4"/>
  <c r="W1565" i="4"/>
  <c r="V1565" i="4"/>
  <c r="AR1565" i="4"/>
  <c r="R1565" i="4"/>
  <c r="AN1565" i="4"/>
  <c r="AI1590" i="4"/>
  <c r="S1590" i="4"/>
  <c r="AH1590" i="4"/>
  <c r="R1590" i="4"/>
  <c r="AG1590" i="4"/>
  <c r="Q1590" i="4"/>
  <c r="P1590" i="4"/>
  <c r="AE1590" i="4"/>
  <c r="O1590" i="4"/>
  <c r="AD1590" i="4"/>
  <c r="N1590" i="4"/>
  <c r="AC1590" i="4"/>
  <c r="M1590" i="4"/>
  <c r="AF1590" i="4"/>
  <c r="T1590" i="4"/>
  <c r="AQ1590" i="4"/>
  <c r="AA1590" i="4"/>
  <c r="AP1590" i="4"/>
  <c r="Z1590" i="4"/>
  <c r="AO1590" i="4"/>
  <c r="Y1590" i="4"/>
  <c r="AB1590" i="4"/>
  <c r="AJ1590" i="4"/>
  <c r="X1590" i="4"/>
  <c r="AM1590" i="4"/>
  <c r="W1590" i="4"/>
  <c r="AL1590" i="4"/>
  <c r="V1590" i="4"/>
  <c r="AK1590" i="4"/>
  <c r="U1590" i="4"/>
  <c r="AR1590" i="4"/>
  <c r="AN1590" i="4"/>
  <c r="AR1568" i="4"/>
  <c r="AK1568" i="4"/>
  <c r="AE1568" i="4"/>
  <c r="W1568" i="4"/>
  <c r="R1568" i="4"/>
  <c r="M1568" i="4"/>
  <c r="AQ1568" i="4"/>
  <c r="AJ1568" i="4"/>
  <c r="AB1568" i="4"/>
  <c r="V1568" i="4"/>
  <c r="Q1568" i="4"/>
  <c r="AO1568" i="4"/>
  <c r="AG1568" i="4"/>
  <c r="AA1568" i="4"/>
  <c r="U1568" i="4"/>
  <c r="O1568" i="4"/>
  <c r="AM1568" i="4"/>
  <c r="AF1568" i="4"/>
  <c r="Y1568" i="4"/>
  <c r="S1568" i="4"/>
  <c r="N1568" i="4"/>
  <c r="AL1568" i="4"/>
  <c r="P1568" i="4"/>
  <c r="AI1568" i="4"/>
  <c r="AH1568" i="4"/>
  <c r="T1568" i="4"/>
  <c r="AN1568" i="4"/>
  <c r="AD1568" i="4"/>
  <c r="X1568" i="4"/>
  <c r="AP1568" i="4"/>
  <c r="Z1568" i="4"/>
  <c r="AC1568" i="4"/>
  <c r="AK1563" i="4"/>
  <c r="U1563" i="4"/>
  <c r="AD1563" i="4"/>
  <c r="O1563" i="4"/>
  <c r="AJ1563" i="4"/>
  <c r="P1563" i="4"/>
  <c r="AL1563" i="4"/>
  <c r="AB1563" i="4"/>
  <c r="AG1563" i="4"/>
  <c r="Q1563" i="4"/>
  <c r="N1563" i="4"/>
  <c r="AI1563" i="4"/>
  <c r="T1563" i="4"/>
  <c r="AP1563" i="4"/>
  <c r="V1563" i="4"/>
  <c r="AQ1563" i="4"/>
  <c r="AH1563" i="4"/>
  <c r="AC1563" i="4"/>
  <c r="M1563" i="4"/>
  <c r="S1563" i="4"/>
  <c r="AN1563" i="4"/>
  <c r="Z1563" i="4"/>
  <c r="AA1563" i="4"/>
  <c r="R1563" i="4"/>
  <c r="AM1563" i="4"/>
  <c r="AO1563" i="4"/>
  <c r="Y1563" i="4"/>
  <c r="X1563" i="4"/>
  <c r="AE1563" i="4"/>
  <c r="AF1563" i="4"/>
  <c r="W1563" i="4"/>
  <c r="AR1563" i="4"/>
  <c r="AQ1594" i="4"/>
  <c r="AI1594" i="4"/>
  <c r="AE1594" i="4"/>
  <c r="T1594" i="4"/>
  <c r="AP1594" i="4"/>
  <c r="AD1594" i="4"/>
  <c r="S1594" i="4"/>
  <c r="AN1594" i="4"/>
  <c r="Z1594" i="4"/>
  <c r="O1594" i="4"/>
  <c r="AJ1594" i="4"/>
  <c r="X1594" i="4"/>
  <c r="N1594" i="4"/>
  <c r="P1594" i="4"/>
  <c r="AL1594" i="4"/>
  <c r="AG1594" i="4"/>
  <c r="Q1594" i="4"/>
  <c r="AB1594" i="4"/>
  <c r="V1594" i="4"/>
  <c r="AC1594" i="4"/>
  <c r="M1594" i="4"/>
  <c r="AH1594" i="4"/>
  <c r="AA1594" i="4"/>
  <c r="AO1594" i="4"/>
  <c r="Y1594" i="4"/>
  <c r="R1594" i="4"/>
  <c r="AM1594" i="4"/>
  <c r="AF1594" i="4"/>
  <c r="AK1594" i="4"/>
  <c r="AK1591" i="4" s="1"/>
  <c r="U1594" i="4"/>
  <c r="W1594" i="4"/>
  <c r="AR1594" i="4"/>
  <c r="AN1613" i="4"/>
  <c r="AC1613" i="4"/>
  <c r="R1613" i="4"/>
  <c r="AK1613" i="4"/>
  <c r="Z1613" i="4"/>
  <c r="P1613" i="4"/>
  <c r="AH1613" i="4"/>
  <c r="X1613" i="4"/>
  <c r="M1613" i="4"/>
  <c r="AP1613" i="4"/>
  <c r="AF1613" i="4"/>
  <c r="U1613" i="4"/>
  <c r="AE1613" i="4"/>
  <c r="O1613" i="4"/>
  <c r="AG1613" i="4"/>
  <c r="T1613" i="4"/>
  <c r="AO1613" i="4"/>
  <c r="AQ1613" i="4"/>
  <c r="AA1613" i="4"/>
  <c r="Q1613" i="4"/>
  <c r="AL1613" i="4"/>
  <c r="Y1613" i="4"/>
  <c r="AM1613" i="4"/>
  <c r="W1613" i="4"/>
  <c r="V1613" i="4"/>
  <c r="AR1613" i="4"/>
  <c r="AD1613" i="4"/>
  <c r="AI1613" i="4"/>
  <c r="S1613" i="4"/>
  <c r="AB1613" i="4"/>
  <c r="N1613" i="4"/>
  <c r="AJ1613" i="4"/>
  <c r="AO1646" i="4"/>
  <c r="AL1646" i="4"/>
  <c r="Y1646" i="4"/>
  <c r="Q1646" i="4"/>
  <c r="AD1646" i="4"/>
  <c r="U1646" i="4"/>
  <c r="M1646" i="4"/>
  <c r="V1646" i="4"/>
  <c r="AP1646" i="4"/>
  <c r="R1646" i="4"/>
  <c r="AH1646" i="4"/>
  <c r="N1646" i="4"/>
  <c r="Z1646" i="4"/>
  <c r="S1646" i="4"/>
  <c r="AI1646" i="4"/>
  <c r="T1646" i="4"/>
  <c r="AJ1646" i="4"/>
  <c r="AG1646" i="4"/>
  <c r="W1646" i="4"/>
  <c r="AM1646" i="4"/>
  <c r="X1646" i="4"/>
  <c r="AN1646" i="4"/>
  <c r="AK1646" i="4"/>
  <c r="AA1646" i="4"/>
  <c r="AQ1646" i="4"/>
  <c r="AB1646" i="4"/>
  <c r="AR1646" i="4"/>
  <c r="O1646" i="4"/>
  <c r="AE1646" i="4"/>
  <c r="P1646" i="4"/>
  <c r="AF1646" i="4"/>
  <c r="AC1646" i="4"/>
  <c r="AR1638" i="4"/>
  <c r="AM1638" i="4"/>
  <c r="AH1638" i="4"/>
  <c r="AC1638" i="4"/>
  <c r="W1638" i="4"/>
  <c r="R1638" i="4"/>
  <c r="M1638" i="4"/>
  <c r="AQ1638" i="4"/>
  <c r="AK1638" i="4"/>
  <c r="AD1638" i="4"/>
  <c r="V1638" i="4"/>
  <c r="O1638" i="4"/>
  <c r="AP1638" i="4"/>
  <c r="AI1638" i="4"/>
  <c r="AA1638" i="4"/>
  <c r="U1638" i="4"/>
  <c r="N1638" i="4"/>
  <c r="AO1638" i="4"/>
  <c r="AG1638" i="4"/>
  <c r="Z1638" i="4"/>
  <c r="S1638" i="4"/>
  <c r="AL1638" i="4"/>
  <c r="AE1638" i="4"/>
  <c r="Y1638" i="4"/>
  <c r="Q1638" i="4"/>
  <c r="X1638" i="4"/>
  <c r="AN1638" i="4"/>
  <c r="AB1638" i="4"/>
  <c r="P1638" i="4"/>
  <c r="AF1638" i="4"/>
  <c r="T1638" i="4"/>
  <c r="AJ1638" i="4"/>
  <c r="AO1636" i="4"/>
  <c r="AO1650" i="4" s="1"/>
  <c r="AE1636" i="4"/>
  <c r="AE1650" i="4" s="1"/>
  <c r="T1636" i="4"/>
  <c r="T1650" i="4" s="1"/>
  <c r="AQ1636" i="4"/>
  <c r="AQ1650" i="4" s="1"/>
  <c r="AA1636" i="4"/>
  <c r="AA1650" i="4" s="1"/>
  <c r="O1636" i="4"/>
  <c r="O1650" i="4" s="1"/>
  <c r="AK1636" i="4"/>
  <c r="AK1650" i="4" s="1"/>
  <c r="Y1636" i="4"/>
  <c r="Y1650" i="4" s="1"/>
  <c r="AJ1636" i="4"/>
  <c r="AJ1650" i="4" s="1"/>
  <c r="U1636" i="4"/>
  <c r="U1650" i="4" s="1"/>
  <c r="AF1636" i="4"/>
  <c r="AF1650" i="4" s="1"/>
  <c r="P1636" i="4"/>
  <c r="P1650" i="4" s="1"/>
  <c r="AL1636" i="4"/>
  <c r="AL1650" i="4" s="1"/>
  <c r="V1636" i="4"/>
  <c r="V1650" i="4" s="1"/>
  <c r="W1636" i="4"/>
  <c r="W1650" i="4" s="1"/>
  <c r="AR1636" i="4"/>
  <c r="AR1650" i="4" s="1"/>
  <c r="AH1636" i="4"/>
  <c r="AH1650" i="4" s="1"/>
  <c r="R1636" i="4"/>
  <c r="R1650" i="4" s="1"/>
  <c r="AB1636" i="4"/>
  <c r="AB1650" i="4" s="1"/>
  <c r="M1636" i="4"/>
  <c r="M1650" i="4" s="1"/>
  <c r="AD1636" i="4"/>
  <c r="AD1650" i="4" s="1"/>
  <c r="N1636" i="4"/>
  <c r="N1650" i="4" s="1"/>
  <c r="AG1636" i="4"/>
  <c r="AG1650" i="4" s="1"/>
  <c r="S1636" i="4"/>
  <c r="S1650" i="4" s="1"/>
  <c r="AP1636" i="4"/>
  <c r="AP1650" i="4" s="1"/>
  <c r="Z1636" i="4"/>
  <c r="Z1650" i="4" s="1"/>
  <c r="Q1636" i="4"/>
  <c r="Q1650" i="4" s="1"/>
  <c r="AM1636" i="4"/>
  <c r="AM1650" i="4" s="1"/>
  <c r="AN1636" i="4"/>
  <c r="AN1650" i="4" s="1"/>
  <c r="X1636" i="4"/>
  <c r="X1650" i="4" s="1"/>
  <c r="AC1636" i="4"/>
  <c r="AC1650" i="4" s="1"/>
  <c r="AI1636" i="4"/>
  <c r="AI1650" i="4" s="1"/>
  <c r="AR1596" i="4"/>
  <c r="AP1596" i="4"/>
  <c r="AH1596" i="4"/>
  <c r="Z1596" i="4"/>
  <c r="R1596" i="4"/>
  <c r="AL1596" i="4"/>
  <c r="AD1596" i="4"/>
  <c r="V1596" i="4"/>
  <c r="AK1596" i="4"/>
  <c r="AC1596" i="4"/>
  <c r="U1596" i="4"/>
  <c r="M1596" i="4"/>
  <c r="AO1596" i="4"/>
  <c r="N1596" i="4"/>
  <c r="AG1596" i="4"/>
  <c r="Y1596" i="4"/>
  <c r="Q1596" i="4"/>
  <c r="O1596" i="4"/>
  <c r="AE1596" i="4"/>
  <c r="AB1596" i="4"/>
  <c r="S1596" i="4"/>
  <c r="AI1596" i="4"/>
  <c r="P1596" i="4"/>
  <c r="AF1596" i="4"/>
  <c r="W1596" i="4"/>
  <c r="AM1596" i="4"/>
  <c r="T1596" i="4"/>
  <c r="AJ1596" i="4"/>
  <c r="AA1596" i="4"/>
  <c r="AQ1596" i="4"/>
  <c r="X1596" i="4"/>
  <c r="AN1596" i="4"/>
  <c r="AM1619" i="4"/>
  <c r="AD1619" i="4"/>
  <c r="V1619" i="4"/>
  <c r="AL1619" i="4"/>
  <c r="AB1619" i="4"/>
  <c r="R1619" i="4"/>
  <c r="AR1619" i="4"/>
  <c r="AI1619" i="4"/>
  <c r="X1619" i="4"/>
  <c r="P1619" i="4"/>
  <c r="AQ1619" i="4"/>
  <c r="AF1619" i="4"/>
  <c r="W1619" i="4"/>
  <c r="N1619" i="4"/>
  <c r="AO1619" i="4"/>
  <c r="Y1619" i="4"/>
  <c r="AP1619" i="4"/>
  <c r="T1619" i="4"/>
  <c r="AH1619" i="4"/>
  <c r="AK1619" i="4"/>
  <c r="U1619" i="4"/>
  <c r="AJ1619" i="4"/>
  <c r="O1619" i="4"/>
  <c r="AN1619" i="4"/>
  <c r="AG1619" i="4"/>
  <c r="Q1619" i="4"/>
  <c r="AE1619" i="4"/>
  <c r="S1619" i="4"/>
  <c r="AC1619" i="4"/>
  <c r="M1619" i="4"/>
  <c r="Z1619" i="4"/>
  <c r="AA1619" i="4"/>
  <c r="AR1621" i="4"/>
  <c r="AP1621" i="4"/>
  <c r="AH1621" i="4"/>
  <c r="Z1621" i="4"/>
  <c r="R1621" i="4"/>
  <c r="AG1621" i="4"/>
  <c r="V1621" i="4"/>
  <c r="M1621" i="4"/>
  <c r="AO1621" i="4"/>
  <c r="AD1621" i="4"/>
  <c r="U1621" i="4"/>
  <c r="AL1621" i="4"/>
  <c r="AC1621" i="4"/>
  <c r="Q1621" i="4"/>
  <c r="AK1621" i="4"/>
  <c r="Y1621" i="4"/>
  <c r="N1621" i="4"/>
  <c r="S1621" i="4"/>
  <c r="AI1621" i="4"/>
  <c r="T1621" i="4"/>
  <c r="AJ1621" i="4"/>
  <c r="W1621" i="4"/>
  <c r="AM1621" i="4"/>
  <c r="X1621" i="4"/>
  <c r="AN1621" i="4"/>
  <c r="AA1621" i="4"/>
  <c r="AQ1621" i="4"/>
  <c r="AB1621" i="4"/>
  <c r="O1621" i="4"/>
  <c r="AE1621" i="4"/>
  <c r="P1621" i="4"/>
  <c r="AF1621" i="4"/>
  <c r="AM1644" i="4"/>
  <c r="X1644" i="4"/>
  <c r="AE1644" i="4"/>
  <c r="O1644" i="4"/>
  <c r="AD1644" i="4"/>
  <c r="AR1644" i="4"/>
  <c r="W1644" i="4"/>
  <c r="AJ1644" i="4"/>
  <c r="R1644" i="4"/>
  <c r="AG1644" i="4"/>
  <c r="Q1644" i="4"/>
  <c r="AF1644" i="4"/>
  <c r="S1644" i="4"/>
  <c r="AC1644" i="4"/>
  <c r="M1644" i="4"/>
  <c r="AA1644" i="4"/>
  <c r="Z1644" i="4"/>
  <c r="AO1644" i="4"/>
  <c r="Y1644" i="4"/>
  <c r="AQ1644" i="4"/>
  <c r="V1644" i="4"/>
  <c r="AH1644" i="4"/>
  <c r="AK1644" i="4"/>
  <c r="U1644" i="4"/>
  <c r="AL1644" i="4"/>
  <c r="P1644" i="4"/>
  <c r="AN1644" i="4"/>
  <c r="AI1644" i="4"/>
  <c r="N1644" i="4"/>
  <c r="AP1644" i="4"/>
  <c r="T1644" i="4"/>
  <c r="AB1644" i="4"/>
  <c r="AR1667" i="4"/>
  <c r="AQ1667" i="4"/>
  <c r="AL1667" i="4"/>
  <c r="AG1667" i="4"/>
  <c r="AA1667" i="4"/>
  <c r="V1667" i="4"/>
  <c r="Q1667" i="4"/>
  <c r="AP1667" i="4"/>
  <c r="AK1667" i="4"/>
  <c r="AE1667" i="4"/>
  <c r="Z1667" i="4"/>
  <c r="U1667" i="4"/>
  <c r="O1667" i="4"/>
  <c r="AO1667" i="4"/>
  <c r="AI1667" i="4"/>
  <c r="AD1667" i="4"/>
  <c r="Y1667" i="4"/>
  <c r="S1667" i="4"/>
  <c r="N1667" i="4"/>
  <c r="AM1667" i="4"/>
  <c r="R1667" i="4"/>
  <c r="AH1667" i="4"/>
  <c r="M1667" i="4"/>
  <c r="AC1667" i="4"/>
  <c r="W1667" i="4"/>
  <c r="X1667" i="4"/>
  <c r="AN1667" i="4"/>
  <c r="AB1667" i="4"/>
  <c r="P1667" i="4"/>
  <c r="AF1667" i="4"/>
  <c r="T1667" i="4"/>
  <c r="AJ1667" i="4"/>
  <c r="AQ1542" i="4"/>
  <c r="AP1542" i="4"/>
  <c r="T1542" i="4"/>
  <c r="AJ1542" i="4"/>
  <c r="O1542" i="4"/>
  <c r="AE1542" i="4"/>
  <c r="Z1542" i="4"/>
  <c r="V1542" i="4"/>
  <c r="AK1542" i="4"/>
  <c r="U1542" i="4"/>
  <c r="W1542" i="4"/>
  <c r="AR1542" i="4"/>
  <c r="X1542" i="4"/>
  <c r="AA1542" i="4"/>
  <c r="AG1542" i="4"/>
  <c r="Q1542" i="4"/>
  <c r="AB1542" i="4"/>
  <c r="AD1542" i="4"/>
  <c r="AF1542" i="4"/>
  <c r="AC1542" i="4"/>
  <c r="M1542" i="4"/>
  <c r="AH1542" i="4"/>
  <c r="N1542" i="4"/>
  <c r="AI1542" i="4"/>
  <c r="P1542" i="4"/>
  <c r="AL1542" i="4"/>
  <c r="AO1542" i="4"/>
  <c r="Y1542" i="4"/>
  <c r="R1542" i="4"/>
  <c r="AM1542" i="4"/>
  <c r="S1542" i="4"/>
  <c r="AN1542" i="4"/>
  <c r="AP1544" i="4"/>
  <c r="AI1544" i="4"/>
  <c r="AA1544" i="4"/>
  <c r="T1544" i="4"/>
  <c r="N1544" i="4"/>
  <c r="AN1544" i="4"/>
  <c r="AF1544" i="4"/>
  <c r="Z1544" i="4"/>
  <c r="S1544" i="4"/>
  <c r="AL1544" i="4"/>
  <c r="AE1544" i="4"/>
  <c r="X1544" i="4"/>
  <c r="P1544" i="4"/>
  <c r="AQ1544" i="4"/>
  <c r="AJ1544" i="4"/>
  <c r="AD1544" i="4"/>
  <c r="V1544" i="4"/>
  <c r="O1544" i="4"/>
  <c r="AG1544" i="4"/>
  <c r="Q1544" i="4"/>
  <c r="AB1544" i="4"/>
  <c r="AC1544" i="4"/>
  <c r="M1544" i="4"/>
  <c r="AH1544" i="4"/>
  <c r="AO1544" i="4"/>
  <c r="Y1544" i="4"/>
  <c r="R1544" i="4"/>
  <c r="AM1544" i="4"/>
  <c r="AK1544" i="4"/>
  <c r="U1544" i="4"/>
  <c r="W1544" i="4"/>
  <c r="AR1544" i="4"/>
  <c r="AR1564" i="4"/>
  <c r="AP1564" i="4"/>
  <c r="AK1564" i="4"/>
  <c r="AE1564" i="4"/>
  <c r="Z1564" i="4"/>
  <c r="U1564" i="4"/>
  <c r="O1564" i="4"/>
  <c r="AO1564" i="4"/>
  <c r="AI1564" i="4"/>
  <c r="AD1564" i="4"/>
  <c r="Y1564" i="4"/>
  <c r="S1564" i="4"/>
  <c r="N1564" i="4"/>
  <c r="AM1564" i="4"/>
  <c r="AH1564" i="4"/>
  <c r="AC1564" i="4"/>
  <c r="W1564" i="4"/>
  <c r="R1564" i="4"/>
  <c r="M1564" i="4"/>
  <c r="AQ1564" i="4"/>
  <c r="AL1564" i="4"/>
  <c r="AG1564" i="4"/>
  <c r="AA1564" i="4"/>
  <c r="V1564" i="4"/>
  <c r="Q1564" i="4"/>
  <c r="P1564" i="4"/>
  <c r="AF1564" i="4"/>
  <c r="T1564" i="4"/>
  <c r="AJ1564" i="4"/>
  <c r="X1564" i="4"/>
  <c r="AN1564" i="4"/>
  <c r="AB1564" i="4"/>
  <c r="AR1585" i="4"/>
  <c r="AR1599" i="4" s="1"/>
  <c r="AO1585" i="4"/>
  <c r="AO1599" i="4" s="1"/>
  <c r="AG1585" i="4"/>
  <c r="AG1599" i="4" s="1"/>
  <c r="Y1585" i="4"/>
  <c r="Y1599" i="4" s="1"/>
  <c r="Q1585" i="4"/>
  <c r="Q1599" i="4" s="1"/>
  <c r="AL1585" i="4"/>
  <c r="AL1599" i="4" s="1"/>
  <c r="AD1585" i="4"/>
  <c r="AD1599" i="4" s="1"/>
  <c r="V1585" i="4"/>
  <c r="V1599" i="4" s="1"/>
  <c r="N1585" i="4"/>
  <c r="N1599" i="4" s="1"/>
  <c r="AK1585" i="4"/>
  <c r="AK1599" i="4" s="1"/>
  <c r="AC1585" i="4"/>
  <c r="AC1599" i="4" s="1"/>
  <c r="U1585" i="4"/>
  <c r="U1599" i="4" s="1"/>
  <c r="M1585" i="4"/>
  <c r="M1599" i="4" s="1"/>
  <c r="AP1585" i="4"/>
  <c r="AP1599" i="4" s="1"/>
  <c r="AH1585" i="4"/>
  <c r="AH1599" i="4" s="1"/>
  <c r="Z1585" i="4"/>
  <c r="Z1599" i="4" s="1"/>
  <c r="R1585" i="4"/>
  <c r="R1599" i="4" s="1"/>
  <c r="O1585" i="4"/>
  <c r="O1599" i="4" s="1"/>
  <c r="AE1585" i="4"/>
  <c r="AE1599" i="4" s="1"/>
  <c r="AB1585" i="4"/>
  <c r="AB1599" i="4" s="1"/>
  <c r="S1585" i="4"/>
  <c r="S1599" i="4" s="1"/>
  <c r="AI1585" i="4"/>
  <c r="AI1599" i="4" s="1"/>
  <c r="P1585" i="4"/>
  <c r="P1599" i="4" s="1"/>
  <c r="AF1585" i="4"/>
  <c r="AF1599" i="4" s="1"/>
  <c r="W1585" i="4"/>
  <c r="W1599" i="4" s="1"/>
  <c r="AM1585" i="4"/>
  <c r="AM1599" i="4" s="1"/>
  <c r="T1585" i="4"/>
  <c r="T1599" i="4" s="1"/>
  <c r="AJ1585" i="4"/>
  <c r="AJ1599" i="4" s="1"/>
  <c r="AA1585" i="4"/>
  <c r="AA1599" i="4" s="1"/>
  <c r="AQ1585" i="4"/>
  <c r="AQ1599" i="4" s="1"/>
  <c r="X1585" i="4"/>
  <c r="X1599" i="4" s="1"/>
  <c r="AN1585" i="4"/>
  <c r="AN1599" i="4" s="1"/>
  <c r="AK1567" i="4"/>
  <c r="U1567" i="4"/>
  <c r="W1567" i="4"/>
  <c r="AR1567" i="4"/>
  <c r="N1567" i="4"/>
  <c r="N1566" i="4" s="1"/>
  <c r="AI1567" i="4"/>
  <c r="O1567" i="4"/>
  <c r="AJ1567" i="4"/>
  <c r="AJ1566" i="4" s="1"/>
  <c r="P1567" i="4"/>
  <c r="AL1567" i="4"/>
  <c r="AL1566" i="4" s="1"/>
  <c r="AG1567" i="4"/>
  <c r="Q1567" i="4"/>
  <c r="AB1567" i="4"/>
  <c r="AB1566" i="4" s="1"/>
  <c r="S1567" i="4"/>
  <c r="AN1567" i="4"/>
  <c r="AN1566" i="4" s="1"/>
  <c r="T1567" i="4"/>
  <c r="AP1567" i="4"/>
  <c r="V1567" i="4"/>
  <c r="V1566" i="4" s="1"/>
  <c r="AQ1567" i="4"/>
  <c r="AQ1566" i="4" s="1"/>
  <c r="AC1567" i="4"/>
  <c r="AC1566" i="4" s="1"/>
  <c r="M1567" i="4"/>
  <c r="AH1567" i="4"/>
  <c r="X1567" i="4"/>
  <c r="Z1567" i="4"/>
  <c r="AA1567" i="4"/>
  <c r="AO1567" i="4"/>
  <c r="Y1567" i="4"/>
  <c r="Y1566" i="4" s="1"/>
  <c r="R1567" i="4"/>
  <c r="AM1567" i="4"/>
  <c r="AD1567" i="4"/>
  <c r="AE1567" i="4"/>
  <c r="AE1566" i="4" s="1"/>
  <c r="AF1567" i="4"/>
  <c r="AR1547" i="4"/>
  <c r="AC1547" i="4"/>
  <c r="M1547" i="4"/>
  <c r="AO1547" i="4"/>
  <c r="Y1547" i="4"/>
  <c r="AK1547" i="4"/>
  <c r="U1547" i="4"/>
  <c r="AG1547" i="4"/>
  <c r="Q1547" i="4"/>
  <c r="N1547" i="4"/>
  <c r="AD1547" i="4"/>
  <c r="AA1547" i="4"/>
  <c r="AQ1547" i="4"/>
  <c r="AB1547" i="4"/>
  <c r="R1547" i="4"/>
  <c r="AH1547" i="4"/>
  <c r="O1547" i="4"/>
  <c r="AE1547" i="4"/>
  <c r="P1547" i="4"/>
  <c r="AF1547" i="4"/>
  <c r="V1547" i="4"/>
  <c r="AL1547" i="4"/>
  <c r="S1547" i="4"/>
  <c r="AI1547" i="4"/>
  <c r="T1547" i="4"/>
  <c r="AJ1547" i="4"/>
  <c r="Z1547" i="4"/>
  <c r="AP1547" i="4"/>
  <c r="W1547" i="4"/>
  <c r="AM1547" i="4"/>
  <c r="X1547" i="4"/>
  <c r="AN1547" i="4"/>
  <c r="AR1570" i="4"/>
  <c r="AQ1570" i="4"/>
  <c r="AL1570" i="4"/>
  <c r="AG1570" i="4"/>
  <c r="AA1570" i="4"/>
  <c r="V1570" i="4"/>
  <c r="Q1570" i="4"/>
  <c r="AP1570" i="4"/>
  <c r="AK1570" i="4"/>
  <c r="AE1570" i="4"/>
  <c r="Z1570" i="4"/>
  <c r="U1570" i="4"/>
  <c r="O1570" i="4"/>
  <c r="AO1570" i="4"/>
  <c r="AI1570" i="4"/>
  <c r="AD1570" i="4"/>
  <c r="Y1570" i="4"/>
  <c r="S1570" i="4"/>
  <c r="N1570" i="4"/>
  <c r="AM1570" i="4"/>
  <c r="AH1570" i="4"/>
  <c r="AC1570" i="4"/>
  <c r="W1570" i="4"/>
  <c r="R1570" i="4"/>
  <c r="M1570" i="4"/>
  <c r="P1570" i="4"/>
  <c r="AF1570" i="4"/>
  <c r="T1570" i="4"/>
  <c r="AJ1570" i="4"/>
  <c r="X1570" i="4"/>
  <c r="AN1570" i="4"/>
  <c r="AB1570" i="4"/>
  <c r="AO1595" i="4"/>
  <c r="AL1595" i="4"/>
  <c r="AM1595" i="4"/>
  <c r="AG1595" i="4"/>
  <c r="AA1595" i="4"/>
  <c r="V1595" i="4"/>
  <c r="Q1595" i="4"/>
  <c r="AH1595" i="4"/>
  <c r="Z1595" i="4"/>
  <c r="S1595" i="4"/>
  <c r="M1595" i="4"/>
  <c r="AQ1595" i="4"/>
  <c r="AE1595" i="4"/>
  <c r="Y1595" i="4"/>
  <c r="R1595" i="4"/>
  <c r="AP1595" i="4"/>
  <c r="AD1595" i="4"/>
  <c r="W1595" i="4"/>
  <c r="O1595" i="4"/>
  <c r="AI1595" i="4"/>
  <c r="AC1595" i="4"/>
  <c r="U1595" i="4"/>
  <c r="N1595" i="4"/>
  <c r="P1595" i="4"/>
  <c r="AF1595" i="4"/>
  <c r="AK1595" i="4"/>
  <c r="T1595" i="4"/>
  <c r="AJ1595" i="4"/>
  <c r="X1595" i="4"/>
  <c r="AN1595" i="4"/>
  <c r="AB1595" i="4"/>
  <c r="AR1595" i="4"/>
  <c r="AL1615" i="4"/>
  <c r="AE1615" i="4"/>
  <c r="X1615" i="4"/>
  <c r="P1615" i="4"/>
  <c r="AQ1615" i="4"/>
  <c r="AJ1615" i="4"/>
  <c r="AD1615" i="4"/>
  <c r="V1615" i="4"/>
  <c r="O1615" i="4"/>
  <c r="AP1615" i="4"/>
  <c r="AI1615" i="4"/>
  <c r="AA1615" i="4"/>
  <c r="T1615" i="4"/>
  <c r="N1615" i="4"/>
  <c r="AN1615" i="4"/>
  <c r="AF1615" i="4"/>
  <c r="Z1615" i="4"/>
  <c r="S1615" i="4"/>
  <c r="AK1615" i="4"/>
  <c r="U1615" i="4"/>
  <c r="W1615" i="4"/>
  <c r="AR1615" i="4"/>
  <c r="AG1615" i="4"/>
  <c r="Q1615" i="4"/>
  <c r="AB1615" i="4"/>
  <c r="AC1615" i="4"/>
  <c r="M1615" i="4"/>
  <c r="AH1615" i="4"/>
  <c r="AO1615" i="4"/>
  <c r="Y1615" i="4"/>
  <c r="R1615" i="4"/>
  <c r="AM1615" i="4"/>
  <c r="AR1668" i="4"/>
  <c r="AO1668" i="4"/>
  <c r="U1668" i="4"/>
  <c r="AJ1668" i="4"/>
  <c r="Q1668" i="4"/>
  <c r="AE1668" i="4"/>
  <c r="M1668" i="4"/>
  <c r="Y1668" i="4"/>
  <c r="V1668" i="4"/>
  <c r="AQ1668" i="4"/>
  <c r="AB1668" i="4"/>
  <c r="AD1668" i="4"/>
  <c r="X1668" i="4"/>
  <c r="AA1668" i="4"/>
  <c r="O1668" i="4"/>
  <c r="AG1668" i="4"/>
  <c r="AP1668" i="4"/>
  <c r="Z1668" i="4"/>
  <c r="AC1668" i="4"/>
  <c r="N1668" i="4"/>
  <c r="AF1668" i="4"/>
  <c r="S1668" i="4"/>
  <c r="AM1668" i="4"/>
  <c r="AL1668" i="4"/>
  <c r="P1668" i="4"/>
  <c r="AI1668" i="4"/>
  <c r="R1668" i="4"/>
  <c r="AK1668" i="4"/>
  <c r="W1668" i="4"/>
  <c r="AH1668" i="4"/>
  <c r="T1668" i="4"/>
  <c r="AN1668" i="4"/>
  <c r="AJ1640" i="4"/>
  <c r="Y1640" i="4"/>
  <c r="O1640" i="4"/>
  <c r="AF1640" i="4"/>
  <c r="T1640" i="4"/>
  <c r="AQ1640" i="4"/>
  <c r="AE1640" i="4"/>
  <c r="P1640" i="4"/>
  <c r="AO1640" i="4"/>
  <c r="AA1640" i="4"/>
  <c r="AK1640" i="4"/>
  <c r="U1640" i="4"/>
  <c r="AL1640" i="4"/>
  <c r="V1640" i="4"/>
  <c r="W1640" i="4"/>
  <c r="AR1640" i="4"/>
  <c r="AH1640" i="4"/>
  <c r="R1640" i="4"/>
  <c r="AB1640" i="4"/>
  <c r="AD1640" i="4"/>
  <c r="N1640" i="4"/>
  <c r="AG1640" i="4"/>
  <c r="AP1640" i="4"/>
  <c r="Z1640" i="4"/>
  <c r="Q1640" i="4"/>
  <c r="AM1640" i="4"/>
  <c r="AC1640" i="4"/>
  <c r="M1640" i="4"/>
  <c r="AI1640" i="4"/>
  <c r="S1640" i="4"/>
  <c r="AN1640" i="4"/>
  <c r="X1640" i="4"/>
  <c r="U1643" i="4"/>
  <c r="P1643" i="4"/>
  <c r="AO1643" i="4"/>
  <c r="AI1643" i="4"/>
  <c r="AA1643" i="4"/>
  <c r="AH1643" i="4"/>
  <c r="AM1643" i="4"/>
  <c r="S1643" i="4"/>
  <c r="AC1643" i="4"/>
  <c r="AE1643" i="4"/>
  <c r="AD1643" i="4"/>
  <c r="AG1643" i="4"/>
  <c r="O1643" i="4"/>
  <c r="AJ1643" i="4"/>
  <c r="M1643" i="4"/>
  <c r="AK1643" i="4"/>
  <c r="AP1643" i="4"/>
  <c r="Z1643" i="4"/>
  <c r="AB1643" i="4"/>
  <c r="Q1643" i="4"/>
  <c r="AQ1643" i="4"/>
  <c r="R1643" i="4"/>
  <c r="AL1643" i="4"/>
  <c r="AR1643" i="4"/>
  <c r="W1643" i="4"/>
  <c r="V1643" i="4"/>
  <c r="X1643" i="4"/>
  <c r="N1643" i="4"/>
  <c r="AN1643" i="4"/>
  <c r="T1643" i="4"/>
  <c r="Y1643" i="4"/>
  <c r="AF1643" i="4"/>
  <c r="AO1610" i="4"/>
  <c r="AO1624" i="4" s="1"/>
  <c r="AP1610" i="4"/>
  <c r="AP1624" i="4" s="1"/>
  <c r="Z1610" i="4"/>
  <c r="Z1624" i="4" s="1"/>
  <c r="AL1610" i="4"/>
  <c r="AL1624" i="4" s="1"/>
  <c r="V1610" i="4"/>
  <c r="V1624" i="4" s="1"/>
  <c r="AH1610" i="4"/>
  <c r="AH1624" i="4" s="1"/>
  <c r="R1610" i="4"/>
  <c r="R1624" i="4" s="1"/>
  <c r="AD1610" i="4"/>
  <c r="AD1624" i="4" s="1"/>
  <c r="N1610" i="4"/>
  <c r="N1624" i="4" s="1"/>
  <c r="AA1610" i="4"/>
  <c r="AA1624" i="4" s="1"/>
  <c r="AQ1610" i="4"/>
  <c r="AQ1624" i="4" s="1"/>
  <c r="T1610" i="4"/>
  <c r="T1624" i="4" s="1"/>
  <c r="AJ1610" i="4"/>
  <c r="AJ1624" i="4" s="1"/>
  <c r="U1610" i="4"/>
  <c r="U1624" i="4" s="1"/>
  <c r="AK1610" i="4"/>
  <c r="AK1624" i="4" s="1"/>
  <c r="O1610" i="4"/>
  <c r="O1624" i="4" s="1"/>
  <c r="AE1610" i="4"/>
  <c r="AE1624" i="4" s="1"/>
  <c r="X1610" i="4"/>
  <c r="X1624" i="4" s="1"/>
  <c r="AN1610" i="4"/>
  <c r="AN1624" i="4" s="1"/>
  <c r="Y1610" i="4"/>
  <c r="Y1624" i="4" s="1"/>
  <c r="S1610" i="4"/>
  <c r="S1624" i="4" s="1"/>
  <c r="AI1610" i="4"/>
  <c r="AI1624" i="4" s="1"/>
  <c r="AB1610" i="4"/>
  <c r="AB1624" i="4" s="1"/>
  <c r="AR1610" i="4"/>
  <c r="AR1624" i="4" s="1"/>
  <c r="M1610" i="4"/>
  <c r="M1624" i="4" s="1"/>
  <c r="AC1610" i="4"/>
  <c r="AC1624" i="4" s="1"/>
  <c r="W1610" i="4"/>
  <c r="W1624" i="4" s="1"/>
  <c r="AM1610" i="4"/>
  <c r="AM1624" i="4" s="1"/>
  <c r="P1610" i="4"/>
  <c r="P1624" i="4" s="1"/>
  <c r="AF1610" i="4"/>
  <c r="AF1624" i="4" s="1"/>
  <c r="Q1610" i="4"/>
  <c r="Q1624" i="4" s="1"/>
  <c r="AG1610" i="4"/>
  <c r="AG1624" i="4" s="1"/>
  <c r="AR1622" i="4"/>
  <c r="AK1622" i="4"/>
  <c r="U1622" i="4"/>
  <c r="AC1622" i="4"/>
  <c r="Y1622" i="4"/>
  <c r="AO1622" i="4"/>
  <c r="Q1622" i="4"/>
  <c r="AG1622" i="4"/>
  <c r="M1622" i="4"/>
  <c r="R1622" i="4"/>
  <c r="AH1622" i="4"/>
  <c r="AH1628" i="4" s="1"/>
  <c r="W1622" i="4"/>
  <c r="AM1622" i="4"/>
  <c r="X1622" i="4"/>
  <c r="AN1622" i="4"/>
  <c r="V1622" i="4"/>
  <c r="AL1622" i="4"/>
  <c r="AA1622" i="4"/>
  <c r="AQ1622" i="4"/>
  <c r="AB1622" i="4"/>
  <c r="Z1622" i="4"/>
  <c r="AP1622" i="4"/>
  <c r="AP1628" i="4" s="1"/>
  <c r="O1622" i="4"/>
  <c r="AE1622" i="4"/>
  <c r="P1622" i="4"/>
  <c r="AF1622" i="4"/>
  <c r="N1622" i="4"/>
  <c r="AD1622" i="4"/>
  <c r="S1622" i="4"/>
  <c r="AI1622" i="4"/>
  <c r="T1622" i="4"/>
  <c r="AJ1622" i="4"/>
  <c r="AP1635" i="4"/>
  <c r="AP1649" i="4" s="1"/>
  <c r="AQ1635" i="4"/>
  <c r="AQ1649" i="4" s="1"/>
  <c r="AA1635" i="4"/>
  <c r="AA1649" i="4" s="1"/>
  <c r="AE1635" i="4"/>
  <c r="AE1649" i="4" s="1"/>
  <c r="W1635" i="4"/>
  <c r="W1649" i="4" s="1"/>
  <c r="AM1635" i="4"/>
  <c r="AM1649" i="4" s="1"/>
  <c r="S1635" i="4"/>
  <c r="S1649" i="4" s="1"/>
  <c r="AI1635" i="4"/>
  <c r="AI1649" i="4" s="1"/>
  <c r="O1635" i="4"/>
  <c r="O1649" i="4" s="1"/>
  <c r="AF1635" i="4"/>
  <c r="AF1649" i="4" s="1"/>
  <c r="Q1635" i="4"/>
  <c r="Q1649" i="4" s="1"/>
  <c r="AG1635" i="4"/>
  <c r="AG1649" i="4" s="1"/>
  <c r="V1635" i="4"/>
  <c r="V1649" i="4" s="1"/>
  <c r="P1635" i="4"/>
  <c r="P1649" i="4" s="1"/>
  <c r="AJ1635" i="4"/>
  <c r="AJ1649" i="4" s="1"/>
  <c r="U1635" i="4"/>
  <c r="U1649" i="4" s="1"/>
  <c r="AK1635" i="4"/>
  <c r="AK1649" i="4" s="1"/>
  <c r="X1635" i="4"/>
  <c r="X1649" i="4" s="1"/>
  <c r="Z1635" i="4"/>
  <c r="Z1649" i="4" s="1"/>
  <c r="T1635" i="4"/>
  <c r="T1649" i="4" s="1"/>
  <c r="AN1635" i="4"/>
  <c r="AN1649" i="4" s="1"/>
  <c r="Y1635" i="4"/>
  <c r="Y1649" i="4" s="1"/>
  <c r="AO1635" i="4"/>
  <c r="AO1649" i="4" s="1"/>
  <c r="N1635" i="4"/>
  <c r="N1649" i="4" s="1"/>
  <c r="AD1635" i="4"/>
  <c r="AD1649" i="4" s="1"/>
  <c r="AB1635" i="4"/>
  <c r="AB1649" i="4" s="1"/>
  <c r="AR1635" i="4"/>
  <c r="AR1649" i="4" s="1"/>
  <c r="M1635" i="4"/>
  <c r="M1649" i="4" s="1"/>
  <c r="AC1635" i="4"/>
  <c r="AC1649" i="4" s="1"/>
  <c r="R1635" i="4"/>
  <c r="R1649" i="4" s="1"/>
  <c r="AH1635" i="4"/>
  <c r="AH1649" i="4" s="1"/>
  <c r="AL1635" i="4"/>
  <c r="AL1649" i="4" s="1"/>
  <c r="AR1647" i="4"/>
  <c r="AG1647" i="4"/>
  <c r="Q1647" i="4"/>
  <c r="AO1647" i="4"/>
  <c r="Y1647" i="4"/>
  <c r="M1647" i="4"/>
  <c r="AK1647" i="4"/>
  <c r="AC1647" i="4"/>
  <c r="U1647" i="4"/>
  <c r="R1647" i="4"/>
  <c r="AH1647" i="4"/>
  <c r="S1647" i="4"/>
  <c r="AI1647" i="4"/>
  <c r="X1647" i="4"/>
  <c r="AN1647" i="4"/>
  <c r="V1647" i="4"/>
  <c r="AL1647" i="4"/>
  <c r="W1647" i="4"/>
  <c r="AM1647" i="4"/>
  <c r="AB1647" i="4"/>
  <c r="Z1647" i="4"/>
  <c r="AP1647" i="4"/>
  <c r="AA1647" i="4"/>
  <c r="AQ1647" i="4"/>
  <c r="P1647" i="4"/>
  <c r="AF1647" i="4"/>
  <c r="N1647" i="4"/>
  <c r="AD1647" i="4"/>
  <c r="O1647" i="4"/>
  <c r="AE1647" i="4"/>
  <c r="T1647" i="4"/>
  <c r="AJ1647" i="4"/>
  <c r="AO1670" i="4"/>
  <c r="AM1670" i="4"/>
  <c r="AG1670" i="4"/>
  <c r="AA1670" i="4"/>
  <c r="V1670" i="4"/>
  <c r="Q1670" i="4"/>
  <c r="AL1670" i="4"/>
  <c r="AE1670" i="4"/>
  <c r="Z1670" i="4"/>
  <c r="U1670" i="4"/>
  <c r="O1670" i="4"/>
  <c r="AQ1670" i="4"/>
  <c r="AI1670" i="4"/>
  <c r="AD1670" i="4"/>
  <c r="Y1670" i="4"/>
  <c r="S1670" i="4"/>
  <c r="N1670" i="4"/>
  <c r="AC1670" i="4"/>
  <c r="W1670" i="4"/>
  <c r="AP1670" i="4"/>
  <c r="R1670" i="4"/>
  <c r="AH1670" i="4"/>
  <c r="M1670" i="4"/>
  <c r="X1670" i="4"/>
  <c r="AN1670" i="4"/>
  <c r="AB1670" i="4"/>
  <c r="AR1670" i="4"/>
  <c r="P1670" i="4"/>
  <c r="AF1670" i="4"/>
  <c r="AK1670" i="4"/>
  <c r="T1670" i="4"/>
  <c r="AJ1670" i="4"/>
  <c r="AO1545" i="4"/>
  <c r="AP1545" i="4"/>
  <c r="AH1545" i="4"/>
  <c r="AA1545" i="4"/>
  <c r="V1545" i="4"/>
  <c r="AM1545" i="4"/>
  <c r="AM1553" i="4" s="1"/>
  <c r="AE1545" i="4"/>
  <c r="Z1545" i="4"/>
  <c r="U1545" i="4"/>
  <c r="AD1545" i="4"/>
  <c r="S1545" i="4"/>
  <c r="S1553" i="4" s="1"/>
  <c r="N1545" i="4"/>
  <c r="AQ1545" i="4"/>
  <c r="AQ1553" i="4" s="1"/>
  <c r="AC1545" i="4"/>
  <c r="R1545" i="4"/>
  <c r="M1545" i="4"/>
  <c r="AL1545" i="4"/>
  <c r="Y1545" i="4"/>
  <c r="Q1545" i="4"/>
  <c r="AI1545" i="4"/>
  <c r="W1545" i="4"/>
  <c r="W1553" i="4" s="1"/>
  <c r="O1545" i="4"/>
  <c r="P1545" i="4"/>
  <c r="P1553" i="4" s="1"/>
  <c r="AF1545" i="4"/>
  <c r="AF1553" i="4" s="1"/>
  <c r="AG1545" i="4"/>
  <c r="T1545" i="4"/>
  <c r="AJ1545" i="4"/>
  <c r="AK1545" i="4"/>
  <c r="X1545" i="4"/>
  <c r="AN1545" i="4"/>
  <c r="AB1545" i="4"/>
  <c r="AR1545" i="4"/>
  <c r="AR1535" i="4"/>
  <c r="AR1550" i="4" s="1"/>
  <c r="AQ1535" i="4"/>
  <c r="AQ1550" i="4" s="1"/>
  <c r="AA1535" i="4"/>
  <c r="AA1550" i="4" s="1"/>
  <c r="V1535" i="4"/>
  <c r="V1550" i="4" s="1"/>
  <c r="R1535" i="4"/>
  <c r="R1550" i="4" s="1"/>
  <c r="AN1535" i="4"/>
  <c r="AN1550" i="4" s="1"/>
  <c r="Y1535" i="4"/>
  <c r="Y1550" i="4" s="1"/>
  <c r="P1535" i="4"/>
  <c r="P1550" i="4" s="1"/>
  <c r="AK1535" i="4"/>
  <c r="AK1550" i="4" s="1"/>
  <c r="Q1535" i="4"/>
  <c r="Q1550" i="4" s="1"/>
  <c r="AM1535" i="4"/>
  <c r="AM1550" i="4" s="1"/>
  <c r="W1535" i="4"/>
  <c r="W1550" i="4" s="1"/>
  <c r="AB1535" i="4"/>
  <c r="AB1550" i="4" s="1"/>
  <c r="X1535" i="4"/>
  <c r="X1550" i="4" s="1"/>
  <c r="T1535" i="4"/>
  <c r="T1550" i="4" s="1"/>
  <c r="AD1535" i="4"/>
  <c r="AD1550" i="4" s="1"/>
  <c r="U1535" i="4"/>
  <c r="U1550" i="4" s="1"/>
  <c r="AP1535" i="4"/>
  <c r="AP1550" i="4" s="1"/>
  <c r="AG1535" i="4"/>
  <c r="AG1550" i="4" s="1"/>
  <c r="AI1535" i="4"/>
  <c r="AI1550" i="4" s="1"/>
  <c r="S1535" i="4"/>
  <c r="S1550" i="4" s="1"/>
  <c r="AL1535" i="4"/>
  <c r="AL1550" i="4" s="1"/>
  <c r="AC1535" i="4"/>
  <c r="AC1550" i="4" s="1"/>
  <c r="AJ1535" i="4"/>
  <c r="AJ1550" i="4" s="1"/>
  <c r="AO1535" i="4"/>
  <c r="AO1550" i="4" s="1"/>
  <c r="Z1535" i="4"/>
  <c r="Z1550" i="4" s="1"/>
  <c r="AE1535" i="4"/>
  <c r="AE1550" i="4" s="1"/>
  <c r="O1535" i="4"/>
  <c r="O1550" i="4" s="1"/>
  <c r="M1535" i="4"/>
  <c r="M1550" i="4" s="1"/>
  <c r="AH1535" i="4"/>
  <c r="AH1550" i="4" s="1"/>
  <c r="N1535" i="4"/>
  <c r="N1550" i="4" s="1"/>
  <c r="AF1535" i="4"/>
  <c r="AF1550" i="4" s="1"/>
  <c r="AR1589" i="4"/>
  <c r="AO1589" i="4"/>
  <c r="AG1589" i="4"/>
  <c r="Y1589" i="4"/>
  <c r="Q1589" i="4"/>
  <c r="AL1589" i="4"/>
  <c r="AD1589" i="4"/>
  <c r="V1589" i="4"/>
  <c r="N1589" i="4"/>
  <c r="AK1589" i="4"/>
  <c r="AC1589" i="4"/>
  <c r="U1589" i="4"/>
  <c r="M1589" i="4"/>
  <c r="AP1589" i="4"/>
  <c r="AH1589" i="4"/>
  <c r="Z1589" i="4"/>
  <c r="R1589" i="4"/>
  <c r="S1589" i="4"/>
  <c r="AI1589" i="4"/>
  <c r="P1589" i="4"/>
  <c r="AF1589" i="4"/>
  <c r="W1589" i="4"/>
  <c r="AM1589" i="4"/>
  <c r="T1589" i="4"/>
  <c r="AJ1589" i="4"/>
  <c r="AA1589" i="4"/>
  <c r="AQ1589" i="4"/>
  <c r="X1589" i="4"/>
  <c r="AN1589" i="4"/>
  <c r="O1589" i="4"/>
  <c r="AE1589" i="4"/>
  <c r="AB1589" i="4"/>
  <c r="AR1572" i="4"/>
  <c r="AG1572" i="4"/>
  <c r="Q1572" i="4"/>
  <c r="AC1572" i="4"/>
  <c r="M1572" i="4"/>
  <c r="AO1572" i="4"/>
  <c r="Y1572" i="4"/>
  <c r="AK1572" i="4"/>
  <c r="U1572" i="4"/>
  <c r="N1572" i="4"/>
  <c r="AD1572" i="4"/>
  <c r="S1572" i="4"/>
  <c r="AI1572" i="4"/>
  <c r="T1572" i="4"/>
  <c r="AJ1572" i="4"/>
  <c r="R1572" i="4"/>
  <c r="AH1572" i="4"/>
  <c r="W1572" i="4"/>
  <c r="AM1572" i="4"/>
  <c r="X1572" i="4"/>
  <c r="AN1572" i="4"/>
  <c r="V1572" i="4"/>
  <c r="V1578" i="4" s="1"/>
  <c r="AL1572" i="4"/>
  <c r="AL1578" i="4" s="1"/>
  <c r="AA1572" i="4"/>
  <c r="AQ1572" i="4"/>
  <c r="AB1572" i="4"/>
  <c r="Z1572" i="4"/>
  <c r="Z1578" i="4" s="1"/>
  <c r="AP1572" i="4"/>
  <c r="AP1578" i="4" s="1"/>
  <c r="O1572" i="4"/>
  <c r="AE1572" i="4"/>
  <c r="P1572" i="4"/>
  <c r="AF1572" i="4"/>
  <c r="AR1560" i="4"/>
  <c r="AR1574" i="4" s="1"/>
  <c r="AM1560" i="4"/>
  <c r="AM1574" i="4" s="1"/>
  <c r="AH1560" i="4"/>
  <c r="AH1574" i="4" s="1"/>
  <c r="AC1560" i="4"/>
  <c r="AC1574" i="4" s="1"/>
  <c r="W1560" i="4"/>
  <c r="W1574" i="4" s="1"/>
  <c r="R1560" i="4"/>
  <c r="R1574" i="4" s="1"/>
  <c r="M1560" i="4"/>
  <c r="M1574" i="4" s="1"/>
  <c r="AQ1560" i="4"/>
  <c r="AQ1574" i="4" s="1"/>
  <c r="AL1560" i="4"/>
  <c r="AL1574" i="4" s="1"/>
  <c r="AG1560" i="4"/>
  <c r="AG1574" i="4" s="1"/>
  <c r="AA1560" i="4"/>
  <c r="AA1574" i="4" s="1"/>
  <c r="V1560" i="4"/>
  <c r="V1574" i="4" s="1"/>
  <c r="Q1560" i="4"/>
  <c r="Q1574" i="4" s="1"/>
  <c r="AP1560" i="4"/>
  <c r="AP1574" i="4" s="1"/>
  <c r="AK1560" i="4"/>
  <c r="AK1574" i="4" s="1"/>
  <c r="AE1560" i="4"/>
  <c r="AE1574" i="4" s="1"/>
  <c r="Z1560" i="4"/>
  <c r="Z1574" i="4" s="1"/>
  <c r="U1560" i="4"/>
  <c r="U1574" i="4" s="1"/>
  <c r="O1560" i="4"/>
  <c r="O1574" i="4" s="1"/>
  <c r="AO1560" i="4"/>
  <c r="AO1574" i="4" s="1"/>
  <c r="AI1560" i="4"/>
  <c r="AI1574" i="4" s="1"/>
  <c r="AD1560" i="4"/>
  <c r="AD1574" i="4" s="1"/>
  <c r="Y1560" i="4"/>
  <c r="Y1574" i="4" s="1"/>
  <c r="S1560" i="4"/>
  <c r="S1574" i="4" s="1"/>
  <c r="N1560" i="4"/>
  <c r="N1574" i="4" s="1"/>
  <c r="AB1560" i="4"/>
  <c r="AB1574" i="4" s="1"/>
  <c r="P1560" i="4"/>
  <c r="P1574" i="4" s="1"/>
  <c r="AF1560" i="4"/>
  <c r="AF1574" i="4" s="1"/>
  <c r="T1560" i="4"/>
  <c r="T1574" i="4" s="1"/>
  <c r="AJ1560" i="4"/>
  <c r="AJ1574" i="4" s="1"/>
  <c r="X1560" i="4"/>
  <c r="X1574" i="4" s="1"/>
  <c r="AN1560" i="4"/>
  <c r="AN1574" i="4" s="1"/>
  <c r="AR1588" i="4"/>
  <c r="AQ1588" i="4"/>
  <c r="AL1588" i="4"/>
  <c r="AG1588" i="4"/>
  <c r="AA1588" i="4"/>
  <c r="V1588" i="4"/>
  <c r="Q1588" i="4"/>
  <c r="AP1588" i="4"/>
  <c r="AK1588" i="4"/>
  <c r="AE1588" i="4"/>
  <c r="Z1588" i="4"/>
  <c r="U1588" i="4"/>
  <c r="O1588" i="4"/>
  <c r="AO1588" i="4"/>
  <c r="AI1588" i="4"/>
  <c r="AD1588" i="4"/>
  <c r="Y1588" i="4"/>
  <c r="S1588" i="4"/>
  <c r="S1587" i="4" s="1"/>
  <c r="N1588" i="4"/>
  <c r="AM1588" i="4"/>
  <c r="AH1588" i="4"/>
  <c r="AC1588" i="4"/>
  <c r="W1588" i="4"/>
  <c r="R1588" i="4"/>
  <c r="M1588" i="4"/>
  <c r="P1588" i="4"/>
  <c r="AF1588" i="4"/>
  <c r="T1588" i="4"/>
  <c r="AJ1588" i="4"/>
  <c r="X1588" i="4"/>
  <c r="AN1588" i="4"/>
  <c r="AB1588" i="4"/>
  <c r="AB1587" i="4" s="1"/>
  <c r="AR1597" i="4"/>
  <c r="AK1597" i="4"/>
  <c r="U1597" i="4"/>
  <c r="AC1597" i="4"/>
  <c r="M1597" i="4"/>
  <c r="AO1597" i="4"/>
  <c r="Y1597" i="4"/>
  <c r="AG1597" i="4"/>
  <c r="Q1597" i="4"/>
  <c r="N1597" i="4"/>
  <c r="AD1597" i="4"/>
  <c r="O1597" i="4"/>
  <c r="AE1597" i="4"/>
  <c r="P1597" i="4"/>
  <c r="AF1597" i="4"/>
  <c r="R1597" i="4"/>
  <c r="AH1597" i="4"/>
  <c r="S1597" i="4"/>
  <c r="AI1597" i="4"/>
  <c r="T1597" i="4"/>
  <c r="AJ1597" i="4"/>
  <c r="V1597" i="4"/>
  <c r="AL1597" i="4"/>
  <c r="W1597" i="4"/>
  <c r="AM1597" i="4"/>
  <c r="X1597" i="4"/>
  <c r="AN1597" i="4"/>
  <c r="Z1597" i="4"/>
  <c r="AP1597" i="4"/>
  <c r="AA1597" i="4"/>
  <c r="AQ1597" i="4"/>
  <c r="AB1597" i="4"/>
  <c r="AN1617" i="4"/>
  <c r="AC1617" i="4"/>
  <c r="R1617" i="4"/>
  <c r="AK1617" i="4"/>
  <c r="AK1616" i="4" s="1"/>
  <c r="Z1617" i="4"/>
  <c r="P1617" i="4"/>
  <c r="AH1617" i="4"/>
  <c r="AH1616" i="4" s="1"/>
  <c r="X1617" i="4"/>
  <c r="M1617" i="4"/>
  <c r="AP1617" i="4"/>
  <c r="AF1617" i="4"/>
  <c r="U1617" i="4"/>
  <c r="AQ1617" i="4"/>
  <c r="AA1617" i="4"/>
  <c r="Q1617" i="4"/>
  <c r="AL1617" i="4"/>
  <c r="AL1616" i="4" s="1"/>
  <c r="AD1617" i="4"/>
  <c r="AM1617" i="4"/>
  <c r="W1617" i="4"/>
  <c r="V1617" i="4"/>
  <c r="AR1617" i="4"/>
  <c r="N1617" i="4"/>
  <c r="N1616" i="4" s="1"/>
  <c r="AJ1617" i="4"/>
  <c r="AI1617" i="4"/>
  <c r="AI1616" i="4" s="1"/>
  <c r="S1617" i="4"/>
  <c r="AB1617" i="4"/>
  <c r="T1617" i="4"/>
  <c r="AO1617" i="4"/>
  <c r="AE1617" i="4"/>
  <c r="O1617" i="4"/>
  <c r="AG1617" i="4"/>
  <c r="Y1617" i="4"/>
  <c r="Y1616" i="4" s="1"/>
  <c r="AQ1614" i="4"/>
  <c r="AO1614" i="4"/>
  <c r="T1614" i="4"/>
  <c r="AJ1614" i="4"/>
  <c r="O1614" i="4"/>
  <c r="AE1614" i="4"/>
  <c r="Y1614" i="4"/>
  <c r="U1614" i="4"/>
  <c r="AL1614" i="4"/>
  <c r="V1614" i="4"/>
  <c r="W1614" i="4"/>
  <c r="AR1614" i="4"/>
  <c r="AC1614" i="4"/>
  <c r="AA1614" i="4"/>
  <c r="AH1614" i="4"/>
  <c r="R1614" i="4"/>
  <c r="AB1614" i="4"/>
  <c r="M1614" i="4"/>
  <c r="AI1614" i="4"/>
  <c r="AF1614" i="4"/>
  <c r="AD1614" i="4"/>
  <c r="N1614" i="4"/>
  <c r="AG1614" i="4"/>
  <c r="S1614" i="4"/>
  <c r="AN1614" i="4"/>
  <c r="P1614" i="4"/>
  <c r="AK1614" i="4"/>
  <c r="AP1614" i="4"/>
  <c r="Z1614" i="4"/>
  <c r="Z1612" i="4" s="1"/>
  <c r="Q1614" i="4"/>
  <c r="AM1614" i="4"/>
  <c r="X1614" i="4"/>
  <c r="AR1660" i="4"/>
  <c r="AK1660" i="4"/>
  <c r="U1660" i="4"/>
  <c r="AG1660" i="4"/>
  <c r="Q1660" i="4"/>
  <c r="AC1660" i="4"/>
  <c r="M1660" i="4"/>
  <c r="AO1660" i="4"/>
  <c r="Y1660" i="4"/>
  <c r="R1660" i="4"/>
  <c r="AH1660" i="4"/>
  <c r="S1660" i="4"/>
  <c r="AI1660" i="4"/>
  <c r="P1660" i="4"/>
  <c r="AF1660" i="4"/>
  <c r="V1660" i="4"/>
  <c r="AL1660" i="4"/>
  <c r="W1660" i="4"/>
  <c r="AM1660" i="4"/>
  <c r="T1660" i="4"/>
  <c r="AJ1660" i="4"/>
  <c r="Z1660" i="4"/>
  <c r="AP1660" i="4"/>
  <c r="AA1660" i="4"/>
  <c r="AQ1660" i="4"/>
  <c r="X1660" i="4"/>
  <c r="AN1660" i="4"/>
  <c r="N1660" i="4"/>
  <c r="AD1660" i="4"/>
  <c r="O1660" i="4"/>
  <c r="AE1660" i="4"/>
  <c r="AB1660" i="4"/>
  <c r="AR1645" i="4"/>
  <c r="AQ1645" i="4"/>
  <c r="AL1645" i="4"/>
  <c r="AG1645" i="4"/>
  <c r="AA1645" i="4"/>
  <c r="V1645" i="4"/>
  <c r="AO1645" i="4"/>
  <c r="AI1645" i="4"/>
  <c r="AD1645" i="4"/>
  <c r="Y1645" i="4"/>
  <c r="S1645" i="4"/>
  <c r="N1645" i="4"/>
  <c r="AP1645" i="4"/>
  <c r="AE1645" i="4"/>
  <c r="U1645" i="4"/>
  <c r="M1645" i="4"/>
  <c r="AM1645" i="4"/>
  <c r="AC1645" i="4"/>
  <c r="R1645" i="4"/>
  <c r="AK1645" i="4"/>
  <c r="Z1645" i="4"/>
  <c r="Q1645" i="4"/>
  <c r="AH1645" i="4"/>
  <c r="W1645" i="4"/>
  <c r="O1645" i="4"/>
  <c r="P1645" i="4"/>
  <c r="AF1645" i="4"/>
  <c r="T1645" i="4"/>
  <c r="AJ1645" i="4"/>
  <c r="X1645" i="4"/>
  <c r="AN1645" i="4"/>
  <c r="AN1653" i="4" s="1"/>
  <c r="AB1645" i="4"/>
  <c r="AB1653" i="4" s="1"/>
  <c r="AR1642" i="4"/>
  <c r="AP1642" i="4"/>
  <c r="AK1642" i="4"/>
  <c r="AE1642" i="4"/>
  <c r="Z1642" i="4"/>
  <c r="U1642" i="4"/>
  <c r="O1642" i="4"/>
  <c r="AM1642" i="4"/>
  <c r="AG1642" i="4"/>
  <c r="Y1642" i="4"/>
  <c r="R1642" i="4"/>
  <c r="AL1642" i="4"/>
  <c r="AD1642" i="4"/>
  <c r="W1642" i="4"/>
  <c r="Q1642" i="4"/>
  <c r="AQ1642" i="4"/>
  <c r="AI1642" i="4"/>
  <c r="AC1642" i="4"/>
  <c r="V1642" i="4"/>
  <c r="N1642" i="4"/>
  <c r="AO1642" i="4"/>
  <c r="AH1642" i="4"/>
  <c r="AH1641" i="4" s="1"/>
  <c r="AA1642" i="4"/>
  <c r="S1642" i="4"/>
  <c r="M1642" i="4"/>
  <c r="AB1642" i="4"/>
  <c r="P1642" i="4"/>
  <c r="AF1642" i="4"/>
  <c r="AF1641" i="4" s="1"/>
  <c r="T1642" i="4"/>
  <c r="AJ1642" i="4"/>
  <c r="X1642" i="4"/>
  <c r="AN1642" i="4"/>
  <c r="AF1639" i="4"/>
  <c r="AK1639" i="4"/>
  <c r="Z1639" i="4"/>
  <c r="U1639" i="4"/>
  <c r="AP1639" i="4"/>
  <c r="P1639" i="4"/>
  <c r="AQ1639" i="4"/>
  <c r="AA1639" i="4"/>
  <c r="Q1639" i="4"/>
  <c r="AL1639" i="4"/>
  <c r="AC1639" i="4"/>
  <c r="AM1639" i="4"/>
  <c r="W1639" i="4"/>
  <c r="V1639" i="4"/>
  <c r="AR1639" i="4"/>
  <c r="M1639" i="4"/>
  <c r="AH1639" i="4"/>
  <c r="AI1639" i="4"/>
  <c r="S1639" i="4"/>
  <c r="AB1639" i="4"/>
  <c r="R1639" i="4"/>
  <c r="AN1639" i="4"/>
  <c r="AE1639" i="4"/>
  <c r="AE1637" i="4" s="1"/>
  <c r="O1639" i="4"/>
  <c r="AG1639" i="4"/>
  <c r="X1639" i="4"/>
  <c r="T1639" i="4"/>
  <c r="AO1639" i="4"/>
  <c r="Y1639" i="4"/>
  <c r="AD1639" i="4"/>
  <c r="N1639" i="4"/>
  <c r="AJ1639" i="4"/>
  <c r="X1661" i="4"/>
  <c r="T1661" i="4"/>
  <c r="AN1661" i="4"/>
  <c r="AJ1661" i="4"/>
  <c r="AI1661" i="4"/>
  <c r="S1661" i="4"/>
  <c r="AH1661" i="4"/>
  <c r="R1661" i="4"/>
  <c r="AG1661" i="4"/>
  <c r="Q1661" i="4"/>
  <c r="P1661" i="4"/>
  <c r="AE1661" i="4"/>
  <c r="O1661" i="4"/>
  <c r="AD1661" i="4"/>
  <c r="N1661" i="4"/>
  <c r="AC1661" i="4"/>
  <c r="M1661" i="4"/>
  <c r="AF1661" i="4"/>
  <c r="AQ1661" i="4"/>
  <c r="AA1661" i="4"/>
  <c r="AP1661" i="4"/>
  <c r="Z1661" i="4"/>
  <c r="AO1661" i="4"/>
  <c r="Y1661" i="4"/>
  <c r="AB1661" i="4"/>
  <c r="AM1661" i="4"/>
  <c r="W1661" i="4"/>
  <c r="AL1661" i="4"/>
  <c r="V1661" i="4"/>
  <c r="AK1661" i="4"/>
  <c r="U1661" i="4"/>
  <c r="AR1661" i="4"/>
  <c r="AR1671" i="4"/>
  <c r="AK1671" i="4"/>
  <c r="AC1671" i="4"/>
  <c r="U1671" i="4"/>
  <c r="M1671" i="4"/>
  <c r="AP1671" i="4"/>
  <c r="AH1671" i="4"/>
  <c r="Z1671" i="4"/>
  <c r="R1671" i="4"/>
  <c r="AO1671" i="4"/>
  <c r="AG1671" i="4"/>
  <c r="Y1671" i="4"/>
  <c r="Q1671" i="4"/>
  <c r="V1671" i="4"/>
  <c r="N1671" i="4"/>
  <c r="AL1671" i="4"/>
  <c r="AD1671" i="4"/>
  <c r="W1671" i="4"/>
  <c r="AM1671" i="4"/>
  <c r="T1671" i="4"/>
  <c r="AJ1671" i="4"/>
  <c r="AA1671" i="4"/>
  <c r="AQ1671" i="4"/>
  <c r="X1671" i="4"/>
  <c r="AN1671" i="4"/>
  <c r="O1671" i="4"/>
  <c r="AE1671" i="4"/>
  <c r="AB1671" i="4"/>
  <c r="S1671" i="4"/>
  <c r="AI1671" i="4"/>
  <c r="P1671" i="4"/>
  <c r="AF1671" i="4"/>
  <c r="AR1672" i="4"/>
  <c r="AO1672" i="4"/>
  <c r="Y1672" i="4"/>
  <c r="AK1672" i="4"/>
  <c r="U1672" i="4"/>
  <c r="AG1672" i="4"/>
  <c r="Q1672" i="4"/>
  <c r="AC1672" i="4"/>
  <c r="M1672" i="4"/>
  <c r="V1672" i="4"/>
  <c r="AL1672" i="4"/>
  <c r="W1672" i="4"/>
  <c r="AM1672" i="4"/>
  <c r="X1672" i="4"/>
  <c r="AN1672" i="4"/>
  <c r="Z1672" i="4"/>
  <c r="AP1672" i="4"/>
  <c r="AA1672" i="4"/>
  <c r="AQ1672" i="4"/>
  <c r="AB1672" i="4"/>
  <c r="N1672" i="4"/>
  <c r="AD1672" i="4"/>
  <c r="O1672" i="4"/>
  <c r="AE1672" i="4"/>
  <c r="P1672" i="4"/>
  <c r="AF1672" i="4"/>
  <c r="R1672" i="4"/>
  <c r="AH1672" i="4"/>
  <c r="S1672" i="4"/>
  <c r="AI1672" i="4"/>
  <c r="T1672" i="4"/>
  <c r="AJ1672" i="4"/>
  <c r="M1489" i="4"/>
  <c r="M1503" i="4" s="1"/>
  <c r="N1489" i="4"/>
  <c r="N1503" i="4" s="1"/>
  <c r="R1489" i="4"/>
  <c r="R1503" i="4" s="1"/>
  <c r="V1489" i="4"/>
  <c r="V1503" i="4" s="1"/>
  <c r="Z1489" i="4"/>
  <c r="Z1503" i="4" s="1"/>
  <c r="AD1489" i="4"/>
  <c r="AD1503" i="4" s="1"/>
  <c r="AH1489" i="4"/>
  <c r="AH1503" i="4" s="1"/>
  <c r="AL1489" i="4"/>
  <c r="AL1503" i="4" s="1"/>
  <c r="AP1489" i="4"/>
  <c r="AP1503" i="4" s="1"/>
  <c r="O1489" i="4"/>
  <c r="O1503" i="4" s="1"/>
  <c r="S1489" i="4"/>
  <c r="S1503" i="4" s="1"/>
  <c r="W1489" i="4"/>
  <c r="W1503" i="4" s="1"/>
  <c r="AA1489" i="4"/>
  <c r="AA1503" i="4" s="1"/>
  <c r="AE1489" i="4"/>
  <c r="AE1503" i="4" s="1"/>
  <c r="AI1489" i="4"/>
  <c r="AI1503" i="4" s="1"/>
  <c r="AM1489" i="4"/>
  <c r="AM1503" i="4" s="1"/>
  <c r="AQ1489" i="4"/>
  <c r="AQ1503" i="4" s="1"/>
  <c r="P1489" i="4"/>
  <c r="P1503" i="4" s="1"/>
  <c r="T1489" i="4"/>
  <c r="T1503" i="4" s="1"/>
  <c r="X1489" i="4"/>
  <c r="X1503" i="4" s="1"/>
  <c r="AB1489" i="4"/>
  <c r="AB1503" i="4" s="1"/>
  <c r="AF1489" i="4"/>
  <c r="AF1503" i="4" s="1"/>
  <c r="AJ1489" i="4"/>
  <c r="AJ1503" i="4" s="1"/>
  <c r="AN1489" i="4"/>
  <c r="AN1503" i="4" s="1"/>
  <c r="AR1489" i="4"/>
  <c r="AR1503" i="4" s="1"/>
  <c r="Y1489" i="4"/>
  <c r="Y1503" i="4" s="1"/>
  <c r="AO1489" i="4"/>
  <c r="AO1503" i="4" s="1"/>
  <c r="Q1489" i="4"/>
  <c r="Q1503" i="4" s="1"/>
  <c r="AC1489" i="4"/>
  <c r="AC1503" i="4" s="1"/>
  <c r="AG1489" i="4"/>
  <c r="AG1503" i="4" s="1"/>
  <c r="U1489" i="4"/>
  <c r="U1503" i="4" s="1"/>
  <c r="AK1489" i="4"/>
  <c r="AK1503" i="4" s="1"/>
  <c r="Q1493" i="4"/>
  <c r="U1493" i="4"/>
  <c r="Y1493" i="4"/>
  <c r="AC1493" i="4"/>
  <c r="AG1493" i="4"/>
  <c r="AK1493" i="4"/>
  <c r="AO1493" i="4"/>
  <c r="N1493" i="4"/>
  <c r="R1493" i="4"/>
  <c r="V1493" i="4"/>
  <c r="Z1493" i="4"/>
  <c r="AD1493" i="4"/>
  <c r="AH1493" i="4"/>
  <c r="AL1493" i="4"/>
  <c r="AP1493" i="4"/>
  <c r="O1493" i="4"/>
  <c r="S1493" i="4"/>
  <c r="W1493" i="4"/>
  <c r="AA1493" i="4"/>
  <c r="AE1493" i="4"/>
  <c r="AI1493" i="4"/>
  <c r="AM1493" i="4"/>
  <c r="AQ1493" i="4"/>
  <c r="T1493" i="4"/>
  <c r="AJ1493" i="4"/>
  <c r="M1493" i="4"/>
  <c r="AR1493" i="4"/>
  <c r="X1493" i="4"/>
  <c r="AN1493" i="4"/>
  <c r="AB1493" i="4"/>
  <c r="AF1493" i="4"/>
  <c r="P1493" i="4"/>
  <c r="Q1499" i="4"/>
  <c r="U1499" i="4"/>
  <c r="Y1499" i="4"/>
  <c r="AC1499" i="4"/>
  <c r="AG1499" i="4"/>
  <c r="AK1499" i="4"/>
  <c r="AO1499" i="4"/>
  <c r="M1499" i="4"/>
  <c r="N1499" i="4"/>
  <c r="R1499" i="4"/>
  <c r="V1499" i="4"/>
  <c r="Z1499" i="4"/>
  <c r="AD1499" i="4"/>
  <c r="AH1499" i="4"/>
  <c r="AL1499" i="4"/>
  <c r="AP1499" i="4"/>
  <c r="S1499" i="4"/>
  <c r="AA1499" i="4"/>
  <c r="AI1499" i="4"/>
  <c r="AQ1499" i="4"/>
  <c r="O1499" i="4"/>
  <c r="AE1499" i="4"/>
  <c r="X1499" i="4"/>
  <c r="AN1499" i="4"/>
  <c r="T1499" i="4"/>
  <c r="AB1499" i="4"/>
  <c r="AJ1499" i="4"/>
  <c r="AR1499" i="4"/>
  <c r="W1499" i="4"/>
  <c r="AM1499" i="4"/>
  <c r="P1499" i="4"/>
  <c r="AF1499" i="4"/>
  <c r="M1491" i="4"/>
  <c r="O1491" i="4"/>
  <c r="S1491" i="4"/>
  <c r="W1491" i="4"/>
  <c r="AA1491" i="4"/>
  <c r="AE1491" i="4"/>
  <c r="AI1491" i="4"/>
  <c r="AM1491" i="4"/>
  <c r="AQ1491" i="4"/>
  <c r="P1491" i="4"/>
  <c r="T1491" i="4"/>
  <c r="X1491" i="4"/>
  <c r="AB1491" i="4"/>
  <c r="AF1491" i="4"/>
  <c r="AJ1491" i="4"/>
  <c r="AN1491" i="4"/>
  <c r="AR1491" i="4"/>
  <c r="Q1491" i="4"/>
  <c r="U1491" i="4"/>
  <c r="Y1491" i="4"/>
  <c r="AC1491" i="4"/>
  <c r="AG1491" i="4"/>
  <c r="AK1491" i="4"/>
  <c r="AO1491" i="4"/>
  <c r="R1491" i="4"/>
  <c r="AH1491" i="4"/>
  <c r="Z1491" i="4"/>
  <c r="V1491" i="4"/>
  <c r="AL1491" i="4"/>
  <c r="AP1491" i="4"/>
  <c r="N1491" i="4"/>
  <c r="AD1491" i="4"/>
  <c r="O1497" i="4"/>
  <c r="S1497" i="4"/>
  <c r="W1497" i="4"/>
  <c r="AA1497" i="4"/>
  <c r="AE1497" i="4"/>
  <c r="AI1497" i="4"/>
  <c r="AM1497" i="4"/>
  <c r="AQ1497" i="4"/>
  <c r="P1497" i="4"/>
  <c r="T1497" i="4"/>
  <c r="X1497" i="4"/>
  <c r="AB1497" i="4"/>
  <c r="AF1497" i="4"/>
  <c r="AJ1497" i="4"/>
  <c r="AN1497" i="4"/>
  <c r="AR1497" i="4"/>
  <c r="Q1497" i="4"/>
  <c r="Y1497" i="4"/>
  <c r="AG1497" i="4"/>
  <c r="AO1497" i="4"/>
  <c r="M1497" i="4"/>
  <c r="V1497" i="4"/>
  <c r="AL1497" i="4"/>
  <c r="R1497" i="4"/>
  <c r="Z1497" i="4"/>
  <c r="AH1497" i="4"/>
  <c r="AP1497" i="4"/>
  <c r="U1497" i="4"/>
  <c r="AC1497" i="4"/>
  <c r="AK1497" i="4"/>
  <c r="N1497" i="4"/>
  <c r="AD1497" i="4"/>
  <c r="Q1495" i="4"/>
  <c r="U1495" i="4"/>
  <c r="Y1495" i="4"/>
  <c r="AC1495" i="4"/>
  <c r="AG1495" i="4"/>
  <c r="AK1495" i="4"/>
  <c r="AO1495" i="4"/>
  <c r="S1495" i="4"/>
  <c r="AA1495" i="4"/>
  <c r="N1495" i="4"/>
  <c r="R1495" i="4"/>
  <c r="V1495" i="4"/>
  <c r="Z1495" i="4"/>
  <c r="AD1495" i="4"/>
  <c r="AH1495" i="4"/>
  <c r="AL1495" i="4"/>
  <c r="AP1495" i="4"/>
  <c r="O1495" i="4"/>
  <c r="W1495" i="4"/>
  <c r="AE1495" i="4"/>
  <c r="AB1495" i="4"/>
  <c r="AM1495" i="4"/>
  <c r="AJ1495" i="4"/>
  <c r="P1495" i="4"/>
  <c r="AF1495" i="4"/>
  <c r="AN1495" i="4"/>
  <c r="T1495" i="4"/>
  <c r="AI1495" i="4"/>
  <c r="AQ1495" i="4"/>
  <c r="X1495" i="4"/>
  <c r="AR1495" i="4"/>
  <c r="M1488" i="4"/>
  <c r="M1502" i="4" s="1"/>
  <c r="Q1488" i="4"/>
  <c r="Q1502" i="4" s="1"/>
  <c r="U1488" i="4"/>
  <c r="U1502" i="4" s="1"/>
  <c r="Y1488" i="4"/>
  <c r="Y1502" i="4" s="1"/>
  <c r="AC1488" i="4"/>
  <c r="AC1502" i="4" s="1"/>
  <c r="AG1488" i="4"/>
  <c r="AG1502" i="4" s="1"/>
  <c r="AK1488" i="4"/>
  <c r="AK1502" i="4" s="1"/>
  <c r="AO1488" i="4"/>
  <c r="AO1502" i="4" s="1"/>
  <c r="N1488" i="4"/>
  <c r="N1502" i="4" s="1"/>
  <c r="R1488" i="4"/>
  <c r="R1502" i="4" s="1"/>
  <c r="V1488" i="4"/>
  <c r="V1502" i="4" s="1"/>
  <c r="Z1488" i="4"/>
  <c r="Z1502" i="4" s="1"/>
  <c r="AD1488" i="4"/>
  <c r="AD1502" i="4" s="1"/>
  <c r="AH1488" i="4"/>
  <c r="AH1502" i="4" s="1"/>
  <c r="AL1488" i="4"/>
  <c r="AL1502" i="4" s="1"/>
  <c r="AP1488" i="4"/>
  <c r="AP1502" i="4" s="1"/>
  <c r="O1488" i="4"/>
  <c r="O1502" i="4" s="1"/>
  <c r="S1488" i="4"/>
  <c r="S1502" i="4" s="1"/>
  <c r="W1488" i="4"/>
  <c r="W1502" i="4" s="1"/>
  <c r="AA1488" i="4"/>
  <c r="AA1502" i="4" s="1"/>
  <c r="AE1488" i="4"/>
  <c r="AE1502" i="4" s="1"/>
  <c r="AI1488" i="4"/>
  <c r="AI1502" i="4" s="1"/>
  <c r="AM1488" i="4"/>
  <c r="AM1502" i="4" s="1"/>
  <c r="AQ1488" i="4"/>
  <c r="AQ1502" i="4" s="1"/>
  <c r="X1488" i="4"/>
  <c r="X1502" i="4" s="1"/>
  <c r="AN1488" i="4"/>
  <c r="AN1502" i="4" s="1"/>
  <c r="P1488" i="4"/>
  <c r="P1502" i="4" s="1"/>
  <c r="AB1488" i="4"/>
  <c r="AB1502" i="4" s="1"/>
  <c r="AR1488" i="4"/>
  <c r="AR1502" i="4" s="1"/>
  <c r="AF1488" i="4"/>
  <c r="AF1502" i="4" s="1"/>
  <c r="T1488" i="4"/>
  <c r="T1502" i="4" s="1"/>
  <c r="AJ1488" i="4"/>
  <c r="AJ1502" i="4" s="1"/>
  <c r="N1500" i="4"/>
  <c r="R1500" i="4"/>
  <c r="V1500" i="4"/>
  <c r="Z1500" i="4"/>
  <c r="AD1500" i="4"/>
  <c r="AH1500" i="4"/>
  <c r="AL1500" i="4"/>
  <c r="AP1500" i="4"/>
  <c r="O1500" i="4"/>
  <c r="S1500" i="4"/>
  <c r="W1500" i="4"/>
  <c r="AA1500" i="4"/>
  <c r="AE1500" i="4"/>
  <c r="AI1500" i="4"/>
  <c r="AM1500" i="4"/>
  <c r="AQ1500" i="4"/>
  <c r="M1500" i="4"/>
  <c r="T1500" i="4"/>
  <c r="AB1500" i="4"/>
  <c r="AJ1500" i="4"/>
  <c r="AR1500" i="4"/>
  <c r="P1500" i="4"/>
  <c r="AF1500" i="4"/>
  <c r="Y1500" i="4"/>
  <c r="AO1500" i="4"/>
  <c r="U1500" i="4"/>
  <c r="AC1500" i="4"/>
  <c r="AK1500" i="4"/>
  <c r="X1500" i="4"/>
  <c r="AN1500" i="4"/>
  <c r="Q1500" i="4"/>
  <c r="AG1500" i="4"/>
  <c r="P1498" i="4"/>
  <c r="T1498" i="4"/>
  <c r="T1506" i="4" s="1"/>
  <c r="X1498" i="4"/>
  <c r="AB1498" i="4"/>
  <c r="AF1498" i="4"/>
  <c r="AJ1498" i="4"/>
  <c r="AN1498" i="4"/>
  <c r="AR1498" i="4"/>
  <c r="Q1498" i="4"/>
  <c r="U1498" i="4"/>
  <c r="Y1498" i="4"/>
  <c r="AC1498" i="4"/>
  <c r="AG1498" i="4"/>
  <c r="AK1498" i="4"/>
  <c r="AO1498" i="4"/>
  <c r="R1498" i="4"/>
  <c r="Z1498" i="4"/>
  <c r="AH1498" i="4"/>
  <c r="AP1498" i="4"/>
  <c r="AD1498" i="4"/>
  <c r="W1498" i="4"/>
  <c r="AM1498" i="4"/>
  <c r="S1498" i="4"/>
  <c r="AA1498" i="4"/>
  <c r="AI1498" i="4"/>
  <c r="AQ1498" i="4"/>
  <c r="M1498" i="4"/>
  <c r="N1498" i="4"/>
  <c r="V1498" i="4"/>
  <c r="AL1498" i="4"/>
  <c r="O1498" i="4"/>
  <c r="AE1498" i="4"/>
  <c r="N1496" i="4"/>
  <c r="R1496" i="4"/>
  <c r="V1496" i="4"/>
  <c r="Z1496" i="4"/>
  <c r="AD1496" i="4"/>
  <c r="AH1496" i="4"/>
  <c r="AL1496" i="4"/>
  <c r="AP1496" i="4"/>
  <c r="O1496" i="4"/>
  <c r="S1496" i="4"/>
  <c r="W1496" i="4"/>
  <c r="AA1496" i="4"/>
  <c r="AE1496" i="4"/>
  <c r="AI1496" i="4"/>
  <c r="AM1496" i="4"/>
  <c r="AQ1496" i="4"/>
  <c r="P1496" i="4"/>
  <c r="X1496" i="4"/>
  <c r="AF1496" i="4"/>
  <c r="AN1496" i="4"/>
  <c r="U1496" i="4"/>
  <c r="AK1496" i="4"/>
  <c r="Q1496" i="4"/>
  <c r="Y1496" i="4"/>
  <c r="AG1496" i="4"/>
  <c r="AO1496" i="4"/>
  <c r="T1496" i="4"/>
  <c r="AB1496" i="4"/>
  <c r="AJ1496" i="4"/>
  <c r="AR1496" i="4"/>
  <c r="AC1496" i="4"/>
  <c r="M1496" i="4"/>
  <c r="P1492" i="4"/>
  <c r="T1492" i="4"/>
  <c r="X1492" i="4"/>
  <c r="AB1492" i="4"/>
  <c r="AF1492" i="4"/>
  <c r="AJ1492" i="4"/>
  <c r="AN1492" i="4"/>
  <c r="AR1492" i="4"/>
  <c r="Q1492" i="4"/>
  <c r="U1492" i="4"/>
  <c r="Y1492" i="4"/>
  <c r="AC1492" i="4"/>
  <c r="AG1492" i="4"/>
  <c r="AK1492" i="4"/>
  <c r="AO1492" i="4"/>
  <c r="N1492" i="4"/>
  <c r="R1492" i="4"/>
  <c r="V1492" i="4"/>
  <c r="Z1492" i="4"/>
  <c r="AD1492" i="4"/>
  <c r="AH1492" i="4"/>
  <c r="AL1492" i="4"/>
  <c r="AP1492" i="4"/>
  <c r="S1492" i="4"/>
  <c r="AI1492" i="4"/>
  <c r="AQ1492" i="4"/>
  <c r="W1492" i="4"/>
  <c r="AM1492" i="4"/>
  <c r="M1492" i="4"/>
  <c r="AA1492" i="4"/>
  <c r="O1492" i="4"/>
  <c r="AE1492" i="4"/>
  <c r="AG1041" i="4"/>
  <c r="AG243" i="11" s="1"/>
  <c r="N1161" i="4"/>
  <c r="R1161" i="4"/>
  <c r="V1161" i="4"/>
  <c r="Z1161" i="4"/>
  <c r="AD1161" i="4"/>
  <c r="AH1161" i="4"/>
  <c r="AL1161" i="4"/>
  <c r="AP1161" i="4"/>
  <c r="O1161" i="4"/>
  <c r="S1161" i="4"/>
  <c r="W1161" i="4"/>
  <c r="AA1161" i="4"/>
  <c r="AE1161" i="4"/>
  <c r="AI1161" i="4"/>
  <c r="AM1161" i="4"/>
  <c r="AQ1161" i="4"/>
  <c r="P1161" i="4"/>
  <c r="T1161" i="4"/>
  <c r="X1161" i="4"/>
  <c r="AB1161" i="4"/>
  <c r="AF1161" i="4"/>
  <c r="AJ1161" i="4"/>
  <c r="AN1161" i="4"/>
  <c r="AR1161" i="4"/>
  <c r="Q1161" i="4"/>
  <c r="AG1161" i="4"/>
  <c r="U1161" i="4"/>
  <c r="AK1161" i="4"/>
  <c r="M1161" i="4"/>
  <c r="Y1161" i="4"/>
  <c r="AO1161" i="4"/>
  <c r="AC1161" i="4"/>
  <c r="P1147" i="4"/>
  <c r="T1147" i="4"/>
  <c r="X1147" i="4"/>
  <c r="AB1147" i="4"/>
  <c r="AF1147" i="4"/>
  <c r="AJ1147" i="4"/>
  <c r="AN1147" i="4"/>
  <c r="AR1147" i="4"/>
  <c r="Q1147" i="4"/>
  <c r="U1147" i="4"/>
  <c r="Y1147" i="4"/>
  <c r="AC1147" i="4"/>
  <c r="AG1147" i="4"/>
  <c r="AK1147" i="4"/>
  <c r="AO1147" i="4"/>
  <c r="N1147" i="4"/>
  <c r="R1147" i="4"/>
  <c r="V1147" i="4"/>
  <c r="Z1147" i="4"/>
  <c r="AD1147" i="4"/>
  <c r="AH1147" i="4"/>
  <c r="AL1147" i="4"/>
  <c r="AP1147" i="4"/>
  <c r="W1147" i="4"/>
  <c r="AM1147" i="4"/>
  <c r="AA1147" i="4"/>
  <c r="AQ1147" i="4"/>
  <c r="O1147" i="4"/>
  <c r="AE1147" i="4"/>
  <c r="S1147" i="4"/>
  <c r="AI1147" i="4"/>
  <c r="Q1164" i="4"/>
  <c r="U1164" i="4"/>
  <c r="Y1164" i="4"/>
  <c r="AC1164" i="4"/>
  <c r="AG1164" i="4"/>
  <c r="AK1164" i="4"/>
  <c r="AO1164" i="4"/>
  <c r="N1164" i="4"/>
  <c r="R1164" i="4"/>
  <c r="V1164" i="4"/>
  <c r="Z1164" i="4"/>
  <c r="AD1164" i="4"/>
  <c r="AH1164" i="4"/>
  <c r="AL1164" i="4"/>
  <c r="AP1164" i="4"/>
  <c r="O1164" i="4"/>
  <c r="S1164" i="4"/>
  <c r="W1164" i="4"/>
  <c r="AA1164" i="4"/>
  <c r="AE1164" i="4"/>
  <c r="AI1164" i="4"/>
  <c r="AM1164" i="4"/>
  <c r="AQ1164" i="4"/>
  <c r="T1164" i="4"/>
  <c r="AJ1164" i="4"/>
  <c r="X1164" i="4"/>
  <c r="AN1164" i="4"/>
  <c r="AB1164" i="4"/>
  <c r="AR1164" i="4"/>
  <c r="P1164" i="4"/>
  <c r="AF1164" i="4"/>
  <c r="N1165" i="4"/>
  <c r="R1165" i="4"/>
  <c r="V1165" i="4"/>
  <c r="Z1165" i="4"/>
  <c r="AD1165" i="4"/>
  <c r="AH1165" i="4"/>
  <c r="AL1165" i="4"/>
  <c r="AP1165" i="4"/>
  <c r="O1165" i="4"/>
  <c r="O1163" i="4" s="1"/>
  <c r="S1165" i="4"/>
  <c r="S1163" i="4" s="1"/>
  <c r="W1165" i="4"/>
  <c r="W1163" i="4" s="1"/>
  <c r="AA1165" i="4"/>
  <c r="AA1163" i="4" s="1"/>
  <c r="AE1165" i="4"/>
  <c r="AE1163" i="4" s="1"/>
  <c r="AI1165" i="4"/>
  <c r="AI1163" i="4" s="1"/>
  <c r="AM1165" i="4"/>
  <c r="AM1163" i="4" s="1"/>
  <c r="AQ1165" i="4"/>
  <c r="AQ1163" i="4" s="1"/>
  <c r="P1165" i="4"/>
  <c r="T1165" i="4"/>
  <c r="X1165" i="4"/>
  <c r="AB1165" i="4"/>
  <c r="AF1165" i="4"/>
  <c r="AJ1165" i="4"/>
  <c r="AN1165" i="4"/>
  <c r="AR1165" i="4"/>
  <c r="U1165" i="4"/>
  <c r="AK1165" i="4"/>
  <c r="Y1165" i="4"/>
  <c r="AO1165" i="4"/>
  <c r="AC1165" i="4"/>
  <c r="Q1165" i="4"/>
  <c r="AG1165" i="4"/>
  <c r="X1149" i="4"/>
  <c r="Q1149" i="4"/>
  <c r="U1149" i="4"/>
  <c r="Z1149" i="4"/>
  <c r="AD1149" i="4"/>
  <c r="AH1149" i="4"/>
  <c r="AL1149" i="4"/>
  <c r="AP1149" i="4"/>
  <c r="N1149" i="4"/>
  <c r="R1149" i="4"/>
  <c r="V1149" i="4"/>
  <c r="AA1149" i="4"/>
  <c r="AE1149" i="4"/>
  <c r="AI1149" i="4"/>
  <c r="AM1149" i="4"/>
  <c r="AQ1149" i="4"/>
  <c r="O1149" i="4"/>
  <c r="S1149" i="4"/>
  <c r="W1149" i="4"/>
  <c r="AB1149" i="4"/>
  <c r="AF1149" i="4"/>
  <c r="AJ1149" i="4"/>
  <c r="AN1149" i="4"/>
  <c r="AR1149" i="4"/>
  <c r="Y1149" i="4"/>
  <c r="AO1149" i="4"/>
  <c r="AK1149" i="4"/>
  <c r="AC1149" i="4"/>
  <c r="P1149" i="4"/>
  <c r="AG1149" i="4"/>
  <c r="T1149" i="4"/>
  <c r="O1167" i="4"/>
  <c r="S1167" i="4"/>
  <c r="W1167" i="4"/>
  <c r="AA1167" i="4"/>
  <c r="AE1167" i="4"/>
  <c r="AI1167" i="4"/>
  <c r="AM1167" i="4"/>
  <c r="AQ1167" i="4"/>
  <c r="P1167" i="4"/>
  <c r="T1167" i="4"/>
  <c r="X1167" i="4"/>
  <c r="AB1167" i="4"/>
  <c r="AF1167" i="4"/>
  <c r="AJ1167" i="4"/>
  <c r="AN1167" i="4"/>
  <c r="AR1167" i="4"/>
  <c r="Q1167" i="4"/>
  <c r="U1167" i="4"/>
  <c r="Y1167" i="4"/>
  <c r="AC1167" i="4"/>
  <c r="AG1167" i="4"/>
  <c r="AK1167" i="4"/>
  <c r="AO1167" i="4"/>
  <c r="V1167" i="4"/>
  <c r="AL1167" i="4"/>
  <c r="Z1167" i="4"/>
  <c r="AP1167" i="4"/>
  <c r="N1167" i="4"/>
  <c r="AD1167" i="4"/>
  <c r="M1167" i="4"/>
  <c r="R1167" i="4"/>
  <c r="AH1167" i="4"/>
  <c r="O1162" i="4"/>
  <c r="S1162" i="4"/>
  <c r="W1162" i="4"/>
  <c r="AA1162" i="4"/>
  <c r="AE1162" i="4"/>
  <c r="AI1162" i="4"/>
  <c r="AM1162" i="4"/>
  <c r="AQ1162" i="4"/>
  <c r="P1162" i="4"/>
  <c r="T1162" i="4"/>
  <c r="X1162" i="4"/>
  <c r="AB1162" i="4"/>
  <c r="AF1162" i="4"/>
  <c r="AJ1162" i="4"/>
  <c r="AN1162" i="4"/>
  <c r="AR1162" i="4"/>
  <c r="Q1162" i="4"/>
  <c r="U1162" i="4"/>
  <c r="Y1162" i="4"/>
  <c r="AC1162" i="4"/>
  <c r="AG1162" i="4"/>
  <c r="AK1162" i="4"/>
  <c r="AO1162" i="4"/>
  <c r="R1162" i="4"/>
  <c r="AH1162" i="4"/>
  <c r="M1162" i="4"/>
  <c r="V1162" i="4"/>
  <c r="AL1162" i="4"/>
  <c r="Z1162" i="4"/>
  <c r="AP1162" i="4"/>
  <c r="AD1162" i="4"/>
  <c r="N1162" i="4"/>
  <c r="N1146" i="4"/>
  <c r="R1146" i="4"/>
  <c r="W1146" i="4"/>
  <c r="AA1146" i="4"/>
  <c r="AE1146" i="4"/>
  <c r="AE1145" i="4" s="1"/>
  <c r="AI1146" i="4"/>
  <c r="AM1146" i="4"/>
  <c r="AQ1146" i="4"/>
  <c r="O1146" i="4"/>
  <c r="T1146" i="4"/>
  <c r="T1145" i="4" s="1"/>
  <c r="X1146" i="4"/>
  <c r="X1145" i="4" s="1"/>
  <c r="AB1146" i="4"/>
  <c r="AB1145" i="4" s="1"/>
  <c r="AF1146" i="4"/>
  <c r="AF1145" i="4" s="1"/>
  <c r="AJ1146" i="4"/>
  <c r="AJ1145" i="4" s="1"/>
  <c r="AN1146" i="4"/>
  <c r="AN1145" i="4" s="1"/>
  <c r="AR1146" i="4"/>
  <c r="AR1145" i="4" s="1"/>
  <c r="S1146" i="4"/>
  <c r="P1146" i="4"/>
  <c r="U1146" i="4"/>
  <c r="Y1146" i="4"/>
  <c r="AC1146" i="4"/>
  <c r="AG1146" i="4"/>
  <c r="AK1146" i="4"/>
  <c r="AO1146" i="4"/>
  <c r="V1146" i="4"/>
  <c r="AL1146" i="4"/>
  <c r="AL1145" i="4" s="1"/>
  <c r="Z1146" i="4"/>
  <c r="Z1145" i="4" s="1"/>
  <c r="AP1146" i="4"/>
  <c r="AD1146" i="4"/>
  <c r="Q1146" i="4"/>
  <c r="AH1146" i="4"/>
  <c r="O1144" i="4"/>
  <c r="S1144" i="4"/>
  <c r="W1144" i="4"/>
  <c r="AA1144" i="4"/>
  <c r="AE1144" i="4"/>
  <c r="AI1144" i="4"/>
  <c r="AM1144" i="4"/>
  <c r="AQ1144" i="4"/>
  <c r="P1144" i="4"/>
  <c r="Q1144" i="4"/>
  <c r="U1144" i="4"/>
  <c r="Y1144" i="4"/>
  <c r="AC1144" i="4"/>
  <c r="AG1144" i="4"/>
  <c r="AK1144" i="4"/>
  <c r="AO1144" i="4"/>
  <c r="T1144" i="4"/>
  <c r="AB1144" i="4"/>
  <c r="AJ1144" i="4"/>
  <c r="AR1144" i="4"/>
  <c r="V1144" i="4"/>
  <c r="AD1144" i="4"/>
  <c r="AL1144" i="4"/>
  <c r="N1144" i="4"/>
  <c r="X1144" i="4"/>
  <c r="AF1144" i="4"/>
  <c r="AN1144" i="4"/>
  <c r="AH1144" i="4"/>
  <c r="AP1144" i="4"/>
  <c r="R1144" i="4"/>
  <c r="Z1144" i="4"/>
  <c r="N1143" i="4"/>
  <c r="R1143" i="4"/>
  <c r="V1143" i="4"/>
  <c r="Z1143" i="4"/>
  <c r="AD1143" i="4"/>
  <c r="AH1143" i="4"/>
  <c r="AL1143" i="4"/>
  <c r="AP1143" i="4"/>
  <c r="O1143" i="4"/>
  <c r="S1143" i="4"/>
  <c r="W1143" i="4"/>
  <c r="AA1143" i="4"/>
  <c r="AE1143" i="4"/>
  <c r="AI1143" i="4"/>
  <c r="AM1143" i="4"/>
  <c r="AQ1143" i="4"/>
  <c r="P1143" i="4"/>
  <c r="T1143" i="4"/>
  <c r="X1143" i="4"/>
  <c r="AB1143" i="4"/>
  <c r="AF1143" i="4"/>
  <c r="AJ1143" i="4"/>
  <c r="AN1143" i="4"/>
  <c r="AR1143" i="4"/>
  <c r="U1143" i="4"/>
  <c r="AK1143" i="4"/>
  <c r="Y1143" i="4"/>
  <c r="AO1143" i="4"/>
  <c r="AC1143" i="4"/>
  <c r="Q1143" i="4"/>
  <c r="AG1143" i="4"/>
  <c r="M1164" i="4"/>
  <c r="M1165" i="4"/>
  <c r="M1149" i="4"/>
  <c r="M1041" i="4"/>
  <c r="M243" i="11" s="1"/>
  <c r="AN1041" i="4"/>
  <c r="AN243" i="11" s="1"/>
  <c r="AD1041" i="4"/>
  <c r="AD243" i="11" s="1"/>
  <c r="M1146" i="4"/>
  <c r="M1144" i="4"/>
  <c r="M1143" i="4"/>
  <c r="AA1041" i="4"/>
  <c r="AA243" i="11" s="1"/>
  <c r="M1147" i="4"/>
  <c r="AO1041" i="4"/>
  <c r="AO243" i="11" s="1"/>
  <c r="AL1041" i="4"/>
  <c r="AL243" i="11" s="1"/>
  <c r="AE1041" i="4"/>
  <c r="AE243" i="11" s="1"/>
  <c r="P1041" i="4"/>
  <c r="P243" i="11" s="1"/>
  <c r="AR1041" i="4"/>
  <c r="AR243" i="11" s="1"/>
  <c r="N1041" i="4"/>
  <c r="N243" i="11" s="1"/>
  <c r="AP1041" i="4"/>
  <c r="AP243" i="11" s="1"/>
  <c r="AQ1041" i="4"/>
  <c r="AQ243" i="11" s="1"/>
  <c r="X1041" i="4"/>
  <c r="X243" i="11" s="1"/>
  <c r="V1041" i="4"/>
  <c r="V243" i="11" s="1"/>
  <c r="W1041" i="4"/>
  <c r="W243" i="11" s="1"/>
  <c r="Q1041" i="4"/>
  <c r="Q243" i="11" s="1"/>
  <c r="AB1041" i="4"/>
  <c r="AB243" i="11" s="1"/>
  <c r="M1072" i="4"/>
  <c r="Q1072" i="4"/>
  <c r="U1072" i="4"/>
  <c r="Y1072" i="4"/>
  <c r="AC1072" i="4"/>
  <c r="AG1072" i="4"/>
  <c r="AK1072" i="4"/>
  <c r="AO1072" i="4"/>
  <c r="N1072" i="4"/>
  <c r="R1072" i="4"/>
  <c r="V1072" i="4"/>
  <c r="Z1072" i="4"/>
  <c r="AD1072" i="4"/>
  <c r="AH1072" i="4"/>
  <c r="AL1072" i="4"/>
  <c r="AP1072" i="4"/>
  <c r="O1072" i="4"/>
  <c r="W1072" i="4"/>
  <c r="AE1072" i="4"/>
  <c r="AM1072" i="4"/>
  <c r="P1072" i="4"/>
  <c r="X1072" i="4"/>
  <c r="AF1072" i="4"/>
  <c r="AN1072" i="4"/>
  <c r="S1072" i="4"/>
  <c r="AI1072" i="4"/>
  <c r="T1072" i="4"/>
  <c r="AJ1072" i="4"/>
  <c r="AA1072" i="4"/>
  <c r="AQ1072" i="4"/>
  <c r="AR1072" i="4"/>
  <c r="AB1072" i="4"/>
  <c r="O1117" i="4"/>
  <c r="S1117" i="4"/>
  <c r="W1117" i="4"/>
  <c r="AA1117" i="4"/>
  <c r="AE1117" i="4"/>
  <c r="AI1117" i="4"/>
  <c r="AM1117" i="4"/>
  <c r="AQ1117" i="4"/>
  <c r="P1117" i="4"/>
  <c r="U1117" i="4"/>
  <c r="Z1117" i="4"/>
  <c r="AF1117" i="4"/>
  <c r="AK1117" i="4"/>
  <c r="AP1117" i="4"/>
  <c r="M1117" i="4"/>
  <c r="Q1117" i="4"/>
  <c r="V1117" i="4"/>
  <c r="AB1117" i="4"/>
  <c r="AG1117" i="4"/>
  <c r="AL1117" i="4"/>
  <c r="AR1117" i="4"/>
  <c r="R1117" i="4"/>
  <c r="X1117" i="4"/>
  <c r="AC1117" i="4"/>
  <c r="AH1117" i="4"/>
  <c r="AN1117" i="4"/>
  <c r="Y1117" i="4"/>
  <c r="T1117" i="4"/>
  <c r="AO1117" i="4"/>
  <c r="AD1117" i="4"/>
  <c r="N1117" i="4"/>
  <c r="AJ1117" i="4"/>
  <c r="S1112" i="4"/>
  <c r="AA1112" i="4"/>
  <c r="AI1112" i="4"/>
  <c r="AQ1112" i="4"/>
  <c r="U1112" i="4"/>
  <c r="AC1112" i="4"/>
  <c r="AK1112" i="4"/>
  <c r="W1112" i="4"/>
  <c r="AM1112" i="4"/>
  <c r="M1112" i="4"/>
  <c r="Y1112" i="4"/>
  <c r="AO1112" i="4"/>
  <c r="AG1112" i="4"/>
  <c r="O1112" i="4"/>
  <c r="Q1112" i="4"/>
  <c r="AE1112" i="4"/>
  <c r="N1112" i="4"/>
  <c r="AD1112" i="4"/>
  <c r="T1112" i="4"/>
  <c r="AJ1112" i="4"/>
  <c r="Z1112" i="4"/>
  <c r="P1112" i="4"/>
  <c r="R1112" i="4"/>
  <c r="AH1112" i="4"/>
  <c r="X1112" i="4"/>
  <c r="AN1112" i="4"/>
  <c r="AF1112" i="4"/>
  <c r="V1112" i="4"/>
  <c r="AL1112" i="4"/>
  <c r="AB1112" i="4"/>
  <c r="AR1112" i="4"/>
  <c r="AP1112" i="4"/>
  <c r="P1114" i="4"/>
  <c r="U1114" i="4"/>
  <c r="AA1114" i="4"/>
  <c r="AF1114" i="4"/>
  <c r="AK1114" i="4"/>
  <c r="AQ1114" i="4"/>
  <c r="Q1114" i="4"/>
  <c r="W1114" i="4"/>
  <c r="AB1114" i="4"/>
  <c r="AG1114" i="4"/>
  <c r="AM1114" i="4"/>
  <c r="AR1114" i="4"/>
  <c r="S1114" i="4"/>
  <c r="AC1114" i="4"/>
  <c r="AN1114" i="4"/>
  <c r="M1114" i="4"/>
  <c r="T1114" i="4"/>
  <c r="AE1114" i="4"/>
  <c r="AO1114" i="4"/>
  <c r="Y1114" i="4"/>
  <c r="AI1114" i="4"/>
  <c r="O1114" i="4"/>
  <c r="AJ1114" i="4"/>
  <c r="X1114" i="4"/>
  <c r="V1114" i="4"/>
  <c r="AL1114" i="4"/>
  <c r="Z1114" i="4"/>
  <c r="AP1114" i="4"/>
  <c r="R1114" i="4"/>
  <c r="N1114" i="4"/>
  <c r="AD1114" i="4"/>
  <c r="AH1114" i="4"/>
  <c r="M1124" i="4"/>
  <c r="Z1124" i="4"/>
  <c r="AD1124" i="4"/>
  <c r="AH1124" i="4"/>
  <c r="AP1124" i="4"/>
  <c r="R1124" i="4"/>
  <c r="N1124" i="4"/>
  <c r="V1124" i="4"/>
  <c r="O1124" i="4"/>
  <c r="AE1124" i="4"/>
  <c r="AB1124" i="4"/>
  <c r="AR1124" i="4"/>
  <c r="Q1124" i="4"/>
  <c r="AG1124" i="4"/>
  <c r="AA1124" i="4"/>
  <c r="AN1124" i="4"/>
  <c r="AC1124" i="4"/>
  <c r="S1124" i="4"/>
  <c r="AI1124" i="4"/>
  <c r="P1124" i="4"/>
  <c r="AF1124" i="4"/>
  <c r="U1124" i="4"/>
  <c r="AK1124" i="4"/>
  <c r="X1124" i="4"/>
  <c r="W1124" i="4"/>
  <c r="AM1124" i="4"/>
  <c r="T1124" i="4"/>
  <c r="AJ1124" i="4"/>
  <c r="Y1124" i="4"/>
  <c r="AO1124" i="4"/>
  <c r="AL1124" i="4"/>
  <c r="AQ1124" i="4"/>
  <c r="Q1115" i="4"/>
  <c r="V1115" i="4"/>
  <c r="AB1115" i="4"/>
  <c r="R1115" i="4"/>
  <c r="X1115" i="4"/>
  <c r="AC1115" i="4"/>
  <c r="AH1115" i="4"/>
  <c r="AL1115" i="4"/>
  <c r="AP1115" i="4"/>
  <c r="T1115" i="4"/>
  <c r="AD1115" i="4"/>
  <c r="AJ1115" i="4"/>
  <c r="AO1115" i="4"/>
  <c r="U1115" i="4"/>
  <c r="AF1115" i="4"/>
  <c r="AK1115" i="4"/>
  <c r="AQ1115" i="4"/>
  <c r="P1115" i="4"/>
  <c r="AI1115" i="4"/>
  <c r="Y1115" i="4"/>
  <c r="AM1115" i="4"/>
  <c r="Z1115" i="4"/>
  <c r="AN1115" i="4"/>
  <c r="N1115" i="4"/>
  <c r="M1115" i="4"/>
  <c r="AG1115" i="4"/>
  <c r="AR1115" i="4"/>
  <c r="W1115" i="4"/>
  <c r="AA1115" i="4"/>
  <c r="O1115" i="4"/>
  <c r="AE1115" i="4"/>
  <c r="S1115" i="4"/>
  <c r="P1109" i="4"/>
  <c r="T1109" i="4"/>
  <c r="X1109" i="4"/>
  <c r="AB1109" i="4"/>
  <c r="AF1109" i="4"/>
  <c r="AJ1109" i="4"/>
  <c r="AN1109" i="4"/>
  <c r="AR1109" i="4"/>
  <c r="O1109" i="4"/>
  <c r="U1109" i="4"/>
  <c r="Z1109" i="4"/>
  <c r="AE1109" i="4"/>
  <c r="AK1109" i="4"/>
  <c r="AP1109" i="4"/>
  <c r="Q1109" i="4"/>
  <c r="V1109" i="4"/>
  <c r="AA1109" i="4"/>
  <c r="AG1109" i="4"/>
  <c r="AL1109" i="4"/>
  <c r="AQ1109" i="4"/>
  <c r="R1109" i="4"/>
  <c r="W1109" i="4"/>
  <c r="AC1109" i="4"/>
  <c r="AH1109" i="4"/>
  <c r="AM1109" i="4"/>
  <c r="Y1109" i="4"/>
  <c r="AO1109" i="4"/>
  <c r="AD1109" i="4"/>
  <c r="N1109" i="4"/>
  <c r="AI1109" i="4"/>
  <c r="S1109" i="4"/>
  <c r="M1109" i="4"/>
  <c r="O1116" i="4"/>
  <c r="S1116" i="4"/>
  <c r="W1116" i="4"/>
  <c r="P1116" i="4"/>
  <c r="U1116" i="4"/>
  <c r="Z1116" i="4"/>
  <c r="AD1116" i="4"/>
  <c r="AH1116" i="4"/>
  <c r="AL1116" i="4"/>
  <c r="AP1116" i="4"/>
  <c r="Q1116" i="4"/>
  <c r="V1116" i="4"/>
  <c r="AA1116" i="4"/>
  <c r="AE1116" i="4"/>
  <c r="AI1116" i="4"/>
  <c r="AM1116" i="4"/>
  <c r="N1116" i="4"/>
  <c r="Y1116" i="4"/>
  <c r="AG1116" i="4"/>
  <c r="AO1116" i="4"/>
  <c r="R1116" i="4"/>
  <c r="AB1116" i="4"/>
  <c r="AJ1116" i="4"/>
  <c r="AQ1116" i="4"/>
  <c r="T1116" i="4"/>
  <c r="AC1116" i="4"/>
  <c r="AK1116" i="4"/>
  <c r="AR1116" i="4"/>
  <c r="M1116" i="4"/>
  <c r="AF1116" i="4"/>
  <c r="AN1116" i="4"/>
  <c r="X1116" i="4"/>
  <c r="AA1121" i="4"/>
  <c r="O1121" i="4"/>
  <c r="AQ1121" i="4"/>
  <c r="W1121" i="4"/>
  <c r="AB1121" i="4"/>
  <c r="AR1121" i="4"/>
  <c r="Y1121" i="4"/>
  <c r="AO1121" i="4"/>
  <c r="N1121" i="4"/>
  <c r="AD1121" i="4"/>
  <c r="AM1121" i="4"/>
  <c r="X1121" i="4"/>
  <c r="AK1121" i="4"/>
  <c r="Z1121" i="4"/>
  <c r="AI1121" i="4"/>
  <c r="P1121" i="4"/>
  <c r="AF1121" i="4"/>
  <c r="AC1121" i="4"/>
  <c r="R1121" i="4"/>
  <c r="AH1121" i="4"/>
  <c r="AN1121" i="4"/>
  <c r="U1121" i="4"/>
  <c r="S1121" i="4"/>
  <c r="AE1121" i="4"/>
  <c r="T1121" i="4"/>
  <c r="AJ1121" i="4"/>
  <c r="Q1121" i="4"/>
  <c r="AG1121" i="4"/>
  <c r="V1121" i="4"/>
  <c r="AL1121" i="4"/>
  <c r="AP1121" i="4"/>
  <c r="M1121" i="4"/>
  <c r="Q1091" i="4"/>
  <c r="U1091" i="4"/>
  <c r="Y1091" i="4"/>
  <c r="AC1091" i="4"/>
  <c r="AG1091" i="4"/>
  <c r="AK1091" i="4"/>
  <c r="AO1091" i="4"/>
  <c r="M1091" i="4"/>
  <c r="N1091" i="4"/>
  <c r="R1091" i="4"/>
  <c r="V1091" i="4"/>
  <c r="Z1091" i="4"/>
  <c r="AD1091" i="4"/>
  <c r="AH1091" i="4"/>
  <c r="AL1091" i="4"/>
  <c r="AP1091" i="4"/>
  <c r="O1091" i="4"/>
  <c r="W1091" i="4"/>
  <c r="AE1091" i="4"/>
  <c r="AM1091" i="4"/>
  <c r="P1091" i="4"/>
  <c r="X1091" i="4"/>
  <c r="AF1091" i="4"/>
  <c r="AN1091" i="4"/>
  <c r="S1091" i="4"/>
  <c r="AI1091" i="4"/>
  <c r="T1091" i="4"/>
  <c r="AJ1091" i="4"/>
  <c r="AA1091" i="4"/>
  <c r="AQ1091" i="4"/>
  <c r="AB1091" i="4"/>
  <c r="AR1091" i="4"/>
  <c r="N1111" i="4"/>
  <c r="R1111" i="4"/>
  <c r="V1111" i="4"/>
  <c r="Z1111" i="4"/>
  <c r="AD1111" i="4"/>
  <c r="AH1111" i="4"/>
  <c r="AL1111" i="4"/>
  <c r="AP1111" i="4"/>
  <c r="M1111" i="4"/>
  <c r="Q1111" i="4"/>
  <c r="W1111" i="4"/>
  <c r="AB1111" i="4"/>
  <c r="AG1111" i="4"/>
  <c r="AM1111" i="4"/>
  <c r="AR1111" i="4"/>
  <c r="S1111" i="4"/>
  <c r="X1111" i="4"/>
  <c r="AC1111" i="4"/>
  <c r="AI1111" i="4"/>
  <c r="AN1111" i="4"/>
  <c r="O1111" i="4"/>
  <c r="T1111" i="4"/>
  <c r="Y1111" i="4"/>
  <c r="AE1111" i="4"/>
  <c r="AJ1111" i="4"/>
  <c r="AO1111" i="4"/>
  <c r="AA1111" i="4"/>
  <c r="P1111" i="4"/>
  <c r="AK1111" i="4"/>
  <c r="U1111" i="4"/>
  <c r="AF1111" i="4"/>
  <c r="AQ1111" i="4"/>
  <c r="P1126" i="4"/>
  <c r="X1126" i="4"/>
  <c r="AF1126" i="4"/>
  <c r="AN1126" i="4"/>
  <c r="R1126" i="4"/>
  <c r="Z1126" i="4"/>
  <c r="AH1126" i="4"/>
  <c r="AP1126" i="4"/>
  <c r="T1126" i="4"/>
  <c r="AJ1126" i="4"/>
  <c r="V1126" i="4"/>
  <c r="AL1126" i="4"/>
  <c r="N1126" i="4"/>
  <c r="AB1126" i="4"/>
  <c r="AD1126" i="4"/>
  <c r="AR1126" i="4"/>
  <c r="Q1126" i="4"/>
  <c r="AG1126" i="4"/>
  <c r="S1126" i="4"/>
  <c r="AI1126" i="4"/>
  <c r="O1126" i="4"/>
  <c r="U1126" i="4"/>
  <c r="AK1126" i="4"/>
  <c r="W1126" i="4"/>
  <c r="AM1126" i="4"/>
  <c r="M1126" i="4"/>
  <c r="Y1126" i="4"/>
  <c r="AO1126" i="4"/>
  <c r="AA1126" i="4"/>
  <c r="AQ1126" i="4"/>
  <c r="AC1126" i="4"/>
  <c r="AE1126" i="4"/>
  <c r="AG1123" i="4"/>
  <c r="Q1123" i="4"/>
  <c r="AO1123" i="4"/>
  <c r="Y1123" i="4"/>
  <c r="AC1123" i="4"/>
  <c r="N1123" i="4"/>
  <c r="AD1123" i="4"/>
  <c r="AA1123" i="4"/>
  <c r="AQ1123" i="4"/>
  <c r="P1123" i="4"/>
  <c r="AF1123" i="4"/>
  <c r="W1123" i="4"/>
  <c r="AK1123" i="4"/>
  <c r="R1123" i="4"/>
  <c r="AH1123" i="4"/>
  <c r="O1123" i="4"/>
  <c r="AE1123" i="4"/>
  <c r="T1123" i="4"/>
  <c r="AJ1123" i="4"/>
  <c r="M1123" i="4"/>
  <c r="AP1123" i="4"/>
  <c r="AR1123" i="4"/>
  <c r="U1123" i="4"/>
  <c r="V1123" i="4"/>
  <c r="AL1123" i="4"/>
  <c r="S1123" i="4"/>
  <c r="AI1123" i="4"/>
  <c r="X1123" i="4"/>
  <c r="AN1123" i="4"/>
  <c r="Z1123" i="4"/>
  <c r="AM1123" i="4"/>
  <c r="AB1123" i="4"/>
  <c r="O1125" i="4"/>
  <c r="Y1125" i="4"/>
  <c r="AK1125" i="4"/>
  <c r="Q1125" i="4"/>
  <c r="AC1125" i="4"/>
  <c r="AM1125" i="4"/>
  <c r="AE1125" i="4"/>
  <c r="AG1125" i="4"/>
  <c r="U1125" i="4"/>
  <c r="W1125" i="4"/>
  <c r="AO1125" i="4"/>
  <c r="AI1125" i="4"/>
  <c r="P1125" i="4"/>
  <c r="AF1125" i="4"/>
  <c r="R1125" i="4"/>
  <c r="AH1125" i="4"/>
  <c r="M1125" i="4"/>
  <c r="AR1125" i="4"/>
  <c r="AA1125" i="4"/>
  <c r="T1125" i="4"/>
  <c r="AJ1125" i="4"/>
  <c r="V1125" i="4"/>
  <c r="AL1125" i="4"/>
  <c r="AQ1125" i="4"/>
  <c r="AB1125" i="4"/>
  <c r="AD1125" i="4"/>
  <c r="S1125" i="4"/>
  <c r="X1125" i="4"/>
  <c r="AN1125" i="4"/>
  <c r="Z1125" i="4"/>
  <c r="AP1125" i="4"/>
  <c r="N1125" i="4"/>
  <c r="Q1110" i="4"/>
  <c r="U1110" i="4"/>
  <c r="Y1110" i="4"/>
  <c r="AC1110" i="4"/>
  <c r="AG1110" i="4"/>
  <c r="AK1110" i="4"/>
  <c r="AO1110" i="4"/>
  <c r="P1110" i="4"/>
  <c r="V1110" i="4"/>
  <c r="AA1110" i="4"/>
  <c r="AF1110" i="4"/>
  <c r="AL1110" i="4"/>
  <c r="AQ1110" i="4"/>
  <c r="R1110" i="4"/>
  <c r="W1110" i="4"/>
  <c r="AB1110" i="4"/>
  <c r="AH1110" i="4"/>
  <c r="AM1110" i="4"/>
  <c r="AR1110" i="4"/>
  <c r="M1110" i="4"/>
  <c r="N1110" i="4"/>
  <c r="S1110" i="4"/>
  <c r="X1110" i="4"/>
  <c r="AD1110" i="4"/>
  <c r="AI1110" i="4"/>
  <c r="AN1110" i="4"/>
  <c r="O1110" i="4"/>
  <c r="AJ1110" i="4"/>
  <c r="Z1110" i="4"/>
  <c r="T1110" i="4"/>
  <c r="AP1110" i="4"/>
  <c r="AE1110" i="4"/>
  <c r="T1113" i="4"/>
  <c r="AB1113" i="4"/>
  <c r="AJ1113" i="4"/>
  <c r="AP1113" i="4"/>
  <c r="N1113" i="4"/>
  <c r="V1113" i="4"/>
  <c r="AD1113" i="4"/>
  <c r="AL1113" i="4"/>
  <c r="AQ1113" i="4"/>
  <c r="X1113" i="4"/>
  <c r="AM1113" i="4"/>
  <c r="Z1113" i="4"/>
  <c r="AN1113" i="4"/>
  <c r="AH1113" i="4"/>
  <c r="M1113" i="4"/>
  <c r="P1113" i="4"/>
  <c r="AR1113" i="4"/>
  <c r="R1113" i="4"/>
  <c r="AF1113" i="4"/>
  <c r="O1113" i="4"/>
  <c r="AE1113" i="4"/>
  <c r="U1113" i="4"/>
  <c r="AK1113" i="4"/>
  <c r="AG1113" i="4"/>
  <c r="S1113" i="4"/>
  <c r="AI1113" i="4"/>
  <c r="Y1113" i="4"/>
  <c r="AO1113" i="4"/>
  <c r="AA1113" i="4"/>
  <c r="W1113" i="4"/>
  <c r="AC1113" i="4"/>
  <c r="Q1113" i="4"/>
  <c r="M1122" i="4"/>
  <c r="AR1122" i="4"/>
  <c r="AB1122" i="4"/>
  <c r="AN1122" i="4"/>
  <c r="T1122" i="4"/>
  <c r="AF1122" i="4"/>
  <c r="AC1122" i="4"/>
  <c r="Z1122" i="4"/>
  <c r="AP1122" i="4"/>
  <c r="O1122" i="4"/>
  <c r="AE1122" i="4"/>
  <c r="AO1122" i="4"/>
  <c r="AQ1122" i="4"/>
  <c r="P1122" i="4"/>
  <c r="Q1122" i="4"/>
  <c r="AG1122" i="4"/>
  <c r="N1122" i="4"/>
  <c r="AD1122" i="4"/>
  <c r="S1122" i="4"/>
  <c r="AI1122" i="4"/>
  <c r="AL1122" i="4"/>
  <c r="AA1122" i="4"/>
  <c r="X1122" i="4"/>
  <c r="U1122" i="4"/>
  <c r="AK1122" i="4"/>
  <c r="R1122" i="4"/>
  <c r="AH1122" i="4"/>
  <c r="W1122" i="4"/>
  <c r="AM1122" i="4"/>
  <c r="AJ1122" i="4"/>
  <c r="Y1122" i="4"/>
  <c r="V1122" i="4"/>
  <c r="M1120" i="4"/>
  <c r="AP1120" i="4"/>
  <c r="N1120" i="4"/>
  <c r="AD1120" i="4"/>
  <c r="AA1120" i="4"/>
  <c r="AQ1120" i="4"/>
  <c r="X1120" i="4"/>
  <c r="AN1120" i="4"/>
  <c r="AC1120" i="4"/>
  <c r="W1120" i="4"/>
  <c r="T1120" i="4"/>
  <c r="AL1120" i="4"/>
  <c r="R1120" i="4"/>
  <c r="O1120" i="4"/>
  <c r="AE1120" i="4"/>
  <c r="AB1120" i="4"/>
  <c r="AR1120" i="4"/>
  <c r="Q1120" i="4"/>
  <c r="AG1120" i="4"/>
  <c r="AH1120" i="4"/>
  <c r="Z1120" i="4"/>
  <c r="AO1120" i="4"/>
  <c r="V1120" i="4"/>
  <c r="S1120" i="4"/>
  <c r="AI1120" i="4"/>
  <c r="P1120" i="4"/>
  <c r="AF1120" i="4"/>
  <c r="U1120" i="4"/>
  <c r="AK1120" i="4"/>
  <c r="AM1120" i="4"/>
  <c r="AJ1120" i="4"/>
  <c r="Y1120" i="4"/>
  <c r="AC1041" i="4"/>
  <c r="AC243" i="11" s="1"/>
  <c r="Z1041" i="4"/>
  <c r="Z243" i="11" s="1"/>
  <c r="O1041" i="4"/>
  <c r="O243" i="11" s="1"/>
  <c r="AM1041" i="4"/>
  <c r="AM243" i="11" s="1"/>
  <c r="AK1041" i="4"/>
  <c r="AK243" i="11" s="1"/>
  <c r="AF1041" i="4"/>
  <c r="AF243" i="11" s="1"/>
  <c r="Y1041" i="4"/>
  <c r="Y243" i="11" s="1"/>
  <c r="R1041" i="4"/>
  <c r="R243" i="11" s="1"/>
  <c r="AH1041" i="4"/>
  <c r="AH243" i="11" s="1"/>
  <c r="S1041" i="4"/>
  <c r="S243" i="11" s="1"/>
  <c r="AI1041" i="4"/>
  <c r="AI243" i="11" s="1"/>
  <c r="U1041" i="4"/>
  <c r="U243" i="11" s="1"/>
  <c r="T1041" i="4"/>
  <c r="T243" i="11" s="1"/>
  <c r="AR1063" i="4"/>
  <c r="AO1063" i="4"/>
  <c r="AI1063" i="4"/>
  <c r="AD1063" i="4"/>
  <c r="Y1063" i="4"/>
  <c r="S1063" i="4"/>
  <c r="N1063" i="4"/>
  <c r="AM1063" i="4"/>
  <c r="AH1063" i="4"/>
  <c r="AC1063" i="4"/>
  <c r="W1063" i="4"/>
  <c r="R1063" i="4"/>
  <c r="M1063" i="4"/>
  <c r="AQ1063" i="4"/>
  <c r="AL1063" i="4"/>
  <c r="AG1063" i="4"/>
  <c r="AA1063" i="4"/>
  <c r="V1063" i="4"/>
  <c r="Q1063" i="4"/>
  <c r="AP1063" i="4"/>
  <c r="AK1063" i="4"/>
  <c r="AE1063" i="4"/>
  <c r="Z1063" i="4"/>
  <c r="U1063" i="4"/>
  <c r="O1063" i="4"/>
  <c r="P1063" i="4"/>
  <c r="AF1063" i="4"/>
  <c r="X1063" i="4"/>
  <c r="T1063" i="4"/>
  <c r="AJ1063" i="4"/>
  <c r="AN1063" i="4"/>
  <c r="AB1063" i="4"/>
  <c r="M274" i="11"/>
  <c r="O1021" i="4"/>
  <c r="S1021" i="4"/>
  <c r="W1021" i="4"/>
  <c r="P1021" i="4"/>
  <c r="U1021" i="4"/>
  <c r="Z1021" i="4"/>
  <c r="AD1021" i="4"/>
  <c r="AH1021" i="4"/>
  <c r="AL1021" i="4"/>
  <c r="AP1021" i="4"/>
  <c r="M1021" i="4"/>
  <c r="R1021" i="4"/>
  <c r="X1021" i="4"/>
  <c r="AB1021" i="4"/>
  <c r="AF1021" i="4"/>
  <c r="AJ1021" i="4"/>
  <c r="AN1021" i="4"/>
  <c r="AR1021" i="4"/>
  <c r="Q1021" i="4"/>
  <c r="V1021" i="4"/>
  <c r="AA1021" i="4"/>
  <c r="AE1021" i="4"/>
  <c r="AI1021" i="4"/>
  <c r="AM1021" i="4"/>
  <c r="AQ1021" i="4"/>
  <c r="T1021" i="4"/>
  <c r="AK1021" i="4"/>
  <c r="Y1021" i="4"/>
  <c r="N1021" i="4"/>
  <c r="AO1021" i="4"/>
  <c r="AC1021" i="4"/>
  <c r="AG1021" i="4"/>
  <c r="O1017" i="4"/>
  <c r="S1017" i="4"/>
  <c r="W1017" i="4"/>
  <c r="AA1017" i="4"/>
  <c r="AE1017" i="4"/>
  <c r="AI1017" i="4"/>
  <c r="AM1017" i="4"/>
  <c r="AQ1017" i="4"/>
  <c r="P1017" i="4"/>
  <c r="T1017" i="4"/>
  <c r="X1017" i="4"/>
  <c r="AB1017" i="4"/>
  <c r="AF1017" i="4"/>
  <c r="AJ1017" i="4"/>
  <c r="AN1017" i="4"/>
  <c r="AR1017" i="4"/>
  <c r="U1017" i="4"/>
  <c r="AC1017" i="4"/>
  <c r="AK1017" i="4"/>
  <c r="M1017" i="4"/>
  <c r="Q1017" i="4"/>
  <c r="Y1017" i="4"/>
  <c r="AG1017" i="4"/>
  <c r="AO1017" i="4"/>
  <c r="N1017" i="4"/>
  <c r="V1017" i="4"/>
  <c r="AD1017" i="4"/>
  <c r="AL1017" i="4"/>
  <c r="R1017" i="4"/>
  <c r="Z1017" i="4"/>
  <c r="AP1017" i="4"/>
  <c r="AH1017" i="4"/>
  <c r="O1022" i="4"/>
  <c r="S1022" i="4"/>
  <c r="W1022" i="4"/>
  <c r="AA1022" i="4"/>
  <c r="AE1022" i="4"/>
  <c r="AI1022" i="4"/>
  <c r="AM1022" i="4"/>
  <c r="AQ1022" i="4"/>
  <c r="Q1022" i="4"/>
  <c r="U1022" i="4"/>
  <c r="Y1022" i="4"/>
  <c r="AC1022" i="4"/>
  <c r="AG1022" i="4"/>
  <c r="AK1022" i="4"/>
  <c r="AO1022" i="4"/>
  <c r="P1022" i="4"/>
  <c r="T1022" i="4"/>
  <c r="X1022" i="4"/>
  <c r="AB1022" i="4"/>
  <c r="AF1022" i="4"/>
  <c r="AJ1022" i="4"/>
  <c r="AN1022" i="4"/>
  <c r="AR1022" i="4"/>
  <c r="M1022" i="4"/>
  <c r="V1022" i="4"/>
  <c r="AL1022" i="4"/>
  <c r="Z1022" i="4"/>
  <c r="AP1022" i="4"/>
  <c r="R1022" i="4"/>
  <c r="N1022" i="4"/>
  <c r="AD1022" i="4"/>
  <c r="AH1022" i="4"/>
  <c r="AR1042" i="4"/>
  <c r="AL1042" i="4"/>
  <c r="AD1042" i="4"/>
  <c r="V1042" i="4"/>
  <c r="N1042" i="4"/>
  <c r="AK1042" i="4"/>
  <c r="AC1042" i="4"/>
  <c r="U1042" i="4"/>
  <c r="M1042" i="4"/>
  <c r="AH1042" i="4"/>
  <c r="R1042" i="4"/>
  <c r="AP1042" i="4"/>
  <c r="Z1042" i="4"/>
  <c r="AO1042" i="4"/>
  <c r="Y1042" i="4"/>
  <c r="AG1042" i="4"/>
  <c r="Q1042" i="4"/>
  <c r="O1042" i="4"/>
  <c r="AE1042" i="4"/>
  <c r="P1042" i="4"/>
  <c r="AF1042" i="4"/>
  <c r="AA1042" i="4"/>
  <c r="AQ1042" i="4"/>
  <c r="AB1042" i="4"/>
  <c r="S1042" i="4"/>
  <c r="AI1042" i="4"/>
  <c r="T1042" i="4"/>
  <c r="AJ1042" i="4"/>
  <c r="W1042" i="4"/>
  <c r="AM1042" i="4"/>
  <c r="X1042" i="4"/>
  <c r="AN1042" i="4"/>
  <c r="AR1043" i="4"/>
  <c r="AR270" i="11" s="1"/>
  <c r="AC1043" i="4"/>
  <c r="AC270" i="11" s="1"/>
  <c r="M1043" i="4"/>
  <c r="M270" i="11" s="1"/>
  <c r="AO1043" i="4"/>
  <c r="AO270" i="11" s="1"/>
  <c r="Y1043" i="4"/>
  <c r="Y270" i="11" s="1"/>
  <c r="U1043" i="4"/>
  <c r="U270" i="11" s="1"/>
  <c r="AK1043" i="4"/>
  <c r="AK270" i="11" s="1"/>
  <c r="AG1043" i="4"/>
  <c r="AG270" i="11" s="1"/>
  <c r="Q1043" i="4"/>
  <c r="Q270" i="11" s="1"/>
  <c r="N1043" i="4"/>
  <c r="N270" i="11" s="1"/>
  <c r="AD1043" i="4"/>
  <c r="AD270" i="11" s="1"/>
  <c r="S1043" i="4"/>
  <c r="S270" i="11" s="1"/>
  <c r="AI1043" i="4"/>
  <c r="AI270" i="11" s="1"/>
  <c r="T1043" i="4"/>
  <c r="T270" i="11" s="1"/>
  <c r="AJ1043" i="4"/>
  <c r="AJ270" i="11" s="1"/>
  <c r="Z1043" i="4"/>
  <c r="Z270" i="11" s="1"/>
  <c r="AP1043" i="4"/>
  <c r="AP270" i="11" s="1"/>
  <c r="O1043" i="4"/>
  <c r="O270" i="11" s="1"/>
  <c r="AE1043" i="4"/>
  <c r="AE270" i="11" s="1"/>
  <c r="P1043" i="4"/>
  <c r="P270" i="11" s="1"/>
  <c r="AF1043" i="4"/>
  <c r="AF270" i="11" s="1"/>
  <c r="R1043" i="4"/>
  <c r="R270" i="11" s="1"/>
  <c r="AH1043" i="4"/>
  <c r="AH270" i="11" s="1"/>
  <c r="W1043" i="4"/>
  <c r="W270" i="11" s="1"/>
  <c r="AM1043" i="4"/>
  <c r="AM270" i="11" s="1"/>
  <c r="X1043" i="4"/>
  <c r="X270" i="11" s="1"/>
  <c r="AN1043" i="4"/>
  <c r="AN270" i="11" s="1"/>
  <c r="V1043" i="4"/>
  <c r="V270" i="11" s="1"/>
  <c r="AL1043" i="4"/>
  <c r="AL270" i="11" s="1"/>
  <c r="AA1043" i="4"/>
  <c r="AA270" i="11" s="1"/>
  <c r="AQ1043" i="4"/>
  <c r="AQ270" i="11" s="1"/>
  <c r="AB1043" i="4"/>
  <c r="AB270" i="11" s="1"/>
  <c r="N1025" i="4"/>
  <c r="N269" i="11" s="1"/>
  <c r="R1025" i="4"/>
  <c r="R269" i="11" s="1"/>
  <c r="V1025" i="4"/>
  <c r="V269" i="11" s="1"/>
  <c r="Z1025" i="4"/>
  <c r="Z269" i="11" s="1"/>
  <c r="AD1025" i="4"/>
  <c r="AD269" i="11" s="1"/>
  <c r="AH1025" i="4"/>
  <c r="AH269" i="11" s="1"/>
  <c r="AL1025" i="4"/>
  <c r="AL269" i="11" s="1"/>
  <c r="AP1025" i="4"/>
  <c r="AP269" i="11" s="1"/>
  <c r="O1025" i="4"/>
  <c r="O269" i="11" s="1"/>
  <c r="S1025" i="4"/>
  <c r="S269" i="11" s="1"/>
  <c r="W1025" i="4"/>
  <c r="W269" i="11" s="1"/>
  <c r="AA1025" i="4"/>
  <c r="AA269" i="11" s="1"/>
  <c r="AE1025" i="4"/>
  <c r="AE269" i="11" s="1"/>
  <c r="AI1025" i="4"/>
  <c r="AI269" i="11" s="1"/>
  <c r="AM1025" i="4"/>
  <c r="AM269" i="11" s="1"/>
  <c r="AQ1025" i="4"/>
  <c r="AQ269" i="11" s="1"/>
  <c r="T1025" i="4"/>
  <c r="T269" i="11" s="1"/>
  <c r="AB1025" i="4"/>
  <c r="AB269" i="11" s="1"/>
  <c r="AJ1025" i="4"/>
  <c r="AJ269" i="11" s="1"/>
  <c r="AR1025" i="4"/>
  <c r="AR269" i="11" s="1"/>
  <c r="P1025" i="4"/>
  <c r="P269" i="11" s="1"/>
  <c r="X1025" i="4"/>
  <c r="X269" i="11" s="1"/>
  <c r="AF1025" i="4"/>
  <c r="AF269" i="11" s="1"/>
  <c r="AN1025" i="4"/>
  <c r="AN269" i="11" s="1"/>
  <c r="Q1025" i="4"/>
  <c r="Q269" i="11" s="1"/>
  <c r="Y1025" i="4"/>
  <c r="Y269" i="11" s="1"/>
  <c r="AG1025" i="4"/>
  <c r="AG269" i="11" s="1"/>
  <c r="AO1025" i="4"/>
  <c r="AO269" i="11" s="1"/>
  <c r="U1025" i="4"/>
  <c r="U269" i="11" s="1"/>
  <c r="AC1025" i="4"/>
  <c r="AC269" i="11" s="1"/>
  <c r="AK1025" i="4"/>
  <c r="AK269" i="11" s="1"/>
  <c r="M1025" i="4"/>
  <c r="M269" i="11" s="1"/>
  <c r="P1018" i="4"/>
  <c r="T1018" i="4"/>
  <c r="X1018" i="4"/>
  <c r="AB1018" i="4"/>
  <c r="AF1018" i="4"/>
  <c r="AJ1018" i="4"/>
  <c r="AN1018" i="4"/>
  <c r="AR1018" i="4"/>
  <c r="Q1018" i="4"/>
  <c r="U1018" i="4"/>
  <c r="Y1018" i="4"/>
  <c r="AC1018" i="4"/>
  <c r="AG1018" i="4"/>
  <c r="AK1018" i="4"/>
  <c r="AO1018" i="4"/>
  <c r="N1018" i="4"/>
  <c r="V1018" i="4"/>
  <c r="AD1018" i="4"/>
  <c r="AL1018" i="4"/>
  <c r="R1018" i="4"/>
  <c r="Z1018" i="4"/>
  <c r="AH1018" i="4"/>
  <c r="AP1018" i="4"/>
  <c r="O1018" i="4"/>
  <c r="W1018" i="4"/>
  <c r="AE1018" i="4"/>
  <c r="AM1018" i="4"/>
  <c r="M1018" i="4"/>
  <c r="S1018" i="4"/>
  <c r="AA1018" i="4"/>
  <c r="AI1018" i="4"/>
  <c r="AQ1018" i="4"/>
  <c r="AR1036" i="4"/>
  <c r="AR206" i="11" s="1"/>
  <c r="AQ1036" i="4"/>
  <c r="AQ206" i="11" s="1"/>
  <c r="AL1036" i="4"/>
  <c r="AL206" i="11" s="1"/>
  <c r="AG1036" i="4"/>
  <c r="AG206" i="11" s="1"/>
  <c r="AA1036" i="4"/>
  <c r="AA206" i="11" s="1"/>
  <c r="V1036" i="4"/>
  <c r="V206" i="11" s="1"/>
  <c r="Q1036" i="4"/>
  <c r="Q206" i="11" s="1"/>
  <c r="M1036" i="4"/>
  <c r="M206" i="11" s="1"/>
  <c r="AP1036" i="4"/>
  <c r="AP206" i="11" s="1"/>
  <c r="AK1036" i="4"/>
  <c r="AK206" i="11" s="1"/>
  <c r="AE1036" i="4"/>
  <c r="AE206" i="11" s="1"/>
  <c r="Z1036" i="4"/>
  <c r="Z206" i="11" s="1"/>
  <c r="U1036" i="4"/>
  <c r="U206" i="11" s="1"/>
  <c r="O1036" i="4"/>
  <c r="O206" i="11" s="1"/>
  <c r="AI1036" i="4"/>
  <c r="AI206" i="11" s="1"/>
  <c r="Y1036" i="4"/>
  <c r="Y206" i="11" s="1"/>
  <c r="N1036" i="4"/>
  <c r="N206" i="11" s="1"/>
  <c r="AO1036" i="4"/>
  <c r="AO206" i="11" s="1"/>
  <c r="AD1036" i="4"/>
  <c r="AD206" i="11" s="1"/>
  <c r="S1036" i="4"/>
  <c r="S206" i="11" s="1"/>
  <c r="AM1036" i="4"/>
  <c r="AM206" i="11" s="1"/>
  <c r="AC1036" i="4"/>
  <c r="AC206" i="11" s="1"/>
  <c r="R1036" i="4"/>
  <c r="R206" i="11" s="1"/>
  <c r="AH1036" i="4"/>
  <c r="AH206" i="11" s="1"/>
  <c r="W1036" i="4"/>
  <c r="W206" i="11" s="1"/>
  <c r="AB1036" i="4"/>
  <c r="AB206" i="11" s="1"/>
  <c r="X1036" i="4"/>
  <c r="X206" i="11" s="1"/>
  <c r="AN1036" i="4"/>
  <c r="AN206" i="11" s="1"/>
  <c r="P1036" i="4"/>
  <c r="P206" i="11" s="1"/>
  <c r="AF1036" i="4"/>
  <c r="AF206" i="11" s="1"/>
  <c r="T1036" i="4"/>
  <c r="T206" i="11" s="1"/>
  <c r="AJ1036" i="4"/>
  <c r="AJ206" i="11" s="1"/>
  <c r="AR1032" i="4"/>
  <c r="AR262" i="11" s="1"/>
  <c r="AO1032" i="4"/>
  <c r="AO262" i="11" s="1"/>
  <c r="AI1032" i="4"/>
  <c r="AI262" i="11" s="1"/>
  <c r="AD1032" i="4"/>
  <c r="AD262" i="11" s="1"/>
  <c r="Y1032" i="4"/>
  <c r="Y262" i="11" s="1"/>
  <c r="S1032" i="4"/>
  <c r="S262" i="11" s="1"/>
  <c r="N1032" i="4"/>
  <c r="N262" i="11" s="1"/>
  <c r="AM1032" i="4"/>
  <c r="AM262" i="11" s="1"/>
  <c r="AH1032" i="4"/>
  <c r="AH262" i="11" s="1"/>
  <c r="AC1032" i="4"/>
  <c r="AC262" i="11" s="1"/>
  <c r="W1032" i="4"/>
  <c r="W262" i="11" s="1"/>
  <c r="R1032" i="4"/>
  <c r="R262" i="11" s="1"/>
  <c r="M1032" i="4"/>
  <c r="M262" i="11" s="1"/>
  <c r="AQ1032" i="4"/>
  <c r="AQ262" i="11" s="1"/>
  <c r="AG1032" i="4"/>
  <c r="AG262" i="11" s="1"/>
  <c r="V1032" i="4"/>
  <c r="V262" i="11" s="1"/>
  <c r="AL1032" i="4"/>
  <c r="AL262" i="11" s="1"/>
  <c r="AA1032" i="4"/>
  <c r="AA262" i="11" s="1"/>
  <c r="Q1032" i="4"/>
  <c r="Q262" i="11" s="1"/>
  <c r="AK1032" i="4"/>
  <c r="AK262" i="11" s="1"/>
  <c r="Z1032" i="4"/>
  <c r="Z262" i="11" s="1"/>
  <c r="O1032" i="4"/>
  <c r="O262" i="11" s="1"/>
  <c r="AP1032" i="4"/>
  <c r="AP262" i="11" s="1"/>
  <c r="AE1032" i="4"/>
  <c r="AE262" i="11" s="1"/>
  <c r="U1032" i="4"/>
  <c r="U262" i="11" s="1"/>
  <c r="X1032" i="4"/>
  <c r="X262" i="11" s="1"/>
  <c r="AN1032" i="4"/>
  <c r="AN262" i="11" s="1"/>
  <c r="T1032" i="4"/>
  <c r="T262" i="11" s="1"/>
  <c r="AJ1032" i="4"/>
  <c r="AJ262" i="11" s="1"/>
  <c r="AB1032" i="4"/>
  <c r="AB262" i="11" s="1"/>
  <c r="P1032" i="4"/>
  <c r="P262" i="11" s="1"/>
  <c r="AF1032" i="4"/>
  <c r="AF262" i="11" s="1"/>
  <c r="AQ1034" i="4"/>
  <c r="AF1034" i="4"/>
  <c r="M1034" i="4"/>
  <c r="U1034" i="4"/>
  <c r="AP1034" i="4"/>
  <c r="Z1034" i="4"/>
  <c r="AO1034" i="4"/>
  <c r="T1034" i="4"/>
  <c r="AC1034" i="4"/>
  <c r="AG1034" i="4"/>
  <c r="P1034" i="4"/>
  <c r="AD1034" i="4"/>
  <c r="N1034" i="4"/>
  <c r="Y1034" i="4"/>
  <c r="AI1034" i="4"/>
  <c r="W1034" i="4"/>
  <c r="AM1034" i="4"/>
  <c r="AL1034" i="4"/>
  <c r="V1034" i="4"/>
  <c r="AJ1034" i="4"/>
  <c r="O1034" i="4"/>
  <c r="X1034" i="4"/>
  <c r="AR1034" i="4"/>
  <c r="AA1034" i="4"/>
  <c r="Q1034" i="4"/>
  <c r="AH1034" i="4"/>
  <c r="R1034" i="4"/>
  <c r="AE1034" i="4"/>
  <c r="AN1034" i="4"/>
  <c r="S1034" i="4"/>
  <c r="AK1034" i="4"/>
  <c r="AB1034" i="4"/>
  <c r="Q1024" i="4"/>
  <c r="U1024" i="4"/>
  <c r="Y1024" i="4"/>
  <c r="AC1024" i="4"/>
  <c r="AG1024" i="4"/>
  <c r="AK1024" i="4"/>
  <c r="AO1024" i="4"/>
  <c r="O1024" i="4"/>
  <c r="S1024" i="4"/>
  <c r="W1024" i="4"/>
  <c r="AA1024" i="4"/>
  <c r="AE1024" i="4"/>
  <c r="AI1024" i="4"/>
  <c r="AM1024" i="4"/>
  <c r="AQ1024" i="4"/>
  <c r="N1024" i="4"/>
  <c r="R1024" i="4"/>
  <c r="V1024" i="4"/>
  <c r="Z1024" i="4"/>
  <c r="AD1024" i="4"/>
  <c r="AH1024" i="4"/>
  <c r="AL1024" i="4"/>
  <c r="AP1024" i="4"/>
  <c r="X1024" i="4"/>
  <c r="AN1024" i="4"/>
  <c r="AB1024" i="4"/>
  <c r="T1024" i="4"/>
  <c r="M1024" i="4"/>
  <c r="AR1024" i="4"/>
  <c r="P1024" i="4"/>
  <c r="AF1024" i="4"/>
  <c r="AJ1024" i="4"/>
  <c r="Q1019" i="4"/>
  <c r="Q205" i="11" s="1"/>
  <c r="U1019" i="4"/>
  <c r="U205" i="11" s="1"/>
  <c r="Y1019" i="4"/>
  <c r="Y205" i="11" s="1"/>
  <c r="AC1019" i="4"/>
  <c r="AC205" i="11" s="1"/>
  <c r="AG1019" i="4"/>
  <c r="AG205" i="11" s="1"/>
  <c r="AK1019" i="4"/>
  <c r="AK205" i="11" s="1"/>
  <c r="AO1019" i="4"/>
  <c r="AO205" i="11" s="1"/>
  <c r="N1019" i="4"/>
  <c r="N205" i="11" s="1"/>
  <c r="R1019" i="4"/>
  <c r="R205" i="11" s="1"/>
  <c r="V1019" i="4"/>
  <c r="V205" i="11" s="1"/>
  <c r="Z1019" i="4"/>
  <c r="Z205" i="11" s="1"/>
  <c r="AD1019" i="4"/>
  <c r="AD205" i="11" s="1"/>
  <c r="AH1019" i="4"/>
  <c r="AH205" i="11" s="1"/>
  <c r="AL1019" i="4"/>
  <c r="AL205" i="11" s="1"/>
  <c r="AP1019" i="4"/>
  <c r="AP205" i="11" s="1"/>
  <c r="O1019" i="4"/>
  <c r="O205" i="11" s="1"/>
  <c r="W1019" i="4"/>
  <c r="W205" i="11" s="1"/>
  <c r="AE1019" i="4"/>
  <c r="AE205" i="11" s="1"/>
  <c r="AM1019" i="4"/>
  <c r="AM205" i="11" s="1"/>
  <c r="S1019" i="4"/>
  <c r="S205" i="11" s="1"/>
  <c r="AA1019" i="4"/>
  <c r="AA205" i="11" s="1"/>
  <c r="AI1019" i="4"/>
  <c r="AI205" i="11" s="1"/>
  <c r="AQ1019" i="4"/>
  <c r="AQ205" i="11" s="1"/>
  <c r="M1019" i="4"/>
  <c r="M205" i="11" s="1"/>
  <c r="P1019" i="4"/>
  <c r="P205" i="11" s="1"/>
  <c r="X1019" i="4"/>
  <c r="X205" i="11" s="1"/>
  <c r="AF1019" i="4"/>
  <c r="AF205" i="11" s="1"/>
  <c r="AN1019" i="4"/>
  <c r="AN205" i="11" s="1"/>
  <c r="T1019" i="4"/>
  <c r="T205" i="11" s="1"/>
  <c r="AB1019" i="4"/>
  <c r="AB205" i="11" s="1"/>
  <c r="AJ1019" i="4"/>
  <c r="AJ205" i="11" s="1"/>
  <c r="AR1019" i="4"/>
  <c r="AR205" i="11" s="1"/>
  <c r="AN1037" i="4"/>
  <c r="M1037" i="4"/>
  <c r="AH1037" i="4"/>
  <c r="X1037" i="4"/>
  <c r="AB1037" i="4"/>
  <c r="R1037" i="4"/>
  <c r="AE1037" i="4"/>
  <c r="O1037" i="4"/>
  <c r="Z1037" i="4"/>
  <c r="AJ1037" i="4"/>
  <c r="N1037" i="4"/>
  <c r="Q1037" i="4"/>
  <c r="AI1037" i="4"/>
  <c r="S1037" i="4"/>
  <c r="AF1037" i="4"/>
  <c r="AO1037" i="4"/>
  <c r="T1037" i="4"/>
  <c r="AR1037" i="4"/>
  <c r="AL1037" i="4"/>
  <c r="AC1037" i="4"/>
  <c r="AQ1037" i="4"/>
  <c r="AA1037" i="4"/>
  <c r="AP1037" i="4"/>
  <c r="U1037" i="4"/>
  <c r="AD1037" i="4"/>
  <c r="V1037" i="4"/>
  <c r="AM1037" i="4"/>
  <c r="W1037" i="4"/>
  <c r="AK1037" i="4"/>
  <c r="P1037" i="4"/>
  <c r="Y1037" i="4"/>
  <c r="AG1037" i="4"/>
  <c r="AO1040" i="4"/>
  <c r="AP1040" i="4"/>
  <c r="AH1040" i="4"/>
  <c r="Z1040" i="4"/>
  <c r="S1040" i="4"/>
  <c r="N1040" i="4"/>
  <c r="AM1040" i="4"/>
  <c r="AE1040" i="4"/>
  <c r="W1040" i="4"/>
  <c r="R1040" i="4"/>
  <c r="AL1040" i="4"/>
  <c r="V1040" i="4"/>
  <c r="AD1040" i="4"/>
  <c r="Q1040" i="4"/>
  <c r="AQ1040" i="4"/>
  <c r="AA1040" i="4"/>
  <c r="O1040" i="4"/>
  <c r="AI1040" i="4"/>
  <c r="U1040" i="4"/>
  <c r="P1040" i="4"/>
  <c r="AF1040" i="4"/>
  <c r="Y1040" i="4"/>
  <c r="AB1040" i="4"/>
  <c r="AR1040" i="4"/>
  <c r="AK1040" i="4"/>
  <c r="T1040" i="4"/>
  <c r="AJ1040" i="4"/>
  <c r="AC1040" i="4"/>
  <c r="X1040" i="4"/>
  <c r="AN1040" i="4"/>
  <c r="AG1040" i="4"/>
  <c r="AQ1035" i="4"/>
  <c r="AF1035" i="4"/>
  <c r="V1035" i="4"/>
  <c r="AP1035" i="4"/>
  <c r="AE1035" i="4"/>
  <c r="T1035" i="4"/>
  <c r="M1035" i="4"/>
  <c r="AA1035" i="4"/>
  <c r="AL1035" i="4"/>
  <c r="P1035" i="4"/>
  <c r="AJ1035" i="4"/>
  <c r="O1035" i="4"/>
  <c r="Z1035" i="4"/>
  <c r="AK1035" i="4"/>
  <c r="U1035" i="4"/>
  <c r="AB1035" i="4"/>
  <c r="AD1035" i="4"/>
  <c r="AO1035" i="4"/>
  <c r="Y1035" i="4"/>
  <c r="W1035" i="4"/>
  <c r="AR1035" i="4"/>
  <c r="X1035" i="4"/>
  <c r="AG1035" i="4"/>
  <c r="Q1035" i="4"/>
  <c r="AH1035" i="4"/>
  <c r="N1035" i="4"/>
  <c r="AI1035" i="4"/>
  <c r="AC1035" i="4"/>
  <c r="R1035" i="4"/>
  <c r="AM1035" i="4"/>
  <c r="S1035" i="4"/>
  <c r="AN1035" i="4"/>
  <c r="N1020" i="4"/>
  <c r="R1020" i="4"/>
  <c r="V1020" i="4"/>
  <c r="Z1020" i="4"/>
  <c r="AD1020" i="4"/>
  <c r="AH1020" i="4"/>
  <c r="AL1020" i="4"/>
  <c r="AP1020" i="4"/>
  <c r="O1020" i="4"/>
  <c r="S1020" i="4"/>
  <c r="W1020" i="4"/>
  <c r="AA1020" i="4"/>
  <c r="AE1020" i="4"/>
  <c r="AI1020" i="4"/>
  <c r="AM1020" i="4"/>
  <c r="AQ1020" i="4"/>
  <c r="P1020" i="4"/>
  <c r="X1020" i="4"/>
  <c r="AF1020" i="4"/>
  <c r="AN1020" i="4"/>
  <c r="T1020" i="4"/>
  <c r="AB1020" i="4"/>
  <c r="AJ1020" i="4"/>
  <c r="AR1020" i="4"/>
  <c r="Q1020" i="4"/>
  <c r="Y1020" i="4"/>
  <c r="AG1020" i="4"/>
  <c r="AO1020" i="4"/>
  <c r="U1020" i="4"/>
  <c r="AC1020" i="4"/>
  <c r="M1020" i="4"/>
  <c r="AK1020" i="4"/>
  <c r="N1016" i="4"/>
  <c r="N231" i="11" s="1"/>
  <c r="R1016" i="4"/>
  <c r="R231" i="11" s="1"/>
  <c r="V1016" i="4"/>
  <c r="V231" i="11" s="1"/>
  <c r="Z1016" i="4"/>
  <c r="Z231" i="11" s="1"/>
  <c r="AD1016" i="4"/>
  <c r="AD231" i="11" s="1"/>
  <c r="AH1016" i="4"/>
  <c r="AH231" i="11" s="1"/>
  <c r="AL1016" i="4"/>
  <c r="AL231" i="11" s="1"/>
  <c r="AP1016" i="4"/>
  <c r="AP231" i="11" s="1"/>
  <c r="O1016" i="4"/>
  <c r="O231" i="11" s="1"/>
  <c r="S1016" i="4"/>
  <c r="S231" i="11" s="1"/>
  <c r="W1016" i="4"/>
  <c r="W231" i="11" s="1"/>
  <c r="AA1016" i="4"/>
  <c r="AA231" i="11" s="1"/>
  <c r="AE1016" i="4"/>
  <c r="AE231" i="11" s="1"/>
  <c r="AI1016" i="4"/>
  <c r="AI231" i="11" s="1"/>
  <c r="AM1016" i="4"/>
  <c r="AM231" i="11" s="1"/>
  <c r="AQ1016" i="4"/>
  <c r="AQ231" i="11" s="1"/>
  <c r="T1016" i="4"/>
  <c r="T231" i="11" s="1"/>
  <c r="AB1016" i="4"/>
  <c r="AB231" i="11" s="1"/>
  <c r="AJ1016" i="4"/>
  <c r="AJ231" i="11" s="1"/>
  <c r="AR1016" i="4"/>
  <c r="AR231" i="11" s="1"/>
  <c r="M1016" i="4"/>
  <c r="M231" i="11" s="1"/>
  <c r="P1016" i="4"/>
  <c r="P231" i="11" s="1"/>
  <c r="X1016" i="4"/>
  <c r="X231" i="11" s="1"/>
  <c r="AF1016" i="4"/>
  <c r="AF231" i="11" s="1"/>
  <c r="AN1016" i="4"/>
  <c r="AN231" i="11" s="1"/>
  <c r="Q1016" i="4"/>
  <c r="Q231" i="11" s="1"/>
  <c r="U1016" i="4"/>
  <c r="U231" i="11" s="1"/>
  <c r="AC1016" i="4"/>
  <c r="AC231" i="11" s="1"/>
  <c r="AK1016" i="4"/>
  <c r="AK231" i="11" s="1"/>
  <c r="Y1016" i="4"/>
  <c r="Y231" i="11" s="1"/>
  <c r="AG1016" i="4"/>
  <c r="AG231" i="11" s="1"/>
  <c r="AO1016" i="4"/>
  <c r="AO231" i="11" s="1"/>
  <c r="P1023" i="4"/>
  <c r="P246" i="11" s="1"/>
  <c r="T1023" i="4"/>
  <c r="X1023" i="4"/>
  <c r="AB1023" i="4"/>
  <c r="AB246" i="11" s="1"/>
  <c r="AF1023" i="4"/>
  <c r="AJ1023" i="4"/>
  <c r="AN1023" i="4"/>
  <c r="AN246" i="11" s="1"/>
  <c r="AR1023" i="4"/>
  <c r="N1023" i="4"/>
  <c r="R1023" i="4"/>
  <c r="V1023" i="4"/>
  <c r="Z1023" i="4"/>
  <c r="AD1023" i="4"/>
  <c r="AH1023" i="4"/>
  <c r="AL1023" i="4"/>
  <c r="AP1023" i="4"/>
  <c r="M1023" i="4"/>
  <c r="M246" i="11" s="1"/>
  <c r="Q1023" i="4"/>
  <c r="U1023" i="4"/>
  <c r="Y1023" i="4"/>
  <c r="AC1023" i="4"/>
  <c r="AG1023" i="4"/>
  <c r="AK1023" i="4"/>
  <c r="AO1023" i="4"/>
  <c r="W1023" i="4"/>
  <c r="AM1023" i="4"/>
  <c r="AA1023" i="4"/>
  <c r="AQ1023" i="4"/>
  <c r="AQ246" i="11" s="1"/>
  <c r="S1023" i="4"/>
  <c r="O1023" i="4"/>
  <c r="O246" i="11" s="1"/>
  <c r="AE1023" i="4"/>
  <c r="AI1023" i="4"/>
  <c r="AP1039" i="4"/>
  <c r="AE1039" i="4"/>
  <c r="T1039" i="4"/>
  <c r="AL1039" i="4"/>
  <c r="AA1039" i="4"/>
  <c r="P1039" i="4"/>
  <c r="Z1039" i="4"/>
  <c r="AJ1039" i="4"/>
  <c r="O1039" i="4"/>
  <c r="AF1039" i="4"/>
  <c r="AQ1039" i="4"/>
  <c r="V1039" i="4"/>
  <c r="AO1039" i="4"/>
  <c r="Y1039" i="4"/>
  <c r="R1039" i="4"/>
  <c r="AM1039" i="4"/>
  <c r="S1039" i="4"/>
  <c r="AN1039" i="4"/>
  <c r="AC1039" i="4"/>
  <c r="M1039" i="4"/>
  <c r="AH1039" i="4"/>
  <c r="N1039" i="4"/>
  <c r="AI1039" i="4"/>
  <c r="AK1039" i="4"/>
  <c r="U1039" i="4"/>
  <c r="W1039" i="4"/>
  <c r="AR1039" i="4"/>
  <c r="X1039" i="4"/>
  <c r="AG1039" i="4"/>
  <c r="Q1039" i="4"/>
  <c r="AB1039" i="4"/>
  <c r="AD1039" i="4"/>
  <c r="M1033" i="4"/>
  <c r="Q1033" i="4"/>
  <c r="AR1033" i="4"/>
  <c r="AG1033" i="4"/>
  <c r="X1033" i="4"/>
  <c r="AQ1033" i="4"/>
  <c r="AA1033" i="4"/>
  <c r="AP1033" i="4"/>
  <c r="U1033" i="4"/>
  <c r="AD1033" i="4"/>
  <c r="AN1033" i="4"/>
  <c r="AE1033" i="4"/>
  <c r="O1033" i="4"/>
  <c r="Z1033" i="4"/>
  <c r="AJ1033" i="4"/>
  <c r="AH1033" i="4"/>
  <c r="AL1033" i="4"/>
  <c r="AC1033" i="4"/>
  <c r="AM1033" i="4"/>
  <c r="W1033" i="4"/>
  <c r="AK1033" i="4"/>
  <c r="P1033" i="4"/>
  <c r="R1033" i="4"/>
  <c r="T1033" i="4"/>
  <c r="N1033" i="4"/>
  <c r="AI1033" i="4"/>
  <c r="S1033" i="4"/>
  <c r="AF1033" i="4"/>
  <c r="AO1033" i="4"/>
  <c r="Y1033" i="4"/>
  <c r="AB1033" i="4"/>
  <c r="V1033" i="4"/>
  <c r="AH1038" i="4"/>
  <c r="AH183" i="11" s="1"/>
  <c r="R1038" i="4"/>
  <c r="R183" i="11" s="1"/>
  <c r="AE1038" i="4"/>
  <c r="AE183" i="11" s="1"/>
  <c r="AN1038" i="4"/>
  <c r="AN183" i="11" s="1"/>
  <c r="S1038" i="4"/>
  <c r="S183" i="11" s="1"/>
  <c r="AR1038" i="4"/>
  <c r="AR183" i="11" s="1"/>
  <c r="AK1038" i="4"/>
  <c r="AK183" i="11" s="1"/>
  <c r="AM1038" i="4"/>
  <c r="AM183" i="11" s="1"/>
  <c r="U1038" i="4"/>
  <c r="U183" i="11" s="1"/>
  <c r="AL1038" i="4"/>
  <c r="AL183" i="11" s="1"/>
  <c r="V1038" i="4"/>
  <c r="V183" i="11" s="1"/>
  <c r="AJ1038" i="4"/>
  <c r="AJ183" i="11" s="1"/>
  <c r="O1038" i="4"/>
  <c r="O183" i="11" s="1"/>
  <c r="X1038" i="4"/>
  <c r="X183" i="11" s="1"/>
  <c r="AG1038" i="4"/>
  <c r="AG183" i="11" s="1"/>
  <c r="AA1038" i="4"/>
  <c r="AA183" i="11" s="1"/>
  <c r="AB1038" i="4"/>
  <c r="AB183" i="11" s="1"/>
  <c r="AD1038" i="4"/>
  <c r="AD183" i="11" s="1"/>
  <c r="N1038" i="4"/>
  <c r="N183" i="11" s="1"/>
  <c r="Y1038" i="4"/>
  <c r="Y183" i="11" s="1"/>
  <c r="AI1038" i="4"/>
  <c r="AI183" i="11" s="1"/>
  <c r="M1038" i="4"/>
  <c r="M183" i="11" s="1"/>
  <c r="AF1038" i="4"/>
  <c r="AF183" i="11" s="1"/>
  <c r="AP1038" i="4"/>
  <c r="AP183" i="11" s="1"/>
  <c r="Z1038" i="4"/>
  <c r="Z183" i="11" s="1"/>
  <c r="AO1038" i="4"/>
  <c r="AO183" i="11" s="1"/>
  <c r="T1038" i="4"/>
  <c r="T183" i="11" s="1"/>
  <c r="AC1038" i="4"/>
  <c r="AC183" i="11" s="1"/>
  <c r="W1038" i="4"/>
  <c r="W183" i="11" s="1"/>
  <c r="P1038" i="4"/>
  <c r="P183" i="11" s="1"/>
  <c r="Q1038" i="4"/>
  <c r="Q183" i="11" s="1"/>
  <c r="AQ1038" i="4"/>
  <c r="AQ183" i="11" s="1"/>
  <c r="AP1014" i="4"/>
  <c r="AP261" i="11" s="1"/>
  <c r="AE1014" i="4"/>
  <c r="AE261" i="11" s="1"/>
  <c r="O1014" i="4"/>
  <c r="O261" i="11" s="1"/>
  <c r="AQ1014" i="4"/>
  <c r="AQ261" i="11" s="1"/>
  <c r="AA1014" i="4"/>
  <c r="AA261" i="11" s="1"/>
  <c r="AM1014" i="4"/>
  <c r="AM261" i="11" s="1"/>
  <c r="W1014" i="4"/>
  <c r="W261" i="11" s="1"/>
  <c r="AI1014" i="4"/>
  <c r="AI261" i="11" s="1"/>
  <c r="S1014" i="4"/>
  <c r="S261" i="11" s="1"/>
  <c r="T1014" i="4"/>
  <c r="T261" i="11" s="1"/>
  <c r="AJ1014" i="4"/>
  <c r="AJ261" i="11" s="1"/>
  <c r="Q1014" i="4"/>
  <c r="Q261" i="11" s="1"/>
  <c r="AG1014" i="4"/>
  <c r="AG261" i="11" s="1"/>
  <c r="R1014" i="4"/>
  <c r="R261" i="11" s="1"/>
  <c r="AH1014" i="4"/>
  <c r="AH261" i="11" s="1"/>
  <c r="X1014" i="4"/>
  <c r="X261" i="11" s="1"/>
  <c r="AN1014" i="4"/>
  <c r="AN261" i="11" s="1"/>
  <c r="U1014" i="4"/>
  <c r="U261" i="11" s="1"/>
  <c r="AK1014" i="4"/>
  <c r="AK261" i="11" s="1"/>
  <c r="V1014" i="4"/>
  <c r="V261" i="11" s="1"/>
  <c r="AL1014" i="4"/>
  <c r="AL261" i="11" s="1"/>
  <c r="P1014" i="4"/>
  <c r="P261" i="11" s="1"/>
  <c r="AF1014" i="4"/>
  <c r="AF261" i="11" s="1"/>
  <c r="M1014" i="4"/>
  <c r="M261" i="11" s="1"/>
  <c r="AC1014" i="4"/>
  <c r="AC261" i="11" s="1"/>
  <c r="N1014" i="4"/>
  <c r="N261" i="11" s="1"/>
  <c r="AD1014" i="4"/>
  <c r="AD261" i="11" s="1"/>
  <c r="AB1014" i="4"/>
  <c r="AB261" i="11" s="1"/>
  <c r="AR1014" i="4"/>
  <c r="AR261" i="11" s="1"/>
  <c r="Y1014" i="4"/>
  <c r="Y261" i="11" s="1"/>
  <c r="AO1014" i="4"/>
  <c r="AO261" i="11" s="1"/>
  <c r="Z1014" i="4"/>
  <c r="Z261" i="11" s="1"/>
  <c r="O997" i="4"/>
  <c r="O267" i="11" s="1"/>
  <c r="P997" i="4"/>
  <c r="P267" i="11" s="1"/>
  <c r="T997" i="4"/>
  <c r="T267" i="11" s="1"/>
  <c r="X997" i="4"/>
  <c r="X267" i="11" s="1"/>
  <c r="AB997" i="4"/>
  <c r="AB267" i="11" s="1"/>
  <c r="AF997" i="4"/>
  <c r="AF267" i="11" s="1"/>
  <c r="AJ997" i="4"/>
  <c r="AJ267" i="11" s="1"/>
  <c r="AN997" i="4"/>
  <c r="AN267" i="11" s="1"/>
  <c r="AR997" i="4"/>
  <c r="AR267" i="11" s="1"/>
  <c r="Q997" i="4"/>
  <c r="Q267" i="11" s="1"/>
  <c r="U997" i="4"/>
  <c r="U267" i="11" s="1"/>
  <c r="Y997" i="4"/>
  <c r="Y267" i="11" s="1"/>
  <c r="AC997" i="4"/>
  <c r="AC267" i="11" s="1"/>
  <c r="AG997" i="4"/>
  <c r="AG267" i="11" s="1"/>
  <c r="AK997" i="4"/>
  <c r="AK267" i="11" s="1"/>
  <c r="AO997" i="4"/>
  <c r="AO267" i="11" s="1"/>
  <c r="M997" i="4"/>
  <c r="M267" i="11" s="1"/>
  <c r="R997" i="4"/>
  <c r="R267" i="11" s="1"/>
  <c r="V997" i="4"/>
  <c r="V267" i="11" s="1"/>
  <c r="Z997" i="4"/>
  <c r="Z267" i="11" s="1"/>
  <c r="AD997" i="4"/>
  <c r="AD267" i="11" s="1"/>
  <c r="AH997" i="4"/>
  <c r="AH267" i="11" s="1"/>
  <c r="AL997" i="4"/>
  <c r="AL267" i="11" s="1"/>
  <c r="AP997" i="4"/>
  <c r="AP267" i="11" s="1"/>
  <c r="N997" i="4"/>
  <c r="N267" i="11" s="1"/>
  <c r="S997" i="4"/>
  <c r="S267" i="11" s="1"/>
  <c r="W997" i="4"/>
  <c r="W267" i="11" s="1"/>
  <c r="AA997" i="4"/>
  <c r="AA267" i="11" s="1"/>
  <c r="AE997" i="4"/>
  <c r="AE267" i="11" s="1"/>
  <c r="AI997" i="4"/>
  <c r="AI267" i="11" s="1"/>
  <c r="AM997" i="4"/>
  <c r="AM267" i="11" s="1"/>
  <c r="AQ997" i="4"/>
  <c r="AQ267" i="11" s="1"/>
  <c r="AO981" i="4"/>
  <c r="AO258" i="11" s="1"/>
  <c r="AO1015" i="4"/>
  <c r="AO247" i="11" s="1"/>
  <c r="AQ1015" i="4"/>
  <c r="AQ247" i="11" s="1"/>
  <c r="AI1015" i="4"/>
  <c r="AI247" i="11" s="1"/>
  <c r="AA1015" i="4"/>
  <c r="AA247" i="11" s="1"/>
  <c r="S1015" i="4"/>
  <c r="S247" i="11" s="1"/>
  <c r="AP1015" i="4"/>
  <c r="AP247" i="11" s="1"/>
  <c r="AH1015" i="4"/>
  <c r="AH247" i="11" s="1"/>
  <c r="Z1015" i="4"/>
  <c r="Z247" i="11" s="1"/>
  <c r="R1015" i="4"/>
  <c r="R247" i="11" s="1"/>
  <c r="AM1015" i="4"/>
  <c r="AM247" i="11" s="1"/>
  <c r="AE1015" i="4"/>
  <c r="AE247" i="11" s="1"/>
  <c r="W1015" i="4"/>
  <c r="W247" i="11" s="1"/>
  <c r="O1015" i="4"/>
  <c r="O247" i="11" s="1"/>
  <c r="AL1015" i="4"/>
  <c r="AL247" i="11" s="1"/>
  <c r="AD1015" i="4"/>
  <c r="AD247" i="11" s="1"/>
  <c r="V1015" i="4"/>
  <c r="V247" i="11" s="1"/>
  <c r="N1015" i="4"/>
  <c r="N247" i="11" s="1"/>
  <c r="T1015" i="4"/>
  <c r="T247" i="11" s="1"/>
  <c r="AJ1015" i="4"/>
  <c r="AJ247" i="11" s="1"/>
  <c r="U1015" i="4"/>
  <c r="U247" i="11" s="1"/>
  <c r="AK1015" i="4"/>
  <c r="AK247" i="11" s="1"/>
  <c r="X1015" i="4"/>
  <c r="X247" i="11" s="1"/>
  <c r="AN1015" i="4"/>
  <c r="AN247" i="11" s="1"/>
  <c r="Y1015" i="4"/>
  <c r="Y247" i="11" s="1"/>
  <c r="P1015" i="4"/>
  <c r="P247" i="11" s="1"/>
  <c r="AF1015" i="4"/>
  <c r="AF247" i="11" s="1"/>
  <c r="Q1015" i="4"/>
  <c r="Q247" i="11" s="1"/>
  <c r="AG1015" i="4"/>
  <c r="AG247" i="11" s="1"/>
  <c r="AB1015" i="4"/>
  <c r="AB247" i="11" s="1"/>
  <c r="AR1015" i="4"/>
  <c r="AR247" i="11" s="1"/>
  <c r="AC1015" i="4"/>
  <c r="AC247" i="11" s="1"/>
  <c r="AM981" i="4"/>
  <c r="AM258" i="11" s="1"/>
  <c r="AP1007" i="4"/>
  <c r="AP268" i="11" s="1"/>
  <c r="M1007" i="4"/>
  <c r="M268" i="11" s="1"/>
  <c r="AE1007" i="4"/>
  <c r="AE268" i="11" s="1"/>
  <c r="O1007" i="4"/>
  <c r="O268" i="11" s="1"/>
  <c r="AQ1007" i="4"/>
  <c r="AQ268" i="11" s="1"/>
  <c r="AA1007" i="4"/>
  <c r="AA268" i="11" s="1"/>
  <c r="AM1007" i="4"/>
  <c r="AM268" i="11" s="1"/>
  <c r="W1007" i="4"/>
  <c r="W268" i="11" s="1"/>
  <c r="N1007" i="4"/>
  <c r="N268" i="11" s="1"/>
  <c r="AI1007" i="4"/>
  <c r="AI268" i="11" s="1"/>
  <c r="S1007" i="4"/>
  <c r="S268" i="11" s="1"/>
  <c r="T1007" i="4"/>
  <c r="T268" i="11" s="1"/>
  <c r="AJ1007" i="4"/>
  <c r="AJ268" i="11" s="1"/>
  <c r="U1007" i="4"/>
  <c r="U268" i="11" s="1"/>
  <c r="AK1007" i="4"/>
  <c r="AK268" i="11" s="1"/>
  <c r="Z1007" i="4"/>
  <c r="Z268" i="11" s="1"/>
  <c r="X1007" i="4"/>
  <c r="X268" i="11" s="1"/>
  <c r="AN1007" i="4"/>
  <c r="AN268" i="11" s="1"/>
  <c r="Y1007" i="4"/>
  <c r="Y268" i="11" s="1"/>
  <c r="AO1007" i="4"/>
  <c r="AO268" i="11" s="1"/>
  <c r="AD1007" i="4"/>
  <c r="AD268" i="11" s="1"/>
  <c r="P1007" i="4"/>
  <c r="P268" i="11" s="1"/>
  <c r="AF1007" i="4"/>
  <c r="AF268" i="11" s="1"/>
  <c r="Q1007" i="4"/>
  <c r="Q268" i="11" s="1"/>
  <c r="V1007" i="4"/>
  <c r="V268" i="11" s="1"/>
  <c r="AL1007" i="4"/>
  <c r="AL268" i="11" s="1"/>
  <c r="AG1007" i="4"/>
  <c r="AG268" i="11" s="1"/>
  <c r="AB1007" i="4"/>
  <c r="AB268" i="11" s="1"/>
  <c r="AR1007" i="4"/>
  <c r="AR268" i="11" s="1"/>
  <c r="AC1007" i="4"/>
  <c r="AC268" i="11" s="1"/>
  <c r="R1007" i="4"/>
  <c r="R268" i="11" s="1"/>
  <c r="AH1007" i="4"/>
  <c r="AH268" i="11" s="1"/>
  <c r="Y981" i="4"/>
  <c r="Y258" i="11" s="1"/>
  <c r="W981" i="4"/>
  <c r="W258" i="11" s="1"/>
  <c r="AN981" i="4"/>
  <c r="AN258" i="11" s="1"/>
  <c r="AL981" i="4"/>
  <c r="AL258" i="11" s="1"/>
  <c r="X981" i="4"/>
  <c r="X258" i="11" s="1"/>
  <c r="V981" i="4"/>
  <c r="V258" i="11" s="1"/>
  <c r="AK981" i="4"/>
  <c r="AK258" i="11" s="1"/>
  <c r="U981" i="4"/>
  <c r="U258" i="11" s="1"/>
  <c r="AJ981" i="4"/>
  <c r="AJ258" i="11" s="1"/>
  <c r="T981" i="4"/>
  <c r="T258" i="11" s="1"/>
  <c r="AI981" i="4"/>
  <c r="AI258" i="11" s="1"/>
  <c r="S981" i="4"/>
  <c r="S258" i="11" s="1"/>
  <c r="AH981" i="4"/>
  <c r="AH258" i="11" s="1"/>
  <c r="R981" i="4"/>
  <c r="R258" i="11" s="1"/>
  <c r="AR1005" i="4"/>
  <c r="AO1005" i="4"/>
  <c r="AI1005" i="4"/>
  <c r="AD1005" i="4"/>
  <c r="Y1005" i="4"/>
  <c r="S1005" i="4"/>
  <c r="N1005" i="4"/>
  <c r="AC1005" i="4"/>
  <c r="R1005" i="4"/>
  <c r="AQ1005" i="4"/>
  <c r="AG1005" i="4"/>
  <c r="V1005" i="4"/>
  <c r="AP1005" i="4"/>
  <c r="AE1005" i="4"/>
  <c r="U1005" i="4"/>
  <c r="M1005" i="4"/>
  <c r="AM1005" i="4"/>
  <c r="AH1005" i="4"/>
  <c r="W1005" i="4"/>
  <c r="AL1005" i="4"/>
  <c r="AA1005" i="4"/>
  <c r="Q1005" i="4"/>
  <c r="AK1005" i="4"/>
  <c r="Z1005" i="4"/>
  <c r="O1005" i="4"/>
  <c r="P1005" i="4"/>
  <c r="AF1005" i="4"/>
  <c r="AN1005" i="4"/>
  <c r="AB1005" i="4"/>
  <c r="T1005" i="4"/>
  <c r="AJ1005" i="4"/>
  <c r="X1005" i="4"/>
  <c r="AG981" i="4"/>
  <c r="AG258" i="11" s="1"/>
  <c r="Q981" i="4"/>
  <c r="Q258" i="11" s="1"/>
  <c r="AF981" i="4"/>
  <c r="AF258" i="11" s="1"/>
  <c r="P981" i="4"/>
  <c r="P258" i="11" s="1"/>
  <c r="AE981" i="4"/>
  <c r="AE258" i="11" s="1"/>
  <c r="O981" i="4"/>
  <c r="O258" i="11" s="1"/>
  <c r="AD981" i="4"/>
  <c r="AD258" i="11" s="1"/>
  <c r="N981" i="4"/>
  <c r="N258" i="11" s="1"/>
  <c r="AP1004" i="4"/>
  <c r="AP260" i="11" s="1"/>
  <c r="AI1004" i="4"/>
  <c r="AI260" i="11" s="1"/>
  <c r="S1004" i="4"/>
  <c r="S260" i="11" s="1"/>
  <c r="AE1004" i="4"/>
  <c r="AE260" i="11" s="1"/>
  <c r="AQ1004" i="4"/>
  <c r="AQ260" i="11" s="1"/>
  <c r="AM1004" i="4"/>
  <c r="AM260" i="11" s="1"/>
  <c r="O1004" i="4"/>
  <c r="O260" i="11" s="1"/>
  <c r="AA1004" i="4"/>
  <c r="AA260" i="11" s="1"/>
  <c r="W1004" i="4"/>
  <c r="W260" i="11" s="1"/>
  <c r="M1004" i="4"/>
  <c r="M260" i="11" s="1"/>
  <c r="AC1004" i="4"/>
  <c r="AC260" i="11" s="1"/>
  <c r="T1004" i="4"/>
  <c r="T260" i="11" s="1"/>
  <c r="AJ1004" i="4"/>
  <c r="AJ260" i="11" s="1"/>
  <c r="R1004" i="4"/>
  <c r="R260" i="11" s="1"/>
  <c r="AH1004" i="4"/>
  <c r="AH260" i="11" s="1"/>
  <c r="U1004" i="4"/>
  <c r="U260" i="11" s="1"/>
  <c r="AK1004" i="4"/>
  <c r="AK260" i="11" s="1"/>
  <c r="AR1004" i="4"/>
  <c r="AR260" i="11" s="1"/>
  <c r="Y1004" i="4"/>
  <c r="Y260" i="11" s="1"/>
  <c r="AF1004" i="4"/>
  <c r="AF260" i="11" s="1"/>
  <c r="AD1004" i="4"/>
  <c r="AD260" i="11" s="1"/>
  <c r="Q1004" i="4"/>
  <c r="Q260" i="11" s="1"/>
  <c r="AG1004" i="4"/>
  <c r="AG260" i="11" s="1"/>
  <c r="X1004" i="4"/>
  <c r="X260" i="11" s="1"/>
  <c r="AN1004" i="4"/>
  <c r="AN260" i="11" s="1"/>
  <c r="V1004" i="4"/>
  <c r="V260" i="11" s="1"/>
  <c r="AL1004" i="4"/>
  <c r="AL260" i="11" s="1"/>
  <c r="AB1004" i="4"/>
  <c r="AB260" i="11" s="1"/>
  <c r="Z1004" i="4"/>
  <c r="Z260" i="11" s="1"/>
  <c r="AO1004" i="4"/>
  <c r="AO260" i="11" s="1"/>
  <c r="P1004" i="4"/>
  <c r="P260" i="11" s="1"/>
  <c r="N1004" i="4"/>
  <c r="N260" i="11" s="1"/>
  <c r="AC981" i="4"/>
  <c r="AC258" i="11" s="1"/>
  <c r="AR981" i="4"/>
  <c r="AR258" i="11" s="1"/>
  <c r="AB981" i="4"/>
  <c r="AB258" i="11" s="1"/>
  <c r="AQ981" i="4"/>
  <c r="AQ258" i="11" s="1"/>
  <c r="AA981" i="4"/>
  <c r="AA258" i="11" s="1"/>
  <c r="AP981" i="4"/>
  <c r="AP258" i="11" s="1"/>
  <c r="Z981" i="4"/>
  <c r="Z258" i="11" s="1"/>
  <c r="AR1006" i="4"/>
  <c r="M1006" i="4"/>
  <c r="AL1006" i="4"/>
  <c r="AD1006" i="4"/>
  <c r="V1006" i="4"/>
  <c r="N1006" i="4"/>
  <c r="AO1006" i="4"/>
  <c r="Y1006" i="4"/>
  <c r="AK1006" i="4"/>
  <c r="AC1006" i="4"/>
  <c r="U1006" i="4"/>
  <c r="AP1006" i="4"/>
  <c r="AH1006" i="4"/>
  <c r="Z1006" i="4"/>
  <c r="R1006" i="4"/>
  <c r="AG1006" i="4"/>
  <c r="Q1006" i="4"/>
  <c r="S1006" i="4"/>
  <c r="AI1006" i="4"/>
  <c r="X1006" i="4"/>
  <c r="AN1006" i="4"/>
  <c r="AQ1006" i="4"/>
  <c r="P1006" i="4"/>
  <c r="AE1006" i="4"/>
  <c r="AJ1006" i="4"/>
  <c r="W1006" i="4"/>
  <c r="AM1006" i="4"/>
  <c r="AB1006" i="4"/>
  <c r="AA1006" i="4"/>
  <c r="AF1006" i="4"/>
  <c r="O1006" i="4"/>
  <c r="T1006" i="4"/>
  <c r="Y983" i="4"/>
  <c r="Y228" i="11" s="1"/>
  <c r="AD983" i="4"/>
  <c r="AD228" i="11" s="1"/>
  <c r="AH983" i="4"/>
  <c r="AH228" i="11" s="1"/>
  <c r="N983" i="4"/>
  <c r="N228" i="11" s="1"/>
  <c r="U983" i="4"/>
  <c r="U228" i="11" s="1"/>
  <c r="P983" i="4"/>
  <c r="P228" i="11" s="1"/>
  <c r="AG983" i="4"/>
  <c r="AG228" i="11" s="1"/>
  <c r="AJ983" i="4"/>
  <c r="AJ228" i="11" s="1"/>
  <c r="AI983" i="4"/>
  <c r="AI228" i="11" s="1"/>
  <c r="S983" i="4"/>
  <c r="S228" i="11" s="1"/>
  <c r="R983" i="4"/>
  <c r="R228" i="11" s="1"/>
  <c r="AP983" i="4"/>
  <c r="AP228" i="11" s="1"/>
  <c r="Q983" i="4"/>
  <c r="Q228" i="11" s="1"/>
  <c r="M983" i="4"/>
  <c r="M228" i="11" s="1"/>
  <c r="AC983" i="4"/>
  <c r="AC228" i="11" s="1"/>
  <c r="AF983" i="4"/>
  <c r="AF228" i="11" s="1"/>
  <c r="AE983" i="4"/>
  <c r="AE228" i="11" s="1"/>
  <c r="O983" i="4"/>
  <c r="O228" i="11" s="1"/>
  <c r="AB983" i="4"/>
  <c r="AB228" i="11" s="1"/>
  <c r="X983" i="4"/>
  <c r="X228" i="11" s="1"/>
  <c r="AO983" i="4"/>
  <c r="AO228" i="11" s="1"/>
  <c r="AR983" i="4"/>
  <c r="AR228" i="11" s="1"/>
  <c r="AQ983" i="4"/>
  <c r="AQ228" i="11" s="1"/>
  <c r="AA983" i="4"/>
  <c r="AA228" i="11" s="1"/>
  <c r="Z983" i="4"/>
  <c r="Z228" i="11" s="1"/>
  <c r="AL983" i="4"/>
  <c r="AL228" i="11" s="1"/>
  <c r="T983" i="4"/>
  <c r="T228" i="11" s="1"/>
  <c r="AK983" i="4"/>
  <c r="AK228" i="11" s="1"/>
  <c r="AN983" i="4"/>
  <c r="AN228" i="11" s="1"/>
  <c r="AM983" i="4"/>
  <c r="AM228" i="11" s="1"/>
  <c r="W983" i="4"/>
  <c r="W228" i="11" s="1"/>
  <c r="V983" i="4"/>
  <c r="V228" i="11" s="1"/>
  <c r="AO994" i="4"/>
  <c r="AO259" i="11" s="1"/>
  <c r="AK994" i="4"/>
  <c r="AK259" i="11" s="1"/>
  <c r="AG994" i="4"/>
  <c r="AG259" i="11" s="1"/>
  <c r="AC994" i="4"/>
  <c r="AC259" i="11" s="1"/>
  <c r="Y994" i="4"/>
  <c r="Y259" i="11" s="1"/>
  <c r="U994" i="4"/>
  <c r="U259" i="11" s="1"/>
  <c r="Q994" i="4"/>
  <c r="Q259" i="11" s="1"/>
  <c r="M994" i="4"/>
  <c r="M259" i="11" s="1"/>
  <c r="AR994" i="4"/>
  <c r="AR259" i="11" s="1"/>
  <c r="AJ994" i="4"/>
  <c r="AJ259" i="11" s="1"/>
  <c r="AF994" i="4"/>
  <c r="AF259" i="11" s="1"/>
  <c r="T994" i="4"/>
  <c r="T259" i="11" s="1"/>
  <c r="AN994" i="4"/>
  <c r="AN259" i="11" s="1"/>
  <c r="AB994" i="4"/>
  <c r="AB259" i="11" s="1"/>
  <c r="X994" i="4"/>
  <c r="X259" i="11" s="1"/>
  <c r="P994" i="4"/>
  <c r="P259" i="11" s="1"/>
  <c r="AM994" i="4"/>
  <c r="AM259" i="11" s="1"/>
  <c r="AE994" i="4"/>
  <c r="AE259" i="11" s="1"/>
  <c r="W994" i="4"/>
  <c r="W259" i="11" s="1"/>
  <c r="O994" i="4"/>
  <c r="O259" i="11" s="1"/>
  <c r="AL994" i="4"/>
  <c r="AL259" i="11" s="1"/>
  <c r="AD994" i="4"/>
  <c r="AD259" i="11" s="1"/>
  <c r="V994" i="4"/>
  <c r="V259" i="11" s="1"/>
  <c r="N994" i="4"/>
  <c r="N259" i="11" s="1"/>
  <c r="AQ994" i="4"/>
  <c r="AQ259" i="11" s="1"/>
  <c r="AI994" i="4"/>
  <c r="AI259" i="11" s="1"/>
  <c r="AA994" i="4"/>
  <c r="AA259" i="11" s="1"/>
  <c r="S994" i="4"/>
  <c r="S259" i="11" s="1"/>
  <c r="AP994" i="4"/>
  <c r="AP259" i="11" s="1"/>
  <c r="AH994" i="4"/>
  <c r="AH259" i="11" s="1"/>
  <c r="Z994" i="4"/>
  <c r="Z259" i="11" s="1"/>
  <c r="R994" i="4"/>
  <c r="R259" i="11" s="1"/>
  <c r="AQ996" i="4"/>
  <c r="AM996" i="4"/>
  <c r="AI996" i="4"/>
  <c r="AE996" i="4"/>
  <c r="AA996" i="4"/>
  <c r="W996" i="4"/>
  <c r="S996" i="4"/>
  <c r="O996" i="4"/>
  <c r="Z996" i="4"/>
  <c r="R996" i="4"/>
  <c r="AK996" i="4"/>
  <c r="AC996" i="4"/>
  <c r="U996" i="4"/>
  <c r="M996" i="4"/>
  <c r="AP996" i="4"/>
  <c r="AL996" i="4"/>
  <c r="AH996" i="4"/>
  <c r="AD996" i="4"/>
  <c r="V996" i="4"/>
  <c r="N996" i="4"/>
  <c r="AO996" i="4"/>
  <c r="AG996" i="4"/>
  <c r="Y996" i="4"/>
  <c r="Q996" i="4"/>
  <c r="AR996" i="4"/>
  <c r="AB996" i="4"/>
  <c r="AN996" i="4"/>
  <c r="X996" i="4"/>
  <c r="AJ996" i="4"/>
  <c r="T996" i="4"/>
  <c r="AF996" i="4"/>
  <c r="P996" i="4"/>
  <c r="AR995" i="4"/>
  <c r="AN995" i="4"/>
  <c r="AJ995" i="4"/>
  <c r="AF995" i="4"/>
  <c r="AB995" i="4"/>
  <c r="X995" i="4"/>
  <c r="T995" i="4"/>
  <c r="P995" i="4"/>
  <c r="AQ995" i="4"/>
  <c r="AI995" i="4"/>
  <c r="AA995" i="4"/>
  <c r="W995" i="4"/>
  <c r="O995" i="4"/>
  <c r="AL995" i="4"/>
  <c r="AM995" i="4"/>
  <c r="AE995" i="4"/>
  <c r="S995" i="4"/>
  <c r="AP995" i="4"/>
  <c r="AH995" i="4"/>
  <c r="AD995" i="4"/>
  <c r="V995" i="4"/>
  <c r="N995" i="4"/>
  <c r="AO995" i="4"/>
  <c r="AC995" i="4"/>
  <c r="U995" i="4"/>
  <c r="M995" i="4"/>
  <c r="AK995" i="4"/>
  <c r="Z995" i="4"/>
  <c r="R995" i="4"/>
  <c r="AG995" i="4"/>
  <c r="Y995" i="4"/>
  <c r="Q995" i="4"/>
  <c r="O982" i="4"/>
  <c r="S982" i="4"/>
  <c r="W982" i="4"/>
  <c r="AA982" i="4"/>
  <c r="AE982" i="4"/>
  <c r="AI982" i="4"/>
  <c r="AM982" i="4"/>
  <c r="AQ982" i="4"/>
  <c r="P982" i="4"/>
  <c r="T982" i="4"/>
  <c r="X982" i="4"/>
  <c r="AB982" i="4"/>
  <c r="AF982" i="4"/>
  <c r="AJ982" i="4"/>
  <c r="AN982" i="4"/>
  <c r="AR982" i="4"/>
  <c r="Q982" i="4"/>
  <c r="U982" i="4"/>
  <c r="Y982" i="4"/>
  <c r="AC982" i="4"/>
  <c r="AG982" i="4"/>
  <c r="AK982" i="4"/>
  <c r="AK251" i="11" s="1"/>
  <c r="AO982" i="4"/>
  <c r="N982" i="4"/>
  <c r="N251" i="11" s="1"/>
  <c r="R982" i="4"/>
  <c r="V982" i="4"/>
  <c r="Z982" i="4"/>
  <c r="AD982" i="4"/>
  <c r="AH982" i="4"/>
  <c r="AL982" i="4"/>
  <c r="AP982" i="4"/>
  <c r="O985" i="4"/>
  <c r="S985" i="4"/>
  <c r="W985" i="4"/>
  <c r="AA985" i="4"/>
  <c r="AE985" i="4"/>
  <c r="AI985" i="4"/>
  <c r="AM985" i="4"/>
  <c r="AQ985" i="4"/>
  <c r="P985" i="4"/>
  <c r="T985" i="4"/>
  <c r="X985" i="4"/>
  <c r="AB985" i="4"/>
  <c r="AF985" i="4"/>
  <c r="AJ985" i="4"/>
  <c r="AN985" i="4"/>
  <c r="AR985" i="4"/>
  <c r="Q985" i="4"/>
  <c r="U985" i="4"/>
  <c r="Y985" i="4"/>
  <c r="AC985" i="4"/>
  <c r="AG985" i="4"/>
  <c r="AK985" i="4"/>
  <c r="AO985" i="4"/>
  <c r="M985" i="4"/>
  <c r="R985" i="4"/>
  <c r="AH985" i="4"/>
  <c r="V985" i="4"/>
  <c r="AL985" i="4"/>
  <c r="Z985" i="4"/>
  <c r="AD985" i="4"/>
  <c r="N985" i="4"/>
  <c r="AP985" i="4"/>
  <c r="M982" i="4"/>
  <c r="Q984" i="4"/>
  <c r="U984" i="4"/>
  <c r="Y984" i="4"/>
  <c r="AC984" i="4"/>
  <c r="AG984" i="4"/>
  <c r="AK984" i="4"/>
  <c r="AO984" i="4"/>
  <c r="N984" i="4"/>
  <c r="R984" i="4"/>
  <c r="V984" i="4"/>
  <c r="Z984" i="4"/>
  <c r="AD984" i="4"/>
  <c r="AH984" i="4"/>
  <c r="AL984" i="4"/>
  <c r="AP984" i="4"/>
  <c r="O984" i="4"/>
  <c r="S984" i="4"/>
  <c r="W984" i="4"/>
  <c r="AA984" i="4"/>
  <c r="AE984" i="4"/>
  <c r="AI984" i="4"/>
  <c r="AM984" i="4"/>
  <c r="AQ984" i="4"/>
  <c r="AQ249" i="11" s="1"/>
  <c r="T984" i="4"/>
  <c r="AJ984" i="4"/>
  <c r="AJ249" i="11" s="1"/>
  <c r="X984" i="4"/>
  <c r="AN984" i="4"/>
  <c r="AB984" i="4"/>
  <c r="AF984" i="4"/>
  <c r="P984" i="4"/>
  <c r="AR984" i="4"/>
  <c r="AR249" i="11" s="1"/>
  <c r="P986" i="4"/>
  <c r="T986" i="4"/>
  <c r="X986" i="4"/>
  <c r="AB986" i="4"/>
  <c r="AF986" i="4"/>
  <c r="AJ986" i="4"/>
  <c r="AN986" i="4"/>
  <c r="AR986" i="4"/>
  <c r="Q986" i="4"/>
  <c r="U986" i="4"/>
  <c r="Y986" i="4"/>
  <c r="AC986" i="4"/>
  <c r="AG986" i="4"/>
  <c r="AK986" i="4"/>
  <c r="AO986" i="4"/>
  <c r="M986" i="4"/>
  <c r="N986" i="4"/>
  <c r="R986" i="4"/>
  <c r="V986" i="4"/>
  <c r="Z986" i="4"/>
  <c r="AD986" i="4"/>
  <c r="AH986" i="4"/>
  <c r="AL986" i="4"/>
  <c r="AP986" i="4"/>
  <c r="S986" i="4"/>
  <c r="AI986" i="4"/>
  <c r="W986" i="4"/>
  <c r="AM986" i="4"/>
  <c r="AA986" i="4"/>
  <c r="AE986" i="4"/>
  <c r="AQ986" i="4"/>
  <c r="O986" i="4"/>
  <c r="H55" i="11"/>
  <c r="H57" i="11"/>
  <c r="H54" i="11"/>
  <c r="H58" i="11"/>
  <c r="H60" i="11"/>
  <c r="H56" i="11"/>
  <c r="H27" i="4"/>
  <c r="H31" i="4"/>
  <c r="H41" i="4"/>
  <c r="H45" i="4"/>
  <c r="H55" i="4"/>
  <c r="H68" i="4"/>
  <c r="H78" i="4"/>
  <c r="H82" i="4"/>
  <c r="H92" i="4"/>
  <c r="H96" i="4"/>
  <c r="H105" i="4"/>
  <c r="H109" i="4"/>
  <c r="H118" i="4"/>
  <c r="H122" i="4"/>
  <c r="H132" i="4"/>
  <c r="H136" i="4"/>
  <c r="H146" i="4"/>
  <c r="H150" i="4"/>
  <c r="H159" i="4"/>
  <c r="H163" i="4"/>
  <c r="H172" i="4"/>
  <c r="H176" i="4"/>
  <c r="H188" i="4"/>
  <c r="H192" i="4"/>
  <c r="H202" i="4"/>
  <c r="H212" i="4"/>
  <c r="H216" i="4"/>
  <c r="H226" i="4"/>
  <c r="H230" i="4"/>
  <c r="H241" i="4"/>
  <c r="H245" i="4"/>
  <c r="H255" i="4"/>
  <c r="H269" i="4"/>
  <c r="H273" i="4"/>
  <c r="H281" i="4"/>
  <c r="H285" i="4"/>
  <c r="M285" i="4" s="1"/>
  <c r="M285" i="10" s="1"/>
  <c r="H293" i="4"/>
  <c r="H297" i="4"/>
  <c r="H309" i="4"/>
  <c r="H321" i="4"/>
  <c r="H325" i="4"/>
  <c r="H333" i="4"/>
  <c r="H337" i="4"/>
  <c r="H345" i="4"/>
  <c r="H349" i="4"/>
  <c r="H361" i="4"/>
  <c r="H373" i="4"/>
  <c r="H377" i="4"/>
  <c r="H388" i="4"/>
  <c r="H392" i="4"/>
  <c r="H400" i="4"/>
  <c r="H404" i="4"/>
  <c r="H416" i="4"/>
  <c r="H428" i="4"/>
  <c r="H432" i="4"/>
  <c r="H440" i="4"/>
  <c r="H444" i="4"/>
  <c r="H452" i="4"/>
  <c r="H456" i="4"/>
  <c r="H468" i="4"/>
  <c r="H480" i="4"/>
  <c r="H484" i="4"/>
  <c r="H492" i="4"/>
  <c r="H496" i="4"/>
  <c r="H504" i="4"/>
  <c r="H508" i="4"/>
  <c r="H520" i="4"/>
  <c r="H532" i="4"/>
  <c r="H536" i="4"/>
  <c r="H544" i="4"/>
  <c r="H548" i="4"/>
  <c r="H556" i="4"/>
  <c r="H560" i="4"/>
  <c r="H572" i="4"/>
  <c r="H584" i="4"/>
  <c r="H588" i="4"/>
  <c r="H597" i="4"/>
  <c r="H601" i="4"/>
  <c r="H609" i="4"/>
  <c r="H613" i="4"/>
  <c r="H627" i="4"/>
  <c r="H639" i="4"/>
  <c r="H643" i="4"/>
  <c r="H651" i="4"/>
  <c r="H655" i="4"/>
  <c r="H28" i="4"/>
  <c r="H32" i="4"/>
  <c r="H42" i="4"/>
  <c r="H52" i="4"/>
  <c r="H56" i="4"/>
  <c r="H65" i="4"/>
  <c r="H69" i="4"/>
  <c r="H79" i="4"/>
  <c r="H83" i="4"/>
  <c r="H93" i="4"/>
  <c r="H97" i="4"/>
  <c r="H106" i="4"/>
  <c r="H110" i="4"/>
  <c r="H119" i="4"/>
  <c r="H123" i="4"/>
  <c r="H133" i="4"/>
  <c r="H137" i="4"/>
  <c r="H147" i="4"/>
  <c r="H151" i="4"/>
  <c r="H160" i="4"/>
  <c r="H164" i="4"/>
  <c r="H173" i="4"/>
  <c r="H177" i="4"/>
  <c r="H189" i="4"/>
  <c r="H199" i="4"/>
  <c r="H203" i="4"/>
  <c r="H213" i="4"/>
  <c r="H217" i="4"/>
  <c r="H227" i="4"/>
  <c r="H231" i="4"/>
  <c r="H242" i="4"/>
  <c r="H252" i="4"/>
  <c r="H256" i="4"/>
  <c r="H270" i="4"/>
  <c r="H282" i="4"/>
  <c r="M282" i="4" s="1"/>
  <c r="H286" i="4"/>
  <c r="M286" i="4" s="1"/>
  <c r="M286" i="10" s="1"/>
  <c r="H294" i="4"/>
  <c r="H298" i="4"/>
  <c r="H306" i="4"/>
  <c r="H310" i="4"/>
  <c r="H322" i="4"/>
  <c r="H334" i="4"/>
  <c r="H338" i="4"/>
  <c r="H346" i="4"/>
  <c r="H350" i="4"/>
  <c r="H358" i="4"/>
  <c r="H362" i="4"/>
  <c r="H374" i="4"/>
  <c r="H389" i="4"/>
  <c r="H393" i="4"/>
  <c r="H401" i="4"/>
  <c r="H405" i="4"/>
  <c r="H413" i="4"/>
  <c r="H417" i="4"/>
  <c r="H429" i="4"/>
  <c r="H441" i="4"/>
  <c r="H445" i="4"/>
  <c r="H453" i="4"/>
  <c r="H457" i="4"/>
  <c r="H465" i="4"/>
  <c r="H469" i="4"/>
  <c r="H481" i="4"/>
  <c r="H493" i="4"/>
  <c r="H497" i="4"/>
  <c r="H505" i="4"/>
  <c r="H509" i="4"/>
  <c r="H517" i="4"/>
  <c r="H521" i="4"/>
  <c r="H533" i="4"/>
  <c r="H545" i="4"/>
  <c r="H549" i="4"/>
  <c r="H557" i="4"/>
  <c r="H561" i="4"/>
  <c r="H569" i="4"/>
  <c r="H573" i="4"/>
  <c r="H585" i="4"/>
  <c r="H598" i="4"/>
  <c r="H602" i="4"/>
  <c r="H610" i="4"/>
  <c r="H614" i="4"/>
  <c r="H624" i="4"/>
  <c r="H628" i="4"/>
  <c r="H640" i="4"/>
  <c r="H652" i="4"/>
  <c r="H824" i="4"/>
  <c r="H820" i="4"/>
  <c r="H808" i="4"/>
  <c r="H796" i="4"/>
  <c r="H792" i="4"/>
  <c r="H784" i="4"/>
  <c r="H780" i="4"/>
  <c r="H772" i="4"/>
  <c r="H768" i="4"/>
  <c r="H756" i="4"/>
  <c r="H744" i="4"/>
  <c r="H740" i="4"/>
  <c r="H733" i="4"/>
  <c r="H729" i="4"/>
  <c r="H721" i="4"/>
  <c r="H717" i="4"/>
  <c r="H705" i="4"/>
  <c r="H693" i="4"/>
  <c r="H689" i="4"/>
  <c r="H681" i="4"/>
  <c r="H677" i="4"/>
  <c r="H669" i="4"/>
  <c r="H665" i="4"/>
  <c r="H650" i="4"/>
  <c r="H641" i="4"/>
  <c r="H625" i="4"/>
  <c r="H612" i="4"/>
  <c r="H600" i="4"/>
  <c r="H582" i="4"/>
  <c r="H574" i="4"/>
  <c r="H543" i="4"/>
  <c r="H534" i="4"/>
  <c r="H518" i="4"/>
  <c r="H507" i="4"/>
  <c r="H495" i="4"/>
  <c r="H478" i="4"/>
  <c r="H470" i="4"/>
  <c r="H439" i="4"/>
  <c r="H430" i="4"/>
  <c r="H414" i="4"/>
  <c r="H403" i="4"/>
  <c r="H391" i="4"/>
  <c r="H371" i="4"/>
  <c r="H363" i="4"/>
  <c r="H332" i="4"/>
  <c r="H323" i="4"/>
  <c r="H307" i="4"/>
  <c r="H296" i="4"/>
  <c r="H284" i="4"/>
  <c r="H267" i="4"/>
  <c r="H257" i="4"/>
  <c r="H243" i="4"/>
  <c r="H228" i="4"/>
  <c r="H214" i="4"/>
  <c r="H200" i="4"/>
  <c r="H186" i="4"/>
  <c r="H124" i="4"/>
  <c r="H111" i="4"/>
  <c r="H98" i="4"/>
  <c r="H84" i="4"/>
  <c r="H70" i="4"/>
  <c r="H58" i="4"/>
  <c r="H44" i="4"/>
  <c r="H30" i="4"/>
  <c r="H823" i="4"/>
  <c r="H819" i="4"/>
  <c r="H811" i="4"/>
  <c r="H807" i="4"/>
  <c r="H795" i="4"/>
  <c r="H783" i="4"/>
  <c r="H779" i="4"/>
  <c r="H771" i="4"/>
  <c r="H767" i="4"/>
  <c r="H759" i="4"/>
  <c r="H755" i="4"/>
  <c r="H743" i="4"/>
  <c r="H732" i="4"/>
  <c r="H728" i="4"/>
  <c r="H720" i="4"/>
  <c r="H716" i="4"/>
  <c r="H708" i="4"/>
  <c r="H704" i="4"/>
  <c r="H692" i="4"/>
  <c r="H680" i="4"/>
  <c r="H676" i="4"/>
  <c r="H668" i="4"/>
  <c r="H664" i="4"/>
  <c r="H656" i="4"/>
  <c r="H638" i="4"/>
  <c r="H630" i="4"/>
  <c r="H611" i="4"/>
  <c r="H599" i="4"/>
  <c r="H587" i="4"/>
  <c r="H571" i="4"/>
  <c r="H562" i="4"/>
  <c r="H531" i="4"/>
  <c r="H523" i="4"/>
  <c r="H506" i="4"/>
  <c r="H494" i="4"/>
  <c r="H483" i="4"/>
  <c r="H467" i="4"/>
  <c r="H458" i="4"/>
  <c r="H427" i="4"/>
  <c r="H419" i="4"/>
  <c r="H402" i="4"/>
  <c r="H390" i="4"/>
  <c r="H376" i="4"/>
  <c r="H360" i="4"/>
  <c r="H351" i="4"/>
  <c r="H320" i="4"/>
  <c r="H312" i="4"/>
  <c r="H295" i="4"/>
  <c r="H283" i="4"/>
  <c r="M283" i="4" s="1"/>
  <c r="M283" i="10" s="1"/>
  <c r="H272" i="4"/>
  <c r="H254" i="4"/>
  <c r="H240" i="4"/>
  <c r="H225" i="4"/>
  <c r="H205" i="4"/>
  <c r="H191" i="4"/>
  <c r="H175" i="4"/>
  <c r="H162" i="4"/>
  <c r="H149" i="4"/>
  <c r="H135" i="4"/>
  <c r="H121" i="4"/>
  <c r="H108" i="4"/>
  <c r="H95" i="4"/>
  <c r="H81" i="4"/>
  <c r="H67" i="4"/>
  <c r="H57" i="4"/>
  <c r="H43" i="4"/>
  <c r="H29" i="4"/>
  <c r="M280" i="4"/>
  <c r="M280" i="10" s="1"/>
  <c r="M284" i="4"/>
  <c r="M284" i="10" s="1"/>
  <c r="M281" i="4"/>
  <c r="L58" i="3"/>
  <c r="R1578" i="4" l="1"/>
  <c r="AA1553" i="4"/>
  <c r="AI1587" i="4"/>
  <c r="S1541" i="4"/>
  <c r="AO1541" i="4"/>
  <c r="N1541" i="4"/>
  <c r="X1653" i="4"/>
  <c r="AE1653" i="4"/>
  <c r="AA1541" i="4"/>
  <c r="AE1541" i="4"/>
  <c r="AP1541" i="4"/>
  <c r="Z1541" i="4"/>
  <c r="T1541" i="4"/>
  <c r="AM1541" i="4"/>
  <c r="AH1541" i="4"/>
  <c r="AD1541" i="4"/>
  <c r="M1225" i="4"/>
  <c r="O1653" i="4"/>
  <c r="AM1566" i="4"/>
  <c r="AF1541" i="4"/>
  <c r="AG1541" i="4"/>
  <c r="W1541" i="4"/>
  <c r="AL1541" i="4"/>
  <c r="U1541" i="4"/>
  <c r="O1424" i="4"/>
  <c r="M1411" i="4"/>
  <c r="P1411" i="4"/>
  <c r="AF1411" i="4"/>
  <c r="R1541" i="4"/>
  <c r="P1541" i="4"/>
  <c r="M1541" i="4"/>
  <c r="AB1541" i="4"/>
  <c r="X1541" i="4"/>
  <c r="AK1541" i="4"/>
  <c r="O1541" i="4"/>
  <c r="AQ1541" i="4"/>
  <c r="X1697" i="4"/>
  <c r="AL1697" i="4"/>
  <c r="Y1697" i="4"/>
  <c r="AN1541" i="4"/>
  <c r="Y1541" i="4"/>
  <c r="AI1541" i="4"/>
  <c r="AC1541" i="4"/>
  <c r="Q1541" i="4"/>
  <c r="AR1541" i="4"/>
  <c r="V1541" i="4"/>
  <c r="AJ1541" i="4"/>
  <c r="AM1698" i="4"/>
  <c r="R1697" i="4"/>
  <c r="M1347" i="4"/>
  <c r="M1261" i="4"/>
  <c r="AO1421" i="4"/>
  <c r="Z1421" i="4"/>
  <c r="AP1421" i="4"/>
  <c r="AA1421" i="4"/>
  <c r="AQ1421" i="4"/>
  <c r="AJ1641" i="4"/>
  <c r="AA1616" i="4"/>
  <c r="V1603" i="4"/>
  <c r="AG1225" i="4"/>
  <c r="AP1698" i="4"/>
  <c r="AN1697" i="4"/>
  <c r="AJ1697" i="4"/>
  <c r="M1697" i="4"/>
  <c r="AR1697" i="4"/>
  <c r="S1616" i="4"/>
  <c r="AA1237" i="4"/>
  <c r="Q1225" i="4"/>
  <c r="U1225" i="4"/>
  <c r="T1698" i="4"/>
  <c r="R1698" i="4"/>
  <c r="O1698" i="4"/>
  <c r="AQ1698" i="4"/>
  <c r="AN1698" i="4"/>
  <c r="AL1698" i="4"/>
  <c r="Q1698" i="4"/>
  <c r="Y1698" i="4"/>
  <c r="P1697" i="4"/>
  <c r="AE1697" i="4"/>
  <c r="AQ1697" i="4"/>
  <c r="AM1697" i="4"/>
  <c r="N1697" i="4"/>
  <c r="AG1697" i="4"/>
  <c r="AH1697" i="4"/>
  <c r="AC1697" i="4"/>
  <c r="U1675" i="4"/>
  <c r="U1686" i="4"/>
  <c r="U1704" i="4" s="1"/>
  <c r="W1675" i="4"/>
  <c r="W1686" i="4"/>
  <c r="W1704" i="4" s="1"/>
  <c r="AO1675" i="4"/>
  <c r="AO1686" i="4"/>
  <c r="AO1704" i="4" s="1"/>
  <c r="AQ1675" i="4"/>
  <c r="AQ1686" i="4"/>
  <c r="AQ1704" i="4" s="1"/>
  <c r="N1675" i="4"/>
  <c r="N1686" i="4"/>
  <c r="N1704" i="4" s="1"/>
  <c r="P1675" i="4"/>
  <c r="P1686" i="4"/>
  <c r="P1704" i="4" s="1"/>
  <c r="AH1675" i="4"/>
  <c r="AH1686" i="4"/>
  <c r="AH1704" i="4" s="1"/>
  <c r="AN1675" i="4"/>
  <c r="AN1686" i="4"/>
  <c r="AN1704" i="4" s="1"/>
  <c r="AE1674" i="4"/>
  <c r="AE1685" i="4"/>
  <c r="AE1703" i="4" s="1"/>
  <c r="AN1674" i="4"/>
  <c r="AN1685" i="4"/>
  <c r="AN1703" i="4" s="1"/>
  <c r="AP1674" i="4"/>
  <c r="AP1685" i="4"/>
  <c r="AP1703" i="4" s="1"/>
  <c r="AM1674" i="4"/>
  <c r="AM1685" i="4"/>
  <c r="AM1703" i="4" s="1"/>
  <c r="AF1674" i="4"/>
  <c r="AF1685" i="4"/>
  <c r="AF1703" i="4" s="1"/>
  <c r="AH1674" i="4"/>
  <c r="AH1685" i="4"/>
  <c r="AH1703" i="4" s="1"/>
  <c r="M1674" i="4"/>
  <c r="M1685" i="4"/>
  <c r="M1703" i="4" s="1"/>
  <c r="U1674" i="4"/>
  <c r="U1685" i="4"/>
  <c r="U1703" i="4" s="1"/>
  <c r="T1696" i="4"/>
  <c r="AR1696" i="4"/>
  <c r="M1696" i="4"/>
  <c r="W1696" i="4"/>
  <c r="Y1696" i="4"/>
  <c r="O1696" i="4"/>
  <c r="AL1696" i="4"/>
  <c r="AG1696" i="4"/>
  <c r="AI1698" i="4"/>
  <c r="AF1698" i="4"/>
  <c r="AD1698" i="4"/>
  <c r="AA1698" i="4"/>
  <c r="X1698" i="4"/>
  <c r="V1698" i="4"/>
  <c r="AG1698" i="4"/>
  <c r="AO1698" i="4"/>
  <c r="AI1697" i="4"/>
  <c r="O1697" i="4"/>
  <c r="AA1697" i="4"/>
  <c r="W1697" i="4"/>
  <c r="V1697" i="4"/>
  <c r="AO1697" i="4"/>
  <c r="AP1697" i="4"/>
  <c r="AK1697" i="4"/>
  <c r="AK1675" i="4"/>
  <c r="AK1686" i="4"/>
  <c r="AK1704" i="4" s="1"/>
  <c r="AM1675" i="4"/>
  <c r="AM1686" i="4"/>
  <c r="AM1704" i="4" s="1"/>
  <c r="Z1675" i="4"/>
  <c r="Z1686" i="4"/>
  <c r="Z1704" i="4" s="1"/>
  <c r="AF1675" i="4"/>
  <c r="AF1686" i="4"/>
  <c r="AF1704" i="4" s="1"/>
  <c r="AD1675" i="4"/>
  <c r="AD1686" i="4"/>
  <c r="AD1704" i="4" s="1"/>
  <c r="Q1675" i="4"/>
  <c r="Q1686" i="4"/>
  <c r="Q1704" i="4" s="1"/>
  <c r="S1675" i="4"/>
  <c r="S1686" i="4"/>
  <c r="S1704" i="4" s="1"/>
  <c r="T1675" i="4"/>
  <c r="T1686" i="4"/>
  <c r="T1704" i="4" s="1"/>
  <c r="O1674" i="4"/>
  <c r="O1685" i="4"/>
  <c r="O1703" i="4" s="1"/>
  <c r="X1674" i="4"/>
  <c r="X1685" i="4"/>
  <c r="X1703" i="4" s="1"/>
  <c r="Z1674" i="4"/>
  <c r="Z1685" i="4"/>
  <c r="Z1703" i="4" s="1"/>
  <c r="W1674" i="4"/>
  <c r="W1685" i="4"/>
  <c r="W1703" i="4" s="1"/>
  <c r="P1674" i="4"/>
  <c r="P1685" i="4"/>
  <c r="P1703" i="4" s="1"/>
  <c r="R1674" i="4"/>
  <c r="R1685" i="4"/>
  <c r="R1703" i="4" s="1"/>
  <c r="AC1674" i="4"/>
  <c r="AC1685" i="4"/>
  <c r="AC1703" i="4" s="1"/>
  <c r="AK1674" i="4"/>
  <c r="AK1685" i="4"/>
  <c r="AK1703" i="4" s="1"/>
  <c r="AK1696" i="4"/>
  <c r="AB1696" i="4"/>
  <c r="AH1696" i="4"/>
  <c r="AC1696" i="4"/>
  <c r="AD1696" i="4"/>
  <c r="U1696" i="4"/>
  <c r="Q1696" i="4"/>
  <c r="AM1696" i="4"/>
  <c r="AM1707" i="4" s="1"/>
  <c r="AH1694" i="4"/>
  <c r="AI1694" i="4"/>
  <c r="S1666" i="4"/>
  <c r="S1694" i="4"/>
  <c r="Z1694" i="4"/>
  <c r="AA1694" i="4"/>
  <c r="AQ1694" i="4"/>
  <c r="AE1694" i="4"/>
  <c r="AO1694" i="4"/>
  <c r="S1698" i="4"/>
  <c r="P1698" i="4"/>
  <c r="N1698" i="4"/>
  <c r="M1698" i="4"/>
  <c r="U1698" i="4"/>
  <c r="AR1698" i="4"/>
  <c r="S1697" i="4"/>
  <c r="AD1697" i="4"/>
  <c r="Q1697" i="4"/>
  <c r="V1675" i="4"/>
  <c r="V1686" i="4"/>
  <c r="V1704" i="4" s="1"/>
  <c r="AB1675" i="4"/>
  <c r="AB1686" i="4"/>
  <c r="AB1704" i="4" s="1"/>
  <c r="AP1675" i="4"/>
  <c r="AP1686" i="4"/>
  <c r="AP1704" i="4" s="1"/>
  <c r="M1675" i="4"/>
  <c r="M1686" i="4"/>
  <c r="M1704" i="4" s="1"/>
  <c r="O1675" i="4"/>
  <c r="O1686" i="4"/>
  <c r="O1704" i="4" s="1"/>
  <c r="AG1675" i="4"/>
  <c r="AG1686" i="4"/>
  <c r="AG1704" i="4" s="1"/>
  <c r="AI1675" i="4"/>
  <c r="AI1686" i="4"/>
  <c r="AI1704" i="4" s="1"/>
  <c r="X1675" i="4"/>
  <c r="X1686" i="4"/>
  <c r="X1704" i="4" s="1"/>
  <c r="AD1674" i="4"/>
  <c r="AD1685" i="4"/>
  <c r="AD1703" i="4" s="1"/>
  <c r="AQ1674" i="4"/>
  <c r="AQ1685" i="4"/>
  <c r="AQ1703" i="4" s="1"/>
  <c r="AJ1674" i="4"/>
  <c r="AJ1685" i="4"/>
  <c r="AJ1703" i="4" s="1"/>
  <c r="AL1674" i="4"/>
  <c r="AL1685" i="4"/>
  <c r="AL1703" i="4" s="1"/>
  <c r="AI1674" i="4"/>
  <c r="AI1685" i="4"/>
  <c r="AI1703" i="4" s="1"/>
  <c r="Y1674" i="4"/>
  <c r="Y1685" i="4"/>
  <c r="Y1703" i="4" s="1"/>
  <c r="Q1674" i="4"/>
  <c r="Q1685" i="4"/>
  <c r="Q1703" i="4" s="1"/>
  <c r="AR1674" i="4"/>
  <c r="AR1685" i="4"/>
  <c r="AR1703" i="4" s="1"/>
  <c r="AF1696" i="4"/>
  <c r="AN1696" i="4"/>
  <c r="AN1707" i="4" s="1"/>
  <c r="R1696" i="4"/>
  <c r="N1696" i="4"/>
  <c r="N1707" i="4" s="1"/>
  <c r="AI1696" i="4"/>
  <c r="AI1707" i="4" s="1"/>
  <c r="Z1696" i="4"/>
  <c r="V1696" i="4"/>
  <c r="AO1696" i="4"/>
  <c r="AO1707" i="4" s="1"/>
  <c r="W1694" i="4"/>
  <c r="P1694" i="4"/>
  <c r="AF1694" i="4"/>
  <c r="AP1694" i="4"/>
  <c r="X1694" i="4"/>
  <c r="V1694" i="4"/>
  <c r="Q1694" i="4"/>
  <c r="AR1694" i="4"/>
  <c r="P1693" i="4"/>
  <c r="W1693" i="4"/>
  <c r="R1693" i="4"/>
  <c r="Y1693" i="4"/>
  <c r="O1693" i="4"/>
  <c r="AK1693" i="4"/>
  <c r="AA1693" i="4"/>
  <c r="AR1693" i="4"/>
  <c r="AJ1698" i="4"/>
  <c r="AH1698" i="4"/>
  <c r="AE1698" i="4"/>
  <c r="AB1698" i="4"/>
  <c r="Z1698" i="4"/>
  <c r="W1698" i="4"/>
  <c r="AC1698" i="4"/>
  <c r="AK1698" i="4"/>
  <c r="AF1697" i="4"/>
  <c r="AB1697" i="4"/>
  <c r="T1697" i="4"/>
  <c r="Z1697" i="4"/>
  <c r="U1697" i="4"/>
  <c r="AR1675" i="4"/>
  <c r="AR1686" i="4"/>
  <c r="AR1704" i="4" s="1"/>
  <c r="AL1675" i="4"/>
  <c r="AL1686" i="4"/>
  <c r="AL1704" i="4" s="1"/>
  <c r="Y1675" i="4"/>
  <c r="Y1686" i="4"/>
  <c r="Y1704" i="4" s="1"/>
  <c r="AA1675" i="4"/>
  <c r="AA1686" i="4"/>
  <c r="AA1704" i="4" s="1"/>
  <c r="AC1675" i="4"/>
  <c r="AC1686" i="4"/>
  <c r="AC1704" i="4" s="1"/>
  <c r="AE1675" i="4"/>
  <c r="AE1686" i="4"/>
  <c r="AE1704" i="4" s="1"/>
  <c r="R1675" i="4"/>
  <c r="R1686" i="4"/>
  <c r="R1704" i="4" s="1"/>
  <c r="AJ1675" i="4"/>
  <c r="AJ1686" i="4"/>
  <c r="AJ1704" i="4" s="1"/>
  <c r="AB1674" i="4"/>
  <c r="AB1685" i="4"/>
  <c r="AB1703" i="4" s="1"/>
  <c r="N1674" i="4"/>
  <c r="N1685" i="4"/>
  <c r="N1703" i="4" s="1"/>
  <c r="AA1674" i="4"/>
  <c r="AA1685" i="4"/>
  <c r="AA1703" i="4" s="1"/>
  <c r="T1674" i="4"/>
  <c r="T1685" i="4"/>
  <c r="T1703" i="4" s="1"/>
  <c r="V1674" i="4"/>
  <c r="V1685" i="4"/>
  <c r="V1703" i="4" s="1"/>
  <c r="S1674" i="4"/>
  <c r="S1685" i="4"/>
  <c r="S1703" i="4" s="1"/>
  <c r="AO1674" i="4"/>
  <c r="AO1685" i="4"/>
  <c r="AO1703" i="4" s="1"/>
  <c r="AG1674" i="4"/>
  <c r="AG1685" i="4"/>
  <c r="AG1703" i="4" s="1"/>
  <c r="AJ1696" i="4"/>
  <c r="P1696" i="4"/>
  <c r="P1707" i="4" s="1"/>
  <c r="X1696" i="4"/>
  <c r="X1707" i="4" s="1"/>
  <c r="AP1696" i="4"/>
  <c r="AP1707" i="4" s="1"/>
  <c r="S1696" i="4"/>
  <c r="AQ1696" i="4"/>
  <c r="AQ1707" i="4" s="1"/>
  <c r="AE1696" i="4"/>
  <c r="AE1707" i="4" s="1"/>
  <c r="AA1696" i="4"/>
  <c r="AA1707" i="4" s="1"/>
  <c r="AN1694" i="4"/>
  <c r="AK1694" i="4"/>
  <c r="AL1694" i="4"/>
  <c r="N1694" i="4"/>
  <c r="AG1694" i="4"/>
  <c r="AD1666" i="4"/>
  <c r="AD1694" i="4"/>
  <c r="Y1694" i="4"/>
  <c r="AJ1694" i="4"/>
  <c r="AJ1693" i="4"/>
  <c r="AB1693" i="4"/>
  <c r="AC1693" i="4"/>
  <c r="AM1693" i="4"/>
  <c r="AD1693" i="4"/>
  <c r="U1693" i="4"/>
  <c r="AP1693" i="4"/>
  <c r="AG1693" i="4"/>
  <c r="AF1688" i="4"/>
  <c r="X1688" i="4"/>
  <c r="M1688" i="4"/>
  <c r="W1662" i="4"/>
  <c r="W1688" i="4"/>
  <c r="AD1688" i="4"/>
  <c r="U1688" i="4"/>
  <c r="AP1688" i="4"/>
  <c r="AG1688" i="4"/>
  <c r="AI1690" i="4"/>
  <c r="AC1690" i="4"/>
  <c r="AE1690" i="4"/>
  <c r="AO1690" i="4"/>
  <c r="AA1690" i="4"/>
  <c r="U1690" i="4"/>
  <c r="W1690" i="4"/>
  <c r="Q1690" i="4"/>
  <c r="AF1689" i="4"/>
  <c r="AD1689" i="4"/>
  <c r="O1689" i="4"/>
  <c r="X1689" i="4"/>
  <c r="V1689" i="4"/>
  <c r="W1689" i="4"/>
  <c r="AO1689" i="4"/>
  <c r="AG1689" i="4"/>
  <c r="AH1695" i="4"/>
  <c r="P1695" i="4"/>
  <c r="AG1695" i="4"/>
  <c r="AR1695" i="4"/>
  <c r="AA1695" i="4"/>
  <c r="R1695" i="4"/>
  <c r="AE1695" i="4"/>
  <c r="S1695" i="4"/>
  <c r="Q1468" i="4"/>
  <c r="Q1473" i="4" s="1"/>
  <c r="AG1468" i="4"/>
  <c r="AG1473" i="4" s="1"/>
  <c r="AF1468" i="4"/>
  <c r="AF1473" i="4" s="1"/>
  <c r="V1435" i="4"/>
  <c r="V1468" i="4"/>
  <c r="V1473" i="4" s="1"/>
  <c r="AL1468" i="4"/>
  <c r="AL1473" i="4" s="1"/>
  <c r="AN1468" i="4"/>
  <c r="AN1473" i="4" s="1"/>
  <c r="AA1435" i="4"/>
  <c r="AA1468" i="4"/>
  <c r="AA1473" i="4" s="1"/>
  <c r="AQ1435" i="4"/>
  <c r="AQ1468" i="4"/>
  <c r="AQ1473" i="4" s="1"/>
  <c r="AP1469" i="4"/>
  <c r="AP1474" i="4" s="1"/>
  <c r="AA1469" i="4"/>
  <c r="AA1474" i="4" s="1"/>
  <c r="AQ1469" i="4"/>
  <c r="AQ1474" i="4" s="1"/>
  <c r="P1469" i="4"/>
  <c r="P1474" i="4" s="1"/>
  <c r="AF1469" i="4"/>
  <c r="AF1474" i="4" s="1"/>
  <c r="V1469" i="4"/>
  <c r="V1474" i="4" s="1"/>
  <c r="U1469" i="4"/>
  <c r="U1474" i="4" s="1"/>
  <c r="AK1469" i="4"/>
  <c r="AK1474" i="4" s="1"/>
  <c r="N1466" i="4"/>
  <c r="N1471" i="4" s="1"/>
  <c r="S1466" i="4"/>
  <c r="S1471" i="4" s="1"/>
  <c r="AI1466" i="4"/>
  <c r="AI1471" i="4" s="1"/>
  <c r="AD1466" i="4"/>
  <c r="AD1471" i="4" s="1"/>
  <c r="X1466" i="4"/>
  <c r="X1471" i="4" s="1"/>
  <c r="AN1466" i="4"/>
  <c r="AN1471" i="4" s="1"/>
  <c r="M1466" i="4"/>
  <c r="M1471" i="4" s="1"/>
  <c r="AC1466" i="4"/>
  <c r="AC1471" i="4" s="1"/>
  <c r="Q1376" i="4"/>
  <c r="AE1225" i="4"/>
  <c r="AE1230" i="4" s="1"/>
  <c r="AI1225" i="4"/>
  <c r="W1225" i="4"/>
  <c r="AF1225" i="4"/>
  <c r="AP1225" i="4"/>
  <c r="AP1230" i="4" s="1"/>
  <c r="Z1225" i="4"/>
  <c r="AO1225" i="4"/>
  <c r="AF1376" i="4"/>
  <c r="S1376" i="4"/>
  <c r="AD1376" i="4"/>
  <c r="N1376" i="4"/>
  <c r="T1376" i="4"/>
  <c r="AE1376" i="4"/>
  <c r="AE1381" i="4" s="1"/>
  <c r="AK1376" i="4"/>
  <c r="T1694" i="4"/>
  <c r="R1694" i="4"/>
  <c r="AM1694" i="4"/>
  <c r="AC1694" i="4"/>
  <c r="O1694" i="4"/>
  <c r="AB1694" i="4"/>
  <c r="M1694" i="4"/>
  <c r="U1694" i="4"/>
  <c r="T1693" i="4"/>
  <c r="AN1693" i="4"/>
  <c r="M1693" i="4"/>
  <c r="N1693" i="4"/>
  <c r="AI1693" i="4"/>
  <c r="Z1693" i="4"/>
  <c r="Q1693" i="4"/>
  <c r="AL1693" i="4"/>
  <c r="P1688" i="4"/>
  <c r="AJ1688" i="4"/>
  <c r="AH1688" i="4"/>
  <c r="N1688" i="4"/>
  <c r="AI1688" i="4"/>
  <c r="Z1688" i="4"/>
  <c r="Q1688" i="4"/>
  <c r="AL1688" i="4"/>
  <c r="S1690" i="4"/>
  <c r="M1690" i="4"/>
  <c r="O1690" i="4"/>
  <c r="Y1690" i="4"/>
  <c r="AP1690" i="4"/>
  <c r="AR1690" i="4"/>
  <c r="AL1690" i="4"/>
  <c r="AN1690" i="4"/>
  <c r="P1689" i="4"/>
  <c r="N1689" i="4"/>
  <c r="AP1689" i="4"/>
  <c r="AQ1689" i="4"/>
  <c r="AJ1689" i="4"/>
  <c r="AH1689" i="4"/>
  <c r="M1689" i="4"/>
  <c r="U1689" i="4"/>
  <c r="M1695" i="4"/>
  <c r="Z1695" i="4"/>
  <c r="AF1695" i="4"/>
  <c r="W1695" i="4"/>
  <c r="AJ1695" i="4"/>
  <c r="Y1695" i="4"/>
  <c r="AD1695" i="4"/>
  <c r="AN1695" i="4"/>
  <c r="AI1237" i="4"/>
  <c r="AP1424" i="4"/>
  <c r="T1468" i="4"/>
  <c r="T1473" i="4" s="1"/>
  <c r="U1435" i="4"/>
  <c r="U1468" i="4"/>
  <c r="U1473" i="4" s="1"/>
  <c r="AK1435" i="4"/>
  <c r="AK1468" i="4"/>
  <c r="AK1473" i="4" s="1"/>
  <c r="AR1468" i="4"/>
  <c r="AR1473" i="4" s="1"/>
  <c r="Z1468" i="4"/>
  <c r="Z1473" i="4" s="1"/>
  <c r="AP1435" i="4"/>
  <c r="AP1468" i="4"/>
  <c r="AP1473" i="4" s="1"/>
  <c r="O1435" i="4"/>
  <c r="O1468" i="4"/>
  <c r="O1473" i="4" s="1"/>
  <c r="AE1435" i="4"/>
  <c r="AE1468" i="4"/>
  <c r="AE1473" i="4" s="1"/>
  <c r="O1469" i="4"/>
  <c r="O1474" i="4" s="1"/>
  <c r="AE1469" i="4"/>
  <c r="AE1474" i="4" s="1"/>
  <c r="N1469" i="4"/>
  <c r="N1474" i="4" s="1"/>
  <c r="T1469" i="4"/>
  <c r="T1474" i="4" s="1"/>
  <c r="AJ1469" i="4"/>
  <c r="AJ1474" i="4" s="1"/>
  <c r="AL1469" i="4"/>
  <c r="AL1474" i="4" s="1"/>
  <c r="Y1469" i="4"/>
  <c r="Y1474" i="4" s="1"/>
  <c r="AO1469" i="4"/>
  <c r="AO1474" i="4" s="1"/>
  <c r="V1466" i="4"/>
  <c r="V1471" i="4" s="1"/>
  <c r="W1466" i="4"/>
  <c r="W1471" i="4" s="1"/>
  <c r="AM1466" i="4"/>
  <c r="AM1471" i="4" s="1"/>
  <c r="AP1466" i="4"/>
  <c r="AP1471" i="4" s="1"/>
  <c r="AB1466" i="4"/>
  <c r="AB1471" i="4" s="1"/>
  <c r="AR1466" i="4"/>
  <c r="AR1471" i="4" s="1"/>
  <c r="Q1466" i="4"/>
  <c r="Q1471" i="4" s="1"/>
  <c r="AG1466" i="4"/>
  <c r="AG1471" i="4" s="1"/>
  <c r="AR1225" i="4"/>
  <c r="AA1225" i="4"/>
  <c r="AJ1225" i="4"/>
  <c r="X1225" i="4"/>
  <c r="AL1225" i="4"/>
  <c r="V1225" i="4"/>
  <c r="AK1225" i="4"/>
  <c r="X1376" i="4"/>
  <c r="X1381" i="4" s="1"/>
  <c r="AP1376" i="4"/>
  <c r="Z1376" i="4"/>
  <c r="AR1376" i="4"/>
  <c r="P1376" i="4"/>
  <c r="P1381" i="4" s="1"/>
  <c r="W1376" i="4"/>
  <c r="AG1376" i="4"/>
  <c r="AF1693" i="4"/>
  <c r="X1693" i="4"/>
  <c r="AH1693" i="4"/>
  <c r="S1693" i="4"/>
  <c r="AO1693" i="4"/>
  <c r="AE1693" i="4"/>
  <c r="V1693" i="4"/>
  <c r="AQ1693" i="4"/>
  <c r="AB1662" i="4"/>
  <c r="AB1688" i="4"/>
  <c r="T1688" i="4"/>
  <c r="R1688" i="4"/>
  <c r="S1688" i="4"/>
  <c r="AO1688" i="4"/>
  <c r="AE1688" i="4"/>
  <c r="V1688" i="4"/>
  <c r="AQ1688" i="4"/>
  <c r="AH1690" i="4"/>
  <c r="AJ1690" i="4"/>
  <c r="AD1690" i="4"/>
  <c r="AF1690" i="4"/>
  <c r="Z1690" i="4"/>
  <c r="AB1690" i="4"/>
  <c r="V1690" i="4"/>
  <c r="X1690" i="4"/>
  <c r="AI1689" i="4"/>
  <c r="AB1689" i="4"/>
  <c r="Z1689" i="4"/>
  <c r="AA1689" i="4"/>
  <c r="T1689" i="4"/>
  <c r="R1689" i="4"/>
  <c r="AC1689" i="4"/>
  <c r="AK1689" i="4"/>
  <c r="AC1695" i="4"/>
  <c r="AB1695" i="4"/>
  <c r="AP1695" i="4"/>
  <c r="U1695" i="4"/>
  <c r="O1695" i="4"/>
  <c r="AO1695" i="4"/>
  <c r="N1695" i="4"/>
  <c r="X1695" i="4"/>
  <c r="AJ1468" i="4"/>
  <c r="AJ1473" i="4" s="1"/>
  <c r="Y1468" i="4"/>
  <c r="Y1473" i="4" s="1"/>
  <c r="AO1468" i="4"/>
  <c r="AO1473" i="4" s="1"/>
  <c r="N1435" i="4"/>
  <c r="N1468" i="4"/>
  <c r="N1473" i="4" s="1"/>
  <c r="AD1435" i="4"/>
  <c r="AD1468" i="4"/>
  <c r="AD1473" i="4" s="1"/>
  <c r="P1435" i="4"/>
  <c r="P1468" i="4"/>
  <c r="P1473" i="4" s="1"/>
  <c r="S1435" i="4"/>
  <c r="S1468" i="4"/>
  <c r="S1473" i="4" s="1"/>
  <c r="AI1435" i="4"/>
  <c r="AI1468" i="4"/>
  <c r="AI1473" i="4" s="1"/>
  <c r="R1469" i="4"/>
  <c r="R1474" i="4" s="1"/>
  <c r="S1469" i="4"/>
  <c r="S1474" i="4" s="1"/>
  <c r="AI1469" i="4"/>
  <c r="AI1474" i="4" s="1"/>
  <c r="Z1469" i="4"/>
  <c r="Z1474" i="4" s="1"/>
  <c r="X1469" i="4"/>
  <c r="X1474" i="4" s="1"/>
  <c r="AN1469" i="4"/>
  <c r="AN1474" i="4" s="1"/>
  <c r="M1469" i="4"/>
  <c r="M1474" i="4" s="1"/>
  <c r="AC1469" i="4"/>
  <c r="AC1474" i="4" s="1"/>
  <c r="AH1466" i="4"/>
  <c r="AH1471" i="4" s="1"/>
  <c r="AA1466" i="4"/>
  <c r="AA1471" i="4" s="1"/>
  <c r="AQ1466" i="4"/>
  <c r="AQ1471" i="4" s="1"/>
  <c r="P1466" i="4"/>
  <c r="P1471" i="4" s="1"/>
  <c r="AF1466" i="4"/>
  <c r="AF1471" i="4" s="1"/>
  <c r="Z1466" i="4"/>
  <c r="Z1471" i="4" s="1"/>
  <c r="U1466" i="4"/>
  <c r="U1471" i="4" s="1"/>
  <c r="AK1466" i="4"/>
  <c r="AK1471" i="4" s="1"/>
  <c r="AC1376" i="4"/>
  <c r="AB1225" i="4"/>
  <c r="S1225" i="4"/>
  <c r="T1225" i="4"/>
  <c r="T1230" i="4" s="1"/>
  <c r="P1225" i="4"/>
  <c r="AH1225" i="4"/>
  <c r="R1225" i="4"/>
  <c r="AM1376" i="4"/>
  <c r="AM1381" i="4" s="1"/>
  <c r="AL1376" i="4"/>
  <c r="V1376" i="4"/>
  <c r="AJ1376" i="4"/>
  <c r="AQ1376" i="4"/>
  <c r="O1376" i="4"/>
  <c r="M1376" i="4"/>
  <c r="AN1688" i="4"/>
  <c r="AC1688" i="4"/>
  <c r="AM1662" i="4"/>
  <c r="AM1688" i="4"/>
  <c r="Y1688" i="4"/>
  <c r="O1688" i="4"/>
  <c r="AK1688" i="4"/>
  <c r="AA1688" i="4"/>
  <c r="AR1688" i="4"/>
  <c r="R1690" i="4"/>
  <c r="T1690" i="4"/>
  <c r="N1690" i="4"/>
  <c r="P1690" i="4"/>
  <c r="AK1690" i="4"/>
  <c r="AM1690" i="4"/>
  <c r="AG1690" i="4"/>
  <c r="AQ1690" i="4"/>
  <c r="S1689" i="4"/>
  <c r="AE1689" i="4"/>
  <c r="AN1689" i="4"/>
  <c r="AL1689" i="4"/>
  <c r="AM1689" i="4"/>
  <c r="Y1689" i="4"/>
  <c r="Q1689" i="4"/>
  <c r="AR1689" i="4"/>
  <c r="AL1695" i="4"/>
  <c r="Q1695" i="4"/>
  <c r="T1695" i="4"/>
  <c r="AK1695" i="4"/>
  <c r="AM1695" i="4"/>
  <c r="V1695" i="4"/>
  <c r="AI1695" i="4"/>
  <c r="AQ1695" i="4"/>
  <c r="M1468" i="4"/>
  <c r="M1473" i="4" s="1"/>
  <c r="M1435" i="4"/>
  <c r="AC1468" i="4"/>
  <c r="AC1473" i="4" s="1"/>
  <c r="X1468" i="4"/>
  <c r="X1473" i="4" s="1"/>
  <c r="R1468" i="4"/>
  <c r="R1473" i="4" s="1"/>
  <c r="AH1435" i="4"/>
  <c r="AH1468" i="4"/>
  <c r="AH1473" i="4" s="1"/>
  <c r="AB1435" i="4"/>
  <c r="AB1468" i="4"/>
  <c r="AB1473" i="4" s="1"/>
  <c r="W1468" i="4"/>
  <c r="W1473" i="4" s="1"/>
  <c r="AM1468" i="4"/>
  <c r="AM1473" i="4" s="1"/>
  <c r="AD1469" i="4"/>
  <c r="AD1474" i="4" s="1"/>
  <c r="W1469" i="4"/>
  <c r="W1474" i="4" s="1"/>
  <c r="AM1469" i="4"/>
  <c r="AM1474" i="4" s="1"/>
  <c r="AH1469" i="4"/>
  <c r="AH1474" i="4" s="1"/>
  <c r="AB1469" i="4"/>
  <c r="AB1474" i="4" s="1"/>
  <c r="AR1469" i="4"/>
  <c r="AR1474" i="4" s="1"/>
  <c r="Q1469" i="4"/>
  <c r="Q1474" i="4" s="1"/>
  <c r="AG1469" i="4"/>
  <c r="AG1474" i="4" s="1"/>
  <c r="O1466" i="4"/>
  <c r="O1471" i="4" s="1"/>
  <c r="AE1466" i="4"/>
  <c r="AE1471" i="4" s="1"/>
  <c r="R1466" i="4"/>
  <c r="R1471" i="4" s="1"/>
  <c r="T1466" i="4"/>
  <c r="T1471" i="4" s="1"/>
  <c r="AJ1466" i="4"/>
  <c r="AJ1471" i="4" s="1"/>
  <c r="AL1466" i="4"/>
  <c r="AL1471" i="4" s="1"/>
  <c r="Y1466" i="4"/>
  <c r="Y1471" i="4" s="1"/>
  <c r="AO1466" i="4"/>
  <c r="AO1471" i="4" s="1"/>
  <c r="Y1376" i="4"/>
  <c r="U1376" i="4"/>
  <c r="U1381" i="4" s="1"/>
  <c r="AQ1225" i="4"/>
  <c r="AM1225" i="4"/>
  <c r="AN1225" i="4"/>
  <c r="O1225" i="4"/>
  <c r="O1230" i="4" s="1"/>
  <c r="AD1225" i="4"/>
  <c r="N1225" i="4"/>
  <c r="AN1376" i="4"/>
  <c r="AA1376" i="4"/>
  <c r="AA1381" i="4" s="1"/>
  <c r="AH1376" i="4"/>
  <c r="R1376" i="4"/>
  <c r="AB1376" i="4"/>
  <c r="AI1376" i="4"/>
  <c r="AI1381" i="4" s="1"/>
  <c r="AO1376" i="4"/>
  <c r="M1284" i="4"/>
  <c r="M1255" i="4" s="1"/>
  <c r="AK1353" i="4"/>
  <c r="AK1358" i="4" s="1"/>
  <c r="N1353" i="4"/>
  <c r="N1358" i="4" s="1"/>
  <c r="M1358" i="4"/>
  <c r="O1392" i="4"/>
  <c r="AE1392" i="4"/>
  <c r="R1353" i="4"/>
  <c r="M1392" i="4"/>
  <c r="M1395" i="4" s="1"/>
  <c r="N1451" i="4"/>
  <c r="AD1451" i="4"/>
  <c r="O1451" i="4"/>
  <c r="AE1451" i="4"/>
  <c r="T1435" i="4"/>
  <c r="Z1435" i="4"/>
  <c r="W1405" i="4"/>
  <c r="W1410" i="4" s="1"/>
  <c r="T1405" i="4"/>
  <c r="AJ1405" i="4"/>
  <c r="AE1405" i="4"/>
  <c r="U1405" i="4"/>
  <c r="U1410" i="4" s="1"/>
  <c r="AK1405" i="4"/>
  <c r="N1405" i="4"/>
  <c r="AD1405" i="4"/>
  <c r="AA1405" i="4"/>
  <c r="AA1410" i="4" s="1"/>
  <c r="X1405" i="4"/>
  <c r="AN1405" i="4"/>
  <c r="AQ1405" i="4"/>
  <c r="Y1405" i="4"/>
  <c r="Y1410" i="4" s="1"/>
  <c r="AO1405" i="4"/>
  <c r="R1405" i="4"/>
  <c r="AH1405" i="4"/>
  <c r="R1421" i="4"/>
  <c r="R1424" i="4" s="1"/>
  <c r="AH1421" i="4"/>
  <c r="AH1424" i="4" s="1"/>
  <c r="S1421" i="4"/>
  <c r="AI1421" i="4"/>
  <c r="M1417" i="4"/>
  <c r="M1424" i="4" s="1"/>
  <c r="X1417" i="4"/>
  <c r="O1411" i="4"/>
  <c r="O1416" i="4" s="1"/>
  <c r="AM1405" i="4"/>
  <c r="AB1405" i="4"/>
  <c r="AB1410" i="4" s="1"/>
  <c r="AR1405" i="4"/>
  <c r="M1405" i="4"/>
  <c r="AC1405" i="4"/>
  <c r="O1405" i="4"/>
  <c r="V1405" i="4"/>
  <c r="AL1405" i="4"/>
  <c r="AC1435" i="4"/>
  <c r="X1435" i="4"/>
  <c r="X1440" i="4" s="1"/>
  <c r="R1435" i="4"/>
  <c r="W1435" i="4"/>
  <c r="AM1435" i="4"/>
  <c r="R1358" i="4"/>
  <c r="AI1353" i="4"/>
  <c r="P1353" i="4"/>
  <c r="P1358" i="4" s="1"/>
  <c r="O1388" i="4"/>
  <c r="AC1411" i="4"/>
  <c r="AO1411" i="4"/>
  <c r="AO1416" i="4" s="1"/>
  <c r="P1405" i="4"/>
  <c r="AF1405" i="4"/>
  <c r="S1405" i="4"/>
  <c r="Q1405" i="4"/>
  <c r="AG1405" i="4"/>
  <c r="AI1405" i="4"/>
  <c r="Z1405" i="4"/>
  <c r="AP1405" i="4"/>
  <c r="Z1451" i="4"/>
  <c r="AP1451" i="4"/>
  <c r="AA1451" i="4"/>
  <c r="AQ1451" i="4"/>
  <c r="AN1435" i="4"/>
  <c r="M1447" i="4"/>
  <c r="O1616" i="4"/>
  <c r="AC1553" i="4"/>
  <c r="U1566" i="4"/>
  <c r="AC1353" i="4"/>
  <c r="AC1358" i="4" s="1"/>
  <c r="V1392" i="4"/>
  <c r="AL1392" i="4"/>
  <c r="W1392" i="4"/>
  <c r="AM1392" i="4"/>
  <c r="AA1417" i="4"/>
  <c r="Q1435" i="4"/>
  <c r="AG1435" i="4"/>
  <c r="AF1435" i="4"/>
  <c r="AL1435" i="4"/>
  <c r="V1447" i="4"/>
  <c r="AL1447" i="4"/>
  <c r="W1447" i="4"/>
  <c r="M1441" i="4"/>
  <c r="AC1441" i="4"/>
  <c r="AE1616" i="4"/>
  <c r="AR1616" i="4"/>
  <c r="AQ1616" i="4"/>
  <c r="Z1616" i="4"/>
  <c r="Z1626" i="4" s="1"/>
  <c r="Z1627" i="4" s="1"/>
  <c r="AJ1587" i="4"/>
  <c r="AH1578" i="4"/>
  <c r="P1566" i="4"/>
  <c r="Y1591" i="4"/>
  <c r="AQ1316" i="4"/>
  <c r="AQ1321" i="4" s="1"/>
  <c r="AJ1316" i="4"/>
  <c r="AJ1321" i="4" s="1"/>
  <c r="AK1363" i="4"/>
  <c r="AB1392" i="4"/>
  <c r="V1388" i="4"/>
  <c r="AL1388" i="4"/>
  <c r="AL1395" i="4" s="1"/>
  <c r="Q1417" i="4"/>
  <c r="AE1417" i="4"/>
  <c r="AE1424" i="4" s="1"/>
  <c r="AR1435" i="4"/>
  <c r="AF1612" i="4"/>
  <c r="AO1616" i="4"/>
  <c r="V1616" i="4"/>
  <c r="T1587" i="4"/>
  <c r="AI1553" i="4"/>
  <c r="V1628" i="4"/>
  <c r="Z1566" i="4"/>
  <c r="Q1566" i="4"/>
  <c r="AD1353" i="4"/>
  <c r="AD1358" i="4" s="1"/>
  <c r="AK1388" i="4"/>
  <c r="AA1388" i="4"/>
  <c r="AJ1435" i="4"/>
  <c r="Y1435" i="4"/>
  <c r="AO1435" i="4"/>
  <c r="M1451" i="4"/>
  <c r="M1440" i="4"/>
  <c r="AC1440" i="4"/>
  <c r="S1440" i="4"/>
  <c r="W1440" i="4"/>
  <c r="Z1440" i="4"/>
  <c r="R1440" i="4"/>
  <c r="AO1451" i="4"/>
  <c r="AG1451" i="4"/>
  <c r="AB1451" i="4"/>
  <c r="AR1451" i="4"/>
  <c r="AC1451" i="4"/>
  <c r="AJ1451" i="4"/>
  <c r="Y1451" i="4"/>
  <c r="AN1451" i="4"/>
  <c r="AM1447" i="4"/>
  <c r="U1447" i="4"/>
  <c r="X1447" i="4"/>
  <c r="AN1447" i="4"/>
  <c r="M1446" i="4"/>
  <c r="AC1446" i="4"/>
  <c r="N1441" i="4"/>
  <c r="N1446" i="4" s="1"/>
  <c r="AD1441" i="4"/>
  <c r="AD1446" i="4" s="1"/>
  <c r="P1441" i="4"/>
  <c r="P1446" i="4" s="1"/>
  <c r="O1441" i="4"/>
  <c r="O1446" i="4" s="1"/>
  <c r="AE1441" i="4"/>
  <c r="AE1446" i="4" s="1"/>
  <c r="AI1440" i="4"/>
  <c r="AN1440" i="4"/>
  <c r="AA1440" i="4"/>
  <c r="AB1440" i="4"/>
  <c r="O1440" i="4"/>
  <c r="AE1440" i="4"/>
  <c r="AH1440" i="4"/>
  <c r="T1440" i="4"/>
  <c r="N1440" i="4"/>
  <c r="AD1440" i="4"/>
  <c r="V1440" i="4"/>
  <c r="AQ1440" i="4"/>
  <c r="AM1440" i="4"/>
  <c r="AN1441" i="4"/>
  <c r="AN1446" i="4" s="1"/>
  <c r="AK1347" i="4"/>
  <c r="AD1363" i="4"/>
  <c r="U1451" i="4"/>
  <c r="P1451" i="4"/>
  <c r="U1440" i="4"/>
  <c r="AK1440" i="4"/>
  <c r="AP1440" i="4"/>
  <c r="AC1447" i="4"/>
  <c r="AK1447" i="4"/>
  <c r="Z1447" i="4"/>
  <c r="Z1454" i="4" s="1"/>
  <c r="AP1447" i="4"/>
  <c r="AA1447" i="4"/>
  <c r="AA1454" i="4" s="1"/>
  <c r="AQ1447" i="4"/>
  <c r="AQ1454" i="4" s="1"/>
  <c r="AB1447" i="4"/>
  <c r="AB1454" i="4" s="1"/>
  <c r="AR1447" i="4"/>
  <c r="T1441" i="4"/>
  <c r="T1446" i="4" s="1"/>
  <c r="AF1441" i="4"/>
  <c r="AF1446" i="4" s="1"/>
  <c r="Q1441" i="4"/>
  <c r="Q1446" i="4" s="1"/>
  <c r="AG1441" i="4"/>
  <c r="AG1446" i="4" s="1"/>
  <c r="R1441" i="4"/>
  <c r="R1446" i="4" s="1"/>
  <c r="AH1441" i="4"/>
  <c r="AH1446" i="4" s="1"/>
  <c r="S1441" i="4"/>
  <c r="S1446" i="4" s="1"/>
  <c r="AI1441" i="4"/>
  <c r="AI1446" i="4" s="1"/>
  <c r="R1363" i="4"/>
  <c r="AH1363" i="4"/>
  <c r="AL1381" i="4"/>
  <c r="AO1417" i="4"/>
  <c r="AK1451" i="4"/>
  <c r="AK1454" i="4" s="1"/>
  <c r="P1440" i="4"/>
  <c r="Y1447" i="4"/>
  <c r="Q1447" i="4"/>
  <c r="N1447" i="4"/>
  <c r="N1454" i="4" s="1"/>
  <c r="N1455" i="4" s="1"/>
  <c r="AD1447" i="4"/>
  <c r="AD1454" i="4" s="1"/>
  <c r="AD1455" i="4" s="1"/>
  <c r="O1447" i="4"/>
  <c r="AE1447" i="4"/>
  <c r="AE1454" i="4" s="1"/>
  <c r="P1447" i="4"/>
  <c r="AF1447" i="4"/>
  <c r="AF1454" i="4" s="1"/>
  <c r="AJ1441" i="4"/>
  <c r="AJ1446" i="4" s="1"/>
  <c r="AB1441" i="4"/>
  <c r="AB1446" i="4" s="1"/>
  <c r="U1441" i="4"/>
  <c r="U1446" i="4" s="1"/>
  <c r="AK1441" i="4"/>
  <c r="AK1446" i="4" s="1"/>
  <c r="V1441" i="4"/>
  <c r="V1446" i="4" s="1"/>
  <c r="AL1441" i="4"/>
  <c r="AL1446" i="4" s="1"/>
  <c r="W1441" i="4"/>
  <c r="W1446" i="4" s="1"/>
  <c r="AM1441" i="4"/>
  <c r="AM1446" i="4" s="1"/>
  <c r="X1641" i="4"/>
  <c r="T1616" i="4"/>
  <c r="AJ1616" i="4"/>
  <c r="Q1616" i="4"/>
  <c r="Q1454" i="4"/>
  <c r="Q1455" i="4" s="1"/>
  <c r="V1451" i="4"/>
  <c r="V1454" i="4" s="1"/>
  <c r="AL1451" i="4"/>
  <c r="AL1454" i="4" s="1"/>
  <c r="W1451" i="4"/>
  <c r="AM1451" i="4"/>
  <c r="AM1454" i="4" s="1"/>
  <c r="X1451" i="4"/>
  <c r="X1454" i="4" s="1"/>
  <c r="AO1447" i="4"/>
  <c r="AO1454" i="4" s="1"/>
  <c r="AG1447" i="4"/>
  <c r="R1447" i="4"/>
  <c r="R1454" i="4" s="1"/>
  <c r="R1455" i="4" s="1"/>
  <c r="R1456" i="4" s="1"/>
  <c r="AH1447" i="4"/>
  <c r="AH1454" i="4" s="1"/>
  <c r="S1447" i="4"/>
  <c r="S1454" i="4" s="1"/>
  <c r="AI1447" i="4"/>
  <c r="AI1454" i="4" s="1"/>
  <c r="T1447" i="4"/>
  <c r="T1454" i="4" s="1"/>
  <c r="T1455" i="4" s="1"/>
  <c r="AJ1447" i="4"/>
  <c r="AJ1454" i="4" s="1"/>
  <c r="X1441" i="4"/>
  <c r="X1446" i="4" s="1"/>
  <c r="AR1441" i="4"/>
  <c r="AR1446" i="4" s="1"/>
  <c r="Y1441" i="4"/>
  <c r="Y1446" i="4" s="1"/>
  <c r="AO1441" i="4"/>
  <c r="AO1446" i="4" s="1"/>
  <c r="Z1441" i="4"/>
  <c r="Z1446" i="4" s="1"/>
  <c r="AP1441" i="4"/>
  <c r="AP1446" i="4" s="1"/>
  <c r="AA1441" i="4"/>
  <c r="AA1446" i="4" s="1"/>
  <c r="AQ1441" i="4"/>
  <c r="AQ1446" i="4" s="1"/>
  <c r="AN1612" i="4"/>
  <c r="AI1578" i="4"/>
  <c r="X1553" i="4"/>
  <c r="U1553" i="4"/>
  <c r="AM1316" i="4"/>
  <c r="AM1321" i="4" s="1"/>
  <c r="Q1363" i="4"/>
  <c r="AP1363" i="4"/>
  <c r="AF1363" i="4"/>
  <c r="N1388" i="4"/>
  <c r="AD1388" i="4"/>
  <c r="AE1388" i="4"/>
  <c r="AE1395" i="4" s="1"/>
  <c r="AM1417" i="4"/>
  <c r="AM1424" i="4" s="1"/>
  <c r="T1411" i="4"/>
  <c r="AJ1411" i="4"/>
  <c r="AK1261" i="4"/>
  <c r="W1316" i="4"/>
  <c r="W1321" i="4" s="1"/>
  <c r="N1316" i="4"/>
  <c r="N1321" i="4" s="1"/>
  <c r="W1255" i="4"/>
  <c r="W1260" i="4" s="1"/>
  <c r="Z1363" i="4"/>
  <c r="R1388" i="4"/>
  <c r="R1395" i="4" s="1"/>
  <c r="AH1388" i="4"/>
  <c r="AJ1381" i="4"/>
  <c r="AO1424" i="4"/>
  <c r="AO1425" i="4" s="1"/>
  <c r="AB1421" i="4"/>
  <c r="Q1421" i="4"/>
  <c r="Q1424" i="4" s="1"/>
  <c r="X1421" i="4"/>
  <c r="X1424" i="4" s="1"/>
  <c r="AG1421" i="4"/>
  <c r="AG1424" i="4" s="1"/>
  <c r="AR1421" i="4"/>
  <c r="T1421" i="4"/>
  <c r="U1421" i="4"/>
  <c r="U1424" i="4" s="1"/>
  <c r="P1421" i="4"/>
  <c r="P1424" i="4" s="1"/>
  <c r="AB1417" i="4"/>
  <c r="AB1424" i="4" s="1"/>
  <c r="Q1416" i="4"/>
  <c r="AJ1416" i="4"/>
  <c r="AC1416" i="4"/>
  <c r="AP1411" i="4"/>
  <c r="AP1416" i="4" s="1"/>
  <c r="AP1425" i="4" s="1"/>
  <c r="AG1411" i="4"/>
  <c r="AG1416" i="4" s="1"/>
  <c r="R1411" i="4"/>
  <c r="R1416" i="4" s="1"/>
  <c r="V1411" i="4"/>
  <c r="V1416" i="4" s="1"/>
  <c r="AM1411" i="4"/>
  <c r="AM1416" i="4" s="1"/>
  <c r="W1411" i="4"/>
  <c r="W1416" i="4" s="1"/>
  <c r="X1411" i="4"/>
  <c r="AN1411" i="4"/>
  <c r="AN1416" i="4" s="1"/>
  <c r="AI1411" i="4"/>
  <c r="AI1416" i="4" s="1"/>
  <c r="N1411" i="4"/>
  <c r="N1416" i="4" s="1"/>
  <c r="AF1421" i="4"/>
  <c r="Y1421" i="4"/>
  <c r="AN1421" i="4"/>
  <c r="AK1421" i="4"/>
  <c r="AK1424" i="4" s="1"/>
  <c r="AC1421" i="4"/>
  <c r="AJ1421" i="4"/>
  <c r="AQ1417" i="4"/>
  <c r="AQ1424" i="4" s="1"/>
  <c r="W1417" i="4"/>
  <c r="W1424" i="4" s="1"/>
  <c r="W1425" i="4" s="1"/>
  <c r="AF1417" i="4"/>
  <c r="AF1424" i="4" s="1"/>
  <c r="S1417" i="4"/>
  <c r="S1424" i="4" s="1"/>
  <c r="S1425" i="4" s="1"/>
  <c r="AI1417" i="4"/>
  <c r="AI1424" i="4" s="1"/>
  <c r="AN1417" i="4"/>
  <c r="AC1417" i="4"/>
  <c r="AC1424" i="4" s="1"/>
  <c r="AC1425" i="4" s="1"/>
  <c r="AR1417" i="4"/>
  <c r="AR1424" i="4" s="1"/>
  <c r="N1424" i="4"/>
  <c r="Y1417" i="4"/>
  <c r="T1417" i="4"/>
  <c r="T1424" i="4" s="1"/>
  <c r="AJ1417" i="4"/>
  <c r="Z1424" i="4"/>
  <c r="AD1424" i="4"/>
  <c r="T1416" i="4"/>
  <c r="M1416" i="4"/>
  <c r="P1416" i="4"/>
  <c r="AF1416" i="4"/>
  <c r="X1416" i="4"/>
  <c r="U1411" i="4"/>
  <c r="U1416" i="4" s="1"/>
  <c r="AK1411" i="4"/>
  <c r="AK1416" i="4" s="1"/>
  <c r="AL1411" i="4"/>
  <c r="AL1416" i="4" s="1"/>
  <c r="AL1425" i="4" s="1"/>
  <c r="Y1411" i="4"/>
  <c r="Y1416" i="4" s="1"/>
  <c r="AQ1411" i="4"/>
  <c r="AQ1416" i="4" s="1"/>
  <c r="AB1411" i="4"/>
  <c r="AB1416" i="4" s="1"/>
  <c r="AR1411" i="4"/>
  <c r="AR1416" i="4" s="1"/>
  <c r="AA1411" i="4"/>
  <c r="AA1416" i="4" s="1"/>
  <c r="Z1411" i="4"/>
  <c r="Z1416" i="4" s="1"/>
  <c r="AE1411" i="4"/>
  <c r="AE1416" i="4" s="1"/>
  <c r="AD1411" i="4"/>
  <c r="AD1416" i="4" s="1"/>
  <c r="AH1411" i="4"/>
  <c r="AH1416" i="4" s="1"/>
  <c r="AH1425" i="4" s="1"/>
  <c r="V1425" i="4"/>
  <c r="O1425" i="4"/>
  <c r="P1410" i="4"/>
  <c r="AF1410" i="4"/>
  <c r="S1410" i="4"/>
  <c r="Q1410" i="4"/>
  <c r="AG1410" i="4"/>
  <c r="AI1410" i="4"/>
  <c r="Z1410" i="4"/>
  <c r="AP1410" i="4"/>
  <c r="T1410" i="4"/>
  <c r="AJ1410" i="4"/>
  <c r="AE1410" i="4"/>
  <c r="AK1410" i="4"/>
  <c r="N1410" i="4"/>
  <c r="AD1410" i="4"/>
  <c r="X1410" i="4"/>
  <c r="AN1410" i="4"/>
  <c r="AQ1410" i="4"/>
  <c r="AO1410" i="4"/>
  <c r="AO1426" i="4" s="1"/>
  <c r="R1410" i="4"/>
  <c r="AH1410" i="4"/>
  <c r="AQ1347" i="4"/>
  <c r="AQ1352" i="4" s="1"/>
  <c r="AM1410" i="4"/>
  <c r="AR1410" i="4"/>
  <c r="AC1410" i="4"/>
  <c r="O1410" i="4"/>
  <c r="V1410" i="4"/>
  <c r="AL1410" i="4"/>
  <c r="R1381" i="4"/>
  <c r="N1381" i="4"/>
  <c r="V1381" i="4"/>
  <c r="S1347" i="4"/>
  <c r="S1352" i="4" s="1"/>
  <c r="X1347" i="4"/>
  <c r="X1352" i="4" s="1"/>
  <c r="AP1353" i="4"/>
  <c r="AP1358" i="4" s="1"/>
  <c r="W1347" i="4"/>
  <c r="W1352" i="4" s="1"/>
  <c r="AA1347" i="4"/>
  <c r="AA1352" i="4" s="1"/>
  <c r="AL1347" i="4"/>
  <c r="AL1352" i="4" s="1"/>
  <c r="AP1347" i="4"/>
  <c r="AP1352" i="4" s="1"/>
  <c r="AB1347" i="4"/>
  <c r="AB1352" i="4" s="1"/>
  <c r="AR1347" i="4"/>
  <c r="Y1347" i="4"/>
  <c r="Y1352" i="4" s="1"/>
  <c r="AO1347" i="4"/>
  <c r="AO1352" i="4" s="1"/>
  <c r="V1347" i="4"/>
  <c r="V1352" i="4" s="1"/>
  <c r="AN1347" i="4"/>
  <c r="AN1352" i="4" s="1"/>
  <c r="AI1358" i="4"/>
  <c r="AE1347" i="4"/>
  <c r="AE1352" i="4" s="1"/>
  <c r="R1347" i="4"/>
  <c r="R1352" i="4" s="1"/>
  <c r="P1347" i="4"/>
  <c r="P1352" i="4" s="1"/>
  <c r="AF1347" i="4"/>
  <c r="AF1352" i="4" s="1"/>
  <c r="M1352" i="4"/>
  <c r="AC1347" i="4"/>
  <c r="AC1352" i="4" s="1"/>
  <c r="O1347" i="4"/>
  <c r="O1352" i="4" s="1"/>
  <c r="AH1347" i="4"/>
  <c r="AH1352" i="4" s="1"/>
  <c r="U1347" i="4"/>
  <c r="U1352" i="4" s="1"/>
  <c r="AQ1353" i="4"/>
  <c r="AQ1358" i="4" s="1"/>
  <c r="AI1347" i="4"/>
  <c r="AI1352" i="4" s="1"/>
  <c r="S1353" i="4"/>
  <c r="S1358" i="4" s="1"/>
  <c r="T1353" i="4"/>
  <c r="T1358" i="4" s="1"/>
  <c r="AD1347" i="4"/>
  <c r="AD1352" i="4" s="1"/>
  <c r="AM1347" i="4"/>
  <c r="N1347" i="4"/>
  <c r="N1352" i="4" s="1"/>
  <c r="Z1347" i="4"/>
  <c r="Z1352" i="4" s="1"/>
  <c r="T1347" i="4"/>
  <c r="T1352" i="4" s="1"/>
  <c r="AJ1347" i="4"/>
  <c r="Q1347" i="4"/>
  <c r="Q1352" i="4" s="1"/>
  <c r="AG1347" i="4"/>
  <c r="AG1352" i="4" s="1"/>
  <c r="M1363" i="4"/>
  <c r="U1392" i="4"/>
  <c r="AO1392" i="4"/>
  <c r="AJ1392" i="4"/>
  <c r="X1392" i="4"/>
  <c r="AI1388" i="4"/>
  <c r="AM1388" i="4"/>
  <c r="AN1388" i="4"/>
  <c r="AN1395" i="4" s="1"/>
  <c r="AO1388" i="4"/>
  <c r="Z1388" i="4"/>
  <c r="Z1395" i="4" s="1"/>
  <c r="AP1388" i="4"/>
  <c r="AP1395" i="4" s="1"/>
  <c r="AQ1388" i="4"/>
  <c r="AQ1395" i="4" s="1"/>
  <c r="AR1388" i="4"/>
  <c r="AR1395" i="4" s="1"/>
  <c r="AB1388" i="4"/>
  <c r="AB1395" i="4" s="1"/>
  <c r="U1388" i="4"/>
  <c r="AC1388" i="4"/>
  <c r="AC1395" i="4" s="1"/>
  <c r="AI1395" i="4"/>
  <c r="Q1388" i="4"/>
  <c r="X1388" i="4"/>
  <c r="V1395" i="4"/>
  <c r="T1392" i="4"/>
  <c r="AK1392" i="4"/>
  <c r="AK1395" i="4" s="1"/>
  <c r="Q1392" i="4"/>
  <c r="N1392" i="4"/>
  <c r="N1395" i="4" s="1"/>
  <c r="AD1392" i="4"/>
  <c r="AD1395" i="4" s="1"/>
  <c r="P1392" i="4"/>
  <c r="AF1392" i="4"/>
  <c r="W1388" i="4"/>
  <c r="W1395" i="4" s="1"/>
  <c r="P1388" i="4"/>
  <c r="AF1388" i="4"/>
  <c r="S1388" i="4"/>
  <c r="S1395" i="4" s="1"/>
  <c r="AG1388" i="4"/>
  <c r="AG1395" i="4" s="1"/>
  <c r="AA1395" i="4"/>
  <c r="O1395" i="4"/>
  <c r="Y1388" i="4"/>
  <c r="Y1395" i="4" s="1"/>
  <c r="T1388" i="4"/>
  <c r="AJ1388" i="4"/>
  <c r="AJ1395" i="4" s="1"/>
  <c r="U1395" i="4"/>
  <c r="AH1395" i="4"/>
  <c r="S1382" i="4"/>
  <c r="S1387" i="4" s="1"/>
  <c r="AR1382" i="4"/>
  <c r="AR1387" i="4" s="1"/>
  <c r="W1382" i="4"/>
  <c r="W1387" i="4" s="1"/>
  <c r="AF1382" i="4"/>
  <c r="AF1387" i="4" s="1"/>
  <c r="U1382" i="4"/>
  <c r="U1387" i="4" s="1"/>
  <c r="AK1382" i="4"/>
  <c r="AK1387" i="4" s="1"/>
  <c r="V1382" i="4"/>
  <c r="V1387" i="4" s="1"/>
  <c r="AL1382" i="4"/>
  <c r="AL1387" i="4" s="1"/>
  <c r="AQ1381" i="4"/>
  <c r="AN1381" i="4"/>
  <c r="AK1381" i="4"/>
  <c r="AR1381" i="4"/>
  <c r="AO1381" i="4"/>
  <c r="Z1381" i="4"/>
  <c r="AP1381" i="4"/>
  <c r="AR1261" i="4"/>
  <c r="AO1261" i="4"/>
  <c r="AO1267" i="4" s="1"/>
  <c r="Z1261" i="4"/>
  <c r="AP1261" i="4"/>
  <c r="AN1261" i="4"/>
  <c r="AN1267" i="4" s="1"/>
  <c r="AQ1261" i="4"/>
  <c r="AQ1267" i="4" s="1"/>
  <c r="P1255" i="4"/>
  <c r="P1260" i="4" s="1"/>
  <c r="AF1255" i="4"/>
  <c r="AF1260" i="4" s="1"/>
  <c r="AA1382" i="4"/>
  <c r="AA1387" i="4" s="1"/>
  <c r="AE1382" i="4"/>
  <c r="AE1387" i="4" s="1"/>
  <c r="AM1382" i="4"/>
  <c r="AM1387" i="4" s="1"/>
  <c r="AN1382" i="4"/>
  <c r="AN1387" i="4" s="1"/>
  <c r="Y1382" i="4"/>
  <c r="Y1387" i="4" s="1"/>
  <c r="AO1382" i="4"/>
  <c r="AO1387" i="4" s="1"/>
  <c r="Z1382" i="4"/>
  <c r="Z1387" i="4" s="1"/>
  <c r="AP1382" i="4"/>
  <c r="AP1387" i="4" s="1"/>
  <c r="O1381" i="4"/>
  <c r="W1381" i="4"/>
  <c r="M1381" i="4"/>
  <c r="T1381" i="4"/>
  <c r="Q1381" i="4"/>
  <c r="AD1381" i="4"/>
  <c r="AO1316" i="4"/>
  <c r="AO1321" i="4" s="1"/>
  <c r="T1316" i="4"/>
  <c r="T1321" i="4" s="1"/>
  <c r="AA1255" i="4"/>
  <c r="AA1260" i="4" s="1"/>
  <c r="AL1255" i="4"/>
  <c r="AL1260" i="4" s="1"/>
  <c r="AI1382" i="4"/>
  <c r="AI1387" i="4" s="1"/>
  <c r="T1382" i="4"/>
  <c r="T1387" i="4" s="1"/>
  <c r="AB1382" i="4"/>
  <c r="AB1387" i="4" s="1"/>
  <c r="P1382" i="4"/>
  <c r="P1387" i="4" s="1"/>
  <c r="M1382" i="4"/>
  <c r="M1387" i="4" s="1"/>
  <c r="AC1382" i="4"/>
  <c r="AC1387" i="4" s="1"/>
  <c r="N1382" i="4"/>
  <c r="N1387" i="4" s="1"/>
  <c r="AD1382" i="4"/>
  <c r="AD1387" i="4" s="1"/>
  <c r="AB1381" i="4"/>
  <c r="Y1381" i="4"/>
  <c r="AH1381" i="4"/>
  <c r="AA1316" i="4"/>
  <c r="AA1321" i="4" s="1"/>
  <c r="AQ1382" i="4"/>
  <c r="AQ1387" i="4" s="1"/>
  <c r="AJ1382" i="4"/>
  <c r="AJ1387" i="4" s="1"/>
  <c r="O1382" i="4"/>
  <c r="O1387" i="4" s="1"/>
  <c r="X1382" i="4"/>
  <c r="X1387" i="4" s="1"/>
  <c r="Q1382" i="4"/>
  <c r="Q1387" i="4" s="1"/>
  <c r="AG1382" i="4"/>
  <c r="AG1387" i="4" s="1"/>
  <c r="R1382" i="4"/>
  <c r="R1387" i="4" s="1"/>
  <c r="AH1382" i="4"/>
  <c r="AH1387" i="4" s="1"/>
  <c r="S1381" i="4"/>
  <c r="AF1381" i="4"/>
  <c r="AC1381" i="4"/>
  <c r="AG1381" i="4"/>
  <c r="AM1353" i="4"/>
  <c r="AM1358" i="4" s="1"/>
  <c r="AA1353" i="4"/>
  <c r="AA1358" i="4" s="1"/>
  <c r="AG1353" i="4"/>
  <c r="AG1358" i="4" s="1"/>
  <c r="AO1353" i="4"/>
  <c r="AO1358" i="4" s="1"/>
  <c r="AN1353" i="4"/>
  <c r="V1353" i="4"/>
  <c r="P1363" i="4"/>
  <c r="AO1363" i="4"/>
  <c r="U1363" i="4"/>
  <c r="Y1363" i="4"/>
  <c r="X1363" i="4"/>
  <c r="AN1363" i="4"/>
  <c r="Y1359" i="4"/>
  <c r="AP1359" i="4"/>
  <c r="AQ1359" i="4"/>
  <c r="AR1359" i="4"/>
  <c r="AR1366" i="4" s="1"/>
  <c r="AN1358" i="4"/>
  <c r="V1358" i="4"/>
  <c r="Z1353" i="4"/>
  <c r="Z1358" i="4" s="1"/>
  <c r="AE1353" i="4"/>
  <c r="AE1358" i="4" s="1"/>
  <c r="AJ1353" i="4"/>
  <c r="AJ1358" i="4" s="1"/>
  <c r="W1353" i="4"/>
  <c r="W1358" i="4" s="1"/>
  <c r="AB1353" i="4"/>
  <c r="AB1358" i="4" s="1"/>
  <c r="AR1353" i="4"/>
  <c r="AR1358" i="4" s="1"/>
  <c r="AH1353" i="4"/>
  <c r="AH1358" i="4" s="1"/>
  <c r="AL1353" i="4"/>
  <c r="AL1358" i="4" s="1"/>
  <c r="U1353" i="4"/>
  <c r="U1358" i="4" s="1"/>
  <c r="AF1353" i="4"/>
  <c r="AF1358" i="4" s="1"/>
  <c r="Q1353" i="4"/>
  <c r="Q1358" i="4" s="1"/>
  <c r="Y1353" i="4"/>
  <c r="Y1358" i="4" s="1"/>
  <c r="O1353" i="4"/>
  <c r="O1358" i="4" s="1"/>
  <c r="X1353" i="4"/>
  <c r="X1358" i="4" s="1"/>
  <c r="AR1352" i="4"/>
  <c r="AJ1352" i="4"/>
  <c r="AK1352" i="4"/>
  <c r="AC1363" i="4"/>
  <c r="AD1359" i="4"/>
  <c r="AD1366" i="4" s="1"/>
  <c r="AG1359" i="4"/>
  <c r="Q1359" i="4"/>
  <c r="Q1366" i="4" s="1"/>
  <c r="Q1367" i="4" s="1"/>
  <c r="Z1359" i="4"/>
  <c r="S1359" i="4"/>
  <c r="S1366" i="4" s="1"/>
  <c r="S1367" i="4" s="1"/>
  <c r="AI1359" i="4"/>
  <c r="AI1366" i="4" s="1"/>
  <c r="AI1367" i="4" s="1"/>
  <c r="T1359" i="4"/>
  <c r="AJ1359" i="4"/>
  <c r="AM1352" i="4"/>
  <c r="V1363" i="4"/>
  <c r="T1363" i="4"/>
  <c r="AJ1363" i="4"/>
  <c r="AO1359" i="4"/>
  <c r="N1359" i="4"/>
  <c r="N1366" i="4" s="1"/>
  <c r="AC1359" i="4"/>
  <c r="AH1359" i="4"/>
  <c r="W1359" i="4"/>
  <c r="W1366" i="4" s="1"/>
  <c r="AM1359" i="4"/>
  <c r="AM1366" i="4" s="1"/>
  <c r="X1359" i="4"/>
  <c r="AN1359" i="4"/>
  <c r="M1359" i="4"/>
  <c r="AL1359" i="4"/>
  <c r="AA1359" i="4"/>
  <c r="AA1366" i="4" s="1"/>
  <c r="AB1359" i="4"/>
  <c r="AH1316" i="4"/>
  <c r="AH1321" i="4" s="1"/>
  <c r="Y1316" i="4"/>
  <c r="O1316" i="4"/>
  <c r="O1321" i="4" s="1"/>
  <c r="AG1363" i="4"/>
  <c r="AL1363" i="4"/>
  <c r="AQ1366" i="4"/>
  <c r="AB1363" i="4"/>
  <c r="U1359" i="4"/>
  <c r="U1366" i="4" s="1"/>
  <c r="V1359" i="4"/>
  <c r="AK1359" i="4"/>
  <c r="AK1366" i="4" s="1"/>
  <c r="AK1367" i="4" s="1"/>
  <c r="R1359" i="4"/>
  <c r="R1366" i="4" s="1"/>
  <c r="R1367" i="4" s="1"/>
  <c r="O1359" i="4"/>
  <c r="O1366" i="4" s="1"/>
  <c r="AE1359" i="4"/>
  <c r="AE1366" i="4" s="1"/>
  <c r="P1359" i="4"/>
  <c r="P1366" i="4" s="1"/>
  <c r="P1367" i="4" s="1"/>
  <c r="AF1359" i="4"/>
  <c r="X1316" i="4"/>
  <c r="X1321" i="4" s="1"/>
  <c r="Q1316" i="4"/>
  <c r="Q1321" i="4" s="1"/>
  <c r="AL1316" i="4"/>
  <c r="AL1321" i="4" s="1"/>
  <c r="Z1316" i="4"/>
  <c r="Z1321" i="4" s="1"/>
  <c r="Z1230" i="4"/>
  <c r="Y1230" i="4"/>
  <c r="X1230" i="4"/>
  <c r="AE1261" i="4"/>
  <c r="AE1267" i="4" s="1"/>
  <c r="AE1316" i="4"/>
  <c r="AE1321" i="4" s="1"/>
  <c r="T1255" i="4"/>
  <c r="T1260" i="4" s="1"/>
  <c r="AJ1255" i="4"/>
  <c r="AJ1260" i="4" s="1"/>
  <c r="AG1260" i="4"/>
  <c r="AE1255" i="4"/>
  <c r="AE1260" i="4" s="1"/>
  <c r="Z1255" i="4"/>
  <c r="Z1260" i="4" s="1"/>
  <c r="AG1230" i="4"/>
  <c r="Q1230" i="4"/>
  <c r="AL1261" i="4"/>
  <c r="AB1316" i="4"/>
  <c r="AB1321" i="4" s="1"/>
  <c r="AB1616" i="4"/>
  <c r="AM1616" i="4"/>
  <c r="AQ1666" i="4"/>
  <c r="U1231" i="4"/>
  <c r="U1236" i="4" s="1"/>
  <c r="AL1230" i="4"/>
  <c r="U1230" i="4"/>
  <c r="R1260" i="4"/>
  <c r="O1566" i="4"/>
  <c r="W1566" i="4"/>
  <c r="AN1316" i="4"/>
  <c r="AI1255" i="4"/>
  <c r="AI1260" i="4" s="1"/>
  <c r="X1255" i="4"/>
  <c r="X1260" i="4" s="1"/>
  <c r="AN1255" i="4"/>
  <c r="AN1260" i="4" s="1"/>
  <c r="Q1260" i="4"/>
  <c r="AD1566" i="4"/>
  <c r="AO1566" i="4"/>
  <c r="S1566" i="4"/>
  <c r="AI1566" i="4"/>
  <c r="U1591" i="4"/>
  <c r="R1591" i="4"/>
  <c r="AG1316" i="4"/>
  <c r="AG1321" i="4" s="1"/>
  <c r="AD1316" i="4"/>
  <c r="AD1321" i="4" s="1"/>
  <c r="U1316" i="4"/>
  <c r="U1321" i="4" s="1"/>
  <c r="AP1316" i="4"/>
  <c r="AP1321" i="4" s="1"/>
  <c r="AK1260" i="4"/>
  <c r="N1260" i="4"/>
  <c r="AD1255" i="4"/>
  <c r="AD1260" i="4" s="1"/>
  <c r="Z1628" i="4"/>
  <c r="M1591" i="4"/>
  <c r="Q1591" i="4"/>
  <c r="AI1316" i="4"/>
  <c r="AI1321" i="4" s="1"/>
  <c r="AH1255" i="4"/>
  <c r="AH1260" i="4" s="1"/>
  <c r="AM1255" i="4"/>
  <c r="AM1260" i="4" s="1"/>
  <c r="AO1260" i="4"/>
  <c r="AG1616" i="4"/>
  <c r="W1616" i="4"/>
  <c r="AC1255" i="4"/>
  <c r="AC1260" i="4" s="1"/>
  <c r="V1255" i="4"/>
  <c r="V1260" i="4" s="1"/>
  <c r="AP1616" i="4"/>
  <c r="AQ1260" i="4"/>
  <c r="AB1255" i="4"/>
  <c r="AB1260" i="4" s="1"/>
  <c r="AR1255" i="4"/>
  <c r="AR1260" i="4" s="1"/>
  <c r="AP1255" i="4"/>
  <c r="AP1260" i="4" s="1"/>
  <c r="T1261" i="4"/>
  <c r="T1267" i="4" s="1"/>
  <c r="N1261" i="4"/>
  <c r="N1267" i="4" s="1"/>
  <c r="AD1261" i="4"/>
  <c r="AD1267" i="4" s="1"/>
  <c r="P1261" i="4"/>
  <c r="M1267" i="4"/>
  <c r="O1261" i="4"/>
  <c r="O1267" i="4" s="1"/>
  <c r="Y1261" i="4"/>
  <c r="Y1267" i="4" s="1"/>
  <c r="AI1261" i="4"/>
  <c r="AF1261" i="4"/>
  <c r="R1316" i="4"/>
  <c r="R1321" i="4" s="1"/>
  <c r="AF1316" i="4"/>
  <c r="AF1321" i="4" s="1"/>
  <c r="V1316" i="4"/>
  <c r="V1321" i="4" s="1"/>
  <c r="AC1316" i="4"/>
  <c r="AC1321" i="4" s="1"/>
  <c r="M1321" i="4"/>
  <c r="AK1316" i="4"/>
  <c r="AK1321" i="4" s="1"/>
  <c r="Y1321" i="4"/>
  <c r="AN1321" i="4"/>
  <c r="AR1267" i="4"/>
  <c r="Z1267" i="4"/>
  <c r="AP1267" i="4"/>
  <c r="AK1267" i="4"/>
  <c r="AA1261" i="4"/>
  <c r="AA1267" i="4" s="1"/>
  <c r="M1336" i="4"/>
  <c r="M1328" i="4"/>
  <c r="AH1328" i="4"/>
  <c r="Y1328" i="4"/>
  <c r="O1328" i="4"/>
  <c r="AK1328" i="4"/>
  <c r="AA1328" i="4"/>
  <c r="P1328" i="4"/>
  <c r="AF1328" i="4"/>
  <c r="Q1267" i="4"/>
  <c r="P1267" i="4"/>
  <c r="T1336" i="4"/>
  <c r="Q1336" i="4"/>
  <c r="AG1336" i="4"/>
  <c r="R1336" i="4"/>
  <c r="S1336" i="4"/>
  <c r="R1328" i="4"/>
  <c r="AM1328" i="4"/>
  <c r="AD1328" i="4"/>
  <c r="U1328" i="4"/>
  <c r="AP1328" i="4"/>
  <c r="AG1328" i="4"/>
  <c r="T1328" i="4"/>
  <c r="AJ1328" i="4"/>
  <c r="AB1261" i="4"/>
  <c r="AB1267" i="4" s="1"/>
  <c r="AH1261" i="4"/>
  <c r="AH1267" i="4" s="1"/>
  <c r="X1261" i="4"/>
  <c r="X1267" i="4" s="1"/>
  <c r="U1267" i="4"/>
  <c r="AI1267" i="4"/>
  <c r="AF1336" i="4"/>
  <c r="U1336" i="4"/>
  <c r="U1337" i="4" s="1"/>
  <c r="W1336" i="4"/>
  <c r="W1328" i="4"/>
  <c r="N1328" i="4"/>
  <c r="AI1328" i="4"/>
  <c r="Z1328" i="4"/>
  <c r="Q1328" i="4"/>
  <c r="AL1328" i="4"/>
  <c r="X1328" i="4"/>
  <c r="AN1328" i="4"/>
  <c r="AG1261" i="4"/>
  <c r="AG1267" i="4" s="1"/>
  <c r="AL1267" i="4"/>
  <c r="AF1267" i="4"/>
  <c r="AM1267" i="4"/>
  <c r="AJ1336" i="4"/>
  <c r="AA1336" i="4"/>
  <c r="AQ1336" i="4"/>
  <c r="AC1328" i="4"/>
  <c r="S1328" i="4"/>
  <c r="AO1328" i="4"/>
  <c r="AE1328" i="4"/>
  <c r="V1328" i="4"/>
  <c r="AQ1328" i="4"/>
  <c r="AB1328" i="4"/>
  <c r="AR1328" i="4"/>
  <c r="Q1268" i="4"/>
  <c r="Y1268" i="4"/>
  <c r="R1268" i="4"/>
  <c r="S1268" i="4"/>
  <c r="AI1268" i="4"/>
  <c r="V1268" i="4"/>
  <c r="AF1268" i="4"/>
  <c r="P1268" i="4"/>
  <c r="N1272" i="4"/>
  <c r="V1272" i="4"/>
  <c r="V1275" i="4" s="1"/>
  <c r="O1272" i="4"/>
  <c r="P1272" i="4"/>
  <c r="P1275" i="4" s="1"/>
  <c r="AF1272" i="4"/>
  <c r="S1272" i="4"/>
  <c r="M1272" i="4"/>
  <c r="AC1272" i="4"/>
  <c r="AG1268" i="4"/>
  <c r="AO1268" i="4"/>
  <c r="AD1268" i="4"/>
  <c r="W1268" i="4"/>
  <c r="AM1268" i="4"/>
  <c r="Z1268" i="4"/>
  <c r="T1268" i="4"/>
  <c r="AJ1268" i="4"/>
  <c r="AD1272" i="4"/>
  <c r="AL1272" i="4"/>
  <c r="W1272" i="4"/>
  <c r="T1272" i="4"/>
  <c r="AJ1272" i="4"/>
  <c r="AA1272" i="4"/>
  <c r="Q1272" i="4"/>
  <c r="AG1272" i="4"/>
  <c r="U1268" i="4"/>
  <c r="M1268" i="4"/>
  <c r="AL1268" i="4"/>
  <c r="AA1268" i="4"/>
  <c r="AQ1268" i="4"/>
  <c r="AH1268" i="4"/>
  <c r="X1268" i="4"/>
  <c r="AN1268" i="4"/>
  <c r="R1272" i="4"/>
  <c r="Z1272" i="4"/>
  <c r="Z1275" i="4" s="1"/>
  <c r="AE1272" i="4"/>
  <c r="X1272" i="4"/>
  <c r="AN1272" i="4"/>
  <c r="AI1272" i="4"/>
  <c r="U1272" i="4"/>
  <c r="AK1272" i="4"/>
  <c r="AK1268" i="4"/>
  <c r="AC1268" i="4"/>
  <c r="O1268" i="4"/>
  <c r="AE1268" i="4"/>
  <c r="N1268" i="4"/>
  <c r="AP1268" i="4"/>
  <c r="AB1268" i="4"/>
  <c r="AR1268" i="4"/>
  <c r="AH1272" i="4"/>
  <c r="AH1275" i="4" s="1"/>
  <c r="AP1272" i="4"/>
  <c r="AP1275" i="4" s="1"/>
  <c r="AM1272" i="4"/>
  <c r="AB1272" i="4"/>
  <c r="AR1272" i="4"/>
  <c r="AQ1272" i="4"/>
  <c r="Y1272" i="4"/>
  <c r="Y1275" i="4" s="1"/>
  <c r="AO1272" i="4"/>
  <c r="AO1275" i="4" s="1"/>
  <c r="AK1230" i="4"/>
  <c r="AF1230" i="4"/>
  <c r="R1261" i="4"/>
  <c r="R1267" i="4" s="1"/>
  <c r="S1261" i="4"/>
  <c r="S1267" i="4" s="1"/>
  <c r="AJ1261" i="4"/>
  <c r="AJ1267" i="4" s="1"/>
  <c r="V1261" i="4"/>
  <c r="V1267" i="4" s="1"/>
  <c r="AC1261" i="4"/>
  <c r="AC1267" i="4" s="1"/>
  <c r="W1261" i="4"/>
  <c r="W1267" i="4" s="1"/>
  <c r="AK1231" i="4"/>
  <c r="AK1236" i="4" s="1"/>
  <c r="AK1304" i="4"/>
  <c r="AF1304" i="4"/>
  <c r="AI1304" i="4"/>
  <c r="V1304" i="4"/>
  <c r="AP1304" i="4"/>
  <c r="U1304" i="4"/>
  <c r="S1304" i="4"/>
  <c r="S1230" i="4"/>
  <c r="AH1304" i="4"/>
  <c r="AO1304" i="4"/>
  <c r="AR1304" i="4"/>
  <c r="AJ1304" i="4"/>
  <c r="AL1304" i="4"/>
  <c r="AM1304" i="4"/>
  <c r="Q1304" i="4"/>
  <c r="AN1304" i="4"/>
  <c r="R1304" i="4"/>
  <c r="AQ1304" i="4"/>
  <c r="N1304" i="4"/>
  <c r="N1284" i="4"/>
  <c r="N1289" i="4" s="1"/>
  <c r="AI1284" i="4"/>
  <c r="AI1289" i="4" s="1"/>
  <c r="Z1284" i="4"/>
  <c r="Z1289" i="4" s="1"/>
  <c r="P1284" i="4"/>
  <c r="P1289" i="4" s="1"/>
  <c r="AL1284" i="4"/>
  <c r="AL1289" i="4" s="1"/>
  <c r="AB1284" i="4"/>
  <c r="AB1289" i="4" s="1"/>
  <c r="AC1284" i="4"/>
  <c r="AC1289" i="4" s="1"/>
  <c r="O1296" i="4"/>
  <c r="AR1296" i="4"/>
  <c r="AM1296" i="4"/>
  <c r="AN1296" i="4"/>
  <c r="AI1296" i="4"/>
  <c r="AA1296" i="4"/>
  <c r="N1296" i="4"/>
  <c r="AD1296" i="4"/>
  <c r="AN1230" i="4"/>
  <c r="P1304" i="4"/>
  <c r="S1284" i="4"/>
  <c r="S1289" i="4" s="1"/>
  <c r="AN1284" i="4"/>
  <c r="AN1289" i="4" s="1"/>
  <c r="AE1284" i="4"/>
  <c r="AE1289" i="4" s="1"/>
  <c r="V1284" i="4"/>
  <c r="V1289" i="4" s="1"/>
  <c r="AQ1284" i="4"/>
  <c r="AQ1289" i="4" s="1"/>
  <c r="AH1284" i="4"/>
  <c r="AH1289" i="4" s="1"/>
  <c r="Q1284" i="4"/>
  <c r="Q1289" i="4" s="1"/>
  <c r="AG1284" i="4"/>
  <c r="AG1289" i="4" s="1"/>
  <c r="W1296" i="4"/>
  <c r="Q1296" i="4"/>
  <c r="S1296" i="4"/>
  <c r="M1296" i="4"/>
  <c r="AO1296" i="4"/>
  <c r="AF1296" i="4"/>
  <c r="R1296" i="4"/>
  <c r="AH1296" i="4"/>
  <c r="M1230" i="4"/>
  <c r="X1284" i="4"/>
  <c r="X1289" i="4" s="1"/>
  <c r="O1284" i="4"/>
  <c r="O1289" i="4" s="1"/>
  <c r="AJ1284" i="4"/>
  <c r="AJ1289" i="4" s="1"/>
  <c r="AA1284" i="4"/>
  <c r="AA1289" i="4" s="1"/>
  <c r="R1284" i="4"/>
  <c r="R1289" i="4" s="1"/>
  <c r="AM1284" i="4"/>
  <c r="AM1289" i="4" s="1"/>
  <c r="U1284" i="4"/>
  <c r="U1289" i="4" s="1"/>
  <c r="AK1284" i="4"/>
  <c r="AK1289" i="4" s="1"/>
  <c r="AC1296" i="4"/>
  <c r="X1296" i="4"/>
  <c r="Y1296" i="4"/>
  <c r="T1296" i="4"/>
  <c r="P1296" i="4"/>
  <c r="AK1296" i="4"/>
  <c r="V1296" i="4"/>
  <c r="AL1296" i="4"/>
  <c r="W1304" i="4"/>
  <c r="AA1304" i="4"/>
  <c r="AD1284" i="4"/>
  <c r="AD1289" i="4" s="1"/>
  <c r="T1284" i="4"/>
  <c r="T1289" i="4" s="1"/>
  <c r="AP1284" i="4"/>
  <c r="AP1289" i="4" s="1"/>
  <c r="AF1284" i="4"/>
  <c r="AF1289" i="4" s="1"/>
  <c r="W1284" i="4"/>
  <c r="W1289" i="4" s="1"/>
  <c r="AR1284" i="4"/>
  <c r="AR1289" i="4" s="1"/>
  <c r="Y1284" i="4"/>
  <c r="Y1289" i="4" s="1"/>
  <c r="AO1284" i="4"/>
  <c r="AO1289" i="4" s="1"/>
  <c r="AJ1296" i="4"/>
  <c r="AE1296" i="4"/>
  <c r="AG1296" i="4"/>
  <c r="AB1296" i="4"/>
  <c r="U1296" i="4"/>
  <c r="AQ1296" i="4"/>
  <c r="Z1296" i="4"/>
  <c r="AP1296" i="4"/>
  <c r="AE1237" i="4"/>
  <c r="AO1230" i="4"/>
  <c r="O1237" i="4"/>
  <c r="AQ1230" i="4"/>
  <c r="Y1231" i="4"/>
  <c r="Y1236" i="4" s="1"/>
  <c r="AO1231" i="4"/>
  <c r="AO1236" i="4" s="1"/>
  <c r="Z1241" i="4"/>
  <c r="AG1231" i="4"/>
  <c r="AG1236" i="4" s="1"/>
  <c r="V1241" i="4"/>
  <c r="Q1231" i="4"/>
  <c r="Q1236" i="4" s="1"/>
  <c r="R1241" i="4"/>
  <c r="N1241" i="4"/>
  <c r="AM1237" i="4"/>
  <c r="AC1241" i="4"/>
  <c r="AR1241" i="4"/>
  <c r="AB1241" i="4"/>
  <c r="AQ1237" i="4"/>
  <c r="AQ251" i="11"/>
  <c r="W1237" i="4"/>
  <c r="AC1231" i="4"/>
  <c r="AC1236" i="4" s="1"/>
  <c r="AP1241" i="4"/>
  <c r="S1237" i="4"/>
  <c r="AC246" i="11"/>
  <c r="AG1241" i="4"/>
  <c r="Q1241" i="4"/>
  <c r="AF1241" i="4"/>
  <c r="P1241" i="4"/>
  <c r="AQ1241" i="4"/>
  <c r="AA1241" i="4"/>
  <c r="AM1230" i="4"/>
  <c r="AD1230" i="4"/>
  <c r="N1230" i="4"/>
  <c r="AC1230" i="4"/>
  <c r="AD1237" i="4"/>
  <c r="N1237" i="4"/>
  <c r="AC1237" i="4"/>
  <c r="AR1237" i="4"/>
  <c r="AB1237" i="4"/>
  <c r="AJ1231" i="4"/>
  <c r="AJ1236" i="4" s="1"/>
  <c r="AF1231" i="4"/>
  <c r="AF1236" i="4" s="1"/>
  <c r="AB1231" i="4"/>
  <c r="AB1236" i="4" s="1"/>
  <c r="AI1231" i="4"/>
  <c r="AI1236" i="4" s="1"/>
  <c r="AE1231" i="4"/>
  <c r="AE1236" i="4" s="1"/>
  <c r="AA1231" i="4"/>
  <c r="AA1236" i="4" s="1"/>
  <c r="AD1231" i="4"/>
  <c r="AD1236" i="4" s="1"/>
  <c r="N1231" i="4"/>
  <c r="N1236" i="4" s="1"/>
  <c r="AM1241" i="4"/>
  <c r="W1241" i="4"/>
  <c r="AA1230" i="4"/>
  <c r="W1230" i="4"/>
  <c r="AP1237" i="4"/>
  <c r="Z1237" i="4"/>
  <c r="AO1237" i="4"/>
  <c r="Y1237" i="4"/>
  <c r="AN1237" i="4"/>
  <c r="X1237" i="4"/>
  <c r="AR1230" i="4"/>
  <c r="T1231" i="4"/>
  <c r="T1236" i="4" s="1"/>
  <c r="P1231" i="4"/>
  <c r="P1236" i="4" s="1"/>
  <c r="S1231" i="4"/>
  <c r="S1236" i="4" s="1"/>
  <c r="O1231" i="4"/>
  <c r="O1236" i="4" s="1"/>
  <c r="AP1231" i="4"/>
  <c r="AP1236" i="4" s="1"/>
  <c r="Z1231" i="4"/>
  <c r="Z1236" i="4" s="1"/>
  <c r="AD1241" i="4"/>
  <c r="AO1241" i="4"/>
  <c r="Y1241" i="4"/>
  <c r="AN1241" i="4"/>
  <c r="X1241" i="4"/>
  <c r="AI1241" i="4"/>
  <c r="AI1244" i="4" s="1"/>
  <c r="S1241" i="4"/>
  <c r="V1230" i="4"/>
  <c r="AL1237" i="4"/>
  <c r="AL1244" i="4" s="1"/>
  <c r="V1237" i="4"/>
  <c r="M1237" i="4"/>
  <c r="AK1237" i="4"/>
  <c r="U1237" i="4"/>
  <c r="AJ1237" i="4"/>
  <c r="T1237" i="4"/>
  <c r="AB1230" i="4"/>
  <c r="X1231" i="4"/>
  <c r="X1236" i="4" s="1"/>
  <c r="AM1231" i="4"/>
  <c r="AM1236" i="4" s="1"/>
  <c r="M1231" i="4"/>
  <c r="M1236" i="4" s="1"/>
  <c r="AL1231" i="4"/>
  <c r="AL1236" i="4" s="1"/>
  <c r="V1231" i="4"/>
  <c r="V1236" i="4" s="1"/>
  <c r="AK1241" i="4"/>
  <c r="U1241" i="4"/>
  <c r="AJ1241" i="4"/>
  <c r="T1241" i="4"/>
  <c r="AE1241" i="4"/>
  <c r="O1241" i="4"/>
  <c r="AI1230" i="4"/>
  <c r="AH1230" i="4"/>
  <c r="R1230" i="4"/>
  <c r="AH1237" i="4"/>
  <c r="AH1244" i="4" s="1"/>
  <c r="R1237" i="4"/>
  <c r="AG1237" i="4"/>
  <c r="Q1237" i="4"/>
  <c r="AF1237" i="4"/>
  <c r="P1237" i="4"/>
  <c r="P1230" i="4"/>
  <c r="AJ1230" i="4"/>
  <c r="AN1231" i="4"/>
  <c r="AN1236" i="4" s="1"/>
  <c r="AR1231" i="4"/>
  <c r="AR1236" i="4" s="1"/>
  <c r="W1231" i="4"/>
  <c r="W1236" i="4" s="1"/>
  <c r="AQ1231" i="4"/>
  <c r="AQ1236" i="4" s="1"/>
  <c r="AH1231" i="4"/>
  <c r="AH1236" i="4" s="1"/>
  <c r="R1231" i="4"/>
  <c r="R1236" i="4" s="1"/>
  <c r="M1241" i="4"/>
  <c r="T1536" i="4"/>
  <c r="P1536" i="4"/>
  <c r="O1637" i="4"/>
  <c r="S1641" i="4"/>
  <c r="N1641" i="4"/>
  <c r="X1612" i="4"/>
  <c r="R1612" i="4"/>
  <c r="U1616" i="4"/>
  <c r="R1603" i="4"/>
  <c r="M1553" i="4"/>
  <c r="R1566" i="4"/>
  <c r="AR1566" i="4"/>
  <c r="AB1641" i="4"/>
  <c r="Q1653" i="4"/>
  <c r="M1612" i="4"/>
  <c r="AC1616" i="4"/>
  <c r="N1603" i="4"/>
  <c r="N1578" i="4"/>
  <c r="AR1553" i="4"/>
  <c r="AR1591" i="4"/>
  <c r="N1628" i="4"/>
  <c r="X1566" i="4"/>
  <c r="AG1566" i="4"/>
  <c r="R1628" i="4"/>
  <c r="AH1566" i="4"/>
  <c r="AA1603" i="4"/>
  <c r="Z1603" i="4"/>
  <c r="AD1603" i="4"/>
  <c r="V1678" i="4"/>
  <c r="AC1641" i="4"/>
  <c r="U1641" i="4"/>
  <c r="AP1641" i="4"/>
  <c r="Z1678" i="4"/>
  <c r="AO1637" i="4"/>
  <c r="AN1641" i="4"/>
  <c r="AQ1641" i="4"/>
  <c r="AI1653" i="4"/>
  <c r="AD1637" i="4"/>
  <c r="AH1603" i="4"/>
  <c r="Q1641" i="4"/>
  <c r="AK1641" i="4"/>
  <c r="Y1637" i="4"/>
  <c r="M1641" i="4"/>
  <c r="AM1653" i="4"/>
  <c r="AA1653" i="4"/>
  <c r="AD1616" i="4"/>
  <c r="M1616" i="4"/>
  <c r="AP1603" i="4"/>
  <c r="AA1566" i="4"/>
  <c r="M1566" i="4"/>
  <c r="AP1566" i="4"/>
  <c r="AK1566" i="4"/>
  <c r="AQ1591" i="4"/>
  <c r="AN1662" i="4"/>
  <c r="N249" i="11"/>
  <c r="T1653" i="4"/>
  <c r="AF1566" i="4"/>
  <c r="AO1591" i="4"/>
  <c r="AP1662" i="4"/>
  <c r="AA1591" i="4"/>
  <c r="V1591" i="4"/>
  <c r="P1145" i="4"/>
  <c r="R1145" i="4"/>
  <c r="P1653" i="4"/>
  <c r="Y1653" i="4"/>
  <c r="T1553" i="4"/>
  <c r="O1553" i="4"/>
  <c r="Y1553" i="4"/>
  <c r="R1587" i="4"/>
  <c r="AH1145" i="4"/>
  <c r="AM1145" i="4"/>
  <c r="U1653" i="4"/>
  <c r="Q1553" i="4"/>
  <c r="O1666" i="4"/>
  <c r="AH251" i="11"/>
  <c r="M1494" i="4"/>
  <c r="R1678" i="4"/>
  <c r="AN1587" i="4"/>
  <c r="AF1587" i="4"/>
  <c r="Q1587" i="4"/>
  <c r="Q1601" i="4" s="1"/>
  <c r="Q1602" i="4" s="1"/>
  <c r="P1662" i="4"/>
  <c r="N1662" i="4"/>
  <c r="AL1662" i="4"/>
  <c r="T1662" i="4"/>
  <c r="R1662" i="4"/>
  <c r="S1662" i="4"/>
  <c r="AL1514" i="4"/>
  <c r="AK1514" i="4"/>
  <c r="Q1514" i="4"/>
  <c r="AF1514" i="4"/>
  <c r="P1514" i="4"/>
  <c r="N1514" i="4"/>
  <c r="AM1514" i="4"/>
  <c r="W1514" i="4"/>
  <c r="AD1514" i="4"/>
  <c r="AG1514" i="4"/>
  <c r="AR1514" i="4"/>
  <c r="AB1514" i="4"/>
  <c r="AP1514" i="4"/>
  <c r="AO1514" i="4"/>
  <c r="AI1514" i="4"/>
  <c r="S1514" i="4"/>
  <c r="V1514" i="4"/>
  <c r="AC1514" i="4"/>
  <c r="AN1514" i="4"/>
  <c r="X1514" i="4"/>
  <c r="AH1514" i="4"/>
  <c r="Y1514" i="4"/>
  <c r="AE1514" i="4"/>
  <c r="O1514" i="4"/>
  <c r="R1514" i="4"/>
  <c r="U1514" i="4"/>
  <c r="AJ1514" i="4"/>
  <c r="T1514" i="4"/>
  <c r="Z1514" i="4"/>
  <c r="AQ1514" i="4"/>
  <c r="AA1514" i="4"/>
  <c r="M1514" i="4"/>
  <c r="AA1145" i="4"/>
  <c r="AA1637" i="4"/>
  <c r="W1653" i="4"/>
  <c r="M1653" i="4"/>
  <c r="AP1612" i="4"/>
  <c r="AP1626" i="4" s="1"/>
  <c r="AP1627" i="4" s="1"/>
  <c r="AP1629" i="4" s="1"/>
  <c r="AP1587" i="4"/>
  <c r="AK1553" i="4"/>
  <c r="AD1628" i="4"/>
  <c r="T1566" i="4"/>
  <c r="AF1662" i="4"/>
  <c r="X1662" i="4"/>
  <c r="AD1662" i="4"/>
  <c r="AA1506" i="4"/>
  <c r="R1506" i="4"/>
  <c r="AQ1637" i="4"/>
  <c r="P1641" i="4"/>
  <c r="V1641" i="4"/>
  <c r="AF1653" i="4"/>
  <c r="AL1603" i="4"/>
  <c r="AB1553" i="4"/>
  <c r="AJ1553" i="4"/>
  <c r="AE1553" i="4"/>
  <c r="AJ1662" i="4"/>
  <c r="AH1662" i="4"/>
  <c r="Z1662" i="4"/>
  <c r="V1145" i="4"/>
  <c r="S1145" i="4"/>
  <c r="AH1506" i="4"/>
  <c r="U1506" i="4"/>
  <c r="T1641" i="4"/>
  <c r="Z1641" i="4"/>
  <c r="AB1506" i="4"/>
  <c r="W1145" i="4"/>
  <c r="AQ1494" i="4"/>
  <c r="AC1506" i="4"/>
  <c r="AO1653" i="4"/>
  <c r="AH1612" i="4"/>
  <c r="AH1626" i="4" s="1"/>
  <c r="AH1627" i="4" s="1"/>
  <c r="AH1629" i="4" s="1"/>
  <c r="AD1578" i="4"/>
  <c r="AE1587" i="4"/>
  <c r="AQ1587" i="4"/>
  <c r="S1506" i="4"/>
  <c r="AN1506" i="4"/>
  <c r="AD1678" i="4"/>
  <c r="AQ1653" i="4"/>
  <c r="AN1553" i="4"/>
  <c r="AJ1653" i="4"/>
  <c r="AG1553" i="4"/>
  <c r="AO1553" i="4"/>
  <c r="AL1628" i="4"/>
  <c r="AP1666" i="4"/>
  <c r="AE1506" i="4"/>
  <c r="N1506" i="4"/>
  <c r="AD1506" i="4"/>
  <c r="AR1506" i="4"/>
  <c r="AL1678" i="4"/>
  <c r="Z1587" i="4"/>
  <c r="AM1587" i="4"/>
  <c r="AN1666" i="4"/>
  <c r="Z1666" i="4"/>
  <c r="S1536" i="4"/>
  <c r="AO1536" i="4"/>
  <c r="AI1662" i="4"/>
  <c r="O1506" i="4"/>
  <c r="M1506" i="4"/>
  <c r="AO1506" i="4"/>
  <c r="X1587" i="4"/>
  <c r="P1587" i="4"/>
  <c r="AE1662" i="4"/>
  <c r="V1662" i="4"/>
  <c r="AD1145" i="4"/>
  <c r="O1145" i="4"/>
  <c r="N1145" i="4"/>
  <c r="AI1494" i="4"/>
  <c r="AJ1536" i="4"/>
  <c r="O1662" i="4"/>
  <c r="AA1662" i="4"/>
  <c r="AP1145" i="4"/>
  <c r="AQ1145" i="4"/>
  <c r="V1506" i="4"/>
  <c r="AI1506" i="4"/>
  <c r="W1506" i="4"/>
  <c r="Z1506" i="4"/>
  <c r="AG1506" i="4"/>
  <c r="AF1506" i="4"/>
  <c r="P1506" i="4"/>
  <c r="AH1678" i="4"/>
  <c r="AE1678" i="4"/>
  <c r="AJ1678" i="4"/>
  <c r="P1678" i="4"/>
  <c r="X1678" i="4"/>
  <c r="S1678" i="4"/>
  <c r="AQ1678" i="4"/>
  <c r="AA1678" i="4"/>
  <c r="AD1653" i="4"/>
  <c r="V1653" i="4"/>
  <c r="S1653" i="4"/>
  <c r="AR1641" i="4"/>
  <c r="Z1637" i="4"/>
  <c r="Z1651" i="4" s="1"/>
  <c r="Z1652" i="4" s="1"/>
  <c r="N1666" i="4"/>
  <c r="AR1603" i="4"/>
  <c r="AJ1603" i="4"/>
  <c r="P1603" i="4"/>
  <c r="AI1603" i="4"/>
  <c r="AQ1603" i="4"/>
  <c r="AG1603" i="4"/>
  <c r="AB1578" i="4"/>
  <c r="T1578" i="4"/>
  <c r="AM1578" i="4"/>
  <c r="U1578" i="4"/>
  <c r="AG1578" i="4"/>
  <c r="AP1553" i="4"/>
  <c r="AH1553" i="4"/>
  <c r="AJ1666" i="4"/>
  <c r="AB1666" i="4"/>
  <c r="AC1666" i="4"/>
  <c r="AM1666" i="4"/>
  <c r="AG1666" i="4"/>
  <c r="AI1641" i="4"/>
  <c r="AA1641" i="4"/>
  <c r="AN1616" i="4"/>
  <c r="AN1626" i="4" s="1"/>
  <c r="AN1627" i="4" s="1"/>
  <c r="AJ1637" i="4"/>
  <c r="AJ1651" i="4" s="1"/>
  <c r="AJ1652" i="4" s="1"/>
  <c r="AB1637" i="4"/>
  <c r="AB1651" i="4" s="1"/>
  <c r="AB1652" i="4" s="1"/>
  <c r="AB1654" i="4" s="1"/>
  <c r="U1637" i="4"/>
  <c r="AC1637" i="4"/>
  <c r="AC1653" i="4"/>
  <c r="AJ1612" i="4"/>
  <c r="AJ1626" i="4" s="1"/>
  <c r="AJ1627" i="4" s="1"/>
  <c r="AI1612" i="4"/>
  <c r="AI1626" i="4" s="1"/>
  <c r="AI1627" i="4" s="1"/>
  <c r="W1612" i="4"/>
  <c r="Q1612" i="4"/>
  <c r="Q1626" i="4" s="1"/>
  <c r="Q1627" i="4" s="1"/>
  <c r="T1612" i="4"/>
  <c r="T1626" i="4" s="1"/>
  <c r="T1627" i="4" s="1"/>
  <c r="U1612" i="4"/>
  <c r="AK1612" i="4"/>
  <c r="AK1626" i="4" s="1"/>
  <c r="AK1627" i="4" s="1"/>
  <c r="AR1562" i="4"/>
  <c r="X1562" i="4"/>
  <c r="X1576" i="4" s="1"/>
  <c r="X1577" i="4" s="1"/>
  <c r="R1562" i="4"/>
  <c r="S1562" i="4"/>
  <c r="AQ1562" i="4"/>
  <c r="AQ1576" i="4" s="1"/>
  <c r="AQ1577" i="4" s="1"/>
  <c r="AI1562" i="4"/>
  <c r="AI1576" i="4" s="1"/>
  <c r="AI1577" i="4" s="1"/>
  <c r="AI1579" i="4" s="1"/>
  <c r="AB1562" i="4"/>
  <c r="AB1576" i="4" s="1"/>
  <c r="AB1577" i="4" s="1"/>
  <c r="O1562" i="4"/>
  <c r="V1587" i="4"/>
  <c r="AO1587" i="4"/>
  <c r="AC1587" i="4"/>
  <c r="AN1536" i="4"/>
  <c r="AN1551" i="4" s="1"/>
  <c r="AN1552" i="4" s="1"/>
  <c r="AN1554" i="4" s="1"/>
  <c r="Y1536" i="4"/>
  <c r="AH1536" i="4"/>
  <c r="AB1536" i="4"/>
  <c r="AR1536" i="4"/>
  <c r="AF1536" i="4"/>
  <c r="AP1676" i="4"/>
  <c r="AP1677" i="4" s="1"/>
  <c r="AC1662" i="4"/>
  <c r="AO1662" i="4"/>
  <c r="U1662" i="4"/>
  <c r="Q1662" i="4"/>
  <c r="AR1666" i="4"/>
  <c r="AE1666" i="4"/>
  <c r="AF1628" i="4"/>
  <c r="AN1628" i="4"/>
  <c r="AM1628" i="4"/>
  <c r="AC1628" i="4"/>
  <c r="AA1628" i="4"/>
  <c r="P1616" i="4"/>
  <c r="AF1591" i="4"/>
  <c r="AF1601" i="4" s="1"/>
  <c r="AF1602" i="4" s="1"/>
  <c r="X1591" i="4"/>
  <c r="AM1591" i="4"/>
  <c r="AM1601" i="4" s="1"/>
  <c r="AM1602" i="4" s="1"/>
  <c r="AG1591" i="4"/>
  <c r="AC1591" i="4"/>
  <c r="S1591" i="4"/>
  <c r="O1591" i="4"/>
  <c r="T1678" i="4"/>
  <c r="AR1678" i="4"/>
  <c r="M1678" i="4"/>
  <c r="W1678" i="4"/>
  <c r="Y1678" i="4"/>
  <c r="O1678" i="4"/>
  <c r="AG1678" i="4"/>
  <c r="N1653" i="4"/>
  <c r="AH1653" i="4"/>
  <c r="Y1641" i="4"/>
  <c r="AD1641" i="4"/>
  <c r="AM1641" i="4"/>
  <c r="AP1637" i="4"/>
  <c r="AP1651" i="4" s="1"/>
  <c r="AP1652" i="4" s="1"/>
  <c r="AB1603" i="4"/>
  <c r="T1603" i="4"/>
  <c r="O1603" i="4"/>
  <c r="M1603" i="4"/>
  <c r="Q1603" i="4"/>
  <c r="AM1603" i="4"/>
  <c r="AN1578" i="4"/>
  <c r="AF1578" i="4"/>
  <c r="W1578" i="4"/>
  <c r="Q1578" i="4"/>
  <c r="Z1553" i="4"/>
  <c r="R1553" i="4"/>
  <c r="AD1553" i="4"/>
  <c r="T1666" i="4"/>
  <c r="AL1666" i="4"/>
  <c r="T1637" i="4"/>
  <c r="T1651" i="4" s="1"/>
  <c r="T1652" i="4" s="1"/>
  <c r="T1654" i="4" s="1"/>
  <c r="AN1637" i="4"/>
  <c r="AG1637" i="4"/>
  <c r="V1637" i="4"/>
  <c r="V1651" i="4" s="1"/>
  <c r="V1652" i="4" s="1"/>
  <c r="V1654" i="4" s="1"/>
  <c r="M1637" i="4"/>
  <c r="AH1637" i="4"/>
  <c r="AH1651" i="4" s="1"/>
  <c r="AH1652" i="4" s="1"/>
  <c r="AR1653" i="4"/>
  <c r="AK1653" i="4"/>
  <c r="N1612" i="4"/>
  <c r="N1626" i="4" s="1"/>
  <c r="N1627" i="4" s="1"/>
  <c r="N1629" i="4" s="1"/>
  <c r="AD1612" i="4"/>
  <c r="AM1612" i="4"/>
  <c r="AM1626" i="4" s="1"/>
  <c r="AM1627" i="4" s="1"/>
  <c r="AA1612" i="4"/>
  <c r="AA1626" i="4" s="1"/>
  <c r="AA1627" i="4" s="1"/>
  <c r="AG1612" i="4"/>
  <c r="AG1626" i="4" s="1"/>
  <c r="AG1627" i="4" s="1"/>
  <c r="W1562" i="4"/>
  <c r="Y1562" i="4"/>
  <c r="Y1576" i="4" s="1"/>
  <c r="Y1577" i="4" s="1"/>
  <c r="AA1562" i="4"/>
  <c r="M1562" i="4"/>
  <c r="V1562" i="4"/>
  <c r="V1576" i="4" s="1"/>
  <c r="V1577" i="4" s="1"/>
  <c r="V1579" i="4" s="1"/>
  <c r="N1562" i="4"/>
  <c r="N1576" i="4" s="1"/>
  <c r="N1577" i="4" s="1"/>
  <c r="AL1562" i="4"/>
  <c r="AL1576" i="4" s="1"/>
  <c r="AL1577" i="4" s="1"/>
  <c r="AL1579" i="4" s="1"/>
  <c r="AD1562" i="4"/>
  <c r="AD1576" i="4" s="1"/>
  <c r="AD1577" i="4" s="1"/>
  <c r="AD1579" i="4" s="1"/>
  <c r="AR1587" i="4"/>
  <c r="AL1587" i="4"/>
  <c r="N1587" i="4"/>
  <c r="AH1587" i="4"/>
  <c r="M1536" i="4"/>
  <c r="Q1536" i="4"/>
  <c r="W1536" i="4"/>
  <c r="W1551" i="4" s="1"/>
  <c r="W1552" i="4" s="1"/>
  <c r="W1554" i="4" s="1"/>
  <c r="M1662" i="4"/>
  <c r="Y1662" i="4"/>
  <c r="AR1662" i="4"/>
  <c r="AQ1662" i="4"/>
  <c r="M1666" i="4"/>
  <c r="Y1666" i="4"/>
  <c r="P1628" i="4"/>
  <c r="X1628" i="4"/>
  <c r="S1628" i="4"/>
  <c r="O1628" i="4"/>
  <c r="AI1628" i="4"/>
  <c r="W1628" i="4"/>
  <c r="AG1628" i="4"/>
  <c r="X1616" i="4"/>
  <c r="X1626" i="4" s="1"/>
  <c r="X1627" i="4" s="1"/>
  <c r="P1591" i="4"/>
  <c r="AJ1591" i="4"/>
  <c r="AJ1601" i="4" s="1"/>
  <c r="AJ1602" i="4" s="1"/>
  <c r="AJ1604" i="4" s="1"/>
  <c r="W1591" i="4"/>
  <c r="N1591" i="4"/>
  <c r="AL1591" i="4"/>
  <c r="Z1591" i="4"/>
  <c r="AI1591" i="4"/>
  <c r="AI1601" i="4" s="1"/>
  <c r="AI1602" i="4" s="1"/>
  <c r="AI1604" i="4" s="1"/>
  <c r="AA1536" i="4"/>
  <c r="O1536" i="4"/>
  <c r="V1536" i="4"/>
  <c r="V1551" i="4" s="1"/>
  <c r="V1552" i="4" s="1"/>
  <c r="AM1494" i="4"/>
  <c r="AP1506" i="4"/>
  <c r="Y1506" i="4"/>
  <c r="X1506" i="4"/>
  <c r="AD1651" i="4"/>
  <c r="AD1652" i="4" s="1"/>
  <c r="AD1654" i="4" s="1"/>
  <c r="S1601" i="4"/>
  <c r="S1602" i="4" s="1"/>
  <c r="O1587" i="4"/>
  <c r="O1601" i="4" s="1"/>
  <c r="O1602" i="4" s="1"/>
  <c r="AA1587" i="4"/>
  <c r="AA1601" i="4" s="1"/>
  <c r="AA1602" i="4" s="1"/>
  <c r="W1587" i="4"/>
  <c r="AK1678" i="4"/>
  <c r="AB1678" i="4"/>
  <c r="AC1678" i="4"/>
  <c r="U1678" i="4"/>
  <c r="Q1678" i="4"/>
  <c r="AM1678" i="4"/>
  <c r="AP1653" i="4"/>
  <c r="R1653" i="4"/>
  <c r="R1641" i="4"/>
  <c r="AE1641" i="4"/>
  <c r="AE1651" i="4" s="1"/>
  <c r="AE1652" i="4" s="1"/>
  <c r="AE1654" i="4" s="1"/>
  <c r="AI1666" i="4"/>
  <c r="AN1603" i="4"/>
  <c r="AK1603" i="4"/>
  <c r="U1603" i="4"/>
  <c r="W1603" i="4"/>
  <c r="Y1603" i="4"/>
  <c r="S1603" i="4"/>
  <c r="X1578" i="4"/>
  <c r="P1578" i="4"/>
  <c r="AC1578" i="4"/>
  <c r="S1578" i="4"/>
  <c r="AO1578" i="4"/>
  <c r="AE1578" i="4"/>
  <c r="AQ1578" i="4"/>
  <c r="AL1553" i="4"/>
  <c r="N1553" i="4"/>
  <c r="AF1666" i="4"/>
  <c r="X1666" i="4"/>
  <c r="AH1666" i="4"/>
  <c r="AO1641" i="4"/>
  <c r="AO1651" i="4" s="1"/>
  <c r="AO1652" i="4" s="1"/>
  <c r="AG1641" i="4"/>
  <c r="AF1637" i="4"/>
  <c r="AF1651" i="4" s="1"/>
  <c r="AF1652" i="4" s="1"/>
  <c r="X1637" i="4"/>
  <c r="AL1637" i="4"/>
  <c r="AI1637" i="4"/>
  <c r="R1637" i="4"/>
  <c r="AM1637" i="4"/>
  <c r="AG1653" i="4"/>
  <c r="AB1612" i="4"/>
  <c r="AB1626" i="4" s="1"/>
  <c r="AB1627" i="4" s="1"/>
  <c r="AR1612" i="4"/>
  <c r="Y1612" i="4"/>
  <c r="Y1626" i="4" s="1"/>
  <c r="Y1627" i="4" s="1"/>
  <c r="AQ1612" i="4"/>
  <c r="AQ1626" i="4" s="1"/>
  <c r="AQ1627" i="4" s="1"/>
  <c r="O1612" i="4"/>
  <c r="O1626" i="4" s="1"/>
  <c r="O1627" i="4" s="1"/>
  <c r="P1612" i="4"/>
  <c r="AC1612" i="4"/>
  <c r="AF1562" i="4"/>
  <c r="AF1576" i="4" s="1"/>
  <c r="AF1577" i="4" s="1"/>
  <c r="AO1562" i="4"/>
  <c r="Z1562" i="4"/>
  <c r="Z1576" i="4" s="1"/>
  <c r="Z1577" i="4" s="1"/>
  <c r="Z1579" i="4" s="1"/>
  <c r="AC1562" i="4"/>
  <c r="AC1576" i="4" s="1"/>
  <c r="AC1577" i="4" s="1"/>
  <c r="AP1562" i="4"/>
  <c r="AP1576" i="4" s="1"/>
  <c r="AP1577" i="4" s="1"/>
  <c r="AP1579" i="4" s="1"/>
  <c r="Q1562" i="4"/>
  <c r="Q1576" i="4" s="1"/>
  <c r="Q1577" i="4" s="1"/>
  <c r="Q1579" i="4" s="1"/>
  <c r="P1562" i="4"/>
  <c r="P1576" i="4" s="1"/>
  <c r="P1577" i="4" s="1"/>
  <c r="U1562" i="4"/>
  <c r="U1576" i="4" s="1"/>
  <c r="U1577" i="4" s="1"/>
  <c r="U1579" i="4" s="1"/>
  <c r="U1587" i="4"/>
  <c r="U1601" i="4" s="1"/>
  <c r="U1602" i="4" s="1"/>
  <c r="U1604" i="4" s="1"/>
  <c r="AD1587" i="4"/>
  <c r="AM1536" i="4"/>
  <c r="AM1551" i="4" s="1"/>
  <c r="AM1552" i="4" s="1"/>
  <c r="AM1554" i="4" s="1"/>
  <c r="AI1536" i="4"/>
  <c r="AC1536" i="4"/>
  <c r="AG1536" i="4"/>
  <c r="U1536" i="4"/>
  <c r="U1666" i="4"/>
  <c r="AO1666" i="4"/>
  <c r="AR1628" i="4"/>
  <c r="AJ1628" i="4"/>
  <c r="Y1628" i="4"/>
  <c r="U1628" i="4"/>
  <c r="Q1628" i="4"/>
  <c r="AQ1628" i="4"/>
  <c r="AB1591" i="4"/>
  <c r="AB1601" i="4" s="1"/>
  <c r="AB1602" i="4" s="1"/>
  <c r="T1591" i="4"/>
  <c r="T1601" i="4" s="1"/>
  <c r="T1602" i="4" s="1"/>
  <c r="T1604" i="4" s="1"/>
  <c r="AE1591" i="4"/>
  <c r="AP1591" i="4"/>
  <c r="AD1591" i="4"/>
  <c r="AQ1536" i="4"/>
  <c r="AE1536" i="4"/>
  <c r="T1551" i="4"/>
  <c r="T1552" i="4" s="1"/>
  <c r="AQ1490" i="4"/>
  <c r="AL1506" i="4"/>
  <c r="AQ1506" i="4"/>
  <c r="AM1506" i="4"/>
  <c r="AK1506" i="4"/>
  <c r="AJ1506" i="4"/>
  <c r="N1678" i="4"/>
  <c r="AP1678" i="4"/>
  <c r="Y1651" i="4"/>
  <c r="Y1652" i="4" s="1"/>
  <c r="Y1654" i="4" s="1"/>
  <c r="AF1678" i="4"/>
  <c r="AN1678" i="4"/>
  <c r="AI1678" i="4"/>
  <c r="AO1678" i="4"/>
  <c r="Z1653" i="4"/>
  <c r="AL1653" i="4"/>
  <c r="W1641" i="4"/>
  <c r="O1641" i="4"/>
  <c r="X1603" i="4"/>
  <c r="AF1603" i="4"/>
  <c r="AC1603" i="4"/>
  <c r="AE1603" i="4"/>
  <c r="AO1603" i="4"/>
  <c r="AJ1578" i="4"/>
  <c r="M1578" i="4"/>
  <c r="Y1578" i="4"/>
  <c r="O1578" i="4"/>
  <c r="AK1578" i="4"/>
  <c r="AA1578" i="4"/>
  <c r="AR1578" i="4"/>
  <c r="V1553" i="4"/>
  <c r="P1666" i="4"/>
  <c r="W1666" i="4"/>
  <c r="R1666" i="4"/>
  <c r="AK1666" i="4"/>
  <c r="AA1666" i="4"/>
  <c r="AL1641" i="4"/>
  <c r="P1637" i="4"/>
  <c r="P1651" i="4" s="1"/>
  <c r="P1652" i="4" s="1"/>
  <c r="Q1637" i="4"/>
  <c r="S1637" i="4"/>
  <c r="S1651" i="4" s="1"/>
  <c r="S1652" i="4" s="1"/>
  <c r="N1637" i="4"/>
  <c r="N1651" i="4" s="1"/>
  <c r="N1652" i="4" s="1"/>
  <c r="AK1637" i="4"/>
  <c r="AK1651" i="4" s="1"/>
  <c r="AK1652" i="4" s="1"/>
  <c r="W1637" i="4"/>
  <c r="AR1637" i="4"/>
  <c r="AR1651" i="4" s="1"/>
  <c r="AR1652" i="4" s="1"/>
  <c r="S1612" i="4"/>
  <c r="S1626" i="4" s="1"/>
  <c r="S1627" i="4" s="1"/>
  <c r="V1612" i="4"/>
  <c r="V1626" i="4" s="1"/>
  <c r="V1627" i="4" s="1"/>
  <c r="V1629" i="4" s="1"/>
  <c r="AL1612" i="4"/>
  <c r="AL1626" i="4" s="1"/>
  <c r="AL1627" i="4" s="1"/>
  <c r="AL1629" i="4" s="1"/>
  <c r="AO1612" i="4"/>
  <c r="AO1626" i="4" s="1"/>
  <c r="AO1627" i="4" s="1"/>
  <c r="AE1612" i="4"/>
  <c r="AE1626" i="4" s="1"/>
  <c r="AE1627" i="4" s="1"/>
  <c r="AE1562" i="4"/>
  <c r="AE1576" i="4" s="1"/>
  <c r="AE1577" i="4" s="1"/>
  <c r="AM1562" i="4"/>
  <c r="AM1576" i="4" s="1"/>
  <c r="AM1577" i="4" s="1"/>
  <c r="AN1562" i="4"/>
  <c r="AN1576" i="4" s="1"/>
  <c r="AN1577" i="4" s="1"/>
  <c r="AH1562" i="4"/>
  <c r="AH1576" i="4" s="1"/>
  <c r="AH1577" i="4" s="1"/>
  <c r="T1562" i="4"/>
  <c r="T1576" i="4" s="1"/>
  <c r="T1577" i="4" s="1"/>
  <c r="T1579" i="4" s="1"/>
  <c r="AG1562" i="4"/>
  <c r="AJ1562" i="4"/>
  <c r="AJ1576" i="4" s="1"/>
  <c r="AJ1577" i="4" s="1"/>
  <c r="AK1562" i="4"/>
  <c r="AK1587" i="4"/>
  <c r="AK1601" i="4" s="1"/>
  <c r="AK1602" i="4" s="1"/>
  <c r="AK1604" i="4" s="1"/>
  <c r="Y1587" i="4"/>
  <c r="Y1601" i="4" s="1"/>
  <c r="Y1602" i="4" s="1"/>
  <c r="M1587" i="4"/>
  <c r="M1601" i="4" s="1"/>
  <c r="M1602" i="4" s="1"/>
  <c r="M1604" i="4" s="1"/>
  <c r="AG1587" i="4"/>
  <c r="R1536" i="4"/>
  <c r="N1536" i="4"/>
  <c r="AD1536" i="4"/>
  <c r="X1536" i="4"/>
  <c r="X1551" i="4" s="1"/>
  <c r="X1552" i="4" s="1"/>
  <c r="AK1536" i="4"/>
  <c r="AK1662" i="4"/>
  <c r="AG1662" i="4"/>
  <c r="Q1666" i="4"/>
  <c r="V1666" i="4"/>
  <c r="AB1628" i="4"/>
  <c r="T1628" i="4"/>
  <c r="AE1628" i="4"/>
  <c r="M1628" i="4"/>
  <c r="AK1628" i="4"/>
  <c r="AO1628" i="4"/>
  <c r="R1616" i="4"/>
  <c r="R1626" i="4" s="1"/>
  <c r="R1627" i="4" s="1"/>
  <c r="AF1616" i="4"/>
  <c r="AN1591" i="4"/>
  <c r="AH1591" i="4"/>
  <c r="AL1536" i="4"/>
  <c r="Z1536" i="4"/>
  <c r="Z1551" i="4" s="1"/>
  <c r="Z1552" i="4" s="1"/>
  <c r="AP1536" i="4"/>
  <c r="AP1551" i="4" s="1"/>
  <c r="AP1552" i="4" s="1"/>
  <c r="AP1554" i="4" s="1"/>
  <c r="M251" i="11"/>
  <c r="P1494" i="4"/>
  <c r="AL1494" i="4"/>
  <c r="V1494" i="4"/>
  <c r="AC1494" i="4"/>
  <c r="AA1494" i="4"/>
  <c r="AD1490" i="4"/>
  <c r="V1490" i="4"/>
  <c r="V1504" i="4" s="1"/>
  <c r="V1505" i="4" s="1"/>
  <c r="V1507" i="4" s="1"/>
  <c r="AO1490" i="4"/>
  <c r="Y1490" i="4"/>
  <c r="AN1490" i="4"/>
  <c r="X1490" i="4"/>
  <c r="AE1490" i="4"/>
  <c r="O1490" i="4"/>
  <c r="AR1494" i="4"/>
  <c r="T1494" i="4"/>
  <c r="AJ1494" i="4"/>
  <c r="AH1494" i="4"/>
  <c r="R1494" i="4"/>
  <c r="AO1494" i="4"/>
  <c r="Y1494" i="4"/>
  <c r="W1494" i="4"/>
  <c r="N1490" i="4"/>
  <c r="Z1490" i="4"/>
  <c r="AK1490" i="4"/>
  <c r="U1490" i="4"/>
  <c r="AJ1490" i="4"/>
  <c r="T1490" i="4"/>
  <c r="T1504" i="4" s="1"/>
  <c r="T1505" i="4" s="1"/>
  <c r="T1507" i="4" s="1"/>
  <c r="AA1490" i="4"/>
  <c r="X1494" i="4"/>
  <c r="AN1494" i="4"/>
  <c r="AD1494" i="4"/>
  <c r="N1494" i="4"/>
  <c r="AK1494" i="4"/>
  <c r="U1494" i="4"/>
  <c r="S1494" i="4"/>
  <c r="AP1490" i="4"/>
  <c r="AH1490" i="4"/>
  <c r="AG1490" i="4"/>
  <c r="Q1490" i="4"/>
  <c r="AF1490" i="4"/>
  <c r="P1490" i="4"/>
  <c r="P1504" i="4" s="1"/>
  <c r="P1505" i="4" s="1"/>
  <c r="P1507" i="4" s="1"/>
  <c r="AM1490" i="4"/>
  <c r="W1490" i="4"/>
  <c r="AR251" i="11"/>
  <c r="Q1506" i="4"/>
  <c r="AF1494" i="4"/>
  <c r="AB1494" i="4"/>
  <c r="AP1494" i="4"/>
  <c r="Z1494" i="4"/>
  <c r="AG1494" i="4"/>
  <c r="Q1494" i="4"/>
  <c r="AE1494" i="4"/>
  <c r="O1494" i="4"/>
  <c r="AL1490" i="4"/>
  <c r="R1490" i="4"/>
  <c r="AC1490" i="4"/>
  <c r="AC1504" i="4" s="1"/>
  <c r="AC1505" i="4" s="1"/>
  <c r="AR1490" i="4"/>
  <c r="AB1490" i="4"/>
  <c r="M1490" i="4"/>
  <c r="AI1490" i="4"/>
  <c r="S1490" i="4"/>
  <c r="AD251" i="11"/>
  <c r="AB251" i="11"/>
  <c r="AA251" i="11"/>
  <c r="X244" i="11"/>
  <c r="AJ244" i="11"/>
  <c r="AI1145" i="4"/>
  <c r="M249" i="11"/>
  <c r="AO251" i="11"/>
  <c r="W251" i="11"/>
  <c r="AI249" i="11"/>
  <c r="AG251" i="11"/>
  <c r="AA244" i="11"/>
  <c r="AB1163" i="4"/>
  <c r="AB1160" i="4" s="1"/>
  <c r="T1163" i="4"/>
  <c r="T1160" i="4" s="1"/>
  <c r="AD1163" i="4"/>
  <c r="AD1160" i="4" s="1"/>
  <c r="N1163" i="4"/>
  <c r="N1160" i="4" s="1"/>
  <c r="AC1163" i="4"/>
  <c r="AC1160" i="4" s="1"/>
  <c r="AG1145" i="4"/>
  <c r="Q1145" i="4"/>
  <c r="AE1160" i="4"/>
  <c r="O1160" i="4"/>
  <c r="AF1163" i="4"/>
  <c r="AF1160" i="4" s="1"/>
  <c r="AN1163" i="4"/>
  <c r="AN1160" i="4" s="1"/>
  <c r="AP1163" i="4"/>
  <c r="AP1160" i="4" s="1"/>
  <c r="Z1163" i="4"/>
  <c r="Z1160" i="4" s="1"/>
  <c r="AO1163" i="4"/>
  <c r="AO1160" i="4" s="1"/>
  <c r="Y1163" i="4"/>
  <c r="Y1160" i="4" s="1"/>
  <c r="AC1145" i="4"/>
  <c r="AQ1160" i="4"/>
  <c r="AA1160" i="4"/>
  <c r="P1163" i="4"/>
  <c r="P1160" i="4" s="1"/>
  <c r="X1163" i="4"/>
  <c r="X1160" i="4" s="1"/>
  <c r="AL1163" i="4"/>
  <c r="V1163" i="4"/>
  <c r="AK1163" i="4"/>
  <c r="AK1160" i="4" s="1"/>
  <c r="U1163" i="4"/>
  <c r="U1160" i="4" s="1"/>
  <c r="AO1145" i="4"/>
  <c r="Y1145" i="4"/>
  <c r="AM1160" i="4"/>
  <c r="W1160" i="4"/>
  <c r="AL1160" i="4"/>
  <c r="V1160" i="4"/>
  <c r="AR1163" i="4"/>
  <c r="AR1160" i="4" s="1"/>
  <c r="AJ1163" i="4"/>
  <c r="AJ1160" i="4" s="1"/>
  <c r="AH1163" i="4"/>
  <c r="AH1160" i="4" s="1"/>
  <c r="R1163" i="4"/>
  <c r="R1160" i="4" s="1"/>
  <c r="AG1163" i="4"/>
  <c r="AG1160" i="4" s="1"/>
  <c r="Q1163" i="4"/>
  <c r="Q1160" i="4" s="1"/>
  <c r="AK1145" i="4"/>
  <c r="U1145" i="4"/>
  <c r="AI1160" i="4"/>
  <c r="S1160" i="4"/>
  <c r="M1145" i="4"/>
  <c r="M1142" i="4" s="1"/>
  <c r="M1163" i="4"/>
  <c r="M1160" i="4" s="1"/>
  <c r="P249" i="11"/>
  <c r="X249" i="11"/>
  <c r="AM249" i="11"/>
  <c r="W249" i="11"/>
  <c r="U251" i="11"/>
  <c r="M244" i="11"/>
  <c r="AO246" i="11"/>
  <c r="AF249" i="11"/>
  <c r="S249" i="11"/>
  <c r="AG249" i="11"/>
  <c r="R251" i="11"/>
  <c r="Q251" i="11"/>
  <c r="AF251" i="11"/>
  <c r="P251" i="11"/>
  <c r="AE251" i="11"/>
  <c r="O251" i="11"/>
  <c r="AR244" i="11"/>
  <c r="AH244" i="11"/>
  <c r="AK246" i="11"/>
  <c r="X246" i="11"/>
  <c r="AE244" i="11"/>
  <c r="Z249" i="11"/>
  <c r="AO249" i="11"/>
  <c r="AP251" i="11"/>
  <c r="AN251" i="11"/>
  <c r="AM251" i="11"/>
  <c r="S246" i="11"/>
  <c r="W246" i="11"/>
  <c r="AD246" i="11"/>
  <c r="AF246" i="11"/>
  <c r="AI242" i="11"/>
  <c r="R242" i="11"/>
  <c r="Q249" i="11"/>
  <c r="AQ244" i="11"/>
  <c r="U246" i="11"/>
  <c r="Z244" i="11"/>
  <c r="AL246" i="11"/>
  <c r="AB249" i="11"/>
  <c r="AC249" i="11"/>
  <c r="AC251" i="11"/>
  <c r="N244" i="11"/>
  <c r="AC244" i="11"/>
  <c r="AM246" i="11"/>
  <c r="AG246" i="11"/>
  <c r="AH246" i="11"/>
  <c r="AJ246" i="11"/>
  <c r="O249" i="11"/>
  <c r="AP242" i="11"/>
  <c r="AN249" i="11"/>
  <c r="AP249" i="11"/>
  <c r="AF244" i="11"/>
  <c r="S244" i="11"/>
  <c r="Y242" i="11"/>
  <c r="AE242" i="11"/>
  <c r="AH242" i="11"/>
  <c r="AK242" i="11"/>
  <c r="U242" i="11"/>
  <c r="AJ242" i="11"/>
  <c r="T242" i="11"/>
  <c r="AH249" i="11"/>
  <c r="R249" i="11"/>
  <c r="AO244" i="11"/>
  <c r="U244" i="11"/>
  <c r="AE246" i="11"/>
  <c r="AA246" i="11"/>
  <c r="V246" i="11"/>
  <c r="N245" i="11"/>
  <c r="AL245" i="11"/>
  <c r="AN245" i="11"/>
  <c r="X245" i="11"/>
  <c r="AK245" i="11"/>
  <c r="U245" i="11"/>
  <c r="S245" i="11"/>
  <c r="N242" i="11"/>
  <c r="Q242" i="11"/>
  <c r="O244" i="11"/>
  <c r="AO242" i="11"/>
  <c r="AL249" i="11"/>
  <c r="R244" i="11"/>
  <c r="Z246" i="11"/>
  <c r="AR246" i="11"/>
  <c r="AC276" i="11"/>
  <c r="AL276" i="11"/>
  <c r="P276" i="11"/>
  <c r="AI276" i="11"/>
  <c r="M276" i="11"/>
  <c r="AC277" i="11"/>
  <c r="Y277" i="11"/>
  <c r="S277" i="11"/>
  <c r="R277" i="11"/>
  <c r="R278" i="11"/>
  <c r="T278" i="11"/>
  <c r="U278" i="11"/>
  <c r="AN276" i="11"/>
  <c r="X277" i="11"/>
  <c r="AB277" i="11"/>
  <c r="N278" i="11"/>
  <c r="M263" i="11"/>
  <c r="AR276" i="11"/>
  <c r="V276" i="11"/>
  <c r="AD276" i="11"/>
  <c r="AJ276" i="11"/>
  <c r="AQ276" i="11"/>
  <c r="AP276" i="11"/>
  <c r="AI277" i="11"/>
  <c r="AD250" i="11"/>
  <c r="AD202" i="11"/>
  <c r="AD207" i="11" s="1"/>
  <c r="AH250" i="11"/>
  <c r="AH202" i="11"/>
  <c r="AH207" i="11" s="1"/>
  <c r="AI250" i="11"/>
  <c r="AI202" i="11"/>
  <c r="AI207" i="11" s="1"/>
  <c r="R263" i="11"/>
  <c r="R274" i="11"/>
  <c r="U276" i="11"/>
  <c r="AM275" i="11"/>
  <c r="AM271" i="11"/>
  <c r="AK275" i="11"/>
  <c r="AK271" i="11"/>
  <c r="AB252" i="11"/>
  <c r="AB232" i="11"/>
  <c r="AB233" i="11" s="1"/>
  <c r="AJ252" i="11"/>
  <c r="AJ232" i="11"/>
  <c r="AJ233" i="11" s="1"/>
  <c r="AA242" i="11"/>
  <c r="AF242" i="11"/>
  <c r="T249" i="11"/>
  <c r="AD249" i="11"/>
  <c r="AG250" i="11"/>
  <c r="AG202" i="11"/>
  <c r="AG207" i="11" s="1"/>
  <c r="AE250" i="11"/>
  <c r="AE202" i="11"/>
  <c r="AE207" i="11" s="1"/>
  <c r="AL244" i="11"/>
  <c r="Z263" i="11"/>
  <c r="Z274" i="11"/>
  <c r="AB263" i="11"/>
  <c r="AB274" i="11"/>
  <c r="AD263" i="11"/>
  <c r="AD274" i="11"/>
  <c r="AF263" i="11"/>
  <c r="AF274" i="11"/>
  <c r="AH263" i="11"/>
  <c r="AH274" i="11"/>
  <c r="AJ263" i="11"/>
  <c r="AJ274" i="11"/>
  <c r="X263" i="11"/>
  <c r="X274" i="11"/>
  <c r="Y263" i="11"/>
  <c r="Y274" i="11"/>
  <c r="X276" i="11"/>
  <c r="N276" i="11"/>
  <c r="AI275" i="11"/>
  <c r="AI271" i="11"/>
  <c r="S275" i="11"/>
  <c r="S271" i="11"/>
  <c r="AH275" i="11"/>
  <c r="AH271" i="11"/>
  <c r="R275" i="11"/>
  <c r="R271" i="11"/>
  <c r="AG275" i="11"/>
  <c r="AG271" i="11"/>
  <c r="Q275" i="11"/>
  <c r="Q271" i="11"/>
  <c r="AF275" i="11"/>
  <c r="AF271" i="11"/>
  <c r="P275" i="11"/>
  <c r="P271" i="11"/>
  <c r="Y252" i="11"/>
  <c r="Y232" i="11"/>
  <c r="Y233" i="11" s="1"/>
  <c r="AI252" i="11"/>
  <c r="AI232" i="11"/>
  <c r="AI233" i="11" s="1"/>
  <c r="P252" i="11"/>
  <c r="P232" i="11"/>
  <c r="P233" i="11" s="1"/>
  <c r="AC252" i="11"/>
  <c r="AC232" i="11"/>
  <c r="AC233" i="11" s="1"/>
  <c r="Z252" i="11"/>
  <c r="Z232" i="11"/>
  <c r="Z233" i="11" s="1"/>
  <c r="AD252" i="11"/>
  <c r="AD232" i="11"/>
  <c r="AD233" i="11" s="1"/>
  <c r="AQ252" i="11"/>
  <c r="AQ232" i="11"/>
  <c r="AQ233" i="11" s="1"/>
  <c r="Q252" i="11"/>
  <c r="Q232" i="11"/>
  <c r="Q233" i="11" s="1"/>
  <c r="Q246" i="11"/>
  <c r="R246" i="11"/>
  <c r="T246" i="11"/>
  <c r="U277" i="11"/>
  <c r="Q277" i="11"/>
  <c r="P277" i="11"/>
  <c r="T277" i="11"/>
  <c r="AE277" i="11"/>
  <c r="O277" i="11"/>
  <c r="AD277" i="11"/>
  <c r="N277" i="11"/>
  <c r="AL278" i="11"/>
  <c r="AM278" i="11"/>
  <c r="AF278" i="11"/>
  <c r="AP278" i="11"/>
  <c r="AI278" i="11"/>
  <c r="Q278" i="11"/>
  <c r="Y278" i="11"/>
  <c r="AR278" i="11"/>
  <c r="R245" i="11"/>
  <c r="V245" i="11"/>
  <c r="AJ245" i="11"/>
  <c r="T245" i="11"/>
  <c r="AG245" i="11"/>
  <c r="Q245" i="11"/>
  <c r="AE245" i="11"/>
  <c r="O245" i="11"/>
  <c r="N248" i="11"/>
  <c r="N182" i="11"/>
  <c r="N184" i="11" s="1"/>
  <c r="AQ248" i="11"/>
  <c r="AQ182" i="11"/>
  <c r="AQ184" i="11" s="1"/>
  <c r="AA248" i="11"/>
  <c r="AA182" i="11"/>
  <c r="AA184" i="11" s="1"/>
  <c r="AN248" i="11"/>
  <c r="AN182" i="11"/>
  <c r="AN184" i="11" s="1"/>
  <c r="X248" i="11"/>
  <c r="X182" i="11"/>
  <c r="X184" i="11" s="1"/>
  <c r="AL248" i="11"/>
  <c r="AL182" i="11"/>
  <c r="AL184" i="11" s="1"/>
  <c r="U248" i="11"/>
  <c r="U182" i="11"/>
  <c r="U184" i="11" s="1"/>
  <c r="O248" i="11"/>
  <c r="O182" i="11"/>
  <c r="O184" i="11" s="1"/>
  <c r="U250" i="11"/>
  <c r="U202" i="11"/>
  <c r="U207" i="11" s="1"/>
  <c r="T250" i="11"/>
  <c r="T202" i="11"/>
  <c r="T207" i="11" s="1"/>
  <c r="AQ263" i="11"/>
  <c r="AQ274" i="11"/>
  <c r="N263" i="11"/>
  <c r="N274" i="11"/>
  <c r="W263" i="11"/>
  <c r="W274" i="11"/>
  <c r="V275" i="11"/>
  <c r="V271" i="11"/>
  <c r="T275" i="11"/>
  <c r="T271" i="11"/>
  <c r="AM252" i="11"/>
  <c r="AM232" i="11"/>
  <c r="AM233" i="11" s="1"/>
  <c r="AR252" i="11"/>
  <c r="AR232" i="11"/>
  <c r="AR233" i="11" s="1"/>
  <c r="AH277" i="11"/>
  <c r="S242" i="11"/>
  <c r="AG242" i="11"/>
  <c r="P242" i="11"/>
  <c r="AE249" i="11"/>
  <c r="Z250" i="11"/>
  <c r="Z202" i="11"/>
  <c r="Z207" i="11" s="1"/>
  <c r="Q250" i="11"/>
  <c r="Q202" i="11"/>
  <c r="Q207" i="11" s="1"/>
  <c r="P250" i="11"/>
  <c r="P202" i="11"/>
  <c r="P207" i="11" s="1"/>
  <c r="P244" i="11"/>
  <c r="O242" i="11"/>
  <c r="M242" i="11"/>
  <c r="AR242" i="11"/>
  <c r="AA249" i="11"/>
  <c r="Y249" i="11"/>
  <c r="AP250" i="11"/>
  <c r="AP202" i="11"/>
  <c r="AP207" i="11" s="1"/>
  <c r="AL250" i="11"/>
  <c r="AL202" i="11"/>
  <c r="AL207" i="11" s="1"/>
  <c r="M250" i="11"/>
  <c r="M202" i="11"/>
  <c r="M207" i="11" s="1"/>
  <c r="AC250" i="11"/>
  <c r="AC202" i="11"/>
  <c r="AC207" i="11" s="1"/>
  <c r="AR250" i="11"/>
  <c r="AR202" i="11"/>
  <c r="AR207" i="11" s="1"/>
  <c r="AB250" i="11"/>
  <c r="AB202" i="11"/>
  <c r="AB207" i="11" s="1"/>
  <c r="AQ250" i="11"/>
  <c r="AQ202" i="11"/>
  <c r="AQ207" i="11" s="1"/>
  <c r="AA250" i="11"/>
  <c r="AA202" i="11"/>
  <c r="AA207" i="11" s="1"/>
  <c r="Z251" i="11"/>
  <c r="Y251" i="11"/>
  <c r="X251" i="11"/>
  <c r="AN244" i="11"/>
  <c r="Y244" i="11"/>
  <c r="V244" i="11"/>
  <c r="AP244" i="11"/>
  <c r="AK244" i="11"/>
  <c r="AI244" i="11"/>
  <c r="AP263" i="11"/>
  <c r="AP274" i="11"/>
  <c r="AR263" i="11"/>
  <c r="AR274" i="11"/>
  <c r="O263" i="11"/>
  <c r="O274" i="11"/>
  <c r="Q263" i="11"/>
  <c r="Q274" i="11"/>
  <c r="S263" i="11"/>
  <c r="S274" i="11"/>
  <c r="U263" i="11"/>
  <c r="U274" i="11"/>
  <c r="AL263" i="11"/>
  <c r="AL274" i="11"/>
  <c r="AH276" i="11"/>
  <c r="AB276" i="11"/>
  <c r="Q276" i="11"/>
  <c r="AO276" i="11"/>
  <c r="Z276" i="11"/>
  <c r="T276" i="11"/>
  <c r="W276" i="11"/>
  <c r="O271" i="11"/>
  <c r="O276" i="11"/>
  <c r="AM263" i="11"/>
  <c r="AM274" i="11"/>
  <c r="AO263" i="11"/>
  <c r="AO274" i="11"/>
  <c r="AE275" i="11"/>
  <c r="AE271" i="11"/>
  <c r="N271" i="11"/>
  <c r="N275" i="11"/>
  <c r="AD275" i="11"/>
  <c r="AD271" i="11"/>
  <c r="M275" i="11"/>
  <c r="M271" i="11"/>
  <c r="AC275" i="11"/>
  <c r="AC271" i="11"/>
  <c r="AR275" i="11"/>
  <c r="AR271" i="11"/>
  <c r="AB275" i="11"/>
  <c r="AB271" i="11"/>
  <c r="O275" i="11"/>
  <c r="AO252" i="11"/>
  <c r="AO232" i="11"/>
  <c r="AO233" i="11" s="1"/>
  <c r="N252" i="11"/>
  <c r="N232" i="11"/>
  <c r="N233" i="11" s="1"/>
  <c r="AK252" i="11"/>
  <c r="AK232" i="11"/>
  <c r="AK233" i="11" s="1"/>
  <c r="AL252" i="11"/>
  <c r="AL232" i="11"/>
  <c r="AL233" i="11" s="1"/>
  <c r="O252" i="11"/>
  <c r="O232" i="11"/>
  <c r="O233" i="11" s="1"/>
  <c r="U252" i="11"/>
  <c r="U232" i="11"/>
  <c r="U233" i="11" s="1"/>
  <c r="X252" i="11"/>
  <c r="X232" i="11"/>
  <c r="X233" i="11" s="1"/>
  <c r="M252" i="11"/>
  <c r="M232" i="11"/>
  <c r="M233" i="11" s="1"/>
  <c r="N246" i="11"/>
  <c r="M277" i="11"/>
  <c r="AO277" i="11"/>
  <c r="AN277" i="11"/>
  <c r="AR277" i="11"/>
  <c r="AQ277" i="11"/>
  <c r="AA277" i="11"/>
  <c r="AP277" i="11"/>
  <c r="Z277" i="11"/>
  <c r="AB278" i="11"/>
  <c r="V278" i="11"/>
  <c r="W278" i="11"/>
  <c r="P278" i="11"/>
  <c r="Z278" i="11"/>
  <c r="S278" i="11"/>
  <c r="AG278" i="11"/>
  <c r="AO278" i="11"/>
  <c r="AH245" i="11"/>
  <c r="AP245" i="11"/>
  <c r="M245" i="11"/>
  <c r="AF245" i="11"/>
  <c r="P245" i="11"/>
  <c r="AC245" i="11"/>
  <c r="AQ245" i="11"/>
  <c r="AA245" i="11"/>
  <c r="AG248" i="11"/>
  <c r="AG182" i="11"/>
  <c r="AG184" i="11" s="1"/>
  <c r="Y248" i="11"/>
  <c r="Y182" i="11"/>
  <c r="Y184" i="11" s="1"/>
  <c r="AM248" i="11"/>
  <c r="AM182" i="11"/>
  <c r="AM184" i="11" s="1"/>
  <c r="V248" i="11"/>
  <c r="V182" i="11"/>
  <c r="V184" i="11" s="1"/>
  <c r="AJ248" i="11"/>
  <c r="AJ182" i="11"/>
  <c r="AJ184" i="11" s="1"/>
  <c r="R248" i="11"/>
  <c r="R182" i="11"/>
  <c r="R184" i="11" s="1"/>
  <c r="AH248" i="11"/>
  <c r="AH182" i="11"/>
  <c r="AH184" i="11" s="1"/>
  <c r="P248" i="11"/>
  <c r="P182" i="11"/>
  <c r="P184" i="11" s="1"/>
  <c r="AK250" i="11"/>
  <c r="AK202" i="11"/>
  <c r="AK207" i="11" s="1"/>
  <c r="AJ250" i="11"/>
  <c r="AJ202" i="11"/>
  <c r="AJ207" i="11" s="1"/>
  <c r="S250" i="11"/>
  <c r="S202" i="11"/>
  <c r="S207" i="11" s="1"/>
  <c r="P263" i="11"/>
  <c r="P274" i="11"/>
  <c r="V263" i="11"/>
  <c r="V274" i="11"/>
  <c r="AA276" i="11"/>
  <c r="AL275" i="11"/>
  <c r="AL271" i="11"/>
  <c r="AJ275" i="11"/>
  <c r="AJ271" i="11"/>
  <c r="AJ279" i="11" s="1"/>
  <c r="R252" i="11"/>
  <c r="R232" i="11"/>
  <c r="R233" i="11" s="1"/>
  <c r="AA252" i="11"/>
  <c r="AA232" i="11"/>
  <c r="AA233" i="11" s="1"/>
  <c r="AD242" i="11"/>
  <c r="R250" i="11"/>
  <c r="R202" i="11"/>
  <c r="R207" i="11" s="1"/>
  <c r="AF250" i="11"/>
  <c r="AF202" i="11"/>
  <c r="AF207" i="11" s="1"/>
  <c r="O250" i="11"/>
  <c r="O202" i="11"/>
  <c r="O207" i="11" s="1"/>
  <c r="Q244" i="11"/>
  <c r="AM242" i="11"/>
  <c r="Z242" i="11"/>
  <c r="AC242" i="11"/>
  <c r="AB242" i="11"/>
  <c r="AQ242" i="11"/>
  <c r="W242" i="11"/>
  <c r="AL242" i="11"/>
  <c r="V242" i="11"/>
  <c r="AN242" i="11"/>
  <c r="X242" i="11"/>
  <c r="V249" i="11"/>
  <c r="AK249" i="11"/>
  <c r="U249" i="11"/>
  <c r="N250" i="11"/>
  <c r="N202" i="11"/>
  <c r="N207" i="11" s="1"/>
  <c r="V250" i="11"/>
  <c r="V202" i="11"/>
  <c r="V207" i="11" s="1"/>
  <c r="AO250" i="11"/>
  <c r="AO202" i="11"/>
  <c r="AO207" i="11" s="1"/>
  <c r="Y250" i="11"/>
  <c r="Y202" i="11"/>
  <c r="Y207" i="11" s="1"/>
  <c r="AN250" i="11"/>
  <c r="AN202" i="11"/>
  <c r="AN207" i="11" s="1"/>
  <c r="X250" i="11"/>
  <c r="X202" i="11"/>
  <c r="X207" i="11" s="1"/>
  <c r="AM250" i="11"/>
  <c r="AM202" i="11"/>
  <c r="AM207" i="11" s="1"/>
  <c r="W250" i="11"/>
  <c r="W202" i="11"/>
  <c r="W207" i="11" s="1"/>
  <c r="AL251" i="11"/>
  <c r="V251" i="11"/>
  <c r="AJ251" i="11"/>
  <c r="T251" i="11"/>
  <c r="AI251" i="11"/>
  <c r="S251" i="11"/>
  <c r="T244" i="11"/>
  <c r="AB244" i="11"/>
  <c r="AG244" i="11"/>
  <c r="AD244" i="11"/>
  <c r="W244" i="11"/>
  <c r="AM244" i="11"/>
  <c r="AA263" i="11"/>
  <c r="AA274" i="11"/>
  <c r="AC263" i="11"/>
  <c r="AC274" i="11"/>
  <c r="AE263" i="11"/>
  <c r="AE274" i="11"/>
  <c r="AG263" i="11"/>
  <c r="AG274" i="11"/>
  <c r="AI263" i="11"/>
  <c r="AI274" i="11"/>
  <c r="AK263" i="11"/>
  <c r="AK274" i="11"/>
  <c r="AN263" i="11"/>
  <c r="AN274" i="11"/>
  <c r="R276" i="11"/>
  <c r="AG276" i="11"/>
  <c r="AF276" i="11"/>
  <c r="Y276" i="11"/>
  <c r="AK276" i="11"/>
  <c r="S276" i="11"/>
  <c r="AM276" i="11"/>
  <c r="AE276" i="11"/>
  <c r="AQ275" i="11"/>
  <c r="AQ271" i="11"/>
  <c r="AA275" i="11"/>
  <c r="AA271" i="11"/>
  <c r="AP275" i="11"/>
  <c r="AP271" i="11"/>
  <c r="Z275" i="11"/>
  <c r="Z271" i="11"/>
  <c r="AO275" i="11"/>
  <c r="AO271" i="11"/>
  <c r="Y275" i="11"/>
  <c r="Y271" i="11"/>
  <c r="AN275" i="11"/>
  <c r="AN271" i="11"/>
  <c r="X275" i="11"/>
  <c r="X271" i="11"/>
  <c r="V252" i="11"/>
  <c r="V232" i="11"/>
  <c r="V233" i="11" s="1"/>
  <c r="AF252" i="11"/>
  <c r="AF232" i="11"/>
  <c r="AF233" i="11" s="1"/>
  <c r="T252" i="11"/>
  <c r="T232" i="11"/>
  <c r="T233" i="11" s="1"/>
  <c r="W252" i="11"/>
  <c r="W232" i="11"/>
  <c r="W233" i="11" s="1"/>
  <c r="AH252" i="11"/>
  <c r="AH232" i="11"/>
  <c r="AH233" i="11" s="1"/>
  <c r="AE252" i="11"/>
  <c r="AE232" i="11"/>
  <c r="AE233" i="11" s="1"/>
  <c r="AP252" i="11"/>
  <c r="AP232" i="11"/>
  <c r="AP233" i="11" s="1"/>
  <c r="AG252" i="11"/>
  <c r="AG232" i="11"/>
  <c r="AG233" i="11" s="1"/>
  <c r="AI246" i="11"/>
  <c r="Y246" i="11"/>
  <c r="AP246" i="11"/>
  <c r="AK277" i="11"/>
  <c r="AG277" i="11"/>
  <c r="AF277" i="11"/>
  <c r="AJ277" i="11"/>
  <c r="AM277" i="11"/>
  <c r="W277" i="11"/>
  <c r="AL277" i="11"/>
  <c r="V277" i="11"/>
  <c r="AQ278" i="11"/>
  <c r="AN278" i="11"/>
  <c r="AH278" i="11"/>
  <c r="AE278" i="11"/>
  <c r="AJ278" i="11"/>
  <c r="AD278" i="11"/>
  <c r="AK278" i="11"/>
  <c r="M278" i="11"/>
  <c r="AD245" i="11"/>
  <c r="Z245" i="11"/>
  <c r="AR245" i="11"/>
  <c r="AB245" i="11"/>
  <c r="AO245" i="11"/>
  <c r="Y245" i="11"/>
  <c r="AM245" i="11"/>
  <c r="W245" i="11"/>
  <c r="AC248" i="11"/>
  <c r="AC182" i="11"/>
  <c r="AC184" i="11" s="1"/>
  <c r="AK248" i="11"/>
  <c r="AK182" i="11"/>
  <c r="AK184" i="11" s="1"/>
  <c r="AI248" i="11"/>
  <c r="AI182" i="11"/>
  <c r="AI184" i="11" s="1"/>
  <c r="Q248" i="11"/>
  <c r="Q182" i="11"/>
  <c r="Q184" i="11" s="1"/>
  <c r="AF248" i="11"/>
  <c r="AF182" i="11"/>
  <c r="AF184" i="11" s="1"/>
  <c r="M248" i="11"/>
  <c r="M182" i="11"/>
  <c r="M184" i="11" s="1"/>
  <c r="AD248" i="11"/>
  <c r="AD182" i="11"/>
  <c r="AD184" i="11" s="1"/>
  <c r="W248" i="11"/>
  <c r="W182" i="11"/>
  <c r="W184" i="11" s="1"/>
  <c r="T263" i="11"/>
  <c r="T274" i="11"/>
  <c r="W275" i="11"/>
  <c r="W271" i="11"/>
  <c r="U275" i="11"/>
  <c r="U271" i="11"/>
  <c r="S252" i="11"/>
  <c r="S232" i="11"/>
  <c r="S233" i="11" s="1"/>
  <c r="AN252" i="11"/>
  <c r="AN232" i="11"/>
  <c r="AN233" i="11" s="1"/>
  <c r="AA278" i="11"/>
  <c r="X278" i="11"/>
  <c r="O278" i="11"/>
  <c r="AC278" i="11"/>
  <c r="AI245" i="11"/>
  <c r="AO248" i="11"/>
  <c r="AO182" i="11"/>
  <c r="AO184" i="11" s="1"/>
  <c r="T248" i="11"/>
  <c r="T182" i="11"/>
  <c r="T184" i="11" s="1"/>
  <c r="AE248" i="11"/>
  <c r="AE182" i="11"/>
  <c r="AE184" i="11" s="1"/>
  <c r="AR248" i="11"/>
  <c r="AR182" i="11"/>
  <c r="AR184" i="11" s="1"/>
  <c r="AB248" i="11"/>
  <c r="AB182" i="11"/>
  <c r="AB184" i="11" s="1"/>
  <c r="AP248" i="11"/>
  <c r="AP182" i="11"/>
  <c r="AP184" i="11" s="1"/>
  <c r="Z248" i="11"/>
  <c r="Z182" i="11"/>
  <c r="Z184" i="11" s="1"/>
  <c r="S248" i="11"/>
  <c r="S182" i="11"/>
  <c r="S184" i="11" s="1"/>
  <c r="M281" i="10"/>
  <c r="M287" i="10" s="1"/>
  <c r="L64" i="3"/>
  <c r="I4" i="4"/>
  <c r="H1051" i="4" s="1"/>
  <c r="I5" i="4"/>
  <c r="H1050" i="4" s="1"/>
  <c r="I6" i="4"/>
  <c r="S6" i="10" s="1"/>
  <c r="I7" i="4"/>
  <c r="S7" i="10" s="1"/>
  <c r="I8" i="4"/>
  <c r="I9" i="4"/>
  <c r="I1487" i="4" s="1"/>
  <c r="I10" i="4"/>
  <c r="I11" i="4"/>
  <c r="H1056" i="4" s="1"/>
  <c r="I12" i="4"/>
  <c r="I13" i="4"/>
  <c r="I14" i="4"/>
  <c r="K4" i="4"/>
  <c r="M4" i="4" s="1"/>
  <c r="O4" i="4" s="1"/>
  <c r="H4" i="4" s="1"/>
  <c r="I1051" i="4" s="1"/>
  <c r="AC1069" i="4" s="1"/>
  <c r="K6" i="4"/>
  <c r="M6" i="4" s="1"/>
  <c r="O6" i="4" s="1"/>
  <c r="H6" i="4" s="1"/>
  <c r="K7" i="4"/>
  <c r="M7" i="4" s="1"/>
  <c r="O7" i="4" s="1"/>
  <c r="H7" i="4" s="1"/>
  <c r="K8" i="4"/>
  <c r="M8" i="4" s="1"/>
  <c r="O8" i="4" s="1"/>
  <c r="H8" i="4" s="1"/>
  <c r="K9" i="4"/>
  <c r="M9" i="4" s="1"/>
  <c r="O9" i="4" s="1"/>
  <c r="K10" i="4"/>
  <c r="M10" i="4" s="1"/>
  <c r="O10" i="4" s="1"/>
  <c r="H10" i="4" s="1"/>
  <c r="K11" i="4"/>
  <c r="M11" i="4" s="1"/>
  <c r="O11" i="4" s="1"/>
  <c r="K12" i="4"/>
  <c r="M12" i="4" s="1"/>
  <c r="O12" i="4" s="1"/>
  <c r="H12" i="4" s="1"/>
  <c r="K13" i="4"/>
  <c r="M13" i="4" s="1"/>
  <c r="O13" i="4" s="1"/>
  <c r="H13" i="4" s="1"/>
  <c r="K14" i="4"/>
  <c r="M14" i="4" s="1"/>
  <c r="O14" i="4" s="1"/>
  <c r="H14" i="4" s="1"/>
  <c r="K5" i="4"/>
  <c r="M5" i="4" s="1"/>
  <c r="O5" i="4" s="1"/>
  <c r="AR523" i="4"/>
  <c r="AR523" i="10" s="1"/>
  <c r="AQ523" i="4"/>
  <c r="AQ523" i="10" s="1"/>
  <c r="AP523" i="4"/>
  <c r="AP523" i="10" s="1"/>
  <c r="AO523" i="4"/>
  <c r="AO523" i="10" s="1"/>
  <c r="AN523" i="4"/>
  <c r="AN523" i="10" s="1"/>
  <c r="AM523" i="4"/>
  <c r="AM523" i="10" s="1"/>
  <c r="AL523" i="4"/>
  <c r="AL523" i="10" s="1"/>
  <c r="AK523" i="4"/>
  <c r="AK523" i="10" s="1"/>
  <c r="AJ523" i="4"/>
  <c r="AJ523" i="10" s="1"/>
  <c r="AI523" i="4"/>
  <c r="AI523" i="10" s="1"/>
  <c r="AH523" i="4"/>
  <c r="AH523" i="10" s="1"/>
  <c r="AG523" i="4"/>
  <c r="AG523" i="10" s="1"/>
  <c r="AF523" i="4"/>
  <c r="AF523" i="10" s="1"/>
  <c r="AE523" i="4"/>
  <c r="AE523" i="10" s="1"/>
  <c r="AD523" i="4"/>
  <c r="AD523" i="10" s="1"/>
  <c r="AC523" i="4"/>
  <c r="AC523" i="10" s="1"/>
  <c r="AB523" i="4"/>
  <c r="AB523" i="10" s="1"/>
  <c r="AA523" i="4"/>
  <c r="AA523" i="10" s="1"/>
  <c r="Z523" i="4"/>
  <c r="Z523" i="10" s="1"/>
  <c r="Y523" i="4"/>
  <c r="Y523" i="10" s="1"/>
  <c r="X523" i="4"/>
  <c r="X523" i="10" s="1"/>
  <c r="W523" i="4"/>
  <c r="W523" i="10" s="1"/>
  <c r="V523" i="4"/>
  <c r="V523" i="10" s="1"/>
  <c r="U523" i="4"/>
  <c r="U523" i="10" s="1"/>
  <c r="T523" i="4"/>
  <c r="T523" i="10" s="1"/>
  <c r="S523" i="4"/>
  <c r="S523" i="10" s="1"/>
  <c r="R523" i="4"/>
  <c r="R523" i="10" s="1"/>
  <c r="Q523" i="4"/>
  <c r="Q523" i="10" s="1"/>
  <c r="P523" i="4"/>
  <c r="P523" i="10" s="1"/>
  <c r="O523" i="4"/>
  <c r="O523" i="10" s="1"/>
  <c r="N523" i="4"/>
  <c r="N523" i="10" s="1"/>
  <c r="M523" i="4"/>
  <c r="M523" i="10" s="1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AN1454" i="4" l="1"/>
  <c r="M1454" i="4"/>
  <c r="P1425" i="4"/>
  <c r="X1601" i="4"/>
  <c r="X1602" i="4" s="1"/>
  <c r="M1504" i="4"/>
  <c r="M1505" i="4" s="1"/>
  <c r="M1507" i="4" s="1"/>
  <c r="Q1651" i="4"/>
  <c r="Q1652" i="4" s="1"/>
  <c r="AF1579" i="4"/>
  <c r="AR1576" i="4"/>
  <c r="AR1577" i="4" s="1"/>
  <c r="AJ1654" i="4"/>
  <c r="AA1244" i="4"/>
  <c r="AA1337" i="4"/>
  <c r="N1367" i="4"/>
  <c r="AM1395" i="4"/>
  <c r="AP1454" i="4"/>
  <c r="V1707" i="4"/>
  <c r="R1707" i="4"/>
  <c r="Y1707" i="4"/>
  <c r="AF1626" i="4"/>
  <c r="AF1627" i="4" s="1"/>
  <c r="AE1579" i="4"/>
  <c r="P1654" i="4"/>
  <c r="AQ1504" i="4"/>
  <c r="AQ1505" i="4" s="1"/>
  <c r="AC1626" i="4"/>
  <c r="AC1627" i="4" s="1"/>
  <c r="AC1629" i="4" s="1"/>
  <c r="O1576" i="4"/>
  <c r="O1577" i="4" s="1"/>
  <c r="W1626" i="4"/>
  <c r="W1627" i="4" s="1"/>
  <c r="AP1366" i="4"/>
  <c r="W1454" i="4"/>
  <c r="O1454" i="4"/>
  <c r="S1707" i="4"/>
  <c r="AJ1707" i="4"/>
  <c r="AG1707" i="4"/>
  <c r="R1629" i="4"/>
  <c r="X1554" i="4"/>
  <c r="AG1601" i="4"/>
  <c r="AG1602" i="4" s="1"/>
  <c r="AG1604" i="4" s="1"/>
  <c r="AK1576" i="4"/>
  <c r="AK1577" i="4" s="1"/>
  <c r="AH1579" i="4"/>
  <c r="S1629" i="4"/>
  <c r="AP1601" i="4"/>
  <c r="AP1602" i="4" s="1"/>
  <c r="AP1604" i="4" s="1"/>
  <c r="P1626" i="4"/>
  <c r="P1627" i="4" s="1"/>
  <c r="AR1626" i="4"/>
  <c r="AR1627" i="4" s="1"/>
  <c r="AF1654" i="4"/>
  <c r="AR1601" i="4"/>
  <c r="AR1602" i="4" s="1"/>
  <c r="AH1654" i="4"/>
  <c r="Q1604" i="4"/>
  <c r="U1626" i="4"/>
  <c r="U1627" i="4" s="1"/>
  <c r="AA1651" i="4"/>
  <c r="AA1652" i="4" s="1"/>
  <c r="AA1654" i="4" s="1"/>
  <c r="AQ1651" i="4"/>
  <c r="AQ1652" i="4" s="1"/>
  <c r="Z1366" i="4"/>
  <c r="R1425" i="4"/>
  <c r="AA1424" i="4"/>
  <c r="AL1707" i="4"/>
  <c r="AG1687" i="4"/>
  <c r="AA1692" i="4"/>
  <c r="P1692" i="4"/>
  <c r="AF1676" i="4"/>
  <c r="AF1677" i="4" s="1"/>
  <c r="AF1692" i="4"/>
  <c r="M1692" i="4"/>
  <c r="M1687" i="4"/>
  <c r="U1687" i="4"/>
  <c r="AG1692" i="4"/>
  <c r="AJ1692" i="4"/>
  <c r="AI1687" i="4"/>
  <c r="AN1692" i="4"/>
  <c r="Z1687" i="4"/>
  <c r="AL1687" i="4"/>
  <c r="AP1687" i="4"/>
  <c r="Y1440" i="4"/>
  <c r="Y1467" i="4"/>
  <c r="Y1472" i="4" s="1"/>
  <c r="AF1440" i="4"/>
  <c r="AF1467" i="4"/>
  <c r="AF1472" i="4" s="1"/>
  <c r="X1467" i="4"/>
  <c r="X1472" i="4" s="1"/>
  <c r="AC1707" i="4"/>
  <c r="W1707" i="4"/>
  <c r="AK1687" i="4"/>
  <c r="AK1692" i="4"/>
  <c r="AO1692" i="4"/>
  <c r="AQ1676" i="4"/>
  <c r="AQ1677" i="4" s="1"/>
  <c r="AQ1687" i="4"/>
  <c r="AL1676" i="4"/>
  <c r="AL1677" i="4" s="1"/>
  <c r="AL1692" i="4"/>
  <c r="AE1692" i="4"/>
  <c r="AO1687" i="4"/>
  <c r="AM1676" i="4"/>
  <c r="AM1677" i="4" s="1"/>
  <c r="AM1692" i="4"/>
  <c r="AA1687" i="4"/>
  <c r="AA1705" i="4" s="1"/>
  <c r="AA1706" i="4" s="1"/>
  <c r="V1687" i="4"/>
  <c r="AH1687" i="4"/>
  <c r="AD1676" i="4"/>
  <c r="AD1677" i="4" s="1"/>
  <c r="AD1687" i="4"/>
  <c r="S1676" i="4"/>
  <c r="S1677" i="4" s="1"/>
  <c r="S1687" i="4"/>
  <c r="N1687" i="4"/>
  <c r="O1692" i="4"/>
  <c r="AN1687" i="4"/>
  <c r="AN1705" i="4" s="1"/>
  <c r="AN1706" i="4" s="1"/>
  <c r="AQ1692" i="4"/>
  <c r="AJ1440" i="4"/>
  <c r="AJ1467" i="4"/>
  <c r="AJ1472" i="4" s="1"/>
  <c r="AR1440" i="4"/>
  <c r="AR1467" i="4"/>
  <c r="AR1472" i="4" s="1"/>
  <c r="AG1440" i="4"/>
  <c r="AG1467" i="4"/>
  <c r="AG1472" i="4" s="1"/>
  <c r="AN1467" i="4"/>
  <c r="AN1472" i="4" s="1"/>
  <c r="AM1467" i="4"/>
  <c r="AM1472" i="4" s="1"/>
  <c r="AC1467" i="4"/>
  <c r="AC1472" i="4" s="1"/>
  <c r="Z1467" i="4"/>
  <c r="Z1472" i="4" s="1"/>
  <c r="AB1467" i="4"/>
  <c r="AB1472" i="4" s="1"/>
  <c r="AI1467" i="4"/>
  <c r="AI1472" i="4" s="1"/>
  <c r="P1467" i="4"/>
  <c r="P1472" i="4" s="1"/>
  <c r="N1467" i="4"/>
  <c r="N1472" i="4" s="1"/>
  <c r="AB1687" i="4"/>
  <c r="AE1467" i="4"/>
  <c r="AE1472" i="4" s="1"/>
  <c r="AP1467" i="4"/>
  <c r="AP1472" i="4" s="1"/>
  <c r="AK1467" i="4"/>
  <c r="AK1472" i="4" s="1"/>
  <c r="AA1467" i="4"/>
  <c r="AA1472" i="4" s="1"/>
  <c r="V1467" i="4"/>
  <c r="V1472" i="4" s="1"/>
  <c r="AD1692" i="4"/>
  <c r="AD1700" i="4" s="1"/>
  <c r="M1700" i="4"/>
  <c r="S1692" i="4"/>
  <c r="Q1707" i="4"/>
  <c r="AH1707" i="4"/>
  <c r="AG1700" i="4"/>
  <c r="M1707" i="4"/>
  <c r="V1692" i="4"/>
  <c r="R1692" i="4"/>
  <c r="U1692" i="4"/>
  <c r="U1700" i="4" s="1"/>
  <c r="AH1692" i="4"/>
  <c r="AR1687" i="4"/>
  <c r="T1676" i="4"/>
  <c r="T1677" i="4" s="1"/>
  <c r="T1679" i="4" s="1"/>
  <c r="T1692" i="4"/>
  <c r="AR1692" i="4"/>
  <c r="AC1687" i="4"/>
  <c r="AC1692" i="4"/>
  <c r="N1692" i="4"/>
  <c r="N1700" i="4" s="1"/>
  <c r="O1687" i="4"/>
  <c r="O1705" i="4" s="1"/>
  <c r="O1706" i="4" s="1"/>
  <c r="AE1687" i="4"/>
  <c r="AE1705" i="4" s="1"/>
  <c r="AE1706" i="4" s="1"/>
  <c r="AJ1687" i="4"/>
  <c r="AJ1705" i="4" s="1"/>
  <c r="AJ1706" i="4" s="1"/>
  <c r="X1687" i="4"/>
  <c r="R1687" i="4"/>
  <c r="R1705" i="4" s="1"/>
  <c r="R1706" i="4" s="1"/>
  <c r="P1687" i="4"/>
  <c r="P1705" i="4" s="1"/>
  <c r="P1706" i="4" s="1"/>
  <c r="Q1440" i="4"/>
  <c r="Q1467" i="4"/>
  <c r="Q1472" i="4" s="1"/>
  <c r="W1467" i="4"/>
  <c r="W1472" i="4" s="1"/>
  <c r="T1467" i="4"/>
  <c r="T1472" i="4" s="1"/>
  <c r="W1687" i="4"/>
  <c r="AH1700" i="4"/>
  <c r="Z1707" i="4"/>
  <c r="S1700" i="4"/>
  <c r="U1707" i="4"/>
  <c r="AB1707" i="4"/>
  <c r="V1700" i="4"/>
  <c r="O1707" i="4"/>
  <c r="AR1707" i="4"/>
  <c r="AL1700" i="4"/>
  <c r="R1700" i="4"/>
  <c r="Q1692" i="4"/>
  <c r="W1676" i="4"/>
  <c r="W1677" i="4" s="1"/>
  <c r="W1692" i="4"/>
  <c r="X1692" i="4"/>
  <c r="AI1676" i="4"/>
  <c r="AI1677" i="4" s="1"/>
  <c r="AI1692" i="4"/>
  <c r="Y1692" i="4"/>
  <c r="Y1687" i="4"/>
  <c r="Q1687" i="4"/>
  <c r="Q1705" i="4" s="1"/>
  <c r="Q1706" i="4" s="1"/>
  <c r="AB1676" i="4"/>
  <c r="AB1677" i="4" s="1"/>
  <c r="AB1692" i="4"/>
  <c r="AB1700" i="4" s="1"/>
  <c r="Z1692" i="4"/>
  <c r="AP1692" i="4"/>
  <c r="AF1687" i="4"/>
  <c r="AF1705" i="4" s="1"/>
  <c r="AF1706" i="4" s="1"/>
  <c r="T1687" i="4"/>
  <c r="T1705" i="4" s="1"/>
  <c r="T1706" i="4" s="1"/>
  <c r="AO1440" i="4"/>
  <c r="AO1467" i="4"/>
  <c r="AO1472" i="4" s="1"/>
  <c r="AL1440" i="4"/>
  <c r="AL1467" i="4"/>
  <c r="AL1472" i="4" s="1"/>
  <c r="R1467" i="4"/>
  <c r="R1472" i="4" s="1"/>
  <c r="AH1467" i="4"/>
  <c r="AH1472" i="4" s="1"/>
  <c r="M1467" i="4"/>
  <c r="M1472" i="4" s="1"/>
  <c r="AM1687" i="4"/>
  <c r="AM1705" i="4" s="1"/>
  <c r="AM1706" i="4" s="1"/>
  <c r="S1467" i="4"/>
  <c r="S1472" i="4" s="1"/>
  <c r="AD1467" i="4"/>
  <c r="AD1472" i="4" s="1"/>
  <c r="O1467" i="4"/>
  <c r="O1472" i="4" s="1"/>
  <c r="U1467" i="4"/>
  <c r="U1472" i="4" s="1"/>
  <c r="AQ1467" i="4"/>
  <c r="AQ1472" i="4" s="1"/>
  <c r="Z1700" i="4"/>
  <c r="AJ1700" i="4"/>
  <c r="AF1707" i="4"/>
  <c r="AR1700" i="4"/>
  <c r="AP1700" i="4"/>
  <c r="AD1707" i="4"/>
  <c r="AK1707" i="4"/>
  <c r="X1700" i="4"/>
  <c r="AI1700" i="4"/>
  <c r="T1707" i="4"/>
  <c r="AN1700" i="4"/>
  <c r="T1700" i="4"/>
  <c r="S1679" i="4"/>
  <c r="N1676" i="4"/>
  <c r="N1677" i="4" s="1"/>
  <c r="AN1676" i="4"/>
  <c r="AN1677" i="4" s="1"/>
  <c r="M1626" i="4"/>
  <c r="M1627" i="4" s="1"/>
  <c r="M1410" i="4"/>
  <c r="AE1425" i="4"/>
  <c r="Q1456" i="4"/>
  <c r="AA1425" i="4"/>
  <c r="AC1454" i="4"/>
  <c r="AC1455" i="4" s="1"/>
  <c r="AC1456" i="4" s="1"/>
  <c r="AR1454" i="4"/>
  <c r="AE1455" i="4"/>
  <c r="O1455" i="4"/>
  <c r="O1456" i="4" s="1"/>
  <c r="AI1455" i="4"/>
  <c r="AI1456" i="4" s="1"/>
  <c r="AJ1455" i="4"/>
  <c r="AJ1456" i="4" s="1"/>
  <c r="AH1455" i="4"/>
  <c r="AH1456" i="4" s="1"/>
  <c r="M1455" i="4"/>
  <c r="M1456" i="4" s="1"/>
  <c r="AD1456" i="4"/>
  <c r="Y1454" i="4"/>
  <c r="Y1455" i="4" s="1"/>
  <c r="Y1456" i="4" s="1"/>
  <c r="AG1454" i="4"/>
  <c r="AG1455" i="4" s="1"/>
  <c r="AG1456" i="4" s="1"/>
  <c r="U1454" i="4"/>
  <c r="U1455" i="4" s="1"/>
  <c r="U1456" i="4" s="1"/>
  <c r="AM1455" i="4"/>
  <c r="AM1456" i="4" s="1"/>
  <c r="W1455" i="4"/>
  <c r="W1456" i="4" s="1"/>
  <c r="AN1455" i="4"/>
  <c r="AN1456" i="4" s="1"/>
  <c r="AL1455" i="4"/>
  <c r="AL1456" i="4" s="1"/>
  <c r="AF1455" i="4"/>
  <c r="AF1456" i="4" s="1"/>
  <c r="AR1455" i="4"/>
  <c r="AR1456" i="4" s="1"/>
  <c r="AP1455" i="4"/>
  <c r="AP1456" i="4" s="1"/>
  <c r="S1455" i="4"/>
  <c r="S1456" i="4" s="1"/>
  <c r="AO1455" i="4"/>
  <c r="AO1456" i="4" s="1"/>
  <c r="AB1455" i="4"/>
  <c r="AB1456" i="4" s="1"/>
  <c r="Z1455" i="4"/>
  <c r="Z1456" i="4" s="1"/>
  <c r="AK1455" i="4"/>
  <c r="AK1456" i="4" s="1"/>
  <c r="AQ1455" i="4"/>
  <c r="AQ1456" i="4" s="1"/>
  <c r="AA1455" i="4"/>
  <c r="AA1456" i="4" s="1"/>
  <c r="T1456" i="4"/>
  <c r="N1456" i="4"/>
  <c r="AE1456" i="4"/>
  <c r="AI1504" i="4"/>
  <c r="AI1505" i="4" s="1"/>
  <c r="AI1507" i="4" s="1"/>
  <c r="AA1504" i="4"/>
  <c r="AA1505" i="4" s="1"/>
  <c r="AA1507" i="4" s="1"/>
  <c r="T1554" i="4"/>
  <c r="AB1604" i="4"/>
  <c r="AO1576" i="4"/>
  <c r="AO1577" i="4" s="1"/>
  <c r="W1576" i="4"/>
  <c r="W1577" i="4" s="1"/>
  <c r="W1579" i="4" s="1"/>
  <c r="AD1626" i="4"/>
  <c r="AD1627" i="4" s="1"/>
  <c r="AD1629" i="4" s="1"/>
  <c r="AN1651" i="4"/>
  <c r="AN1652" i="4" s="1"/>
  <c r="AN1654" i="4" s="1"/>
  <c r="R1576" i="4"/>
  <c r="R1577" i="4" s="1"/>
  <c r="R1579" i="4" s="1"/>
  <c r="U1651" i="4"/>
  <c r="U1652" i="4" s="1"/>
  <c r="U1654" i="4" s="1"/>
  <c r="O1676" i="4"/>
  <c r="O1677" i="4" s="1"/>
  <c r="R1601" i="4"/>
  <c r="R1602" i="4" s="1"/>
  <c r="R1604" i="4" s="1"/>
  <c r="Z1629" i="4"/>
  <c r="AF1366" i="4"/>
  <c r="AH1366" i="4"/>
  <c r="X1455" i="4"/>
  <c r="X1456" i="4" s="1"/>
  <c r="V1455" i="4"/>
  <c r="V1456" i="4" s="1"/>
  <c r="AN1601" i="4"/>
  <c r="AN1602" i="4" s="1"/>
  <c r="AN1604" i="4" s="1"/>
  <c r="AR1654" i="4"/>
  <c r="S1654" i="4"/>
  <c r="AA1676" i="4"/>
  <c r="AA1677" i="4" s="1"/>
  <c r="AA1679" i="4" s="1"/>
  <c r="AO1654" i="4"/>
  <c r="Z1601" i="4"/>
  <c r="Z1602" i="4" s="1"/>
  <c r="Z1604" i="4" s="1"/>
  <c r="AQ1679" i="4"/>
  <c r="M1576" i="4"/>
  <c r="M1577" i="4" s="1"/>
  <c r="M1651" i="4"/>
  <c r="M1652" i="4" s="1"/>
  <c r="M1654" i="4" s="1"/>
  <c r="AO1601" i="4"/>
  <c r="AO1602" i="4" s="1"/>
  <c r="AO1604" i="4" s="1"/>
  <c r="V1244" i="4"/>
  <c r="R1275" i="4"/>
  <c r="X1395" i="4"/>
  <c r="V1676" i="4"/>
  <c r="V1677" i="4" s="1"/>
  <c r="V1679" i="4" s="1"/>
  <c r="N1551" i="4"/>
  <c r="N1552" i="4" s="1"/>
  <c r="AG1576" i="4"/>
  <c r="AG1577" i="4" s="1"/>
  <c r="O1651" i="4"/>
  <c r="O1652" i="4" s="1"/>
  <c r="O1654" i="4" s="1"/>
  <c r="X1651" i="4"/>
  <c r="X1652" i="4" s="1"/>
  <c r="X1654" i="4" s="1"/>
  <c r="AH1676" i="4"/>
  <c r="AH1677" i="4" s="1"/>
  <c r="P1454" i="4"/>
  <c r="P1455" i="4" s="1"/>
  <c r="P1456" i="4" s="1"/>
  <c r="Q1425" i="4"/>
  <c r="Q1426" i="4" s="1"/>
  <c r="O1679" i="4"/>
  <c r="AE1676" i="4"/>
  <c r="AE1677" i="4" s="1"/>
  <c r="AE1679" i="4" s="1"/>
  <c r="AO1551" i="4"/>
  <c r="AO1552" i="4" s="1"/>
  <c r="AO1554" i="4" s="1"/>
  <c r="AJ1676" i="4"/>
  <c r="AJ1677" i="4" s="1"/>
  <c r="P1368" i="4"/>
  <c r="AO1395" i="4"/>
  <c r="AO1396" i="4" s="1"/>
  <c r="AO1397" i="4" s="1"/>
  <c r="AM1425" i="4"/>
  <c r="M1425" i="4"/>
  <c r="X1425" i="4"/>
  <c r="AN1424" i="4"/>
  <c r="AN1425" i="4" s="1"/>
  <c r="AN1426" i="4" s="1"/>
  <c r="AG1425" i="4"/>
  <c r="Y1424" i="4"/>
  <c r="Y1425" i="4" s="1"/>
  <c r="Y1426" i="4" s="1"/>
  <c r="U1425" i="4"/>
  <c r="U1426" i="4" s="1"/>
  <c r="AB1425" i="4"/>
  <c r="AB1426" i="4" s="1"/>
  <c r="AP1426" i="4"/>
  <c r="R1426" i="4"/>
  <c r="N1425" i="4"/>
  <c r="N1426" i="4" s="1"/>
  <c r="AI1425" i="4"/>
  <c r="AI1426" i="4" s="1"/>
  <c r="AK1425" i="4"/>
  <c r="AK1426" i="4" s="1"/>
  <c r="T1425" i="4"/>
  <c r="O1426" i="4"/>
  <c r="AJ1424" i="4"/>
  <c r="AJ1425" i="4" s="1"/>
  <c r="AJ1426" i="4" s="1"/>
  <c r="AF1425" i="4"/>
  <c r="AF1426" i="4" s="1"/>
  <c r="AD1425" i="4"/>
  <c r="AD1426" i="4" s="1"/>
  <c r="S1426" i="4"/>
  <c r="AQ1425" i="4"/>
  <c r="AQ1426" i="4" s="1"/>
  <c r="AR1425" i="4"/>
  <c r="AR1426" i="4" s="1"/>
  <c r="V1426" i="4"/>
  <c r="Z1425" i="4"/>
  <c r="X1426" i="4"/>
  <c r="Z1426" i="4"/>
  <c r="AG1426" i="4"/>
  <c r="P1426" i="4"/>
  <c r="AM1426" i="4"/>
  <c r="AL1426" i="4"/>
  <c r="AA1426" i="4"/>
  <c r="W1426" i="4"/>
  <c r="AH1426" i="4"/>
  <c r="AE1426" i="4"/>
  <c r="AC1426" i="4"/>
  <c r="T1426" i="4"/>
  <c r="AF1629" i="4"/>
  <c r="AJ1579" i="4"/>
  <c r="AN1579" i="4"/>
  <c r="P1676" i="4"/>
  <c r="P1677" i="4" s="1"/>
  <c r="P1679" i="4" s="1"/>
  <c r="AA1576" i="4"/>
  <c r="AA1577" i="4" s="1"/>
  <c r="AL1679" i="4"/>
  <c r="V1601" i="4"/>
  <c r="V1602" i="4" s="1"/>
  <c r="V1604" i="4" s="1"/>
  <c r="W1275" i="4"/>
  <c r="AA1338" i="4"/>
  <c r="AN1679" i="4"/>
  <c r="AG1579" i="4"/>
  <c r="Q1654" i="4"/>
  <c r="X1676" i="4"/>
  <c r="X1677" i="4" s="1"/>
  <c r="X1679" i="4" s="1"/>
  <c r="N1579" i="4"/>
  <c r="S1576" i="4"/>
  <c r="S1577" i="4" s="1"/>
  <c r="AC1651" i="4"/>
  <c r="AC1652" i="4" s="1"/>
  <c r="AH1601" i="4"/>
  <c r="AH1602" i="4" s="1"/>
  <c r="AH1604" i="4" s="1"/>
  <c r="AK1551" i="4"/>
  <c r="AK1552" i="4" s="1"/>
  <c r="AK1554" i="4" s="1"/>
  <c r="R1551" i="4"/>
  <c r="R1552" i="4" s="1"/>
  <c r="R1554" i="4" s="1"/>
  <c r="R1676" i="4"/>
  <c r="R1677" i="4" s="1"/>
  <c r="R1679" i="4" s="1"/>
  <c r="P1551" i="4"/>
  <c r="P1552" i="4" s="1"/>
  <c r="P1554" i="4" s="1"/>
  <c r="AE1601" i="4"/>
  <c r="AE1602" i="4" s="1"/>
  <c r="AE1604" i="4" s="1"/>
  <c r="AG1551" i="4"/>
  <c r="AG1552" i="4" s="1"/>
  <c r="AG1554" i="4" s="1"/>
  <c r="AI1651" i="4"/>
  <c r="AI1652" i="4" s="1"/>
  <c r="AI1654" i="4" s="1"/>
  <c r="AA1604" i="4"/>
  <c r="AQ1601" i="4"/>
  <c r="AQ1602" i="4" s="1"/>
  <c r="AQ1604" i="4" s="1"/>
  <c r="AR1275" i="4"/>
  <c r="AN1275" i="4"/>
  <c r="AJ1275" i="4"/>
  <c r="AN1366" i="4"/>
  <c r="AN1367" i="4" s="1"/>
  <c r="AN1368" i="4" s="1"/>
  <c r="AL1396" i="4"/>
  <c r="AL1397" i="4" s="1"/>
  <c r="AK1396" i="4"/>
  <c r="AK1397" i="4" s="1"/>
  <c r="AP1367" i="4"/>
  <c r="Q1368" i="4"/>
  <c r="M1366" i="4"/>
  <c r="M1367" i="4" s="1"/>
  <c r="M1368" i="4" s="1"/>
  <c r="AO1366" i="4"/>
  <c r="AO1367" i="4" s="1"/>
  <c r="AO1368" i="4" s="1"/>
  <c r="AI1368" i="4"/>
  <c r="AF1337" i="4"/>
  <c r="AF1338" i="4" s="1"/>
  <c r="AJ1337" i="4"/>
  <c r="AJ1338" i="4" s="1"/>
  <c r="AM1275" i="4"/>
  <c r="U1275" i="4"/>
  <c r="Q1275" i="4"/>
  <c r="AM1367" i="4"/>
  <c r="AM1368" i="4" s="1"/>
  <c r="N1368" i="4"/>
  <c r="AP1368" i="4"/>
  <c r="S1368" i="4"/>
  <c r="R1368" i="4"/>
  <c r="AA1367" i="4"/>
  <c r="AA1368" i="4" s="1"/>
  <c r="AK1368" i="4"/>
  <c r="T1395" i="4"/>
  <c r="T1396" i="4" s="1"/>
  <c r="T1397" i="4" s="1"/>
  <c r="AF1395" i="4"/>
  <c r="AF1396" i="4" s="1"/>
  <c r="AF1397" i="4" s="1"/>
  <c r="Q1395" i="4"/>
  <c r="Q1396" i="4" s="1"/>
  <c r="Q1397" i="4" s="1"/>
  <c r="AD1396" i="4"/>
  <c r="AD1397" i="4" s="1"/>
  <c r="AN1396" i="4"/>
  <c r="AN1397" i="4" s="1"/>
  <c r="X1396" i="4"/>
  <c r="X1397" i="4" s="1"/>
  <c r="AI1396" i="4"/>
  <c r="AI1397" i="4" s="1"/>
  <c r="AC1396" i="4"/>
  <c r="AC1397" i="4" s="1"/>
  <c r="V1396" i="4"/>
  <c r="V1397" i="4" s="1"/>
  <c r="AB1396" i="4"/>
  <c r="AB1397" i="4" s="1"/>
  <c r="AM1396" i="4"/>
  <c r="AM1397" i="4" s="1"/>
  <c r="P1395" i="4"/>
  <c r="P1396" i="4" s="1"/>
  <c r="P1397" i="4" s="1"/>
  <c r="AQ1396" i="4"/>
  <c r="AQ1397" i="4" s="1"/>
  <c r="AE1396" i="4"/>
  <c r="AE1397" i="4" s="1"/>
  <c r="AR1396" i="4"/>
  <c r="AR1397" i="4" s="1"/>
  <c r="R1396" i="4"/>
  <c r="R1397" i="4" s="1"/>
  <c r="O1396" i="4"/>
  <c r="O1397" i="4" s="1"/>
  <c r="AA1396" i="4"/>
  <c r="AA1397" i="4" s="1"/>
  <c r="W1396" i="4"/>
  <c r="W1397" i="4" s="1"/>
  <c r="S1396" i="4"/>
  <c r="S1397" i="4" s="1"/>
  <c r="AH1396" i="4"/>
  <c r="AH1397" i="4" s="1"/>
  <c r="N1396" i="4"/>
  <c r="N1397" i="4" s="1"/>
  <c r="AG1396" i="4"/>
  <c r="AG1397" i="4" s="1"/>
  <c r="AJ1396" i="4"/>
  <c r="AJ1397" i="4" s="1"/>
  <c r="M1396" i="4"/>
  <c r="M1397" i="4" s="1"/>
  <c r="Y1396" i="4"/>
  <c r="Y1397" i="4" s="1"/>
  <c r="AP1396" i="4"/>
  <c r="AP1397" i="4" s="1"/>
  <c r="Z1396" i="4"/>
  <c r="Z1397" i="4" s="1"/>
  <c r="U1396" i="4"/>
  <c r="U1397" i="4" s="1"/>
  <c r="Y1366" i="4"/>
  <c r="AB1366" i="4"/>
  <c r="AB1367" i="4" s="1"/>
  <c r="AB1368" i="4" s="1"/>
  <c r="AL1366" i="4"/>
  <c r="AL1367" i="4" s="1"/>
  <c r="AL1368" i="4" s="1"/>
  <c r="W1367" i="4"/>
  <c r="W1368" i="4" s="1"/>
  <c r="AE1367" i="4"/>
  <c r="AE1368" i="4" s="1"/>
  <c r="AQ1367" i="4"/>
  <c r="AQ1368" i="4" s="1"/>
  <c r="AD1367" i="4"/>
  <c r="AD1368" i="4" s="1"/>
  <c r="Y1367" i="4"/>
  <c r="Y1368" i="4" s="1"/>
  <c r="X1366" i="4"/>
  <c r="X1367" i="4" s="1"/>
  <c r="X1368" i="4" s="1"/>
  <c r="T1366" i="4"/>
  <c r="T1367" i="4" s="1"/>
  <c r="T1368" i="4" s="1"/>
  <c r="AJ1366" i="4"/>
  <c r="AJ1367" i="4" s="1"/>
  <c r="AJ1368" i="4" s="1"/>
  <c r="AG1366" i="4"/>
  <c r="AG1367" i="4" s="1"/>
  <c r="AG1368" i="4" s="1"/>
  <c r="AF1367" i="4"/>
  <c r="AF1368" i="4" s="1"/>
  <c r="AR1367" i="4"/>
  <c r="AR1368" i="4" s="1"/>
  <c r="Z1367" i="4"/>
  <c r="Z1368" i="4" s="1"/>
  <c r="O1367" i="4"/>
  <c r="O1368" i="4" s="1"/>
  <c r="U1367" i="4"/>
  <c r="U1368" i="4" s="1"/>
  <c r="AH1367" i="4"/>
  <c r="AH1368" i="4" s="1"/>
  <c r="V1366" i="4"/>
  <c r="V1367" i="4" s="1"/>
  <c r="V1368" i="4" s="1"/>
  <c r="AC1366" i="4"/>
  <c r="AC1367" i="4" s="1"/>
  <c r="AC1368" i="4" s="1"/>
  <c r="Y1336" i="4"/>
  <c r="Y1337" i="4" s="1"/>
  <c r="Y1338" i="4" s="1"/>
  <c r="U1338" i="4"/>
  <c r="AQ1275" i="4"/>
  <c r="AI1275" i="4"/>
  <c r="S1275" i="4"/>
  <c r="AL1336" i="4"/>
  <c r="AL1337" i="4" s="1"/>
  <c r="AL1338" i="4" s="1"/>
  <c r="AD1336" i="4"/>
  <c r="AD1337" i="4" s="1"/>
  <c r="AD1338" i="4" s="1"/>
  <c r="AG1275" i="4"/>
  <c r="AF1275" i="4"/>
  <c r="Z1336" i="4"/>
  <c r="Z1337" i="4" s="1"/>
  <c r="Z1338" i="4" s="1"/>
  <c r="AD1275" i="4"/>
  <c r="V1336" i="4"/>
  <c r="V1337" i="4" s="1"/>
  <c r="V1338" i="4" s="1"/>
  <c r="AO1336" i="4"/>
  <c r="AO1337" i="4" s="1"/>
  <c r="AO1338" i="4" s="1"/>
  <c r="AK1336" i="4"/>
  <c r="AK1337" i="4" s="1"/>
  <c r="AK1338" i="4" s="1"/>
  <c r="AH1336" i="4"/>
  <c r="AH1337" i="4" s="1"/>
  <c r="AH1338" i="4" s="1"/>
  <c r="AC1336" i="4"/>
  <c r="AC1337" i="4" s="1"/>
  <c r="AC1338" i="4" s="1"/>
  <c r="M1275" i="4"/>
  <c r="M1289" i="4"/>
  <c r="M1260" i="4"/>
  <c r="T1275" i="4"/>
  <c r="AP1336" i="4"/>
  <c r="AP1337" i="4" s="1"/>
  <c r="AP1338" i="4" s="1"/>
  <c r="N1336" i="4"/>
  <c r="N1337" i="4" s="1"/>
  <c r="N1338" i="4" s="1"/>
  <c r="P1336" i="4"/>
  <c r="P1337" i="4" s="1"/>
  <c r="P1338" i="4" s="1"/>
  <c r="AR1336" i="4"/>
  <c r="AR1337" i="4" s="1"/>
  <c r="AR1338" i="4" s="1"/>
  <c r="AB1275" i="4"/>
  <c r="AK1275" i="4"/>
  <c r="X1275" i="4"/>
  <c r="AC1275" i="4"/>
  <c r="AQ1337" i="4"/>
  <c r="AQ1338" i="4" s="1"/>
  <c r="AM1336" i="4"/>
  <c r="AM1337" i="4" s="1"/>
  <c r="AM1338" i="4" s="1"/>
  <c r="AN1336" i="4"/>
  <c r="AN1337" i="4" s="1"/>
  <c r="AN1338" i="4" s="1"/>
  <c r="AE1336" i="4"/>
  <c r="AE1337" i="4" s="1"/>
  <c r="AE1338" i="4" s="1"/>
  <c r="AE1275" i="4"/>
  <c r="O1275" i="4"/>
  <c r="W1337" i="4"/>
  <c r="W1338" i="4" s="1"/>
  <c r="R1337" i="4"/>
  <c r="R1338" i="4" s="1"/>
  <c r="T1337" i="4"/>
  <c r="T1338" i="4" s="1"/>
  <c r="O1336" i="4"/>
  <c r="O1337" i="4" s="1"/>
  <c r="O1338" i="4" s="1"/>
  <c r="M1337" i="4"/>
  <c r="M1338" i="4" s="1"/>
  <c r="AA1275" i="4"/>
  <c r="AL1275" i="4"/>
  <c r="AB1336" i="4"/>
  <c r="AB1337" i="4" s="1"/>
  <c r="AB1338" i="4" s="1"/>
  <c r="AI1336" i="4"/>
  <c r="AI1337" i="4" s="1"/>
  <c r="AI1338" i="4" s="1"/>
  <c r="AG1337" i="4"/>
  <c r="AG1338" i="4" s="1"/>
  <c r="X1336" i="4"/>
  <c r="X1337" i="4" s="1"/>
  <c r="X1338" i="4" s="1"/>
  <c r="N1275" i="4"/>
  <c r="S1337" i="4"/>
  <c r="S1338" i="4" s="1"/>
  <c r="Q1337" i="4"/>
  <c r="Q1338" i="4" s="1"/>
  <c r="M1304" i="4"/>
  <c r="Q1305" i="4"/>
  <c r="Q1306" i="4" s="1"/>
  <c r="AR1305" i="4"/>
  <c r="AA1305" i="4"/>
  <c r="AA1306" i="4" s="1"/>
  <c r="Z1304" i="4"/>
  <c r="Z1305" i="4" s="1"/>
  <c r="Z1306" i="4" s="1"/>
  <c r="AD1304" i="4"/>
  <c r="AD1305" i="4" s="1"/>
  <c r="AD1306" i="4" s="1"/>
  <c r="AC1304" i="4"/>
  <c r="Y1304" i="4"/>
  <c r="Y1305" i="4" s="1"/>
  <c r="Y1306" i="4" s="1"/>
  <c r="AE1304" i="4"/>
  <c r="AE1305" i="4" s="1"/>
  <c r="AE1306" i="4" s="1"/>
  <c r="O1304" i="4"/>
  <c r="O1305" i="4" s="1"/>
  <c r="O1306" i="4" s="1"/>
  <c r="T1304" i="4"/>
  <c r="T1305" i="4" s="1"/>
  <c r="T1306" i="4" s="1"/>
  <c r="X1304" i="4"/>
  <c r="AG1304" i="4"/>
  <c r="AG1305" i="4" s="1"/>
  <c r="AG1306" i="4" s="1"/>
  <c r="AB1304" i="4"/>
  <c r="AB1305" i="4" s="1"/>
  <c r="AB1306" i="4" s="1"/>
  <c r="AI1305" i="4"/>
  <c r="AI1306" i="4" s="1"/>
  <c r="AK1305" i="4"/>
  <c r="AK1306" i="4" s="1"/>
  <c r="W1305" i="4"/>
  <c r="W1306" i="4" s="1"/>
  <c r="AM1305" i="4"/>
  <c r="AM1306" i="4" s="1"/>
  <c r="AN1305" i="4"/>
  <c r="AN1306" i="4" s="1"/>
  <c r="P1305" i="4"/>
  <c r="P1306" i="4" s="1"/>
  <c r="AM1244" i="4"/>
  <c r="AO1305" i="4"/>
  <c r="AO1306" i="4" s="1"/>
  <c r="AC1305" i="4"/>
  <c r="AC1306" i="4" s="1"/>
  <c r="AQ1629" i="4"/>
  <c r="AQ1305" i="4"/>
  <c r="AQ1306" i="4" s="1"/>
  <c r="N1305" i="4"/>
  <c r="N1306" i="4" s="1"/>
  <c r="U1305" i="4"/>
  <c r="U1306" i="4" s="1"/>
  <c r="S1305" i="4"/>
  <c r="S1306" i="4" s="1"/>
  <c r="M1305" i="4"/>
  <c r="AP1244" i="4"/>
  <c r="AP1245" i="4" s="1"/>
  <c r="AP1246" i="4" s="1"/>
  <c r="AR1306" i="4"/>
  <c r="AP1305" i="4"/>
  <c r="AP1306" i="4" s="1"/>
  <c r="AL1305" i="4"/>
  <c r="AL1306" i="4" s="1"/>
  <c r="AJ1305" i="4"/>
  <c r="AJ1306" i="4" s="1"/>
  <c r="AH1305" i="4"/>
  <c r="AH1306" i="4" s="1"/>
  <c r="X1305" i="4"/>
  <c r="X1306" i="4" s="1"/>
  <c r="V1305" i="4"/>
  <c r="V1306" i="4" s="1"/>
  <c r="R1305" i="4"/>
  <c r="R1306" i="4" s="1"/>
  <c r="AF1305" i="4"/>
  <c r="AF1306" i="4" s="1"/>
  <c r="AC1244" i="4"/>
  <c r="AC1245" i="4" s="1"/>
  <c r="AC1246" i="4" s="1"/>
  <c r="AE1244" i="4"/>
  <c r="AE1245" i="4" s="1"/>
  <c r="AE1246" i="4" s="1"/>
  <c r="AO1244" i="4"/>
  <c r="AO1245" i="4" s="1"/>
  <c r="AO1246" i="4" s="1"/>
  <c r="Z1244" i="4"/>
  <c r="Z1245" i="4" s="1"/>
  <c r="Z1246" i="4" s="1"/>
  <c r="W1244" i="4"/>
  <c r="W1245" i="4" s="1"/>
  <c r="W1246" i="4" s="1"/>
  <c r="O1244" i="4"/>
  <c r="O1245" i="4" s="1"/>
  <c r="O1246" i="4" s="1"/>
  <c r="AR1244" i="4"/>
  <c r="AR1245" i="4" s="1"/>
  <c r="AR1246" i="4" s="1"/>
  <c r="AJ1244" i="4"/>
  <c r="AJ1245" i="4" s="1"/>
  <c r="AJ1246" i="4" s="1"/>
  <c r="AQ1244" i="4"/>
  <c r="AQ1245" i="4" s="1"/>
  <c r="AQ1246" i="4" s="1"/>
  <c r="AB1244" i="4"/>
  <c r="AB1245" i="4" s="1"/>
  <c r="AB1246" i="4" s="1"/>
  <c r="R1244" i="4"/>
  <c r="R1245" i="4" s="1"/>
  <c r="R1246" i="4" s="1"/>
  <c r="AN1244" i="4"/>
  <c r="AN1245" i="4" s="1"/>
  <c r="AN1246" i="4" s="1"/>
  <c r="AA1245" i="4"/>
  <c r="AA1246" i="4" s="1"/>
  <c r="N1244" i="4"/>
  <c r="N1245" i="4" s="1"/>
  <c r="N1246" i="4" s="1"/>
  <c r="AM1504" i="4"/>
  <c r="AM1505" i="4" s="1"/>
  <c r="AM1507" i="4" s="1"/>
  <c r="M1244" i="4"/>
  <c r="M1245" i="4" s="1"/>
  <c r="M1246" i="4" s="1"/>
  <c r="U1244" i="4"/>
  <c r="U1245" i="4" s="1"/>
  <c r="U1246" i="4" s="1"/>
  <c r="S1244" i="4"/>
  <c r="S1245" i="4" s="1"/>
  <c r="S1246" i="4" s="1"/>
  <c r="N1554" i="4"/>
  <c r="AO1579" i="4"/>
  <c r="O1629" i="4"/>
  <c r="AH1245" i="4"/>
  <c r="AH1246" i="4" s="1"/>
  <c r="X1244" i="4"/>
  <c r="X1245" i="4" s="1"/>
  <c r="X1246" i="4" s="1"/>
  <c r="AD1244" i="4"/>
  <c r="AD1245" i="4" s="1"/>
  <c r="AD1246" i="4" s="1"/>
  <c r="V1245" i="4"/>
  <c r="V1246" i="4" s="1"/>
  <c r="AM1245" i="4"/>
  <c r="AM1246" i="4" s="1"/>
  <c r="Y1244" i="4"/>
  <c r="Y1245" i="4" s="1"/>
  <c r="Y1246" i="4" s="1"/>
  <c r="AF1244" i="4"/>
  <c r="AF1245" i="4" s="1"/>
  <c r="AF1246" i="4" s="1"/>
  <c r="Z1676" i="4"/>
  <c r="Z1677" i="4" s="1"/>
  <c r="Z1679" i="4" s="1"/>
  <c r="T1244" i="4"/>
  <c r="T1245" i="4" s="1"/>
  <c r="T1246" i="4" s="1"/>
  <c r="P1244" i="4"/>
  <c r="P1245" i="4" s="1"/>
  <c r="P1246" i="4" s="1"/>
  <c r="AL1245" i="4"/>
  <c r="AL1246" i="4" s="1"/>
  <c r="Q1244" i="4"/>
  <c r="Q1245" i="4" s="1"/>
  <c r="Q1246" i="4" s="1"/>
  <c r="AK1244" i="4"/>
  <c r="AK1245" i="4" s="1"/>
  <c r="AK1246" i="4" s="1"/>
  <c r="AI1245" i="4"/>
  <c r="AI1246" i="4" s="1"/>
  <c r="AG1244" i="4"/>
  <c r="AG1245" i="4" s="1"/>
  <c r="AG1246" i="4" s="1"/>
  <c r="S1504" i="4"/>
  <c r="S1505" i="4" s="1"/>
  <c r="S1507" i="4" s="1"/>
  <c r="W1651" i="4"/>
  <c r="W1652" i="4" s="1"/>
  <c r="W1654" i="4" s="1"/>
  <c r="AB1579" i="4"/>
  <c r="U1551" i="4"/>
  <c r="U1552" i="4" s="1"/>
  <c r="U1554" i="4" s="1"/>
  <c r="Y1551" i="4"/>
  <c r="Y1552" i="4" s="1"/>
  <c r="Y1554" i="4" s="1"/>
  <c r="S1551" i="4"/>
  <c r="S1552" i="4" s="1"/>
  <c r="S1554" i="4" s="1"/>
  <c r="P1579" i="4"/>
  <c r="AQ1654" i="4"/>
  <c r="AN1629" i="4"/>
  <c r="AM1679" i="4"/>
  <c r="AJ1551" i="4"/>
  <c r="AJ1552" i="4" s="1"/>
  <c r="AJ1554" i="4" s="1"/>
  <c r="AR1504" i="4"/>
  <c r="AR1505" i="4" s="1"/>
  <c r="AR1507" i="4" s="1"/>
  <c r="Z1554" i="4"/>
  <c r="Y1604" i="4"/>
  <c r="AM1579" i="4"/>
  <c r="AC1551" i="4"/>
  <c r="AC1552" i="4" s="1"/>
  <c r="AC1554" i="4" s="1"/>
  <c r="P1601" i="4"/>
  <c r="P1602" i="4" s="1"/>
  <c r="P1604" i="4" s="1"/>
  <c r="AR1676" i="4"/>
  <c r="AR1677" i="4" s="1"/>
  <c r="AR1679" i="4" s="1"/>
  <c r="AJ1679" i="4"/>
  <c r="AM1629" i="4"/>
  <c r="AC1507" i="4"/>
  <c r="AK1654" i="4"/>
  <c r="AM1651" i="4"/>
  <c r="AM1652" i="4" s="1"/>
  <c r="AM1654" i="4" s="1"/>
  <c r="AH1679" i="4"/>
  <c r="O1604" i="4"/>
  <c r="AR1604" i="4"/>
  <c r="AD1679" i="4"/>
  <c r="R1504" i="4"/>
  <c r="R1505" i="4" s="1"/>
  <c r="R1507" i="4" s="1"/>
  <c r="AD1551" i="4"/>
  <c r="AD1552" i="4" s="1"/>
  <c r="AD1554" i="4" s="1"/>
  <c r="N1654" i="4"/>
  <c r="W1679" i="4"/>
  <c r="AG1504" i="4"/>
  <c r="AG1505" i="4" s="1"/>
  <c r="AG1507" i="4" s="1"/>
  <c r="AF1679" i="4"/>
  <c r="AG1629" i="4"/>
  <c r="AP1654" i="4"/>
  <c r="AM1604" i="4"/>
  <c r="AI1679" i="4"/>
  <c r="AF1551" i="4"/>
  <c r="AF1552" i="4" s="1"/>
  <c r="AF1554" i="4" s="1"/>
  <c r="AR1579" i="4"/>
  <c r="AE1629" i="4"/>
  <c r="AA1551" i="4"/>
  <c r="AA1552" i="4" s="1"/>
  <c r="AA1554" i="4" s="1"/>
  <c r="X1629" i="4"/>
  <c r="Y1579" i="4"/>
  <c r="AO1629" i="4"/>
  <c r="Z1654" i="4"/>
  <c r="AE1551" i="4"/>
  <c r="AE1552" i="4" s="1"/>
  <c r="AE1554" i="4" s="1"/>
  <c r="AB1679" i="4"/>
  <c r="AC1579" i="4"/>
  <c r="Y1629" i="4"/>
  <c r="AL1551" i="4"/>
  <c r="AL1552" i="4" s="1"/>
  <c r="AL1554" i="4" s="1"/>
  <c r="S1604" i="4"/>
  <c r="W1601" i="4"/>
  <c r="W1602" i="4" s="1"/>
  <c r="W1604" i="4" s="1"/>
  <c r="M1676" i="4"/>
  <c r="M1677" i="4" s="1"/>
  <c r="M1679" i="4" s="1"/>
  <c r="M1551" i="4"/>
  <c r="M1552" i="4" s="1"/>
  <c r="M1554" i="4" s="1"/>
  <c r="N1601" i="4"/>
  <c r="N1602" i="4" s="1"/>
  <c r="N1604" i="4" s="1"/>
  <c r="AA1579" i="4"/>
  <c r="AA1629" i="4"/>
  <c r="AB1551" i="4"/>
  <c r="AB1552" i="4" s="1"/>
  <c r="AB1554" i="4" s="1"/>
  <c r="O1579" i="4"/>
  <c r="S1579" i="4"/>
  <c r="AK1629" i="4"/>
  <c r="W1629" i="4"/>
  <c r="AC1654" i="4"/>
  <c r="W1504" i="4"/>
  <c r="W1505" i="4" s="1"/>
  <c r="W1507" i="4" s="1"/>
  <c r="Q1504" i="4"/>
  <c r="Q1505" i="4" s="1"/>
  <c r="Q1507" i="4" s="1"/>
  <c r="X1504" i="4"/>
  <c r="X1505" i="4" s="1"/>
  <c r="X1507" i="4" s="1"/>
  <c r="AK1579" i="4"/>
  <c r="AQ1507" i="4"/>
  <c r="AQ1551" i="4"/>
  <c r="AQ1552" i="4" s="1"/>
  <c r="AQ1554" i="4" s="1"/>
  <c r="P1629" i="4"/>
  <c r="AR1629" i="4"/>
  <c r="R1651" i="4"/>
  <c r="R1652" i="4" s="1"/>
  <c r="R1654" i="4" s="1"/>
  <c r="V1554" i="4"/>
  <c r="AL1601" i="4"/>
  <c r="AL1602" i="4" s="1"/>
  <c r="AL1604" i="4" s="1"/>
  <c r="AG1651" i="4"/>
  <c r="AG1652" i="4" s="1"/>
  <c r="AG1654" i="4" s="1"/>
  <c r="AJ1629" i="4"/>
  <c r="Q1676" i="4"/>
  <c r="Q1677" i="4" s="1"/>
  <c r="Q1679" i="4" s="1"/>
  <c r="AP1679" i="4"/>
  <c r="AH1551" i="4"/>
  <c r="AH1552" i="4" s="1"/>
  <c r="AH1554" i="4" s="1"/>
  <c r="AC1601" i="4"/>
  <c r="AC1602" i="4" s="1"/>
  <c r="AC1604" i="4" s="1"/>
  <c r="U1629" i="4"/>
  <c r="AI1629" i="4"/>
  <c r="AC1676" i="4"/>
  <c r="AC1677" i="4" s="1"/>
  <c r="AC1679" i="4" s="1"/>
  <c r="AI1551" i="4"/>
  <c r="AI1552" i="4" s="1"/>
  <c r="AI1554" i="4" s="1"/>
  <c r="U1504" i="4"/>
  <c r="U1505" i="4" s="1"/>
  <c r="U1507" i="4" s="1"/>
  <c r="M1629" i="4"/>
  <c r="AD1601" i="4"/>
  <c r="AD1602" i="4" s="1"/>
  <c r="AD1604" i="4" s="1"/>
  <c r="AB1629" i="4"/>
  <c r="X1604" i="4"/>
  <c r="O1551" i="4"/>
  <c r="O1552" i="4" s="1"/>
  <c r="O1554" i="4" s="1"/>
  <c r="N1679" i="4"/>
  <c r="U1676" i="4"/>
  <c r="U1677" i="4" s="1"/>
  <c r="U1679" i="4" s="1"/>
  <c r="X1579" i="4"/>
  <c r="T1629" i="4"/>
  <c r="AR1551" i="4"/>
  <c r="AR1552" i="4" s="1"/>
  <c r="AR1554" i="4" s="1"/>
  <c r="AK1504" i="4"/>
  <c r="AK1505" i="4" s="1"/>
  <c r="AK1507" i="4" s="1"/>
  <c r="AK1676" i="4"/>
  <c r="AK1677" i="4" s="1"/>
  <c r="AK1679" i="4" s="1"/>
  <c r="AL1651" i="4"/>
  <c r="AL1652" i="4" s="1"/>
  <c r="AL1654" i="4" s="1"/>
  <c r="Y1676" i="4"/>
  <c r="Y1677" i="4" s="1"/>
  <c r="Y1679" i="4" s="1"/>
  <c r="M1579" i="4"/>
  <c r="AF1604" i="4"/>
  <c r="AO1676" i="4"/>
  <c r="AO1677" i="4" s="1"/>
  <c r="AO1679" i="4" s="1"/>
  <c r="AQ1579" i="4"/>
  <c r="Q1629" i="4"/>
  <c r="AG1676" i="4"/>
  <c r="AG1677" i="4" s="1"/>
  <c r="AG1679" i="4" s="1"/>
  <c r="Q1551" i="4"/>
  <c r="Q1552" i="4" s="1"/>
  <c r="Q1554" i="4" s="1"/>
  <c r="AD1504" i="4"/>
  <c r="AD1505" i="4" s="1"/>
  <c r="AD1507" i="4" s="1"/>
  <c r="AH1504" i="4"/>
  <c r="AH1505" i="4" s="1"/>
  <c r="AH1507" i="4" s="1"/>
  <c r="Z1504" i="4"/>
  <c r="Z1505" i="4" s="1"/>
  <c r="Z1507" i="4" s="1"/>
  <c r="O1504" i="4"/>
  <c r="O1505" i="4" s="1"/>
  <c r="O1507" i="4" s="1"/>
  <c r="Y1504" i="4"/>
  <c r="Y1505" i="4" s="1"/>
  <c r="Y1507" i="4" s="1"/>
  <c r="AN1504" i="4"/>
  <c r="AN1505" i="4" s="1"/>
  <c r="AN1507" i="4" s="1"/>
  <c r="AB1504" i="4"/>
  <c r="AB1505" i="4" s="1"/>
  <c r="AB1507" i="4" s="1"/>
  <c r="AL1504" i="4"/>
  <c r="AL1505" i="4" s="1"/>
  <c r="AL1507" i="4" s="1"/>
  <c r="AF1504" i="4"/>
  <c r="AF1505" i="4" s="1"/>
  <c r="AF1507" i="4" s="1"/>
  <c r="AP1504" i="4"/>
  <c r="AP1505" i="4" s="1"/>
  <c r="AP1507" i="4" s="1"/>
  <c r="AJ1504" i="4"/>
  <c r="AJ1505" i="4" s="1"/>
  <c r="AJ1507" i="4" s="1"/>
  <c r="N1504" i="4"/>
  <c r="N1505" i="4" s="1"/>
  <c r="N1507" i="4" s="1"/>
  <c r="AE1504" i="4"/>
  <c r="AE1505" i="4" s="1"/>
  <c r="AE1507" i="4" s="1"/>
  <c r="AO1504" i="4"/>
  <c r="AO1505" i="4" s="1"/>
  <c r="AO1507" i="4" s="1"/>
  <c r="AR279" i="11"/>
  <c r="I1057" i="4"/>
  <c r="AQ1070" i="4" s="1"/>
  <c r="J1207" i="4"/>
  <c r="I1058" i="4"/>
  <c r="AP1081" i="4" s="1"/>
  <c r="J1197" i="4"/>
  <c r="I1055" i="4"/>
  <c r="AK1096" i="4" s="1"/>
  <c r="J1178" i="4"/>
  <c r="I1054" i="4"/>
  <c r="W1095" i="4" s="1"/>
  <c r="J1169" i="4"/>
  <c r="AC1173" i="4" s="1"/>
  <c r="I1053" i="4"/>
  <c r="R1094" i="4" s="1"/>
  <c r="J1151" i="4"/>
  <c r="H1052" i="4"/>
  <c r="I1133" i="4"/>
  <c r="AQ279" i="11"/>
  <c r="M279" i="11"/>
  <c r="Z1081" i="4"/>
  <c r="X1081" i="4"/>
  <c r="Z1100" i="4"/>
  <c r="AB1100" i="4"/>
  <c r="N1081" i="4"/>
  <c r="AQ1081" i="4"/>
  <c r="N1100" i="4"/>
  <c r="P1100" i="4"/>
  <c r="R1081" i="4"/>
  <c r="P1081" i="4"/>
  <c r="R1100" i="4"/>
  <c r="T1100" i="4"/>
  <c r="V1081" i="4"/>
  <c r="T1081" i="4"/>
  <c r="V1100" i="4"/>
  <c r="X1100" i="4"/>
  <c r="N1095" i="4"/>
  <c r="R1095" i="4"/>
  <c r="S1095" i="4"/>
  <c r="AR1095" i="4"/>
  <c r="O1095" i="4"/>
  <c r="AH1095" i="4"/>
  <c r="AG1094" i="4"/>
  <c r="O1094" i="4"/>
  <c r="AK1094" i="4"/>
  <c r="W1094" i="4"/>
  <c r="AO1094" i="4"/>
  <c r="AE1094" i="4"/>
  <c r="N1094" i="4"/>
  <c r="AM1094" i="4"/>
  <c r="AC1089" i="4"/>
  <c r="AA1088" i="4"/>
  <c r="AF1088" i="4"/>
  <c r="Y1070" i="4"/>
  <c r="O1088" i="4"/>
  <c r="AC1088" i="4"/>
  <c r="AI1089" i="4"/>
  <c r="AQ1088" i="4"/>
  <c r="R1088" i="4"/>
  <c r="AO1070" i="4"/>
  <c r="W1088" i="4"/>
  <c r="AH1088" i="4"/>
  <c r="AN1090" i="4"/>
  <c r="AN1175" i="4" s="1"/>
  <c r="AI1090" i="4"/>
  <c r="AI1175" i="4" s="1"/>
  <c r="AP1069" i="4"/>
  <c r="O1069" i="4"/>
  <c r="P1090" i="4"/>
  <c r="P1175" i="4" s="1"/>
  <c r="Q1090" i="4"/>
  <c r="Q1175" i="4" s="1"/>
  <c r="T1069" i="4"/>
  <c r="AR1069" i="4"/>
  <c r="X1090" i="4"/>
  <c r="X1175" i="4" s="1"/>
  <c r="AG1090" i="4"/>
  <c r="AG1175" i="4" s="1"/>
  <c r="AB1069" i="4"/>
  <c r="R1069" i="4"/>
  <c r="AF1090" i="4"/>
  <c r="AF1175" i="4" s="1"/>
  <c r="S1090" i="4"/>
  <c r="S1175" i="4" s="1"/>
  <c r="AJ1069" i="4"/>
  <c r="AF1069" i="4"/>
  <c r="AF1089" i="4"/>
  <c r="AB1088" i="4"/>
  <c r="AN1088" i="4"/>
  <c r="AB1070" i="4"/>
  <c r="AR1088" i="4"/>
  <c r="U1088" i="4"/>
  <c r="AK1089" i="4"/>
  <c r="Y1088" i="4"/>
  <c r="S1088" i="4"/>
  <c r="AO1088" i="4"/>
  <c r="AE1088" i="4"/>
  <c r="AP1090" i="4"/>
  <c r="AP1175" i="4" s="1"/>
  <c r="W1090" i="4"/>
  <c r="W1175" i="4" s="1"/>
  <c r="AL1069" i="4"/>
  <c r="AG1069" i="4"/>
  <c r="R1090" i="4"/>
  <c r="R1175" i="4" s="1"/>
  <c r="O1090" i="4"/>
  <c r="O1175" i="4" s="1"/>
  <c r="N1069" i="4"/>
  <c r="AE1069" i="4"/>
  <c r="Z1090" i="4"/>
  <c r="Z1175" i="4" s="1"/>
  <c r="U1090" i="4"/>
  <c r="U1175" i="4" s="1"/>
  <c r="V1069" i="4"/>
  <c r="U1069" i="4"/>
  <c r="AH1090" i="4"/>
  <c r="AH1175" i="4" s="1"/>
  <c r="AK1090" i="4"/>
  <c r="AK1175" i="4" s="1"/>
  <c r="AD1069" i="4"/>
  <c r="AK1069" i="4"/>
  <c r="M1098" i="4"/>
  <c r="AI1098" i="4"/>
  <c r="Q1098" i="4"/>
  <c r="AN1098" i="4"/>
  <c r="W1098" i="4"/>
  <c r="O1098" i="4"/>
  <c r="AB1098" i="4"/>
  <c r="AE1098" i="4"/>
  <c r="O1096" i="4"/>
  <c r="AG1096" i="4"/>
  <c r="U1096" i="4"/>
  <c r="AL1096" i="4"/>
  <c r="Z1096" i="4"/>
  <c r="AQ1096" i="4"/>
  <c r="AE1096" i="4"/>
  <c r="M1096" i="4"/>
  <c r="AL1070" i="4"/>
  <c r="N1088" i="4"/>
  <c r="T1088" i="4"/>
  <c r="AE1089" i="4"/>
  <c r="AD1088" i="4"/>
  <c r="AJ1088" i="4"/>
  <c r="Q1070" i="4"/>
  <c r="AM1088" i="4"/>
  <c r="Q1088" i="4"/>
  <c r="AR1089" i="4"/>
  <c r="X1088" i="4"/>
  <c r="AG1088" i="4"/>
  <c r="AL1090" i="4"/>
  <c r="AL1175" i="4" s="1"/>
  <c r="AO1090" i="4"/>
  <c r="AO1175" i="4" s="1"/>
  <c r="Z1069" i="4"/>
  <c r="AO1069" i="4"/>
  <c r="T1090" i="4"/>
  <c r="T1175" i="4" s="1"/>
  <c r="AM1090" i="4"/>
  <c r="AM1175" i="4" s="1"/>
  <c r="AQ1069" i="4"/>
  <c r="S1069" i="4"/>
  <c r="AJ1090" i="4"/>
  <c r="AJ1175" i="4" s="1"/>
  <c r="M1090" i="4"/>
  <c r="M1175" i="4" s="1"/>
  <c r="X1069" i="4"/>
  <c r="AI1069" i="4"/>
  <c r="V1090" i="4"/>
  <c r="V1175" i="4" s="1"/>
  <c r="Y1090" i="4"/>
  <c r="Y1175" i="4" s="1"/>
  <c r="AM1069" i="4"/>
  <c r="Y1069" i="4"/>
  <c r="AA1099" i="4"/>
  <c r="AQ1099" i="4"/>
  <c r="AH1099" i="4"/>
  <c r="AK1099" i="4"/>
  <c r="N1099" i="4"/>
  <c r="AJ1099" i="4"/>
  <c r="AP1099" i="4"/>
  <c r="M1099" i="4"/>
  <c r="O1099" i="4"/>
  <c r="AE1099" i="4"/>
  <c r="R1099" i="4"/>
  <c r="AN1099" i="4"/>
  <c r="V1099" i="4"/>
  <c r="T1099" i="4"/>
  <c r="AO1099" i="4"/>
  <c r="Q1099" i="4"/>
  <c r="S1099" i="4"/>
  <c r="AI1099" i="4"/>
  <c r="X1099" i="4"/>
  <c r="P1099" i="4"/>
  <c r="AG1099" i="4"/>
  <c r="Y1099" i="4"/>
  <c r="U1099" i="4"/>
  <c r="AB1099" i="4"/>
  <c r="W1099" i="4"/>
  <c r="AM1099" i="4"/>
  <c r="AC1099" i="4"/>
  <c r="Z1099" i="4"/>
  <c r="AR1099" i="4"/>
  <c r="AD1099" i="4"/>
  <c r="AF1099" i="4"/>
  <c r="AL1099" i="4"/>
  <c r="AA1070" i="4"/>
  <c r="AK1088" i="4"/>
  <c r="V1088" i="4"/>
  <c r="AG1089" i="4"/>
  <c r="Z1088" i="4"/>
  <c r="AL1088" i="4"/>
  <c r="AI1070" i="4"/>
  <c r="AI1088" i="4"/>
  <c r="AP1088" i="4"/>
  <c r="AN1089" i="4"/>
  <c r="P1088" i="4"/>
  <c r="M1088" i="4"/>
  <c r="AR1090" i="4"/>
  <c r="AR1175" i="4" s="1"/>
  <c r="AE1090" i="4"/>
  <c r="AE1175" i="4" s="1"/>
  <c r="P1069" i="4"/>
  <c r="Q1069" i="4"/>
  <c r="N1090" i="4"/>
  <c r="N1175" i="4" s="1"/>
  <c r="AA1090" i="4"/>
  <c r="AA1175" i="4" s="1"/>
  <c r="AN1069" i="4"/>
  <c r="AA1069" i="4"/>
  <c r="AB1090" i="4"/>
  <c r="AB1175" i="4" s="1"/>
  <c r="AQ1090" i="4"/>
  <c r="AQ1175" i="4" s="1"/>
  <c r="AH1069" i="4"/>
  <c r="W1069" i="4"/>
  <c r="AD1090" i="4"/>
  <c r="AD1175" i="4" s="1"/>
  <c r="AC1090" i="4"/>
  <c r="AC1175" i="4" s="1"/>
  <c r="M1069" i="4"/>
  <c r="S13" i="10"/>
  <c r="H1058" i="4"/>
  <c r="AE1079" i="4"/>
  <c r="Z1079" i="4"/>
  <c r="AI1079" i="4"/>
  <c r="AL1079" i="4"/>
  <c r="AM1079" i="4"/>
  <c r="Q1079" i="4"/>
  <c r="AQ1079" i="4"/>
  <c r="U1079" i="4"/>
  <c r="AG1077" i="4"/>
  <c r="AJ1077" i="4"/>
  <c r="AK1077" i="4"/>
  <c r="O1077" i="4"/>
  <c r="AO1077" i="4"/>
  <c r="S1077" i="4"/>
  <c r="M1077" i="4"/>
  <c r="W1077" i="4"/>
  <c r="P1080" i="4"/>
  <c r="AF1080" i="4"/>
  <c r="W1080" i="4"/>
  <c r="AC1080" i="4"/>
  <c r="M1080" i="4"/>
  <c r="V1080" i="4"/>
  <c r="AL1080" i="4"/>
  <c r="AA1080" i="4"/>
  <c r="T1080" i="4"/>
  <c r="AJ1080" i="4"/>
  <c r="Q1080" i="4"/>
  <c r="AG1080" i="4"/>
  <c r="S1080" i="4"/>
  <c r="Z1080" i="4"/>
  <c r="AP1080" i="4"/>
  <c r="AQ1080" i="4"/>
  <c r="X1080" i="4"/>
  <c r="AN1080" i="4"/>
  <c r="U1080" i="4"/>
  <c r="AK1080" i="4"/>
  <c r="N1080" i="4"/>
  <c r="AD1080" i="4"/>
  <c r="O1080" i="4"/>
  <c r="AE1080" i="4"/>
  <c r="AB1080" i="4"/>
  <c r="AR1080" i="4"/>
  <c r="Y1080" i="4"/>
  <c r="AO1080" i="4"/>
  <c r="R1080" i="4"/>
  <c r="AH1080" i="4"/>
  <c r="AM1080" i="4"/>
  <c r="AI1080" i="4"/>
  <c r="P1076" i="4"/>
  <c r="AF1076" i="4"/>
  <c r="AE1076" i="4"/>
  <c r="AC1076" i="4"/>
  <c r="M1076" i="4"/>
  <c r="V1076" i="4"/>
  <c r="AL1076" i="4"/>
  <c r="W1076" i="4"/>
  <c r="T1076" i="4"/>
  <c r="AJ1076" i="4"/>
  <c r="Q1076" i="4"/>
  <c r="AG1076" i="4"/>
  <c r="AA1076" i="4"/>
  <c r="Z1076" i="4"/>
  <c r="AP1076" i="4"/>
  <c r="AI1076" i="4"/>
  <c r="X1076" i="4"/>
  <c r="AN1076" i="4"/>
  <c r="U1076" i="4"/>
  <c r="AK1076" i="4"/>
  <c r="N1076" i="4"/>
  <c r="AD1076" i="4"/>
  <c r="O1076" i="4"/>
  <c r="AM1076" i="4"/>
  <c r="AB1076" i="4"/>
  <c r="AR1076" i="4"/>
  <c r="Y1076" i="4"/>
  <c r="AO1076" i="4"/>
  <c r="R1076" i="4"/>
  <c r="AH1076" i="4"/>
  <c r="S1076" i="4"/>
  <c r="AQ1076" i="4"/>
  <c r="AE1075" i="4"/>
  <c r="AG1075" i="4"/>
  <c r="AI1075" i="4"/>
  <c r="AK1075" i="4"/>
  <c r="AM1075" i="4"/>
  <c r="AO1075" i="4"/>
  <c r="AQ1075" i="4"/>
  <c r="M1075" i="4"/>
  <c r="S12" i="10"/>
  <c r="H1054" i="4"/>
  <c r="S8" i="10"/>
  <c r="H1053" i="4"/>
  <c r="S14" i="10"/>
  <c r="H1057" i="4"/>
  <c r="S10" i="10"/>
  <c r="H1055" i="4"/>
  <c r="U279" i="11"/>
  <c r="AB279" i="11"/>
  <c r="Y279" i="11"/>
  <c r="AF279" i="11"/>
  <c r="R279" i="11"/>
  <c r="AO279" i="11"/>
  <c r="AP279" i="11"/>
  <c r="AL279" i="11"/>
  <c r="T279" i="11"/>
  <c r="AE253" i="11"/>
  <c r="AO253" i="11"/>
  <c r="N279" i="11"/>
  <c r="AD253" i="11"/>
  <c r="AP253" i="11"/>
  <c r="AJ253" i="11"/>
  <c r="Z253" i="11"/>
  <c r="AH253" i="11"/>
  <c r="AI253" i="11"/>
  <c r="U253" i="11"/>
  <c r="R253" i="11"/>
  <c r="AH279" i="11"/>
  <c r="Q253" i="11"/>
  <c r="N253" i="11"/>
  <c r="W279" i="11"/>
  <c r="X279" i="11"/>
  <c r="Z279" i="11"/>
  <c r="T253" i="11"/>
  <c r="Y253" i="11"/>
  <c r="AQ253" i="11"/>
  <c r="AC279" i="11"/>
  <c r="AD279" i="11"/>
  <c r="AK253" i="11"/>
  <c r="AN279" i="11"/>
  <c r="AM253" i="11"/>
  <c r="AE279" i="11"/>
  <c r="M253" i="11"/>
  <c r="P253" i="11"/>
  <c r="AA253" i="11"/>
  <c r="X253" i="11"/>
  <c r="V253" i="11"/>
  <c r="AB253" i="11"/>
  <c r="AG253" i="11"/>
  <c r="AG279" i="11"/>
  <c r="AI279" i="11"/>
  <c r="AK279" i="11"/>
  <c r="AA279" i="11"/>
  <c r="AN253" i="11"/>
  <c r="AL253" i="11"/>
  <c r="AC253" i="11"/>
  <c r="O253" i="11"/>
  <c r="S253" i="11"/>
  <c r="V279" i="11"/>
  <c r="AF253" i="11"/>
  <c r="W253" i="11"/>
  <c r="O279" i="11"/>
  <c r="AR253" i="11"/>
  <c r="P279" i="11"/>
  <c r="Q279" i="11"/>
  <c r="S279" i="11"/>
  <c r="AM279" i="11"/>
  <c r="H5" i="4"/>
  <c r="H11" i="4"/>
  <c r="J1187" i="4" s="1"/>
  <c r="I881" i="4"/>
  <c r="I928" i="4"/>
  <c r="H9" i="4"/>
  <c r="J1487" i="4" s="1"/>
  <c r="R14" i="10"/>
  <c r="H14" i="11"/>
  <c r="R10" i="10"/>
  <c r="H10" i="11"/>
  <c r="I152" i="11" s="1"/>
  <c r="R6" i="10"/>
  <c r="H6" i="11"/>
  <c r="R13" i="10"/>
  <c r="H13" i="11"/>
  <c r="I164" i="11" s="1"/>
  <c r="I155" i="4"/>
  <c r="I882" i="4"/>
  <c r="M889" i="4" s="1"/>
  <c r="H4" i="11"/>
  <c r="I65" i="11" s="1"/>
  <c r="I168" i="4"/>
  <c r="I62" i="4"/>
  <c r="M71" i="4" s="1"/>
  <c r="I89" i="4"/>
  <c r="I115" i="4"/>
  <c r="I142" i="4"/>
  <c r="R4" i="10"/>
  <c r="I102" i="4"/>
  <c r="M110" i="4" s="1"/>
  <c r="R12" i="10"/>
  <c r="H12" i="11"/>
  <c r="I140" i="11" s="1"/>
  <c r="R8" i="10"/>
  <c r="H8" i="11"/>
  <c r="I188" i="11" s="1"/>
  <c r="M191" i="11" s="1"/>
  <c r="R7" i="10"/>
  <c r="H7" i="11"/>
  <c r="I235" i="4"/>
  <c r="S9" i="10"/>
  <c r="I35" i="4"/>
  <c r="K1248" i="4" s="1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K1370" i="4" s="1"/>
  <c r="S11" i="10"/>
  <c r="I127" i="4"/>
  <c r="I248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AQ1700" i="4" l="1"/>
  <c r="AC1700" i="4"/>
  <c r="W1700" i="4"/>
  <c r="AK1700" i="4"/>
  <c r="Y1700" i="4"/>
  <c r="AK1705" i="4"/>
  <c r="AK1706" i="4" s="1"/>
  <c r="Q1700" i="4"/>
  <c r="AO1700" i="4"/>
  <c r="Y1705" i="4"/>
  <c r="Y1706" i="4" s="1"/>
  <c r="W1705" i="4"/>
  <c r="W1706" i="4" s="1"/>
  <c r="AE1700" i="4"/>
  <c r="N1705" i="4"/>
  <c r="N1706" i="4" s="1"/>
  <c r="AM1700" i="4"/>
  <c r="U1705" i="4"/>
  <c r="U1706" i="4" s="1"/>
  <c r="AC1705" i="4"/>
  <c r="AC1706" i="4" s="1"/>
  <c r="AR1705" i="4"/>
  <c r="AR1706" i="4" s="1"/>
  <c r="S1705" i="4"/>
  <c r="S1706" i="4" s="1"/>
  <c r="AH1705" i="4"/>
  <c r="AH1706" i="4" s="1"/>
  <c r="AP1705" i="4"/>
  <c r="AP1706" i="4" s="1"/>
  <c r="AI1705" i="4"/>
  <c r="AI1706" i="4" s="1"/>
  <c r="M1705" i="4"/>
  <c r="M1706" i="4" s="1"/>
  <c r="AF1700" i="4"/>
  <c r="O1700" i="4"/>
  <c r="P1700" i="4"/>
  <c r="AB1705" i="4"/>
  <c r="AB1706" i="4" s="1"/>
  <c r="V1705" i="4"/>
  <c r="V1706" i="4" s="1"/>
  <c r="AO1705" i="4"/>
  <c r="AO1706" i="4" s="1"/>
  <c r="AQ1705" i="4"/>
  <c r="AQ1706" i="4" s="1"/>
  <c r="AL1705" i="4"/>
  <c r="AL1706" i="4" s="1"/>
  <c r="X1705" i="4"/>
  <c r="X1706" i="4" s="1"/>
  <c r="AD1705" i="4"/>
  <c r="AD1706" i="4" s="1"/>
  <c r="AA1700" i="4"/>
  <c r="Z1705" i="4"/>
  <c r="Z1706" i="4" s="1"/>
  <c r="AG1705" i="4"/>
  <c r="AG1706" i="4" s="1"/>
  <c r="M1426" i="4"/>
  <c r="M1306" i="4"/>
  <c r="I23" i="4"/>
  <c r="M26" i="4" s="1"/>
  <c r="I75" i="4"/>
  <c r="M82" i="4" s="1"/>
  <c r="AI1214" i="4"/>
  <c r="V1095" i="4"/>
  <c r="T1095" i="4"/>
  <c r="AB1095" i="4"/>
  <c r="AC1075" i="4"/>
  <c r="W1075" i="4"/>
  <c r="Q1075" i="4"/>
  <c r="X1077" i="4"/>
  <c r="AC1077" i="4"/>
  <c r="AP1077" i="4"/>
  <c r="Y1077" i="4"/>
  <c r="AL1077" i="4"/>
  <c r="U1077" i="4"/>
  <c r="AH1077" i="4"/>
  <c r="Q1077" i="4"/>
  <c r="N1079" i="4"/>
  <c r="AA1079" i="4"/>
  <c r="AR1079" i="4"/>
  <c r="W1079" i="4"/>
  <c r="AN1079" i="4"/>
  <c r="S1079" i="4"/>
  <c r="AJ1079" i="4"/>
  <c r="O1079" i="4"/>
  <c r="X1070" i="4"/>
  <c r="AL1089" i="4"/>
  <c r="AF1070" i="4"/>
  <c r="AF1214" i="4" s="1"/>
  <c r="Y1089" i="4"/>
  <c r="AR1070" i="4"/>
  <c r="T1089" i="4"/>
  <c r="AC1070" i="4"/>
  <c r="AC1214" i="4" s="1"/>
  <c r="W1089" i="4"/>
  <c r="AA1096" i="4"/>
  <c r="AR1096" i="4"/>
  <c r="V1096" i="4"/>
  <c r="AN1096" i="4"/>
  <c r="Q1096" i="4"/>
  <c r="AJ1096" i="4"/>
  <c r="AI1096" i="4"/>
  <c r="AF1096" i="4"/>
  <c r="AC1098" i="4"/>
  <c r="AP1098" i="4"/>
  <c r="X1098" i="4"/>
  <c r="AL1098" i="4"/>
  <c r="S1098" i="4"/>
  <c r="AH1098" i="4"/>
  <c r="AK1098" i="4"/>
  <c r="AD1098" i="4"/>
  <c r="AH1070" i="4"/>
  <c r="N1089" i="4"/>
  <c r="Z1070" i="4"/>
  <c r="AP1089" i="4"/>
  <c r="P1070" i="4"/>
  <c r="AD1089" i="4"/>
  <c r="S1070" i="4"/>
  <c r="M1089" i="4"/>
  <c r="AQ1094" i="4"/>
  <c r="AC1094" i="4"/>
  <c r="AI1094" i="4"/>
  <c r="Y1094" i="4"/>
  <c r="AA1094" i="4"/>
  <c r="U1094" i="4"/>
  <c r="S1094" i="4"/>
  <c r="Q1094" i="4"/>
  <c r="AA1075" i="4"/>
  <c r="U1075" i="4"/>
  <c r="O1075" i="4"/>
  <c r="AP1075" i="4"/>
  <c r="AR1075" i="4"/>
  <c r="AL1075" i="4"/>
  <c r="AN1075" i="4"/>
  <c r="AH1075" i="4"/>
  <c r="AJ1075" i="4"/>
  <c r="AD1075" i="4"/>
  <c r="AF1075" i="4"/>
  <c r="AN1077" i="4"/>
  <c r="AD1077" i="4"/>
  <c r="AB1077" i="4"/>
  <c r="Z1077" i="4"/>
  <c r="P1077" i="4"/>
  <c r="V1077" i="4"/>
  <c r="AQ1077" i="4"/>
  <c r="R1077" i="4"/>
  <c r="AH1079" i="4"/>
  <c r="AF1079" i="4"/>
  <c r="V1079" i="4"/>
  <c r="AB1079" i="4"/>
  <c r="M1079" i="4"/>
  <c r="X1079" i="4"/>
  <c r="AO1079" i="4"/>
  <c r="T1079" i="4"/>
  <c r="AM1070" i="4"/>
  <c r="AA1089" i="4"/>
  <c r="AA1214" i="4" s="1"/>
  <c r="AE1070" i="4"/>
  <c r="Q1089" i="4"/>
  <c r="V1070" i="4"/>
  <c r="AB1089" i="4"/>
  <c r="AP1070" i="4"/>
  <c r="O1089" i="4"/>
  <c r="S1096" i="4"/>
  <c r="AB1096" i="4"/>
  <c r="AM1096" i="4"/>
  <c r="X1096" i="4"/>
  <c r="AH1096" i="4"/>
  <c r="T1096" i="4"/>
  <c r="AC1096" i="4"/>
  <c r="P1096" i="4"/>
  <c r="AA1098" i="4"/>
  <c r="Z1098" i="4"/>
  <c r="U1098" i="4"/>
  <c r="V1098" i="4"/>
  <c r="AJ1098" i="4"/>
  <c r="R1098" i="4"/>
  <c r="Y1098" i="4"/>
  <c r="N1098" i="4"/>
  <c r="X1089" i="4"/>
  <c r="AJ1070" i="4"/>
  <c r="U1089" i="4"/>
  <c r="R1070" i="4"/>
  <c r="P1089" i="4"/>
  <c r="AG1070" i="4"/>
  <c r="S1089" i="4"/>
  <c r="N1070" i="4"/>
  <c r="AN1094" i="4"/>
  <c r="M1094" i="4"/>
  <c r="X1094" i="4"/>
  <c r="AP1094" i="4"/>
  <c r="AR1094" i="4"/>
  <c r="AL1094" i="4"/>
  <c r="AJ1094" i="4"/>
  <c r="AH1094" i="4"/>
  <c r="Y1075" i="4"/>
  <c r="S1075" i="4"/>
  <c r="Z1075" i="4"/>
  <c r="AB1075" i="4"/>
  <c r="V1075" i="4"/>
  <c r="X1075" i="4"/>
  <c r="R1075" i="4"/>
  <c r="T1075" i="4"/>
  <c r="N1075" i="4"/>
  <c r="P1075" i="4"/>
  <c r="AM1077" i="4"/>
  <c r="N1077" i="4"/>
  <c r="AI1077" i="4"/>
  <c r="AR1077" i="4"/>
  <c r="AE1077" i="4"/>
  <c r="AF1077" i="4"/>
  <c r="AA1077" i="4"/>
  <c r="T1077" i="4"/>
  <c r="AK1079" i="4"/>
  <c r="P1079" i="4"/>
  <c r="AG1079" i="4"/>
  <c r="AP1079" i="4"/>
  <c r="AC1079" i="4"/>
  <c r="AD1079" i="4"/>
  <c r="Y1079" i="4"/>
  <c r="R1079" i="4"/>
  <c r="AQ1089" i="4"/>
  <c r="AN1070" i="4"/>
  <c r="AN1214" i="4" s="1"/>
  <c r="AO1089" i="4"/>
  <c r="M1070" i="4"/>
  <c r="M1214" i="4" s="1"/>
  <c r="AJ1089" i="4"/>
  <c r="AK1070" i="4"/>
  <c r="AK1214" i="4" s="1"/>
  <c r="AM1089" i="4"/>
  <c r="T1070" i="4"/>
  <c r="AO1096" i="4"/>
  <c r="W1096" i="4"/>
  <c r="AD1096" i="4"/>
  <c r="R1096" i="4"/>
  <c r="Y1096" i="4"/>
  <c r="AP1096" i="4"/>
  <c r="N1096" i="4"/>
  <c r="AQ1098" i="4"/>
  <c r="T1098" i="4"/>
  <c r="AF1098" i="4"/>
  <c r="AR1098" i="4"/>
  <c r="P1098" i="4"/>
  <c r="AM1098" i="4"/>
  <c r="AO1098" i="4"/>
  <c r="AG1098" i="4"/>
  <c r="V1089" i="4"/>
  <c r="V1214" i="4" s="1"/>
  <c r="AD1070" i="4"/>
  <c r="AD1214" i="4" s="1"/>
  <c r="R1089" i="4"/>
  <c r="U1070" i="4"/>
  <c r="AH1089" i="4"/>
  <c r="W1070" i="4"/>
  <c r="Z1089" i="4"/>
  <c r="O1070" i="4"/>
  <c r="AB1094" i="4"/>
  <c r="AD1094" i="4"/>
  <c r="T1094" i="4"/>
  <c r="Z1094" i="4"/>
  <c r="AF1094" i="4"/>
  <c r="V1094" i="4"/>
  <c r="P1094" i="4"/>
  <c r="AP1214" i="4"/>
  <c r="AN1095" i="4"/>
  <c r="AL1095" i="4"/>
  <c r="P1095" i="4"/>
  <c r="X1095" i="4"/>
  <c r="AJ1095" i="4"/>
  <c r="M1095" i="4"/>
  <c r="AD1095" i="4"/>
  <c r="AO1100" i="4"/>
  <c r="AM1100" i="4"/>
  <c r="AK1081" i="4"/>
  <c r="AI1081" i="4"/>
  <c r="AK1100" i="4"/>
  <c r="AI1100" i="4"/>
  <c r="AG1081" i="4"/>
  <c r="AE1081" i="4"/>
  <c r="AG1100" i="4"/>
  <c r="AE1100" i="4"/>
  <c r="AC1081" i="4"/>
  <c r="AA1081" i="4"/>
  <c r="M1100" i="4"/>
  <c r="AQ1100" i="4"/>
  <c r="M1081" i="4"/>
  <c r="AM1081" i="4"/>
  <c r="AO1095" i="4"/>
  <c r="AE1095" i="4"/>
  <c r="AP1095" i="4"/>
  <c r="Y1095" i="4"/>
  <c r="AF1095" i="4"/>
  <c r="AQ1095" i="4"/>
  <c r="Z1095" i="4"/>
  <c r="AM1095" i="4"/>
  <c r="Y1100" i="4"/>
  <c r="W1100" i="4"/>
  <c r="U1081" i="4"/>
  <c r="S1081" i="4"/>
  <c r="U1100" i="4"/>
  <c r="S1100" i="4"/>
  <c r="Q1081" i="4"/>
  <c r="O1081" i="4"/>
  <c r="Q1100" i="4"/>
  <c r="O1100" i="4"/>
  <c r="AR1081" i="4"/>
  <c r="AO1081" i="4"/>
  <c r="AC1100" i="4"/>
  <c r="AA1100" i="4"/>
  <c r="Y1081" i="4"/>
  <c r="W1081" i="4"/>
  <c r="AK1095" i="4"/>
  <c r="AG1095" i="4"/>
  <c r="U1095" i="4"/>
  <c r="AI1095" i="4"/>
  <c r="AC1095" i="4"/>
  <c r="AA1095" i="4"/>
  <c r="Q1095" i="4"/>
  <c r="AN1100" i="4"/>
  <c r="AL1100" i="4"/>
  <c r="AJ1081" i="4"/>
  <c r="AL1081" i="4"/>
  <c r="AJ1100" i="4"/>
  <c r="AH1100" i="4"/>
  <c r="AF1081" i="4"/>
  <c r="AH1081" i="4"/>
  <c r="AF1100" i="4"/>
  <c r="AD1100" i="4"/>
  <c r="AB1081" i="4"/>
  <c r="AD1081" i="4"/>
  <c r="AR1100" i="4"/>
  <c r="AP1100" i="4"/>
  <c r="AN1081" i="4"/>
  <c r="X1214" i="4"/>
  <c r="U1214" i="4"/>
  <c r="AM1214" i="4"/>
  <c r="N1214" i="4"/>
  <c r="AR1214" i="4"/>
  <c r="AE1214" i="4"/>
  <c r="I196" i="4"/>
  <c r="AA1191" i="4"/>
  <c r="AQ1191" i="4"/>
  <c r="AB1191" i="4"/>
  <c r="AR1191" i="4"/>
  <c r="AC1191" i="4"/>
  <c r="N1191" i="4"/>
  <c r="Z1191" i="4"/>
  <c r="U1189" i="4"/>
  <c r="AK1189" i="4"/>
  <c r="V1189" i="4"/>
  <c r="AL1189" i="4"/>
  <c r="W1189" i="4"/>
  <c r="AM1189" i="4"/>
  <c r="AN1189" i="4"/>
  <c r="T1189" i="4"/>
  <c r="R1202" i="4"/>
  <c r="AH1202" i="4"/>
  <c r="S1202" i="4"/>
  <c r="AI1202" i="4"/>
  <c r="T1202" i="4"/>
  <c r="AJ1202" i="4"/>
  <c r="AK1202" i="4"/>
  <c r="AG1202" i="4"/>
  <c r="AL1209" i="4"/>
  <c r="AQ1209" i="4"/>
  <c r="N1209" i="4"/>
  <c r="R1209" i="4"/>
  <c r="AM1209" i="4"/>
  <c r="Y1209" i="4"/>
  <c r="AC1209" i="4"/>
  <c r="AN1209" i="4"/>
  <c r="O1191" i="4"/>
  <c r="AE1191" i="4"/>
  <c r="P1191" i="4"/>
  <c r="AF1191" i="4"/>
  <c r="Q1191" i="4"/>
  <c r="AG1191" i="4"/>
  <c r="AD1191" i="4"/>
  <c r="V1191" i="4"/>
  <c r="Y1189" i="4"/>
  <c r="AO1189" i="4"/>
  <c r="Z1189" i="4"/>
  <c r="AP1189" i="4"/>
  <c r="AA1189" i="4"/>
  <c r="AQ1189" i="4"/>
  <c r="P1189" i="4"/>
  <c r="AJ1189" i="4"/>
  <c r="V1202" i="4"/>
  <c r="AL1202" i="4"/>
  <c r="W1202" i="4"/>
  <c r="AM1202" i="4"/>
  <c r="X1202" i="4"/>
  <c r="AN1202" i="4"/>
  <c r="Y1202" i="4"/>
  <c r="Q1202" i="4"/>
  <c r="AD1209" i="4"/>
  <c r="AI1209" i="4"/>
  <c r="AP1209" i="4"/>
  <c r="M1209" i="4"/>
  <c r="AE1209" i="4"/>
  <c r="U1209" i="4"/>
  <c r="AB1209" i="4"/>
  <c r="AG1209" i="4"/>
  <c r="S1191" i="4"/>
  <c r="AI1191" i="4"/>
  <c r="T1191" i="4"/>
  <c r="AJ1191" i="4"/>
  <c r="U1191" i="4"/>
  <c r="AK1191" i="4"/>
  <c r="R1191" i="4"/>
  <c r="AL1191" i="4"/>
  <c r="AC1189" i="4"/>
  <c r="N1189" i="4"/>
  <c r="AD1189" i="4"/>
  <c r="O1189" i="4"/>
  <c r="AE1189" i="4"/>
  <c r="AB1189" i="4"/>
  <c r="AF1189" i="4"/>
  <c r="X1189" i="4"/>
  <c r="Z1202" i="4"/>
  <c r="AP1202" i="4"/>
  <c r="AA1202" i="4"/>
  <c r="AQ1202" i="4"/>
  <c r="AB1202" i="4"/>
  <c r="AR1202" i="4"/>
  <c r="AO1202" i="4"/>
  <c r="M1202" i="4"/>
  <c r="V1209" i="4"/>
  <c r="AA1209" i="4"/>
  <c r="AH1209" i="4"/>
  <c r="W1209" i="4"/>
  <c r="P1209" i="4"/>
  <c r="T1209" i="4"/>
  <c r="AK1209" i="4"/>
  <c r="AR1209" i="4"/>
  <c r="W1191" i="4"/>
  <c r="AM1191" i="4"/>
  <c r="X1191" i="4"/>
  <c r="AN1191" i="4"/>
  <c r="Y1191" i="4"/>
  <c r="AO1191" i="4"/>
  <c r="AH1191" i="4"/>
  <c r="AP1191" i="4"/>
  <c r="Q1189" i="4"/>
  <c r="AG1189" i="4"/>
  <c r="R1189" i="4"/>
  <c r="AH1189" i="4"/>
  <c r="S1189" i="4"/>
  <c r="AI1189" i="4"/>
  <c r="AR1189" i="4"/>
  <c r="M1189" i="4"/>
  <c r="N1202" i="4"/>
  <c r="AD1202" i="4"/>
  <c r="O1202" i="4"/>
  <c r="AE1202" i="4"/>
  <c r="P1202" i="4"/>
  <c r="AF1202" i="4"/>
  <c r="U1202" i="4"/>
  <c r="AC1202" i="4"/>
  <c r="AO1209" i="4"/>
  <c r="O1209" i="4"/>
  <c r="S1209" i="4"/>
  <c r="Z1209" i="4"/>
  <c r="Q1209" i="4"/>
  <c r="AF1209" i="4"/>
  <c r="AJ1209" i="4"/>
  <c r="X1209" i="4"/>
  <c r="Z1192" i="4"/>
  <c r="AP1192" i="4"/>
  <c r="AE1192" i="4"/>
  <c r="AC1192" i="4"/>
  <c r="AF1192" i="4"/>
  <c r="AN1192" i="4"/>
  <c r="AG1192" i="4"/>
  <c r="Q1195" i="4"/>
  <c r="AC1195" i="4"/>
  <c r="X1195" i="4"/>
  <c r="Z1195" i="4"/>
  <c r="AP1195" i="4"/>
  <c r="N1195" i="4"/>
  <c r="AE1195" i="4"/>
  <c r="O1195" i="4"/>
  <c r="S1198" i="4"/>
  <c r="AI1198" i="4"/>
  <c r="T1198" i="4"/>
  <c r="AJ1198" i="4"/>
  <c r="U1198" i="4"/>
  <c r="AK1198" i="4"/>
  <c r="V1198" i="4"/>
  <c r="N1198" i="4"/>
  <c r="AM1211" i="4"/>
  <c r="AK1211" i="4"/>
  <c r="Y1211" i="4"/>
  <c r="R1211" i="4"/>
  <c r="AQ1211" i="4"/>
  <c r="AE1211" i="4"/>
  <c r="AC1211" i="4"/>
  <c r="AA1211" i="4"/>
  <c r="U1201" i="4"/>
  <c r="AK1201" i="4"/>
  <c r="V1201" i="4"/>
  <c r="AL1201" i="4"/>
  <c r="W1201" i="4"/>
  <c r="AM1201" i="4"/>
  <c r="X1201" i="4"/>
  <c r="P1201" i="4"/>
  <c r="AI1212" i="4"/>
  <c r="M1212" i="4"/>
  <c r="AM1212" i="4"/>
  <c r="AG1212" i="4"/>
  <c r="AC1212" i="4"/>
  <c r="AK1212" i="4"/>
  <c r="AN1212" i="4"/>
  <c r="AL1212" i="4"/>
  <c r="AP1215" i="4"/>
  <c r="AO1215" i="4"/>
  <c r="AL1215" i="4"/>
  <c r="AC1215" i="4"/>
  <c r="S1215" i="4"/>
  <c r="P1215" i="4"/>
  <c r="AN1215" i="4"/>
  <c r="AQ1215" i="4"/>
  <c r="X1188" i="4"/>
  <c r="AN1188" i="4"/>
  <c r="Y1188" i="4"/>
  <c r="AO1188" i="4"/>
  <c r="Z1188" i="4"/>
  <c r="AP1188" i="4"/>
  <c r="O1188" i="4"/>
  <c r="AI1188" i="4"/>
  <c r="AB1205" i="4"/>
  <c r="U1205" i="4"/>
  <c r="AK1205" i="4"/>
  <c r="V1205" i="4"/>
  <c r="AL1205" i="4"/>
  <c r="AA1205" i="4"/>
  <c r="AE1205" i="4"/>
  <c r="S1205" i="4"/>
  <c r="AB1199" i="4"/>
  <c r="AR1199" i="4"/>
  <c r="AC1199" i="4"/>
  <c r="N1199" i="4"/>
  <c r="AD1199" i="4"/>
  <c r="S1199" i="4"/>
  <c r="AA1199" i="4"/>
  <c r="M1199" i="4"/>
  <c r="AH1208" i="4"/>
  <c r="AJ1208" i="4"/>
  <c r="U1208" i="4"/>
  <c r="N1208" i="4"/>
  <c r="X1208" i="4"/>
  <c r="AP1208" i="4"/>
  <c r="AR1208" i="4"/>
  <c r="AN1208" i="4"/>
  <c r="N1192" i="4"/>
  <c r="AD1192" i="4"/>
  <c r="O1192" i="4"/>
  <c r="AJ1192" i="4"/>
  <c r="P1192" i="4"/>
  <c r="AK1192" i="4"/>
  <c r="Q1192" i="4"/>
  <c r="AM1192" i="4"/>
  <c r="P1195" i="4"/>
  <c r="AG1195" i="4"/>
  <c r="AJ1195" i="4"/>
  <c r="AD1195" i="4"/>
  <c r="T1195" i="4"/>
  <c r="S1195" i="4"/>
  <c r="AI1195" i="4"/>
  <c r="AB1195" i="4"/>
  <c r="W1198" i="4"/>
  <c r="AM1198" i="4"/>
  <c r="X1198" i="4"/>
  <c r="AN1198" i="4"/>
  <c r="Y1198" i="4"/>
  <c r="AO1198" i="4"/>
  <c r="AL1198" i="4"/>
  <c r="AD1198" i="4"/>
  <c r="W1211" i="4"/>
  <c r="U1211" i="4"/>
  <c r="AI1211" i="4"/>
  <c r="AG1211" i="4"/>
  <c r="AG1210" i="4" s="1"/>
  <c r="Z1211" i="4"/>
  <c r="O1211" i="4"/>
  <c r="AB1211" i="4"/>
  <c r="AO1211" i="4"/>
  <c r="Y1201" i="4"/>
  <c r="Y1200" i="4" s="1"/>
  <c r="AO1201" i="4"/>
  <c r="Z1201" i="4"/>
  <c r="AP1201" i="4"/>
  <c r="AA1201" i="4"/>
  <c r="AQ1201" i="4"/>
  <c r="AN1201" i="4"/>
  <c r="AN1200" i="4" s="1"/>
  <c r="AF1201" i="4"/>
  <c r="S1212" i="4"/>
  <c r="AQ1212" i="4"/>
  <c r="P1212" i="4"/>
  <c r="N1212" i="4"/>
  <c r="T1212" i="4"/>
  <c r="R1212" i="4"/>
  <c r="Y1212" i="4"/>
  <c r="AB1212" i="4"/>
  <c r="AH1215" i="4"/>
  <c r="AG1215" i="4"/>
  <c r="AD1215" i="4"/>
  <c r="U1215" i="4"/>
  <c r="AI1215" i="4"/>
  <c r="W1215" i="4"/>
  <c r="O1215" i="4"/>
  <c r="AB1215" i="4"/>
  <c r="AB1188" i="4"/>
  <c r="AR1188" i="4"/>
  <c r="AC1188" i="4"/>
  <c r="N1188" i="4"/>
  <c r="AD1188" i="4"/>
  <c r="AA1188" i="4"/>
  <c r="AE1188" i="4"/>
  <c r="P1205" i="4"/>
  <c r="AF1205" i="4"/>
  <c r="Y1205" i="4"/>
  <c r="AO1205" i="4"/>
  <c r="Z1205" i="4"/>
  <c r="W1205" i="4"/>
  <c r="AN1205" i="4"/>
  <c r="AP1205" i="4"/>
  <c r="P1199" i="4"/>
  <c r="AF1199" i="4"/>
  <c r="Q1199" i="4"/>
  <c r="AG1199" i="4"/>
  <c r="R1199" i="4"/>
  <c r="AH1199" i="4"/>
  <c r="AI1199" i="4"/>
  <c r="AQ1199" i="4"/>
  <c r="AI1208" i="4"/>
  <c r="R1208" i="4"/>
  <c r="P1208" i="4"/>
  <c r="S1208" i="4"/>
  <c r="AC1208" i="4"/>
  <c r="AQ1208" i="4"/>
  <c r="Z1208" i="4"/>
  <c r="AB1208" i="4"/>
  <c r="R1192" i="4"/>
  <c r="AH1192" i="4"/>
  <c r="T1192" i="4"/>
  <c r="AO1192" i="4"/>
  <c r="U1192" i="4"/>
  <c r="AQ1192" i="4"/>
  <c r="W1192" i="4"/>
  <c r="AR1192" i="4"/>
  <c r="U1195" i="4"/>
  <c r="AK1195" i="4"/>
  <c r="R1195" i="4"/>
  <c r="AH1195" i="4"/>
  <c r="AF1195" i="4"/>
  <c r="W1195" i="4"/>
  <c r="AM1195" i="4"/>
  <c r="AN1195" i="4"/>
  <c r="AA1198" i="4"/>
  <c r="AQ1198" i="4"/>
  <c r="AB1198" i="4"/>
  <c r="AR1198" i="4"/>
  <c r="AC1198" i="4"/>
  <c r="R1198" i="4"/>
  <c r="Z1198" i="4"/>
  <c r="M1198" i="4"/>
  <c r="AL1211" i="4"/>
  <c r="AL1210" i="4" s="1"/>
  <c r="T1211" i="4"/>
  <c r="T1210" i="4" s="1"/>
  <c r="S1211" i="4"/>
  <c r="Q1211" i="4"/>
  <c r="AF1211" i="4"/>
  <c r="AD1211" i="4"/>
  <c r="P1211" i="4"/>
  <c r="AR1211" i="4"/>
  <c r="AC1201" i="4"/>
  <c r="N1201" i="4"/>
  <c r="AD1201" i="4"/>
  <c r="O1201" i="4"/>
  <c r="AE1201" i="4"/>
  <c r="T1201" i="4"/>
  <c r="T1200" i="4" s="1"/>
  <c r="AB1201" i="4"/>
  <c r="AB1200" i="4" s="1"/>
  <c r="M1201" i="4"/>
  <c r="AE1212" i="4"/>
  <c r="AA1212" i="4"/>
  <c r="AF1212" i="4"/>
  <c r="AD1212" i="4"/>
  <c r="AJ1212" i="4"/>
  <c r="AH1212" i="4"/>
  <c r="AO1212" i="4"/>
  <c r="Z1212" i="4"/>
  <c r="Z1215" i="4"/>
  <c r="Y1215" i="4"/>
  <c r="V1215" i="4"/>
  <c r="M1215" i="4"/>
  <c r="T1215" i="4"/>
  <c r="AM1215" i="4"/>
  <c r="AF1215" i="4"/>
  <c r="AE1215" i="4"/>
  <c r="P1188" i="4"/>
  <c r="AF1188" i="4"/>
  <c r="Q1188" i="4"/>
  <c r="AG1188" i="4"/>
  <c r="R1188" i="4"/>
  <c r="AH1188" i="4"/>
  <c r="AQ1188" i="4"/>
  <c r="AM1188" i="4"/>
  <c r="T1205" i="4"/>
  <c r="AJ1205" i="4"/>
  <c r="AC1205" i="4"/>
  <c r="N1205" i="4"/>
  <c r="AD1205" i="4"/>
  <c r="AM1205" i="4"/>
  <c r="M1205" i="4"/>
  <c r="AI1205" i="4"/>
  <c r="T1199" i="4"/>
  <c r="AJ1199" i="4"/>
  <c r="U1199" i="4"/>
  <c r="AK1199" i="4"/>
  <c r="V1199" i="4"/>
  <c r="AL1199" i="4"/>
  <c r="W1199" i="4"/>
  <c r="O1199" i="4"/>
  <c r="T1208" i="4"/>
  <c r="AG1208" i="4"/>
  <c r="AA1208" i="4"/>
  <c r="W1208" i="4"/>
  <c r="M1208" i="4"/>
  <c r="AK1208" i="4"/>
  <c r="AO1208" i="4"/>
  <c r="AM1208" i="4"/>
  <c r="V1192" i="4"/>
  <c r="AL1192" i="4"/>
  <c r="Y1192" i="4"/>
  <c r="S1192" i="4"/>
  <c r="AA1192" i="4"/>
  <c r="X1192" i="4"/>
  <c r="AB1192" i="4"/>
  <c r="AI1192" i="4"/>
  <c r="Y1195" i="4"/>
  <c r="AO1195" i="4"/>
  <c r="V1195" i="4"/>
  <c r="AL1195" i="4"/>
  <c r="AR1195" i="4"/>
  <c r="AA1195" i="4"/>
  <c r="AQ1195" i="4"/>
  <c r="O1198" i="4"/>
  <c r="AE1198" i="4"/>
  <c r="P1198" i="4"/>
  <c r="AF1198" i="4"/>
  <c r="Q1198" i="4"/>
  <c r="AG1198" i="4"/>
  <c r="AH1198" i="4"/>
  <c r="AP1198" i="4"/>
  <c r="M1211" i="4"/>
  <c r="M1210" i="4" s="1"/>
  <c r="V1211" i="4"/>
  <c r="AP1211" i="4"/>
  <c r="AH1211" i="4"/>
  <c r="AJ1211" i="4"/>
  <c r="AN1211" i="4"/>
  <c r="N1211" i="4"/>
  <c r="X1211" i="4"/>
  <c r="Q1201" i="4"/>
  <c r="AG1201" i="4"/>
  <c r="R1201" i="4"/>
  <c r="AH1201" i="4"/>
  <c r="S1201" i="4"/>
  <c r="S1200" i="4" s="1"/>
  <c r="AI1201" i="4"/>
  <c r="AJ1201" i="4"/>
  <c r="AR1201" i="4"/>
  <c r="AP1212" i="4"/>
  <c r="O1212" i="4"/>
  <c r="W1212" i="4"/>
  <c r="Q1212" i="4"/>
  <c r="AR1212" i="4"/>
  <c r="U1212" i="4"/>
  <c r="X1212" i="4"/>
  <c r="V1212" i="4"/>
  <c r="AR1215" i="4"/>
  <c r="R1215" i="4"/>
  <c r="Q1215" i="4"/>
  <c r="N1215" i="4"/>
  <c r="AK1215" i="4"/>
  <c r="AJ1215" i="4"/>
  <c r="X1215" i="4"/>
  <c r="AA1215" i="4"/>
  <c r="T1188" i="4"/>
  <c r="AJ1188" i="4"/>
  <c r="U1188" i="4"/>
  <c r="AK1188" i="4"/>
  <c r="V1188" i="4"/>
  <c r="AL1188" i="4"/>
  <c r="W1188" i="4"/>
  <c r="S1188" i="4"/>
  <c r="X1205" i="4"/>
  <c r="Q1205" i="4"/>
  <c r="AG1205" i="4"/>
  <c r="R1205" i="4"/>
  <c r="AH1205" i="4"/>
  <c r="AR1205" i="4"/>
  <c r="O1205" i="4"/>
  <c r="AQ1205" i="4"/>
  <c r="X1199" i="4"/>
  <c r="AN1199" i="4"/>
  <c r="Y1199" i="4"/>
  <c r="AO1199" i="4"/>
  <c r="Z1199" i="4"/>
  <c r="AP1199" i="4"/>
  <c r="AM1199" i="4"/>
  <c r="AE1199" i="4"/>
  <c r="O1208" i="4"/>
  <c r="Q1208" i="4"/>
  <c r="AL1208" i="4"/>
  <c r="AD1208" i="4"/>
  <c r="AF1208" i="4"/>
  <c r="AE1208" i="4"/>
  <c r="Y1208" i="4"/>
  <c r="V1208" i="4"/>
  <c r="Q1214" i="4"/>
  <c r="AL1214" i="4"/>
  <c r="AB1214" i="4"/>
  <c r="AO1214" i="4"/>
  <c r="Y1214" i="4"/>
  <c r="AH1214" i="4"/>
  <c r="Z1214" i="4"/>
  <c r="P1214" i="4"/>
  <c r="S1214" i="4"/>
  <c r="AJ1214" i="4"/>
  <c r="R1214" i="4"/>
  <c r="AG1214" i="4"/>
  <c r="P1153" i="4"/>
  <c r="AF1153" i="4"/>
  <c r="Q1153" i="4"/>
  <c r="AG1153" i="4"/>
  <c r="R1153" i="4"/>
  <c r="AH1153" i="4"/>
  <c r="AQ1153" i="4"/>
  <c r="AI1153" i="4"/>
  <c r="U1155" i="4"/>
  <c r="AK1155" i="4"/>
  <c r="V1155" i="4"/>
  <c r="AL1155" i="4"/>
  <c r="W1155" i="4"/>
  <c r="AM1155" i="4"/>
  <c r="AR1155" i="4"/>
  <c r="T1155" i="4"/>
  <c r="Q1158" i="4"/>
  <c r="AI1158" i="4"/>
  <c r="R1158" i="4"/>
  <c r="AJ1158" i="4"/>
  <c r="S1158" i="4"/>
  <c r="AK1158" i="4"/>
  <c r="T1158" i="4"/>
  <c r="AH1158" i="4"/>
  <c r="T1153" i="4"/>
  <c r="AJ1153" i="4"/>
  <c r="U1153" i="4"/>
  <c r="AK1153" i="4"/>
  <c r="V1153" i="4"/>
  <c r="AL1153" i="4"/>
  <c r="O1153" i="4"/>
  <c r="W1153" i="4"/>
  <c r="Y1155" i="4"/>
  <c r="AO1155" i="4"/>
  <c r="Z1155" i="4"/>
  <c r="AP1155" i="4"/>
  <c r="AA1155" i="4"/>
  <c r="AQ1155" i="4"/>
  <c r="P1155" i="4"/>
  <c r="AJ1155" i="4"/>
  <c r="U1158" i="4"/>
  <c r="AM1158" i="4"/>
  <c r="V1158" i="4"/>
  <c r="AN1158" i="4"/>
  <c r="W1158" i="4"/>
  <c r="AO1158" i="4"/>
  <c r="AC1158" i="4"/>
  <c r="X1153" i="4"/>
  <c r="AN1153" i="4"/>
  <c r="Y1153" i="4"/>
  <c r="AO1153" i="4"/>
  <c r="Z1153" i="4"/>
  <c r="AP1153" i="4"/>
  <c r="AE1153" i="4"/>
  <c r="AM1153" i="4"/>
  <c r="AC1155" i="4"/>
  <c r="N1155" i="4"/>
  <c r="AD1155" i="4"/>
  <c r="O1155" i="4"/>
  <c r="AE1155" i="4"/>
  <c r="M1155" i="4"/>
  <c r="AF1155" i="4"/>
  <c r="X1155" i="4"/>
  <c r="AE1158" i="4"/>
  <c r="Z1158" i="4"/>
  <c r="AQ1158" i="4"/>
  <c r="AA1158" i="4"/>
  <c r="AR1158" i="4"/>
  <c r="AB1158" i="4"/>
  <c r="Y1158" i="4"/>
  <c r="AL1158" i="4"/>
  <c r="AB1153" i="4"/>
  <c r="AR1153" i="4"/>
  <c r="AC1153" i="4"/>
  <c r="N1153" i="4"/>
  <c r="AD1153" i="4"/>
  <c r="AA1153" i="4"/>
  <c r="S1153" i="4"/>
  <c r="Q1155" i="4"/>
  <c r="AG1155" i="4"/>
  <c r="R1155" i="4"/>
  <c r="AH1155" i="4"/>
  <c r="S1155" i="4"/>
  <c r="AI1155" i="4"/>
  <c r="AB1155" i="4"/>
  <c r="AN1155" i="4"/>
  <c r="X1158" i="4"/>
  <c r="AD1158" i="4"/>
  <c r="N1158" i="4"/>
  <c r="AF1158" i="4"/>
  <c r="O1158" i="4"/>
  <c r="AG1158" i="4"/>
  <c r="AP1158" i="4"/>
  <c r="P1158" i="4"/>
  <c r="N1156" i="4"/>
  <c r="AD1156" i="4"/>
  <c r="O1156" i="4"/>
  <c r="AE1156" i="4"/>
  <c r="P1156" i="4"/>
  <c r="AF1156" i="4"/>
  <c r="AC1156" i="4"/>
  <c r="U1156" i="4"/>
  <c r="W1152" i="4"/>
  <c r="AM1152" i="4"/>
  <c r="X1152" i="4"/>
  <c r="AN1152" i="4"/>
  <c r="Y1152" i="4"/>
  <c r="AO1152" i="4"/>
  <c r="AD1152" i="4"/>
  <c r="AL1152" i="4"/>
  <c r="R1156" i="4"/>
  <c r="AH1156" i="4"/>
  <c r="S1156" i="4"/>
  <c r="AI1156" i="4"/>
  <c r="T1156" i="4"/>
  <c r="AJ1156" i="4"/>
  <c r="Y1156" i="4"/>
  <c r="Y1154" i="4" s="1"/>
  <c r="AK1156" i="4"/>
  <c r="AK1154" i="4" s="1"/>
  <c r="AA1152" i="4"/>
  <c r="AQ1152" i="4"/>
  <c r="AB1152" i="4"/>
  <c r="AR1152" i="4"/>
  <c r="AC1152" i="4"/>
  <c r="Z1152" i="4"/>
  <c r="V1152" i="4"/>
  <c r="V1156" i="4"/>
  <c r="AL1156" i="4"/>
  <c r="W1156" i="4"/>
  <c r="AM1156" i="4"/>
  <c r="X1156" i="4"/>
  <c r="AN1156" i="4"/>
  <c r="Q1156" i="4"/>
  <c r="AO1156" i="4"/>
  <c r="O1152" i="4"/>
  <c r="AE1152" i="4"/>
  <c r="P1152" i="4"/>
  <c r="AF1152" i="4"/>
  <c r="Q1152" i="4"/>
  <c r="AG1152" i="4"/>
  <c r="AP1152" i="4"/>
  <c r="R1152" i="4"/>
  <c r="Z1156" i="4"/>
  <c r="AP1156" i="4"/>
  <c r="AA1156" i="4"/>
  <c r="AQ1156" i="4"/>
  <c r="AB1156" i="4"/>
  <c r="AR1156" i="4"/>
  <c r="AG1156" i="4"/>
  <c r="AG1154" i="4" s="1"/>
  <c r="S1152" i="4"/>
  <c r="AI1152" i="4"/>
  <c r="T1152" i="4"/>
  <c r="AJ1152" i="4"/>
  <c r="U1152" i="4"/>
  <c r="AK1152" i="4"/>
  <c r="N1152" i="4"/>
  <c r="AH1152" i="4"/>
  <c r="P1180" i="4"/>
  <c r="AF1180" i="4"/>
  <c r="Q1180" i="4"/>
  <c r="AG1180" i="4"/>
  <c r="R1180" i="4"/>
  <c r="AH1180" i="4"/>
  <c r="AM1180" i="4"/>
  <c r="O1180" i="4"/>
  <c r="AC1182" i="4"/>
  <c r="N1182" i="4"/>
  <c r="AD1182" i="4"/>
  <c r="O1182" i="4"/>
  <c r="AE1182" i="4"/>
  <c r="X1182" i="4"/>
  <c r="AR1182" i="4"/>
  <c r="N1183" i="4"/>
  <c r="T1180" i="4"/>
  <c r="AJ1180" i="4"/>
  <c r="U1180" i="4"/>
  <c r="AK1180" i="4"/>
  <c r="V1180" i="4"/>
  <c r="AL1180" i="4"/>
  <c r="AA1180" i="4"/>
  <c r="AE1180" i="4"/>
  <c r="Q1182" i="4"/>
  <c r="AG1182" i="4"/>
  <c r="R1182" i="4"/>
  <c r="AH1182" i="4"/>
  <c r="S1182" i="4"/>
  <c r="AI1182" i="4"/>
  <c r="AN1182" i="4"/>
  <c r="AJ1182" i="4"/>
  <c r="R1183" i="4"/>
  <c r="AH1183" i="4"/>
  <c r="S1183" i="4"/>
  <c r="AI1183" i="4"/>
  <c r="X1180" i="4"/>
  <c r="AN1180" i="4"/>
  <c r="Y1180" i="4"/>
  <c r="AO1180" i="4"/>
  <c r="Z1180" i="4"/>
  <c r="AP1180" i="4"/>
  <c r="AQ1180" i="4"/>
  <c r="AI1180" i="4"/>
  <c r="U1182" i="4"/>
  <c r="AK1182" i="4"/>
  <c r="V1182" i="4"/>
  <c r="AL1182" i="4"/>
  <c r="W1182" i="4"/>
  <c r="AM1182" i="4"/>
  <c r="T1182" i="4"/>
  <c r="P1182" i="4"/>
  <c r="V1183" i="4"/>
  <c r="AL1183" i="4"/>
  <c r="W1183" i="4"/>
  <c r="AM1183" i="4"/>
  <c r="AB1180" i="4"/>
  <c r="AR1180" i="4"/>
  <c r="AC1180" i="4"/>
  <c r="N1180" i="4"/>
  <c r="AD1180" i="4"/>
  <c r="W1180" i="4"/>
  <c r="S1180" i="4"/>
  <c r="Y1182" i="4"/>
  <c r="AO1182" i="4"/>
  <c r="Z1182" i="4"/>
  <c r="AP1182" i="4"/>
  <c r="AA1182" i="4"/>
  <c r="AQ1182" i="4"/>
  <c r="AB1182" i="4"/>
  <c r="AF1182" i="4"/>
  <c r="Z1183" i="4"/>
  <c r="AD1183" i="4"/>
  <c r="AE1183" i="4"/>
  <c r="X1183" i="4"/>
  <c r="AN1183" i="4"/>
  <c r="AK1183" i="4"/>
  <c r="U1183" i="4"/>
  <c r="T1185" i="4"/>
  <c r="AJ1185" i="4"/>
  <c r="U1185" i="4"/>
  <c r="AK1185" i="4"/>
  <c r="V1185" i="4"/>
  <c r="AL1185" i="4"/>
  <c r="N1185" i="4"/>
  <c r="AI1185" i="4"/>
  <c r="W1179" i="4"/>
  <c r="AM1179" i="4"/>
  <c r="X1179" i="4"/>
  <c r="AN1179" i="4"/>
  <c r="U1179" i="4"/>
  <c r="AK1179" i="4"/>
  <c r="AH1179" i="4"/>
  <c r="AD1179" i="4"/>
  <c r="AP1183" i="4"/>
  <c r="AP1181" i="4" s="1"/>
  <c r="AQ1183" i="4"/>
  <c r="AB1183" i="4"/>
  <c r="AR1183" i="4"/>
  <c r="AC1183" i="4"/>
  <c r="X1185" i="4"/>
  <c r="AN1185" i="4"/>
  <c r="Y1185" i="4"/>
  <c r="AO1185" i="4"/>
  <c r="Z1185" i="4"/>
  <c r="AP1185" i="4"/>
  <c r="AE1185" i="4"/>
  <c r="AM1185" i="4"/>
  <c r="AA1179" i="4"/>
  <c r="AQ1179" i="4"/>
  <c r="AB1179" i="4"/>
  <c r="AR1179" i="4"/>
  <c r="Y1179" i="4"/>
  <c r="AO1179" i="4"/>
  <c r="Z1179" i="4"/>
  <c r="R1179" i="4"/>
  <c r="O1183" i="4"/>
  <c r="P1183" i="4"/>
  <c r="AF1183" i="4"/>
  <c r="Y1183" i="4"/>
  <c r="Q1183" i="4"/>
  <c r="AB1185" i="4"/>
  <c r="AR1185" i="4"/>
  <c r="AC1185" i="4"/>
  <c r="Q1185" i="4"/>
  <c r="AD1185" i="4"/>
  <c r="AA1185" i="4"/>
  <c r="W1185" i="4"/>
  <c r="O1179" i="4"/>
  <c r="AE1179" i="4"/>
  <c r="P1179" i="4"/>
  <c r="AF1179" i="4"/>
  <c r="M1179" i="4"/>
  <c r="AC1179" i="4"/>
  <c r="V1179" i="4"/>
  <c r="AP1179" i="4"/>
  <c r="AA1183" i="4"/>
  <c r="T1183" i="4"/>
  <c r="AJ1183" i="4"/>
  <c r="AO1183" i="4"/>
  <c r="AG1183" i="4"/>
  <c r="O1185" i="4"/>
  <c r="AF1185" i="4"/>
  <c r="P1185" i="4"/>
  <c r="AG1185" i="4"/>
  <c r="R1185" i="4"/>
  <c r="AH1185" i="4"/>
  <c r="AQ1185" i="4"/>
  <c r="S1185" i="4"/>
  <c r="S1179" i="4"/>
  <c r="AI1179" i="4"/>
  <c r="T1179" i="4"/>
  <c r="AJ1179" i="4"/>
  <c r="Q1179" i="4"/>
  <c r="AG1179" i="4"/>
  <c r="AL1179" i="4"/>
  <c r="N1179" i="4"/>
  <c r="T1214" i="4"/>
  <c r="W1214" i="4"/>
  <c r="O1214" i="4"/>
  <c r="AQ1214" i="4"/>
  <c r="N1173" i="4"/>
  <c r="AD1173" i="4"/>
  <c r="O1173" i="4"/>
  <c r="AE1173" i="4"/>
  <c r="T1173" i="4"/>
  <c r="R1173" i="4"/>
  <c r="AH1173" i="4"/>
  <c r="S1173" i="4"/>
  <c r="AI1173" i="4"/>
  <c r="X1173" i="4"/>
  <c r="AP1173" i="4"/>
  <c r="P1173" i="4"/>
  <c r="AN1173" i="4"/>
  <c r="M1173" i="4"/>
  <c r="S1176" i="4"/>
  <c r="AI1176" i="4"/>
  <c r="T1176" i="4"/>
  <c r="AJ1176" i="4"/>
  <c r="V1176" i="4"/>
  <c r="AP1176" i="4"/>
  <c r="AO1176" i="4"/>
  <c r="AK1176" i="4"/>
  <c r="Z1170" i="4"/>
  <c r="AP1170" i="4"/>
  <c r="AA1170" i="4"/>
  <c r="AQ1170" i="4"/>
  <c r="AB1170" i="4"/>
  <c r="AR1170" i="4"/>
  <c r="AO1170" i="4"/>
  <c r="AG1170" i="4"/>
  <c r="W1171" i="4"/>
  <c r="AM1171" i="4"/>
  <c r="X1171" i="4"/>
  <c r="AN1171" i="4"/>
  <c r="Y1171" i="4"/>
  <c r="AO1171" i="4"/>
  <c r="AP1171" i="4"/>
  <c r="N1171" i="4"/>
  <c r="V1173" i="4"/>
  <c r="W1173" i="4"/>
  <c r="AB1173" i="4"/>
  <c r="AR1173" i="4"/>
  <c r="Y1173" i="4"/>
  <c r="AG1173" i="4"/>
  <c r="W1176" i="4"/>
  <c r="AM1176" i="4"/>
  <c r="X1176" i="4"/>
  <c r="AN1176" i="4"/>
  <c r="AD1176" i="4"/>
  <c r="Q1176" i="4"/>
  <c r="R1176" i="4"/>
  <c r="M1176" i="4"/>
  <c r="N1170" i="4"/>
  <c r="AD1170" i="4"/>
  <c r="O1170" i="4"/>
  <c r="AE1170" i="4"/>
  <c r="P1170" i="4"/>
  <c r="AF1170" i="4"/>
  <c r="U1170" i="4"/>
  <c r="M1170" i="4"/>
  <c r="M1171" i="4"/>
  <c r="AA1171" i="4"/>
  <c r="AQ1171" i="4"/>
  <c r="AB1171" i="4"/>
  <c r="AR1171" i="4"/>
  <c r="AC1171" i="4"/>
  <c r="V1171" i="4"/>
  <c r="R1171" i="4"/>
  <c r="Z1173" i="4"/>
  <c r="AA1173" i="4"/>
  <c r="AF1173" i="4"/>
  <c r="U1173" i="4"/>
  <c r="AO1173" i="4"/>
  <c r="AQ1173" i="4"/>
  <c r="AA1176" i="4"/>
  <c r="AQ1176" i="4"/>
  <c r="AB1176" i="4"/>
  <c r="AR1176" i="4"/>
  <c r="AL1176" i="4"/>
  <c r="Y1176" i="4"/>
  <c r="AH1176" i="4"/>
  <c r="U1176" i="4"/>
  <c r="R1170" i="4"/>
  <c r="AH1170" i="4"/>
  <c r="S1170" i="4"/>
  <c r="AI1170" i="4"/>
  <c r="T1170" i="4"/>
  <c r="AJ1170" i="4"/>
  <c r="AK1170" i="4"/>
  <c r="Q1170" i="4"/>
  <c r="O1171" i="4"/>
  <c r="AE1171" i="4"/>
  <c r="P1171" i="4"/>
  <c r="AF1171" i="4"/>
  <c r="Q1171" i="4"/>
  <c r="AG1171" i="4"/>
  <c r="AL1171" i="4"/>
  <c r="AH1171" i="4"/>
  <c r="AL1173" i="4"/>
  <c r="AM1173" i="4"/>
  <c r="AJ1173" i="4"/>
  <c r="AK1173" i="4"/>
  <c r="Q1173" i="4"/>
  <c r="O1176" i="4"/>
  <c r="AE1176" i="4"/>
  <c r="P1176" i="4"/>
  <c r="AF1176" i="4"/>
  <c r="N1176" i="4"/>
  <c r="Z1176" i="4"/>
  <c r="AG1176" i="4"/>
  <c r="AC1176" i="4"/>
  <c r="V1170" i="4"/>
  <c r="W1170" i="4"/>
  <c r="Y1170" i="4"/>
  <c r="T1171" i="4"/>
  <c r="Z1171" i="4"/>
  <c r="O1174" i="4"/>
  <c r="AE1174" i="4"/>
  <c r="Q1174" i="4"/>
  <c r="AG1174" i="4"/>
  <c r="AG1172" i="4" s="1"/>
  <c r="X1174" i="4"/>
  <c r="Z1174" i="4"/>
  <c r="AD1174" i="4"/>
  <c r="AJ1174" i="4"/>
  <c r="AM1170" i="4"/>
  <c r="AC1170" i="4"/>
  <c r="AJ1171" i="4"/>
  <c r="AD1171" i="4"/>
  <c r="S1174" i="4"/>
  <c r="AI1174" i="4"/>
  <c r="U1174" i="4"/>
  <c r="AK1174" i="4"/>
  <c r="AF1174" i="4"/>
  <c r="AH1174" i="4"/>
  <c r="M1174" i="4"/>
  <c r="AL1174" i="4"/>
  <c r="X1170" i="4"/>
  <c r="S1171" i="4"/>
  <c r="U1171" i="4"/>
  <c r="W1174" i="4"/>
  <c r="W1172" i="4" s="1"/>
  <c r="AM1174" i="4"/>
  <c r="Y1174" i="4"/>
  <c r="AO1174" i="4"/>
  <c r="AN1174" i="4"/>
  <c r="AP1174" i="4"/>
  <c r="V1174" i="4"/>
  <c r="AB1174" i="4"/>
  <c r="AL1170" i="4"/>
  <c r="AN1170" i="4"/>
  <c r="AI1171" i="4"/>
  <c r="AK1171" i="4"/>
  <c r="AA1174" i="4"/>
  <c r="AQ1174" i="4"/>
  <c r="AC1174" i="4"/>
  <c r="AC1172" i="4" s="1"/>
  <c r="P1174" i="4"/>
  <c r="R1174" i="4"/>
  <c r="N1174" i="4"/>
  <c r="T1174" i="4"/>
  <c r="AR1174" i="4"/>
  <c r="M1192" i="4"/>
  <c r="M1195" i="4"/>
  <c r="M1188" i="4"/>
  <c r="M1191" i="4"/>
  <c r="M1156" i="4"/>
  <c r="M1152" i="4"/>
  <c r="M1153" i="4"/>
  <c r="M1158" i="4"/>
  <c r="M1182" i="4"/>
  <c r="M1183" i="4"/>
  <c r="M1185" i="4"/>
  <c r="M1180" i="4"/>
  <c r="R9" i="10"/>
  <c r="J1133" i="4"/>
  <c r="U1140" i="4" s="1"/>
  <c r="H17" i="4"/>
  <c r="I49" i="4" s="1"/>
  <c r="I209" i="4"/>
  <c r="I249" i="4"/>
  <c r="V258" i="4" s="1"/>
  <c r="V258" i="10" s="1"/>
  <c r="I1056" i="4"/>
  <c r="I236" i="4"/>
  <c r="I1052" i="4"/>
  <c r="H5" i="11"/>
  <c r="I118" i="11" s="1"/>
  <c r="I1050" i="4"/>
  <c r="N191" i="11"/>
  <c r="R191" i="11"/>
  <c r="V191" i="11"/>
  <c r="Z191" i="11"/>
  <c r="AD191" i="11"/>
  <c r="AH191" i="11"/>
  <c r="AL191" i="11"/>
  <c r="AP191" i="11"/>
  <c r="O194" i="11"/>
  <c r="S194" i="11"/>
  <c r="W194" i="11"/>
  <c r="AA194" i="11"/>
  <c r="AE194" i="11"/>
  <c r="AI194" i="11"/>
  <c r="AM194" i="11"/>
  <c r="AQ194" i="11"/>
  <c r="P195" i="11"/>
  <c r="T195" i="11"/>
  <c r="X195" i="11"/>
  <c r="AB195" i="11"/>
  <c r="AF195" i="11"/>
  <c r="AJ195" i="11"/>
  <c r="AN195" i="11"/>
  <c r="AR195" i="11"/>
  <c r="P191" i="11"/>
  <c r="X191" i="11"/>
  <c r="AJ191" i="11"/>
  <c r="AN191" i="11"/>
  <c r="Q194" i="11"/>
  <c r="Y194" i="11"/>
  <c r="AG194" i="11"/>
  <c r="N195" i="11"/>
  <c r="V195" i="11"/>
  <c r="AD195" i="11"/>
  <c r="O191" i="11"/>
  <c r="S191" i="11"/>
  <c r="W191" i="11"/>
  <c r="AA191" i="11"/>
  <c r="AE191" i="11"/>
  <c r="AI191" i="11"/>
  <c r="AM191" i="11"/>
  <c r="AQ191" i="11"/>
  <c r="P194" i="11"/>
  <c r="T194" i="11"/>
  <c r="X194" i="11"/>
  <c r="AB194" i="11"/>
  <c r="AF194" i="11"/>
  <c r="AJ194" i="11"/>
  <c r="AN194" i="11"/>
  <c r="AR194" i="11"/>
  <c r="Q195" i="11"/>
  <c r="U195" i="11"/>
  <c r="Y195" i="11"/>
  <c r="AC195" i="11"/>
  <c r="AG195" i="11"/>
  <c r="AK195" i="11"/>
  <c r="AO195" i="11"/>
  <c r="M195" i="11"/>
  <c r="T191" i="11"/>
  <c r="AB191" i="11"/>
  <c r="AF191" i="11"/>
  <c r="AR191" i="11"/>
  <c r="U194" i="11"/>
  <c r="AC194" i="11"/>
  <c r="AK194" i="11"/>
  <c r="AO194" i="11"/>
  <c r="R195" i="11"/>
  <c r="Z195" i="11"/>
  <c r="Q191" i="11"/>
  <c r="AG191" i="11"/>
  <c r="R194" i="11"/>
  <c r="AH194" i="11"/>
  <c r="S195" i="11"/>
  <c r="AH195" i="11"/>
  <c r="U191" i="11"/>
  <c r="AK191" i="11"/>
  <c r="V194" i="11"/>
  <c r="AL194" i="11"/>
  <c r="W195" i="11"/>
  <c r="AI195" i="11"/>
  <c r="AQ195" i="11"/>
  <c r="Y191" i="11"/>
  <c r="AO191" i="11"/>
  <c r="Z194" i="11"/>
  <c r="AP194" i="11"/>
  <c r="AA195" i="11"/>
  <c r="AL195" i="11"/>
  <c r="M194" i="11"/>
  <c r="AC191" i="11"/>
  <c r="N194" i="11"/>
  <c r="AD194" i="11"/>
  <c r="O195" i="11"/>
  <c r="AE195" i="11"/>
  <c r="AM195" i="11"/>
  <c r="AP195" i="11"/>
  <c r="AP159" i="11"/>
  <c r="AL159" i="11"/>
  <c r="AH159" i="11"/>
  <c r="AD159" i="11"/>
  <c r="Z159" i="11"/>
  <c r="V159" i="11"/>
  <c r="R159" i="11"/>
  <c r="N159" i="11"/>
  <c r="N146" i="11"/>
  <c r="R146" i="11"/>
  <c r="V146" i="11"/>
  <c r="Z146" i="11"/>
  <c r="AD146" i="11"/>
  <c r="AH146" i="11"/>
  <c r="AL146" i="11"/>
  <c r="AP146" i="11"/>
  <c r="P147" i="11"/>
  <c r="T147" i="11"/>
  <c r="X147" i="11"/>
  <c r="AB147" i="11"/>
  <c r="AF147" i="11"/>
  <c r="AJ147" i="11"/>
  <c r="AN147" i="11"/>
  <c r="M147" i="11"/>
  <c r="AO159" i="11"/>
  <c r="AK159" i="11"/>
  <c r="AG159" i="11"/>
  <c r="AC159" i="11"/>
  <c r="Y159" i="11"/>
  <c r="U159" i="11"/>
  <c r="Q159" i="11"/>
  <c r="O146" i="11"/>
  <c r="S146" i="11"/>
  <c r="W146" i="11"/>
  <c r="AA146" i="11"/>
  <c r="AE146" i="11"/>
  <c r="AI146" i="11"/>
  <c r="AM146" i="11"/>
  <c r="AQ146" i="11"/>
  <c r="Q147" i="11"/>
  <c r="U147" i="11"/>
  <c r="Y147" i="11"/>
  <c r="AC147" i="11"/>
  <c r="AG147" i="11"/>
  <c r="AK147" i="11"/>
  <c r="AO147" i="11"/>
  <c r="M146" i="11"/>
  <c r="AM159" i="11"/>
  <c r="AE159" i="11"/>
  <c r="W159" i="11"/>
  <c r="O159" i="11"/>
  <c r="Q146" i="11"/>
  <c r="Q148" i="11" s="1"/>
  <c r="Y146" i="11"/>
  <c r="AG146" i="11"/>
  <c r="AO146" i="11"/>
  <c r="S147" i="11"/>
  <c r="AA147" i="11"/>
  <c r="AI147" i="11"/>
  <c r="AQ147" i="11"/>
  <c r="AQ159" i="11"/>
  <c r="AI159" i="11"/>
  <c r="AA159" i="11"/>
  <c r="S159" i="11"/>
  <c r="AR147" i="11"/>
  <c r="U146" i="11"/>
  <c r="U148" i="11" s="1"/>
  <c r="AC146" i="11"/>
  <c r="AK146" i="11"/>
  <c r="O147" i="11"/>
  <c r="W147" i="11"/>
  <c r="AE147" i="11"/>
  <c r="AM147" i="11"/>
  <c r="AR159" i="11"/>
  <c r="AJ159" i="11"/>
  <c r="AB159" i="11"/>
  <c r="T159" i="11"/>
  <c r="AR146" i="11"/>
  <c r="AR148" i="11" s="1"/>
  <c r="T146" i="11"/>
  <c r="AB146" i="11"/>
  <c r="AJ146" i="11"/>
  <c r="N147" i="11"/>
  <c r="V147" i="11"/>
  <c r="AD147" i="11"/>
  <c r="AL147" i="11"/>
  <c r="P159" i="11"/>
  <c r="AN146" i="11"/>
  <c r="AP147" i="11"/>
  <c r="Z147" i="11"/>
  <c r="X159" i="11"/>
  <c r="AF146" i="11"/>
  <c r="AH147" i="11"/>
  <c r="AN159" i="11"/>
  <c r="P146" i="11"/>
  <c r="R147" i="11"/>
  <c r="AF159" i="11"/>
  <c r="X146" i="11"/>
  <c r="X148" i="11" s="1"/>
  <c r="N170" i="11"/>
  <c r="N172" i="11" s="1"/>
  <c r="R170" i="11"/>
  <c r="R172" i="11" s="1"/>
  <c r="V170" i="11"/>
  <c r="V172" i="11" s="1"/>
  <c r="Z170" i="11"/>
  <c r="Z172" i="11" s="1"/>
  <c r="AD170" i="11"/>
  <c r="AD172" i="11" s="1"/>
  <c r="AH170" i="11"/>
  <c r="AH172" i="11" s="1"/>
  <c r="AL170" i="11"/>
  <c r="AL172" i="11" s="1"/>
  <c r="AP170" i="11"/>
  <c r="AP172" i="11" s="1"/>
  <c r="O170" i="11"/>
  <c r="O172" i="11" s="1"/>
  <c r="S170" i="11"/>
  <c r="S172" i="11" s="1"/>
  <c r="W170" i="11"/>
  <c r="W172" i="11" s="1"/>
  <c r="AA170" i="11"/>
  <c r="AA172" i="11" s="1"/>
  <c r="AE170" i="11"/>
  <c r="AE172" i="11" s="1"/>
  <c r="AI170" i="11"/>
  <c r="AI172" i="11" s="1"/>
  <c r="AM170" i="11"/>
  <c r="AM172" i="11" s="1"/>
  <c r="AQ170" i="11"/>
  <c r="AQ172" i="11" s="1"/>
  <c r="P170" i="11"/>
  <c r="P172" i="11" s="1"/>
  <c r="X170" i="11"/>
  <c r="X172" i="11" s="1"/>
  <c r="AF170" i="11"/>
  <c r="AF172" i="11" s="1"/>
  <c r="AN170" i="11"/>
  <c r="AN172" i="11" s="1"/>
  <c r="T170" i="11"/>
  <c r="T172" i="11" s="1"/>
  <c r="AB170" i="11"/>
  <c r="AB172" i="11" s="1"/>
  <c r="AJ170" i="11"/>
  <c r="AJ172" i="11" s="1"/>
  <c r="AR170" i="11"/>
  <c r="AR172" i="11" s="1"/>
  <c r="U170" i="11"/>
  <c r="U172" i="11" s="1"/>
  <c r="AC170" i="11"/>
  <c r="AC172" i="11" s="1"/>
  <c r="AK170" i="11"/>
  <c r="AK172" i="11" s="1"/>
  <c r="M170" i="11"/>
  <c r="M172" i="11" s="1"/>
  <c r="Q170" i="11"/>
  <c r="Q172" i="11" s="1"/>
  <c r="Y170" i="11"/>
  <c r="Y172" i="11" s="1"/>
  <c r="AG170" i="11"/>
  <c r="AG172" i="11" s="1"/>
  <c r="AO170" i="11"/>
  <c r="AO172" i="11" s="1"/>
  <c r="O158" i="11"/>
  <c r="AP158" i="11"/>
  <c r="AP160" i="11" s="1"/>
  <c r="Z158" i="11"/>
  <c r="AK158" i="11"/>
  <c r="U158" i="11"/>
  <c r="AJ158" i="11"/>
  <c r="AJ160" i="11" s="1"/>
  <c r="T158" i="11"/>
  <c r="AM158" i="11"/>
  <c r="W158" i="11"/>
  <c r="AH158" i="11"/>
  <c r="AC158" i="11"/>
  <c r="AB158" i="11"/>
  <c r="AE158" i="11"/>
  <c r="Y158" i="11"/>
  <c r="Y160" i="11" s="1"/>
  <c r="X158" i="11"/>
  <c r="AQ158" i="11"/>
  <c r="M158" i="11"/>
  <c r="AL158" i="11"/>
  <c r="R158" i="11"/>
  <c r="AG158" i="11"/>
  <c r="AG160" i="11" s="1"/>
  <c r="Q158" i="11"/>
  <c r="AF158" i="11"/>
  <c r="P158" i="11"/>
  <c r="AI158" i="11"/>
  <c r="S158" i="11"/>
  <c r="N158" i="11"/>
  <c r="AR158" i="11"/>
  <c r="V158" i="11"/>
  <c r="M159" i="11"/>
  <c r="AD158" i="11"/>
  <c r="AO158" i="11"/>
  <c r="AN158" i="11"/>
  <c r="AN160" i="11" s="1"/>
  <c r="AA158" i="11"/>
  <c r="I107" i="11"/>
  <c r="I222" i="4"/>
  <c r="I36" i="4"/>
  <c r="I929" i="4"/>
  <c r="W942" i="4" s="1"/>
  <c r="R11" i="10"/>
  <c r="I183" i="4"/>
  <c r="K1399" i="4" s="1"/>
  <c r="R5" i="10"/>
  <c r="I128" i="4"/>
  <c r="H9" i="11"/>
  <c r="I214" i="11" s="1"/>
  <c r="H11" i="11"/>
  <c r="I129" i="11" s="1"/>
  <c r="M887" i="4"/>
  <c r="M70" i="11" s="1"/>
  <c r="M101" i="11" s="1"/>
  <c r="O922" i="4"/>
  <c r="AE922" i="4"/>
  <c r="P922" i="4"/>
  <c r="AF922" i="4"/>
  <c r="S922" i="4"/>
  <c r="AI922" i="4"/>
  <c r="T922" i="4"/>
  <c r="AJ922" i="4"/>
  <c r="Q922" i="4"/>
  <c r="AG922" i="4"/>
  <c r="AL922" i="4"/>
  <c r="R922" i="4"/>
  <c r="T912" i="4"/>
  <c r="Q912" i="4"/>
  <c r="AG912" i="4"/>
  <c r="AD912" i="4"/>
  <c r="AI912" i="4"/>
  <c r="AE912" i="4"/>
  <c r="AA912" i="4"/>
  <c r="AH912" i="4"/>
  <c r="R913" i="4"/>
  <c r="AH913" i="4"/>
  <c r="U913" i="4"/>
  <c r="O913" i="4"/>
  <c r="AE913" i="4"/>
  <c r="Q913" i="4"/>
  <c r="T913" i="4"/>
  <c r="AJ913" i="4"/>
  <c r="P915" i="4"/>
  <c r="AF915" i="4"/>
  <c r="S915" i="4"/>
  <c r="Q915" i="4"/>
  <c r="AG915" i="4"/>
  <c r="W915" i="4"/>
  <c r="R915" i="4"/>
  <c r="AH915" i="4"/>
  <c r="R921" i="4"/>
  <c r="AH921" i="4"/>
  <c r="O921" i="4"/>
  <c r="AE921" i="4"/>
  <c r="P921" i="4"/>
  <c r="AF921" i="4"/>
  <c r="U921" i="4"/>
  <c r="AO921" i="4"/>
  <c r="S918" i="4"/>
  <c r="AI918" i="4"/>
  <c r="T918" i="4"/>
  <c r="AJ918" i="4"/>
  <c r="Q918" i="4"/>
  <c r="AG918" i="4"/>
  <c r="AH918" i="4"/>
  <c r="Z918" i="4"/>
  <c r="R917" i="4"/>
  <c r="AH917" i="4"/>
  <c r="S917" i="4"/>
  <c r="AI917" i="4"/>
  <c r="T917" i="4"/>
  <c r="AJ917" i="4"/>
  <c r="AG917" i="4"/>
  <c r="M917" i="4"/>
  <c r="S911" i="4"/>
  <c r="AI911" i="4"/>
  <c r="W922" i="4"/>
  <c r="AM922" i="4"/>
  <c r="X922" i="4"/>
  <c r="AN922" i="4"/>
  <c r="U922" i="4"/>
  <c r="AK922" i="4"/>
  <c r="AH922" i="4"/>
  <c r="N922" i="4"/>
  <c r="X912" i="4"/>
  <c r="U912" i="4"/>
  <c r="AK912" i="4"/>
  <c r="AJ912" i="4"/>
  <c r="AR912" i="4"/>
  <c r="AL912" i="4"/>
  <c r="AN912" i="4"/>
  <c r="AM912" i="4"/>
  <c r="V913" i="4"/>
  <c r="AL913" i="4"/>
  <c r="AC913" i="4"/>
  <c r="S913" i="4"/>
  <c r="AI913" i="4"/>
  <c r="Y913" i="4"/>
  <c r="X913" i="4"/>
  <c r="AN913" i="4"/>
  <c r="T915" i="4"/>
  <c r="AJ915" i="4"/>
  <c r="AA915" i="4"/>
  <c r="U915" i="4"/>
  <c r="AK915" i="4"/>
  <c r="AE915" i="4"/>
  <c r="V915" i="4"/>
  <c r="AL915" i="4"/>
  <c r="V921" i="4"/>
  <c r="AL921" i="4"/>
  <c r="S921" i="4"/>
  <c r="AI921" i="4"/>
  <c r="T921" i="4"/>
  <c r="AJ921" i="4"/>
  <c r="AK921" i="4"/>
  <c r="Q921" i="4"/>
  <c r="W918" i="4"/>
  <c r="AM918" i="4"/>
  <c r="X918" i="4"/>
  <c r="AN918" i="4"/>
  <c r="U918" i="4"/>
  <c r="AK918" i="4"/>
  <c r="V918" i="4"/>
  <c r="AP918" i="4"/>
  <c r="V917" i="4"/>
  <c r="AL917" i="4"/>
  <c r="W917" i="4"/>
  <c r="AM917" i="4"/>
  <c r="X917" i="4"/>
  <c r="AN917" i="4"/>
  <c r="AC917" i="4"/>
  <c r="Y917" i="4"/>
  <c r="W911" i="4"/>
  <c r="AM911" i="4"/>
  <c r="X911" i="4"/>
  <c r="AN911" i="4"/>
  <c r="AK911" i="4"/>
  <c r="V911" i="4"/>
  <c r="AP911" i="4"/>
  <c r="AO911" i="4"/>
  <c r="Y909" i="4"/>
  <c r="AO909" i="4"/>
  <c r="Z909" i="4"/>
  <c r="AP909" i="4"/>
  <c r="AA909" i="4"/>
  <c r="AF909" i="4"/>
  <c r="AJ909" i="4"/>
  <c r="AM909" i="4"/>
  <c r="W914" i="4"/>
  <c r="AM914" i="4"/>
  <c r="AH914" i="4"/>
  <c r="X914" i="4"/>
  <c r="AN914" i="4"/>
  <c r="V914" i="4"/>
  <c r="U914" i="4"/>
  <c r="AK914" i="4"/>
  <c r="X919" i="4"/>
  <c r="AN919" i="4"/>
  <c r="Y919" i="4"/>
  <c r="AO919" i="4"/>
  <c r="Z919" i="4"/>
  <c r="AA922" i="4"/>
  <c r="AQ922" i="4"/>
  <c r="AB922" i="4"/>
  <c r="AR922" i="4"/>
  <c r="Y922" i="4"/>
  <c r="AO922" i="4"/>
  <c r="Z922" i="4"/>
  <c r="AD922" i="4"/>
  <c r="AB912" i="4"/>
  <c r="Y912" i="4"/>
  <c r="N912" i="4"/>
  <c r="AO912" i="4"/>
  <c r="O912" i="4"/>
  <c r="AP912" i="4"/>
  <c r="R912" i="4"/>
  <c r="AQ912" i="4"/>
  <c r="Z913" i="4"/>
  <c r="AP913" i="4"/>
  <c r="AK913" i="4"/>
  <c r="W913" i="4"/>
  <c r="AM913" i="4"/>
  <c r="AG913" i="4"/>
  <c r="AB913" i="4"/>
  <c r="AR913" i="4"/>
  <c r="X915" i="4"/>
  <c r="AN915" i="4"/>
  <c r="AI915" i="4"/>
  <c r="Y915" i="4"/>
  <c r="AO915" i="4"/>
  <c r="AM915" i="4"/>
  <c r="Z915" i="4"/>
  <c r="AP915" i="4"/>
  <c r="Z921" i="4"/>
  <c r="AP921" i="4"/>
  <c r="W921" i="4"/>
  <c r="AM921" i="4"/>
  <c r="X921" i="4"/>
  <c r="AN921" i="4"/>
  <c r="AG921" i="4"/>
  <c r="AC921" i="4"/>
  <c r="AA918" i="4"/>
  <c r="AQ918" i="4"/>
  <c r="AB918" i="4"/>
  <c r="AR918" i="4"/>
  <c r="Y918" i="4"/>
  <c r="AO918" i="4"/>
  <c r="AL918" i="4"/>
  <c r="N918" i="4"/>
  <c r="Z917" i="4"/>
  <c r="AP917" i="4"/>
  <c r="AA917" i="4"/>
  <c r="AQ917" i="4"/>
  <c r="AB917" i="4"/>
  <c r="AR917" i="4"/>
  <c r="U917" i="4"/>
  <c r="AO917" i="4"/>
  <c r="AA911" i="4"/>
  <c r="AQ911" i="4"/>
  <c r="AB911" i="4"/>
  <c r="AR911" i="4"/>
  <c r="R911" i="4"/>
  <c r="AD911" i="4"/>
  <c r="Q911" i="4"/>
  <c r="M911" i="4"/>
  <c r="AC909" i="4"/>
  <c r="N909" i="4"/>
  <c r="AD909" i="4"/>
  <c r="O909" i="4"/>
  <c r="AE909" i="4"/>
  <c r="AQ909" i="4"/>
  <c r="AR909" i="4"/>
  <c r="M922" i="4"/>
  <c r="P912" i="4"/>
  <c r="S912" i="4"/>
  <c r="N913" i="4"/>
  <c r="AA913" i="4"/>
  <c r="M915" i="4"/>
  <c r="AC915" i="4"/>
  <c r="N921" i="4"/>
  <c r="AQ921" i="4"/>
  <c r="O918" i="4"/>
  <c r="M918" i="4"/>
  <c r="N917" i="4"/>
  <c r="P917" i="4"/>
  <c r="O911" i="4"/>
  <c r="AF911" i="4"/>
  <c r="AH911" i="4"/>
  <c r="Y911" i="4"/>
  <c r="AG909" i="4"/>
  <c r="AH909" i="4"/>
  <c r="AI909" i="4"/>
  <c r="AN909" i="4"/>
  <c r="S914" i="4"/>
  <c r="AQ914" i="4"/>
  <c r="P914" i="4"/>
  <c r="AJ914" i="4"/>
  <c r="AD914" i="4"/>
  <c r="AC914" i="4"/>
  <c r="T919" i="4"/>
  <c r="AR919" i="4"/>
  <c r="AG919" i="4"/>
  <c r="V919" i="4"/>
  <c r="AP919" i="4"/>
  <c r="AE919" i="4"/>
  <c r="AQ919" i="4"/>
  <c r="Y920" i="4"/>
  <c r="AO920" i="4"/>
  <c r="Z920" i="4"/>
  <c r="AP920" i="4"/>
  <c r="AA920" i="4"/>
  <c r="AQ920" i="4"/>
  <c r="X920" i="4"/>
  <c r="M920" i="4"/>
  <c r="X923" i="4"/>
  <c r="AN923" i="4"/>
  <c r="Y923" i="4"/>
  <c r="AO923" i="4"/>
  <c r="Z923" i="4"/>
  <c r="AP923" i="4"/>
  <c r="AI923" i="4"/>
  <c r="O923" i="4"/>
  <c r="V910" i="4"/>
  <c r="AL910" i="4"/>
  <c r="W910" i="4"/>
  <c r="AM910" i="4"/>
  <c r="AJ910" i="4"/>
  <c r="U910" i="4"/>
  <c r="AO910" i="4"/>
  <c r="AF910" i="4"/>
  <c r="Q910" i="4"/>
  <c r="AC922" i="4"/>
  <c r="AF912" i="4"/>
  <c r="W912" i="4"/>
  <c r="AD913" i="4"/>
  <c r="AQ913" i="4"/>
  <c r="AB915" i="4"/>
  <c r="O915" i="4"/>
  <c r="AD921" i="4"/>
  <c r="AB921" i="4"/>
  <c r="AE918" i="4"/>
  <c r="AC918" i="4"/>
  <c r="AD917" i="4"/>
  <c r="AF917" i="4"/>
  <c r="AE911" i="4"/>
  <c r="AJ911" i="4"/>
  <c r="N911" i="4"/>
  <c r="AG911" i="4"/>
  <c r="AK909" i="4"/>
  <c r="AL909" i="4"/>
  <c r="P909" i="4"/>
  <c r="X909" i="4"/>
  <c r="AA914" i="4"/>
  <c r="R914" i="4"/>
  <c r="T914" i="4"/>
  <c r="AR914" i="4"/>
  <c r="AL914" i="4"/>
  <c r="AG914" i="4"/>
  <c r="AB919" i="4"/>
  <c r="Q919" i="4"/>
  <c r="AK919" i="4"/>
  <c r="AD919" i="4"/>
  <c r="M919" i="4"/>
  <c r="W919" i="4"/>
  <c r="O919" i="4"/>
  <c r="AC920" i="4"/>
  <c r="N920" i="4"/>
  <c r="AD920" i="4"/>
  <c r="O920" i="4"/>
  <c r="AE920" i="4"/>
  <c r="T920" i="4"/>
  <c r="AN920" i="4"/>
  <c r="P920" i="4"/>
  <c r="AB923" i="4"/>
  <c r="AR923" i="4"/>
  <c r="AC923" i="4"/>
  <c r="N923" i="4"/>
  <c r="AD923" i="4"/>
  <c r="M923" i="4"/>
  <c r="AA923" i="4"/>
  <c r="AE923" i="4"/>
  <c r="Z910" i="4"/>
  <c r="AP910" i="4"/>
  <c r="AA910" i="4"/>
  <c r="AQ910" i="4"/>
  <c r="AR910" i="4"/>
  <c r="AC910" i="4"/>
  <c r="M910" i="4"/>
  <c r="AN910" i="4"/>
  <c r="P910" i="4"/>
  <c r="V922" i="4"/>
  <c r="AC912" i="4"/>
  <c r="M912" i="4"/>
  <c r="M913" i="4"/>
  <c r="P913" i="4"/>
  <c r="AR915" i="4"/>
  <c r="N915" i="4"/>
  <c r="M921" i="4"/>
  <c r="AR921" i="4"/>
  <c r="P918" i="4"/>
  <c r="R918" i="4"/>
  <c r="O917" i="4"/>
  <c r="Q917" i="4"/>
  <c r="P911" i="4"/>
  <c r="U911" i="4"/>
  <c r="AL911" i="4"/>
  <c r="Q909" i="4"/>
  <c r="R909" i="4"/>
  <c r="S909" i="4"/>
  <c r="AB909" i="4"/>
  <c r="M909" i="4"/>
  <c r="AE914" i="4"/>
  <c r="Z914" i="4"/>
  <c r="AB914" i="4"/>
  <c r="M914" i="4"/>
  <c r="Q914" i="4"/>
  <c r="AO914" i="4"/>
  <c r="AF919" i="4"/>
  <c r="U919" i="4"/>
  <c r="N919" i="4"/>
  <c r="AH919" i="4"/>
  <c r="S919" i="4"/>
  <c r="AM919" i="4"/>
  <c r="Q920" i="4"/>
  <c r="AG920" i="4"/>
  <c r="R920" i="4"/>
  <c r="AH920" i="4"/>
  <c r="S920" i="4"/>
  <c r="AI920" i="4"/>
  <c r="AJ920" i="4"/>
  <c r="AB920" i="4"/>
  <c r="P923" i="4"/>
  <c r="AF923" i="4"/>
  <c r="Q923" i="4"/>
  <c r="AG923" i="4"/>
  <c r="R923" i="4"/>
  <c r="AH923" i="4"/>
  <c r="W923" i="4"/>
  <c r="AQ923" i="4"/>
  <c r="N910" i="4"/>
  <c r="AD910" i="4"/>
  <c r="O910" i="4"/>
  <c r="AE910" i="4"/>
  <c r="T910" i="4"/>
  <c r="AK910" i="4"/>
  <c r="AP922" i="4"/>
  <c r="V912" i="4"/>
  <c r="Z912" i="4"/>
  <c r="AO913" i="4"/>
  <c r="AF913" i="4"/>
  <c r="AQ915" i="4"/>
  <c r="AD915" i="4"/>
  <c r="AA921" i="4"/>
  <c r="Y921" i="4"/>
  <c r="AF918" i="4"/>
  <c r="AD918" i="4"/>
  <c r="AE917" i="4"/>
  <c r="AK917" i="4"/>
  <c r="T911" i="4"/>
  <c r="AC911" i="4"/>
  <c r="Z911" i="4"/>
  <c r="U909" i="4"/>
  <c r="V909" i="4"/>
  <c r="W909" i="4"/>
  <c r="T909" i="4"/>
  <c r="O914" i="4"/>
  <c r="AI914" i="4"/>
  <c r="AP914" i="4"/>
  <c r="AF914" i="4"/>
  <c r="N914" i="4"/>
  <c r="Y914" i="4"/>
  <c r="P919" i="4"/>
  <c r="AJ919" i="4"/>
  <c r="AC919" i="4"/>
  <c r="R919" i="4"/>
  <c r="AL919" i="4"/>
  <c r="AI919" i="4"/>
  <c r="AA919" i="4"/>
  <c r="U920" i="4"/>
  <c r="AK920" i="4"/>
  <c r="V920" i="4"/>
  <c r="AL920" i="4"/>
  <c r="W920" i="4"/>
  <c r="AM920" i="4"/>
  <c r="AF920" i="4"/>
  <c r="AR920" i="4"/>
  <c r="T923" i="4"/>
  <c r="AJ923" i="4"/>
  <c r="U923" i="4"/>
  <c r="AK923" i="4"/>
  <c r="V923" i="4"/>
  <c r="AL923" i="4"/>
  <c r="AM923" i="4"/>
  <c r="S923" i="4"/>
  <c r="R910" i="4"/>
  <c r="AH910" i="4"/>
  <c r="S910" i="4"/>
  <c r="AI910" i="4"/>
  <c r="AB910" i="4"/>
  <c r="AG910" i="4"/>
  <c r="Y910" i="4"/>
  <c r="X910" i="4"/>
  <c r="M26" i="10"/>
  <c r="W886" i="4"/>
  <c r="W69" i="11" s="1"/>
  <c r="W100" i="11" s="1"/>
  <c r="AM886" i="4"/>
  <c r="AM69" i="11" s="1"/>
  <c r="AM100" i="11" s="1"/>
  <c r="X886" i="4"/>
  <c r="X69" i="11" s="1"/>
  <c r="X100" i="11" s="1"/>
  <c r="AN886" i="4"/>
  <c r="AN69" i="11" s="1"/>
  <c r="AN100" i="11" s="1"/>
  <c r="Y886" i="4"/>
  <c r="Y69" i="11" s="1"/>
  <c r="Y100" i="11" s="1"/>
  <c r="Z886" i="4"/>
  <c r="Z69" i="11" s="1"/>
  <c r="Z100" i="11" s="1"/>
  <c r="AK886" i="4"/>
  <c r="AK69" i="11" s="1"/>
  <c r="AK100" i="11" s="1"/>
  <c r="AL886" i="4"/>
  <c r="AL69" i="11" s="1"/>
  <c r="AL100" i="11" s="1"/>
  <c r="Y888" i="4"/>
  <c r="Y71" i="11" s="1"/>
  <c r="AO888" i="4"/>
  <c r="AO71" i="11" s="1"/>
  <c r="Z888" i="4"/>
  <c r="Z71" i="11" s="1"/>
  <c r="AP888" i="4"/>
  <c r="AP71" i="11" s="1"/>
  <c r="AQ888" i="4"/>
  <c r="AQ71" i="11" s="1"/>
  <c r="AR888" i="4"/>
  <c r="AR71" i="11" s="1"/>
  <c r="AF888" i="4"/>
  <c r="AF71" i="11" s="1"/>
  <c r="O888" i="4"/>
  <c r="O71" i="11" s="1"/>
  <c r="V895" i="4"/>
  <c r="AL895" i="4"/>
  <c r="W895" i="4"/>
  <c r="AM895" i="4"/>
  <c r="AJ895" i="4"/>
  <c r="AK895" i="4"/>
  <c r="AN895" i="4"/>
  <c r="AO895" i="4"/>
  <c r="S891" i="4"/>
  <c r="AI891" i="4"/>
  <c r="T891" i="4"/>
  <c r="AJ891" i="4"/>
  <c r="Y891" i="4"/>
  <c r="R891" i="4"/>
  <c r="AC891" i="4"/>
  <c r="AK891" i="4"/>
  <c r="T887" i="4"/>
  <c r="T70" i="11" s="1"/>
  <c r="T101" i="11" s="1"/>
  <c r="AJ887" i="4"/>
  <c r="AJ70" i="11" s="1"/>
  <c r="AJ101" i="11" s="1"/>
  <c r="Q887" i="4"/>
  <c r="Q70" i="11" s="1"/>
  <c r="Q101" i="11" s="1"/>
  <c r="AG887" i="4"/>
  <c r="AG70" i="11" s="1"/>
  <c r="AG101" i="11" s="1"/>
  <c r="Z887" i="4"/>
  <c r="Z70" i="11" s="1"/>
  <c r="Z101" i="11" s="1"/>
  <c r="AA887" i="4"/>
  <c r="AA70" i="11" s="1"/>
  <c r="AA101" i="11" s="1"/>
  <c r="AL887" i="4"/>
  <c r="AL70" i="11" s="1"/>
  <c r="AL101" i="11" s="1"/>
  <c r="AM887" i="4"/>
  <c r="AM70" i="11" s="1"/>
  <c r="AM101" i="11" s="1"/>
  <c r="P893" i="4"/>
  <c r="AF893" i="4"/>
  <c r="Q893" i="4"/>
  <c r="AG893" i="4"/>
  <c r="V893" i="4"/>
  <c r="AH893" i="4"/>
  <c r="AM893" i="4"/>
  <c r="S893" i="4"/>
  <c r="R900" i="4"/>
  <c r="AH900" i="4"/>
  <c r="O900" i="4"/>
  <c r="AE900" i="4"/>
  <c r="P900" i="4"/>
  <c r="AF900" i="4"/>
  <c r="Q900" i="4"/>
  <c r="AO900" i="4"/>
  <c r="S897" i="4"/>
  <c r="AI897" i="4"/>
  <c r="T897" i="4"/>
  <c r="AJ897" i="4"/>
  <c r="AC897" i="4"/>
  <c r="V897" i="4"/>
  <c r="AG897" i="4"/>
  <c r="Y897" i="4"/>
  <c r="T892" i="4"/>
  <c r="AJ892" i="4"/>
  <c r="U892" i="4"/>
  <c r="AK892" i="4"/>
  <c r="AH892" i="4"/>
  <c r="AI892" i="4"/>
  <c r="AD892" i="4"/>
  <c r="AL892" i="4"/>
  <c r="R898" i="4"/>
  <c r="AH898" i="4"/>
  <c r="S898" i="4"/>
  <c r="AI898" i="4"/>
  <c r="AB898" i="4"/>
  <c r="AC898" i="4"/>
  <c r="AF898" i="4"/>
  <c r="X898" i="4"/>
  <c r="N890" i="4"/>
  <c r="AD890" i="4"/>
  <c r="O890" i="4"/>
  <c r="AE890" i="4"/>
  <c r="P890" i="4"/>
  <c r="Q890" i="4"/>
  <c r="AB890" i="4"/>
  <c r="M890" i="4"/>
  <c r="N896" i="4"/>
  <c r="AA886" i="4"/>
  <c r="AA69" i="11" s="1"/>
  <c r="AA100" i="11" s="1"/>
  <c r="AQ886" i="4"/>
  <c r="AQ69" i="11" s="1"/>
  <c r="AQ100" i="11" s="1"/>
  <c r="AB886" i="4"/>
  <c r="AB69" i="11" s="1"/>
  <c r="AB100" i="11" s="1"/>
  <c r="AR886" i="4"/>
  <c r="AR69" i="11" s="1"/>
  <c r="AR100" i="11" s="1"/>
  <c r="AG886" i="4"/>
  <c r="AG69" i="11" s="1"/>
  <c r="AG100" i="11" s="1"/>
  <c r="AH886" i="4"/>
  <c r="AH69" i="11" s="1"/>
  <c r="AH100" i="11" s="1"/>
  <c r="AC886" i="4"/>
  <c r="AC69" i="11" s="1"/>
  <c r="AC100" i="11" s="1"/>
  <c r="N886" i="4"/>
  <c r="N69" i="11" s="1"/>
  <c r="N100" i="11" s="1"/>
  <c r="AC888" i="4"/>
  <c r="AC71" i="11" s="1"/>
  <c r="N888" i="4"/>
  <c r="N71" i="11" s="1"/>
  <c r="AD888" i="4"/>
  <c r="AD71" i="11" s="1"/>
  <c r="S888" i="4"/>
  <c r="S71" i="11" s="1"/>
  <c r="T888" i="4"/>
  <c r="T71" i="11" s="1"/>
  <c r="W888" i="4"/>
  <c r="W71" i="11" s="1"/>
  <c r="X888" i="4"/>
  <c r="X71" i="11" s="1"/>
  <c r="P888" i="4"/>
  <c r="P71" i="11" s="1"/>
  <c r="Z895" i="4"/>
  <c r="AP895" i="4"/>
  <c r="AA895" i="4"/>
  <c r="AQ895" i="4"/>
  <c r="AR895" i="4"/>
  <c r="M895" i="4"/>
  <c r="Q895" i="4"/>
  <c r="Y895" i="4"/>
  <c r="W891" i="4"/>
  <c r="AM891" i="4"/>
  <c r="X891" i="4"/>
  <c r="AN891" i="4"/>
  <c r="AG891" i="4"/>
  <c r="Z891" i="4"/>
  <c r="U891" i="4"/>
  <c r="V891" i="4"/>
  <c r="X887" i="4"/>
  <c r="X70" i="11" s="1"/>
  <c r="X101" i="11" s="1"/>
  <c r="AN887" i="4"/>
  <c r="AN70" i="11" s="1"/>
  <c r="AN101" i="11" s="1"/>
  <c r="U887" i="4"/>
  <c r="U70" i="11" s="1"/>
  <c r="U101" i="11" s="1"/>
  <c r="AK887" i="4"/>
  <c r="AK70" i="11" s="1"/>
  <c r="AK101" i="11" s="1"/>
  <c r="AH887" i="4"/>
  <c r="AH70" i="11" s="1"/>
  <c r="AH101" i="11" s="1"/>
  <c r="AI887" i="4"/>
  <c r="AI70" i="11" s="1"/>
  <c r="AI101" i="11" s="1"/>
  <c r="AD887" i="4"/>
  <c r="AD70" i="11" s="1"/>
  <c r="AD101" i="11" s="1"/>
  <c r="N887" i="4"/>
  <c r="N70" i="11" s="1"/>
  <c r="N101" i="11" s="1"/>
  <c r="T893" i="4"/>
  <c r="AJ893" i="4"/>
  <c r="U893" i="4"/>
  <c r="AK893" i="4"/>
  <c r="AD893" i="4"/>
  <c r="O893" i="4"/>
  <c r="Z893" i="4"/>
  <c r="AQ893" i="4"/>
  <c r="V900" i="4"/>
  <c r="AL900" i="4"/>
  <c r="S900" i="4"/>
  <c r="AI900" i="4"/>
  <c r="T900" i="4"/>
  <c r="AJ900" i="4"/>
  <c r="AG900" i="4"/>
  <c r="Y900" i="4"/>
  <c r="W897" i="4"/>
  <c r="AM897" i="4"/>
  <c r="X897" i="4"/>
  <c r="AN897" i="4"/>
  <c r="AK897" i="4"/>
  <c r="AD897" i="4"/>
  <c r="AO897" i="4"/>
  <c r="AP897" i="4"/>
  <c r="X892" i="4"/>
  <c r="AN892" i="4"/>
  <c r="Y892" i="4"/>
  <c r="AO892" i="4"/>
  <c r="AP892" i="4"/>
  <c r="AQ892" i="4"/>
  <c r="V892" i="4"/>
  <c r="AM892" i="4"/>
  <c r="V898" i="4"/>
  <c r="AL898" i="4"/>
  <c r="W898" i="4"/>
  <c r="AM898" i="4"/>
  <c r="AJ898" i="4"/>
  <c r="O886" i="4"/>
  <c r="O69" i="11" s="1"/>
  <c r="O100" i="11" s="1"/>
  <c r="P886" i="4"/>
  <c r="P69" i="11" s="1"/>
  <c r="P100" i="11" s="1"/>
  <c r="M886" i="4"/>
  <c r="M69" i="11" s="1"/>
  <c r="M100" i="11" s="1"/>
  <c r="AP886" i="4"/>
  <c r="AP69" i="11" s="1"/>
  <c r="AP100" i="11" s="1"/>
  <c r="Q888" i="4"/>
  <c r="Q71" i="11" s="1"/>
  <c r="R888" i="4"/>
  <c r="R71" i="11" s="1"/>
  <c r="AA888" i="4"/>
  <c r="AA71" i="11" s="1"/>
  <c r="AM888" i="4"/>
  <c r="AM71" i="11" s="1"/>
  <c r="N895" i="4"/>
  <c r="O895" i="4"/>
  <c r="T895" i="4"/>
  <c r="P895" i="4"/>
  <c r="AQ891" i="4"/>
  <c r="AR891" i="4"/>
  <c r="AH891" i="4"/>
  <c r="AL891" i="4"/>
  <c r="AR887" i="4"/>
  <c r="AR70" i="11" s="1"/>
  <c r="AR101" i="11" s="1"/>
  <c r="AO887" i="4"/>
  <c r="AO70" i="11" s="1"/>
  <c r="AO101" i="11" s="1"/>
  <c r="AQ887" i="4"/>
  <c r="AQ70" i="11" s="1"/>
  <c r="AQ101" i="11" s="1"/>
  <c r="O887" i="4"/>
  <c r="O70" i="11" s="1"/>
  <c r="O101" i="11" s="1"/>
  <c r="AN893" i="4"/>
  <c r="AO893" i="4"/>
  <c r="W893" i="4"/>
  <c r="AA893" i="4"/>
  <c r="AP900" i="4"/>
  <c r="AM900" i="4"/>
  <c r="AN900" i="4"/>
  <c r="AC900" i="4"/>
  <c r="AQ897" i="4"/>
  <c r="AR897" i="4"/>
  <c r="AL897" i="4"/>
  <c r="Z897" i="4"/>
  <c r="AR892" i="4"/>
  <c r="R892" i="4"/>
  <c r="M892" i="4"/>
  <c r="W892" i="4"/>
  <c r="AP898" i="4"/>
  <c r="AQ898" i="4"/>
  <c r="AK898" i="4"/>
  <c r="Q898" i="4"/>
  <c r="AH890" i="4"/>
  <c r="W890" i="4"/>
  <c r="AQ890" i="4"/>
  <c r="Y890" i="4"/>
  <c r="T890" i="4"/>
  <c r="U890" i="4"/>
  <c r="AD896" i="4"/>
  <c r="O896" i="4"/>
  <c r="AE896" i="4"/>
  <c r="T896" i="4"/>
  <c r="U896" i="4"/>
  <c r="P896" i="4"/>
  <c r="Q896" i="4"/>
  <c r="Q889" i="4"/>
  <c r="AG889" i="4"/>
  <c r="R889" i="4"/>
  <c r="AH889" i="4"/>
  <c r="W889" i="4"/>
  <c r="X889" i="4"/>
  <c r="AQ889" i="4"/>
  <c r="S889" i="4"/>
  <c r="Q899" i="4"/>
  <c r="AG899" i="4"/>
  <c r="R899" i="4"/>
  <c r="AH899" i="4"/>
  <c r="S899" i="4"/>
  <c r="AI899" i="4"/>
  <c r="AF899" i="4"/>
  <c r="AR899" i="4"/>
  <c r="M899" i="4"/>
  <c r="S886" i="4"/>
  <c r="S69" i="11" s="1"/>
  <c r="S100" i="11" s="1"/>
  <c r="T886" i="4"/>
  <c r="T69" i="11" s="1"/>
  <c r="T100" i="11" s="1"/>
  <c r="Q886" i="4"/>
  <c r="Q69" i="11" s="1"/>
  <c r="Q100" i="11" s="1"/>
  <c r="U886" i="4"/>
  <c r="U69" i="11" s="1"/>
  <c r="U100" i="11" s="1"/>
  <c r="U888" i="4"/>
  <c r="U71" i="11" s="1"/>
  <c r="V888" i="4"/>
  <c r="V71" i="11" s="1"/>
  <c r="AI888" i="4"/>
  <c r="AI71" i="11" s="1"/>
  <c r="AE888" i="4"/>
  <c r="AE71" i="11" s="1"/>
  <c r="R895" i="4"/>
  <c r="S895" i="4"/>
  <c r="AB895" i="4"/>
  <c r="AF895" i="4"/>
  <c r="O891" i="4"/>
  <c r="P891" i="4"/>
  <c r="Q891" i="4"/>
  <c r="AP891" i="4"/>
  <c r="P887" i="4"/>
  <c r="P70" i="11" s="1"/>
  <c r="P101" i="11" s="1"/>
  <c r="R887" i="4"/>
  <c r="R70" i="11" s="1"/>
  <c r="R101" i="11" s="1"/>
  <c r="V887" i="4"/>
  <c r="V70" i="11" s="1"/>
  <c r="V101" i="11" s="1"/>
  <c r="M893" i="4"/>
  <c r="AR893" i="4"/>
  <c r="N893" i="4"/>
  <c r="AE893" i="4"/>
  <c r="N900" i="4"/>
  <c r="M900" i="4"/>
  <c r="AQ900" i="4"/>
  <c r="AR900" i="4"/>
  <c r="O897" i="4"/>
  <c r="P897" i="4"/>
  <c r="U897" i="4"/>
  <c r="Q897" i="4"/>
  <c r="P892" i="4"/>
  <c r="Q892" i="4"/>
  <c r="Z892" i="4"/>
  <c r="N892" i="4"/>
  <c r="N898" i="4"/>
  <c r="O898" i="4"/>
  <c r="T898" i="4"/>
  <c r="M898" i="4"/>
  <c r="AG898" i="4"/>
  <c r="R890" i="4"/>
  <c r="AL890" i="4"/>
  <c r="AA890" i="4"/>
  <c r="X890" i="4"/>
  <c r="AG890" i="4"/>
  <c r="AC890" i="4"/>
  <c r="R896" i="4"/>
  <c r="AH896" i="4"/>
  <c r="S896" i="4"/>
  <c r="AI896" i="4"/>
  <c r="AB896" i="4"/>
  <c r="AC896" i="4"/>
  <c r="AF896" i="4"/>
  <c r="AG896" i="4"/>
  <c r="U889" i="4"/>
  <c r="AK889" i="4"/>
  <c r="V889" i="4"/>
  <c r="AL889" i="4"/>
  <c r="AE889" i="4"/>
  <c r="AF889" i="4"/>
  <c r="AI889" i="4"/>
  <c r="U899" i="4"/>
  <c r="AK899" i="4"/>
  <c r="V899" i="4"/>
  <c r="AL899" i="4"/>
  <c r="W899" i="4"/>
  <c r="AM899" i="4"/>
  <c r="T899" i="4"/>
  <c r="AE886" i="4"/>
  <c r="AE69" i="11" s="1"/>
  <c r="AE100" i="11" s="1"/>
  <c r="AF886" i="4"/>
  <c r="AF69" i="11" s="1"/>
  <c r="AF100" i="11" s="1"/>
  <c r="AO886" i="4"/>
  <c r="AO69" i="11" s="1"/>
  <c r="AO100" i="11" s="1"/>
  <c r="AD886" i="4"/>
  <c r="AD69" i="11" s="1"/>
  <c r="AD100" i="11" s="1"/>
  <c r="AG888" i="4"/>
  <c r="AG71" i="11" s="1"/>
  <c r="AH888" i="4"/>
  <c r="AH71" i="11" s="1"/>
  <c r="AB888" i="4"/>
  <c r="AB71" i="11" s="1"/>
  <c r="AN888" i="4"/>
  <c r="AN71" i="11" s="1"/>
  <c r="AD895" i="4"/>
  <c r="AE895" i="4"/>
  <c r="U895" i="4"/>
  <c r="AG895" i="4"/>
  <c r="AA891" i="4"/>
  <c r="AB891" i="4"/>
  <c r="AO891" i="4"/>
  <c r="N891" i="4"/>
  <c r="AB887" i="4"/>
  <c r="AB70" i="11" s="1"/>
  <c r="AB101" i="11" s="1"/>
  <c r="Y887" i="4"/>
  <c r="Y70" i="11" s="1"/>
  <c r="Y101" i="11" s="1"/>
  <c r="AP887" i="4"/>
  <c r="AP70" i="11" s="1"/>
  <c r="AP101" i="11" s="1"/>
  <c r="AE887" i="4"/>
  <c r="AE70" i="11" s="1"/>
  <c r="AE101" i="11" s="1"/>
  <c r="X893" i="4"/>
  <c r="Y893" i="4"/>
  <c r="AL893" i="4"/>
  <c r="AP893" i="4"/>
  <c r="Z900" i="4"/>
  <c r="W900" i="4"/>
  <c r="X900" i="4"/>
  <c r="U900" i="4"/>
  <c r="AA897" i="4"/>
  <c r="AB897" i="4"/>
  <c r="M897" i="4"/>
  <c r="R897" i="4"/>
  <c r="AB892" i="4"/>
  <c r="AC892" i="4"/>
  <c r="S892" i="4"/>
  <c r="O892" i="4"/>
  <c r="Z898" i="4"/>
  <c r="AA898" i="4"/>
  <c r="AR898" i="4"/>
  <c r="P898" i="4"/>
  <c r="Y898" i="4"/>
  <c r="V890" i="4"/>
  <c r="AP890" i="4"/>
  <c r="AI890" i="4"/>
  <c r="AF890" i="4"/>
  <c r="AO890" i="4"/>
  <c r="AJ890" i="4"/>
  <c r="V896" i="4"/>
  <c r="AL896" i="4"/>
  <c r="W896" i="4"/>
  <c r="AM896" i="4"/>
  <c r="AJ896" i="4"/>
  <c r="AK896" i="4"/>
  <c r="X896" i="4"/>
  <c r="Y896" i="4"/>
  <c r="Y889" i="4"/>
  <c r="AO889" i="4"/>
  <c r="Z889" i="4"/>
  <c r="AP889" i="4"/>
  <c r="AM889" i="4"/>
  <c r="AN889" i="4"/>
  <c r="AB889" i="4"/>
  <c r="AJ889" i="4"/>
  <c r="Y899" i="4"/>
  <c r="AO899" i="4"/>
  <c r="Z899" i="4"/>
  <c r="AP899" i="4"/>
  <c r="AA899" i="4"/>
  <c r="AQ899" i="4"/>
  <c r="AJ899" i="4"/>
  <c r="X899" i="4"/>
  <c r="AI886" i="4"/>
  <c r="AI69" i="11" s="1"/>
  <c r="AI100" i="11" s="1"/>
  <c r="AJ886" i="4"/>
  <c r="AJ69" i="11" s="1"/>
  <c r="AJ100" i="11" s="1"/>
  <c r="R886" i="4"/>
  <c r="R69" i="11" s="1"/>
  <c r="R100" i="11" s="1"/>
  <c r="V886" i="4"/>
  <c r="V69" i="11" s="1"/>
  <c r="V100" i="11" s="1"/>
  <c r="AK888" i="4"/>
  <c r="AK71" i="11" s="1"/>
  <c r="AL888" i="4"/>
  <c r="AL71" i="11" s="1"/>
  <c r="AJ888" i="4"/>
  <c r="AJ71" i="11" s="1"/>
  <c r="M888" i="4"/>
  <c r="M71" i="11" s="1"/>
  <c r="AH895" i="4"/>
  <c r="AI895" i="4"/>
  <c r="AC895" i="4"/>
  <c r="X895" i="4"/>
  <c r="AE891" i="4"/>
  <c r="AF891" i="4"/>
  <c r="M891" i="4"/>
  <c r="AD891" i="4"/>
  <c r="AF887" i="4"/>
  <c r="AF70" i="11" s="1"/>
  <c r="AF101" i="11" s="1"/>
  <c r="AC887" i="4"/>
  <c r="AC70" i="11" s="1"/>
  <c r="AC101" i="11" s="1"/>
  <c r="S887" i="4"/>
  <c r="S70" i="11" s="1"/>
  <c r="S101" i="11" s="1"/>
  <c r="W887" i="4"/>
  <c r="W70" i="11" s="1"/>
  <c r="W101" i="11" s="1"/>
  <c r="AB893" i="4"/>
  <c r="AC893" i="4"/>
  <c r="R893" i="4"/>
  <c r="AI893" i="4"/>
  <c r="AD900" i="4"/>
  <c r="AA900" i="4"/>
  <c r="AB900" i="4"/>
  <c r="AK900" i="4"/>
  <c r="AE897" i="4"/>
  <c r="AF897" i="4"/>
  <c r="N897" i="4"/>
  <c r="AH897" i="4"/>
  <c r="AF892" i="4"/>
  <c r="AG892" i="4"/>
  <c r="AA892" i="4"/>
  <c r="AE892" i="4"/>
  <c r="AD898" i="4"/>
  <c r="AE898" i="4"/>
  <c r="U898" i="4"/>
  <c r="AN898" i="4"/>
  <c r="AO898" i="4"/>
  <c r="Z890" i="4"/>
  <c r="S890" i="4"/>
  <c r="AM890" i="4"/>
  <c r="AN890" i="4"/>
  <c r="AR890" i="4"/>
  <c r="AK890" i="4"/>
  <c r="Z896" i="4"/>
  <c r="AP896" i="4"/>
  <c r="AA896" i="4"/>
  <c r="AQ896" i="4"/>
  <c r="AR896" i="4"/>
  <c r="M896" i="4"/>
  <c r="AN896" i="4"/>
  <c r="AO896" i="4"/>
  <c r="AC889" i="4"/>
  <c r="N889" i="4"/>
  <c r="AD889" i="4"/>
  <c r="O889" i="4"/>
  <c r="P889" i="4"/>
  <c r="AA889" i="4"/>
  <c r="AR889" i="4"/>
  <c r="T889" i="4"/>
  <c r="AC899" i="4"/>
  <c r="N899" i="4"/>
  <c r="AD899" i="4"/>
  <c r="O899" i="4"/>
  <c r="AE899" i="4"/>
  <c r="P899" i="4"/>
  <c r="AN899" i="4"/>
  <c r="AB899" i="4"/>
  <c r="R17" i="10"/>
  <c r="R258" i="4"/>
  <c r="R258" i="10" s="1"/>
  <c r="T258" i="4"/>
  <c r="T258" i="10" s="1"/>
  <c r="U257" i="4"/>
  <c r="U257" i="10" s="1"/>
  <c r="AI257" i="4"/>
  <c r="AI257" i="10" s="1"/>
  <c r="N285" i="4"/>
  <c r="N285" i="10" s="1"/>
  <c r="R285" i="4"/>
  <c r="R285" i="10" s="1"/>
  <c r="V285" i="4"/>
  <c r="V285" i="10" s="1"/>
  <c r="Z285" i="4"/>
  <c r="Z285" i="10" s="1"/>
  <c r="AD285" i="4"/>
  <c r="AD285" i="10" s="1"/>
  <c r="AH285" i="4"/>
  <c r="AH285" i="10" s="1"/>
  <c r="AL285" i="4"/>
  <c r="AL285" i="10" s="1"/>
  <c r="AP285" i="4"/>
  <c r="AP285" i="10" s="1"/>
  <c r="O285" i="4"/>
  <c r="O285" i="10" s="1"/>
  <c r="S285" i="4"/>
  <c r="S285" i="10" s="1"/>
  <c r="W285" i="4"/>
  <c r="W285" i="10" s="1"/>
  <c r="AA285" i="4"/>
  <c r="AA285" i="10" s="1"/>
  <c r="AE285" i="4"/>
  <c r="AE285" i="10" s="1"/>
  <c r="AI285" i="4"/>
  <c r="AI285" i="10" s="1"/>
  <c r="AM285" i="4"/>
  <c r="AM285" i="10" s="1"/>
  <c r="AQ285" i="4"/>
  <c r="AQ285" i="10" s="1"/>
  <c r="P285" i="4"/>
  <c r="P285" i="10" s="1"/>
  <c r="X285" i="4"/>
  <c r="X285" i="10" s="1"/>
  <c r="AF285" i="4"/>
  <c r="AF285" i="10" s="1"/>
  <c r="AN285" i="4"/>
  <c r="AN285" i="10" s="1"/>
  <c r="T285" i="4"/>
  <c r="T285" i="10" s="1"/>
  <c r="AB285" i="4"/>
  <c r="AB285" i="10" s="1"/>
  <c r="AJ285" i="4"/>
  <c r="AJ285" i="10" s="1"/>
  <c r="AR285" i="4"/>
  <c r="AR285" i="10" s="1"/>
  <c r="Q285" i="4"/>
  <c r="Q285" i="10" s="1"/>
  <c r="AG285" i="4"/>
  <c r="AG285" i="10" s="1"/>
  <c r="U285" i="4"/>
  <c r="U285" i="10" s="1"/>
  <c r="AK285" i="4"/>
  <c r="AK285" i="10" s="1"/>
  <c r="Y285" i="4"/>
  <c r="Y285" i="10" s="1"/>
  <c r="AO285" i="4"/>
  <c r="AO285" i="10" s="1"/>
  <c r="AC285" i="4"/>
  <c r="AC285" i="10" s="1"/>
  <c r="O332" i="4"/>
  <c r="O332" i="10" s="1"/>
  <c r="S332" i="4"/>
  <c r="S332" i="10" s="1"/>
  <c r="W332" i="4"/>
  <c r="W332" i="10" s="1"/>
  <c r="AA332" i="4"/>
  <c r="AA332" i="10" s="1"/>
  <c r="AE332" i="4"/>
  <c r="AE332" i="10" s="1"/>
  <c r="AI332" i="4"/>
  <c r="AI332" i="10" s="1"/>
  <c r="AM332" i="4"/>
  <c r="AM332" i="10" s="1"/>
  <c r="AQ332" i="4"/>
  <c r="AQ332" i="10" s="1"/>
  <c r="P332" i="4"/>
  <c r="P332" i="10" s="1"/>
  <c r="T332" i="4"/>
  <c r="T332" i="10" s="1"/>
  <c r="X332" i="4"/>
  <c r="X332" i="10" s="1"/>
  <c r="AB332" i="4"/>
  <c r="AB332" i="10" s="1"/>
  <c r="AF332" i="4"/>
  <c r="AF332" i="10" s="1"/>
  <c r="AJ332" i="4"/>
  <c r="AJ332" i="10" s="1"/>
  <c r="AN332" i="4"/>
  <c r="AN332" i="10" s="1"/>
  <c r="AR332" i="4"/>
  <c r="AR332" i="10" s="1"/>
  <c r="Q332" i="4"/>
  <c r="Q332" i="10" s="1"/>
  <c r="Y332" i="4"/>
  <c r="Y332" i="10" s="1"/>
  <c r="AG332" i="4"/>
  <c r="AG332" i="10" s="1"/>
  <c r="AO332" i="4"/>
  <c r="AO332" i="10" s="1"/>
  <c r="R332" i="4"/>
  <c r="R332" i="10" s="1"/>
  <c r="Z332" i="4"/>
  <c r="Z332" i="10" s="1"/>
  <c r="AH332" i="4"/>
  <c r="AH332" i="10" s="1"/>
  <c r="AP332" i="4"/>
  <c r="AP332" i="10" s="1"/>
  <c r="V332" i="4"/>
  <c r="V332" i="10" s="1"/>
  <c r="AL332" i="4"/>
  <c r="AL332" i="10" s="1"/>
  <c r="N332" i="4"/>
  <c r="N332" i="10" s="1"/>
  <c r="AD332" i="4"/>
  <c r="AD332" i="10" s="1"/>
  <c r="AC332" i="4"/>
  <c r="AC332" i="10" s="1"/>
  <c r="AK332" i="4"/>
  <c r="AK332" i="10" s="1"/>
  <c r="M332" i="4"/>
  <c r="M332" i="10" s="1"/>
  <c r="U332" i="4"/>
  <c r="U332" i="10" s="1"/>
  <c r="N445" i="4"/>
  <c r="N445" i="10" s="1"/>
  <c r="R445" i="4"/>
  <c r="R445" i="10" s="1"/>
  <c r="V445" i="4"/>
  <c r="V445" i="10" s="1"/>
  <c r="Z445" i="4"/>
  <c r="Z445" i="10" s="1"/>
  <c r="AD445" i="4"/>
  <c r="AD445" i="10" s="1"/>
  <c r="AH445" i="4"/>
  <c r="AH445" i="10" s="1"/>
  <c r="AL445" i="4"/>
  <c r="AL445" i="10" s="1"/>
  <c r="AP445" i="4"/>
  <c r="AP445" i="10" s="1"/>
  <c r="O445" i="4"/>
  <c r="O445" i="10" s="1"/>
  <c r="T445" i="4"/>
  <c r="T445" i="10" s="1"/>
  <c r="Y445" i="4"/>
  <c r="Y445" i="10" s="1"/>
  <c r="AE445" i="4"/>
  <c r="AE445" i="10" s="1"/>
  <c r="AJ445" i="4"/>
  <c r="AJ445" i="10" s="1"/>
  <c r="AO445" i="4"/>
  <c r="AO445" i="10" s="1"/>
  <c r="P445" i="4"/>
  <c r="P445" i="10" s="1"/>
  <c r="U445" i="4"/>
  <c r="U445" i="10" s="1"/>
  <c r="AA445" i="4"/>
  <c r="AA445" i="10" s="1"/>
  <c r="AF445" i="4"/>
  <c r="AF445" i="10" s="1"/>
  <c r="AK445" i="4"/>
  <c r="AK445" i="10" s="1"/>
  <c r="AQ445" i="4"/>
  <c r="AQ445" i="10" s="1"/>
  <c r="M445" i="4"/>
  <c r="M445" i="10" s="1"/>
  <c r="W445" i="4"/>
  <c r="W445" i="10" s="1"/>
  <c r="AG445" i="4"/>
  <c r="AG445" i="10" s="1"/>
  <c r="AR445" i="4"/>
  <c r="AR445" i="10" s="1"/>
  <c r="X445" i="4"/>
  <c r="X445" i="10" s="1"/>
  <c r="AI445" i="4"/>
  <c r="AI445" i="10" s="1"/>
  <c r="Q445" i="4"/>
  <c r="Q445" i="10" s="1"/>
  <c r="AM445" i="4"/>
  <c r="AM445" i="10" s="1"/>
  <c r="S445" i="4"/>
  <c r="S445" i="10" s="1"/>
  <c r="AN445" i="4"/>
  <c r="AN445" i="10" s="1"/>
  <c r="AB445" i="4"/>
  <c r="AB445" i="10" s="1"/>
  <c r="AC445" i="4"/>
  <c r="AC445" i="10" s="1"/>
  <c r="O556" i="4"/>
  <c r="O556" i="10" s="1"/>
  <c r="S556" i="4"/>
  <c r="S556" i="10" s="1"/>
  <c r="W556" i="4"/>
  <c r="W556" i="10" s="1"/>
  <c r="AA556" i="4"/>
  <c r="AA556" i="10" s="1"/>
  <c r="AE556" i="4"/>
  <c r="AE556" i="10" s="1"/>
  <c r="AI556" i="4"/>
  <c r="AI556" i="10" s="1"/>
  <c r="AM556" i="4"/>
  <c r="AM556" i="10" s="1"/>
  <c r="AQ556" i="4"/>
  <c r="AQ556" i="10" s="1"/>
  <c r="P556" i="4"/>
  <c r="P556" i="10" s="1"/>
  <c r="T556" i="4"/>
  <c r="T556" i="10" s="1"/>
  <c r="X556" i="4"/>
  <c r="X556" i="10" s="1"/>
  <c r="AB556" i="4"/>
  <c r="AB556" i="10" s="1"/>
  <c r="AF556" i="4"/>
  <c r="AF556" i="10" s="1"/>
  <c r="AJ556" i="4"/>
  <c r="AJ556" i="10" s="1"/>
  <c r="AN556" i="4"/>
  <c r="AN556" i="10" s="1"/>
  <c r="AR556" i="4"/>
  <c r="AR556" i="10" s="1"/>
  <c r="Q556" i="4"/>
  <c r="Q556" i="10" s="1"/>
  <c r="Y556" i="4"/>
  <c r="Y556" i="10" s="1"/>
  <c r="AG556" i="4"/>
  <c r="AG556" i="10" s="1"/>
  <c r="AO556" i="4"/>
  <c r="AO556" i="10" s="1"/>
  <c r="R556" i="4"/>
  <c r="R556" i="10" s="1"/>
  <c r="Z556" i="4"/>
  <c r="Z556" i="10" s="1"/>
  <c r="AH556" i="4"/>
  <c r="AH556" i="10" s="1"/>
  <c r="AP556" i="4"/>
  <c r="AP556" i="10" s="1"/>
  <c r="AC556" i="4"/>
  <c r="AC556" i="10" s="1"/>
  <c r="N556" i="4"/>
  <c r="N556" i="10" s="1"/>
  <c r="AD556" i="4"/>
  <c r="AD556" i="10" s="1"/>
  <c r="M556" i="4"/>
  <c r="M556" i="10" s="1"/>
  <c r="U556" i="4"/>
  <c r="U556" i="10" s="1"/>
  <c r="AK556" i="4"/>
  <c r="AK556" i="10" s="1"/>
  <c r="V556" i="4"/>
  <c r="V556" i="10" s="1"/>
  <c r="AL556" i="4"/>
  <c r="AL556" i="10" s="1"/>
  <c r="Q376" i="4"/>
  <c r="Q376" i="10" s="1"/>
  <c r="U376" i="4"/>
  <c r="U376" i="10" s="1"/>
  <c r="Y376" i="4"/>
  <c r="Y376" i="10" s="1"/>
  <c r="AC376" i="4"/>
  <c r="AC376" i="10" s="1"/>
  <c r="AG376" i="4"/>
  <c r="AG376" i="10" s="1"/>
  <c r="AK376" i="4"/>
  <c r="AK376" i="10" s="1"/>
  <c r="AO376" i="4"/>
  <c r="AO376" i="10" s="1"/>
  <c r="N376" i="4"/>
  <c r="N376" i="10" s="1"/>
  <c r="R376" i="4"/>
  <c r="R376" i="10" s="1"/>
  <c r="V376" i="4"/>
  <c r="V376" i="10" s="1"/>
  <c r="Z376" i="4"/>
  <c r="Z376" i="10" s="1"/>
  <c r="AD376" i="4"/>
  <c r="AD376" i="10" s="1"/>
  <c r="AH376" i="4"/>
  <c r="AH376" i="10" s="1"/>
  <c r="AL376" i="4"/>
  <c r="AL376" i="10" s="1"/>
  <c r="AP376" i="4"/>
  <c r="AP376" i="10" s="1"/>
  <c r="O376" i="4"/>
  <c r="O376" i="10" s="1"/>
  <c r="W376" i="4"/>
  <c r="W376" i="10" s="1"/>
  <c r="AE376" i="4"/>
  <c r="AE376" i="10" s="1"/>
  <c r="AM376" i="4"/>
  <c r="AM376" i="10" s="1"/>
  <c r="P376" i="4"/>
  <c r="P376" i="10" s="1"/>
  <c r="X376" i="4"/>
  <c r="X376" i="10" s="1"/>
  <c r="AF376" i="4"/>
  <c r="AF376" i="10" s="1"/>
  <c r="AN376" i="4"/>
  <c r="AN376" i="10" s="1"/>
  <c r="M376" i="4"/>
  <c r="M376" i="10" s="1"/>
  <c r="AB376" i="4"/>
  <c r="AB376" i="10" s="1"/>
  <c r="AR376" i="4"/>
  <c r="AR376" i="10" s="1"/>
  <c r="T376" i="4"/>
  <c r="T376" i="10" s="1"/>
  <c r="AJ376" i="4"/>
  <c r="AJ376" i="10" s="1"/>
  <c r="AI376" i="4"/>
  <c r="AI376" i="10" s="1"/>
  <c r="AQ376" i="4"/>
  <c r="AQ376" i="10" s="1"/>
  <c r="S376" i="4"/>
  <c r="S376" i="10" s="1"/>
  <c r="AA376" i="4"/>
  <c r="AA376" i="10" s="1"/>
  <c r="O535" i="4"/>
  <c r="O535" i="10" s="1"/>
  <c r="S535" i="4"/>
  <c r="S535" i="10" s="1"/>
  <c r="W535" i="4"/>
  <c r="W535" i="10" s="1"/>
  <c r="AA535" i="4"/>
  <c r="AA535" i="10" s="1"/>
  <c r="AE535" i="4"/>
  <c r="AE535" i="10" s="1"/>
  <c r="AI535" i="4"/>
  <c r="AI535" i="10" s="1"/>
  <c r="AM535" i="4"/>
  <c r="AM535" i="10" s="1"/>
  <c r="AQ535" i="4"/>
  <c r="AQ535" i="10" s="1"/>
  <c r="P535" i="4"/>
  <c r="P535" i="10" s="1"/>
  <c r="T535" i="4"/>
  <c r="T535" i="10" s="1"/>
  <c r="X535" i="4"/>
  <c r="X535" i="10" s="1"/>
  <c r="AB535" i="4"/>
  <c r="AB535" i="10" s="1"/>
  <c r="AF535" i="4"/>
  <c r="AF535" i="10" s="1"/>
  <c r="AJ535" i="4"/>
  <c r="AJ535" i="10" s="1"/>
  <c r="AN535" i="4"/>
  <c r="AN535" i="10" s="1"/>
  <c r="AR535" i="4"/>
  <c r="AR535" i="10" s="1"/>
  <c r="M535" i="4"/>
  <c r="M535" i="10" s="1"/>
  <c r="Q535" i="4"/>
  <c r="Q535" i="10" s="1"/>
  <c r="Y535" i="4"/>
  <c r="Y535" i="10" s="1"/>
  <c r="AG535" i="4"/>
  <c r="AG535" i="10" s="1"/>
  <c r="AO535" i="4"/>
  <c r="AO535" i="10" s="1"/>
  <c r="R535" i="4"/>
  <c r="R535" i="10" s="1"/>
  <c r="Z535" i="4"/>
  <c r="Z535" i="10" s="1"/>
  <c r="AH535" i="4"/>
  <c r="AH535" i="10" s="1"/>
  <c r="AP535" i="4"/>
  <c r="AP535" i="10" s="1"/>
  <c r="U535" i="4"/>
  <c r="U535" i="10" s="1"/>
  <c r="AK535" i="4"/>
  <c r="AK535" i="10" s="1"/>
  <c r="N535" i="4"/>
  <c r="N535" i="10" s="1"/>
  <c r="AL535" i="4"/>
  <c r="AL535" i="10" s="1"/>
  <c r="AC535" i="4"/>
  <c r="AC535" i="10" s="1"/>
  <c r="V535" i="4"/>
  <c r="V535" i="10" s="1"/>
  <c r="AD535" i="4"/>
  <c r="AD535" i="10" s="1"/>
  <c r="O453" i="4"/>
  <c r="S453" i="4"/>
  <c r="W453" i="4"/>
  <c r="AA453" i="4"/>
  <c r="AE453" i="4"/>
  <c r="AI453" i="4"/>
  <c r="AM453" i="4"/>
  <c r="AQ453" i="4"/>
  <c r="P453" i="4"/>
  <c r="T453" i="4"/>
  <c r="X453" i="4"/>
  <c r="AB453" i="4"/>
  <c r="AF453" i="4"/>
  <c r="AJ453" i="4"/>
  <c r="AN453" i="4"/>
  <c r="AR453" i="4"/>
  <c r="M453" i="4"/>
  <c r="U453" i="4"/>
  <c r="AC453" i="4"/>
  <c r="AK453" i="4"/>
  <c r="N453" i="4"/>
  <c r="V453" i="4"/>
  <c r="AD453" i="4"/>
  <c r="AL453" i="4"/>
  <c r="Z453" i="4"/>
  <c r="AP453" i="4"/>
  <c r="R453" i="4"/>
  <c r="AH453" i="4"/>
  <c r="AG453" i="4"/>
  <c r="AO453" i="4"/>
  <c r="Q453" i="4"/>
  <c r="Y453" i="4"/>
  <c r="P629" i="4"/>
  <c r="P629" i="10" s="1"/>
  <c r="T629" i="4"/>
  <c r="T629" i="10" s="1"/>
  <c r="X629" i="4"/>
  <c r="X629" i="10" s="1"/>
  <c r="AB629" i="4"/>
  <c r="AB629" i="10" s="1"/>
  <c r="AF629" i="4"/>
  <c r="AF629" i="10" s="1"/>
  <c r="AJ629" i="4"/>
  <c r="AJ629" i="10" s="1"/>
  <c r="AN629" i="4"/>
  <c r="AN629" i="10" s="1"/>
  <c r="AR629" i="4"/>
  <c r="AR629" i="10" s="1"/>
  <c r="M629" i="4"/>
  <c r="M629" i="10" s="1"/>
  <c r="Q629" i="4"/>
  <c r="Q629" i="10" s="1"/>
  <c r="U629" i="4"/>
  <c r="U629" i="10" s="1"/>
  <c r="Y629" i="4"/>
  <c r="Y629" i="10" s="1"/>
  <c r="AC629" i="4"/>
  <c r="AC629" i="10" s="1"/>
  <c r="AG629" i="4"/>
  <c r="AG629" i="10" s="1"/>
  <c r="AK629" i="4"/>
  <c r="AK629" i="10" s="1"/>
  <c r="AO629" i="4"/>
  <c r="AO629" i="10" s="1"/>
  <c r="N629" i="4"/>
  <c r="N629" i="10" s="1"/>
  <c r="V629" i="4"/>
  <c r="V629" i="10" s="1"/>
  <c r="AD629" i="4"/>
  <c r="AD629" i="10" s="1"/>
  <c r="AL629" i="4"/>
  <c r="AL629" i="10" s="1"/>
  <c r="O629" i="4"/>
  <c r="O629" i="10" s="1"/>
  <c r="W629" i="4"/>
  <c r="W629" i="10" s="1"/>
  <c r="AE629" i="4"/>
  <c r="AE629" i="10" s="1"/>
  <c r="AM629" i="4"/>
  <c r="AM629" i="10" s="1"/>
  <c r="R629" i="4"/>
  <c r="R629" i="10" s="1"/>
  <c r="AH629" i="4"/>
  <c r="AH629" i="10" s="1"/>
  <c r="S629" i="4"/>
  <c r="S629" i="10" s="1"/>
  <c r="AI629" i="4"/>
  <c r="AI629" i="10" s="1"/>
  <c r="Z629" i="4"/>
  <c r="Z629" i="10" s="1"/>
  <c r="AP629" i="4"/>
  <c r="AP629" i="10" s="1"/>
  <c r="AA629" i="4"/>
  <c r="AA629" i="10" s="1"/>
  <c r="AQ629" i="4"/>
  <c r="AQ629" i="10" s="1"/>
  <c r="M478" i="4"/>
  <c r="M478" i="10" s="1"/>
  <c r="Q478" i="4"/>
  <c r="Q478" i="10" s="1"/>
  <c r="U478" i="4"/>
  <c r="U478" i="10" s="1"/>
  <c r="Y478" i="4"/>
  <c r="Y478" i="10" s="1"/>
  <c r="AC478" i="4"/>
  <c r="AC478" i="10" s="1"/>
  <c r="AG478" i="4"/>
  <c r="AG478" i="10" s="1"/>
  <c r="AK478" i="4"/>
  <c r="AK478" i="10" s="1"/>
  <c r="AO478" i="4"/>
  <c r="AO478" i="10" s="1"/>
  <c r="N478" i="4"/>
  <c r="N478" i="10" s="1"/>
  <c r="R478" i="4"/>
  <c r="R478" i="10" s="1"/>
  <c r="V478" i="4"/>
  <c r="V478" i="10" s="1"/>
  <c r="Z478" i="4"/>
  <c r="Z478" i="10" s="1"/>
  <c r="AD478" i="4"/>
  <c r="AD478" i="10" s="1"/>
  <c r="AH478" i="4"/>
  <c r="AH478" i="10" s="1"/>
  <c r="AL478" i="4"/>
  <c r="AL478" i="10" s="1"/>
  <c r="AP478" i="4"/>
  <c r="AP478" i="10" s="1"/>
  <c r="S478" i="4"/>
  <c r="S478" i="10" s="1"/>
  <c r="AA478" i="4"/>
  <c r="AA478" i="10" s="1"/>
  <c r="AI478" i="4"/>
  <c r="AI478" i="10" s="1"/>
  <c r="AQ478" i="4"/>
  <c r="AQ478" i="10" s="1"/>
  <c r="T478" i="4"/>
  <c r="T478" i="10" s="1"/>
  <c r="AB478" i="4"/>
  <c r="AB478" i="10" s="1"/>
  <c r="AJ478" i="4"/>
  <c r="AJ478" i="10" s="1"/>
  <c r="AR478" i="4"/>
  <c r="AR478" i="10" s="1"/>
  <c r="X478" i="4"/>
  <c r="X478" i="10" s="1"/>
  <c r="AN478" i="4"/>
  <c r="AN478" i="10" s="1"/>
  <c r="P478" i="4"/>
  <c r="P478" i="10" s="1"/>
  <c r="AF478" i="4"/>
  <c r="AF478" i="10" s="1"/>
  <c r="AE478" i="4"/>
  <c r="AE478" i="10" s="1"/>
  <c r="AM478" i="4"/>
  <c r="AM478" i="10" s="1"/>
  <c r="O478" i="4"/>
  <c r="O478" i="10" s="1"/>
  <c r="W478" i="4"/>
  <c r="W478" i="10" s="1"/>
  <c r="O639" i="4"/>
  <c r="S639" i="4"/>
  <c r="W639" i="4"/>
  <c r="AA639" i="4"/>
  <c r="AE639" i="4"/>
  <c r="AI639" i="4"/>
  <c r="AM639" i="4"/>
  <c r="AQ639" i="4"/>
  <c r="P639" i="4"/>
  <c r="T639" i="4"/>
  <c r="X639" i="4"/>
  <c r="AB639" i="4"/>
  <c r="AF639" i="4"/>
  <c r="AJ639" i="4"/>
  <c r="AN639" i="4"/>
  <c r="AR639" i="4"/>
  <c r="Q639" i="4"/>
  <c r="Y639" i="4"/>
  <c r="AG639" i="4"/>
  <c r="AO639" i="4"/>
  <c r="R639" i="4"/>
  <c r="Z639" i="4"/>
  <c r="AH639" i="4"/>
  <c r="AP639" i="4"/>
  <c r="M639" i="4"/>
  <c r="U639" i="4"/>
  <c r="AK639" i="4"/>
  <c r="V639" i="4"/>
  <c r="AL639" i="4"/>
  <c r="N639" i="4"/>
  <c r="AC639" i="4"/>
  <c r="AD639" i="4"/>
  <c r="P557" i="4"/>
  <c r="T557" i="4"/>
  <c r="X557" i="4"/>
  <c r="Q557" i="4"/>
  <c r="U557" i="4"/>
  <c r="Y557" i="4"/>
  <c r="AC557" i="4"/>
  <c r="R557" i="4"/>
  <c r="Z557" i="4"/>
  <c r="AE557" i="4"/>
  <c r="AI557" i="4"/>
  <c r="AM557" i="4"/>
  <c r="AQ557" i="4"/>
  <c r="S557" i="4"/>
  <c r="AA557" i="4"/>
  <c r="AF557" i="4"/>
  <c r="AJ557" i="4"/>
  <c r="AN557" i="4"/>
  <c r="AR557" i="4"/>
  <c r="M557" i="4"/>
  <c r="N557" i="4"/>
  <c r="AB557" i="4"/>
  <c r="AK557" i="4"/>
  <c r="O557" i="4"/>
  <c r="AD557" i="4"/>
  <c r="AL557" i="4"/>
  <c r="V557" i="4"/>
  <c r="AO557" i="4"/>
  <c r="AG557" i="4"/>
  <c r="W557" i="4"/>
  <c r="AP557" i="4"/>
  <c r="AH557" i="4"/>
  <c r="N530" i="4"/>
  <c r="N530" i="10" s="1"/>
  <c r="R530" i="4"/>
  <c r="R530" i="10" s="1"/>
  <c r="V530" i="4"/>
  <c r="V530" i="10" s="1"/>
  <c r="Z530" i="4"/>
  <c r="Z530" i="10" s="1"/>
  <c r="AD530" i="4"/>
  <c r="AD530" i="10" s="1"/>
  <c r="AH530" i="4"/>
  <c r="AH530" i="10" s="1"/>
  <c r="AL530" i="4"/>
  <c r="AL530" i="10" s="1"/>
  <c r="AP530" i="4"/>
  <c r="AP530" i="10" s="1"/>
  <c r="O530" i="4"/>
  <c r="O530" i="10" s="1"/>
  <c r="S530" i="4"/>
  <c r="S530" i="10" s="1"/>
  <c r="W530" i="4"/>
  <c r="W530" i="10" s="1"/>
  <c r="AA530" i="4"/>
  <c r="AA530" i="10" s="1"/>
  <c r="AE530" i="4"/>
  <c r="AE530" i="10" s="1"/>
  <c r="AI530" i="4"/>
  <c r="AI530" i="10" s="1"/>
  <c r="AM530" i="4"/>
  <c r="AM530" i="10" s="1"/>
  <c r="AQ530" i="4"/>
  <c r="AQ530" i="10" s="1"/>
  <c r="T530" i="4"/>
  <c r="T530" i="10" s="1"/>
  <c r="AB530" i="4"/>
  <c r="AB530" i="10" s="1"/>
  <c r="AJ530" i="4"/>
  <c r="AJ530" i="10" s="1"/>
  <c r="AR530" i="4"/>
  <c r="AR530" i="10" s="1"/>
  <c r="U530" i="4"/>
  <c r="U530" i="10" s="1"/>
  <c r="AC530" i="4"/>
  <c r="AC530" i="10" s="1"/>
  <c r="AK530" i="4"/>
  <c r="AK530" i="10" s="1"/>
  <c r="M530" i="4"/>
  <c r="M530" i="10" s="1"/>
  <c r="X530" i="4"/>
  <c r="X530" i="10" s="1"/>
  <c r="AN530" i="4"/>
  <c r="AN530" i="10" s="1"/>
  <c r="P530" i="4"/>
  <c r="P530" i="10" s="1"/>
  <c r="AF530" i="4"/>
  <c r="AF530" i="10" s="1"/>
  <c r="Y530" i="4"/>
  <c r="Y530" i="10" s="1"/>
  <c r="AO530" i="4"/>
  <c r="AO530" i="10" s="1"/>
  <c r="AG530" i="4"/>
  <c r="AG530" i="10" s="1"/>
  <c r="Q530" i="4"/>
  <c r="Q530" i="10" s="1"/>
  <c r="O586" i="4"/>
  <c r="O586" i="10" s="1"/>
  <c r="S586" i="4"/>
  <c r="S586" i="10" s="1"/>
  <c r="W586" i="4"/>
  <c r="W586" i="10" s="1"/>
  <c r="AA586" i="4"/>
  <c r="AA586" i="10" s="1"/>
  <c r="AE586" i="4"/>
  <c r="AE586" i="10" s="1"/>
  <c r="AI586" i="4"/>
  <c r="AI586" i="10" s="1"/>
  <c r="AM586" i="4"/>
  <c r="AM586" i="10" s="1"/>
  <c r="AQ586" i="4"/>
  <c r="AQ586" i="10" s="1"/>
  <c r="P586" i="4"/>
  <c r="P586" i="10" s="1"/>
  <c r="T586" i="4"/>
  <c r="T586" i="10" s="1"/>
  <c r="X586" i="4"/>
  <c r="X586" i="10" s="1"/>
  <c r="AB586" i="4"/>
  <c r="AB586" i="10" s="1"/>
  <c r="AF586" i="4"/>
  <c r="AF586" i="10" s="1"/>
  <c r="AJ586" i="4"/>
  <c r="AJ586" i="10" s="1"/>
  <c r="AN586" i="4"/>
  <c r="AN586" i="10" s="1"/>
  <c r="AR586" i="4"/>
  <c r="AR586" i="10" s="1"/>
  <c r="U586" i="4"/>
  <c r="U586" i="10" s="1"/>
  <c r="AC586" i="4"/>
  <c r="AC586" i="10" s="1"/>
  <c r="AK586" i="4"/>
  <c r="AK586" i="10" s="1"/>
  <c r="N586" i="4"/>
  <c r="N586" i="10" s="1"/>
  <c r="V586" i="4"/>
  <c r="V586" i="10" s="1"/>
  <c r="AD586" i="4"/>
  <c r="AD586" i="10" s="1"/>
  <c r="AL586" i="4"/>
  <c r="AL586" i="10" s="1"/>
  <c r="M586" i="4"/>
  <c r="M586" i="10" s="1"/>
  <c r="Q586" i="4"/>
  <c r="Q586" i="10" s="1"/>
  <c r="AG586" i="4"/>
  <c r="AG586" i="10" s="1"/>
  <c r="R586" i="4"/>
  <c r="R586" i="10" s="1"/>
  <c r="AH586" i="4"/>
  <c r="AH586" i="10" s="1"/>
  <c r="Y586" i="4"/>
  <c r="Y586" i="10" s="1"/>
  <c r="AO586" i="4"/>
  <c r="AO586" i="10" s="1"/>
  <c r="Z586" i="4"/>
  <c r="Z586" i="10" s="1"/>
  <c r="AP586" i="4"/>
  <c r="AP586" i="10" s="1"/>
  <c r="Q641" i="4"/>
  <c r="Q641" i="10" s="1"/>
  <c r="U641" i="4"/>
  <c r="U641" i="10" s="1"/>
  <c r="Y641" i="4"/>
  <c r="Y641" i="10" s="1"/>
  <c r="AC641" i="4"/>
  <c r="AC641" i="10" s="1"/>
  <c r="AG641" i="4"/>
  <c r="AG641" i="10" s="1"/>
  <c r="AK641" i="4"/>
  <c r="AK641" i="10" s="1"/>
  <c r="AO641" i="4"/>
  <c r="AO641" i="10" s="1"/>
  <c r="N641" i="4"/>
  <c r="N641" i="10" s="1"/>
  <c r="R641" i="4"/>
  <c r="R641" i="10" s="1"/>
  <c r="V641" i="4"/>
  <c r="V641" i="10" s="1"/>
  <c r="Z641" i="4"/>
  <c r="Z641" i="10" s="1"/>
  <c r="AD641" i="4"/>
  <c r="AD641" i="10" s="1"/>
  <c r="AH641" i="4"/>
  <c r="AH641" i="10" s="1"/>
  <c r="AL641" i="4"/>
  <c r="AL641" i="10" s="1"/>
  <c r="AP641" i="4"/>
  <c r="AP641" i="10" s="1"/>
  <c r="M641" i="4"/>
  <c r="M641" i="10" s="1"/>
  <c r="S641" i="4"/>
  <c r="S641" i="10" s="1"/>
  <c r="AA641" i="4"/>
  <c r="AA641" i="10" s="1"/>
  <c r="AI641" i="4"/>
  <c r="AI641" i="10" s="1"/>
  <c r="AQ641" i="4"/>
  <c r="AQ641" i="10" s="1"/>
  <c r="T641" i="4"/>
  <c r="T641" i="10" s="1"/>
  <c r="AB641" i="4"/>
  <c r="AB641" i="10" s="1"/>
  <c r="AJ641" i="4"/>
  <c r="AJ641" i="10" s="1"/>
  <c r="AR641" i="4"/>
  <c r="AR641" i="10" s="1"/>
  <c r="W641" i="4"/>
  <c r="W641" i="10" s="1"/>
  <c r="AM641" i="4"/>
  <c r="AM641" i="10" s="1"/>
  <c r="X641" i="4"/>
  <c r="X641" i="10" s="1"/>
  <c r="AN641" i="4"/>
  <c r="AN641" i="10" s="1"/>
  <c r="O641" i="4"/>
  <c r="O641" i="10" s="1"/>
  <c r="P641" i="4"/>
  <c r="P641" i="10" s="1"/>
  <c r="AE641" i="4"/>
  <c r="AE641" i="10" s="1"/>
  <c r="AF641" i="4"/>
  <c r="AF641" i="10" s="1"/>
  <c r="O706" i="4"/>
  <c r="O706" i="10" s="1"/>
  <c r="S706" i="4"/>
  <c r="S706" i="10" s="1"/>
  <c r="W706" i="4"/>
  <c r="W706" i="10" s="1"/>
  <c r="AA706" i="4"/>
  <c r="AA706" i="10" s="1"/>
  <c r="AE706" i="4"/>
  <c r="AE706" i="10" s="1"/>
  <c r="AI706" i="4"/>
  <c r="AI706" i="10" s="1"/>
  <c r="AM706" i="4"/>
  <c r="AM706" i="10" s="1"/>
  <c r="AQ706" i="4"/>
  <c r="AQ706" i="10" s="1"/>
  <c r="M706" i="4"/>
  <c r="M706" i="10" s="1"/>
  <c r="P706" i="4"/>
  <c r="P706" i="10" s="1"/>
  <c r="T706" i="4"/>
  <c r="T706" i="10" s="1"/>
  <c r="X706" i="4"/>
  <c r="X706" i="10" s="1"/>
  <c r="AB706" i="4"/>
  <c r="AB706" i="10" s="1"/>
  <c r="AF706" i="4"/>
  <c r="AF706" i="10" s="1"/>
  <c r="AJ706" i="4"/>
  <c r="AJ706" i="10" s="1"/>
  <c r="AN706" i="4"/>
  <c r="AN706" i="10" s="1"/>
  <c r="U706" i="4"/>
  <c r="U706" i="10" s="1"/>
  <c r="AC706" i="4"/>
  <c r="AC706" i="10" s="1"/>
  <c r="AK706" i="4"/>
  <c r="AK706" i="10" s="1"/>
  <c r="AR706" i="4"/>
  <c r="AR706" i="10" s="1"/>
  <c r="N706" i="4"/>
  <c r="N706" i="10" s="1"/>
  <c r="V706" i="4"/>
  <c r="V706" i="10" s="1"/>
  <c r="AD706" i="4"/>
  <c r="AD706" i="10" s="1"/>
  <c r="AL706" i="4"/>
  <c r="AL706" i="10" s="1"/>
  <c r="Y706" i="4"/>
  <c r="Y706" i="10" s="1"/>
  <c r="AO706" i="4"/>
  <c r="AO706" i="10" s="1"/>
  <c r="Z706" i="4"/>
  <c r="Z706" i="10" s="1"/>
  <c r="AP706" i="4"/>
  <c r="AP706" i="10" s="1"/>
  <c r="Q706" i="4"/>
  <c r="Q706" i="10" s="1"/>
  <c r="R706" i="4"/>
  <c r="R706" i="10" s="1"/>
  <c r="AG706" i="4"/>
  <c r="AG706" i="10" s="1"/>
  <c r="AH706" i="4"/>
  <c r="AH706" i="10" s="1"/>
  <c r="O784" i="4"/>
  <c r="O784" i="10" s="1"/>
  <c r="S784" i="4"/>
  <c r="S784" i="10" s="1"/>
  <c r="W784" i="4"/>
  <c r="W784" i="10" s="1"/>
  <c r="AA784" i="4"/>
  <c r="AA784" i="10" s="1"/>
  <c r="AE784" i="4"/>
  <c r="AE784" i="10" s="1"/>
  <c r="AI784" i="4"/>
  <c r="AI784" i="10" s="1"/>
  <c r="AM784" i="4"/>
  <c r="AM784" i="10" s="1"/>
  <c r="AQ784" i="4"/>
  <c r="AQ784" i="10" s="1"/>
  <c r="P784" i="4"/>
  <c r="P784" i="10" s="1"/>
  <c r="U784" i="4"/>
  <c r="U784" i="10" s="1"/>
  <c r="Z784" i="4"/>
  <c r="Z784" i="10" s="1"/>
  <c r="AF784" i="4"/>
  <c r="AF784" i="10" s="1"/>
  <c r="AK784" i="4"/>
  <c r="AK784" i="10" s="1"/>
  <c r="AP784" i="4"/>
  <c r="AP784" i="10" s="1"/>
  <c r="Q784" i="4"/>
  <c r="Q784" i="10" s="1"/>
  <c r="V784" i="4"/>
  <c r="V784" i="10" s="1"/>
  <c r="AB784" i="4"/>
  <c r="AB784" i="10" s="1"/>
  <c r="AG784" i="4"/>
  <c r="AG784" i="10" s="1"/>
  <c r="AL784" i="4"/>
  <c r="AL784" i="10" s="1"/>
  <c r="AR784" i="4"/>
  <c r="AR784" i="10" s="1"/>
  <c r="X784" i="4"/>
  <c r="X784" i="10" s="1"/>
  <c r="AH784" i="4"/>
  <c r="AH784" i="10" s="1"/>
  <c r="M784" i="4"/>
  <c r="M784" i="10" s="1"/>
  <c r="N784" i="4"/>
  <c r="N784" i="10" s="1"/>
  <c r="Y784" i="4"/>
  <c r="Y784" i="10" s="1"/>
  <c r="AJ784" i="4"/>
  <c r="AJ784" i="10" s="1"/>
  <c r="R784" i="4"/>
  <c r="R784" i="10" s="1"/>
  <c r="AN784" i="4"/>
  <c r="AN784" i="10" s="1"/>
  <c r="T784" i="4"/>
  <c r="T784" i="10" s="1"/>
  <c r="AO784" i="4"/>
  <c r="AO784" i="10" s="1"/>
  <c r="AC784" i="4"/>
  <c r="AC784" i="10" s="1"/>
  <c r="AD784" i="4"/>
  <c r="AD784" i="10" s="1"/>
  <c r="P785" i="4"/>
  <c r="P785" i="10" s="1"/>
  <c r="T785" i="4"/>
  <c r="T785" i="10" s="1"/>
  <c r="X785" i="4"/>
  <c r="X785" i="10" s="1"/>
  <c r="AB785" i="4"/>
  <c r="AB785" i="10" s="1"/>
  <c r="AF785" i="4"/>
  <c r="AF785" i="10" s="1"/>
  <c r="AJ785" i="4"/>
  <c r="AJ785" i="10" s="1"/>
  <c r="AN785" i="4"/>
  <c r="AN785" i="10" s="1"/>
  <c r="AR785" i="4"/>
  <c r="AR785" i="10" s="1"/>
  <c r="Q785" i="4"/>
  <c r="Q785" i="10" s="1"/>
  <c r="V785" i="4"/>
  <c r="V785" i="10" s="1"/>
  <c r="AA785" i="4"/>
  <c r="AA785" i="10" s="1"/>
  <c r="AG785" i="4"/>
  <c r="AG785" i="10" s="1"/>
  <c r="AL785" i="4"/>
  <c r="AL785" i="10" s="1"/>
  <c r="AQ785" i="4"/>
  <c r="AQ785" i="10" s="1"/>
  <c r="R785" i="4"/>
  <c r="R785" i="10" s="1"/>
  <c r="W785" i="4"/>
  <c r="W785" i="10" s="1"/>
  <c r="AC785" i="4"/>
  <c r="AC785" i="10" s="1"/>
  <c r="AH785" i="4"/>
  <c r="AH785" i="10" s="1"/>
  <c r="AM785" i="4"/>
  <c r="AM785" i="10" s="1"/>
  <c r="N785" i="4"/>
  <c r="N785" i="10" s="1"/>
  <c r="Y785" i="4"/>
  <c r="Y785" i="10" s="1"/>
  <c r="AI785" i="4"/>
  <c r="AI785" i="10" s="1"/>
  <c r="O785" i="4"/>
  <c r="O785" i="10" s="1"/>
  <c r="Z785" i="4"/>
  <c r="Z785" i="10" s="1"/>
  <c r="AK785" i="4"/>
  <c r="AK785" i="10" s="1"/>
  <c r="M785" i="4"/>
  <c r="M785" i="10" s="1"/>
  <c r="AD785" i="4"/>
  <c r="AD785" i="10" s="1"/>
  <c r="AE785" i="4"/>
  <c r="AE785" i="10" s="1"/>
  <c r="S785" i="4"/>
  <c r="S785" i="10" s="1"/>
  <c r="U785" i="4"/>
  <c r="U785" i="10" s="1"/>
  <c r="AO785" i="4"/>
  <c r="AO785" i="10" s="1"/>
  <c r="AP785" i="4"/>
  <c r="AP785" i="10" s="1"/>
  <c r="Q783" i="4"/>
  <c r="Q783" i="10" s="1"/>
  <c r="U783" i="4"/>
  <c r="U783" i="10" s="1"/>
  <c r="Y783" i="4"/>
  <c r="Y783" i="10" s="1"/>
  <c r="AC783" i="4"/>
  <c r="AC783" i="10" s="1"/>
  <c r="N783" i="4"/>
  <c r="N783" i="10" s="1"/>
  <c r="R783" i="4"/>
  <c r="R783" i="10" s="1"/>
  <c r="V783" i="4"/>
  <c r="V783" i="10" s="1"/>
  <c r="Z783" i="4"/>
  <c r="Z783" i="10" s="1"/>
  <c r="AD783" i="4"/>
  <c r="AD783" i="10" s="1"/>
  <c r="AH783" i="4"/>
  <c r="AH783" i="10" s="1"/>
  <c r="AL783" i="4"/>
  <c r="AL783" i="10" s="1"/>
  <c r="AP783" i="4"/>
  <c r="AP783" i="10" s="1"/>
  <c r="O783" i="4"/>
  <c r="O783" i="10" s="1"/>
  <c r="W783" i="4"/>
  <c r="W783" i="10" s="1"/>
  <c r="AE783" i="4"/>
  <c r="AE783" i="10" s="1"/>
  <c r="AJ783" i="4"/>
  <c r="AJ783" i="10" s="1"/>
  <c r="AO783" i="4"/>
  <c r="AO783" i="10" s="1"/>
  <c r="P783" i="4"/>
  <c r="P783" i="10" s="1"/>
  <c r="X783" i="4"/>
  <c r="X783" i="10" s="1"/>
  <c r="AF783" i="4"/>
  <c r="AF783" i="10" s="1"/>
  <c r="AK783" i="4"/>
  <c r="AK783" i="10" s="1"/>
  <c r="AQ783" i="4"/>
  <c r="AQ783" i="10" s="1"/>
  <c r="M783" i="4"/>
  <c r="M783" i="10" s="1"/>
  <c r="S783" i="4"/>
  <c r="S783" i="10" s="1"/>
  <c r="AG783" i="4"/>
  <c r="AG783" i="10" s="1"/>
  <c r="AR783" i="4"/>
  <c r="AR783" i="10" s="1"/>
  <c r="T783" i="4"/>
  <c r="T783" i="10" s="1"/>
  <c r="AI783" i="4"/>
  <c r="AI783" i="10" s="1"/>
  <c r="AA783" i="4"/>
  <c r="AA783" i="10" s="1"/>
  <c r="AB783" i="4"/>
  <c r="AB783" i="10" s="1"/>
  <c r="AM783" i="4"/>
  <c r="AM783" i="10" s="1"/>
  <c r="AN783" i="4"/>
  <c r="AN783" i="10" s="1"/>
  <c r="P808" i="4"/>
  <c r="P808" i="10" s="1"/>
  <c r="T808" i="4"/>
  <c r="T808" i="10" s="1"/>
  <c r="X808" i="4"/>
  <c r="X808" i="10" s="1"/>
  <c r="AB808" i="4"/>
  <c r="AB808" i="10" s="1"/>
  <c r="AF808" i="4"/>
  <c r="AF808" i="10" s="1"/>
  <c r="AJ808" i="4"/>
  <c r="AJ808" i="10" s="1"/>
  <c r="AN808" i="4"/>
  <c r="AN808" i="10" s="1"/>
  <c r="AR808" i="4"/>
  <c r="AR808" i="10" s="1"/>
  <c r="R808" i="4"/>
  <c r="R808" i="10" s="1"/>
  <c r="W808" i="4"/>
  <c r="W808" i="10" s="1"/>
  <c r="AC808" i="4"/>
  <c r="AC808" i="10" s="1"/>
  <c r="AH808" i="4"/>
  <c r="AH808" i="10" s="1"/>
  <c r="AM808" i="4"/>
  <c r="AM808" i="10" s="1"/>
  <c r="N808" i="4"/>
  <c r="N808" i="10" s="1"/>
  <c r="S808" i="4"/>
  <c r="S808" i="10" s="1"/>
  <c r="Y808" i="4"/>
  <c r="Y808" i="10" s="1"/>
  <c r="AD808" i="4"/>
  <c r="AD808" i="10" s="1"/>
  <c r="AI808" i="4"/>
  <c r="AI808" i="10" s="1"/>
  <c r="AO808" i="4"/>
  <c r="AO808" i="10" s="1"/>
  <c r="M808" i="4"/>
  <c r="M808" i="10" s="1"/>
  <c r="O808" i="4"/>
  <c r="O808" i="10" s="1"/>
  <c r="Z808" i="4"/>
  <c r="Z808" i="10" s="1"/>
  <c r="AK808" i="4"/>
  <c r="AK808" i="10" s="1"/>
  <c r="Q808" i="4"/>
  <c r="Q808" i="10" s="1"/>
  <c r="AA808" i="4"/>
  <c r="AA808" i="10" s="1"/>
  <c r="AL808" i="4"/>
  <c r="AL808" i="10" s="1"/>
  <c r="AE808" i="4"/>
  <c r="AE808" i="10" s="1"/>
  <c r="AG808" i="4"/>
  <c r="AG808" i="10" s="1"/>
  <c r="U808" i="4"/>
  <c r="U808" i="10" s="1"/>
  <c r="V808" i="4"/>
  <c r="V808" i="10" s="1"/>
  <c r="AP808" i="4"/>
  <c r="AP808" i="10" s="1"/>
  <c r="AQ808" i="4"/>
  <c r="AQ808" i="10" s="1"/>
  <c r="Q324" i="4"/>
  <c r="Q324" i="10" s="1"/>
  <c r="U324" i="4"/>
  <c r="U324" i="10" s="1"/>
  <c r="Y324" i="4"/>
  <c r="Y324" i="10" s="1"/>
  <c r="AC324" i="4"/>
  <c r="AC324" i="10" s="1"/>
  <c r="AG324" i="4"/>
  <c r="AG324" i="10" s="1"/>
  <c r="AK324" i="4"/>
  <c r="AK324" i="10" s="1"/>
  <c r="AO324" i="4"/>
  <c r="AO324" i="10" s="1"/>
  <c r="N324" i="4"/>
  <c r="N324" i="10" s="1"/>
  <c r="R324" i="4"/>
  <c r="R324" i="10" s="1"/>
  <c r="V324" i="4"/>
  <c r="V324" i="10" s="1"/>
  <c r="Z324" i="4"/>
  <c r="Z324" i="10" s="1"/>
  <c r="AD324" i="4"/>
  <c r="AD324" i="10" s="1"/>
  <c r="AH324" i="4"/>
  <c r="AH324" i="10" s="1"/>
  <c r="AL324" i="4"/>
  <c r="AL324" i="10" s="1"/>
  <c r="AP324" i="4"/>
  <c r="AP324" i="10" s="1"/>
  <c r="S324" i="4"/>
  <c r="S324" i="10" s="1"/>
  <c r="AA324" i="4"/>
  <c r="AA324" i="10" s="1"/>
  <c r="AI324" i="4"/>
  <c r="AI324" i="10" s="1"/>
  <c r="AQ324" i="4"/>
  <c r="AQ324" i="10" s="1"/>
  <c r="O324" i="4"/>
  <c r="O324" i="10" s="1"/>
  <c r="W324" i="4"/>
  <c r="W324" i="10" s="1"/>
  <c r="AE324" i="4"/>
  <c r="AE324" i="10" s="1"/>
  <c r="AM324" i="4"/>
  <c r="AM324" i="10" s="1"/>
  <c r="T324" i="4"/>
  <c r="T324" i="10" s="1"/>
  <c r="AJ324" i="4"/>
  <c r="AJ324" i="10" s="1"/>
  <c r="X324" i="4"/>
  <c r="X324" i="10" s="1"/>
  <c r="AN324" i="4"/>
  <c r="AN324" i="10" s="1"/>
  <c r="AB324" i="4"/>
  <c r="AB324" i="10" s="1"/>
  <c r="AR324" i="4"/>
  <c r="AR324" i="10" s="1"/>
  <c r="AF324" i="4"/>
  <c r="AF324" i="10" s="1"/>
  <c r="M324" i="4"/>
  <c r="M324" i="10" s="1"/>
  <c r="P324" i="4"/>
  <c r="P324" i="10" s="1"/>
  <c r="U253" i="4"/>
  <c r="AK253" i="4"/>
  <c r="V253" i="4"/>
  <c r="AL253" i="4"/>
  <c r="AE253" i="4"/>
  <c r="AI253" i="4"/>
  <c r="T253" i="4"/>
  <c r="AN253" i="4"/>
  <c r="Q363" i="4"/>
  <c r="Q363" i="10" s="1"/>
  <c r="U363" i="4"/>
  <c r="U363" i="10" s="1"/>
  <c r="Y363" i="4"/>
  <c r="Y363" i="10" s="1"/>
  <c r="AC363" i="4"/>
  <c r="AC363" i="10" s="1"/>
  <c r="AG363" i="4"/>
  <c r="AG363" i="10" s="1"/>
  <c r="AK363" i="4"/>
  <c r="AK363" i="10" s="1"/>
  <c r="AO363" i="4"/>
  <c r="AO363" i="10" s="1"/>
  <c r="N363" i="4"/>
  <c r="N363" i="10" s="1"/>
  <c r="R363" i="4"/>
  <c r="R363" i="10" s="1"/>
  <c r="V363" i="4"/>
  <c r="V363" i="10" s="1"/>
  <c r="Z363" i="4"/>
  <c r="Z363" i="10" s="1"/>
  <c r="AD363" i="4"/>
  <c r="AD363" i="10" s="1"/>
  <c r="AH363" i="4"/>
  <c r="AH363" i="10" s="1"/>
  <c r="AL363" i="4"/>
  <c r="AL363" i="10" s="1"/>
  <c r="AP363" i="4"/>
  <c r="AP363" i="10" s="1"/>
  <c r="O363" i="4"/>
  <c r="O363" i="10" s="1"/>
  <c r="W363" i="4"/>
  <c r="W363" i="10" s="1"/>
  <c r="AE363" i="4"/>
  <c r="AE363" i="10" s="1"/>
  <c r="AM363" i="4"/>
  <c r="AM363" i="10" s="1"/>
  <c r="P363" i="4"/>
  <c r="P363" i="10" s="1"/>
  <c r="X363" i="4"/>
  <c r="X363" i="10" s="1"/>
  <c r="AF363" i="4"/>
  <c r="AF363" i="10" s="1"/>
  <c r="AN363" i="4"/>
  <c r="AN363" i="10" s="1"/>
  <c r="M363" i="4"/>
  <c r="M363" i="10" s="1"/>
  <c r="AB363" i="4"/>
  <c r="AB363" i="10" s="1"/>
  <c r="AR363" i="4"/>
  <c r="AR363" i="10" s="1"/>
  <c r="T363" i="4"/>
  <c r="T363" i="10" s="1"/>
  <c r="AJ363" i="4"/>
  <c r="AJ363" i="10" s="1"/>
  <c r="AI363" i="4"/>
  <c r="AI363" i="10" s="1"/>
  <c r="AQ363" i="4"/>
  <c r="AQ363" i="10" s="1"/>
  <c r="S363" i="4"/>
  <c r="S363" i="10" s="1"/>
  <c r="AA363" i="4"/>
  <c r="AA363" i="10" s="1"/>
  <c r="O336" i="4"/>
  <c r="O336" i="10" s="1"/>
  <c r="S336" i="4"/>
  <c r="S336" i="10" s="1"/>
  <c r="W336" i="4"/>
  <c r="W336" i="10" s="1"/>
  <c r="AA336" i="4"/>
  <c r="AA336" i="10" s="1"/>
  <c r="AE336" i="4"/>
  <c r="AE336" i="10" s="1"/>
  <c r="AI336" i="4"/>
  <c r="AI336" i="10" s="1"/>
  <c r="AM336" i="4"/>
  <c r="AM336" i="10" s="1"/>
  <c r="AQ336" i="4"/>
  <c r="AQ336" i="10" s="1"/>
  <c r="P336" i="4"/>
  <c r="P336" i="10" s="1"/>
  <c r="T336" i="4"/>
  <c r="T336" i="10" s="1"/>
  <c r="X336" i="4"/>
  <c r="X336" i="10" s="1"/>
  <c r="AB336" i="4"/>
  <c r="AB336" i="10" s="1"/>
  <c r="AF336" i="4"/>
  <c r="AF336" i="10" s="1"/>
  <c r="AJ336" i="4"/>
  <c r="AJ336" i="10" s="1"/>
  <c r="AN336" i="4"/>
  <c r="AN336" i="10" s="1"/>
  <c r="AR336" i="4"/>
  <c r="AR336" i="10" s="1"/>
  <c r="R336" i="4"/>
  <c r="R336" i="10" s="1"/>
  <c r="Z336" i="4"/>
  <c r="Z336" i="10" s="1"/>
  <c r="AH336" i="4"/>
  <c r="AH336" i="10" s="1"/>
  <c r="AP336" i="4"/>
  <c r="AP336" i="10" s="1"/>
  <c r="N336" i="4"/>
  <c r="N336" i="10" s="1"/>
  <c r="V336" i="4"/>
  <c r="V336" i="10" s="1"/>
  <c r="AD336" i="4"/>
  <c r="AD336" i="10" s="1"/>
  <c r="AL336" i="4"/>
  <c r="AL336" i="10" s="1"/>
  <c r="M336" i="4"/>
  <c r="M336" i="10" s="1"/>
  <c r="AC336" i="4"/>
  <c r="AC336" i="10" s="1"/>
  <c r="U336" i="4"/>
  <c r="U336" i="10" s="1"/>
  <c r="AK336" i="4"/>
  <c r="AK336" i="10" s="1"/>
  <c r="Y336" i="4"/>
  <c r="Y336" i="10" s="1"/>
  <c r="AO336" i="4"/>
  <c r="AO336" i="10" s="1"/>
  <c r="Q336" i="4"/>
  <c r="Q336" i="10" s="1"/>
  <c r="AG336" i="4"/>
  <c r="AG336" i="10" s="1"/>
  <c r="Q359" i="4"/>
  <c r="U359" i="4"/>
  <c r="Y359" i="4"/>
  <c r="AC359" i="4"/>
  <c r="AG359" i="4"/>
  <c r="AK359" i="4"/>
  <c r="AO359" i="4"/>
  <c r="N359" i="4"/>
  <c r="R359" i="4"/>
  <c r="V359" i="4"/>
  <c r="Z359" i="4"/>
  <c r="AD359" i="4"/>
  <c r="AH359" i="4"/>
  <c r="AL359" i="4"/>
  <c r="AP359" i="4"/>
  <c r="S359" i="4"/>
  <c r="AA359" i="4"/>
  <c r="AI359" i="4"/>
  <c r="AQ359" i="4"/>
  <c r="T359" i="4"/>
  <c r="AB359" i="4"/>
  <c r="AJ359" i="4"/>
  <c r="AR359" i="4"/>
  <c r="X359" i="4"/>
  <c r="AN359" i="4"/>
  <c r="M359" i="4"/>
  <c r="P359" i="4"/>
  <c r="AF359" i="4"/>
  <c r="AE359" i="4"/>
  <c r="AM359" i="4"/>
  <c r="O359" i="4"/>
  <c r="W359" i="4"/>
  <c r="O361" i="4"/>
  <c r="O361" i="10" s="1"/>
  <c r="S361" i="4"/>
  <c r="S361" i="10" s="1"/>
  <c r="W361" i="4"/>
  <c r="W361" i="10" s="1"/>
  <c r="AA361" i="4"/>
  <c r="AA361" i="10" s="1"/>
  <c r="AE361" i="4"/>
  <c r="AE361" i="10" s="1"/>
  <c r="AI361" i="4"/>
  <c r="AI361" i="10" s="1"/>
  <c r="AM361" i="4"/>
  <c r="AM361" i="10" s="1"/>
  <c r="AQ361" i="4"/>
  <c r="AQ361" i="10" s="1"/>
  <c r="P361" i="4"/>
  <c r="P361" i="10" s="1"/>
  <c r="T361" i="4"/>
  <c r="T361" i="10" s="1"/>
  <c r="X361" i="4"/>
  <c r="X361" i="10" s="1"/>
  <c r="AB361" i="4"/>
  <c r="AB361" i="10" s="1"/>
  <c r="AF361" i="4"/>
  <c r="AF361" i="10" s="1"/>
  <c r="AJ361" i="4"/>
  <c r="AJ361" i="10" s="1"/>
  <c r="AN361" i="4"/>
  <c r="AN361" i="10" s="1"/>
  <c r="AR361" i="4"/>
  <c r="AR361" i="10" s="1"/>
  <c r="M361" i="4"/>
  <c r="M361" i="10" s="1"/>
  <c r="U361" i="4"/>
  <c r="U361" i="10" s="1"/>
  <c r="AC361" i="4"/>
  <c r="AC361" i="10" s="1"/>
  <c r="AK361" i="4"/>
  <c r="AK361" i="10" s="1"/>
  <c r="N361" i="4"/>
  <c r="N361" i="10" s="1"/>
  <c r="V361" i="4"/>
  <c r="V361" i="10" s="1"/>
  <c r="AD361" i="4"/>
  <c r="AD361" i="10" s="1"/>
  <c r="AL361" i="4"/>
  <c r="AL361" i="10" s="1"/>
  <c r="Z361" i="4"/>
  <c r="Z361" i="10" s="1"/>
  <c r="AP361" i="4"/>
  <c r="AP361" i="10" s="1"/>
  <c r="R361" i="4"/>
  <c r="R361" i="10" s="1"/>
  <c r="AH361" i="4"/>
  <c r="AH361" i="10" s="1"/>
  <c r="AG361" i="4"/>
  <c r="AG361" i="10" s="1"/>
  <c r="AO361" i="4"/>
  <c r="AO361" i="10" s="1"/>
  <c r="Q361" i="4"/>
  <c r="Q361" i="10" s="1"/>
  <c r="Y361" i="4"/>
  <c r="Y361" i="10" s="1"/>
  <c r="O426" i="4"/>
  <c r="O426" i="10" s="1"/>
  <c r="S426" i="4"/>
  <c r="S426" i="10" s="1"/>
  <c r="W426" i="4"/>
  <c r="W426" i="10" s="1"/>
  <c r="AA426" i="4"/>
  <c r="AA426" i="10" s="1"/>
  <c r="AE426" i="4"/>
  <c r="AE426" i="10" s="1"/>
  <c r="AI426" i="4"/>
  <c r="AI426" i="10" s="1"/>
  <c r="AM426" i="4"/>
  <c r="AM426" i="10" s="1"/>
  <c r="AQ426" i="4"/>
  <c r="AQ426" i="10" s="1"/>
  <c r="P426" i="4"/>
  <c r="P426" i="10" s="1"/>
  <c r="T426" i="4"/>
  <c r="T426" i="10" s="1"/>
  <c r="X426" i="4"/>
  <c r="X426" i="10" s="1"/>
  <c r="AB426" i="4"/>
  <c r="AB426" i="10" s="1"/>
  <c r="AF426" i="4"/>
  <c r="AF426" i="10" s="1"/>
  <c r="AJ426" i="4"/>
  <c r="AJ426" i="10" s="1"/>
  <c r="AN426" i="4"/>
  <c r="AN426" i="10" s="1"/>
  <c r="AR426" i="4"/>
  <c r="AR426" i="10" s="1"/>
  <c r="U426" i="4"/>
  <c r="U426" i="10" s="1"/>
  <c r="AC426" i="4"/>
  <c r="AC426" i="10" s="1"/>
  <c r="AK426" i="4"/>
  <c r="AK426" i="10" s="1"/>
  <c r="M426" i="4"/>
  <c r="M426" i="10" s="1"/>
  <c r="N426" i="4"/>
  <c r="N426" i="10" s="1"/>
  <c r="V426" i="4"/>
  <c r="V426" i="10" s="1"/>
  <c r="AD426" i="4"/>
  <c r="AD426" i="10" s="1"/>
  <c r="AL426" i="4"/>
  <c r="AL426" i="10" s="1"/>
  <c r="Z426" i="4"/>
  <c r="Z426" i="10" s="1"/>
  <c r="AP426" i="4"/>
  <c r="AP426" i="10" s="1"/>
  <c r="R426" i="4"/>
  <c r="R426" i="10" s="1"/>
  <c r="AH426" i="4"/>
  <c r="AH426" i="10" s="1"/>
  <c r="AG426" i="4"/>
  <c r="AG426" i="10" s="1"/>
  <c r="AO426" i="4"/>
  <c r="AO426" i="10" s="1"/>
  <c r="Q426" i="4"/>
  <c r="Q426" i="10" s="1"/>
  <c r="Y426" i="4"/>
  <c r="Y426" i="10" s="1"/>
  <c r="Q584" i="4"/>
  <c r="U584" i="4"/>
  <c r="Y584" i="4"/>
  <c r="AC584" i="4"/>
  <c r="AG584" i="4"/>
  <c r="AK584" i="4"/>
  <c r="AO584" i="4"/>
  <c r="N584" i="4"/>
  <c r="R584" i="4"/>
  <c r="V584" i="4"/>
  <c r="Z584" i="4"/>
  <c r="AD584" i="4"/>
  <c r="AH584" i="4"/>
  <c r="AL584" i="4"/>
  <c r="AP584" i="4"/>
  <c r="M584" i="4"/>
  <c r="S584" i="4"/>
  <c r="AA584" i="4"/>
  <c r="AI584" i="4"/>
  <c r="AQ584" i="4"/>
  <c r="T584" i="4"/>
  <c r="AB584" i="4"/>
  <c r="AJ584" i="4"/>
  <c r="AR584" i="4"/>
  <c r="O584" i="4"/>
  <c r="AE584" i="4"/>
  <c r="P584" i="4"/>
  <c r="AF584" i="4"/>
  <c r="W584" i="4"/>
  <c r="AM584" i="4"/>
  <c r="X584" i="4"/>
  <c r="AN584" i="4"/>
  <c r="O569" i="4"/>
  <c r="O569" i="10" s="1"/>
  <c r="S569" i="4"/>
  <c r="S569" i="10" s="1"/>
  <c r="W569" i="4"/>
  <c r="W569" i="10" s="1"/>
  <c r="AA569" i="4"/>
  <c r="AA569" i="10" s="1"/>
  <c r="AE569" i="4"/>
  <c r="AE569" i="10" s="1"/>
  <c r="AI569" i="4"/>
  <c r="AI569" i="10" s="1"/>
  <c r="AM569" i="4"/>
  <c r="AM569" i="10" s="1"/>
  <c r="AQ569" i="4"/>
  <c r="AQ569" i="10" s="1"/>
  <c r="P569" i="4"/>
  <c r="P569" i="10" s="1"/>
  <c r="T569" i="4"/>
  <c r="T569" i="10" s="1"/>
  <c r="X569" i="4"/>
  <c r="X569" i="10" s="1"/>
  <c r="AB569" i="4"/>
  <c r="AB569" i="10" s="1"/>
  <c r="AF569" i="4"/>
  <c r="AF569" i="10" s="1"/>
  <c r="AJ569" i="4"/>
  <c r="AJ569" i="10" s="1"/>
  <c r="AN569" i="4"/>
  <c r="AN569" i="10" s="1"/>
  <c r="AR569" i="4"/>
  <c r="AR569" i="10" s="1"/>
  <c r="Q569" i="4"/>
  <c r="Q569" i="10" s="1"/>
  <c r="Y569" i="4"/>
  <c r="Y569" i="10" s="1"/>
  <c r="AG569" i="4"/>
  <c r="AG569" i="10" s="1"/>
  <c r="AO569" i="4"/>
  <c r="AO569" i="10" s="1"/>
  <c r="R569" i="4"/>
  <c r="R569" i="10" s="1"/>
  <c r="Z569" i="4"/>
  <c r="Z569" i="10" s="1"/>
  <c r="AH569" i="4"/>
  <c r="AH569" i="10" s="1"/>
  <c r="AP569" i="4"/>
  <c r="AP569" i="10" s="1"/>
  <c r="AC569" i="4"/>
  <c r="AC569" i="10" s="1"/>
  <c r="M569" i="4"/>
  <c r="M569" i="10" s="1"/>
  <c r="N569" i="4"/>
  <c r="N569" i="10" s="1"/>
  <c r="AD569" i="4"/>
  <c r="AD569" i="10" s="1"/>
  <c r="U569" i="4"/>
  <c r="U569" i="10" s="1"/>
  <c r="AK569" i="4"/>
  <c r="AK569" i="10" s="1"/>
  <c r="V569" i="4"/>
  <c r="V569" i="10" s="1"/>
  <c r="AL569" i="4"/>
  <c r="AL569" i="10" s="1"/>
  <c r="O457" i="4"/>
  <c r="O457" i="10" s="1"/>
  <c r="S457" i="4"/>
  <c r="S457" i="10" s="1"/>
  <c r="W457" i="4"/>
  <c r="W457" i="10" s="1"/>
  <c r="AA457" i="4"/>
  <c r="AA457" i="10" s="1"/>
  <c r="AE457" i="4"/>
  <c r="AE457" i="10" s="1"/>
  <c r="AI457" i="4"/>
  <c r="AI457" i="10" s="1"/>
  <c r="AM457" i="4"/>
  <c r="AM457" i="10" s="1"/>
  <c r="AQ457" i="4"/>
  <c r="AQ457" i="10" s="1"/>
  <c r="P457" i="4"/>
  <c r="P457" i="10" s="1"/>
  <c r="T457" i="4"/>
  <c r="T457" i="10" s="1"/>
  <c r="X457" i="4"/>
  <c r="X457" i="10" s="1"/>
  <c r="AB457" i="4"/>
  <c r="AB457" i="10" s="1"/>
  <c r="AF457" i="4"/>
  <c r="AF457" i="10" s="1"/>
  <c r="AJ457" i="4"/>
  <c r="AJ457" i="10" s="1"/>
  <c r="AN457" i="4"/>
  <c r="AN457" i="10" s="1"/>
  <c r="AR457" i="4"/>
  <c r="AR457" i="10" s="1"/>
  <c r="M457" i="4"/>
  <c r="M457" i="10" s="1"/>
  <c r="Q457" i="4"/>
  <c r="Q457" i="10" s="1"/>
  <c r="Y457" i="4"/>
  <c r="Y457" i="10" s="1"/>
  <c r="AG457" i="4"/>
  <c r="AG457" i="10" s="1"/>
  <c r="AO457" i="4"/>
  <c r="AO457" i="10" s="1"/>
  <c r="R457" i="4"/>
  <c r="R457" i="10" s="1"/>
  <c r="Z457" i="4"/>
  <c r="Z457" i="10" s="1"/>
  <c r="AH457" i="4"/>
  <c r="AH457" i="10" s="1"/>
  <c r="AP457" i="4"/>
  <c r="AP457" i="10" s="1"/>
  <c r="N457" i="4"/>
  <c r="N457" i="10" s="1"/>
  <c r="AD457" i="4"/>
  <c r="AD457" i="10" s="1"/>
  <c r="V457" i="4"/>
  <c r="V457" i="10" s="1"/>
  <c r="AL457" i="4"/>
  <c r="AL457" i="10" s="1"/>
  <c r="AK457" i="4"/>
  <c r="AK457" i="10" s="1"/>
  <c r="U457" i="4"/>
  <c r="U457" i="10" s="1"/>
  <c r="AC457" i="4"/>
  <c r="AC457" i="10" s="1"/>
  <c r="O531" i="4"/>
  <c r="S531" i="4"/>
  <c r="W531" i="4"/>
  <c r="AA531" i="4"/>
  <c r="AE531" i="4"/>
  <c r="AI531" i="4"/>
  <c r="AM531" i="4"/>
  <c r="AQ531" i="4"/>
  <c r="P531" i="4"/>
  <c r="T531" i="4"/>
  <c r="X531" i="4"/>
  <c r="AB531" i="4"/>
  <c r="AF531" i="4"/>
  <c r="AJ531" i="4"/>
  <c r="AN531" i="4"/>
  <c r="AR531" i="4"/>
  <c r="M531" i="4"/>
  <c r="U531" i="4"/>
  <c r="AC531" i="4"/>
  <c r="AK531" i="4"/>
  <c r="N531" i="4"/>
  <c r="V531" i="4"/>
  <c r="AD531" i="4"/>
  <c r="AL531" i="4"/>
  <c r="Y531" i="4"/>
  <c r="AO531" i="4"/>
  <c r="Q531" i="4"/>
  <c r="AG531" i="4"/>
  <c r="Z531" i="4"/>
  <c r="AP531" i="4"/>
  <c r="R531" i="4"/>
  <c r="AH531" i="4"/>
  <c r="P454" i="4"/>
  <c r="T454" i="4"/>
  <c r="X454" i="4"/>
  <c r="AB454" i="4"/>
  <c r="AF454" i="4"/>
  <c r="AJ454" i="4"/>
  <c r="AN454" i="4"/>
  <c r="AR454" i="4"/>
  <c r="Q454" i="4"/>
  <c r="U454" i="4"/>
  <c r="Y454" i="4"/>
  <c r="AC454" i="4"/>
  <c r="AG454" i="4"/>
  <c r="AK454" i="4"/>
  <c r="AO454" i="4"/>
  <c r="N454" i="4"/>
  <c r="V454" i="4"/>
  <c r="AD454" i="4"/>
  <c r="AL454" i="4"/>
  <c r="O454" i="4"/>
  <c r="W454" i="4"/>
  <c r="AE454" i="4"/>
  <c r="AM454" i="4"/>
  <c r="AA454" i="4"/>
  <c r="AQ454" i="4"/>
  <c r="S454" i="4"/>
  <c r="AI454" i="4"/>
  <c r="AH454" i="4"/>
  <c r="AP454" i="4"/>
  <c r="M454" i="4"/>
  <c r="R454" i="4"/>
  <c r="Z454" i="4"/>
  <c r="P532" i="4"/>
  <c r="T532" i="4"/>
  <c r="X532" i="4"/>
  <c r="AB532" i="4"/>
  <c r="AF532" i="4"/>
  <c r="AJ532" i="4"/>
  <c r="AN532" i="4"/>
  <c r="AR532" i="4"/>
  <c r="Q532" i="4"/>
  <c r="U532" i="4"/>
  <c r="Y532" i="4"/>
  <c r="AC532" i="4"/>
  <c r="AG532" i="4"/>
  <c r="AK532" i="4"/>
  <c r="AO532" i="4"/>
  <c r="N532" i="4"/>
  <c r="V532" i="4"/>
  <c r="AD532" i="4"/>
  <c r="AL532" i="4"/>
  <c r="O532" i="4"/>
  <c r="W532" i="4"/>
  <c r="AE532" i="4"/>
  <c r="AM532" i="4"/>
  <c r="Z532" i="4"/>
  <c r="AP532" i="4"/>
  <c r="R532" i="4"/>
  <c r="AH532" i="4"/>
  <c r="AA532" i="4"/>
  <c r="AQ532" i="4"/>
  <c r="AI532" i="4"/>
  <c r="S532" i="4"/>
  <c r="M532" i="4"/>
  <c r="Q533" i="4"/>
  <c r="Q533" i="10" s="1"/>
  <c r="U533" i="4"/>
  <c r="U533" i="10" s="1"/>
  <c r="Y533" i="4"/>
  <c r="Y533" i="10" s="1"/>
  <c r="AC533" i="4"/>
  <c r="AC533" i="10" s="1"/>
  <c r="AG533" i="4"/>
  <c r="AG533" i="10" s="1"/>
  <c r="AK533" i="4"/>
  <c r="AK533" i="10" s="1"/>
  <c r="AO533" i="4"/>
  <c r="AO533" i="10" s="1"/>
  <c r="N533" i="4"/>
  <c r="N533" i="10" s="1"/>
  <c r="R533" i="4"/>
  <c r="R533" i="10" s="1"/>
  <c r="V533" i="4"/>
  <c r="V533" i="10" s="1"/>
  <c r="Z533" i="4"/>
  <c r="Z533" i="10" s="1"/>
  <c r="AD533" i="4"/>
  <c r="AD533" i="10" s="1"/>
  <c r="AH533" i="4"/>
  <c r="AH533" i="10" s="1"/>
  <c r="AL533" i="4"/>
  <c r="AL533" i="10" s="1"/>
  <c r="AP533" i="4"/>
  <c r="AP533" i="10" s="1"/>
  <c r="O533" i="4"/>
  <c r="O533" i="10" s="1"/>
  <c r="W533" i="4"/>
  <c r="W533" i="10" s="1"/>
  <c r="AE533" i="4"/>
  <c r="AE533" i="10" s="1"/>
  <c r="AM533" i="4"/>
  <c r="AM533" i="10" s="1"/>
  <c r="P533" i="4"/>
  <c r="P533" i="10" s="1"/>
  <c r="X533" i="4"/>
  <c r="X533" i="10" s="1"/>
  <c r="AF533" i="4"/>
  <c r="AF533" i="10" s="1"/>
  <c r="AN533" i="4"/>
  <c r="AN533" i="10" s="1"/>
  <c r="AA533" i="4"/>
  <c r="AA533" i="10" s="1"/>
  <c r="AQ533" i="4"/>
  <c r="AQ533" i="10" s="1"/>
  <c r="S533" i="4"/>
  <c r="S533" i="10" s="1"/>
  <c r="AI533" i="4"/>
  <c r="AI533" i="10" s="1"/>
  <c r="AB533" i="4"/>
  <c r="AB533" i="10" s="1"/>
  <c r="M533" i="4"/>
  <c r="M533" i="10" s="1"/>
  <c r="AR533" i="4"/>
  <c r="AR533" i="10" s="1"/>
  <c r="T533" i="4"/>
  <c r="T533" i="10" s="1"/>
  <c r="AJ533" i="4"/>
  <c r="AJ533" i="10" s="1"/>
  <c r="N534" i="4"/>
  <c r="N534" i="10" s="1"/>
  <c r="R534" i="4"/>
  <c r="R534" i="10" s="1"/>
  <c r="V534" i="4"/>
  <c r="V534" i="10" s="1"/>
  <c r="Z534" i="4"/>
  <c r="Z534" i="10" s="1"/>
  <c r="AD534" i="4"/>
  <c r="AD534" i="10" s="1"/>
  <c r="AH534" i="4"/>
  <c r="AH534" i="10" s="1"/>
  <c r="AL534" i="4"/>
  <c r="AL534" i="10" s="1"/>
  <c r="AP534" i="4"/>
  <c r="AP534" i="10" s="1"/>
  <c r="M534" i="4"/>
  <c r="M534" i="10" s="1"/>
  <c r="O534" i="4"/>
  <c r="O534" i="10" s="1"/>
  <c r="S534" i="4"/>
  <c r="S534" i="10" s="1"/>
  <c r="W534" i="4"/>
  <c r="W534" i="10" s="1"/>
  <c r="AA534" i="4"/>
  <c r="AA534" i="10" s="1"/>
  <c r="AE534" i="4"/>
  <c r="AE534" i="10" s="1"/>
  <c r="AI534" i="4"/>
  <c r="AI534" i="10" s="1"/>
  <c r="AM534" i="4"/>
  <c r="AM534" i="10" s="1"/>
  <c r="AQ534" i="4"/>
  <c r="AQ534" i="10" s="1"/>
  <c r="P534" i="4"/>
  <c r="P534" i="10" s="1"/>
  <c r="X534" i="4"/>
  <c r="X534" i="10" s="1"/>
  <c r="AF534" i="4"/>
  <c r="AF534" i="10" s="1"/>
  <c r="AN534" i="4"/>
  <c r="AN534" i="10" s="1"/>
  <c r="Q534" i="4"/>
  <c r="Q534" i="10" s="1"/>
  <c r="Y534" i="4"/>
  <c r="Y534" i="10" s="1"/>
  <c r="AG534" i="4"/>
  <c r="AG534" i="10" s="1"/>
  <c r="AO534" i="4"/>
  <c r="AO534" i="10" s="1"/>
  <c r="T534" i="4"/>
  <c r="T534" i="10" s="1"/>
  <c r="AJ534" i="4"/>
  <c r="AJ534" i="10" s="1"/>
  <c r="AB534" i="4"/>
  <c r="AB534" i="10" s="1"/>
  <c r="AK534" i="4"/>
  <c r="AK534" i="10" s="1"/>
  <c r="AC534" i="4"/>
  <c r="AC534" i="10" s="1"/>
  <c r="AR534" i="4"/>
  <c r="AR534" i="10" s="1"/>
  <c r="U534" i="4"/>
  <c r="U534" i="10" s="1"/>
  <c r="Q665" i="4"/>
  <c r="U665" i="4"/>
  <c r="Y665" i="4"/>
  <c r="AC665" i="4"/>
  <c r="AG665" i="4"/>
  <c r="AK665" i="4"/>
  <c r="AO665" i="4"/>
  <c r="N665" i="4"/>
  <c r="R665" i="4"/>
  <c r="V665" i="4"/>
  <c r="Z665" i="4"/>
  <c r="AD665" i="4"/>
  <c r="AH665" i="4"/>
  <c r="AL665" i="4"/>
  <c r="AP665" i="4"/>
  <c r="S665" i="4"/>
  <c r="AA665" i="4"/>
  <c r="AI665" i="4"/>
  <c r="AQ665" i="4"/>
  <c r="T665" i="4"/>
  <c r="AB665" i="4"/>
  <c r="AJ665" i="4"/>
  <c r="AR665" i="4"/>
  <c r="W665" i="4"/>
  <c r="AM665" i="4"/>
  <c r="X665" i="4"/>
  <c r="AN665" i="4"/>
  <c r="O665" i="4"/>
  <c r="P665" i="4"/>
  <c r="M665" i="4"/>
  <c r="AE665" i="4"/>
  <c r="AF665" i="4"/>
  <c r="Q669" i="4"/>
  <c r="Q669" i="10" s="1"/>
  <c r="U669" i="4"/>
  <c r="U669" i="10" s="1"/>
  <c r="Y669" i="4"/>
  <c r="Y669" i="10" s="1"/>
  <c r="AC669" i="4"/>
  <c r="AC669" i="10" s="1"/>
  <c r="AG669" i="4"/>
  <c r="AG669" i="10" s="1"/>
  <c r="AK669" i="4"/>
  <c r="AK669" i="10" s="1"/>
  <c r="AO669" i="4"/>
  <c r="AO669" i="10" s="1"/>
  <c r="N669" i="4"/>
  <c r="N669" i="10" s="1"/>
  <c r="R669" i="4"/>
  <c r="R669" i="10" s="1"/>
  <c r="V669" i="4"/>
  <c r="V669" i="10" s="1"/>
  <c r="Z669" i="4"/>
  <c r="Z669" i="10" s="1"/>
  <c r="AD669" i="4"/>
  <c r="AD669" i="10" s="1"/>
  <c r="AH669" i="4"/>
  <c r="AH669" i="10" s="1"/>
  <c r="AL669" i="4"/>
  <c r="AL669" i="10" s="1"/>
  <c r="AP669" i="4"/>
  <c r="AP669" i="10" s="1"/>
  <c r="O669" i="4"/>
  <c r="O669" i="10" s="1"/>
  <c r="W669" i="4"/>
  <c r="W669" i="10" s="1"/>
  <c r="AE669" i="4"/>
  <c r="AE669" i="10" s="1"/>
  <c r="AM669" i="4"/>
  <c r="AM669" i="10" s="1"/>
  <c r="P669" i="4"/>
  <c r="P669" i="10" s="1"/>
  <c r="X669" i="4"/>
  <c r="X669" i="10" s="1"/>
  <c r="AF669" i="4"/>
  <c r="AF669" i="10" s="1"/>
  <c r="AN669" i="4"/>
  <c r="AN669" i="10" s="1"/>
  <c r="M669" i="4"/>
  <c r="M669" i="10" s="1"/>
  <c r="AA669" i="4"/>
  <c r="AA669" i="10" s="1"/>
  <c r="AQ669" i="4"/>
  <c r="AQ669" i="10" s="1"/>
  <c r="AB669" i="4"/>
  <c r="AB669" i="10" s="1"/>
  <c r="AR669" i="4"/>
  <c r="AR669" i="10" s="1"/>
  <c r="S669" i="4"/>
  <c r="S669" i="10" s="1"/>
  <c r="T669" i="4"/>
  <c r="T669" i="10" s="1"/>
  <c r="AI669" i="4"/>
  <c r="AI669" i="10" s="1"/>
  <c r="AJ669" i="4"/>
  <c r="AJ669" i="10" s="1"/>
  <c r="N666" i="4"/>
  <c r="N666" i="10" s="1"/>
  <c r="R666" i="4"/>
  <c r="R666" i="10" s="1"/>
  <c r="V666" i="4"/>
  <c r="V666" i="10" s="1"/>
  <c r="Z666" i="4"/>
  <c r="Z666" i="10" s="1"/>
  <c r="AD666" i="4"/>
  <c r="AD666" i="10" s="1"/>
  <c r="AH666" i="4"/>
  <c r="AH666" i="10" s="1"/>
  <c r="AL666" i="4"/>
  <c r="AL666" i="10" s="1"/>
  <c r="AP666" i="4"/>
  <c r="AP666" i="10" s="1"/>
  <c r="M666" i="4"/>
  <c r="M666" i="10" s="1"/>
  <c r="O666" i="4"/>
  <c r="O666" i="10" s="1"/>
  <c r="S666" i="4"/>
  <c r="S666" i="10" s="1"/>
  <c r="W666" i="4"/>
  <c r="W666" i="10" s="1"/>
  <c r="AA666" i="4"/>
  <c r="AA666" i="10" s="1"/>
  <c r="AE666" i="4"/>
  <c r="AE666" i="10" s="1"/>
  <c r="AI666" i="4"/>
  <c r="AI666" i="10" s="1"/>
  <c r="AM666" i="4"/>
  <c r="AM666" i="10" s="1"/>
  <c r="AQ666" i="4"/>
  <c r="AQ666" i="10" s="1"/>
  <c r="T666" i="4"/>
  <c r="T666" i="10" s="1"/>
  <c r="AB666" i="4"/>
  <c r="AB666" i="10" s="1"/>
  <c r="AJ666" i="4"/>
  <c r="AJ666" i="10" s="1"/>
  <c r="AR666" i="4"/>
  <c r="AR666" i="10" s="1"/>
  <c r="U666" i="4"/>
  <c r="U666" i="10" s="1"/>
  <c r="AC666" i="4"/>
  <c r="AC666" i="10" s="1"/>
  <c r="AK666" i="4"/>
  <c r="AK666" i="10" s="1"/>
  <c r="X666" i="4"/>
  <c r="X666" i="10" s="1"/>
  <c r="AN666" i="4"/>
  <c r="AN666" i="10" s="1"/>
  <c r="Y666" i="4"/>
  <c r="Y666" i="10" s="1"/>
  <c r="AO666" i="4"/>
  <c r="AO666" i="10" s="1"/>
  <c r="P666" i="4"/>
  <c r="P666" i="10" s="1"/>
  <c r="Q666" i="4"/>
  <c r="Q666" i="10" s="1"/>
  <c r="AF666" i="4"/>
  <c r="AF666" i="10" s="1"/>
  <c r="AG666" i="4"/>
  <c r="AG666" i="10" s="1"/>
  <c r="N691" i="4"/>
  <c r="R691" i="4"/>
  <c r="V691" i="4"/>
  <c r="Z691" i="4"/>
  <c r="AD691" i="4"/>
  <c r="AH691" i="4"/>
  <c r="AL691" i="4"/>
  <c r="AP691" i="4"/>
  <c r="P691" i="4"/>
  <c r="U691" i="4"/>
  <c r="AA691" i="4"/>
  <c r="AF691" i="4"/>
  <c r="AK691" i="4"/>
  <c r="AQ691" i="4"/>
  <c r="Q691" i="4"/>
  <c r="W691" i="4"/>
  <c r="AB691" i="4"/>
  <c r="AG691" i="4"/>
  <c r="AM691" i="4"/>
  <c r="AR691" i="4"/>
  <c r="S691" i="4"/>
  <c r="AC691" i="4"/>
  <c r="AN691" i="4"/>
  <c r="T691" i="4"/>
  <c r="AE691" i="4"/>
  <c r="AO691" i="4"/>
  <c r="M691" i="4"/>
  <c r="AI691" i="4"/>
  <c r="O691" i="4"/>
  <c r="AJ691" i="4"/>
  <c r="X691" i="4"/>
  <c r="Y691" i="4"/>
  <c r="N682" i="4"/>
  <c r="N682" i="10" s="1"/>
  <c r="R682" i="4"/>
  <c r="R682" i="10" s="1"/>
  <c r="V682" i="4"/>
  <c r="V682" i="10" s="1"/>
  <c r="Z682" i="4"/>
  <c r="Z682" i="10" s="1"/>
  <c r="AD682" i="4"/>
  <c r="AD682" i="10" s="1"/>
  <c r="AH682" i="4"/>
  <c r="AH682" i="10" s="1"/>
  <c r="AL682" i="4"/>
  <c r="AL682" i="10" s="1"/>
  <c r="AP682" i="4"/>
  <c r="AP682" i="10" s="1"/>
  <c r="O682" i="4"/>
  <c r="O682" i="10" s="1"/>
  <c r="T682" i="4"/>
  <c r="T682" i="10" s="1"/>
  <c r="Y682" i="4"/>
  <c r="Y682" i="10" s="1"/>
  <c r="AE682" i="4"/>
  <c r="AE682" i="10" s="1"/>
  <c r="AJ682" i="4"/>
  <c r="AJ682" i="10" s="1"/>
  <c r="AO682" i="4"/>
  <c r="AO682" i="10" s="1"/>
  <c r="P682" i="4"/>
  <c r="P682" i="10" s="1"/>
  <c r="U682" i="4"/>
  <c r="U682" i="10" s="1"/>
  <c r="AA682" i="4"/>
  <c r="AA682" i="10" s="1"/>
  <c r="AF682" i="4"/>
  <c r="AF682" i="10" s="1"/>
  <c r="AK682" i="4"/>
  <c r="AK682" i="10" s="1"/>
  <c r="AQ682" i="4"/>
  <c r="AQ682" i="10" s="1"/>
  <c r="M682" i="4"/>
  <c r="M682" i="10" s="1"/>
  <c r="W682" i="4"/>
  <c r="W682" i="10" s="1"/>
  <c r="AG682" i="4"/>
  <c r="AG682" i="10" s="1"/>
  <c r="AR682" i="4"/>
  <c r="AR682" i="10" s="1"/>
  <c r="X682" i="4"/>
  <c r="X682" i="10" s="1"/>
  <c r="AI682" i="4"/>
  <c r="AI682" i="10" s="1"/>
  <c r="AB682" i="4"/>
  <c r="AB682" i="10" s="1"/>
  <c r="AC682" i="4"/>
  <c r="AC682" i="10" s="1"/>
  <c r="AM682" i="4"/>
  <c r="AM682" i="10" s="1"/>
  <c r="AN682" i="4"/>
  <c r="AN682" i="10" s="1"/>
  <c r="Q682" i="4"/>
  <c r="Q682" i="10" s="1"/>
  <c r="S682" i="4"/>
  <c r="S682" i="10" s="1"/>
  <c r="P707" i="4"/>
  <c r="P707" i="10" s="1"/>
  <c r="T707" i="4"/>
  <c r="T707" i="10" s="1"/>
  <c r="X707" i="4"/>
  <c r="X707" i="10" s="1"/>
  <c r="AB707" i="4"/>
  <c r="AB707" i="10" s="1"/>
  <c r="AF707" i="4"/>
  <c r="AF707" i="10" s="1"/>
  <c r="AJ707" i="4"/>
  <c r="AJ707" i="10" s="1"/>
  <c r="AN707" i="4"/>
  <c r="AN707" i="10" s="1"/>
  <c r="AR707" i="4"/>
  <c r="AR707" i="10" s="1"/>
  <c r="R707" i="4"/>
  <c r="R707" i="10" s="1"/>
  <c r="W707" i="4"/>
  <c r="W707" i="10" s="1"/>
  <c r="AC707" i="4"/>
  <c r="AC707" i="10" s="1"/>
  <c r="AH707" i="4"/>
  <c r="AH707" i="10" s="1"/>
  <c r="AM707" i="4"/>
  <c r="AM707" i="10" s="1"/>
  <c r="M707" i="4"/>
  <c r="M707" i="10" s="1"/>
  <c r="N707" i="4"/>
  <c r="N707" i="10" s="1"/>
  <c r="S707" i="4"/>
  <c r="S707" i="10" s="1"/>
  <c r="Y707" i="4"/>
  <c r="Y707" i="10" s="1"/>
  <c r="AD707" i="4"/>
  <c r="AD707" i="10" s="1"/>
  <c r="AI707" i="4"/>
  <c r="AI707" i="10" s="1"/>
  <c r="AO707" i="4"/>
  <c r="AO707" i="10" s="1"/>
  <c r="U707" i="4"/>
  <c r="U707" i="10" s="1"/>
  <c r="AE707" i="4"/>
  <c r="AE707" i="10" s="1"/>
  <c r="AP707" i="4"/>
  <c r="AP707" i="10" s="1"/>
  <c r="V707" i="4"/>
  <c r="V707" i="10" s="1"/>
  <c r="AG707" i="4"/>
  <c r="AG707" i="10" s="1"/>
  <c r="AQ707" i="4"/>
  <c r="AQ707" i="10" s="1"/>
  <c r="O707" i="4"/>
  <c r="O707" i="10" s="1"/>
  <c r="AK707" i="4"/>
  <c r="AK707" i="10" s="1"/>
  <c r="Q707" i="4"/>
  <c r="Q707" i="10" s="1"/>
  <c r="AL707" i="4"/>
  <c r="AL707" i="10" s="1"/>
  <c r="Z707" i="4"/>
  <c r="Z707" i="10" s="1"/>
  <c r="AA707" i="4"/>
  <c r="AA707" i="10" s="1"/>
  <c r="P805" i="4"/>
  <c r="P805" i="10" s="1"/>
  <c r="T805" i="4"/>
  <c r="T805" i="10" s="1"/>
  <c r="X805" i="4"/>
  <c r="X805" i="10" s="1"/>
  <c r="AB805" i="4"/>
  <c r="AB805" i="10" s="1"/>
  <c r="AF805" i="4"/>
  <c r="AF805" i="10" s="1"/>
  <c r="AJ805" i="4"/>
  <c r="AJ805" i="10" s="1"/>
  <c r="Q805" i="4"/>
  <c r="Q805" i="10" s="1"/>
  <c r="V805" i="4"/>
  <c r="V805" i="10" s="1"/>
  <c r="AA805" i="4"/>
  <c r="AA805" i="10" s="1"/>
  <c r="AG805" i="4"/>
  <c r="AG805" i="10" s="1"/>
  <c r="AL805" i="4"/>
  <c r="AL805" i="10" s="1"/>
  <c r="AP805" i="4"/>
  <c r="AP805" i="10" s="1"/>
  <c r="R805" i="4"/>
  <c r="R805" i="10" s="1"/>
  <c r="W805" i="4"/>
  <c r="W805" i="10" s="1"/>
  <c r="AC805" i="4"/>
  <c r="AC805" i="10" s="1"/>
  <c r="AH805" i="4"/>
  <c r="AH805" i="10" s="1"/>
  <c r="AM805" i="4"/>
  <c r="AM805" i="10" s="1"/>
  <c r="AQ805" i="4"/>
  <c r="AQ805" i="10" s="1"/>
  <c r="S805" i="4"/>
  <c r="S805" i="10" s="1"/>
  <c r="AD805" i="4"/>
  <c r="AD805" i="10" s="1"/>
  <c r="AN805" i="4"/>
  <c r="AN805" i="10" s="1"/>
  <c r="U805" i="4"/>
  <c r="U805" i="10" s="1"/>
  <c r="AE805" i="4"/>
  <c r="AE805" i="10" s="1"/>
  <c r="AO805" i="4"/>
  <c r="AO805" i="10" s="1"/>
  <c r="M805" i="4"/>
  <c r="M805" i="10" s="1"/>
  <c r="N805" i="4"/>
  <c r="N805" i="10" s="1"/>
  <c r="AI805" i="4"/>
  <c r="AI805" i="10" s="1"/>
  <c r="O805" i="4"/>
  <c r="O805" i="10" s="1"/>
  <c r="AK805" i="4"/>
  <c r="AK805" i="10" s="1"/>
  <c r="Y805" i="4"/>
  <c r="Y805" i="10" s="1"/>
  <c r="Z805" i="4"/>
  <c r="Z805" i="10" s="1"/>
  <c r="AR805" i="4"/>
  <c r="AR805" i="10" s="1"/>
  <c r="N821" i="4"/>
  <c r="N821" i="10" s="1"/>
  <c r="R821" i="4"/>
  <c r="R821" i="10" s="1"/>
  <c r="V821" i="4"/>
  <c r="V821" i="10" s="1"/>
  <c r="Z821" i="4"/>
  <c r="Z821" i="10" s="1"/>
  <c r="AD821" i="4"/>
  <c r="AD821" i="10" s="1"/>
  <c r="AH821" i="4"/>
  <c r="AH821" i="10" s="1"/>
  <c r="AL821" i="4"/>
  <c r="AL821" i="10" s="1"/>
  <c r="AP821" i="4"/>
  <c r="AP821" i="10" s="1"/>
  <c r="O821" i="4"/>
  <c r="O821" i="10" s="1"/>
  <c r="S821" i="4"/>
  <c r="S821" i="10" s="1"/>
  <c r="W821" i="4"/>
  <c r="W821" i="10" s="1"/>
  <c r="AA821" i="4"/>
  <c r="AA821" i="10" s="1"/>
  <c r="AE821" i="4"/>
  <c r="AE821" i="10" s="1"/>
  <c r="AI821" i="4"/>
  <c r="AI821" i="10" s="1"/>
  <c r="AM821" i="4"/>
  <c r="AM821" i="10" s="1"/>
  <c r="AQ821" i="4"/>
  <c r="AQ821" i="10" s="1"/>
  <c r="P821" i="4"/>
  <c r="P821" i="10" s="1"/>
  <c r="T821" i="4"/>
  <c r="T821" i="10" s="1"/>
  <c r="X821" i="4"/>
  <c r="X821" i="10" s="1"/>
  <c r="AB821" i="4"/>
  <c r="AB821" i="10" s="1"/>
  <c r="AF821" i="4"/>
  <c r="AF821" i="10" s="1"/>
  <c r="AJ821" i="4"/>
  <c r="AJ821" i="10" s="1"/>
  <c r="AN821" i="4"/>
  <c r="AN821" i="10" s="1"/>
  <c r="AR821" i="4"/>
  <c r="AR821" i="10" s="1"/>
  <c r="Y821" i="4"/>
  <c r="Y821" i="10" s="1"/>
  <c r="AO821" i="4"/>
  <c r="AO821" i="10" s="1"/>
  <c r="AC821" i="4"/>
  <c r="AC821" i="10" s="1"/>
  <c r="AG821" i="4"/>
  <c r="AG821" i="10" s="1"/>
  <c r="AK821" i="4"/>
  <c r="AK821" i="10" s="1"/>
  <c r="M821" i="4"/>
  <c r="M821" i="10" s="1"/>
  <c r="Q821" i="4"/>
  <c r="Q821" i="10" s="1"/>
  <c r="U821" i="4"/>
  <c r="U821" i="10" s="1"/>
  <c r="P570" i="4"/>
  <c r="T570" i="4"/>
  <c r="X570" i="4"/>
  <c r="AB570" i="4"/>
  <c r="AF570" i="4"/>
  <c r="AJ570" i="4"/>
  <c r="AN570" i="4"/>
  <c r="AR570" i="4"/>
  <c r="M570" i="4"/>
  <c r="Q570" i="4"/>
  <c r="U570" i="4"/>
  <c r="Y570" i="4"/>
  <c r="AC570" i="4"/>
  <c r="AG570" i="4"/>
  <c r="AK570" i="4"/>
  <c r="AO570" i="4"/>
  <c r="R570" i="4"/>
  <c r="Z570" i="4"/>
  <c r="AH570" i="4"/>
  <c r="AP570" i="4"/>
  <c r="S570" i="4"/>
  <c r="AA570" i="4"/>
  <c r="AI570" i="4"/>
  <c r="AQ570" i="4"/>
  <c r="N570" i="4"/>
  <c r="AD570" i="4"/>
  <c r="O570" i="4"/>
  <c r="AE570" i="4"/>
  <c r="V570" i="4"/>
  <c r="AL570" i="4"/>
  <c r="W570" i="4"/>
  <c r="AM570" i="4"/>
  <c r="Q244" i="4"/>
  <c r="Q244" i="10" s="1"/>
  <c r="U244" i="4"/>
  <c r="U244" i="10" s="1"/>
  <c r="Y244" i="4"/>
  <c r="Y244" i="10" s="1"/>
  <c r="AC244" i="4"/>
  <c r="AC244" i="10" s="1"/>
  <c r="AG244" i="4"/>
  <c r="AG244" i="10" s="1"/>
  <c r="AK244" i="4"/>
  <c r="AK244" i="10" s="1"/>
  <c r="AO244" i="4"/>
  <c r="AO244" i="10" s="1"/>
  <c r="N244" i="4"/>
  <c r="N244" i="10" s="1"/>
  <c r="R244" i="4"/>
  <c r="R244" i="10" s="1"/>
  <c r="V244" i="4"/>
  <c r="V244" i="10" s="1"/>
  <c r="Z244" i="4"/>
  <c r="Z244" i="10" s="1"/>
  <c r="AD244" i="4"/>
  <c r="AD244" i="10" s="1"/>
  <c r="AH244" i="4"/>
  <c r="AH244" i="10" s="1"/>
  <c r="AL244" i="4"/>
  <c r="AL244" i="10" s="1"/>
  <c r="AP244" i="4"/>
  <c r="AP244" i="10" s="1"/>
  <c r="S244" i="4"/>
  <c r="S244" i="10" s="1"/>
  <c r="AA244" i="4"/>
  <c r="AA244" i="10" s="1"/>
  <c r="AI244" i="4"/>
  <c r="AI244" i="10" s="1"/>
  <c r="AQ244" i="4"/>
  <c r="AQ244" i="10" s="1"/>
  <c r="O244" i="4"/>
  <c r="O244" i="10" s="1"/>
  <c r="W244" i="4"/>
  <c r="W244" i="10" s="1"/>
  <c r="AE244" i="4"/>
  <c r="AE244" i="10" s="1"/>
  <c r="AM244" i="4"/>
  <c r="AM244" i="10" s="1"/>
  <c r="T244" i="4"/>
  <c r="T244" i="10" s="1"/>
  <c r="AJ244" i="4"/>
  <c r="AJ244" i="10" s="1"/>
  <c r="X244" i="4"/>
  <c r="X244" i="10" s="1"/>
  <c r="AN244" i="4"/>
  <c r="AN244" i="10" s="1"/>
  <c r="AB244" i="4"/>
  <c r="AB244" i="10" s="1"/>
  <c r="P244" i="4"/>
  <c r="P244" i="10" s="1"/>
  <c r="M244" i="4"/>
  <c r="M244" i="10" s="1"/>
  <c r="AR244" i="4"/>
  <c r="AR244" i="10" s="1"/>
  <c r="AF244" i="4"/>
  <c r="AF244" i="10" s="1"/>
  <c r="O484" i="4"/>
  <c r="O484" i="10" s="1"/>
  <c r="S484" i="4"/>
  <c r="S484" i="10" s="1"/>
  <c r="W484" i="4"/>
  <c r="W484" i="10" s="1"/>
  <c r="AA484" i="4"/>
  <c r="AA484" i="10" s="1"/>
  <c r="AE484" i="4"/>
  <c r="AE484" i="10" s="1"/>
  <c r="AI484" i="4"/>
  <c r="AI484" i="10" s="1"/>
  <c r="AM484" i="4"/>
  <c r="AM484" i="10" s="1"/>
  <c r="AQ484" i="4"/>
  <c r="AQ484" i="10" s="1"/>
  <c r="P484" i="4"/>
  <c r="P484" i="10" s="1"/>
  <c r="T484" i="4"/>
  <c r="T484" i="10" s="1"/>
  <c r="X484" i="4"/>
  <c r="X484" i="10" s="1"/>
  <c r="AB484" i="4"/>
  <c r="AB484" i="10" s="1"/>
  <c r="AF484" i="4"/>
  <c r="AF484" i="10" s="1"/>
  <c r="AJ484" i="4"/>
  <c r="AJ484" i="10" s="1"/>
  <c r="AN484" i="4"/>
  <c r="AN484" i="10" s="1"/>
  <c r="AR484" i="4"/>
  <c r="AR484" i="10" s="1"/>
  <c r="Q484" i="4"/>
  <c r="Q484" i="10" s="1"/>
  <c r="Y484" i="4"/>
  <c r="Y484" i="10" s="1"/>
  <c r="AG484" i="4"/>
  <c r="AG484" i="10" s="1"/>
  <c r="AO484" i="4"/>
  <c r="AO484" i="10" s="1"/>
  <c r="R484" i="4"/>
  <c r="R484" i="10" s="1"/>
  <c r="Z484" i="4"/>
  <c r="Z484" i="10" s="1"/>
  <c r="AH484" i="4"/>
  <c r="AH484" i="10" s="1"/>
  <c r="AP484" i="4"/>
  <c r="AP484" i="10" s="1"/>
  <c r="M484" i="4"/>
  <c r="M484" i="10" s="1"/>
  <c r="N484" i="4"/>
  <c r="N484" i="10" s="1"/>
  <c r="AD484" i="4"/>
  <c r="AD484" i="10" s="1"/>
  <c r="V484" i="4"/>
  <c r="V484" i="10" s="1"/>
  <c r="AL484" i="4"/>
  <c r="AL484" i="10" s="1"/>
  <c r="AK484" i="4"/>
  <c r="AK484" i="10" s="1"/>
  <c r="U484" i="4"/>
  <c r="U484" i="10" s="1"/>
  <c r="AC484" i="4"/>
  <c r="AC484" i="10" s="1"/>
  <c r="P243" i="4"/>
  <c r="P243" i="10" s="1"/>
  <c r="T243" i="4"/>
  <c r="T243" i="10" s="1"/>
  <c r="X243" i="4"/>
  <c r="X243" i="10" s="1"/>
  <c r="AB243" i="4"/>
  <c r="AB243" i="10" s="1"/>
  <c r="AF243" i="4"/>
  <c r="AF243" i="10" s="1"/>
  <c r="AJ243" i="4"/>
  <c r="AJ243" i="10" s="1"/>
  <c r="AN243" i="4"/>
  <c r="AN243" i="10" s="1"/>
  <c r="AR243" i="4"/>
  <c r="AR243" i="10" s="1"/>
  <c r="Q243" i="4"/>
  <c r="Q243" i="10" s="1"/>
  <c r="U243" i="4"/>
  <c r="U243" i="10" s="1"/>
  <c r="Y243" i="4"/>
  <c r="Y243" i="10" s="1"/>
  <c r="AC243" i="4"/>
  <c r="AC243" i="10" s="1"/>
  <c r="AG243" i="4"/>
  <c r="AG243" i="10" s="1"/>
  <c r="AK243" i="4"/>
  <c r="AK243" i="10" s="1"/>
  <c r="AO243" i="4"/>
  <c r="AO243" i="10" s="1"/>
  <c r="R243" i="4"/>
  <c r="R243" i="10" s="1"/>
  <c r="Z243" i="4"/>
  <c r="Z243" i="10" s="1"/>
  <c r="AH243" i="4"/>
  <c r="AH243" i="10" s="1"/>
  <c r="AP243" i="4"/>
  <c r="AP243" i="10" s="1"/>
  <c r="N243" i="4"/>
  <c r="N243" i="10" s="1"/>
  <c r="V243" i="4"/>
  <c r="V243" i="10" s="1"/>
  <c r="AD243" i="4"/>
  <c r="AD243" i="10" s="1"/>
  <c r="AL243" i="4"/>
  <c r="AL243" i="10" s="1"/>
  <c r="M243" i="4"/>
  <c r="M243" i="10" s="1"/>
  <c r="S243" i="4"/>
  <c r="S243" i="10" s="1"/>
  <c r="AI243" i="4"/>
  <c r="AI243" i="10" s="1"/>
  <c r="W243" i="4"/>
  <c r="W243" i="10" s="1"/>
  <c r="AM243" i="4"/>
  <c r="AM243" i="10" s="1"/>
  <c r="AA243" i="4"/>
  <c r="AA243" i="10" s="1"/>
  <c r="O243" i="4"/>
  <c r="O243" i="10" s="1"/>
  <c r="AQ243" i="4"/>
  <c r="AQ243" i="10" s="1"/>
  <c r="AE243" i="4"/>
  <c r="AE243" i="10" s="1"/>
  <c r="N325" i="4"/>
  <c r="N325" i="10" s="1"/>
  <c r="R325" i="4"/>
  <c r="R325" i="10" s="1"/>
  <c r="V325" i="4"/>
  <c r="V325" i="10" s="1"/>
  <c r="Z325" i="4"/>
  <c r="Z325" i="10" s="1"/>
  <c r="AD325" i="4"/>
  <c r="AD325" i="10" s="1"/>
  <c r="AH325" i="4"/>
  <c r="AH325" i="10" s="1"/>
  <c r="AL325" i="4"/>
  <c r="AL325" i="10" s="1"/>
  <c r="AP325" i="4"/>
  <c r="AP325" i="10" s="1"/>
  <c r="M325" i="4"/>
  <c r="M325" i="10" s="1"/>
  <c r="O325" i="4"/>
  <c r="O325" i="10" s="1"/>
  <c r="S325" i="4"/>
  <c r="S325" i="10" s="1"/>
  <c r="W325" i="4"/>
  <c r="W325" i="10" s="1"/>
  <c r="AA325" i="4"/>
  <c r="AA325" i="10" s="1"/>
  <c r="AE325" i="4"/>
  <c r="AE325" i="10" s="1"/>
  <c r="AI325" i="4"/>
  <c r="AI325" i="10" s="1"/>
  <c r="AM325" i="4"/>
  <c r="AM325" i="10" s="1"/>
  <c r="AQ325" i="4"/>
  <c r="AQ325" i="10" s="1"/>
  <c r="T325" i="4"/>
  <c r="T325" i="10" s="1"/>
  <c r="AB325" i="4"/>
  <c r="AB325" i="10" s="1"/>
  <c r="AJ325" i="4"/>
  <c r="AJ325" i="10" s="1"/>
  <c r="AR325" i="4"/>
  <c r="AR325" i="10" s="1"/>
  <c r="P325" i="4"/>
  <c r="P325" i="10" s="1"/>
  <c r="X325" i="4"/>
  <c r="X325" i="10" s="1"/>
  <c r="AF325" i="4"/>
  <c r="AF325" i="10" s="1"/>
  <c r="AN325" i="4"/>
  <c r="AN325" i="10" s="1"/>
  <c r="U325" i="4"/>
  <c r="U325" i="10" s="1"/>
  <c r="AK325" i="4"/>
  <c r="AK325" i="10" s="1"/>
  <c r="Y325" i="4"/>
  <c r="Y325" i="10" s="1"/>
  <c r="AO325" i="4"/>
  <c r="AO325" i="10" s="1"/>
  <c r="AC325" i="4"/>
  <c r="AC325" i="10" s="1"/>
  <c r="Q325" i="4"/>
  <c r="Q325" i="10" s="1"/>
  <c r="AG325" i="4"/>
  <c r="AG325" i="10" s="1"/>
  <c r="N377" i="4"/>
  <c r="N377" i="10" s="1"/>
  <c r="R377" i="4"/>
  <c r="R377" i="10" s="1"/>
  <c r="V377" i="4"/>
  <c r="V377" i="10" s="1"/>
  <c r="Z377" i="4"/>
  <c r="Z377" i="10" s="1"/>
  <c r="AD377" i="4"/>
  <c r="AD377" i="10" s="1"/>
  <c r="AH377" i="4"/>
  <c r="AH377" i="10" s="1"/>
  <c r="AL377" i="4"/>
  <c r="AL377" i="10" s="1"/>
  <c r="AP377" i="4"/>
  <c r="AP377" i="10" s="1"/>
  <c r="M377" i="4"/>
  <c r="M377" i="10" s="1"/>
  <c r="O377" i="4"/>
  <c r="O377" i="10" s="1"/>
  <c r="S377" i="4"/>
  <c r="S377" i="10" s="1"/>
  <c r="W377" i="4"/>
  <c r="W377" i="10" s="1"/>
  <c r="AA377" i="4"/>
  <c r="AA377" i="10" s="1"/>
  <c r="AE377" i="4"/>
  <c r="AE377" i="10" s="1"/>
  <c r="AI377" i="4"/>
  <c r="AI377" i="10" s="1"/>
  <c r="AM377" i="4"/>
  <c r="AM377" i="10" s="1"/>
  <c r="AQ377" i="4"/>
  <c r="AQ377" i="10" s="1"/>
  <c r="P377" i="4"/>
  <c r="P377" i="10" s="1"/>
  <c r="X377" i="4"/>
  <c r="X377" i="10" s="1"/>
  <c r="AF377" i="4"/>
  <c r="AF377" i="10" s="1"/>
  <c r="AN377" i="4"/>
  <c r="AN377" i="10" s="1"/>
  <c r="Q377" i="4"/>
  <c r="Q377" i="10" s="1"/>
  <c r="Y377" i="4"/>
  <c r="Y377" i="10" s="1"/>
  <c r="AG377" i="4"/>
  <c r="AG377" i="10" s="1"/>
  <c r="AO377" i="4"/>
  <c r="AO377" i="10" s="1"/>
  <c r="AC377" i="4"/>
  <c r="AC377" i="10" s="1"/>
  <c r="U377" i="4"/>
  <c r="U377" i="10" s="1"/>
  <c r="AK377" i="4"/>
  <c r="AK377" i="10" s="1"/>
  <c r="AJ377" i="4"/>
  <c r="AJ377" i="10" s="1"/>
  <c r="AR377" i="4"/>
  <c r="AR377" i="10" s="1"/>
  <c r="T377" i="4"/>
  <c r="T377" i="10" s="1"/>
  <c r="AB377" i="4"/>
  <c r="AB377" i="10" s="1"/>
  <c r="P536" i="4"/>
  <c r="P536" i="10" s="1"/>
  <c r="T536" i="4"/>
  <c r="T536" i="10" s="1"/>
  <c r="X536" i="4"/>
  <c r="X536" i="10" s="1"/>
  <c r="AB536" i="4"/>
  <c r="AB536" i="10" s="1"/>
  <c r="AF536" i="4"/>
  <c r="AF536" i="10" s="1"/>
  <c r="AJ536" i="4"/>
  <c r="AJ536" i="10" s="1"/>
  <c r="AN536" i="4"/>
  <c r="AN536" i="10" s="1"/>
  <c r="AR536" i="4"/>
  <c r="AR536" i="10" s="1"/>
  <c r="Q536" i="4"/>
  <c r="Q536" i="10" s="1"/>
  <c r="U536" i="4"/>
  <c r="U536" i="10" s="1"/>
  <c r="Y536" i="4"/>
  <c r="Y536" i="10" s="1"/>
  <c r="AC536" i="4"/>
  <c r="AC536" i="10" s="1"/>
  <c r="AG536" i="4"/>
  <c r="AG536" i="10" s="1"/>
  <c r="AK536" i="4"/>
  <c r="AK536" i="10" s="1"/>
  <c r="AO536" i="4"/>
  <c r="AO536" i="10" s="1"/>
  <c r="R536" i="4"/>
  <c r="R536" i="10" s="1"/>
  <c r="Z536" i="4"/>
  <c r="Z536" i="10" s="1"/>
  <c r="AH536" i="4"/>
  <c r="AH536" i="10" s="1"/>
  <c r="AP536" i="4"/>
  <c r="AP536" i="10" s="1"/>
  <c r="M536" i="4"/>
  <c r="M536" i="10" s="1"/>
  <c r="S536" i="4"/>
  <c r="S536" i="10" s="1"/>
  <c r="AA536" i="4"/>
  <c r="AA536" i="10" s="1"/>
  <c r="AI536" i="4"/>
  <c r="AI536" i="10" s="1"/>
  <c r="AQ536" i="4"/>
  <c r="AQ536" i="10" s="1"/>
  <c r="V536" i="4"/>
  <c r="V536" i="10" s="1"/>
  <c r="AL536" i="4"/>
  <c r="AL536" i="10" s="1"/>
  <c r="AD536" i="4"/>
  <c r="AD536" i="10" s="1"/>
  <c r="O536" i="4"/>
  <c r="O536" i="10" s="1"/>
  <c r="AM536" i="4"/>
  <c r="AM536" i="10" s="1"/>
  <c r="N536" i="4"/>
  <c r="N536" i="10" s="1"/>
  <c r="W536" i="4"/>
  <c r="W536" i="10" s="1"/>
  <c r="AE536" i="4"/>
  <c r="AE536" i="10" s="1"/>
  <c r="O282" i="4"/>
  <c r="S282" i="4"/>
  <c r="W282" i="4"/>
  <c r="AA282" i="4"/>
  <c r="AE282" i="4"/>
  <c r="AI282" i="4"/>
  <c r="AM282" i="4"/>
  <c r="AQ282" i="4"/>
  <c r="P282" i="4"/>
  <c r="T282" i="4"/>
  <c r="X282" i="4"/>
  <c r="AB282" i="4"/>
  <c r="AF282" i="4"/>
  <c r="AJ282" i="4"/>
  <c r="AN282" i="4"/>
  <c r="AR282" i="4"/>
  <c r="U282" i="4"/>
  <c r="AC282" i="4"/>
  <c r="AK282" i="4"/>
  <c r="Q282" i="4"/>
  <c r="Y282" i="4"/>
  <c r="AG282" i="4"/>
  <c r="AO282" i="4"/>
  <c r="N282" i="4"/>
  <c r="AD282" i="4"/>
  <c r="R282" i="4"/>
  <c r="AH282" i="4"/>
  <c r="V282" i="4"/>
  <c r="AP282" i="4"/>
  <c r="AL282" i="4"/>
  <c r="Z282" i="4"/>
  <c r="P333" i="4"/>
  <c r="T333" i="4"/>
  <c r="Q333" i="4"/>
  <c r="U333" i="4"/>
  <c r="R333" i="4"/>
  <c r="X333" i="4"/>
  <c r="AB333" i="4"/>
  <c r="AF333" i="4"/>
  <c r="AJ333" i="4"/>
  <c r="AN333" i="4"/>
  <c r="AR333" i="4"/>
  <c r="M333" i="4"/>
  <c r="S333" i="4"/>
  <c r="Y333" i="4"/>
  <c r="AC333" i="4"/>
  <c r="AG333" i="4"/>
  <c r="AK333" i="4"/>
  <c r="AO333" i="4"/>
  <c r="W333" i="4"/>
  <c r="AE333" i="4"/>
  <c r="AM333" i="4"/>
  <c r="O333" i="4"/>
  <c r="AA333" i="4"/>
  <c r="AI333" i="4"/>
  <c r="AQ333" i="4"/>
  <c r="Z333" i="4"/>
  <c r="AP333" i="4"/>
  <c r="N333" i="4"/>
  <c r="AH333" i="4"/>
  <c r="V333" i="4"/>
  <c r="AL333" i="4"/>
  <c r="AD333" i="4"/>
  <c r="N373" i="4"/>
  <c r="R373" i="4"/>
  <c r="V373" i="4"/>
  <c r="Z373" i="4"/>
  <c r="AD373" i="4"/>
  <c r="AH373" i="4"/>
  <c r="AL373" i="4"/>
  <c r="AP373" i="4"/>
  <c r="M373" i="4"/>
  <c r="O373" i="4"/>
  <c r="S373" i="4"/>
  <c r="W373" i="4"/>
  <c r="AA373" i="4"/>
  <c r="AE373" i="4"/>
  <c r="AI373" i="4"/>
  <c r="AM373" i="4"/>
  <c r="AQ373" i="4"/>
  <c r="T373" i="4"/>
  <c r="AB373" i="4"/>
  <c r="AJ373" i="4"/>
  <c r="AR373" i="4"/>
  <c r="U373" i="4"/>
  <c r="AC373" i="4"/>
  <c r="AK373" i="4"/>
  <c r="Y373" i="4"/>
  <c r="AO373" i="4"/>
  <c r="Q373" i="4"/>
  <c r="AG373" i="4"/>
  <c r="AF373" i="4"/>
  <c r="AN373" i="4"/>
  <c r="P373" i="4"/>
  <c r="X373" i="4"/>
  <c r="N479" i="4"/>
  <c r="R479" i="4"/>
  <c r="V479" i="4"/>
  <c r="Z479" i="4"/>
  <c r="AD479" i="4"/>
  <c r="AH479" i="4"/>
  <c r="AL479" i="4"/>
  <c r="AP479" i="4"/>
  <c r="O479" i="4"/>
  <c r="S479" i="4"/>
  <c r="W479" i="4"/>
  <c r="AA479" i="4"/>
  <c r="AE479" i="4"/>
  <c r="AI479" i="4"/>
  <c r="AM479" i="4"/>
  <c r="AQ479" i="4"/>
  <c r="T479" i="4"/>
  <c r="AB479" i="4"/>
  <c r="AJ479" i="4"/>
  <c r="AR479" i="4"/>
  <c r="U479" i="4"/>
  <c r="AC479" i="4"/>
  <c r="AK479" i="4"/>
  <c r="Y479" i="4"/>
  <c r="AO479" i="4"/>
  <c r="Q479" i="4"/>
  <c r="AG479" i="4"/>
  <c r="AF479" i="4"/>
  <c r="AN479" i="4"/>
  <c r="M479" i="4"/>
  <c r="P479" i="4"/>
  <c r="X479" i="4"/>
  <c r="P583" i="4"/>
  <c r="T583" i="4"/>
  <c r="T583" i="10" s="1"/>
  <c r="X583" i="4"/>
  <c r="AB583" i="4"/>
  <c r="AF583" i="4"/>
  <c r="AF583" i="10" s="1"/>
  <c r="AJ583" i="4"/>
  <c r="AN583" i="4"/>
  <c r="AR583" i="4"/>
  <c r="M583" i="4"/>
  <c r="M583" i="10" s="1"/>
  <c r="Q583" i="4"/>
  <c r="Q583" i="10" s="1"/>
  <c r="U583" i="4"/>
  <c r="U583" i="10" s="1"/>
  <c r="Y583" i="4"/>
  <c r="Y583" i="10" s="1"/>
  <c r="AC583" i="4"/>
  <c r="AC583" i="10" s="1"/>
  <c r="AG583" i="4"/>
  <c r="AG583" i="10" s="1"/>
  <c r="AK583" i="4"/>
  <c r="AK583" i="10" s="1"/>
  <c r="AO583" i="4"/>
  <c r="AO583" i="10" s="1"/>
  <c r="R583" i="4"/>
  <c r="Z583" i="4"/>
  <c r="AH583" i="4"/>
  <c r="AP583" i="4"/>
  <c r="AP583" i="10" s="1"/>
  <c r="S583" i="4"/>
  <c r="AA583" i="4"/>
  <c r="AI583" i="4"/>
  <c r="AQ583" i="4"/>
  <c r="N583" i="4"/>
  <c r="N583" i="10" s="1"/>
  <c r="AD583" i="4"/>
  <c r="O583" i="4"/>
  <c r="AE583" i="4"/>
  <c r="V583" i="4"/>
  <c r="AL583" i="4"/>
  <c r="W583" i="4"/>
  <c r="AM583" i="4"/>
  <c r="P371" i="4"/>
  <c r="P371" i="10" s="1"/>
  <c r="T371" i="4"/>
  <c r="T371" i="10" s="1"/>
  <c r="X371" i="4"/>
  <c r="X371" i="10" s="1"/>
  <c r="AB371" i="4"/>
  <c r="AB371" i="10" s="1"/>
  <c r="AF371" i="4"/>
  <c r="AF371" i="10" s="1"/>
  <c r="AJ371" i="4"/>
  <c r="AJ371" i="10" s="1"/>
  <c r="AN371" i="4"/>
  <c r="AN371" i="10" s="1"/>
  <c r="AR371" i="4"/>
  <c r="AR371" i="10" s="1"/>
  <c r="Q371" i="4"/>
  <c r="Q371" i="10" s="1"/>
  <c r="U371" i="4"/>
  <c r="U371" i="10" s="1"/>
  <c r="Y371" i="4"/>
  <c r="Y371" i="10" s="1"/>
  <c r="AC371" i="4"/>
  <c r="AC371" i="10" s="1"/>
  <c r="AG371" i="4"/>
  <c r="AG371" i="10" s="1"/>
  <c r="AK371" i="4"/>
  <c r="AK371" i="10" s="1"/>
  <c r="AO371" i="4"/>
  <c r="AO371" i="10" s="1"/>
  <c r="M371" i="4"/>
  <c r="M371" i="10" s="1"/>
  <c r="R371" i="4"/>
  <c r="R371" i="10" s="1"/>
  <c r="Z371" i="4"/>
  <c r="Z371" i="10" s="1"/>
  <c r="AH371" i="4"/>
  <c r="AH371" i="10" s="1"/>
  <c r="AP371" i="4"/>
  <c r="AP371" i="10" s="1"/>
  <c r="S371" i="4"/>
  <c r="S371" i="10" s="1"/>
  <c r="AA371" i="4"/>
  <c r="AA371" i="10" s="1"/>
  <c r="AI371" i="4"/>
  <c r="AI371" i="10" s="1"/>
  <c r="AQ371" i="4"/>
  <c r="AQ371" i="10" s="1"/>
  <c r="W371" i="4"/>
  <c r="W371" i="10" s="1"/>
  <c r="AM371" i="4"/>
  <c r="AM371" i="10" s="1"/>
  <c r="O371" i="4"/>
  <c r="O371" i="10" s="1"/>
  <c r="AE371" i="4"/>
  <c r="AE371" i="10" s="1"/>
  <c r="AD371" i="4"/>
  <c r="AD371" i="10" s="1"/>
  <c r="AL371" i="4"/>
  <c r="AL371" i="10" s="1"/>
  <c r="N371" i="4"/>
  <c r="N371" i="10" s="1"/>
  <c r="V371" i="4"/>
  <c r="V371" i="10" s="1"/>
  <c r="Q432" i="4"/>
  <c r="Q432" i="10" s="1"/>
  <c r="U432" i="4"/>
  <c r="U432" i="10" s="1"/>
  <c r="Y432" i="4"/>
  <c r="Y432" i="10" s="1"/>
  <c r="AC432" i="4"/>
  <c r="AC432" i="10" s="1"/>
  <c r="AG432" i="4"/>
  <c r="AG432" i="10" s="1"/>
  <c r="AK432" i="4"/>
  <c r="AK432" i="10" s="1"/>
  <c r="AO432" i="4"/>
  <c r="AO432" i="10" s="1"/>
  <c r="N432" i="4"/>
  <c r="N432" i="10" s="1"/>
  <c r="R432" i="4"/>
  <c r="R432" i="10" s="1"/>
  <c r="V432" i="4"/>
  <c r="V432" i="10" s="1"/>
  <c r="Z432" i="4"/>
  <c r="Z432" i="10" s="1"/>
  <c r="AD432" i="4"/>
  <c r="AD432" i="10" s="1"/>
  <c r="AH432" i="4"/>
  <c r="AH432" i="10" s="1"/>
  <c r="AL432" i="4"/>
  <c r="AL432" i="10" s="1"/>
  <c r="AP432" i="4"/>
  <c r="AP432" i="10" s="1"/>
  <c r="M432" i="4"/>
  <c r="M432" i="10" s="1"/>
  <c r="S432" i="4"/>
  <c r="S432" i="10" s="1"/>
  <c r="AA432" i="4"/>
  <c r="AA432" i="10" s="1"/>
  <c r="AI432" i="4"/>
  <c r="AI432" i="10" s="1"/>
  <c r="AQ432" i="4"/>
  <c r="AQ432" i="10" s="1"/>
  <c r="T432" i="4"/>
  <c r="T432" i="10" s="1"/>
  <c r="AB432" i="4"/>
  <c r="AB432" i="10" s="1"/>
  <c r="AJ432" i="4"/>
  <c r="AJ432" i="10" s="1"/>
  <c r="AR432" i="4"/>
  <c r="AR432" i="10" s="1"/>
  <c r="P432" i="4"/>
  <c r="P432" i="10" s="1"/>
  <c r="AF432" i="4"/>
  <c r="AF432" i="10" s="1"/>
  <c r="X432" i="4"/>
  <c r="X432" i="10" s="1"/>
  <c r="AN432" i="4"/>
  <c r="AN432" i="10" s="1"/>
  <c r="AM432" i="4"/>
  <c r="AM432" i="10" s="1"/>
  <c r="O432" i="4"/>
  <c r="O432" i="10" s="1"/>
  <c r="W432" i="4"/>
  <c r="W432" i="10" s="1"/>
  <c r="AE432" i="4"/>
  <c r="AE432" i="10" s="1"/>
  <c r="P494" i="4"/>
  <c r="P494" i="10" s="1"/>
  <c r="T494" i="4"/>
  <c r="T494" i="10" s="1"/>
  <c r="X494" i="4"/>
  <c r="X494" i="10" s="1"/>
  <c r="AB494" i="4"/>
  <c r="AB494" i="10" s="1"/>
  <c r="AF494" i="4"/>
  <c r="AF494" i="10" s="1"/>
  <c r="AJ494" i="4"/>
  <c r="AJ494" i="10" s="1"/>
  <c r="AN494" i="4"/>
  <c r="AN494" i="10" s="1"/>
  <c r="AR494" i="4"/>
  <c r="AR494" i="10" s="1"/>
  <c r="M494" i="4"/>
  <c r="M494" i="10" s="1"/>
  <c r="Q494" i="4"/>
  <c r="Q494" i="10" s="1"/>
  <c r="U494" i="4"/>
  <c r="U494" i="10" s="1"/>
  <c r="Y494" i="4"/>
  <c r="Y494" i="10" s="1"/>
  <c r="AC494" i="4"/>
  <c r="AC494" i="10" s="1"/>
  <c r="AG494" i="4"/>
  <c r="AG494" i="10" s="1"/>
  <c r="AK494" i="4"/>
  <c r="AK494" i="10" s="1"/>
  <c r="AO494" i="4"/>
  <c r="AO494" i="10" s="1"/>
  <c r="N494" i="4"/>
  <c r="N494" i="10" s="1"/>
  <c r="V494" i="4"/>
  <c r="V494" i="10" s="1"/>
  <c r="AD494" i="4"/>
  <c r="AD494" i="10" s="1"/>
  <c r="AL494" i="4"/>
  <c r="AL494" i="10" s="1"/>
  <c r="O494" i="4"/>
  <c r="O494" i="10" s="1"/>
  <c r="W494" i="4"/>
  <c r="W494" i="10" s="1"/>
  <c r="AE494" i="4"/>
  <c r="AE494" i="10" s="1"/>
  <c r="AM494" i="4"/>
  <c r="AM494" i="10" s="1"/>
  <c r="AA494" i="4"/>
  <c r="AA494" i="10" s="1"/>
  <c r="AQ494" i="4"/>
  <c r="AQ494" i="10" s="1"/>
  <c r="S494" i="4"/>
  <c r="S494" i="10" s="1"/>
  <c r="AI494" i="4"/>
  <c r="AI494" i="10" s="1"/>
  <c r="AH494" i="4"/>
  <c r="AH494" i="10" s="1"/>
  <c r="AP494" i="4"/>
  <c r="AP494" i="10" s="1"/>
  <c r="R494" i="4"/>
  <c r="R494" i="10" s="1"/>
  <c r="Z494" i="4"/>
  <c r="Z494" i="10" s="1"/>
  <c r="Q626" i="4"/>
  <c r="U626" i="4"/>
  <c r="Y626" i="4"/>
  <c r="AC626" i="4"/>
  <c r="AG626" i="4"/>
  <c r="AK626" i="4"/>
  <c r="AO626" i="4"/>
  <c r="N626" i="4"/>
  <c r="R626" i="4"/>
  <c r="V626" i="4"/>
  <c r="Z626" i="4"/>
  <c r="AD626" i="4"/>
  <c r="AH626" i="4"/>
  <c r="AL626" i="4"/>
  <c r="AP626" i="4"/>
  <c r="M626" i="4"/>
  <c r="S626" i="4"/>
  <c r="AA626" i="4"/>
  <c r="AI626" i="4"/>
  <c r="AQ626" i="4"/>
  <c r="T626" i="4"/>
  <c r="AB626" i="4"/>
  <c r="AJ626" i="4"/>
  <c r="AR626" i="4"/>
  <c r="O626" i="4"/>
  <c r="AE626" i="4"/>
  <c r="P626" i="4"/>
  <c r="AF626" i="4"/>
  <c r="W626" i="4"/>
  <c r="AM626" i="4"/>
  <c r="X626" i="4"/>
  <c r="AN626" i="4"/>
  <c r="P362" i="4"/>
  <c r="P362" i="10" s="1"/>
  <c r="T362" i="4"/>
  <c r="T362" i="10" s="1"/>
  <c r="X362" i="4"/>
  <c r="X362" i="10" s="1"/>
  <c r="AB362" i="4"/>
  <c r="AB362" i="10" s="1"/>
  <c r="AF362" i="4"/>
  <c r="AF362" i="10" s="1"/>
  <c r="AJ362" i="4"/>
  <c r="AJ362" i="10" s="1"/>
  <c r="AN362" i="4"/>
  <c r="AN362" i="10" s="1"/>
  <c r="AR362" i="4"/>
  <c r="AR362" i="10" s="1"/>
  <c r="Q362" i="4"/>
  <c r="Q362" i="10" s="1"/>
  <c r="U362" i="4"/>
  <c r="U362" i="10" s="1"/>
  <c r="Y362" i="4"/>
  <c r="Y362" i="10" s="1"/>
  <c r="AC362" i="4"/>
  <c r="AC362" i="10" s="1"/>
  <c r="AG362" i="4"/>
  <c r="AG362" i="10" s="1"/>
  <c r="AK362" i="4"/>
  <c r="AK362" i="10" s="1"/>
  <c r="AO362" i="4"/>
  <c r="AO362" i="10" s="1"/>
  <c r="N362" i="4"/>
  <c r="N362" i="10" s="1"/>
  <c r="V362" i="4"/>
  <c r="V362" i="10" s="1"/>
  <c r="AD362" i="4"/>
  <c r="AD362" i="10" s="1"/>
  <c r="AL362" i="4"/>
  <c r="AL362" i="10" s="1"/>
  <c r="M362" i="4"/>
  <c r="M362" i="10" s="1"/>
  <c r="O362" i="4"/>
  <c r="O362" i="10" s="1"/>
  <c r="W362" i="4"/>
  <c r="W362" i="10" s="1"/>
  <c r="AE362" i="4"/>
  <c r="AE362" i="10" s="1"/>
  <c r="AM362" i="4"/>
  <c r="AM362" i="10" s="1"/>
  <c r="AA362" i="4"/>
  <c r="AA362" i="10" s="1"/>
  <c r="AQ362" i="4"/>
  <c r="AQ362" i="10" s="1"/>
  <c r="S362" i="4"/>
  <c r="S362" i="10" s="1"/>
  <c r="AI362" i="4"/>
  <c r="AI362" i="10" s="1"/>
  <c r="AH362" i="4"/>
  <c r="AH362" i="10" s="1"/>
  <c r="AP362" i="4"/>
  <c r="AP362" i="10" s="1"/>
  <c r="R362" i="4"/>
  <c r="R362" i="10" s="1"/>
  <c r="Z362" i="4"/>
  <c r="Z362" i="10" s="1"/>
  <c r="P427" i="4"/>
  <c r="T427" i="4"/>
  <c r="X427" i="4"/>
  <c r="AB427" i="4"/>
  <c r="AF427" i="4"/>
  <c r="AJ427" i="4"/>
  <c r="AN427" i="4"/>
  <c r="AR427" i="4"/>
  <c r="Q427" i="4"/>
  <c r="U427" i="4"/>
  <c r="Y427" i="4"/>
  <c r="AC427" i="4"/>
  <c r="AG427" i="4"/>
  <c r="AK427" i="4"/>
  <c r="AO427" i="4"/>
  <c r="M427" i="4"/>
  <c r="N427" i="4"/>
  <c r="V427" i="4"/>
  <c r="AD427" i="4"/>
  <c r="AL427" i="4"/>
  <c r="O427" i="4"/>
  <c r="W427" i="4"/>
  <c r="AE427" i="4"/>
  <c r="AM427" i="4"/>
  <c r="AA427" i="4"/>
  <c r="AQ427" i="4"/>
  <c r="S427" i="4"/>
  <c r="AI427" i="4"/>
  <c r="AH427" i="4"/>
  <c r="AP427" i="4"/>
  <c r="R427" i="4"/>
  <c r="Z427" i="4"/>
  <c r="N483" i="4"/>
  <c r="N483" i="10" s="1"/>
  <c r="R483" i="4"/>
  <c r="R483" i="10" s="1"/>
  <c r="V483" i="4"/>
  <c r="V483" i="10" s="1"/>
  <c r="Z483" i="4"/>
  <c r="Z483" i="10" s="1"/>
  <c r="AD483" i="4"/>
  <c r="AD483" i="10" s="1"/>
  <c r="AH483" i="4"/>
  <c r="AH483" i="10" s="1"/>
  <c r="AL483" i="4"/>
  <c r="AL483" i="10" s="1"/>
  <c r="AP483" i="4"/>
  <c r="AP483" i="10" s="1"/>
  <c r="O483" i="4"/>
  <c r="O483" i="10" s="1"/>
  <c r="S483" i="4"/>
  <c r="S483" i="10" s="1"/>
  <c r="W483" i="4"/>
  <c r="W483" i="10" s="1"/>
  <c r="AA483" i="4"/>
  <c r="AA483" i="10" s="1"/>
  <c r="AE483" i="4"/>
  <c r="AE483" i="10" s="1"/>
  <c r="AI483" i="4"/>
  <c r="AI483" i="10" s="1"/>
  <c r="AM483" i="4"/>
  <c r="AM483" i="10" s="1"/>
  <c r="AQ483" i="4"/>
  <c r="AQ483" i="10" s="1"/>
  <c r="P483" i="4"/>
  <c r="P483" i="10" s="1"/>
  <c r="X483" i="4"/>
  <c r="X483" i="10" s="1"/>
  <c r="AF483" i="4"/>
  <c r="AF483" i="10" s="1"/>
  <c r="AN483" i="4"/>
  <c r="AN483" i="10" s="1"/>
  <c r="M483" i="4"/>
  <c r="M483" i="10" s="1"/>
  <c r="Q483" i="4"/>
  <c r="Q483" i="10" s="1"/>
  <c r="Y483" i="4"/>
  <c r="Y483" i="10" s="1"/>
  <c r="AG483" i="4"/>
  <c r="AG483" i="10" s="1"/>
  <c r="AO483" i="4"/>
  <c r="AO483" i="10" s="1"/>
  <c r="AC483" i="4"/>
  <c r="AC483" i="10" s="1"/>
  <c r="U483" i="4"/>
  <c r="U483" i="10" s="1"/>
  <c r="AK483" i="4"/>
  <c r="AK483" i="10" s="1"/>
  <c r="AJ483" i="4"/>
  <c r="AJ483" i="10" s="1"/>
  <c r="AR483" i="4"/>
  <c r="AR483" i="10" s="1"/>
  <c r="T483" i="4"/>
  <c r="T483" i="10" s="1"/>
  <c r="AB483" i="4"/>
  <c r="AB483" i="10" s="1"/>
  <c r="O439" i="4"/>
  <c r="O439" i="10" s="1"/>
  <c r="S439" i="4"/>
  <c r="S439" i="10" s="1"/>
  <c r="W439" i="4"/>
  <c r="W439" i="10" s="1"/>
  <c r="AA439" i="4"/>
  <c r="AA439" i="10" s="1"/>
  <c r="AE439" i="4"/>
  <c r="AE439" i="10" s="1"/>
  <c r="AI439" i="4"/>
  <c r="AI439" i="10" s="1"/>
  <c r="AM439" i="4"/>
  <c r="AM439" i="10" s="1"/>
  <c r="AQ439" i="4"/>
  <c r="AQ439" i="10" s="1"/>
  <c r="P439" i="4"/>
  <c r="P439" i="10" s="1"/>
  <c r="T439" i="4"/>
  <c r="T439" i="10" s="1"/>
  <c r="X439" i="4"/>
  <c r="X439" i="10" s="1"/>
  <c r="AB439" i="4"/>
  <c r="AB439" i="10" s="1"/>
  <c r="AF439" i="4"/>
  <c r="AF439" i="10" s="1"/>
  <c r="AJ439" i="4"/>
  <c r="AJ439" i="10" s="1"/>
  <c r="AN439" i="4"/>
  <c r="AN439" i="10" s="1"/>
  <c r="AR439" i="4"/>
  <c r="AR439" i="10" s="1"/>
  <c r="Q439" i="4"/>
  <c r="Q439" i="10" s="1"/>
  <c r="Y439" i="4"/>
  <c r="Y439" i="10" s="1"/>
  <c r="AG439" i="4"/>
  <c r="AG439" i="10" s="1"/>
  <c r="AO439" i="4"/>
  <c r="AO439" i="10" s="1"/>
  <c r="R439" i="4"/>
  <c r="R439" i="10" s="1"/>
  <c r="Z439" i="4"/>
  <c r="Z439" i="10" s="1"/>
  <c r="AH439" i="4"/>
  <c r="AH439" i="10" s="1"/>
  <c r="AP439" i="4"/>
  <c r="AP439" i="10" s="1"/>
  <c r="U439" i="4"/>
  <c r="U439" i="10" s="1"/>
  <c r="AK439" i="4"/>
  <c r="AK439" i="10" s="1"/>
  <c r="M439" i="4"/>
  <c r="M439" i="10" s="1"/>
  <c r="V439" i="4"/>
  <c r="V439" i="10" s="1"/>
  <c r="AL439" i="4"/>
  <c r="AL439" i="10" s="1"/>
  <c r="N439" i="4"/>
  <c r="N439" i="10" s="1"/>
  <c r="AC439" i="4"/>
  <c r="AC439" i="10" s="1"/>
  <c r="AD439" i="4"/>
  <c r="AD439" i="10" s="1"/>
  <c r="Q495" i="4"/>
  <c r="Q495" i="10" s="1"/>
  <c r="U495" i="4"/>
  <c r="U495" i="10" s="1"/>
  <c r="Y495" i="4"/>
  <c r="Y495" i="10" s="1"/>
  <c r="AC495" i="4"/>
  <c r="AC495" i="10" s="1"/>
  <c r="AG495" i="4"/>
  <c r="AG495" i="10" s="1"/>
  <c r="AK495" i="4"/>
  <c r="AK495" i="10" s="1"/>
  <c r="AO495" i="4"/>
  <c r="AO495" i="10" s="1"/>
  <c r="N495" i="4"/>
  <c r="N495" i="10" s="1"/>
  <c r="R495" i="4"/>
  <c r="R495" i="10" s="1"/>
  <c r="V495" i="4"/>
  <c r="V495" i="10" s="1"/>
  <c r="Z495" i="4"/>
  <c r="Z495" i="10" s="1"/>
  <c r="AD495" i="4"/>
  <c r="AD495" i="10" s="1"/>
  <c r="AH495" i="4"/>
  <c r="AH495" i="10" s="1"/>
  <c r="AL495" i="4"/>
  <c r="AL495" i="10" s="1"/>
  <c r="AP495" i="4"/>
  <c r="AP495" i="10" s="1"/>
  <c r="M495" i="4"/>
  <c r="M495" i="10" s="1"/>
  <c r="O495" i="4"/>
  <c r="O495" i="10" s="1"/>
  <c r="W495" i="4"/>
  <c r="W495" i="10" s="1"/>
  <c r="AE495" i="4"/>
  <c r="AE495" i="10" s="1"/>
  <c r="AM495" i="4"/>
  <c r="AM495" i="10" s="1"/>
  <c r="P495" i="4"/>
  <c r="P495" i="10" s="1"/>
  <c r="X495" i="4"/>
  <c r="X495" i="10" s="1"/>
  <c r="AF495" i="4"/>
  <c r="AF495" i="10" s="1"/>
  <c r="AN495" i="4"/>
  <c r="AN495" i="10" s="1"/>
  <c r="AB495" i="4"/>
  <c r="AB495" i="10" s="1"/>
  <c r="AR495" i="4"/>
  <c r="AR495" i="10" s="1"/>
  <c r="T495" i="4"/>
  <c r="T495" i="10" s="1"/>
  <c r="AJ495" i="4"/>
  <c r="AJ495" i="10" s="1"/>
  <c r="AI495" i="4"/>
  <c r="AI495" i="10" s="1"/>
  <c r="AQ495" i="4"/>
  <c r="AQ495" i="10" s="1"/>
  <c r="S495" i="4"/>
  <c r="S495" i="10" s="1"/>
  <c r="AA495" i="4"/>
  <c r="AA495" i="10" s="1"/>
  <c r="P545" i="4"/>
  <c r="T545" i="4"/>
  <c r="X545" i="4"/>
  <c r="AB545" i="4"/>
  <c r="AF545" i="4"/>
  <c r="AJ545" i="4"/>
  <c r="AN545" i="4"/>
  <c r="AR545" i="4"/>
  <c r="Q545" i="4"/>
  <c r="U545" i="4"/>
  <c r="Y545" i="4"/>
  <c r="AC545" i="4"/>
  <c r="AG545" i="4"/>
  <c r="AK545" i="4"/>
  <c r="AO545" i="4"/>
  <c r="N545" i="4"/>
  <c r="V545" i="4"/>
  <c r="AD545" i="4"/>
  <c r="AL545" i="4"/>
  <c r="O545" i="4"/>
  <c r="W545" i="4"/>
  <c r="AE545" i="4"/>
  <c r="AM545" i="4"/>
  <c r="Z545" i="4"/>
  <c r="AP545" i="4"/>
  <c r="M545" i="4"/>
  <c r="R545" i="4"/>
  <c r="AH545" i="4"/>
  <c r="AA545" i="4"/>
  <c r="AQ545" i="4"/>
  <c r="S545" i="4"/>
  <c r="AI545" i="4"/>
  <c r="O430" i="4"/>
  <c r="O430" i="10" s="1"/>
  <c r="S430" i="4"/>
  <c r="S430" i="10" s="1"/>
  <c r="W430" i="4"/>
  <c r="W430" i="10" s="1"/>
  <c r="AA430" i="4"/>
  <c r="AA430" i="10" s="1"/>
  <c r="AE430" i="4"/>
  <c r="AE430" i="10" s="1"/>
  <c r="AI430" i="4"/>
  <c r="AI430" i="10" s="1"/>
  <c r="AM430" i="4"/>
  <c r="AM430" i="10" s="1"/>
  <c r="AQ430" i="4"/>
  <c r="AQ430" i="10" s="1"/>
  <c r="P430" i="4"/>
  <c r="P430" i="10" s="1"/>
  <c r="T430" i="4"/>
  <c r="T430" i="10" s="1"/>
  <c r="X430" i="4"/>
  <c r="X430" i="10" s="1"/>
  <c r="AB430" i="4"/>
  <c r="AB430" i="10" s="1"/>
  <c r="AF430" i="4"/>
  <c r="AF430" i="10" s="1"/>
  <c r="AJ430" i="4"/>
  <c r="AJ430" i="10" s="1"/>
  <c r="AN430" i="4"/>
  <c r="AN430" i="10" s="1"/>
  <c r="AR430" i="4"/>
  <c r="AR430" i="10" s="1"/>
  <c r="Q430" i="4"/>
  <c r="Q430" i="10" s="1"/>
  <c r="Y430" i="4"/>
  <c r="Y430" i="10" s="1"/>
  <c r="AG430" i="4"/>
  <c r="AG430" i="10" s="1"/>
  <c r="AO430" i="4"/>
  <c r="AO430" i="10" s="1"/>
  <c r="R430" i="4"/>
  <c r="R430" i="10" s="1"/>
  <c r="Z430" i="4"/>
  <c r="Z430" i="10" s="1"/>
  <c r="AH430" i="4"/>
  <c r="AH430" i="10" s="1"/>
  <c r="AP430" i="4"/>
  <c r="AP430" i="10" s="1"/>
  <c r="N430" i="4"/>
  <c r="N430" i="10" s="1"/>
  <c r="AD430" i="4"/>
  <c r="AD430" i="10" s="1"/>
  <c r="M430" i="4"/>
  <c r="M430" i="10" s="1"/>
  <c r="V430" i="4"/>
  <c r="V430" i="10" s="1"/>
  <c r="AL430" i="4"/>
  <c r="AL430" i="10" s="1"/>
  <c r="AK430" i="4"/>
  <c r="AK430" i="10" s="1"/>
  <c r="U430" i="4"/>
  <c r="U430" i="10" s="1"/>
  <c r="AC430" i="4"/>
  <c r="AC430" i="10" s="1"/>
  <c r="P458" i="4"/>
  <c r="P458" i="10" s="1"/>
  <c r="T458" i="4"/>
  <c r="T458" i="10" s="1"/>
  <c r="X458" i="4"/>
  <c r="X458" i="10" s="1"/>
  <c r="AB458" i="4"/>
  <c r="AB458" i="10" s="1"/>
  <c r="AF458" i="4"/>
  <c r="AF458" i="10" s="1"/>
  <c r="AJ458" i="4"/>
  <c r="AJ458" i="10" s="1"/>
  <c r="AN458" i="4"/>
  <c r="AN458" i="10" s="1"/>
  <c r="AR458" i="4"/>
  <c r="AR458" i="10" s="1"/>
  <c r="Q458" i="4"/>
  <c r="Q458" i="10" s="1"/>
  <c r="U458" i="4"/>
  <c r="U458" i="10" s="1"/>
  <c r="Y458" i="4"/>
  <c r="Y458" i="10" s="1"/>
  <c r="AC458" i="4"/>
  <c r="AC458" i="10" s="1"/>
  <c r="AG458" i="4"/>
  <c r="AG458" i="10" s="1"/>
  <c r="AK458" i="4"/>
  <c r="AK458" i="10" s="1"/>
  <c r="AO458" i="4"/>
  <c r="AO458" i="10" s="1"/>
  <c r="R458" i="4"/>
  <c r="R458" i="10" s="1"/>
  <c r="Z458" i="4"/>
  <c r="Z458" i="10" s="1"/>
  <c r="AH458" i="4"/>
  <c r="AH458" i="10" s="1"/>
  <c r="AP458" i="4"/>
  <c r="AP458" i="10" s="1"/>
  <c r="M458" i="4"/>
  <c r="M458" i="10" s="1"/>
  <c r="S458" i="4"/>
  <c r="S458" i="10" s="1"/>
  <c r="AA458" i="4"/>
  <c r="AA458" i="10" s="1"/>
  <c r="AI458" i="4"/>
  <c r="AI458" i="10" s="1"/>
  <c r="AQ458" i="4"/>
  <c r="AQ458" i="10" s="1"/>
  <c r="O458" i="4"/>
  <c r="O458" i="10" s="1"/>
  <c r="AE458" i="4"/>
  <c r="AE458" i="10" s="1"/>
  <c r="W458" i="4"/>
  <c r="W458" i="10" s="1"/>
  <c r="AM458" i="4"/>
  <c r="AM458" i="10" s="1"/>
  <c r="AL458" i="4"/>
  <c r="AL458" i="10" s="1"/>
  <c r="N458" i="4"/>
  <c r="N458" i="10" s="1"/>
  <c r="V458" i="4"/>
  <c r="V458" i="10" s="1"/>
  <c r="AD458" i="4"/>
  <c r="AD458" i="10" s="1"/>
  <c r="N492" i="4"/>
  <c r="R492" i="4"/>
  <c r="V492" i="4"/>
  <c r="Z492" i="4"/>
  <c r="AD492" i="4"/>
  <c r="AH492" i="4"/>
  <c r="AL492" i="4"/>
  <c r="AP492" i="4"/>
  <c r="O492" i="4"/>
  <c r="S492" i="4"/>
  <c r="W492" i="4"/>
  <c r="AA492" i="4"/>
  <c r="AE492" i="4"/>
  <c r="AI492" i="4"/>
  <c r="AM492" i="4"/>
  <c r="AQ492" i="4"/>
  <c r="T492" i="4"/>
  <c r="AB492" i="4"/>
  <c r="AJ492" i="4"/>
  <c r="AR492" i="4"/>
  <c r="U492" i="4"/>
  <c r="AC492" i="4"/>
  <c r="AK492" i="4"/>
  <c r="P492" i="4"/>
  <c r="AF492" i="4"/>
  <c r="X492" i="4"/>
  <c r="AO492" i="4"/>
  <c r="AG492" i="4"/>
  <c r="Y492" i="4"/>
  <c r="AN492" i="4"/>
  <c r="M492" i="4"/>
  <c r="Q492" i="4"/>
  <c r="Q546" i="4"/>
  <c r="Q546" i="10" s="1"/>
  <c r="U546" i="4"/>
  <c r="U546" i="10" s="1"/>
  <c r="Y546" i="4"/>
  <c r="Y546" i="10" s="1"/>
  <c r="AC546" i="4"/>
  <c r="AC546" i="10" s="1"/>
  <c r="AG546" i="4"/>
  <c r="AG546" i="10" s="1"/>
  <c r="AK546" i="4"/>
  <c r="AK546" i="10" s="1"/>
  <c r="AO546" i="4"/>
  <c r="AO546" i="10" s="1"/>
  <c r="N546" i="4"/>
  <c r="N546" i="10" s="1"/>
  <c r="R546" i="4"/>
  <c r="R546" i="10" s="1"/>
  <c r="V546" i="4"/>
  <c r="V546" i="10" s="1"/>
  <c r="Z546" i="4"/>
  <c r="Z546" i="10" s="1"/>
  <c r="AD546" i="4"/>
  <c r="AD546" i="10" s="1"/>
  <c r="AH546" i="4"/>
  <c r="AH546" i="10" s="1"/>
  <c r="AL546" i="4"/>
  <c r="AL546" i="10" s="1"/>
  <c r="AP546" i="4"/>
  <c r="AP546" i="10" s="1"/>
  <c r="O546" i="4"/>
  <c r="O546" i="10" s="1"/>
  <c r="W546" i="4"/>
  <c r="W546" i="10" s="1"/>
  <c r="AE546" i="4"/>
  <c r="AE546" i="10" s="1"/>
  <c r="AM546" i="4"/>
  <c r="AM546" i="10" s="1"/>
  <c r="P546" i="4"/>
  <c r="P546" i="10" s="1"/>
  <c r="X546" i="4"/>
  <c r="X546" i="10" s="1"/>
  <c r="AF546" i="4"/>
  <c r="AF546" i="10" s="1"/>
  <c r="AN546" i="4"/>
  <c r="AN546" i="10" s="1"/>
  <c r="AA546" i="4"/>
  <c r="AA546" i="10" s="1"/>
  <c r="AQ546" i="4"/>
  <c r="AQ546" i="10" s="1"/>
  <c r="S546" i="4"/>
  <c r="S546" i="10" s="1"/>
  <c r="AI546" i="4"/>
  <c r="AI546" i="10" s="1"/>
  <c r="AB546" i="4"/>
  <c r="AB546" i="10" s="1"/>
  <c r="AR546" i="4"/>
  <c r="AR546" i="10" s="1"/>
  <c r="M546" i="4"/>
  <c r="M546" i="10" s="1"/>
  <c r="AJ546" i="4"/>
  <c r="AJ546" i="10" s="1"/>
  <c r="T546" i="4"/>
  <c r="T546" i="10" s="1"/>
  <c r="N543" i="4"/>
  <c r="N543" i="10" s="1"/>
  <c r="R543" i="4"/>
  <c r="R543" i="10" s="1"/>
  <c r="V543" i="4"/>
  <c r="V543" i="10" s="1"/>
  <c r="Z543" i="4"/>
  <c r="Z543" i="10" s="1"/>
  <c r="AD543" i="4"/>
  <c r="AD543" i="10" s="1"/>
  <c r="AH543" i="4"/>
  <c r="AH543" i="10" s="1"/>
  <c r="AL543" i="4"/>
  <c r="AL543" i="10" s="1"/>
  <c r="AP543" i="4"/>
  <c r="AP543" i="10" s="1"/>
  <c r="O543" i="4"/>
  <c r="O543" i="10" s="1"/>
  <c r="S543" i="4"/>
  <c r="S543" i="10" s="1"/>
  <c r="W543" i="4"/>
  <c r="W543" i="10" s="1"/>
  <c r="AA543" i="4"/>
  <c r="AA543" i="10" s="1"/>
  <c r="AE543" i="4"/>
  <c r="AE543" i="10" s="1"/>
  <c r="AI543" i="4"/>
  <c r="AI543" i="10" s="1"/>
  <c r="AM543" i="4"/>
  <c r="AM543" i="10" s="1"/>
  <c r="AQ543" i="4"/>
  <c r="AQ543" i="10" s="1"/>
  <c r="T543" i="4"/>
  <c r="T543" i="10" s="1"/>
  <c r="AB543" i="4"/>
  <c r="AB543" i="10" s="1"/>
  <c r="AJ543" i="4"/>
  <c r="AJ543" i="10" s="1"/>
  <c r="AR543" i="4"/>
  <c r="AR543" i="10" s="1"/>
  <c r="U543" i="4"/>
  <c r="U543" i="10" s="1"/>
  <c r="AC543" i="4"/>
  <c r="AC543" i="10" s="1"/>
  <c r="AK543" i="4"/>
  <c r="AK543" i="10" s="1"/>
  <c r="M543" i="4"/>
  <c r="M543" i="10" s="1"/>
  <c r="X543" i="4"/>
  <c r="X543" i="10" s="1"/>
  <c r="AN543" i="4"/>
  <c r="AN543" i="10" s="1"/>
  <c r="P543" i="4"/>
  <c r="P543" i="10" s="1"/>
  <c r="AF543" i="4"/>
  <c r="AF543" i="10" s="1"/>
  <c r="Y543" i="4"/>
  <c r="Y543" i="10" s="1"/>
  <c r="AO543" i="4"/>
  <c r="AO543" i="10" s="1"/>
  <c r="Q543" i="4"/>
  <c r="Q543" i="10" s="1"/>
  <c r="AG543" i="4"/>
  <c r="AG543" i="10" s="1"/>
  <c r="Q571" i="4"/>
  <c r="U571" i="4"/>
  <c r="Y571" i="4"/>
  <c r="AC571" i="4"/>
  <c r="AG571" i="4"/>
  <c r="AK571" i="4"/>
  <c r="AO571" i="4"/>
  <c r="N571" i="4"/>
  <c r="R571" i="4"/>
  <c r="V571" i="4"/>
  <c r="Z571" i="4"/>
  <c r="AD571" i="4"/>
  <c r="AH571" i="4"/>
  <c r="AL571" i="4"/>
  <c r="AP571" i="4"/>
  <c r="M571" i="4"/>
  <c r="S571" i="4"/>
  <c r="AA571" i="4"/>
  <c r="AI571" i="4"/>
  <c r="AQ571" i="4"/>
  <c r="T571" i="4"/>
  <c r="AB571" i="4"/>
  <c r="AJ571" i="4"/>
  <c r="AR571" i="4"/>
  <c r="O571" i="4"/>
  <c r="AE571" i="4"/>
  <c r="P571" i="4"/>
  <c r="AF571" i="4"/>
  <c r="W571" i="4"/>
  <c r="AM571" i="4"/>
  <c r="X571" i="4"/>
  <c r="AN571" i="4"/>
  <c r="O544" i="4"/>
  <c r="S544" i="4"/>
  <c r="W544" i="4"/>
  <c r="AA544" i="4"/>
  <c r="AE544" i="4"/>
  <c r="AI544" i="4"/>
  <c r="AM544" i="4"/>
  <c r="AM544" i="10" s="1"/>
  <c r="AQ544" i="4"/>
  <c r="P544" i="4"/>
  <c r="P544" i="10" s="1"/>
  <c r="T544" i="4"/>
  <c r="T544" i="10" s="1"/>
  <c r="X544" i="4"/>
  <c r="X544" i="10" s="1"/>
  <c r="AB544" i="4"/>
  <c r="AB544" i="10" s="1"/>
  <c r="AF544" i="4"/>
  <c r="AF544" i="10" s="1"/>
  <c r="AJ544" i="4"/>
  <c r="AJ544" i="10" s="1"/>
  <c r="AN544" i="4"/>
  <c r="AN544" i="10" s="1"/>
  <c r="AR544" i="4"/>
  <c r="AR544" i="10" s="1"/>
  <c r="M544" i="4"/>
  <c r="U544" i="4"/>
  <c r="U544" i="10" s="1"/>
  <c r="AC544" i="4"/>
  <c r="AK544" i="4"/>
  <c r="N544" i="4"/>
  <c r="V544" i="4"/>
  <c r="AD544" i="4"/>
  <c r="AL544" i="4"/>
  <c r="Y544" i="4"/>
  <c r="AO544" i="4"/>
  <c r="Q544" i="4"/>
  <c r="AG544" i="4"/>
  <c r="Z544" i="4"/>
  <c r="AP544" i="4"/>
  <c r="AH544" i="4"/>
  <c r="R544" i="4"/>
  <c r="N572" i="4"/>
  <c r="N572" i="10" s="1"/>
  <c r="R572" i="4"/>
  <c r="R572" i="10" s="1"/>
  <c r="V572" i="4"/>
  <c r="V572" i="10" s="1"/>
  <c r="Z572" i="4"/>
  <c r="Z572" i="10" s="1"/>
  <c r="AD572" i="4"/>
  <c r="AD572" i="10" s="1"/>
  <c r="AH572" i="4"/>
  <c r="AH572" i="10" s="1"/>
  <c r="AL572" i="4"/>
  <c r="AL572" i="10" s="1"/>
  <c r="AP572" i="4"/>
  <c r="AP572" i="10" s="1"/>
  <c r="O572" i="4"/>
  <c r="O572" i="10" s="1"/>
  <c r="S572" i="4"/>
  <c r="S572" i="10" s="1"/>
  <c r="W572" i="4"/>
  <c r="W572" i="10" s="1"/>
  <c r="AA572" i="4"/>
  <c r="AA572" i="10" s="1"/>
  <c r="AE572" i="4"/>
  <c r="AE572" i="10" s="1"/>
  <c r="AI572" i="4"/>
  <c r="AI572" i="10" s="1"/>
  <c r="AM572" i="4"/>
  <c r="AM572" i="10" s="1"/>
  <c r="AQ572" i="4"/>
  <c r="AQ572" i="10" s="1"/>
  <c r="T572" i="4"/>
  <c r="T572" i="10" s="1"/>
  <c r="AB572" i="4"/>
  <c r="AB572" i="10" s="1"/>
  <c r="AJ572" i="4"/>
  <c r="AJ572" i="10" s="1"/>
  <c r="AR572" i="4"/>
  <c r="AR572" i="10" s="1"/>
  <c r="M572" i="4"/>
  <c r="M572" i="10" s="1"/>
  <c r="U572" i="4"/>
  <c r="U572" i="10" s="1"/>
  <c r="AC572" i="4"/>
  <c r="AC572" i="10" s="1"/>
  <c r="AK572" i="4"/>
  <c r="AK572" i="10" s="1"/>
  <c r="P572" i="4"/>
  <c r="P572" i="10" s="1"/>
  <c r="AF572" i="4"/>
  <c r="AF572" i="10" s="1"/>
  <c r="Q572" i="4"/>
  <c r="Q572" i="10" s="1"/>
  <c r="AG572" i="4"/>
  <c r="AG572" i="10" s="1"/>
  <c r="X572" i="4"/>
  <c r="X572" i="10" s="1"/>
  <c r="AN572" i="4"/>
  <c r="AN572" i="10" s="1"/>
  <c r="Y572" i="4"/>
  <c r="Y572" i="10" s="1"/>
  <c r="AO572" i="4"/>
  <c r="AO572" i="10" s="1"/>
  <c r="Q630" i="4"/>
  <c r="Q630" i="10" s="1"/>
  <c r="U630" i="4"/>
  <c r="U630" i="10" s="1"/>
  <c r="Y630" i="4"/>
  <c r="Y630" i="10" s="1"/>
  <c r="AC630" i="4"/>
  <c r="AC630" i="10" s="1"/>
  <c r="AG630" i="4"/>
  <c r="AG630" i="10" s="1"/>
  <c r="AK630" i="4"/>
  <c r="AK630" i="10" s="1"/>
  <c r="AO630" i="4"/>
  <c r="AO630" i="10" s="1"/>
  <c r="N630" i="4"/>
  <c r="N630" i="10" s="1"/>
  <c r="R630" i="4"/>
  <c r="R630" i="10" s="1"/>
  <c r="V630" i="4"/>
  <c r="V630" i="10" s="1"/>
  <c r="Z630" i="4"/>
  <c r="Z630" i="10" s="1"/>
  <c r="AD630" i="4"/>
  <c r="AD630" i="10" s="1"/>
  <c r="AH630" i="4"/>
  <c r="AH630" i="10" s="1"/>
  <c r="AL630" i="4"/>
  <c r="AL630" i="10" s="1"/>
  <c r="AP630" i="4"/>
  <c r="AP630" i="10" s="1"/>
  <c r="M630" i="4"/>
  <c r="M630" i="10" s="1"/>
  <c r="O630" i="4"/>
  <c r="O630" i="10" s="1"/>
  <c r="W630" i="4"/>
  <c r="W630" i="10" s="1"/>
  <c r="AE630" i="4"/>
  <c r="AE630" i="10" s="1"/>
  <c r="AM630" i="4"/>
  <c r="AM630" i="10" s="1"/>
  <c r="P630" i="4"/>
  <c r="P630" i="10" s="1"/>
  <c r="X630" i="4"/>
  <c r="X630" i="10" s="1"/>
  <c r="AF630" i="4"/>
  <c r="AF630" i="10" s="1"/>
  <c r="AN630" i="4"/>
  <c r="AN630" i="10" s="1"/>
  <c r="S630" i="4"/>
  <c r="S630" i="10" s="1"/>
  <c r="AI630" i="4"/>
  <c r="AI630" i="10" s="1"/>
  <c r="T630" i="4"/>
  <c r="T630" i="10" s="1"/>
  <c r="AJ630" i="4"/>
  <c r="AJ630" i="10" s="1"/>
  <c r="AA630" i="4"/>
  <c r="AA630" i="10" s="1"/>
  <c r="AQ630" i="4"/>
  <c r="AQ630" i="10" s="1"/>
  <c r="AB630" i="4"/>
  <c r="AB630" i="10" s="1"/>
  <c r="AR630" i="4"/>
  <c r="AR630" i="10" s="1"/>
  <c r="P689" i="4"/>
  <c r="P689" i="10" s="1"/>
  <c r="T689" i="4"/>
  <c r="T689" i="10" s="1"/>
  <c r="X689" i="4"/>
  <c r="X689" i="10" s="1"/>
  <c r="AB689" i="4"/>
  <c r="AB689" i="10" s="1"/>
  <c r="AF689" i="4"/>
  <c r="AF689" i="10" s="1"/>
  <c r="AJ689" i="4"/>
  <c r="AJ689" i="10" s="1"/>
  <c r="AN689" i="4"/>
  <c r="AN689" i="10" s="1"/>
  <c r="AR689" i="4"/>
  <c r="AR689" i="10" s="1"/>
  <c r="M689" i="4"/>
  <c r="M689" i="10" s="1"/>
  <c r="N689" i="4"/>
  <c r="N689" i="10" s="1"/>
  <c r="S689" i="4"/>
  <c r="S689" i="10" s="1"/>
  <c r="Y689" i="4"/>
  <c r="Y689" i="10" s="1"/>
  <c r="AD689" i="4"/>
  <c r="AD689" i="10" s="1"/>
  <c r="AI689" i="4"/>
  <c r="AI689" i="10" s="1"/>
  <c r="AO689" i="4"/>
  <c r="AO689" i="10" s="1"/>
  <c r="O689" i="4"/>
  <c r="O689" i="10" s="1"/>
  <c r="U689" i="4"/>
  <c r="U689" i="10" s="1"/>
  <c r="Z689" i="4"/>
  <c r="Z689" i="10" s="1"/>
  <c r="AE689" i="4"/>
  <c r="AE689" i="10" s="1"/>
  <c r="AK689" i="4"/>
  <c r="AK689" i="10" s="1"/>
  <c r="AP689" i="4"/>
  <c r="AP689" i="10" s="1"/>
  <c r="Q689" i="4"/>
  <c r="Q689" i="10" s="1"/>
  <c r="AA689" i="4"/>
  <c r="AA689" i="10" s="1"/>
  <c r="AL689" i="4"/>
  <c r="AL689" i="10" s="1"/>
  <c r="R689" i="4"/>
  <c r="R689" i="10" s="1"/>
  <c r="AC689" i="4"/>
  <c r="AC689" i="10" s="1"/>
  <c r="AM689" i="4"/>
  <c r="AM689" i="10" s="1"/>
  <c r="AG689" i="4"/>
  <c r="AG689" i="10" s="1"/>
  <c r="AH689" i="4"/>
  <c r="AH689" i="10" s="1"/>
  <c r="V689" i="4"/>
  <c r="V689" i="10" s="1"/>
  <c r="W689" i="4"/>
  <c r="W689" i="10" s="1"/>
  <c r="AQ689" i="4"/>
  <c r="AQ689" i="10" s="1"/>
  <c r="N627" i="4"/>
  <c r="N627" i="10" s="1"/>
  <c r="R627" i="4"/>
  <c r="R627" i="10" s="1"/>
  <c r="V627" i="4"/>
  <c r="V627" i="10" s="1"/>
  <c r="Z627" i="4"/>
  <c r="Z627" i="10" s="1"/>
  <c r="AD627" i="4"/>
  <c r="AD627" i="10" s="1"/>
  <c r="AH627" i="4"/>
  <c r="AH627" i="10" s="1"/>
  <c r="AL627" i="4"/>
  <c r="AL627" i="10" s="1"/>
  <c r="AP627" i="4"/>
  <c r="AP627" i="10" s="1"/>
  <c r="O627" i="4"/>
  <c r="O627" i="10" s="1"/>
  <c r="S627" i="4"/>
  <c r="S627" i="10" s="1"/>
  <c r="W627" i="4"/>
  <c r="W627" i="10" s="1"/>
  <c r="AA627" i="4"/>
  <c r="AA627" i="10" s="1"/>
  <c r="AE627" i="4"/>
  <c r="AE627" i="10" s="1"/>
  <c r="AI627" i="4"/>
  <c r="AI627" i="10" s="1"/>
  <c r="AM627" i="4"/>
  <c r="AM627" i="10" s="1"/>
  <c r="AQ627" i="4"/>
  <c r="AQ627" i="10" s="1"/>
  <c r="T627" i="4"/>
  <c r="T627" i="10" s="1"/>
  <c r="AB627" i="4"/>
  <c r="AB627" i="10" s="1"/>
  <c r="AJ627" i="4"/>
  <c r="AJ627" i="10" s="1"/>
  <c r="AR627" i="4"/>
  <c r="AR627" i="10" s="1"/>
  <c r="M627" i="4"/>
  <c r="M627" i="10" s="1"/>
  <c r="U627" i="4"/>
  <c r="U627" i="10" s="1"/>
  <c r="AC627" i="4"/>
  <c r="AC627" i="10" s="1"/>
  <c r="AK627" i="4"/>
  <c r="AK627" i="10" s="1"/>
  <c r="P627" i="4"/>
  <c r="P627" i="10" s="1"/>
  <c r="AF627" i="4"/>
  <c r="AF627" i="10" s="1"/>
  <c r="Q627" i="4"/>
  <c r="Q627" i="10" s="1"/>
  <c r="AG627" i="4"/>
  <c r="AG627" i="10" s="1"/>
  <c r="X627" i="4"/>
  <c r="X627" i="10" s="1"/>
  <c r="AN627" i="4"/>
  <c r="AN627" i="10" s="1"/>
  <c r="Y627" i="4"/>
  <c r="Y627" i="10" s="1"/>
  <c r="AO627" i="4"/>
  <c r="AO627" i="10" s="1"/>
  <c r="P693" i="4"/>
  <c r="P693" i="10" s="1"/>
  <c r="T693" i="4"/>
  <c r="T693" i="10" s="1"/>
  <c r="X693" i="4"/>
  <c r="X693" i="10" s="1"/>
  <c r="AB693" i="4"/>
  <c r="AB693" i="10" s="1"/>
  <c r="AF693" i="4"/>
  <c r="AF693" i="10" s="1"/>
  <c r="AJ693" i="4"/>
  <c r="AJ693" i="10" s="1"/>
  <c r="AN693" i="4"/>
  <c r="AN693" i="10" s="1"/>
  <c r="AR693" i="4"/>
  <c r="AR693" i="10" s="1"/>
  <c r="M693" i="4"/>
  <c r="M693" i="10" s="1"/>
  <c r="R693" i="4"/>
  <c r="R693" i="10" s="1"/>
  <c r="W693" i="4"/>
  <c r="W693" i="10" s="1"/>
  <c r="AC693" i="4"/>
  <c r="AC693" i="10" s="1"/>
  <c r="AH693" i="4"/>
  <c r="AH693" i="10" s="1"/>
  <c r="AM693" i="4"/>
  <c r="AM693" i="10" s="1"/>
  <c r="N693" i="4"/>
  <c r="N693" i="10" s="1"/>
  <c r="S693" i="4"/>
  <c r="S693" i="10" s="1"/>
  <c r="Y693" i="4"/>
  <c r="Y693" i="10" s="1"/>
  <c r="AD693" i="4"/>
  <c r="AD693" i="10" s="1"/>
  <c r="AI693" i="4"/>
  <c r="AI693" i="10" s="1"/>
  <c r="AO693" i="4"/>
  <c r="AO693" i="10" s="1"/>
  <c r="U693" i="4"/>
  <c r="U693" i="10" s="1"/>
  <c r="AE693" i="4"/>
  <c r="AE693" i="10" s="1"/>
  <c r="AP693" i="4"/>
  <c r="AP693" i="10" s="1"/>
  <c r="V693" i="4"/>
  <c r="V693" i="10" s="1"/>
  <c r="AG693" i="4"/>
  <c r="AG693" i="10" s="1"/>
  <c r="AQ693" i="4"/>
  <c r="AQ693" i="10" s="1"/>
  <c r="O693" i="4"/>
  <c r="O693" i="10" s="1"/>
  <c r="AK693" i="4"/>
  <c r="AK693" i="10" s="1"/>
  <c r="Q693" i="4"/>
  <c r="Q693" i="10" s="1"/>
  <c r="AL693" i="4"/>
  <c r="AL693" i="10" s="1"/>
  <c r="Z693" i="4"/>
  <c r="Z693" i="10" s="1"/>
  <c r="AA693" i="4"/>
  <c r="AA693" i="10" s="1"/>
  <c r="O628" i="4"/>
  <c r="O628" i="10" s="1"/>
  <c r="S628" i="4"/>
  <c r="S628" i="10" s="1"/>
  <c r="W628" i="4"/>
  <c r="W628" i="10" s="1"/>
  <c r="AA628" i="4"/>
  <c r="AA628" i="10" s="1"/>
  <c r="AE628" i="4"/>
  <c r="AE628" i="10" s="1"/>
  <c r="AI628" i="4"/>
  <c r="AI628" i="10" s="1"/>
  <c r="AM628" i="4"/>
  <c r="AM628" i="10" s="1"/>
  <c r="AQ628" i="4"/>
  <c r="AQ628" i="10" s="1"/>
  <c r="P628" i="4"/>
  <c r="P628" i="10" s="1"/>
  <c r="T628" i="4"/>
  <c r="T628" i="10" s="1"/>
  <c r="X628" i="4"/>
  <c r="X628" i="10" s="1"/>
  <c r="AB628" i="4"/>
  <c r="AB628" i="10" s="1"/>
  <c r="AF628" i="4"/>
  <c r="AF628" i="10" s="1"/>
  <c r="AJ628" i="4"/>
  <c r="AJ628" i="10" s="1"/>
  <c r="AN628" i="4"/>
  <c r="AN628" i="10" s="1"/>
  <c r="AR628" i="4"/>
  <c r="AR628" i="10" s="1"/>
  <c r="U628" i="4"/>
  <c r="U628" i="10" s="1"/>
  <c r="AC628" i="4"/>
  <c r="AC628" i="10" s="1"/>
  <c r="AK628" i="4"/>
  <c r="AK628" i="10" s="1"/>
  <c r="N628" i="4"/>
  <c r="N628" i="10" s="1"/>
  <c r="V628" i="4"/>
  <c r="V628" i="10" s="1"/>
  <c r="AD628" i="4"/>
  <c r="AD628" i="10" s="1"/>
  <c r="AL628" i="4"/>
  <c r="AL628" i="10" s="1"/>
  <c r="M628" i="4"/>
  <c r="M628" i="10" s="1"/>
  <c r="Q628" i="4"/>
  <c r="Q628" i="10" s="1"/>
  <c r="AG628" i="4"/>
  <c r="AG628" i="10" s="1"/>
  <c r="R628" i="4"/>
  <c r="R628" i="10" s="1"/>
  <c r="AH628" i="4"/>
  <c r="AH628" i="10" s="1"/>
  <c r="Y628" i="4"/>
  <c r="Y628" i="10" s="1"/>
  <c r="AO628" i="4"/>
  <c r="AO628" i="10" s="1"/>
  <c r="Z628" i="4"/>
  <c r="Z628" i="10" s="1"/>
  <c r="AP628" i="4"/>
  <c r="AP628" i="10" s="1"/>
  <c r="P703" i="4"/>
  <c r="T703" i="4"/>
  <c r="X703" i="4"/>
  <c r="AB703" i="4"/>
  <c r="AF703" i="4"/>
  <c r="AJ703" i="4"/>
  <c r="AN703" i="4"/>
  <c r="AR703" i="4"/>
  <c r="M703" i="4"/>
  <c r="Q703" i="4"/>
  <c r="U703" i="4"/>
  <c r="Y703" i="4"/>
  <c r="AC703" i="4"/>
  <c r="AG703" i="4"/>
  <c r="AK703" i="4"/>
  <c r="AO703" i="4"/>
  <c r="R703" i="4"/>
  <c r="Z703" i="4"/>
  <c r="AH703" i="4"/>
  <c r="AP703" i="4"/>
  <c r="S703" i="4"/>
  <c r="AA703" i="4"/>
  <c r="AI703" i="4"/>
  <c r="AQ703" i="4"/>
  <c r="V703" i="4"/>
  <c r="AL703" i="4"/>
  <c r="W703" i="4"/>
  <c r="AM703" i="4"/>
  <c r="N703" i="4"/>
  <c r="O703" i="4"/>
  <c r="AD703" i="4"/>
  <c r="AE703" i="4"/>
  <c r="P676" i="4"/>
  <c r="P676" i="10" s="1"/>
  <c r="T676" i="4"/>
  <c r="T676" i="10" s="1"/>
  <c r="X676" i="4"/>
  <c r="X676" i="10" s="1"/>
  <c r="AB676" i="4"/>
  <c r="AB676" i="10" s="1"/>
  <c r="AF676" i="4"/>
  <c r="AF676" i="10" s="1"/>
  <c r="AJ676" i="4"/>
  <c r="AJ676" i="10" s="1"/>
  <c r="AN676" i="4"/>
  <c r="AN676" i="10" s="1"/>
  <c r="AR676" i="4"/>
  <c r="AR676" i="10" s="1"/>
  <c r="N676" i="4"/>
  <c r="N676" i="10" s="1"/>
  <c r="S676" i="4"/>
  <c r="S676" i="10" s="1"/>
  <c r="Y676" i="4"/>
  <c r="Y676" i="10" s="1"/>
  <c r="AD676" i="4"/>
  <c r="AD676" i="10" s="1"/>
  <c r="AI676" i="4"/>
  <c r="AI676" i="10" s="1"/>
  <c r="AO676" i="4"/>
  <c r="AO676" i="10" s="1"/>
  <c r="M676" i="4"/>
  <c r="M676" i="10" s="1"/>
  <c r="O676" i="4"/>
  <c r="O676" i="10" s="1"/>
  <c r="U676" i="4"/>
  <c r="U676" i="10" s="1"/>
  <c r="Z676" i="4"/>
  <c r="Z676" i="10" s="1"/>
  <c r="AE676" i="4"/>
  <c r="AE676" i="10" s="1"/>
  <c r="AK676" i="4"/>
  <c r="AK676" i="10" s="1"/>
  <c r="AP676" i="4"/>
  <c r="AP676" i="10" s="1"/>
  <c r="Q676" i="4"/>
  <c r="Q676" i="10" s="1"/>
  <c r="AA676" i="4"/>
  <c r="AA676" i="10" s="1"/>
  <c r="AL676" i="4"/>
  <c r="AL676" i="10" s="1"/>
  <c r="R676" i="4"/>
  <c r="R676" i="10" s="1"/>
  <c r="AC676" i="4"/>
  <c r="AC676" i="10" s="1"/>
  <c r="AM676" i="4"/>
  <c r="AM676" i="10" s="1"/>
  <c r="V676" i="4"/>
  <c r="V676" i="10" s="1"/>
  <c r="AQ676" i="4"/>
  <c r="AQ676" i="10" s="1"/>
  <c r="W676" i="4"/>
  <c r="W676" i="10" s="1"/>
  <c r="AG676" i="4"/>
  <c r="AG676" i="10" s="1"/>
  <c r="AH676" i="4"/>
  <c r="AH676" i="10" s="1"/>
  <c r="Q704" i="4"/>
  <c r="U704" i="4"/>
  <c r="Y704" i="4"/>
  <c r="AC704" i="4"/>
  <c r="AG704" i="4"/>
  <c r="AK704" i="4"/>
  <c r="AO704" i="4"/>
  <c r="N704" i="4"/>
  <c r="R704" i="4"/>
  <c r="V704" i="4"/>
  <c r="Z704" i="4"/>
  <c r="AD704" i="4"/>
  <c r="AH704" i="4"/>
  <c r="AL704" i="4"/>
  <c r="AP704" i="4"/>
  <c r="S704" i="4"/>
  <c r="AA704" i="4"/>
  <c r="AI704" i="4"/>
  <c r="AQ704" i="4"/>
  <c r="T704" i="4"/>
  <c r="AB704" i="4"/>
  <c r="AJ704" i="4"/>
  <c r="AR704" i="4"/>
  <c r="W704" i="4"/>
  <c r="AM704" i="4"/>
  <c r="X704" i="4"/>
  <c r="AN704" i="4"/>
  <c r="O704" i="4"/>
  <c r="P704" i="4"/>
  <c r="AE704" i="4"/>
  <c r="AF704" i="4"/>
  <c r="O667" i="4"/>
  <c r="O667" i="10" s="1"/>
  <c r="S667" i="4"/>
  <c r="S667" i="10" s="1"/>
  <c r="W667" i="4"/>
  <c r="W667" i="10" s="1"/>
  <c r="AA667" i="4"/>
  <c r="AA667" i="10" s="1"/>
  <c r="AE667" i="4"/>
  <c r="AE667" i="10" s="1"/>
  <c r="AI667" i="4"/>
  <c r="AI667" i="10" s="1"/>
  <c r="AM667" i="4"/>
  <c r="AM667" i="10" s="1"/>
  <c r="AQ667" i="4"/>
  <c r="AQ667" i="10" s="1"/>
  <c r="P667" i="4"/>
  <c r="P667" i="10" s="1"/>
  <c r="T667" i="4"/>
  <c r="T667" i="10" s="1"/>
  <c r="X667" i="4"/>
  <c r="X667" i="10" s="1"/>
  <c r="AB667" i="4"/>
  <c r="AB667" i="10" s="1"/>
  <c r="AF667" i="4"/>
  <c r="AF667" i="10" s="1"/>
  <c r="AJ667" i="4"/>
  <c r="AJ667" i="10" s="1"/>
  <c r="AN667" i="4"/>
  <c r="AN667" i="10" s="1"/>
  <c r="AR667" i="4"/>
  <c r="AR667" i="10" s="1"/>
  <c r="M667" i="4"/>
  <c r="M667" i="10" s="1"/>
  <c r="U667" i="4"/>
  <c r="U667" i="10" s="1"/>
  <c r="AC667" i="4"/>
  <c r="AC667" i="10" s="1"/>
  <c r="AK667" i="4"/>
  <c r="AK667" i="10" s="1"/>
  <c r="N667" i="4"/>
  <c r="N667" i="10" s="1"/>
  <c r="V667" i="4"/>
  <c r="V667" i="10" s="1"/>
  <c r="AD667" i="4"/>
  <c r="AD667" i="10" s="1"/>
  <c r="AL667" i="4"/>
  <c r="AL667" i="10" s="1"/>
  <c r="Y667" i="4"/>
  <c r="Y667" i="10" s="1"/>
  <c r="AO667" i="4"/>
  <c r="AO667" i="10" s="1"/>
  <c r="Z667" i="4"/>
  <c r="Z667" i="10" s="1"/>
  <c r="AP667" i="4"/>
  <c r="AP667" i="10" s="1"/>
  <c r="Q667" i="4"/>
  <c r="Q667" i="10" s="1"/>
  <c r="R667" i="4"/>
  <c r="R667" i="10" s="1"/>
  <c r="AG667" i="4"/>
  <c r="AG667" i="10" s="1"/>
  <c r="AH667" i="4"/>
  <c r="AH667" i="10" s="1"/>
  <c r="N695" i="4"/>
  <c r="N695" i="10" s="1"/>
  <c r="R695" i="4"/>
  <c r="R695" i="10" s="1"/>
  <c r="V695" i="4"/>
  <c r="V695" i="10" s="1"/>
  <c r="Z695" i="4"/>
  <c r="Z695" i="10" s="1"/>
  <c r="AD695" i="4"/>
  <c r="AD695" i="10" s="1"/>
  <c r="AH695" i="4"/>
  <c r="AH695" i="10" s="1"/>
  <c r="AL695" i="4"/>
  <c r="AL695" i="10" s="1"/>
  <c r="AP695" i="4"/>
  <c r="AP695" i="10" s="1"/>
  <c r="O695" i="4"/>
  <c r="O695" i="10" s="1"/>
  <c r="T695" i="4"/>
  <c r="T695" i="10" s="1"/>
  <c r="Y695" i="4"/>
  <c r="Y695" i="10" s="1"/>
  <c r="AE695" i="4"/>
  <c r="AE695" i="10" s="1"/>
  <c r="AJ695" i="4"/>
  <c r="AJ695" i="10" s="1"/>
  <c r="AO695" i="4"/>
  <c r="AO695" i="10" s="1"/>
  <c r="P695" i="4"/>
  <c r="P695" i="10" s="1"/>
  <c r="U695" i="4"/>
  <c r="U695" i="10" s="1"/>
  <c r="AA695" i="4"/>
  <c r="AA695" i="10" s="1"/>
  <c r="AF695" i="4"/>
  <c r="AF695" i="10" s="1"/>
  <c r="AK695" i="4"/>
  <c r="AK695" i="10" s="1"/>
  <c r="AQ695" i="4"/>
  <c r="AQ695" i="10" s="1"/>
  <c r="M695" i="4"/>
  <c r="M695" i="10" s="1"/>
  <c r="W695" i="4"/>
  <c r="W695" i="10" s="1"/>
  <c r="AG695" i="4"/>
  <c r="AG695" i="10" s="1"/>
  <c r="AR695" i="4"/>
  <c r="AR695" i="10" s="1"/>
  <c r="X695" i="4"/>
  <c r="X695" i="10" s="1"/>
  <c r="AI695" i="4"/>
  <c r="AI695" i="10" s="1"/>
  <c r="Q695" i="4"/>
  <c r="Q695" i="10" s="1"/>
  <c r="AM695" i="4"/>
  <c r="AM695" i="10" s="1"/>
  <c r="S695" i="4"/>
  <c r="S695" i="10" s="1"/>
  <c r="AN695" i="4"/>
  <c r="AN695" i="10" s="1"/>
  <c r="AB695" i="4"/>
  <c r="AB695" i="10" s="1"/>
  <c r="AC695" i="4"/>
  <c r="AC695" i="10" s="1"/>
  <c r="P664" i="4"/>
  <c r="T664" i="4"/>
  <c r="T664" i="10" s="1"/>
  <c r="X664" i="4"/>
  <c r="AB664" i="4"/>
  <c r="AF664" i="4"/>
  <c r="AJ664" i="4"/>
  <c r="AN664" i="4"/>
  <c r="AN664" i="10" s="1"/>
  <c r="AR664" i="4"/>
  <c r="Q664" i="4"/>
  <c r="U664" i="4"/>
  <c r="Y664" i="4"/>
  <c r="Y664" i="10" s="1"/>
  <c r="AC664" i="4"/>
  <c r="AG664" i="4"/>
  <c r="AK664" i="4"/>
  <c r="AO664" i="4"/>
  <c r="AO664" i="10" s="1"/>
  <c r="M664" i="4"/>
  <c r="M664" i="10" s="1"/>
  <c r="R664" i="4"/>
  <c r="Z664" i="4"/>
  <c r="AH664" i="4"/>
  <c r="AH664" i="10" s="1"/>
  <c r="AP664" i="4"/>
  <c r="S664" i="4"/>
  <c r="AA664" i="4"/>
  <c r="AI664" i="4"/>
  <c r="AQ664" i="4"/>
  <c r="V664" i="4"/>
  <c r="AL664" i="4"/>
  <c r="W664" i="4"/>
  <c r="AM664" i="4"/>
  <c r="N664" i="4"/>
  <c r="O664" i="4"/>
  <c r="O664" i="10" s="1"/>
  <c r="AD664" i="4"/>
  <c r="AE664" i="4"/>
  <c r="O692" i="4"/>
  <c r="O692" i="10" s="1"/>
  <c r="S692" i="4"/>
  <c r="S692" i="10" s="1"/>
  <c r="W692" i="4"/>
  <c r="W692" i="10" s="1"/>
  <c r="AA692" i="4"/>
  <c r="AA692" i="10" s="1"/>
  <c r="AE692" i="4"/>
  <c r="AE692" i="10" s="1"/>
  <c r="AI692" i="4"/>
  <c r="AI692" i="10" s="1"/>
  <c r="AM692" i="4"/>
  <c r="AM692" i="10" s="1"/>
  <c r="AQ692" i="4"/>
  <c r="AQ692" i="10" s="1"/>
  <c r="Q692" i="4"/>
  <c r="Q692" i="10" s="1"/>
  <c r="V692" i="4"/>
  <c r="V692" i="10" s="1"/>
  <c r="AB692" i="4"/>
  <c r="AB692" i="10" s="1"/>
  <c r="AG692" i="4"/>
  <c r="AG692" i="10" s="1"/>
  <c r="AL692" i="4"/>
  <c r="AL692" i="10" s="1"/>
  <c r="AR692" i="4"/>
  <c r="AR692" i="10" s="1"/>
  <c r="R692" i="4"/>
  <c r="R692" i="10" s="1"/>
  <c r="X692" i="4"/>
  <c r="X692" i="10" s="1"/>
  <c r="AC692" i="4"/>
  <c r="AC692" i="10" s="1"/>
  <c r="AH692" i="4"/>
  <c r="AH692" i="10" s="1"/>
  <c r="AN692" i="4"/>
  <c r="AN692" i="10" s="1"/>
  <c r="T692" i="4"/>
  <c r="T692" i="10" s="1"/>
  <c r="AD692" i="4"/>
  <c r="AD692" i="10" s="1"/>
  <c r="AO692" i="4"/>
  <c r="AO692" i="10" s="1"/>
  <c r="U692" i="4"/>
  <c r="U692" i="10" s="1"/>
  <c r="AF692" i="4"/>
  <c r="AF692" i="10" s="1"/>
  <c r="AP692" i="4"/>
  <c r="AP692" i="10" s="1"/>
  <c r="Y692" i="4"/>
  <c r="Y692" i="10" s="1"/>
  <c r="Z692" i="4"/>
  <c r="Z692" i="10" s="1"/>
  <c r="N692" i="4"/>
  <c r="N692" i="10" s="1"/>
  <c r="M692" i="4"/>
  <c r="M692" i="10" s="1"/>
  <c r="P692" i="4"/>
  <c r="P692" i="10" s="1"/>
  <c r="AJ692" i="4"/>
  <c r="AJ692" i="10" s="1"/>
  <c r="AK692" i="4"/>
  <c r="AK692" i="10" s="1"/>
  <c r="AQ720" i="4"/>
  <c r="AQ720" i="10" s="1"/>
  <c r="AP720" i="4"/>
  <c r="AP720" i="10" s="1"/>
  <c r="AM720" i="4"/>
  <c r="AM720" i="10" s="1"/>
  <c r="AI720" i="4"/>
  <c r="AI720" i="10" s="1"/>
  <c r="AE720" i="4"/>
  <c r="AE720" i="10" s="1"/>
  <c r="AA720" i="4"/>
  <c r="AA720" i="10" s="1"/>
  <c r="W720" i="4"/>
  <c r="W720" i="10" s="1"/>
  <c r="S720" i="4"/>
  <c r="S720" i="10" s="1"/>
  <c r="O720" i="4"/>
  <c r="O720" i="10" s="1"/>
  <c r="AR720" i="4"/>
  <c r="AR720" i="10" s="1"/>
  <c r="AL720" i="4"/>
  <c r="AL720" i="10" s="1"/>
  <c r="AH720" i="4"/>
  <c r="AH720" i="10" s="1"/>
  <c r="AD720" i="4"/>
  <c r="AD720" i="10" s="1"/>
  <c r="Z720" i="4"/>
  <c r="Z720" i="10" s="1"/>
  <c r="V720" i="4"/>
  <c r="V720" i="10" s="1"/>
  <c r="R720" i="4"/>
  <c r="R720" i="10" s="1"/>
  <c r="N720" i="4"/>
  <c r="N720" i="10" s="1"/>
  <c r="AO720" i="4"/>
  <c r="AO720" i="10" s="1"/>
  <c r="AG720" i="4"/>
  <c r="AG720" i="10" s="1"/>
  <c r="Y720" i="4"/>
  <c r="Y720" i="10" s="1"/>
  <c r="Q720" i="4"/>
  <c r="Q720" i="10" s="1"/>
  <c r="M720" i="4"/>
  <c r="M720" i="10" s="1"/>
  <c r="AN720" i="4"/>
  <c r="AN720" i="10" s="1"/>
  <c r="AF720" i="4"/>
  <c r="AF720" i="10" s="1"/>
  <c r="X720" i="4"/>
  <c r="X720" i="10" s="1"/>
  <c r="P720" i="4"/>
  <c r="P720" i="10" s="1"/>
  <c r="AK720" i="4"/>
  <c r="AK720" i="10" s="1"/>
  <c r="U720" i="4"/>
  <c r="U720" i="10" s="1"/>
  <c r="AJ720" i="4"/>
  <c r="AJ720" i="10" s="1"/>
  <c r="T720" i="4"/>
  <c r="T720" i="10" s="1"/>
  <c r="AC720" i="4"/>
  <c r="AC720" i="10" s="1"/>
  <c r="AB720" i="4"/>
  <c r="AB720" i="10" s="1"/>
  <c r="AR717" i="4"/>
  <c r="AN717" i="4"/>
  <c r="AJ717" i="4"/>
  <c r="AF717" i="4"/>
  <c r="AB717" i="4"/>
  <c r="X717" i="4"/>
  <c r="T717" i="4"/>
  <c r="P717" i="4"/>
  <c r="AQ717" i="4"/>
  <c r="AM717" i="4"/>
  <c r="AI717" i="4"/>
  <c r="AE717" i="4"/>
  <c r="AA717" i="4"/>
  <c r="W717" i="4"/>
  <c r="S717" i="4"/>
  <c r="O717" i="4"/>
  <c r="AL717" i="4"/>
  <c r="AD717" i="4"/>
  <c r="V717" i="4"/>
  <c r="N717" i="4"/>
  <c r="AK717" i="4"/>
  <c r="AC717" i="4"/>
  <c r="U717" i="4"/>
  <c r="AH717" i="4"/>
  <c r="R717" i="4"/>
  <c r="AG717" i="4"/>
  <c r="Q717" i="4"/>
  <c r="AP717" i="4"/>
  <c r="AO717" i="4"/>
  <c r="Z717" i="4"/>
  <c r="Y717" i="4"/>
  <c r="Q770" i="4"/>
  <c r="Q770" i="10" s="1"/>
  <c r="U770" i="4"/>
  <c r="U770" i="10" s="1"/>
  <c r="Y770" i="4"/>
  <c r="Y770" i="10" s="1"/>
  <c r="AC770" i="4"/>
  <c r="AC770" i="10" s="1"/>
  <c r="AG770" i="4"/>
  <c r="AG770" i="10" s="1"/>
  <c r="AK770" i="4"/>
  <c r="AK770" i="10" s="1"/>
  <c r="AO770" i="4"/>
  <c r="AO770" i="10" s="1"/>
  <c r="N770" i="4"/>
  <c r="N770" i="10" s="1"/>
  <c r="R770" i="4"/>
  <c r="R770" i="10" s="1"/>
  <c r="V770" i="4"/>
  <c r="V770" i="10" s="1"/>
  <c r="Z770" i="4"/>
  <c r="Z770" i="10" s="1"/>
  <c r="AD770" i="4"/>
  <c r="AD770" i="10" s="1"/>
  <c r="AH770" i="4"/>
  <c r="AH770" i="10" s="1"/>
  <c r="AL770" i="4"/>
  <c r="AL770" i="10" s="1"/>
  <c r="AP770" i="4"/>
  <c r="AP770" i="10" s="1"/>
  <c r="O770" i="4"/>
  <c r="O770" i="10" s="1"/>
  <c r="W770" i="4"/>
  <c r="W770" i="10" s="1"/>
  <c r="AE770" i="4"/>
  <c r="AE770" i="10" s="1"/>
  <c r="AM770" i="4"/>
  <c r="AM770" i="10" s="1"/>
  <c r="P770" i="4"/>
  <c r="P770" i="10" s="1"/>
  <c r="X770" i="4"/>
  <c r="X770" i="10" s="1"/>
  <c r="AF770" i="4"/>
  <c r="AF770" i="10" s="1"/>
  <c r="AN770" i="4"/>
  <c r="AN770" i="10" s="1"/>
  <c r="S770" i="4"/>
  <c r="S770" i="10" s="1"/>
  <c r="AI770" i="4"/>
  <c r="AI770" i="10" s="1"/>
  <c r="T770" i="4"/>
  <c r="T770" i="10" s="1"/>
  <c r="AJ770" i="4"/>
  <c r="AJ770" i="10" s="1"/>
  <c r="AA770" i="4"/>
  <c r="AA770" i="10" s="1"/>
  <c r="AB770" i="4"/>
  <c r="AB770" i="10" s="1"/>
  <c r="AQ770" i="4"/>
  <c r="AQ770" i="10" s="1"/>
  <c r="M770" i="4"/>
  <c r="M770" i="10" s="1"/>
  <c r="AR770" i="4"/>
  <c r="AR770" i="10" s="1"/>
  <c r="O759" i="4"/>
  <c r="O759" i="10" s="1"/>
  <c r="S759" i="4"/>
  <c r="S759" i="10" s="1"/>
  <c r="W759" i="4"/>
  <c r="W759" i="10" s="1"/>
  <c r="AA759" i="4"/>
  <c r="AA759" i="10" s="1"/>
  <c r="AE759" i="4"/>
  <c r="AE759" i="10" s="1"/>
  <c r="AI759" i="4"/>
  <c r="AI759" i="10" s="1"/>
  <c r="AM759" i="4"/>
  <c r="AM759" i="10" s="1"/>
  <c r="AQ759" i="4"/>
  <c r="AQ759" i="10" s="1"/>
  <c r="M759" i="4"/>
  <c r="M759" i="10" s="1"/>
  <c r="P759" i="4"/>
  <c r="P759" i="10" s="1"/>
  <c r="T759" i="4"/>
  <c r="T759" i="10" s="1"/>
  <c r="X759" i="4"/>
  <c r="X759" i="10" s="1"/>
  <c r="AB759" i="4"/>
  <c r="AB759" i="10" s="1"/>
  <c r="AF759" i="4"/>
  <c r="AF759" i="10" s="1"/>
  <c r="AJ759" i="4"/>
  <c r="AJ759" i="10" s="1"/>
  <c r="AN759" i="4"/>
  <c r="AN759" i="10" s="1"/>
  <c r="AR759" i="4"/>
  <c r="AR759" i="10" s="1"/>
  <c r="Q759" i="4"/>
  <c r="Q759" i="10" s="1"/>
  <c r="Y759" i="4"/>
  <c r="Y759" i="10" s="1"/>
  <c r="AG759" i="4"/>
  <c r="AG759" i="10" s="1"/>
  <c r="AO759" i="4"/>
  <c r="AO759" i="10" s="1"/>
  <c r="R759" i="4"/>
  <c r="R759" i="10" s="1"/>
  <c r="Z759" i="4"/>
  <c r="Z759" i="10" s="1"/>
  <c r="AH759" i="4"/>
  <c r="AH759" i="10" s="1"/>
  <c r="AP759" i="4"/>
  <c r="AP759" i="10" s="1"/>
  <c r="U759" i="4"/>
  <c r="U759" i="10" s="1"/>
  <c r="AK759" i="4"/>
  <c r="AK759" i="10" s="1"/>
  <c r="V759" i="4"/>
  <c r="V759" i="10" s="1"/>
  <c r="AL759" i="4"/>
  <c r="AL759" i="10" s="1"/>
  <c r="AC759" i="4"/>
  <c r="AC759" i="10" s="1"/>
  <c r="AD759" i="4"/>
  <c r="AD759" i="10" s="1"/>
  <c r="N759" i="4"/>
  <c r="N759" i="10" s="1"/>
  <c r="P756" i="4"/>
  <c r="P756" i="10" s="1"/>
  <c r="T756" i="4"/>
  <c r="T756" i="10" s="1"/>
  <c r="X756" i="4"/>
  <c r="X756" i="10" s="1"/>
  <c r="AB756" i="4"/>
  <c r="AB756" i="10" s="1"/>
  <c r="AF756" i="4"/>
  <c r="AF756" i="10" s="1"/>
  <c r="AJ756" i="4"/>
  <c r="AJ756" i="10" s="1"/>
  <c r="AN756" i="4"/>
  <c r="AN756" i="10" s="1"/>
  <c r="AR756" i="4"/>
  <c r="AR756" i="10" s="1"/>
  <c r="Q756" i="4"/>
  <c r="Q756" i="10" s="1"/>
  <c r="U756" i="4"/>
  <c r="U756" i="10" s="1"/>
  <c r="Y756" i="4"/>
  <c r="Y756" i="10" s="1"/>
  <c r="AC756" i="4"/>
  <c r="AC756" i="10" s="1"/>
  <c r="AG756" i="4"/>
  <c r="AG756" i="10" s="1"/>
  <c r="AK756" i="4"/>
  <c r="AK756" i="10" s="1"/>
  <c r="AO756" i="4"/>
  <c r="AO756" i="10" s="1"/>
  <c r="M756" i="4"/>
  <c r="M756" i="10" s="1"/>
  <c r="N756" i="4"/>
  <c r="N756" i="10" s="1"/>
  <c r="V756" i="4"/>
  <c r="V756" i="10" s="1"/>
  <c r="AD756" i="4"/>
  <c r="AD756" i="10" s="1"/>
  <c r="AL756" i="4"/>
  <c r="AL756" i="10" s="1"/>
  <c r="O756" i="4"/>
  <c r="O756" i="10" s="1"/>
  <c r="W756" i="4"/>
  <c r="W756" i="10" s="1"/>
  <c r="AE756" i="4"/>
  <c r="AE756" i="10" s="1"/>
  <c r="AM756" i="4"/>
  <c r="AM756" i="10" s="1"/>
  <c r="R756" i="4"/>
  <c r="R756" i="10" s="1"/>
  <c r="AH756" i="4"/>
  <c r="AH756" i="10" s="1"/>
  <c r="S756" i="4"/>
  <c r="S756" i="10" s="1"/>
  <c r="AI756" i="4"/>
  <c r="AI756" i="10" s="1"/>
  <c r="Z756" i="4"/>
  <c r="Z756" i="10" s="1"/>
  <c r="AA756" i="4"/>
  <c r="AA756" i="10" s="1"/>
  <c r="AP756" i="4"/>
  <c r="AP756" i="10" s="1"/>
  <c r="AQ756" i="4"/>
  <c r="AQ756" i="10" s="1"/>
  <c r="Q757" i="4"/>
  <c r="Q757" i="10" s="1"/>
  <c r="U757" i="4"/>
  <c r="U757" i="10" s="1"/>
  <c r="Y757" i="4"/>
  <c r="Y757" i="10" s="1"/>
  <c r="AC757" i="4"/>
  <c r="AC757" i="10" s="1"/>
  <c r="AG757" i="4"/>
  <c r="AG757" i="10" s="1"/>
  <c r="AK757" i="4"/>
  <c r="AK757" i="10" s="1"/>
  <c r="AO757" i="4"/>
  <c r="AO757" i="10" s="1"/>
  <c r="N757" i="4"/>
  <c r="N757" i="10" s="1"/>
  <c r="R757" i="4"/>
  <c r="R757" i="10" s="1"/>
  <c r="V757" i="4"/>
  <c r="V757" i="10" s="1"/>
  <c r="Z757" i="4"/>
  <c r="Z757" i="10" s="1"/>
  <c r="AD757" i="4"/>
  <c r="AD757" i="10" s="1"/>
  <c r="AH757" i="4"/>
  <c r="AH757" i="10" s="1"/>
  <c r="AL757" i="4"/>
  <c r="AL757" i="10" s="1"/>
  <c r="AP757" i="4"/>
  <c r="AP757" i="10" s="1"/>
  <c r="O757" i="4"/>
  <c r="O757" i="10" s="1"/>
  <c r="W757" i="4"/>
  <c r="W757" i="10" s="1"/>
  <c r="AE757" i="4"/>
  <c r="AE757" i="10" s="1"/>
  <c r="AM757" i="4"/>
  <c r="AM757" i="10" s="1"/>
  <c r="P757" i="4"/>
  <c r="P757" i="10" s="1"/>
  <c r="X757" i="4"/>
  <c r="X757" i="10" s="1"/>
  <c r="AF757" i="4"/>
  <c r="AF757" i="10" s="1"/>
  <c r="AN757" i="4"/>
  <c r="AN757" i="10" s="1"/>
  <c r="S757" i="4"/>
  <c r="S757" i="10" s="1"/>
  <c r="AI757" i="4"/>
  <c r="AI757" i="10" s="1"/>
  <c r="T757" i="4"/>
  <c r="T757" i="10" s="1"/>
  <c r="AJ757" i="4"/>
  <c r="AJ757" i="10" s="1"/>
  <c r="AA757" i="4"/>
  <c r="AA757" i="10" s="1"/>
  <c r="AB757" i="4"/>
  <c r="AB757" i="10" s="1"/>
  <c r="AQ757" i="4"/>
  <c r="AQ757" i="10" s="1"/>
  <c r="M757" i="4"/>
  <c r="M757" i="10" s="1"/>
  <c r="AR757" i="4"/>
  <c r="AR757" i="10" s="1"/>
  <c r="N771" i="4"/>
  <c r="N771" i="10" s="1"/>
  <c r="R771" i="4"/>
  <c r="R771" i="10" s="1"/>
  <c r="V771" i="4"/>
  <c r="V771" i="10" s="1"/>
  <c r="Z771" i="4"/>
  <c r="Z771" i="10" s="1"/>
  <c r="AD771" i="4"/>
  <c r="AD771" i="10" s="1"/>
  <c r="AH771" i="4"/>
  <c r="AH771" i="10" s="1"/>
  <c r="AL771" i="4"/>
  <c r="AL771" i="10" s="1"/>
  <c r="AP771" i="4"/>
  <c r="AP771" i="10" s="1"/>
  <c r="O771" i="4"/>
  <c r="O771" i="10" s="1"/>
  <c r="S771" i="4"/>
  <c r="S771" i="10" s="1"/>
  <c r="W771" i="4"/>
  <c r="W771" i="10" s="1"/>
  <c r="AA771" i="4"/>
  <c r="AA771" i="10" s="1"/>
  <c r="AE771" i="4"/>
  <c r="AE771" i="10" s="1"/>
  <c r="AI771" i="4"/>
  <c r="AI771" i="10" s="1"/>
  <c r="AM771" i="4"/>
  <c r="AM771" i="10" s="1"/>
  <c r="AQ771" i="4"/>
  <c r="AQ771" i="10" s="1"/>
  <c r="P771" i="4"/>
  <c r="P771" i="10" s="1"/>
  <c r="X771" i="4"/>
  <c r="X771" i="10" s="1"/>
  <c r="AF771" i="4"/>
  <c r="AF771" i="10" s="1"/>
  <c r="AN771" i="4"/>
  <c r="AN771" i="10" s="1"/>
  <c r="Q771" i="4"/>
  <c r="Q771" i="10" s="1"/>
  <c r="Y771" i="4"/>
  <c r="Y771" i="10" s="1"/>
  <c r="AG771" i="4"/>
  <c r="AG771" i="10" s="1"/>
  <c r="AO771" i="4"/>
  <c r="AO771" i="10" s="1"/>
  <c r="T771" i="4"/>
  <c r="T771" i="10" s="1"/>
  <c r="AJ771" i="4"/>
  <c r="AJ771" i="10" s="1"/>
  <c r="U771" i="4"/>
  <c r="U771" i="10" s="1"/>
  <c r="AK771" i="4"/>
  <c r="AK771" i="10" s="1"/>
  <c r="AB771" i="4"/>
  <c r="AB771" i="10" s="1"/>
  <c r="AC771" i="4"/>
  <c r="AC771" i="10" s="1"/>
  <c r="M771" i="4"/>
  <c r="M771" i="10" s="1"/>
  <c r="AR771" i="4"/>
  <c r="AR771" i="10" s="1"/>
  <c r="Q809" i="4"/>
  <c r="Q809" i="10" s="1"/>
  <c r="U809" i="4"/>
  <c r="U809" i="10" s="1"/>
  <c r="Y809" i="4"/>
  <c r="Y809" i="10" s="1"/>
  <c r="AC809" i="4"/>
  <c r="AC809" i="10" s="1"/>
  <c r="AG809" i="4"/>
  <c r="AG809" i="10" s="1"/>
  <c r="AK809" i="4"/>
  <c r="AK809" i="10" s="1"/>
  <c r="AO809" i="4"/>
  <c r="AO809" i="10" s="1"/>
  <c r="N809" i="4"/>
  <c r="N809" i="10" s="1"/>
  <c r="S809" i="4"/>
  <c r="S809" i="10" s="1"/>
  <c r="X809" i="4"/>
  <c r="X809" i="10" s="1"/>
  <c r="AD809" i="4"/>
  <c r="AD809" i="10" s="1"/>
  <c r="AI809" i="4"/>
  <c r="AI809" i="10" s="1"/>
  <c r="AN809" i="4"/>
  <c r="AN809" i="10" s="1"/>
  <c r="O809" i="4"/>
  <c r="O809" i="10" s="1"/>
  <c r="T809" i="4"/>
  <c r="T809" i="10" s="1"/>
  <c r="Z809" i="4"/>
  <c r="Z809" i="10" s="1"/>
  <c r="AE809" i="4"/>
  <c r="AE809" i="10" s="1"/>
  <c r="AJ809" i="4"/>
  <c r="AJ809" i="10" s="1"/>
  <c r="AP809" i="4"/>
  <c r="AP809" i="10" s="1"/>
  <c r="P809" i="4"/>
  <c r="P809" i="10" s="1"/>
  <c r="AA809" i="4"/>
  <c r="AA809" i="10" s="1"/>
  <c r="AL809" i="4"/>
  <c r="AL809" i="10" s="1"/>
  <c r="R809" i="4"/>
  <c r="R809" i="10" s="1"/>
  <c r="AB809" i="4"/>
  <c r="AB809" i="10" s="1"/>
  <c r="AM809" i="4"/>
  <c r="AM809" i="10" s="1"/>
  <c r="V809" i="4"/>
  <c r="V809" i="10" s="1"/>
  <c r="AQ809" i="4"/>
  <c r="AQ809" i="10" s="1"/>
  <c r="W809" i="4"/>
  <c r="W809" i="10" s="1"/>
  <c r="AR809" i="4"/>
  <c r="AR809" i="10" s="1"/>
  <c r="AF809" i="4"/>
  <c r="AF809" i="10" s="1"/>
  <c r="AH809" i="4"/>
  <c r="AH809" i="10" s="1"/>
  <c r="M809" i="4"/>
  <c r="M809" i="10" s="1"/>
  <c r="O811" i="4"/>
  <c r="O811" i="10" s="1"/>
  <c r="S811" i="4"/>
  <c r="S811" i="10" s="1"/>
  <c r="W811" i="4"/>
  <c r="W811" i="10" s="1"/>
  <c r="AA811" i="4"/>
  <c r="AA811" i="10" s="1"/>
  <c r="AE811" i="4"/>
  <c r="AE811" i="10" s="1"/>
  <c r="AI811" i="4"/>
  <c r="AI811" i="10" s="1"/>
  <c r="AM811" i="4"/>
  <c r="AM811" i="10" s="1"/>
  <c r="AQ811" i="4"/>
  <c r="AQ811" i="10" s="1"/>
  <c r="P811" i="4"/>
  <c r="P811" i="10" s="1"/>
  <c r="U811" i="4"/>
  <c r="U811" i="10" s="1"/>
  <c r="Z811" i="4"/>
  <c r="Z811" i="10" s="1"/>
  <c r="AF811" i="4"/>
  <c r="AF811" i="10" s="1"/>
  <c r="AK811" i="4"/>
  <c r="AK811" i="10" s="1"/>
  <c r="AP811" i="4"/>
  <c r="AP811" i="10" s="1"/>
  <c r="M811" i="4"/>
  <c r="M811" i="10" s="1"/>
  <c r="Q811" i="4"/>
  <c r="Q811" i="10" s="1"/>
  <c r="V811" i="4"/>
  <c r="V811" i="10" s="1"/>
  <c r="AB811" i="4"/>
  <c r="AB811" i="10" s="1"/>
  <c r="AG811" i="4"/>
  <c r="AG811" i="10" s="1"/>
  <c r="AL811" i="4"/>
  <c r="AL811" i="10" s="1"/>
  <c r="AR811" i="4"/>
  <c r="AR811" i="10" s="1"/>
  <c r="R811" i="4"/>
  <c r="R811" i="10" s="1"/>
  <c r="AC811" i="4"/>
  <c r="AC811" i="10" s="1"/>
  <c r="AN811" i="4"/>
  <c r="AN811" i="10" s="1"/>
  <c r="T811" i="4"/>
  <c r="T811" i="10" s="1"/>
  <c r="AD811" i="4"/>
  <c r="AD811" i="10" s="1"/>
  <c r="AO811" i="4"/>
  <c r="AO811" i="10" s="1"/>
  <c r="X811" i="4"/>
  <c r="X811" i="10" s="1"/>
  <c r="Y811" i="4"/>
  <c r="Y811" i="10" s="1"/>
  <c r="N811" i="4"/>
  <c r="N811" i="10" s="1"/>
  <c r="AH811" i="4"/>
  <c r="AH811" i="10" s="1"/>
  <c r="AJ811" i="4"/>
  <c r="AJ811" i="10" s="1"/>
  <c r="O818" i="4"/>
  <c r="O818" i="10" s="1"/>
  <c r="P818" i="4"/>
  <c r="P818" i="10" s="1"/>
  <c r="T818" i="4"/>
  <c r="T818" i="10" s="1"/>
  <c r="X818" i="4"/>
  <c r="X818" i="10" s="1"/>
  <c r="AB818" i="4"/>
  <c r="AB818" i="10" s="1"/>
  <c r="AF818" i="4"/>
  <c r="AF818" i="10" s="1"/>
  <c r="AJ818" i="4"/>
  <c r="AJ818" i="10" s="1"/>
  <c r="AN818" i="4"/>
  <c r="AN818" i="10" s="1"/>
  <c r="AR818" i="4"/>
  <c r="AR818" i="10" s="1"/>
  <c r="Q818" i="4"/>
  <c r="Q818" i="10" s="1"/>
  <c r="U818" i="4"/>
  <c r="U818" i="10" s="1"/>
  <c r="Y818" i="4"/>
  <c r="Y818" i="10" s="1"/>
  <c r="AC818" i="4"/>
  <c r="AC818" i="10" s="1"/>
  <c r="AG818" i="4"/>
  <c r="AG818" i="10" s="1"/>
  <c r="AK818" i="4"/>
  <c r="AK818" i="10" s="1"/>
  <c r="AO818" i="4"/>
  <c r="AO818" i="10" s="1"/>
  <c r="N818" i="4"/>
  <c r="N818" i="10" s="1"/>
  <c r="R818" i="4"/>
  <c r="R818" i="10" s="1"/>
  <c r="V818" i="4"/>
  <c r="V818" i="10" s="1"/>
  <c r="Z818" i="4"/>
  <c r="Z818" i="10" s="1"/>
  <c r="AD818" i="4"/>
  <c r="AD818" i="10" s="1"/>
  <c r="AH818" i="4"/>
  <c r="AH818" i="10" s="1"/>
  <c r="AL818" i="4"/>
  <c r="AL818" i="10" s="1"/>
  <c r="AP818" i="4"/>
  <c r="AP818" i="10" s="1"/>
  <c r="W818" i="4"/>
  <c r="W818" i="10" s="1"/>
  <c r="AM818" i="4"/>
  <c r="AM818" i="10" s="1"/>
  <c r="M818" i="4"/>
  <c r="M818" i="10" s="1"/>
  <c r="AA818" i="4"/>
  <c r="AA818" i="10" s="1"/>
  <c r="AQ818" i="4"/>
  <c r="AQ818" i="10" s="1"/>
  <c r="AE818" i="4"/>
  <c r="AE818" i="10" s="1"/>
  <c r="AI818" i="4"/>
  <c r="AI818" i="10" s="1"/>
  <c r="S818" i="4"/>
  <c r="S818" i="10" s="1"/>
  <c r="Q280" i="4"/>
  <c r="Q280" i="10" s="1"/>
  <c r="U280" i="4"/>
  <c r="U280" i="10" s="1"/>
  <c r="Y280" i="4"/>
  <c r="Y280" i="10" s="1"/>
  <c r="AC280" i="4"/>
  <c r="AC280" i="10" s="1"/>
  <c r="AG280" i="4"/>
  <c r="AG280" i="10" s="1"/>
  <c r="AK280" i="4"/>
  <c r="AK280" i="10" s="1"/>
  <c r="AO280" i="4"/>
  <c r="AO280" i="10" s="1"/>
  <c r="N280" i="4"/>
  <c r="N280" i="10" s="1"/>
  <c r="R280" i="4"/>
  <c r="R280" i="10" s="1"/>
  <c r="V280" i="4"/>
  <c r="V280" i="10" s="1"/>
  <c r="Z280" i="4"/>
  <c r="Z280" i="10" s="1"/>
  <c r="AD280" i="4"/>
  <c r="AD280" i="10" s="1"/>
  <c r="AH280" i="4"/>
  <c r="AH280" i="10" s="1"/>
  <c r="AL280" i="4"/>
  <c r="AL280" i="10" s="1"/>
  <c r="AP280" i="4"/>
  <c r="AP280" i="10" s="1"/>
  <c r="S280" i="4"/>
  <c r="S280" i="10" s="1"/>
  <c r="AA280" i="4"/>
  <c r="AA280" i="10" s="1"/>
  <c r="AI280" i="4"/>
  <c r="AI280" i="10" s="1"/>
  <c r="AQ280" i="4"/>
  <c r="AQ280" i="10" s="1"/>
  <c r="O280" i="4"/>
  <c r="O280" i="10" s="1"/>
  <c r="W280" i="4"/>
  <c r="W280" i="10" s="1"/>
  <c r="AE280" i="4"/>
  <c r="AE280" i="10" s="1"/>
  <c r="AM280" i="4"/>
  <c r="AM280" i="10" s="1"/>
  <c r="AB280" i="4"/>
  <c r="AB280" i="10" s="1"/>
  <c r="AR280" i="4"/>
  <c r="AR280" i="10" s="1"/>
  <c r="P280" i="4"/>
  <c r="P280" i="10" s="1"/>
  <c r="AF280" i="4"/>
  <c r="AF280" i="10" s="1"/>
  <c r="AJ280" i="4"/>
  <c r="AJ280" i="10" s="1"/>
  <c r="AN280" i="4"/>
  <c r="AN280" i="10" s="1"/>
  <c r="T280" i="4"/>
  <c r="T280" i="10" s="1"/>
  <c r="X280" i="4"/>
  <c r="X280" i="10" s="1"/>
  <c r="N241" i="4"/>
  <c r="R241" i="4"/>
  <c r="V241" i="4"/>
  <c r="Z241" i="4"/>
  <c r="AD241" i="4"/>
  <c r="AH241" i="4"/>
  <c r="AL241" i="4"/>
  <c r="AP241" i="4"/>
  <c r="M241" i="4"/>
  <c r="O241" i="4"/>
  <c r="S241" i="4"/>
  <c r="W241" i="4"/>
  <c r="AA241" i="4"/>
  <c r="AE241" i="4"/>
  <c r="AI241" i="4"/>
  <c r="AM241" i="4"/>
  <c r="AQ241" i="4"/>
  <c r="P241" i="4"/>
  <c r="X241" i="4"/>
  <c r="AF241" i="4"/>
  <c r="AN241" i="4"/>
  <c r="T241" i="4"/>
  <c r="AB241" i="4"/>
  <c r="AJ241" i="4"/>
  <c r="AR241" i="4"/>
  <c r="Q241" i="4"/>
  <c r="AG241" i="4"/>
  <c r="U241" i="4"/>
  <c r="AK241" i="4"/>
  <c r="Y241" i="4"/>
  <c r="AO241" i="4"/>
  <c r="AC241" i="4"/>
  <c r="N360" i="4"/>
  <c r="R360" i="4"/>
  <c r="V360" i="4"/>
  <c r="Z360" i="4"/>
  <c r="AD360" i="4"/>
  <c r="AH360" i="4"/>
  <c r="AL360" i="4"/>
  <c r="AP360" i="4"/>
  <c r="M360" i="4"/>
  <c r="O360" i="4"/>
  <c r="S360" i="4"/>
  <c r="W360" i="4"/>
  <c r="AA360" i="4"/>
  <c r="AE360" i="4"/>
  <c r="AI360" i="4"/>
  <c r="AM360" i="4"/>
  <c r="AQ360" i="4"/>
  <c r="T360" i="4"/>
  <c r="AB360" i="4"/>
  <c r="AJ360" i="4"/>
  <c r="AR360" i="4"/>
  <c r="U360" i="4"/>
  <c r="AC360" i="4"/>
  <c r="AK360" i="4"/>
  <c r="Y360" i="4"/>
  <c r="AO360" i="4"/>
  <c r="AO347" i="4" s="1"/>
  <c r="Q360" i="4"/>
  <c r="AG360" i="4"/>
  <c r="AF360" i="4"/>
  <c r="AN360" i="4"/>
  <c r="AN347" i="4" s="1"/>
  <c r="P360" i="4"/>
  <c r="X360" i="4"/>
  <c r="P319" i="4"/>
  <c r="P319" i="10" s="1"/>
  <c r="T319" i="4"/>
  <c r="T319" i="10" s="1"/>
  <c r="X319" i="4"/>
  <c r="X319" i="10" s="1"/>
  <c r="AB319" i="4"/>
  <c r="AB319" i="10" s="1"/>
  <c r="AF319" i="4"/>
  <c r="AF319" i="10" s="1"/>
  <c r="AJ319" i="4"/>
  <c r="AJ319" i="10" s="1"/>
  <c r="AN319" i="4"/>
  <c r="AN319" i="10" s="1"/>
  <c r="AR319" i="4"/>
  <c r="AR319" i="10" s="1"/>
  <c r="Q319" i="4"/>
  <c r="Q319" i="10" s="1"/>
  <c r="U319" i="4"/>
  <c r="U319" i="10" s="1"/>
  <c r="Y319" i="4"/>
  <c r="Y319" i="10" s="1"/>
  <c r="AC319" i="4"/>
  <c r="AC319" i="10" s="1"/>
  <c r="AG319" i="4"/>
  <c r="AG319" i="10" s="1"/>
  <c r="AK319" i="4"/>
  <c r="AK319" i="10" s="1"/>
  <c r="AO319" i="4"/>
  <c r="AO319" i="10" s="1"/>
  <c r="M319" i="4"/>
  <c r="O319" i="4"/>
  <c r="O319" i="10" s="1"/>
  <c r="W319" i="4"/>
  <c r="W319" i="10" s="1"/>
  <c r="AE319" i="4"/>
  <c r="AE319" i="10" s="1"/>
  <c r="AM319" i="4"/>
  <c r="AM319" i="10" s="1"/>
  <c r="S319" i="4"/>
  <c r="S319" i="10" s="1"/>
  <c r="AA319" i="4"/>
  <c r="AA319" i="10" s="1"/>
  <c r="AI319" i="4"/>
  <c r="AI319" i="10" s="1"/>
  <c r="AQ319" i="4"/>
  <c r="AQ319" i="10" s="1"/>
  <c r="Z319" i="4"/>
  <c r="Z319" i="10" s="1"/>
  <c r="AP319" i="4"/>
  <c r="AP319" i="10" s="1"/>
  <c r="R319" i="4"/>
  <c r="R319" i="10" s="1"/>
  <c r="AH319" i="4"/>
  <c r="AH319" i="10" s="1"/>
  <c r="V319" i="4"/>
  <c r="V319" i="10" s="1"/>
  <c r="AL319" i="4"/>
  <c r="AL319" i="10" s="1"/>
  <c r="N319" i="4"/>
  <c r="N319" i="10" s="1"/>
  <c r="AD319" i="4"/>
  <c r="AD319" i="10" s="1"/>
  <c r="Q455" i="4"/>
  <c r="Q455" i="10" s="1"/>
  <c r="U455" i="4"/>
  <c r="U455" i="10" s="1"/>
  <c r="Y455" i="4"/>
  <c r="Y455" i="10" s="1"/>
  <c r="AC455" i="4"/>
  <c r="AC455" i="10" s="1"/>
  <c r="AG455" i="4"/>
  <c r="AG455" i="10" s="1"/>
  <c r="AK455" i="4"/>
  <c r="AK455" i="10" s="1"/>
  <c r="AO455" i="4"/>
  <c r="AO455" i="10" s="1"/>
  <c r="N455" i="4"/>
  <c r="N455" i="10" s="1"/>
  <c r="R455" i="4"/>
  <c r="R455" i="10" s="1"/>
  <c r="V455" i="4"/>
  <c r="V455" i="10" s="1"/>
  <c r="Z455" i="4"/>
  <c r="Z455" i="10" s="1"/>
  <c r="AD455" i="4"/>
  <c r="AD455" i="10" s="1"/>
  <c r="AH455" i="4"/>
  <c r="AH455" i="10" s="1"/>
  <c r="AL455" i="4"/>
  <c r="AL455" i="10" s="1"/>
  <c r="AP455" i="4"/>
  <c r="AP455" i="10" s="1"/>
  <c r="O455" i="4"/>
  <c r="O455" i="10" s="1"/>
  <c r="W455" i="4"/>
  <c r="W455" i="10" s="1"/>
  <c r="AE455" i="4"/>
  <c r="AE455" i="10" s="1"/>
  <c r="AM455" i="4"/>
  <c r="AM455" i="10" s="1"/>
  <c r="P455" i="4"/>
  <c r="P455" i="10" s="1"/>
  <c r="X455" i="4"/>
  <c r="X455" i="10" s="1"/>
  <c r="AF455" i="4"/>
  <c r="AF455" i="10" s="1"/>
  <c r="AN455" i="4"/>
  <c r="AN455" i="10" s="1"/>
  <c r="AB455" i="4"/>
  <c r="AB455" i="10" s="1"/>
  <c r="AR455" i="4"/>
  <c r="AR455" i="10" s="1"/>
  <c r="M455" i="4"/>
  <c r="M455" i="10" s="1"/>
  <c r="T455" i="4"/>
  <c r="T455" i="10" s="1"/>
  <c r="AJ455" i="4"/>
  <c r="AJ455" i="10" s="1"/>
  <c r="AI455" i="4"/>
  <c r="AI455" i="10" s="1"/>
  <c r="AQ455" i="4"/>
  <c r="AQ455" i="10" s="1"/>
  <c r="S455" i="4"/>
  <c r="S455" i="10" s="1"/>
  <c r="AA455" i="4"/>
  <c r="AA455" i="10" s="1"/>
  <c r="O679" i="4"/>
  <c r="O679" i="10" s="1"/>
  <c r="S679" i="4"/>
  <c r="S679" i="10" s="1"/>
  <c r="W679" i="4"/>
  <c r="W679" i="10" s="1"/>
  <c r="AA679" i="4"/>
  <c r="AA679" i="10" s="1"/>
  <c r="AE679" i="4"/>
  <c r="AE679" i="10" s="1"/>
  <c r="AI679" i="4"/>
  <c r="AI679" i="10" s="1"/>
  <c r="AM679" i="4"/>
  <c r="AM679" i="10" s="1"/>
  <c r="AQ679" i="4"/>
  <c r="AQ679" i="10" s="1"/>
  <c r="Q679" i="4"/>
  <c r="Q679" i="10" s="1"/>
  <c r="V679" i="4"/>
  <c r="V679" i="10" s="1"/>
  <c r="AB679" i="4"/>
  <c r="AB679" i="10" s="1"/>
  <c r="AG679" i="4"/>
  <c r="AG679" i="10" s="1"/>
  <c r="AL679" i="4"/>
  <c r="AL679" i="10" s="1"/>
  <c r="AR679" i="4"/>
  <c r="AR679" i="10" s="1"/>
  <c r="R679" i="4"/>
  <c r="R679" i="10" s="1"/>
  <c r="X679" i="4"/>
  <c r="X679" i="10" s="1"/>
  <c r="AC679" i="4"/>
  <c r="AC679" i="10" s="1"/>
  <c r="AH679" i="4"/>
  <c r="AH679" i="10" s="1"/>
  <c r="AN679" i="4"/>
  <c r="AN679" i="10" s="1"/>
  <c r="T679" i="4"/>
  <c r="T679" i="10" s="1"/>
  <c r="AD679" i="4"/>
  <c r="AD679" i="10" s="1"/>
  <c r="AO679" i="4"/>
  <c r="AO679" i="10" s="1"/>
  <c r="U679" i="4"/>
  <c r="U679" i="10" s="1"/>
  <c r="AF679" i="4"/>
  <c r="AF679" i="10" s="1"/>
  <c r="AP679" i="4"/>
  <c r="AP679" i="10" s="1"/>
  <c r="N679" i="4"/>
  <c r="N679" i="10" s="1"/>
  <c r="AJ679" i="4"/>
  <c r="AJ679" i="10" s="1"/>
  <c r="M679" i="4"/>
  <c r="M679" i="10" s="1"/>
  <c r="P679" i="4"/>
  <c r="P679" i="10" s="1"/>
  <c r="AK679" i="4"/>
  <c r="AK679" i="10" s="1"/>
  <c r="Y679" i="4"/>
  <c r="Y679" i="10" s="1"/>
  <c r="Z679" i="4"/>
  <c r="Z679" i="10" s="1"/>
  <c r="P481" i="4"/>
  <c r="P481" i="10" s="1"/>
  <c r="T481" i="4"/>
  <c r="T481" i="10" s="1"/>
  <c r="X481" i="4"/>
  <c r="X481" i="10" s="1"/>
  <c r="AB481" i="4"/>
  <c r="AB481" i="10" s="1"/>
  <c r="AF481" i="4"/>
  <c r="AF481" i="10" s="1"/>
  <c r="AJ481" i="4"/>
  <c r="AJ481" i="10" s="1"/>
  <c r="AN481" i="4"/>
  <c r="AN481" i="10" s="1"/>
  <c r="AR481" i="4"/>
  <c r="AR481" i="10" s="1"/>
  <c r="M481" i="4"/>
  <c r="M481" i="10" s="1"/>
  <c r="Q481" i="4"/>
  <c r="Q481" i="10" s="1"/>
  <c r="U481" i="4"/>
  <c r="U481" i="10" s="1"/>
  <c r="Y481" i="4"/>
  <c r="Y481" i="10" s="1"/>
  <c r="AC481" i="4"/>
  <c r="AC481" i="10" s="1"/>
  <c r="AG481" i="4"/>
  <c r="AG481" i="10" s="1"/>
  <c r="AK481" i="4"/>
  <c r="AK481" i="10" s="1"/>
  <c r="AO481" i="4"/>
  <c r="AO481" i="10" s="1"/>
  <c r="N481" i="4"/>
  <c r="N481" i="10" s="1"/>
  <c r="V481" i="4"/>
  <c r="V481" i="10" s="1"/>
  <c r="AD481" i="4"/>
  <c r="AD481" i="10" s="1"/>
  <c r="AL481" i="4"/>
  <c r="AL481" i="10" s="1"/>
  <c r="O481" i="4"/>
  <c r="O481" i="10" s="1"/>
  <c r="W481" i="4"/>
  <c r="W481" i="10" s="1"/>
  <c r="AE481" i="4"/>
  <c r="AE481" i="10" s="1"/>
  <c r="AM481" i="4"/>
  <c r="AM481" i="10" s="1"/>
  <c r="AA481" i="4"/>
  <c r="AA481" i="10" s="1"/>
  <c r="AQ481" i="4"/>
  <c r="AQ481" i="10" s="1"/>
  <c r="S481" i="4"/>
  <c r="S481" i="10" s="1"/>
  <c r="AI481" i="4"/>
  <c r="AI481" i="10" s="1"/>
  <c r="AH481" i="4"/>
  <c r="AH481" i="10" s="1"/>
  <c r="AP481" i="4"/>
  <c r="AP481" i="10" s="1"/>
  <c r="R481" i="4"/>
  <c r="R481" i="10" s="1"/>
  <c r="Z481" i="4"/>
  <c r="Z481" i="10" s="1"/>
  <c r="O573" i="4"/>
  <c r="O573" i="10" s="1"/>
  <c r="S573" i="4"/>
  <c r="S573" i="10" s="1"/>
  <c r="W573" i="4"/>
  <c r="W573" i="10" s="1"/>
  <c r="AA573" i="4"/>
  <c r="AA573" i="10" s="1"/>
  <c r="AE573" i="4"/>
  <c r="AE573" i="10" s="1"/>
  <c r="AI573" i="4"/>
  <c r="AI573" i="10" s="1"/>
  <c r="AM573" i="4"/>
  <c r="AM573" i="10" s="1"/>
  <c r="AQ573" i="4"/>
  <c r="AQ573" i="10" s="1"/>
  <c r="P573" i="4"/>
  <c r="P573" i="10" s="1"/>
  <c r="T573" i="4"/>
  <c r="T573" i="10" s="1"/>
  <c r="X573" i="4"/>
  <c r="X573" i="10" s="1"/>
  <c r="AB573" i="4"/>
  <c r="AB573" i="10" s="1"/>
  <c r="AF573" i="4"/>
  <c r="AF573" i="10" s="1"/>
  <c r="AJ573" i="4"/>
  <c r="AJ573" i="10" s="1"/>
  <c r="AN573" i="4"/>
  <c r="AN573" i="10" s="1"/>
  <c r="AR573" i="4"/>
  <c r="AR573" i="10" s="1"/>
  <c r="U573" i="4"/>
  <c r="U573" i="10" s="1"/>
  <c r="AC573" i="4"/>
  <c r="AC573" i="10" s="1"/>
  <c r="AK573" i="4"/>
  <c r="AK573" i="10" s="1"/>
  <c r="N573" i="4"/>
  <c r="N573" i="10" s="1"/>
  <c r="V573" i="4"/>
  <c r="V573" i="10" s="1"/>
  <c r="AD573" i="4"/>
  <c r="AD573" i="10" s="1"/>
  <c r="AL573" i="4"/>
  <c r="AL573" i="10" s="1"/>
  <c r="M573" i="4"/>
  <c r="M573" i="10" s="1"/>
  <c r="Q573" i="4"/>
  <c r="Q573" i="10" s="1"/>
  <c r="AG573" i="4"/>
  <c r="AG573" i="10" s="1"/>
  <c r="R573" i="4"/>
  <c r="R573" i="10" s="1"/>
  <c r="AH573" i="4"/>
  <c r="AH573" i="10" s="1"/>
  <c r="Y573" i="4"/>
  <c r="Y573" i="10" s="1"/>
  <c r="AO573" i="4"/>
  <c r="AO573" i="10" s="1"/>
  <c r="Z573" i="4"/>
  <c r="Z573" i="10" s="1"/>
  <c r="AP573" i="4"/>
  <c r="AP573" i="10" s="1"/>
  <c r="Q444" i="4"/>
  <c r="Q444" i="10" s="1"/>
  <c r="U444" i="4"/>
  <c r="U444" i="10" s="1"/>
  <c r="Y444" i="4"/>
  <c r="Y444" i="10" s="1"/>
  <c r="AC444" i="4"/>
  <c r="AC444" i="10" s="1"/>
  <c r="AG444" i="4"/>
  <c r="AG444" i="10" s="1"/>
  <c r="AK444" i="4"/>
  <c r="AK444" i="10" s="1"/>
  <c r="AO444" i="4"/>
  <c r="AO444" i="10" s="1"/>
  <c r="N444" i="4"/>
  <c r="N444" i="10" s="1"/>
  <c r="S444" i="4"/>
  <c r="S444" i="10" s="1"/>
  <c r="X444" i="4"/>
  <c r="X444" i="10" s="1"/>
  <c r="AD444" i="4"/>
  <c r="AD444" i="10" s="1"/>
  <c r="AI444" i="4"/>
  <c r="AI444" i="10" s="1"/>
  <c r="AN444" i="4"/>
  <c r="AN444" i="10" s="1"/>
  <c r="M444" i="4"/>
  <c r="M444" i="10" s="1"/>
  <c r="O444" i="4"/>
  <c r="O444" i="10" s="1"/>
  <c r="T444" i="4"/>
  <c r="T444" i="10" s="1"/>
  <c r="Z444" i="4"/>
  <c r="Z444" i="10" s="1"/>
  <c r="AE444" i="4"/>
  <c r="AE444" i="10" s="1"/>
  <c r="AJ444" i="4"/>
  <c r="AJ444" i="10" s="1"/>
  <c r="AP444" i="4"/>
  <c r="AP444" i="10" s="1"/>
  <c r="V444" i="4"/>
  <c r="V444" i="10" s="1"/>
  <c r="AF444" i="4"/>
  <c r="AF444" i="10" s="1"/>
  <c r="AQ444" i="4"/>
  <c r="AQ444" i="10" s="1"/>
  <c r="W444" i="4"/>
  <c r="W444" i="10" s="1"/>
  <c r="AH444" i="4"/>
  <c r="AH444" i="10" s="1"/>
  <c r="AR444" i="4"/>
  <c r="AR444" i="10" s="1"/>
  <c r="AA444" i="4"/>
  <c r="AA444" i="10" s="1"/>
  <c r="AB444" i="4"/>
  <c r="AB444" i="10" s="1"/>
  <c r="AL444" i="4"/>
  <c r="AL444" i="10" s="1"/>
  <c r="AM444" i="4"/>
  <c r="AM444" i="10" s="1"/>
  <c r="P444" i="4"/>
  <c r="P444" i="10" s="1"/>
  <c r="R444" i="4"/>
  <c r="R444" i="10" s="1"/>
  <c r="P574" i="4"/>
  <c r="P574" i="10" s="1"/>
  <c r="T574" i="4"/>
  <c r="T574" i="10" s="1"/>
  <c r="X574" i="4"/>
  <c r="X574" i="10" s="1"/>
  <c r="AB574" i="4"/>
  <c r="AB574" i="10" s="1"/>
  <c r="AF574" i="4"/>
  <c r="AF574" i="10" s="1"/>
  <c r="AJ574" i="4"/>
  <c r="AJ574" i="10" s="1"/>
  <c r="AN574" i="4"/>
  <c r="AN574" i="10" s="1"/>
  <c r="AR574" i="4"/>
  <c r="AR574" i="10" s="1"/>
  <c r="M574" i="4"/>
  <c r="M574" i="10" s="1"/>
  <c r="Q574" i="4"/>
  <c r="Q574" i="10" s="1"/>
  <c r="U574" i="4"/>
  <c r="U574" i="10" s="1"/>
  <c r="Y574" i="4"/>
  <c r="Y574" i="10" s="1"/>
  <c r="AC574" i="4"/>
  <c r="AC574" i="10" s="1"/>
  <c r="AG574" i="4"/>
  <c r="AG574" i="10" s="1"/>
  <c r="AK574" i="4"/>
  <c r="AK574" i="10" s="1"/>
  <c r="AO574" i="4"/>
  <c r="AO574" i="10" s="1"/>
  <c r="N574" i="4"/>
  <c r="N574" i="10" s="1"/>
  <c r="V574" i="4"/>
  <c r="V574" i="10" s="1"/>
  <c r="AD574" i="4"/>
  <c r="AD574" i="10" s="1"/>
  <c r="AL574" i="4"/>
  <c r="AL574" i="10" s="1"/>
  <c r="O574" i="4"/>
  <c r="O574" i="10" s="1"/>
  <c r="W574" i="4"/>
  <c r="W574" i="10" s="1"/>
  <c r="AE574" i="4"/>
  <c r="AE574" i="10" s="1"/>
  <c r="AM574" i="4"/>
  <c r="AM574" i="10" s="1"/>
  <c r="R574" i="4"/>
  <c r="R574" i="10" s="1"/>
  <c r="AH574" i="4"/>
  <c r="AH574" i="10" s="1"/>
  <c r="S574" i="4"/>
  <c r="S574" i="10" s="1"/>
  <c r="AI574" i="4"/>
  <c r="AI574" i="10" s="1"/>
  <c r="Z574" i="4"/>
  <c r="Z574" i="10" s="1"/>
  <c r="AP574" i="4"/>
  <c r="AP574" i="10" s="1"/>
  <c r="AA574" i="4"/>
  <c r="AA574" i="10" s="1"/>
  <c r="AQ574" i="4"/>
  <c r="AQ574" i="10" s="1"/>
  <c r="N585" i="4"/>
  <c r="N585" i="10" s="1"/>
  <c r="R585" i="4"/>
  <c r="R585" i="10" s="1"/>
  <c r="V585" i="4"/>
  <c r="V585" i="10" s="1"/>
  <c r="Z585" i="4"/>
  <c r="Z585" i="10" s="1"/>
  <c r="AD585" i="4"/>
  <c r="AD585" i="10" s="1"/>
  <c r="AH585" i="4"/>
  <c r="AH585" i="10" s="1"/>
  <c r="AL585" i="4"/>
  <c r="AL585" i="10" s="1"/>
  <c r="AP585" i="4"/>
  <c r="AP585" i="10" s="1"/>
  <c r="O585" i="4"/>
  <c r="O585" i="10" s="1"/>
  <c r="S585" i="4"/>
  <c r="S585" i="10" s="1"/>
  <c r="W585" i="4"/>
  <c r="W585" i="10" s="1"/>
  <c r="AA585" i="4"/>
  <c r="AA585" i="10" s="1"/>
  <c r="AE585" i="4"/>
  <c r="AE585" i="10" s="1"/>
  <c r="AI585" i="4"/>
  <c r="AI585" i="10" s="1"/>
  <c r="AM585" i="4"/>
  <c r="AM585" i="10" s="1"/>
  <c r="AQ585" i="4"/>
  <c r="AQ585" i="10" s="1"/>
  <c r="T585" i="4"/>
  <c r="T585" i="10" s="1"/>
  <c r="AB585" i="4"/>
  <c r="AB585" i="10" s="1"/>
  <c r="AJ585" i="4"/>
  <c r="AJ585" i="10" s="1"/>
  <c r="AR585" i="4"/>
  <c r="AR585" i="10" s="1"/>
  <c r="M585" i="4"/>
  <c r="M585" i="10" s="1"/>
  <c r="U585" i="4"/>
  <c r="U585" i="10" s="1"/>
  <c r="AC585" i="4"/>
  <c r="AC585" i="10" s="1"/>
  <c r="AK585" i="4"/>
  <c r="AK585" i="10" s="1"/>
  <c r="P585" i="4"/>
  <c r="P585" i="10" s="1"/>
  <c r="AF585" i="4"/>
  <c r="AF585" i="10" s="1"/>
  <c r="Q585" i="4"/>
  <c r="Q585" i="10" s="1"/>
  <c r="AG585" i="4"/>
  <c r="AG585" i="10" s="1"/>
  <c r="X585" i="4"/>
  <c r="X585" i="10" s="1"/>
  <c r="AN585" i="4"/>
  <c r="AN585" i="10" s="1"/>
  <c r="Y585" i="4"/>
  <c r="Y585" i="10" s="1"/>
  <c r="AO585" i="4"/>
  <c r="AO585" i="10" s="1"/>
  <c r="N496" i="4"/>
  <c r="N496" i="10" s="1"/>
  <c r="R496" i="4"/>
  <c r="R496" i="10" s="1"/>
  <c r="V496" i="4"/>
  <c r="V496" i="10" s="1"/>
  <c r="Z496" i="4"/>
  <c r="Z496" i="10" s="1"/>
  <c r="AD496" i="4"/>
  <c r="AD496" i="10" s="1"/>
  <c r="AH496" i="4"/>
  <c r="AH496" i="10" s="1"/>
  <c r="AL496" i="4"/>
  <c r="AL496" i="10" s="1"/>
  <c r="AP496" i="4"/>
  <c r="AP496" i="10" s="1"/>
  <c r="O496" i="4"/>
  <c r="O496" i="10" s="1"/>
  <c r="S496" i="4"/>
  <c r="S496" i="10" s="1"/>
  <c r="W496" i="4"/>
  <c r="W496" i="10" s="1"/>
  <c r="AA496" i="4"/>
  <c r="AA496" i="10" s="1"/>
  <c r="AE496" i="4"/>
  <c r="AE496" i="10" s="1"/>
  <c r="AI496" i="4"/>
  <c r="AI496" i="10" s="1"/>
  <c r="AM496" i="4"/>
  <c r="AM496" i="10" s="1"/>
  <c r="AQ496" i="4"/>
  <c r="AQ496" i="10" s="1"/>
  <c r="P496" i="4"/>
  <c r="P496" i="10" s="1"/>
  <c r="X496" i="4"/>
  <c r="X496" i="10" s="1"/>
  <c r="AF496" i="4"/>
  <c r="AF496" i="10" s="1"/>
  <c r="AN496" i="4"/>
  <c r="AN496" i="10" s="1"/>
  <c r="M496" i="4"/>
  <c r="M496" i="10" s="1"/>
  <c r="Q496" i="4"/>
  <c r="Q496" i="10" s="1"/>
  <c r="Y496" i="4"/>
  <c r="Y496" i="10" s="1"/>
  <c r="AG496" i="4"/>
  <c r="AG496" i="10" s="1"/>
  <c r="AO496" i="4"/>
  <c r="AO496" i="10" s="1"/>
  <c r="AC496" i="4"/>
  <c r="AC496" i="10" s="1"/>
  <c r="U496" i="4"/>
  <c r="U496" i="10" s="1"/>
  <c r="AK496" i="4"/>
  <c r="AK496" i="10" s="1"/>
  <c r="AJ496" i="4"/>
  <c r="AJ496" i="10" s="1"/>
  <c r="AR496" i="4"/>
  <c r="AR496" i="10" s="1"/>
  <c r="T496" i="4"/>
  <c r="T496" i="10" s="1"/>
  <c r="AB496" i="4"/>
  <c r="AB496" i="10" s="1"/>
  <c r="P558" i="4"/>
  <c r="T558" i="4"/>
  <c r="X558" i="4"/>
  <c r="AB558" i="4"/>
  <c r="AF558" i="4"/>
  <c r="AJ558" i="4"/>
  <c r="AN558" i="4"/>
  <c r="AR558" i="4"/>
  <c r="Q558" i="4"/>
  <c r="U558" i="4"/>
  <c r="Y558" i="4"/>
  <c r="AC558" i="4"/>
  <c r="AG558" i="4"/>
  <c r="AK558" i="4"/>
  <c r="AO558" i="4"/>
  <c r="N558" i="4"/>
  <c r="V558" i="4"/>
  <c r="AD558" i="4"/>
  <c r="AL558" i="4"/>
  <c r="O558" i="4"/>
  <c r="W558" i="4"/>
  <c r="AE558" i="4"/>
  <c r="AM558" i="4"/>
  <c r="Z558" i="4"/>
  <c r="AP558" i="4"/>
  <c r="M558" i="4"/>
  <c r="R558" i="4"/>
  <c r="AH558" i="4"/>
  <c r="AA558" i="4"/>
  <c r="AQ558" i="4"/>
  <c r="AI558" i="4"/>
  <c r="S558" i="4"/>
  <c r="N625" i="4"/>
  <c r="N625" i="10" s="1"/>
  <c r="O625" i="4"/>
  <c r="O625" i="10" s="1"/>
  <c r="P625" i="4"/>
  <c r="T625" i="4"/>
  <c r="T625" i="10" s="1"/>
  <c r="X625" i="4"/>
  <c r="AB625" i="4"/>
  <c r="AB625" i="10" s="1"/>
  <c r="AF625" i="4"/>
  <c r="AF625" i="10" s="1"/>
  <c r="AJ625" i="4"/>
  <c r="AN625" i="4"/>
  <c r="AN625" i="10" s="1"/>
  <c r="AR625" i="4"/>
  <c r="AR625" i="10" s="1"/>
  <c r="M625" i="4"/>
  <c r="M625" i="10" s="1"/>
  <c r="Q625" i="4"/>
  <c r="Q625" i="10" s="1"/>
  <c r="U625" i="4"/>
  <c r="U625" i="10" s="1"/>
  <c r="Y625" i="4"/>
  <c r="Y625" i="10" s="1"/>
  <c r="AC625" i="4"/>
  <c r="AC625" i="10" s="1"/>
  <c r="AG625" i="4"/>
  <c r="AG625" i="10" s="1"/>
  <c r="AK625" i="4"/>
  <c r="AK625" i="10" s="1"/>
  <c r="AO625" i="4"/>
  <c r="AO625" i="10" s="1"/>
  <c r="R625" i="4"/>
  <c r="R625" i="10" s="1"/>
  <c r="Z625" i="4"/>
  <c r="AH625" i="4"/>
  <c r="AH625" i="10" s="1"/>
  <c r="AP625" i="4"/>
  <c r="AP625" i="10" s="1"/>
  <c r="S625" i="4"/>
  <c r="S625" i="10" s="1"/>
  <c r="AA625" i="4"/>
  <c r="AI625" i="4"/>
  <c r="AQ625" i="4"/>
  <c r="AQ625" i="10" s="1"/>
  <c r="AD625" i="4"/>
  <c r="AD625" i="10" s="1"/>
  <c r="AE625" i="4"/>
  <c r="V625" i="4"/>
  <c r="V625" i="10" s="1"/>
  <c r="AL625" i="4"/>
  <c r="AL625" i="10" s="1"/>
  <c r="W625" i="4"/>
  <c r="W625" i="10" s="1"/>
  <c r="AM625" i="4"/>
  <c r="N642" i="4"/>
  <c r="N642" i="10" s="1"/>
  <c r="R642" i="4"/>
  <c r="R642" i="10" s="1"/>
  <c r="V642" i="4"/>
  <c r="V642" i="10" s="1"/>
  <c r="Z642" i="4"/>
  <c r="Z642" i="10" s="1"/>
  <c r="AD642" i="4"/>
  <c r="AD642" i="10" s="1"/>
  <c r="AH642" i="4"/>
  <c r="AH642" i="10" s="1"/>
  <c r="AL642" i="4"/>
  <c r="AL642" i="10" s="1"/>
  <c r="AP642" i="4"/>
  <c r="AP642" i="10" s="1"/>
  <c r="O642" i="4"/>
  <c r="O642" i="10" s="1"/>
  <c r="S642" i="4"/>
  <c r="S642" i="10" s="1"/>
  <c r="W642" i="4"/>
  <c r="W642" i="10" s="1"/>
  <c r="AA642" i="4"/>
  <c r="AA642" i="10" s="1"/>
  <c r="AE642" i="4"/>
  <c r="AE642" i="10" s="1"/>
  <c r="AI642" i="4"/>
  <c r="AI642" i="10" s="1"/>
  <c r="AM642" i="4"/>
  <c r="AM642" i="10" s="1"/>
  <c r="AQ642" i="4"/>
  <c r="AQ642" i="10" s="1"/>
  <c r="T642" i="4"/>
  <c r="T642" i="10" s="1"/>
  <c r="AB642" i="4"/>
  <c r="AB642" i="10" s="1"/>
  <c r="AJ642" i="4"/>
  <c r="AJ642" i="10" s="1"/>
  <c r="AR642" i="4"/>
  <c r="AR642" i="10" s="1"/>
  <c r="U642" i="4"/>
  <c r="U642" i="10" s="1"/>
  <c r="AC642" i="4"/>
  <c r="AC642" i="10" s="1"/>
  <c r="AK642" i="4"/>
  <c r="AK642" i="10" s="1"/>
  <c r="X642" i="4"/>
  <c r="X642" i="10" s="1"/>
  <c r="AN642" i="4"/>
  <c r="AN642" i="10" s="1"/>
  <c r="Y642" i="4"/>
  <c r="Y642" i="10" s="1"/>
  <c r="AO642" i="4"/>
  <c r="AO642" i="10" s="1"/>
  <c r="P642" i="4"/>
  <c r="P642" i="10" s="1"/>
  <c r="M642" i="4"/>
  <c r="M642" i="10" s="1"/>
  <c r="Q642" i="4"/>
  <c r="Q642" i="10" s="1"/>
  <c r="AF642" i="4"/>
  <c r="AF642" i="10" s="1"/>
  <c r="AG642" i="4"/>
  <c r="AG642" i="10" s="1"/>
  <c r="Q690" i="4"/>
  <c r="Q690" i="10" s="1"/>
  <c r="U690" i="4"/>
  <c r="U690" i="10" s="1"/>
  <c r="Y690" i="4"/>
  <c r="Y690" i="10" s="1"/>
  <c r="AC690" i="4"/>
  <c r="AG690" i="4"/>
  <c r="AK690" i="4"/>
  <c r="AK690" i="10" s="1"/>
  <c r="AO690" i="4"/>
  <c r="O690" i="4"/>
  <c r="O690" i="10" s="1"/>
  <c r="T690" i="4"/>
  <c r="T690" i="10" s="1"/>
  <c r="Z690" i="4"/>
  <c r="Z690" i="10" s="1"/>
  <c r="AE690" i="4"/>
  <c r="AE690" i="10" s="1"/>
  <c r="AJ690" i="4"/>
  <c r="AP690" i="4"/>
  <c r="AP690" i="10" s="1"/>
  <c r="P690" i="4"/>
  <c r="P690" i="10" s="1"/>
  <c r="V690" i="4"/>
  <c r="V690" i="10" s="1"/>
  <c r="AA690" i="4"/>
  <c r="AA690" i="10" s="1"/>
  <c r="AF690" i="4"/>
  <c r="AF690" i="10" s="1"/>
  <c r="AL690" i="4"/>
  <c r="AL690" i="10" s="1"/>
  <c r="AQ690" i="4"/>
  <c r="R690" i="4"/>
  <c r="AB690" i="4"/>
  <c r="AB690" i="10" s="1"/>
  <c r="AM690" i="4"/>
  <c r="AM690" i="10" s="1"/>
  <c r="S690" i="4"/>
  <c r="S690" i="10" s="1"/>
  <c r="AD690" i="4"/>
  <c r="AD690" i="10" s="1"/>
  <c r="AN690" i="4"/>
  <c r="AN690" i="10" s="1"/>
  <c r="M690" i="4"/>
  <c r="M690" i="10" s="1"/>
  <c r="W690" i="4"/>
  <c r="W690" i="10" s="1"/>
  <c r="AR690" i="4"/>
  <c r="AR690" i="10" s="1"/>
  <c r="X690" i="4"/>
  <c r="X690" i="10" s="1"/>
  <c r="AH690" i="4"/>
  <c r="AH690" i="10" s="1"/>
  <c r="AI690" i="4"/>
  <c r="AI690" i="10" s="1"/>
  <c r="N690" i="4"/>
  <c r="N690" i="10" s="1"/>
  <c r="Q681" i="4"/>
  <c r="Q681" i="10" s="1"/>
  <c r="U681" i="4"/>
  <c r="U681" i="10" s="1"/>
  <c r="Y681" i="4"/>
  <c r="Y681" i="10" s="1"/>
  <c r="AC681" i="4"/>
  <c r="AC681" i="10" s="1"/>
  <c r="AG681" i="4"/>
  <c r="AG681" i="10" s="1"/>
  <c r="AK681" i="4"/>
  <c r="AK681" i="10" s="1"/>
  <c r="AO681" i="4"/>
  <c r="AO681" i="10" s="1"/>
  <c r="N681" i="4"/>
  <c r="N681" i="10" s="1"/>
  <c r="S681" i="4"/>
  <c r="S681" i="10" s="1"/>
  <c r="X681" i="4"/>
  <c r="X681" i="10" s="1"/>
  <c r="AD681" i="4"/>
  <c r="AD681" i="10" s="1"/>
  <c r="AI681" i="4"/>
  <c r="AI681" i="10" s="1"/>
  <c r="AN681" i="4"/>
  <c r="AN681" i="10" s="1"/>
  <c r="M681" i="4"/>
  <c r="M681" i="10" s="1"/>
  <c r="O681" i="4"/>
  <c r="O681" i="10" s="1"/>
  <c r="T681" i="4"/>
  <c r="T681" i="10" s="1"/>
  <c r="Z681" i="4"/>
  <c r="Z681" i="10" s="1"/>
  <c r="AE681" i="4"/>
  <c r="AE681" i="10" s="1"/>
  <c r="AJ681" i="4"/>
  <c r="AJ681" i="10" s="1"/>
  <c r="AP681" i="4"/>
  <c r="AP681" i="10" s="1"/>
  <c r="V681" i="4"/>
  <c r="V681" i="10" s="1"/>
  <c r="AF681" i="4"/>
  <c r="AF681" i="10" s="1"/>
  <c r="AQ681" i="4"/>
  <c r="AQ681" i="10" s="1"/>
  <c r="W681" i="4"/>
  <c r="W681" i="10" s="1"/>
  <c r="AH681" i="4"/>
  <c r="AH681" i="10" s="1"/>
  <c r="AR681" i="4"/>
  <c r="AR681" i="10" s="1"/>
  <c r="P681" i="4"/>
  <c r="P681" i="10" s="1"/>
  <c r="AL681" i="4"/>
  <c r="AL681" i="10" s="1"/>
  <c r="R681" i="4"/>
  <c r="R681" i="10" s="1"/>
  <c r="AM681" i="4"/>
  <c r="AM681" i="10" s="1"/>
  <c r="AA681" i="4"/>
  <c r="AA681" i="10" s="1"/>
  <c r="AB681" i="4"/>
  <c r="AB681" i="10" s="1"/>
  <c r="N678" i="4"/>
  <c r="R678" i="4"/>
  <c r="V678" i="4"/>
  <c r="Z678" i="4"/>
  <c r="AD678" i="4"/>
  <c r="AH678" i="4"/>
  <c r="AL678" i="4"/>
  <c r="AP678" i="4"/>
  <c r="P678" i="4"/>
  <c r="U678" i="4"/>
  <c r="U652" i="4" s="1"/>
  <c r="AA678" i="4"/>
  <c r="AF678" i="4"/>
  <c r="AK678" i="4"/>
  <c r="AQ678" i="4"/>
  <c r="AQ652" i="4" s="1"/>
  <c r="M678" i="4"/>
  <c r="Q678" i="4"/>
  <c r="W678" i="4"/>
  <c r="AB678" i="4"/>
  <c r="AG678" i="4"/>
  <c r="AM678" i="4"/>
  <c r="AR678" i="4"/>
  <c r="S678" i="4"/>
  <c r="S652" i="4" s="1"/>
  <c r="AC678" i="4"/>
  <c r="AN678" i="4"/>
  <c r="T678" i="4"/>
  <c r="AE678" i="4"/>
  <c r="AE652" i="4" s="1"/>
  <c r="AO678" i="4"/>
  <c r="X678" i="4"/>
  <c r="Y678" i="4"/>
  <c r="AI678" i="4"/>
  <c r="AI652" i="4" s="1"/>
  <c r="AJ678" i="4"/>
  <c r="O678" i="4"/>
  <c r="O754" i="4"/>
  <c r="S754" i="4"/>
  <c r="W754" i="4"/>
  <c r="AA754" i="4"/>
  <c r="AE754" i="4"/>
  <c r="AI754" i="4"/>
  <c r="AM754" i="4"/>
  <c r="AQ754" i="4"/>
  <c r="P754" i="4"/>
  <c r="T754" i="4"/>
  <c r="X754" i="4"/>
  <c r="AB754" i="4"/>
  <c r="AF754" i="4"/>
  <c r="AJ754" i="4"/>
  <c r="AN754" i="4"/>
  <c r="AR754" i="4"/>
  <c r="U754" i="4"/>
  <c r="AC754" i="4"/>
  <c r="AK754" i="4"/>
  <c r="M754" i="4"/>
  <c r="N754" i="4"/>
  <c r="V754" i="4"/>
  <c r="AD754" i="4"/>
  <c r="AL754" i="4"/>
  <c r="Q754" i="4"/>
  <c r="AG754" i="4"/>
  <c r="R754" i="4"/>
  <c r="AH754" i="4"/>
  <c r="Y754" i="4"/>
  <c r="Z754" i="4"/>
  <c r="AO754" i="4"/>
  <c r="AP754" i="4"/>
  <c r="AO718" i="4"/>
  <c r="AO718" i="10" s="1"/>
  <c r="AK718" i="4"/>
  <c r="AK718" i="10" s="1"/>
  <c r="AG718" i="4"/>
  <c r="AG718" i="10" s="1"/>
  <c r="AC718" i="4"/>
  <c r="AC718" i="10" s="1"/>
  <c r="Y718" i="4"/>
  <c r="Y718" i="10" s="1"/>
  <c r="U718" i="4"/>
  <c r="U718" i="10" s="1"/>
  <c r="Q718" i="4"/>
  <c r="Q718" i="10" s="1"/>
  <c r="M718" i="4"/>
  <c r="M718" i="10" s="1"/>
  <c r="AR718" i="4"/>
  <c r="AR718" i="10" s="1"/>
  <c r="AN718" i="4"/>
  <c r="AN718" i="10" s="1"/>
  <c r="AJ718" i="4"/>
  <c r="AJ718" i="10" s="1"/>
  <c r="AF718" i="4"/>
  <c r="AF718" i="10" s="1"/>
  <c r="AB718" i="4"/>
  <c r="AB718" i="10" s="1"/>
  <c r="X718" i="4"/>
  <c r="X718" i="10" s="1"/>
  <c r="T718" i="4"/>
  <c r="T718" i="10" s="1"/>
  <c r="P718" i="4"/>
  <c r="P718" i="10" s="1"/>
  <c r="AM718" i="4"/>
  <c r="AM718" i="10" s="1"/>
  <c r="AE718" i="4"/>
  <c r="AE718" i="10" s="1"/>
  <c r="W718" i="4"/>
  <c r="W718" i="10" s="1"/>
  <c r="O718" i="4"/>
  <c r="O718" i="10" s="1"/>
  <c r="AL718" i="4"/>
  <c r="AL718" i="10" s="1"/>
  <c r="AD718" i="4"/>
  <c r="AD718" i="10" s="1"/>
  <c r="V718" i="4"/>
  <c r="V718" i="10" s="1"/>
  <c r="N718" i="4"/>
  <c r="N718" i="10" s="1"/>
  <c r="AI718" i="4"/>
  <c r="AI718" i="10" s="1"/>
  <c r="S718" i="4"/>
  <c r="S718" i="10" s="1"/>
  <c r="AH718" i="4"/>
  <c r="AH718" i="10" s="1"/>
  <c r="R718" i="4"/>
  <c r="R718" i="10" s="1"/>
  <c r="AQ718" i="4"/>
  <c r="AQ718" i="10" s="1"/>
  <c r="AP718" i="4"/>
  <c r="AP718" i="10" s="1"/>
  <c r="AA718" i="4"/>
  <c r="AA718" i="10" s="1"/>
  <c r="Z718" i="4"/>
  <c r="Z718" i="10" s="1"/>
  <c r="O780" i="4"/>
  <c r="S780" i="4"/>
  <c r="W780" i="4"/>
  <c r="AA780" i="4"/>
  <c r="AE780" i="4"/>
  <c r="AI780" i="4"/>
  <c r="AM780" i="4"/>
  <c r="AQ780" i="4"/>
  <c r="P780" i="4"/>
  <c r="T780" i="4"/>
  <c r="X780" i="4"/>
  <c r="AB780" i="4"/>
  <c r="AF780" i="4"/>
  <c r="AJ780" i="4"/>
  <c r="AN780" i="4"/>
  <c r="AR780" i="4"/>
  <c r="U780" i="4"/>
  <c r="AC780" i="4"/>
  <c r="AK780" i="4"/>
  <c r="M780" i="4"/>
  <c r="N780" i="4"/>
  <c r="V780" i="4"/>
  <c r="AD780" i="4"/>
  <c r="AL780" i="4"/>
  <c r="Q780" i="4"/>
  <c r="AG780" i="4"/>
  <c r="R780" i="4"/>
  <c r="AH780" i="4"/>
  <c r="Y780" i="4"/>
  <c r="Z780" i="4"/>
  <c r="AO780" i="4"/>
  <c r="AP780" i="4"/>
  <c r="P782" i="4"/>
  <c r="P782" i="10" s="1"/>
  <c r="T782" i="4"/>
  <c r="T782" i="10" s="1"/>
  <c r="X782" i="4"/>
  <c r="X782" i="10" s="1"/>
  <c r="AB782" i="4"/>
  <c r="AB782" i="10" s="1"/>
  <c r="AF782" i="4"/>
  <c r="AF782" i="10" s="1"/>
  <c r="AJ782" i="4"/>
  <c r="AJ782" i="10" s="1"/>
  <c r="AN782" i="4"/>
  <c r="AN782" i="10" s="1"/>
  <c r="AR782" i="4"/>
  <c r="AR782" i="10" s="1"/>
  <c r="Q782" i="4"/>
  <c r="Q782" i="10" s="1"/>
  <c r="U782" i="4"/>
  <c r="U782" i="10" s="1"/>
  <c r="Y782" i="4"/>
  <c r="Y782" i="10" s="1"/>
  <c r="AC782" i="4"/>
  <c r="AC782" i="10" s="1"/>
  <c r="AG782" i="4"/>
  <c r="AG782" i="10" s="1"/>
  <c r="AK782" i="4"/>
  <c r="AK782" i="10" s="1"/>
  <c r="AO782" i="4"/>
  <c r="AO782" i="10" s="1"/>
  <c r="M782" i="4"/>
  <c r="M782" i="10" s="1"/>
  <c r="N782" i="4"/>
  <c r="N782" i="10" s="1"/>
  <c r="V782" i="4"/>
  <c r="V782" i="10" s="1"/>
  <c r="AD782" i="4"/>
  <c r="AD782" i="10" s="1"/>
  <c r="AL782" i="4"/>
  <c r="AL782" i="10" s="1"/>
  <c r="O782" i="4"/>
  <c r="O782" i="10" s="1"/>
  <c r="W782" i="4"/>
  <c r="W782" i="10" s="1"/>
  <c r="AE782" i="4"/>
  <c r="AE782" i="10" s="1"/>
  <c r="AM782" i="4"/>
  <c r="AM782" i="10" s="1"/>
  <c r="R782" i="4"/>
  <c r="R782" i="10" s="1"/>
  <c r="AH782" i="4"/>
  <c r="AH782" i="10" s="1"/>
  <c r="S782" i="4"/>
  <c r="S782" i="10" s="1"/>
  <c r="AI782" i="4"/>
  <c r="AI782" i="10" s="1"/>
  <c r="Z782" i="4"/>
  <c r="Z782" i="10" s="1"/>
  <c r="AA782" i="4"/>
  <c r="AA782" i="10" s="1"/>
  <c r="AP782" i="4"/>
  <c r="AP782" i="10" s="1"/>
  <c r="AQ782" i="4"/>
  <c r="AQ782" i="10" s="1"/>
  <c r="N810" i="4"/>
  <c r="N810" i="10" s="1"/>
  <c r="R810" i="4"/>
  <c r="R810" i="10" s="1"/>
  <c r="V810" i="4"/>
  <c r="V810" i="10" s="1"/>
  <c r="Z810" i="4"/>
  <c r="Z810" i="10" s="1"/>
  <c r="AD810" i="4"/>
  <c r="AD810" i="10" s="1"/>
  <c r="AH810" i="4"/>
  <c r="AH810" i="10" s="1"/>
  <c r="AL810" i="4"/>
  <c r="AL810" i="10" s="1"/>
  <c r="AP810" i="4"/>
  <c r="AP810" i="10" s="1"/>
  <c r="O810" i="4"/>
  <c r="O810" i="10" s="1"/>
  <c r="T810" i="4"/>
  <c r="T810" i="10" s="1"/>
  <c r="Y810" i="4"/>
  <c r="Y810" i="10" s="1"/>
  <c r="AE810" i="4"/>
  <c r="AE810" i="10" s="1"/>
  <c r="AJ810" i="4"/>
  <c r="AJ810" i="10" s="1"/>
  <c r="AO810" i="4"/>
  <c r="AO810" i="10" s="1"/>
  <c r="P810" i="4"/>
  <c r="P810" i="10" s="1"/>
  <c r="U810" i="4"/>
  <c r="U810" i="10" s="1"/>
  <c r="AA810" i="4"/>
  <c r="AA810" i="10" s="1"/>
  <c r="AF810" i="4"/>
  <c r="AF810" i="10" s="1"/>
  <c r="AK810" i="4"/>
  <c r="AK810" i="10" s="1"/>
  <c r="AQ810" i="4"/>
  <c r="AQ810" i="10" s="1"/>
  <c r="Q810" i="4"/>
  <c r="Q810" i="10" s="1"/>
  <c r="AB810" i="4"/>
  <c r="AB810" i="10" s="1"/>
  <c r="AM810" i="4"/>
  <c r="AM810" i="10" s="1"/>
  <c r="S810" i="4"/>
  <c r="S810" i="10" s="1"/>
  <c r="AC810" i="4"/>
  <c r="AC810" i="10" s="1"/>
  <c r="AN810" i="4"/>
  <c r="AN810" i="10" s="1"/>
  <c r="AG810" i="4"/>
  <c r="AG810" i="10" s="1"/>
  <c r="AI810" i="4"/>
  <c r="AI810" i="10" s="1"/>
  <c r="AR810" i="4"/>
  <c r="AR810" i="10" s="1"/>
  <c r="M810" i="4"/>
  <c r="M810" i="10" s="1"/>
  <c r="W810" i="4"/>
  <c r="W810" i="10" s="1"/>
  <c r="X810" i="4"/>
  <c r="X810" i="10" s="1"/>
  <c r="Q819" i="4"/>
  <c r="U819" i="4"/>
  <c r="Y819" i="4"/>
  <c r="AC819" i="4"/>
  <c r="AG819" i="4"/>
  <c r="AK819" i="4"/>
  <c r="AO819" i="4"/>
  <c r="M819" i="4"/>
  <c r="N819" i="4"/>
  <c r="R819" i="4"/>
  <c r="V819" i="4"/>
  <c r="Z819" i="4"/>
  <c r="AD819" i="4"/>
  <c r="AH819" i="4"/>
  <c r="AL819" i="4"/>
  <c r="AP819" i="4"/>
  <c r="O819" i="4"/>
  <c r="S819" i="4"/>
  <c r="W819" i="4"/>
  <c r="AA819" i="4"/>
  <c r="AE819" i="4"/>
  <c r="AI819" i="4"/>
  <c r="AM819" i="4"/>
  <c r="AQ819" i="4"/>
  <c r="X819" i="4"/>
  <c r="AN819" i="4"/>
  <c r="AB819" i="4"/>
  <c r="AR819" i="4"/>
  <c r="AF819" i="4"/>
  <c r="AJ819" i="4"/>
  <c r="P819" i="4"/>
  <c r="T819" i="4"/>
  <c r="P252" i="4"/>
  <c r="P252" i="10" s="1"/>
  <c r="T252" i="4"/>
  <c r="T252" i="10" s="1"/>
  <c r="X252" i="4"/>
  <c r="X252" i="10" s="1"/>
  <c r="AB252" i="4"/>
  <c r="AB252" i="10" s="1"/>
  <c r="AF252" i="4"/>
  <c r="AF252" i="10" s="1"/>
  <c r="AJ252" i="4"/>
  <c r="AJ252" i="10" s="1"/>
  <c r="AN252" i="4"/>
  <c r="AN252" i="10" s="1"/>
  <c r="AR252" i="4"/>
  <c r="AR252" i="10" s="1"/>
  <c r="Q252" i="4"/>
  <c r="Q252" i="10" s="1"/>
  <c r="U252" i="4"/>
  <c r="U252" i="10" s="1"/>
  <c r="Y252" i="4"/>
  <c r="Y252" i="10" s="1"/>
  <c r="AC252" i="4"/>
  <c r="AC252" i="10" s="1"/>
  <c r="AG252" i="4"/>
  <c r="AG252" i="10" s="1"/>
  <c r="AK252" i="4"/>
  <c r="AK252" i="10" s="1"/>
  <c r="AO252" i="4"/>
  <c r="AO252" i="10" s="1"/>
  <c r="M252" i="4"/>
  <c r="M252" i="10" s="1"/>
  <c r="N252" i="4"/>
  <c r="N252" i="10" s="1"/>
  <c r="V252" i="4"/>
  <c r="V252" i="10" s="1"/>
  <c r="AD252" i="4"/>
  <c r="AD252" i="10" s="1"/>
  <c r="AL252" i="4"/>
  <c r="AL252" i="10" s="1"/>
  <c r="R252" i="4"/>
  <c r="R252" i="10" s="1"/>
  <c r="Z252" i="4"/>
  <c r="Z252" i="10" s="1"/>
  <c r="AH252" i="4"/>
  <c r="AH252" i="10" s="1"/>
  <c r="AP252" i="4"/>
  <c r="AP252" i="10" s="1"/>
  <c r="O252" i="4"/>
  <c r="O252" i="10" s="1"/>
  <c r="AE252" i="4"/>
  <c r="AE252" i="10" s="1"/>
  <c r="S252" i="4"/>
  <c r="S252" i="10" s="1"/>
  <c r="AI252" i="4"/>
  <c r="AI252" i="10" s="1"/>
  <c r="W252" i="4"/>
  <c r="W252" i="10" s="1"/>
  <c r="AQ252" i="4"/>
  <c r="AQ252" i="10" s="1"/>
  <c r="AM252" i="4"/>
  <c r="AM252" i="10" s="1"/>
  <c r="AA252" i="4"/>
  <c r="AA252" i="10" s="1"/>
  <c r="N254" i="4"/>
  <c r="R254" i="4"/>
  <c r="V254" i="4"/>
  <c r="Z254" i="4"/>
  <c r="AD254" i="4"/>
  <c r="AH254" i="4"/>
  <c r="AL254" i="4"/>
  <c r="AP254" i="4"/>
  <c r="M254" i="4"/>
  <c r="O254" i="4"/>
  <c r="S254" i="4"/>
  <c r="W254" i="4"/>
  <c r="AA254" i="4"/>
  <c r="AE254" i="4"/>
  <c r="AI254" i="4"/>
  <c r="AM254" i="4"/>
  <c r="AQ254" i="4"/>
  <c r="P254" i="4"/>
  <c r="X254" i="4"/>
  <c r="AF254" i="4"/>
  <c r="AN254" i="4"/>
  <c r="T254" i="4"/>
  <c r="AB254" i="4"/>
  <c r="AJ254" i="4"/>
  <c r="AR254" i="4"/>
  <c r="Q254" i="4"/>
  <c r="AG254" i="4"/>
  <c r="U254" i="4"/>
  <c r="AK254" i="4"/>
  <c r="Y254" i="4"/>
  <c r="AO254" i="4"/>
  <c r="AC254" i="4"/>
  <c r="Q320" i="4"/>
  <c r="U320" i="4"/>
  <c r="U307" i="4" s="1"/>
  <c r="Y320" i="4"/>
  <c r="AC320" i="4"/>
  <c r="AG320" i="4"/>
  <c r="AK320" i="4"/>
  <c r="AK307" i="4" s="1"/>
  <c r="AO320" i="4"/>
  <c r="N320" i="4"/>
  <c r="R320" i="4"/>
  <c r="V320" i="4"/>
  <c r="V307" i="4" s="1"/>
  <c r="Z320" i="4"/>
  <c r="AD320" i="4"/>
  <c r="AH320" i="4"/>
  <c r="AL320" i="4"/>
  <c r="AL307" i="4" s="1"/>
  <c r="AP320" i="4"/>
  <c r="T320" i="4"/>
  <c r="AB320" i="4"/>
  <c r="AJ320" i="4"/>
  <c r="AR320" i="4"/>
  <c r="W320" i="4"/>
  <c r="AF320" i="4"/>
  <c r="AQ320" i="4"/>
  <c r="AQ307" i="4" s="1"/>
  <c r="P320" i="4"/>
  <c r="AA320" i="4"/>
  <c r="AM320" i="4"/>
  <c r="AM307" i="4" s="1"/>
  <c r="S320" i="4"/>
  <c r="AE320" i="4"/>
  <c r="O320" i="4"/>
  <c r="X320" i="4"/>
  <c r="X307" i="4" s="1"/>
  <c r="AI320" i="4"/>
  <c r="M320" i="4"/>
  <c r="AN320" i="4"/>
  <c r="N321" i="4"/>
  <c r="R321" i="4"/>
  <c r="V321" i="4"/>
  <c r="Z321" i="4"/>
  <c r="AD321" i="4"/>
  <c r="AH321" i="4"/>
  <c r="AL321" i="4"/>
  <c r="AP321" i="4"/>
  <c r="M321" i="4"/>
  <c r="O321" i="4"/>
  <c r="S321" i="4"/>
  <c r="W321" i="4"/>
  <c r="AA321" i="4"/>
  <c r="AE321" i="4"/>
  <c r="AI321" i="4"/>
  <c r="AM321" i="4"/>
  <c r="AQ321" i="4"/>
  <c r="U321" i="4"/>
  <c r="AC321" i="4"/>
  <c r="AK321" i="4"/>
  <c r="X321" i="4"/>
  <c r="AG321" i="4"/>
  <c r="AR321" i="4"/>
  <c r="Q321" i="4"/>
  <c r="AB321" i="4"/>
  <c r="AN321" i="4"/>
  <c r="P321" i="4"/>
  <c r="AJ321" i="4"/>
  <c r="T321" i="4"/>
  <c r="AO321" i="4"/>
  <c r="Y321" i="4"/>
  <c r="AF321" i="4"/>
  <c r="O442" i="4"/>
  <c r="O442" i="10" s="1"/>
  <c r="S442" i="4"/>
  <c r="S442" i="10" s="1"/>
  <c r="W442" i="4"/>
  <c r="W442" i="10" s="1"/>
  <c r="AA442" i="4"/>
  <c r="AA442" i="10" s="1"/>
  <c r="AE442" i="4"/>
  <c r="AE442" i="10" s="1"/>
  <c r="AI442" i="4"/>
  <c r="AI442" i="10" s="1"/>
  <c r="AM442" i="4"/>
  <c r="AM442" i="10" s="1"/>
  <c r="AQ442" i="4"/>
  <c r="AQ442" i="10" s="1"/>
  <c r="Q442" i="4"/>
  <c r="Q442" i="10" s="1"/>
  <c r="V442" i="4"/>
  <c r="V442" i="10" s="1"/>
  <c r="AB442" i="4"/>
  <c r="AB442" i="10" s="1"/>
  <c r="AG442" i="4"/>
  <c r="AG442" i="10" s="1"/>
  <c r="AL442" i="4"/>
  <c r="AL442" i="10" s="1"/>
  <c r="AR442" i="4"/>
  <c r="AR442" i="10" s="1"/>
  <c r="R442" i="4"/>
  <c r="R442" i="10" s="1"/>
  <c r="X442" i="4"/>
  <c r="X442" i="10" s="1"/>
  <c r="AC442" i="4"/>
  <c r="AC442" i="10" s="1"/>
  <c r="AH442" i="4"/>
  <c r="AH442" i="10" s="1"/>
  <c r="AN442" i="4"/>
  <c r="AN442" i="10" s="1"/>
  <c r="T442" i="4"/>
  <c r="T442" i="10" s="1"/>
  <c r="AD442" i="4"/>
  <c r="AD442" i="10" s="1"/>
  <c r="AO442" i="4"/>
  <c r="AO442" i="10" s="1"/>
  <c r="U442" i="4"/>
  <c r="U442" i="10" s="1"/>
  <c r="AF442" i="4"/>
  <c r="AF442" i="10" s="1"/>
  <c r="AP442" i="4"/>
  <c r="AP442" i="10" s="1"/>
  <c r="M442" i="4"/>
  <c r="M442" i="10" s="1"/>
  <c r="Y442" i="4"/>
  <c r="Y442" i="10" s="1"/>
  <c r="Z442" i="4"/>
  <c r="Z442" i="10" s="1"/>
  <c r="N442" i="4"/>
  <c r="N442" i="10" s="1"/>
  <c r="P442" i="4"/>
  <c r="P442" i="10" s="1"/>
  <c r="AJ442" i="4"/>
  <c r="AJ442" i="10" s="1"/>
  <c r="AK442" i="4"/>
  <c r="AK442" i="10" s="1"/>
  <c r="P323" i="4"/>
  <c r="P323" i="10" s="1"/>
  <c r="T323" i="4"/>
  <c r="T323" i="10" s="1"/>
  <c r="X323" i="4"/>
  <c r="X323" i="10" s="1"/>
  <c r="AB323" i="4"/>
  <c r="AB323" i="10" s="1"/>
  <c r="AF323" i="4"/>
  <c r="AF323" i="10" s="1"/>
  <c r="AJ323" i="4"/>
  <c r="AJ323" i="10" s="1"/>
  <c r="AN323" i="4"/>
  <c r="AN323" i="10" s="1"/>
  <c r="AR323" i="4"/>
  <c r="AR323" i="10" s="1"/>
  <c r="Q323" i="4"/>
  <c r="Q323" i="10" s="1"/>
  <c r="U323" i="4"/>
  <c r="U323" i="10" s="1"/>
  <c r="Y323" i="4"/>
  <c r="Y323" i="10" s="1"/>
  <c r="AC323" i="4"/>
  <c r="AC323" i="10" s="1"/>
  <c r="AG323" i="4"/>
  <c r="AG323" i="10" s="1"/>
  <c r="AK323" i="4"/>
  <c r="AK323" i="10" s="1"/>
  <c r="AO323" i="4"/>
  <c r="AO323" i="10" s="1"/>
  <c r="O323" i="4"/>
  <c r="O323" i="10" s="1"/>
  <c r="W323" i="4"/>
  <c r="W323" i="10" s="1"/>
  <c r="N323" i="4"/>
  <c r="N323" i="10" s="1"/>
  <c r="Z323" i="4"/>
  <c r="Z323" i="10" s="1"/>
  <c r="AH323" i="4"/>
  <c r="AH323" i="10" s="1"/>
  <c r="AP323" i="4"/>
  <c r="AP323" i="10" s="1"/>
  <c r="S323" i="4"/>
  <c r="S323" i="10" s="1"/>
  <c r="AD323" i="4"/>
  <c r="AD323" i="10" s="1"/>
  <c r="AL323" i="4"/>
  <c r="AL323" i="10" s="1"/>
  <c r="M323" i="4"/>
  <c r="M323" i="10" s="1"/>
  <c r="R323" i="4"/>
  <c r="R323" i="10" s="1"/>
  <c r="AI323" i="4"/>
  <c r="AI323" i="10" s="1"/>
  <c r="V323" i="4"/>
  <c r="V323" i="10" s="1"/>
  <c r="AM323" i="4"/>
  <c r="AM323" i="10" s="1"/>
  <c r="AA323" i="4"/>
  <c r="AA323" i="10" s="1"/>
  <c r="AQ323" i="4"/>
  <c r="AQ323" i="10" s="1"/>
  <c r="AE323" i="4"/>
  <c r="AE323" i="10" s="1"/>
  <c r="P549" i="4"/>
  <c r="P549" i="10" s="1"/>
  <c r="T549" i="4"/>
  <c r="T549" i="10" s="1"/>
  <c r="X549" i="4"/>
  <c r="X549" i="10" s="1"/>
  <c r="AB549" i="4"/>
  <c r="AB549" i="10" s="1"/>
  <c r="AF549" i="4"/>
  <c r="AF549" i="10" s="1"/>
  <c r="AJ549" i="4"/>
  <c r="AJ549" i="10" s="1"/>
  <c r="AN549" i="4"/>
  <c r="AN549" i="10" s="1"/>
  <c r="AR549" i="4"/>
  <c r="AR549" i="10" s="1"/>
  <c r="Q549" i="4"/>
  <c r="Q549" i="10" s="1"/>
  <c r="U549" i="4"/>
  <c r="U549" i="10" s="1"/>
  <c r="Y549" i="4"/>
  <c r="Y549" i="10" s="1"/>
  <c r="AC549" i="4"/>
  <c r="AC549" i="10" s="1"/>
  <c r="AG549" i="4"/>
  <c r="AG549" i="10" s="1"/>
  <c r="AK549" i="4"/>
  <c r="AK549" i="10" s="1"/>
  <c r="AO549" i="4"/>
  <c r="AO549" i="10" s="1"/>
  <c r="R549" i="4"/>
  <c r="R549" i="10" s="1"/>
  <c r="Z549" i="4"/>
  <c r="Z549" i="10" s="1"/>
  <c r="AH549" i="4"/>
  <c r="AH549" i="10" s="1"/>
  <c r="AP549" i="4"/>
  <c r="AP549" i="10" s="1"/>
  <c r="M549" i="4"/>
  <c r="M549" i="10" s="1"/>
  <c r="S549" i="4"/>
  <c r="S549" i="10" s="1"/>
  <c r="AA549" i="4"/>
  <c r="AA549" i="10" s="1"/>
  <c r="AI549" i="4"/>
  <c r="AI549" i="10" s="1"/>
  <c r="AQ549" i="4"/>
  <c r="AQ549" i="10" s="1"/>
  <c r="N549" i="4"/>
  <c r="N549" i="10" s="1"/>
  <c r="AD549" i="4"/>
  <c r="AD549" i="10" s="1"/>
  <c r="V549" i="4"/>
  <c r="V549" i="10" s="1"/>
  <c r="AL549" i="4"/>
  <c r="AL549" i="10" s="1"/>
  <c r="AE549" i="4"/>
  <c r="AE549" i="10" s="1"/>
  <c r="O549" i="4"/>
  <c r="O549" i="10" s="1"/>
  <c r="W549" i="4"/>
  <c r="W549" i="10" s="1"/>
  <c r="AM549" i="4"/>
  <c r="AM549" i="10" s="1"/>
  <c r="O480" i="4"/>
  <c r="S480" i="4"/>
  <c r="W480" i="4"/>
  <c r="AA480" i="4"/>
  <c r="AE480" i="4"/>
  <c r="AI480" i="4"/>
  <c r="AM480" i="4"/>
  <c r="AQ480" i="4"/>
  <c r="P480" i="4"/>
  <c r="T480" i="4"/>
  <c r="X480" i="4"/>
  <c r="AB480" i="4"/>
  <c r="AF480" i="4"/>
  <c r="AJ480" i="4"/>
  <c r="AN480" i="4"/>
  <c r="AR480" i="4"/>
  <c r="U480" i="4"/>
  <c r="AC480" i="4"/>
  <c r="AK480" i="4"/>
  <c r="N480" i="4"/>
  <c r="V480" i="4"/>
  <c r="AD480" i="4"/>
  <c r="AL480" i="4"/>
  <c r="Z480" i="4"/>
  <c r="AP480" i="4"/>
  <c r="M480" i="4"/>
  <c r="R480" i="4"/>
  <c r="AH480" i="4"/>
  <c r="AG480" i="4"/>
  <c r="AO480" i="4"/>
  <c r="Q480" i="4"/>
  <c r="Y480" i="4"/>
  <c r="P358" i="4"/>
  <c r="P358" i="10" s="1"/>
  <c r="T358" i="4"/>
  <c r="T358" i="10" s="1"/>
  <c r="X358" i="4"/>
  <c r="X358" i="10" s="1"/>
  <c r="AB358" i="4"/>
  <c r="AB358" i="10" s="1"/>
  <c r="AF358" i="4"/>
  <c r="AF358" i="10" s="1"/>
  <c r="AJ358" i="4"/>
  <c r="AJ358" i="10" s="1"/>
  <c r="AN358" i="4"/>
  <c r="AN358" i="10" s="1"/>
  <c r="AR358" i="4"/>
  <c r="AR358" i="10" s="1"/>
  <c r="Q358" i="4"/>
  <c r="Q358" i="10" s="1"/>
  <c r="U358" i="4"/>
  <c r="U358" i="10" s="1"/>
  <c r="Y358" i="4"/>
  <c r="Y358" i="10" s="1"/>
  <c r="AC358" i="4"/>
  <c r="AC358" i="10" s="1"/>
  <c r="AG358" i="4"/>
  <c r="AG358" i="10" s="1"/>
  <c r="AK358" i="4"/>
  <c r="AK358" i="10" s="1"/>
  <c r="AO358" i="4"/>
  <c r="AO358" i="10" s="1"/>
  <c r="M358" i="4"/>
  <c r="R358" i="4"/>
  <c r="R358" i="10" s="1"/>
  <c r="Z358" i="4"/>
  <c r="Z358" i="10" s="1"/>
  <c r="AH358" i="4"/>
  <c r="AH358" i="10" s="1"/>
  <c r="AP358" i="4"/>
  <c r="AP358" i="10" s="1"/>
  <c r="S358" i="4"/>
  <c r="S358" i="10" s="1"/>
  <c r="AA358" i="4"/>
  <c r="AA358" i="10" s="1"/>
  <c r="AI358" i="4"/>
  <c r="AI358" i="10" s="1"/>
  <c r="AQ358" i="4"/>
  <c r="AQ358" i="10" s="1"/>
  <c r="W358" i="4"/>
  <c r="W358" i="10" s="1"/>
  <c r="AM358" i="4"/>
  <c r="AM358" i="10" s="1"/>
  <c r="O358" i="4"/>
  <c r="O358" i="10" s="1"/>
  <c r="AE358" i="4"/>
  <c r="AE358" i="10" s="1"/>
  <c r="AD358" i="4"/>
  <c r="AD358" i="10" s="1"/>
  <c r="AL358" i="4"/>
  <c r="AL358" i="10" s="1"/>
  <c r="N358" i="4"/>
  <c r="N358" i="10" s="1"/>
  <c r="V358" i="4"/>
  <c r="V358" i="10" s="1"/>
  <c r="N429" i="4"/>
  <c r="N429" i="10" s="1"/>
  <c r="R429" i="4"/>
  <c r="R429" i="10" s="1"/>
  <c r="V429" i="4"/>
  <c r="V429" i="10" s="1"/>
  <c r="Z429" i="4"/>
  <c r="Z429" i="10" s="1"/>
  <c r="AD429" i="4"/>
  <c r="AD429" i="10" s="1"/>
  <c r="AH429" i="4"/>
  <c r="AH429" i="10" s="1"/>
  <c r="AL429" i="4"/>
  <c r="AL429" i="10" s="1"/>
  <c r="AP429" i="4"/>
  <c r="AP429" i="10" s="1"/>
  <c r="O429" i="4"/>
  <c r="O429" i="10" s="1"/>
  <c r="S429" i="4"/>
  <c r="S429" i="10" s="1"/>
  <c r="W429" i="4"/>
  <c r="W429" i="10" s="1"/>
  <c r="AA429" i="4"/>
  <c r="AA429" i="10" s="1"/>
  <c r="AE429" i="4"/>
  <c r="AE429" i="10" s="1"/>
  <c r="AI429" i="4"/>
  <c r="AI429" i="10" s="1"/>
  <c r="AM429" i="4"/>
  <c r="AM429" i="10" s="1"/>
  <c r="AQ429" i="4"/>
  <c r="AQ429" i="10" s="1"/>
  <c r="P429" i="4"/>
  <c r="P429" i="10" s="1"/>
  <c r="X429" i="4"/>
  <c r="X429" i="10" s="1"/>
  <c r="AF429" i="4"/>
  <c r="AF429" i="10" s="1"/>
  <c r="AN429" i="4"/>
  <c r="AN429" i="10" s="1"/>
  <c r="Q429" i="4"/>
  <c r="Q429" i="10" s="1"/>
  <c r="Y429" i="4"/>
  <c r="Y429" i="10" s="1"/>
  <c r="AG429" i="4"/>
  <c r="AG429" i="10" s="1"/>
  <c r="AO429" i="4"/>
  <c r="AO429" i="10" s="1"/>
  <c r="AC429" i="4"/>
  <c r="AC429" i="10" s="1"/>
  <c r="U429" i="4"/>
  <c r="U429" i="10" s="1"/>
  <c r="AK429" i="4"/>
  <c r="AK429" i="10" s="1"/>
  <c r="AJ429" i="4"/>
  <c r="AJ429" i="10" s="1"/>
  <c r="AR429" i="4"/>
  <c r="AR429" i="10" s="1"/>
  <c r="M429" i="4"/>
  <c r="M429" i="10" s="1"/>
  <c r="T429" i="4"/>
  <c r="T429" i="10" s="1"/>
  <c r="AB429" i="4"/>
  <c r="AB429" i="10" s="1"/>
  <c r="Q491" i="4"/>
  <c r="Q491" i="10" s="1"/>
  <c r="U491" i="4"/>
  <c r="U491" i="10" s="1"/>
  <c r="Y491" i="4"/>
  <c r="Y491" i="10" s="1"/>
  <c r="AC491" i="4"/>
  <c r="AC491" i="10" s="1"/>
  <c r="AG491" i="4"/>
  <c r="AG491" i="10" s="1"/>
  <c r="AK491" i="4"/>
  <c r="AK491" i="10" s="1"/>
  <c r="AO491" i="4"/>
  <c r="AO491" i="10" s="1"/>
  <c r="M491" i="4"/>
  <c r="M491" i="10" s="1"/>
  <c r="N491" i="4"/>
  <c r="N491" i="10" s="1"/>
  <c r="R491" i="4"/>
  <c r="R491" i="10" s="1"/>
  <c r="V491" i="4"/>
  <c r="V491" i="10" s="1"/>
  <c r="Z491" i="4"/>
  <c r="Z491" i="10" s="1"/>
  <c r="AD491" i="4"/>
  <c r="AD491" i="10" s="1"/>
  <c r="AH491" i="4"/>
  <c r="AH491" i="10" s="1"/>
  <c r="AL491" i="4"/>
  <c r="AL491" i="10" s="1"/>
  <c r="AP491" i="4"/>
  <c r="AP491" i="10" s="1"/>
  <c r="S491" i="4"/>
  <c r="S491" i="10" s="1"/>
  <c r="AA491" i="4"/>
  <c r="AA491" i="10" s="1"/>
  <c r="AI491" i="4"/>
  <c r="AI491" i="10" s="1"/>
  <c r="AQ491" i="4"/>
  <c r="AQ491" i="10" s="1"/>
  <c r="T491" i="4"/>
  <c r="T491" i="10" s="1"/>
  <c r="AB491" i="4"/>
  <c r="AB491" i="10" s="1"/>
  <c r="AJ491" i="4"/>
  <c r="AJ491" i="10" s="1"/>
  <c r="AR491" i="4"/>
  <c r="AR491" i="10" s="1"/>
  <c r="O491" i="4"/>
  <c r="O491" i="10" s="1"/>
  <c r="AE491" i="4"/>
  <c r="AE491" i="10" s="1"/>
  <c r="AF491" i="4"/>
  <c r="AF491" i="10" s="1"/>
  <c r="W491" i="4"/>
  <c r="W491" i="10" s="1"/>
  <c r="AN491" i="4"/>
  <c r="AN491" i="10" s="1"/>
  <c r="P491" i="4"/>
  <c r="P491" i="10" s="1"/>
  <c r="X491" i="4"/>
  <c r="X491" i="10" s="1"/>
  <c r="AM491" i="4"/>
  <c r="AM491" i="10" s="1"/>
  <c r="P587" i="4"/>
  <c r="P587" i="10" s="1"/>
  <c r="T587" i="4"/>
  <c r="T587" i="10" s="1"/>
  <c r="X587" i="4"/>
  <c r="X587" i="10" s="1"/>
  <c r="AB587" i="4"/>
  <c r="AB587" i="10" s="1"/>
  <c r="AF587" i="4"/>
  <c r="AF587" i="10" s="1"/>
  <c r="AJ587" i="4"/>
  <c r="AJ587" i="10" s="1"/>
  <c r="AN587" i="4"/>
  <c r="AN587" i="10" s="1"/>
  <c r="AR587" i="4"/>
  <c r="AR587" i="10" s="1"/>
  <c r="M587" i="4"/>
  <c r="M587" i="10" s="1"/>
  <c r="Q587" i="4"/>
  <c r="Q587" i="10" s="1"/>
  <c r="U587" i="4"/>
  <c r="U587" i="10" s="1"/>
  <c r="Y587" i="4"/>
  <c r="Y587" i="10" s="1"/>
  <c r="AC587" i="4"/>
  <c r="AC587" i="10" s="1"/>
  <c r="AG587" i="4"/>
  <c r="AG587" i="10" s="1"/>
  <c r="AK587" i="4"/>
  <c r="AK587" i="10" s="1"/>
  <c r="AO587" i="4"/>
  <c r="AO587" i="10" s="1"/>
  <c r="N587" i="4"/>
  <c r="N587" i="10" s="1"/>
  <c r="V587" i="4"/>
  <c r="V587" i="10" s="1"/>
  <c r="AD587" i="4"/>
  <c r="AD587" i="10" s="1"/>
  <c r="AL587" i="4"/>
  <c r="AL587" i="10" s="1"/>
  <c r="O587" i="4"/>
  <c r="O587" i="10" s="1"/>
  <c r="W587" i="4"/>
  <c r="W587" i="10" s="1"/>
  <c r="AE587" i="4"/>
  <c r="AE587" i="10" s="1"/>
  <c r="AM587" i="4"/>
  <c r="AM587" i="10" s="1"/>
  <c r="R587" i="4"/>
  <c r="R587" i="10" s="1"/>
  <c r="AH587" i="4"/>
  <c r="AH587" i="10" s="1"/>
  <c r="S587" i="4"/>
  <c r="S587" i="10" s="1"/>
  <c r="AI587" i="4"/>
  <c r="AI587" i="10" s="1"/>
  <c r="Z587" i="4"/>
  <c r="Z587" i="10" s="1"/>
  <c r="AP587" i="4"/>
  <c r="AP587" i="10" s="1"/>
  <c r="AA587" i="4"/>
  <c r="AA587" i="10" s="1"/>
  <c r="AQ587" i="4"/>
  <c r="AQ587" i="10" s="1"/>
  <c r="Q482" i="4"/>
  <c r="Q482" i="10" s="1"/>
  <c r="U482" i="4"/>
  <c r="U482" i="10" s="1"/>
  <c r="Y482" i="4"/>
  <c r="Y482" i="10" s="1"/>
  <c r="AC482" i="4"/>
  <c r="AC482" i="10" s="1"/>
  <c r="AG482" i="4"/>
  <c r="AG482" i="10" s="1"/>
  <c r="AK482" i="4"/>
  <c r="AK482" i="10" s="1"/>
  <c r="AO482" i="4"/>
  <c r="AO482" i="10" s="1"/>
  <c r="N482" i="4"/>
  <c r="N482" i="10" s="1"/>
  <c r="R482" i="4"/>
  <c r="R482" i="10" s="1"/>
  <c r="V482" i="4"/>
  <c r="V482" i="10" s="1"/>
  <c r="Z482" i="4"/>
  <c r="Z482" i="10" s="1"/>
  <c r="AD482" i="4"/>
  <c r="AD482" i="10" s="1"/>
  <c r="AH482" i="4"/>
  <c r="AH482" i="10" s="1"/>
  <c r="AL482" i="4"/>
  <c r="AL482" i="10" s="1"/>
  <c r="AP482" i="4"/>
  <c r="AP482" i="10" s="1"/>
  <c r="M482" i="4"/>
  <c r="M482" i="10" s="1"/>
  <c r="O482" i="4"/>
  <c r="O482" i="10" s="1"/>
  <c r="W482" i="4"/>
  <c r="W482" i="10" s="1"/>
  <c r="AE482" i="4"/>
  <c r="AE482" i="10" s="1"/>
  <c r="AM482" i="4"/>
  <c r="AM482" i="10" s="1"/>
  <c r="P482" i="4"/>
  <c r="P482" i="10" s="1"/>
  <c r="X482" i="4"/>
  <c r="X482" i="10" s="1"/>
  <c r="AF482" i="4"/>
  <c r="AF482" i="10" s="1"/>
  <c r="AN482" i="4"/>
  <c r="AN482" i="10" s="1"/>
  <c r="AB482" i="4"/>
  <c r="AB482" i="10" s="1"/>
  <c r="AR482" i="4"/>
  <c r="AR482" i="10" s="1"/>
  <c r="T482" i="4"/>
  <c r="T482" i="10" s="1"/>
  <c r="AJ482" i="4"/>
  <c r="AJ482" i="10" s="1"/>
  <c r="AI482" i="4"/>
  <c r="AI482" i="10" s="1"/>
  <c r="AQ482" i="4"/>
  <c r="AQ482" i="10" s="1"/>
  <c r="S482" i="4"/>
  <c r="S482" i="10" s="1"/>
  <c r="AA482" i="4"/>
  <c r="AA482" i="10" s="1"/>
  <c r="Q588" i="4"/>
  <c r="Q588" i="10" s="1"/>
  <c r="U588" i="4"/>
  <c r="U588" i="10" s="1"/>
  <c r="Y588" i="4"/>
  <c r="Y588" i="10" s="1"/>
  <c r="AC588" i="4"/>
  <c r="AC588" i="10" s="1"/>
  <c r="AG588" i="4"/>
  <c r="AG588" i="10" s="1"/>
  <c r="AK588" i="4"/>
  <c r="AK588" i="10" s="1"/>
  <c r="AO588" i="4"/>
  <c r="AO588" i="10" s="1"/>
  <c r="N588" i="4"/>
  <c r="N588" i="10" s="1"/>
  <c r="R588" i="4"/>
  <c r="R588" i="10" s="1"/>
  <c r="V588" i="4"/>
  <c r="V588" i="10" s="1"/>
  <c r="Z588" i="4"/>
  <c r="Z588" i="10" s="1"/>
  <c r="AD588" i="4"/>
  <c r="AD588" i="10" s="1"/>
  <c r="AH588" i="4"/>
  <c r="AH588" i="10" s="1"/>
  <c r="AL588" i="4"/>
  <c r="AL588" i="10" s="1"/>
  <c r="AP588" i="4"/>
  <c r="AP588" i="10" s="1"/>
  <c r="M588" i="4"/>
  <c r="M588" i="10" s="1"/>
  <c r="O588" i="4"/>
  <c r="O588" i="10" s="1"/>
  <c r="W588" i="4"/>
  <c r="W588" i="10" s="1"/>
  <c r="AE588" i="4"/>
  <c r="AE588" i="10" s="1"/>
  <c r="AM588" i="4"/>
  <c r="AM588" i="10" s="1"/>
  <c r="P588" i="4"/>
  <c r="P588" i="10" s="1"/>
  <c r="X588" i="4"/>
  <c r="X588" i="10" s="1"/>
  <c r="AF588" i="4"/>
  <c r="AF588" i="10" s="1"/>
  <c r="AN588" i="4"/>
  <c r="AN588" i="10" s="1"/>
  <c r="S588" i="4"/>
  <c r="S588" i="10" s="1"/>
  <c r="AI588" i="4"/>
  <c r="AI588" i="10" s="1"/>
  <c r="T588" i="4"/>
  <c r="T588" i="10" s="1"/>
  <c r="AJ588" i="4"/>
  <c r="AJ588" i="10" s="1"/>
  <c r="AA588" i="4"/>
  <c r="AA588" i="10" s="1"/>
  <c r="AQ588" i="4"/>
  <c r="AQ588" i="10" s="1"/>
  <c r="AB588" i="4"/>
  <c r="AB588" i="10" s="1"/>
  <c r="AR588" i="4"/>
  <c r="AR588" i="10" s="1"/>
  <c r="O561" i="4"/>
  <c r="O561" i="10" s="1"/>
  <c r="S561" i="4"/>
  <c r="S561" i="10" s="1"/>
  <c r="W561" i="4"/>
  <c r="W561" i="10" s="1"/>
  <c r="AA561" i="4"/>
  <c r="AA561" i="10" s="1"/>
  <c r="AE561" i="4"/>
  <c r="AE561" i="10" s="1"/>
  <c r="AI561" i="4"/>
  <c r="AI561" i="10" s="1"/>
  <c r="AM561" i="4"/>
  <c r="AM561" i="10" s="1"/>
  <c r="AQ561" i="4"/>
  <c r="AQ561" i="10" s="1"/>
  <c r="P561" i="4"/>
  <c r="P561" i="10" s="1"/>
  <c r="T561" i="4"/>
  <c r="T561" i="10" s="1"/>
  <c r="X561" i="4"/>
  <c r="X561" i="10" s="1"/>
  <c r="AB561" i="4"/>
  <c r="AB561" i="10" s="1"/>
  <c r="AF561" i="4"/>
  <c r="AF561" i="10" s="1"/>
  <c r="AJ561" i="4"/>
  <c r="AJ561" i="10" s="1"/>
  <c r="AN561" i="4"/>
  <c r="AN561" i="10" s="1"/>
  <c r="AR561" i="4"/>
  <c r="AR561" i="10" s="1"/>
  <c r="M561" i="4"/>
  <c r="M561" i="10" s="1"/>
  <c r="Q561" i="4"/>
  <c r="Q561" i="10" s="1"/>
  <c r="Y561" i="4"/>
  <c r="Y561" i="10" s="1"/>
  <c r="AG561" i="4"/>
  <c r="AG561" i="10" s="1"/>
  <c r="AO561" i="4"/>
  <c r="AO561" i="10" s="1"/>
  <c r="R561" i="4"/>
  <c r="R561" i="10" s="1"/>
  <c r="Z561" i="4"/>
  <c r="Z561" i="10" s="1"/>
  <c r="AH561" i="4"/>
  <c r="AH561" i="10" s="1"/>
  <c r="AP561" i="4"/>
  <c r="AP561" i="10" s="1"/>
  <c r="AC561" i="4"/>
  <c r="AC561" i="10" s="1"/>
  <c r="U561" i="4"/>
  <c r="U561" i="10" s="1"/>
  <c r="AK561" i="4"/>
  <c r="AK561" i="10" s="1"/>
  <c r="AD561" i="4"/>
  <c r="AD561" i="10" s="1"/>
  <c r="N561" i="4"/>
  <c r="N561" i="10" s="1"/>
  <c r="V561" i="4"/>
  <c r="V561" i="10" s="1"/>
  <c r="AL561" i="4"/>
  <c r="AL561" i="10" s="1"/>
  <c r="P562" i="4"/>
  <c r="P562" i="10" s="1"/>
  <c r="T562" i="4"/>
  <c r="T562" i="10" s="1"/>
  <c r="X562" i="4"/>
  <c r="X562" i="10" s="1"/>
  <c r="AB562" i="4"/>
  <c r="AB562" i="10" s="1"/>
  <c r="AF562" i="4"/>
  <c r="AF562" i="10" s="1"/>
  <c r="AJ562" i="4"/>
  <c r="AJ562" i="10" s="1"/>
  <c r="AN562" i="4"/>
  <c r="AN562" i="10" s="1"/>
  <c r="AR562" i="4"/>
  <c r="AR562" i="10" s="1"/>
  <c r="Q562" i="4"/>
  <c r="Q562" i="10" s="1"/>
  <c r="U562" i="4"/>
  <c r="U562" i="10" s="1"/>
  <c r="Y562" i="4"/>
  <c r="Y562" i="10" s="1"/>
  <c r="AC562" i="4"/>
  <c r="AC562" i="10" s="1"/>
  <c r="AG562" i="4"/>
  <c r="AG562" i="10" s="1"/>
  <c r="AK562" i="4"/>
  <c r="AK562" i="10" s="1"/>
  <c r="AO562" i="4"/>
  <c r="AO562" i="10" s="1"/>
  <c r="R562" i="4"/>
  <c r="R562" i="10" s="1"/>
  <c r="Z562" i="4"/>
  <c r="Z562" i="10" s="1"/>
  <c r="AH562" i="4"/>
  <c r="AH562" i="10" s="1"/>
  <c r="AP562" i="4"/>
  <c r="AP562" i="10" s="1"/>
  <c r="M562" i="4"/>
  <c r="M562" i="10" s="1"/>
  <c r="S562" i="4"/>
  <c r="S562" i="10" s="1"/>
  <c r="AA562" i="4"/>
  <c r="AA562" i="10" s="1"/>
  <c r="AI562" i="4"/>
  <c r="AI562" i="10" s="1"/>
  <c r="AQ562" i="4"/>
  <c r="AQ562" i="10" s="1"/>
  <c r="N562" i="4"/>
  <c r="N562" i="10" s="1"/>
  <c r="AD562" i="4"/>
  <c r="AD562" i="10" s="1"/>
  <c r="V562" i="4"/>
  <c r="V562" i="10" s="1"/>
  <c r="AL562" i="4"/>
  <c r="AL562" i="10" s="1"/>
  <c r="AE562" i="4"/>
  <c r="AE562" i="10" s="1"/>
  <c r="O562" i="4"/>
  <c r="O562" i="10" s="1"/>
  <c r="AM562" i="4"/>
  <c r="AM562" i="10" s="1"/>
  <c r="W562" i="4"/>
  <c r="W562" i="10" s="1"/>
  <c r="AP715" i="4"/>
  <c r="AP715" i="10" s="1"/>
  <c r="AL715" i="4"/>
  <c r="AL715" i="10" s="1"/>
  <c r="AH715" i="4"/>
  <c r="AH715" i="10" s="1"/>
  <c r="AD715" i="4"/>
  <c r="AD715" i="10" s="1"/>
  <c r="Z715" i="4"/>
  <c r="Z715" i="10" s="1"/>
  <c r="V715" i="4"/>
  <c r="V715" i="10" s="1"/>
  <c r="R715" i="4"/>
  <c r="R715" i="10" s="1"/>
  <c r="N715" i="4"/>
  <c r="N715" i="10" s="1"/>
  <c r="AO715" i="4"/>
  <c r="AO715" i="10" s="1"/>
  <c r="AK715" i="4"/>
  <c r="AK715" i="10" s="1"/>
  <c r="AG715" i="4"/>
  <c r="AG715" i="10" s="1"/>
  <c r="AC715" i="4"/>
  <c r="AC715" i="10" s="1"/>
  <c r="Y715" i="4"/>
  <c r="Y715" i="10" s="1"/>
  <c r="U715" i="4"/>
  <c r="U715" i="10" s="1"/>
  <c r="Q715" i="4"/>
  <c r="Q715" i="10" s="1"/>
  <c r="AR715" i="4"/>
  <c r="AR715" i="10" s="1"/>
  <c r="AJ715" i="4"/>
  <c r="AJ715" i="10" s="1"/>
  <c r="AB715" i="4"/>
  <c r="AB715" i="10" s="1"/>
  <c r="T715" i="4"/>
  <c r="T715" i="10" s="1"/>
  <c r="AQ715" i="4"/>
  <c r="AQ715" i="10" s="1"/>
  <c r="AI715" i="4"/>
  <c r="AI715" i="10" s="1"/>
  <c r="AA715" i="4"/>
  <c r="AA715" i="10" s="1"/>
  <c r="S715" i="4"/>
  <c r="S715" i="10" s="1"/>
  <c r="AF715" i="4"/>
  <c r="AF715" i="10" s="1"/>
  <c r="P715" i="4"/>
  <c r="P715" i="10" s="1"/>
  <c r="AE715" i="4"/>
  <c r="AE715" i="10" s="1"/>
  <c r="O715" i="4"/>
  <c r="O715" i="10" s="1"/>
  <c r="AN715" i="4"/>
  <c r="AN715" i="10" s="1"/>
  <c r="M715" i="4"/>
  <c r="M715" i="10" s="1"/>
  <c r="AM715" i="4"/>
  <c r="AM715" i="10" s="1"/>
  <c r="X715" i="4"/>
  <c r="X715" i="10" s="1"/>
  <c r="W715" i="4"/>
  <c r="W715" i="10" s="1"/>
  <c r="Q624" i="4"/>
  <c r="Q624" i="10" s="1"/>
  <c r="U624" i="4"/>
  <c r="U624" i="10" s="1"/>
  <c r="Y624" i="4"/>
  <c r="Y624" i="10" s="1"/>
  <c r="AC624" i="4"/>
  <c r="AC624" i="10" s="1"/>
  <c r="AG624" i="4"/>
  <c r="AG624" i="10" s="1"/>
  <c r="AK624" i="4"/>
  <c r="AK624" i="10" s="1"/>
  <c r="AO624" i="4"/>
  <c r="AO624" i="10" s="1"/>
  <c r="N624" i="4"/>
  <c r="N624" i="10" s="1"/>
  <c r="R624" i="4"/>
  <c r="R624" i="10" s="1"/>
  <c r="V624" i="4"/>
  <c r="V624" i="10" s="1"/>
  <c r="Z624" i="4"/>
  <c r="Z624" i="10" s="1"/>
  <c r="AD624" i="4"/>
  <c r="AD624" i="10" s="1"/>
  <c r="AH624" i="4"/>
  <c r="AH624" i="10" s="1"/>
  <c r="AL624" i="4"/>
  <c r="AL624" i="10" s="1"/>
  <c r="AP624" i="4"/>
  <c r="AP624" i="10" s="1"/>
  <c r="O624" i="4"/>
  <c r="O624" i="10" s="1"/>
  <c r="W624" i="4"/>
  <c r="W624" i="10" s="1"/>
  <c r="AE624" i="4"/>
  <c r="AE624" i="10" s="1"/>
  <c r="AM624" i="4"/>
  <c r="AM624" i="10" s="1"/>
  <c r="P624" i="4"/>
  <c r="P624" i="10" s="1"/>
  <c r="X624" i="4"/>
  <c r="X624" i="10" s="1"/>
  <c r="AF624" i="4"/>
  <c r="AF624" i="10" s="1"/>
  <c r="AN624" i="4"/>
  <c r="AN624" i="10" s="1"/>
  <c r="S624" i="4"/>
  <c r="S624" i="10" s="1"/>
  <c r="AI624" i="4"/>
  <c r="AI624" i="10" s="1"/>
  <c r="T624" i="4"/>
  <c r="T624" i="10" s="1"/>
  <c r="AJ624" i="4"/>
  <c r="AJ624" i="10" s="1"/>
  <c r="AQ624" i="4"/>
  <c r="AQ624" i="10" s="1"/>
  <c r="M624" i="4"/>
  <c r="AR624" i="4"/>
  <c r="AR624" i="10" s="1"/>
  <c r="AA624" i="4"/>
  <c r="AA624" i="10" s="1"/>
  <c r="AB624" i="4"/>
  <c r="AB624" i="10" s="1"/>
  <c r="Q694" i="4"/>
  <c r="Q694" i="10" s="1"/>
  <c r="U694" i="4"/>
  <c r="U694" i="10" s="1"/>
  <c r="Y694" i="4"/>
  <c r="Y694" i="10" s="1"/>
  <c r="AC694" i="4"/>
  <c r="AC694" i="10" s="1"/>
  <c r="AG694" i="4"/>
  <c r="AG694" i="10" s="1"/>
  <c r="AK694" i="4"/>
  <c r="AK694" i="10" s="1"/>
  <c r="AO694" i="4"/>
  <c r="AO694" i="10" s="1"/>
  <c r="N694" i="4"/>
  <c r="N694" i="10" s="1"/>
  <c r="S694" i="4"/>
  <c r="S694" i="10" s="1"/>
  <c r="X694" i="4"/>
  <c r="X694" i="10" s="1"/>
  <c r="AD694" i="4"/>
  <c r="AD694" i="10" s="1"/>
  <c r="AI694" i="4"/>
  <c r="AI694" i="10" s="1"/>
  <c r="AN694" i="4"/>
  <c r="AN694" i="10" s="1"/>
  <c r="M694" i="4"/>
  <c r="M694" i="10" s="1"/>
  <c r="O694" i="4"/>
  <c r="O694" i="10" s="1"/>
  <c r="T694" i="4"/>
  <c r="T694" i="10" s="1"/>
  <c r="Z694" i="4"/>
  <c r="Z694" i="10" s="1"/>
  <c r="AE694" i="4"/>
  <c r="AE694" i="10" s="1"/>
  <c r="AJ694" i="4"/>
  <c r="AJ694" i="10" s="1"/>
  <c r="AP694" i="4"/>
  <c r="AP694" i="10" s="1"/>
  <c r="V694" i="4"/>
  <c r="V694" i="10" s="1"/>
  <c r="AF694" i="4"/>
  <c r="AF694" i="10" s="1"/>
  <c r="AQ694" i="4"/>
  <c r="AQ694" i="10" s="1"/>
  <c r="W694" i="4"/>
  <c r="W694" i="10" s="1"/>
  <c r="AH694" i="4"/>
  <c r="AH694" i="10" s="1"/>
  <c r="AR694" i="4"/>
  <c r="AR694" i="10" s="1"/>
  <c r="AA694" i="4"/>
  <c r="AA694" i="10" s="1"/>
  <c r="AB694" i="4"/>
  <c r="AB694" i="10" s="1"/>
  <c r="AL694" i="4"/>
  <c r="AL694" i="10" s="1"/>
  <c r="AM694" i="4"/>
  <c r="AM694" i="10" s="1"/>
  <c r="P694" i="4"/>
  <c r="P694" i="10" s="1"/>
  <c r="R694" i="4"/>
  <c r="R694" i="10" s="1"/>
  <c r="O663" i="4"/>
  <c r="O663" i="10" s="1"/>
  <c r="S663" i="4"/>
  <c r="S663" i="10" s="1"/>
  <c r="W663" i="4"/>
  <c r="W663" i="10" s="1"/>
  <c r="AA663" i="4"/>
  <c r="AA663" i="10" s="1"/>
  <c r="AE663" i="4"/>
  <c r="AE663" i="10" s="1"/>
  <c r="AI663" i="4"/>
  <c r="AI663" i="10" s="1"/>
  <c r="AM663" i="4"/>
  <c r="AM663" i="10" s="1"/>
  <c r="AQ663" i="4"/>
  <c r="AQ663" i="10" s="1"/>
  <c r="P663" i="4"/>
  <c r="P663" i="10" s="1"/>
  <c r="T663" i="4"/>
  <c r="T663" i="10" s="1"/>
  <c r="X663" i="4"/>
  <c r="X663" i="10" s="1"/>
  <c r="AB663" i="4"/>
  <c r="AB663" i="10" s="1"/>
  <c r="AF663" i="4"/>
  <c r="AF663" i="10" s="1"/>
  <c r="AJ663" i="4"/>
  <c r="AJ663" i="10" s="1"/>
  <c r="AN663" i="4"/>
  <c r="AN663" i="10" s="1"/>
  <c r="AR663" i="4"/>
  <c r="AR663" i="10" s="1"/>
  <c r="Q663" i="4"/>
  <c r="Q663" i="10" s="1"/>
  <c r="Y663" i="4"/>
  <c r="Y663" i="10" s="1"/>
  <c r="AG663" i="4"/>
  <c r="AG663" i="10" s="1"/>
  <c r="AO663" i="4"/>
  <c r="AO663" i="10" s="1"/>
  <c r="R663" i="4"/>
  <c r="R663" i="10" s="1"/>
  <c r="Z663" i="4"/>
  <c r="Z663" i="10" s="1"/>
  <c r="AH663" i="4"/>
  <c r="AH663" i="10" s="1"/>
  <c r="AP663" i="4"/>
  <c r="AP663" i="10" s="1"/>
  <c r="U663" i="4"/>
  <c r="U663" i="10" s="1"/>
  <c r="AK663" i="4"/>
  <c r="AK663" i="10" s="1"/>
  <c r="V663" i="4"/>
  <c r="V663" i="10" s="1"/>
  <c r="AL663" i="4"/>
  <c r="AL663" i="10" s="1"/>
  <c r="M663" i="4"/>
  <c r="M663" i="10" s="1"/>
  <c r="N663" i="4"/>
  <c r="N663" i="10" s="1"/>
  <c r="AC663" i="4"/>
  <c r="AC663" i="10" s="1"/>
  <c r="AD663" i="4"/>
  <c r="AD663" i="10" s="1"/>
  <c r="AQ716" i="4"/>
  <c r="AQ716" i="10" s="1"/>
  <c r="AM716" i="4"/>
  <c r="AM716" i="10" s="1"/>
  <c r="AI716" i="4"/>
  <c r="AE716" i="4"/>
  <c r="AA716" i="4"/>
  <c r="AA716" i="10" s="1"/>
  <c r="W716" i="4"/>
  <c r="W716" i="10" s="1"/>
  <c r="S716" i="4"/>
  <c r="O716" i="4"/>
  <c r="AP716" i="4"/>
  <c r="AL716" i="4"/>
  <c r="AH716" i="4"/>
  <c r="AD716" i="4"/>
  <c r="AD716" i="10" s="1"/>
  <c r="Z716" i="4"/>
  <c r="V716" i="4"/>
  <c r="R716" i="4"/>
  <c r="R716" i="10" s="1"/>
  <c r="N716" i="4"/>
  <c r="M716" i="4"/>
  <c r="AK716" i="4"/>
  <c r="AC716" i="4"/>
  <c r="AC716" i="10" s="1"/>
  <c r="U716" i="4"/>
  <c r="AR716" i="4"/>
  <c r="AR716" i="10" s="1"/>
  <c r="AJ716" i="4"/>
  <c r="AJ716" i="10" s="1"/>
  <c r="AB716" i="4"/>
  <c r="AB716" i="10" s="1"/>
  <c r="T716" i="4"/>
  <c r="T716" i="10" s="1"/>
  <c r="AG716" i="4"/>
  <c r="Q716" i="4"/>
  <c r="AF716" i="4"/>
  <c r="P716" i="4"/>
  <c r="AO716" i="4"/>
  <c r="AO716" i="10" s="1"/>
  <c r="AN716" i="4"/>
  <c r="AN716" i="10" s="1"/>
  <c r="Y716" i="4"/>
  <c r="X716" i="4"/>
  <c r="X716" i="10" s="1"/>
  <c r="N758" i="4"/>
  <c r="N758" i="10" s="1"/>
  <c r="R758" i="4"/>
  <c r="R758" i="10" s="1"/>
  <c r="V758" i="4"/>
  <c r="V758" i="10" s="1"/>
  <c r="Z758" i="4"/>
  <c r="Z758" i="10" s="1"/>
  <c r="AD758" i="4"/>
  <c r="AD758" i="10" s="1"/>
  <c r="AH758" i="4"/>
  <c r="AH758" i="10" s="1"/>
  <c r="AL758" i="4"/>
  <c r="AL758" i="10" s="1"/>
  <c r="AP758" i="4"/>
  <c r="AP758" i="10" s="1"/>
  <c r="O758" i="4"/>
  <c r="O758" i="10" s="1"/>
  <c r="S758" i="4"/>
  <c r="S758" i="10" s="1"/>
  <c r="W758" i="4"/>
  <c r="W758" i="10" s="1"/>
  <c r="AA758" i="4"/>
  <c r="AA758" i="10" s="1"/>
  <c r="AE758" i="4"/>
  <c r="AE758" i="10" s="1"/>
  <c r="AI758" i="4"/>
  <c r="AI758" i="10" s="1"/>
  <c r="AM758" i="4"/>
  <c r="AM758" i="10" s="1"/>
  <c r="AQ758" i="4"/>
  <c r="AQ758" i="10" s="1"/>
  <c r="P758" i="4"/>
  <c r="P758" i="10" s="1"/>
  <c r="X758" i="4"/>
  <c r="X758" i="10" s="1"/>
  <c r="AF758" i="4"/>
  <c r="AF758" i="10" s="1"/>
  <c r="AN758" i="4"/>
  <c r="AN758" i="10" s="1"/>
  <c r="Q758" i="4"/>
  <c r="Q758" i="10" s="1"/>
  <c r="Y758" i="4"/>
  <c r="Y758" i="10" s="1"/>
  <c r="AG758" i="4"/>
  <c r="AG758" i="10" s="1"/>
  <c r="AO758" i="4"/>
  <c r="AO758" i="10" s="1"/>
  <c r="T758" i="4"/>
  <c r="T758" i="10" s="1"/>
  <c r="AJ758" i="4"/>
  <c r="AJ758" i="10" s="1"/>
  <c r="U758" i="4"/>
  <c r="U758" i="10" s="1"/>
  <c r="AK758" i="4"/>
  <c r="AK758" i="10" s="1"/>
  <c r="AB758" i="4"/>
  <c r="AB758" i="10" s="1"/>
  <c r="AC758" i="4"/>
  <c r="AC758" i="10" s="1"/>
  <c r="M758" i="4"/>
  <c r="M758" i="10" s="1"/>
  <c r="AR758" i="4"/>
  <c r="AR758" i="10" s="1"/>
  <c r="M755" i="4"/>
  <c r="Q755" i="4"/>
  <c r="U755" i="4"/>
  <c r="Y755" i="4"/>
  <c r="AC755" i="4"/>
  <c r="AG755" i="4"/>
  <c r="AK755" i="4"/>
  <c r="AO755" i="4"/>
  <c r="N755" i="4"/>
  <c r="R755" i="4"/>
  <c r="V755" i="4"/>
  <c r="Z755" i="4"/>
  <c r="AD755" i="4"/>
  <c r="AH755" i="4"/>
  <c r="AL755" i="4"/>
  <c r="AP755" i="4"/>
  <c r="S755" i="4"/>
  <c r="AA755" i="4"/>
  <c r="AI755" i="4"/>
  <c r="AQ755" i="4"/>
  <c r="T755" i="4"/>
  <c r="AB755" i="4"/>
  <c r="AJ755" i="4"/>
  <c r="AR755" i="4"/>
  <c r="O755" i="4"/>
  <c r="AE755" i="4"/>
  <c r="P755" i="4"/>
  <c r="AF755" i="4"/>
  <c r="W755" i="4"/>
  <c r="X755" i="4"/>
  <c r="AM755" i="4"/>
  <c r="AN755" i="4"/>
  <c r="N753" i="4"/>
  <c r="N753" i="10" s="1"/>
  <c r="R753" i="4"/>
  <c r="R753" i="10" s="1"/>
  <c r="V753" i="4"/>
  <c r="V753" i="10" s="1"/>
  <c r="Z753" i="4"/>
  <c r="Z753" i="10" s="1"/>
  <c r="AD753" i="4"/>
  <c r="AD753" i="10" s="1"/>
  <c r="AH753" i="4"/>
  <c r="AH753" i="10" s="1"/>
  <c r="AL753" i="4"/>
  <c r="AL753" i="10" s="1"/>
  <c r="AP753" i="4"/>
  <c r="AP753" i="10" s="1"/>
  <c r="O753" i="4"/>
  <c r="O753" i="10" s="1"/>
  <c r="S753" i="4"/>
  <c r="S753" i="10" s="1"/>
  <c r="W753" i="4"/>
  <c r="W753" i="10" s="1"/>
  <c r="AA753" i="4"/>
  <c r="AA753" i="10" s="1"/>
  <c r="AE753" i="4"/>
  <c r="AE753" i="10" s="1"/>
  <c r="AI753" i="4"/>
  <c r="AI753" i="10" s="1"/>
  <c r="AM753" i="4"/>
  <c r="AM753" i="10" s="1"/>
  <c r="AQ753" i="4"/>
  <c r="AQ753" i="10" s="1"/>
  <c r="T753" i="4"/>
  <c r="T753" i="10" s="1"/>
  <c r="AB753" i="4"/>
  <c r="AB753" i="10" s="1"/>
  <c r="AJ753" i="4"/>
  <c r="AJ753" i="10" s="1"/>
  <c r="AR753" i="4"/>
  <c r="AR753" i="10" s="1"/>
  <c r="U753" i="4"/>
  <c r="U753" i="10" s="1"/>
  <c r="AC753" i="4"/>
  <c r="AC753" i="10" s="1"/>
  <c r="AK753" i="4"/>
  <c r="AK753" i="10" s="1"/>
  <c r="M753" i="4"/>
  <c r="M753" i="10" s="1"/>
  <c r="P753" i="4"/>
  <c r="P753" i="10" s="1"/>
  <c r="AF753" i="4"/>
  <c r="AF753" i="10" s="1"/>
  <c r="Q753" i="4"/>
  <c r="Q753" i="10" s="1"/>
  <c r="AG753" i="4"/>
  <c r="AG753" i="10" s="1"/>
  <c r="X753" i="4"/>
  <c r="X753" i="10" s="1"/>
  <c r="Y753" i="4"/>
  <c r="Y753" i="10" s="1"/>
  <c r="AN753" i="4"/>
  <c r="AN753" i="10" s="1"/>
  <c r="AO753" i="4"/>
  <c r="AO753" i="10" s="1"/>
  <c r="P823" i="4"/>
  <c r="P823" i="10" s="1"/>
  <c r="T823" i="4"/>
  <c r="T823" i="10" s="1"/>
  <c r="X823" i="4"/>
  <c r="X823" i="10" s="1"/>
  <c r="AB823" i="4"/>
  <c r="AB823" i="10" s="1"/>
  <c r="AF823" i="4"/>
  <c r="AF823" i="10" s="1"/>
  <c r="AJ823" i="4"/>
  <c r="AJ823" i="10" s="1"/>
  <c r="AN823" i="4"/>
  <c r="AN823" i="10" s="1"/>
  <c r="AR823" i="4"/>
  <c r="AR823" i="10" s="1"/>
  <c r="Q823" i="4"/>
  <c r="Q823" i="10" s="1"/>
  <c r="U823" i="4"/>
  <c r="U823" i="10" s="1"/>
  <c r="Y823" i="4"/>
  <c r="Y823" i="10" s="1"/>
  <c r="AC823" i="4"/>
  <c r="AC823" i="10" s="1"/>
  <c r="AG823" i="4"/>
  <c r="AG823" i="10" s="1"/>
  <c r="N823" i="4"/>
  <c r="N823" i="10" s="1"/>
  <c r="R823" i="4"/>
  <c r="R823" i="10" s="1"/>
  <c r="W823" i="4"/>
  <c r="W823" i="10" s="1"/>
  <c r="AE823" i="4"/>
  <c r="AE823" i="10" s="1"/>
  <c r="AL823" i="4"/>
  <c r="AL823" i="10" s="1"/>
  <c r="AQ823" i="4"/>
  <c r="AQ823" i="10" s="1"/>
  <c r="O823" i="4"/>
  <c r="O823" i="10" s="1"/>
  <c r="Z823" i="4"/>
  <c r="Z823" i="10" s="1"/>
  <c r="AH823" i="4"/>
  <c r="AH823" i="10" s="1"/>
  <c r="AM823" i="4"/>
  <c r="AM823" i="10" s="1"/>
  <c r="M823" i="4"/>
  <c r="M823" i="10" s="1"/>
  <c r="AA823" i="4"/>
  <c r="AA823" i="10" s="1"/>
  <c r="AO823" i="4"/>
  <c r="AO823" i="10" s="1"/>
  <c r="AD823" i="4"/>
  <c r="AD823" i="10" s="1"/>
  <c r="AP823" i="4"/>
  <c r="AP823" i="10" s="1"/>
  <c r="AI823" i="4"/>
  <c r="AI823" i="10" s="1"/>
  <c r="AK823" i="4"/>
  <c r="AK823" i="10" s="1"/>
  <c r="S823" i="4"/>
  <c r="S823" i="10" s="1"/>
  <c r="V823" i="4"/>
  <c r="V823" i="10" s="1"/>
  <c r="O242" i="4"/>
  <c r="O242" i="10" s="1"/>
  <c r="S242" i="4"/>
  <c r="S242" i="10" s="1"/>
  <c r="W242" i="4"/>
  <c r="W242" i="10" s="1"/>
  <c r="AA242" i="4"/>
  <c r="AA242" i="10" s="1"/>
  <c r="AE242" i="4"/>
  <c r="AE242" i="10" s="1"/>
  <c r="AI242" i="4"/>
  <c r="AI242" i="10" s="1"/>
  <c r="AM242" i="4"/>
  <c r="AM242" i="10" s="1"/>
  <c r="AQ242" i="4"/>
  <c r="AQ242" i="10" s="1"/>
  <c r="P242" i="4"/>
  <c r="P242" i="10" s="1"/>
  <c r="T242" i="4"/>
  <c r="T242" i="10" s="1"/>
  <c r="X242" i="4"/>
  <c r="X242" i="10" s="1"/>
  <c r="AB242" i="4"/>
  <c r="AB242" i="10" s="1"/>
  <c r="AF242" i="4"/>
  <c r="AF242" i="10" s="1"/>
  <c r="AJ242" i="4"/>
  <c r="AJ242" i="10" s="1"/>
  <c r="AN242" i="4"/>
  <c r="AN242" i="10" s="1"/>
  <c r="AR242" i="4"/>
  <c r="AR242" i="10" s="1"/>
  <c r="M242" i="4"/>
  <c r="M242" i="10" s="1"/>
  <c r="Q242" i="4"/>
  <c r="Q242" i="10" s="1"/>
  <c r="Y242" i="4"/>
  <c r="Y242" i="10" s="1"/>
  <c r="AG242" i="4"/>
  <c r="AG242" i="10" s="1"/>
  <c r="AO242" i="4"/>
  <c r="AO242" i="10" s="1"/>
  <c r="U242" i="4"/>
  <c r="U242" i="10" s="1"/>
  <c r="AC242" i="4"/>
  <c r="AC242" i="10" s="1"/>
  <c r="AK242" i="4"/>
  <c r="AK242" i="10" s="1"/>
  <c r="R242" i="4"/>
  <c r="R242" i="10" s="1"/>
  <c r="AH242" i="4"/>
  <c r="AH242" i="10" s="1"/>
  <c r="V242" i="4"/>
  <c r="V242" i="10" s="1"/>
  <c r="AL242" i="4"/>
  <c r="AL242" i="10" s="1"/>
  <c r="Z242" i="4"/>
  <c r="Z242" i="10" s="1"/>
  <c r="N242" i="4"/>
  <c r="N242" i="10" s="1"/>
  <c r="AP242" i="4"/>
  <c r="AP242" i="10" s="1"/>
  <c r="AD242" i="4"/>
  <c r="AD242" i="10" s="1"/>
  <c r="O374" i="4"/>
  <c r="O374" i="10" s="1"/>
  <c r="S374" i="4"/>
  <c r="S374" i="10" s="1"/>
  <c r="W374" i="4"/>
  <c r="W374" i="10" s="1"/>
  <c r="AA374" i="4"/>
  <c r="AA374" i="10" s="1"/>
  <c r="AE374" i="4"/>
  <c r="AE374" i="10" s="1"/>
  <c r="AI374" i="4"/>
  <c r="AI374" i="10" s="1"/>
  <c r="AM374" i="4"/>
  <c r="AM374" i="10" s="1"/>
  <c r="AQ374" i="4"/>
  <c r="AQ374" i="10" s="1"/>
  <c r="P374" i="4"/>
  <c r="P374" i="10" s="1"/>
  <c r="T374" i="4"/>
  <c r="T374" i="10" s="1"/>
  <c r="X374" i="4"/>
  <c r="X374" i="10" s="1"/>
  <c r="AB374" i="4"/>
  <c r="AB374" i="10" s="1"/>
  <c r="AF374" i="4"/>
  <c r="AF374" i="10" s="1"/>
  <c r="AJ374" i="4"/>
  <c r="AJ374" i="10" s="1"/>
  <c r="AN374" i="4"/>
  <c r="AN374" i="10" s="1"/>
  <c r="AR374" i="4"/>
  <c r="AR374" i="10" s="1"/>
  <c r="M374" i="4"/>
  <c r="M374" i="10" s="1"/>
  <c r="U374" i="4"/>
  <c r="U374" i="10" s="1"/>
  <c r="AC374" i="4"/>
  <c r="AC374" i="10" s="1"/>
  <c r="AK374" i="4"/>
  <c r="AK374" i="10" s="1"/>
  <c r="N374" i="4"/>
  <c r="N374" i="10" s="1"/>
  <c r="V374" i="4"/>
  <c r="V374" i="10" s="1"/>
  <c r="AD374" i="4"/>
  <c r="AD374" i="10" s="1"/>
  <c r="AL374" i="4"/>
  <c r="AL374" i="10" s="1"/>
  <c r="Z374" i="4"/>
  <c r="Z374" i="10" s="1"/>
  <c r="AP374" i="4"/>
  <c r="AP374" i="10" s="1"/>
  <c r="R374" i="4"/>
  <c r="R374" i="10" s="1"/>
  <c r="AH374" i="4"/>
  <c r="AH374" i="10" s="1"/>
  <c r="AG374" i="4"/>
  <c r="AG374" i="10" s="1"/>
  <c r="AO374" i="4"/>
  <c r="AO374" i="10" s="1"/>
  <c r="Q374" i="4"/>
  <c r="Q374" i="10" s="1"/>
  <c r="Y374" i="4"/>
  <c r="Y374" i="10" s="1"/>
  <c r="Q334" i="4"/>
  <c r="U334" i="4"/>
  <c r="U308" i="4" s="1"/>
  <c r="Y334" i="4"/>
  <c r="Y308" i="4" s="1"/>
  <c r="AC334" i="4"/>
  <c r="AG334" i="4"/>
  <c r="AK334" i="4"/>
  <c r="AO334" i="4"/>
  <c r="N334" i="4"/>
  <c r="R334" i="4"/>
  <c r="V334" i="4"/>
  <c r="Z334" i="4"/>
  <c r="AD334" i="4"/>
  <c r="AH334" i="4"/>
  <c r="AL334" i="4"/>
  <c r="AL308" i="4" s="1"/>
  <c r="AP334" i="4"/>
  <c r="M334" i="4"/>
  <c r="P334" i="4"/>
  <c r="X334" i="4"/>
  <c r="AF334" i="4"/>
  <c r="AN334" i="4"/>
  <c r="T334" i="4"/>
  <c r="AB334" i="4"/>
  <c r="AJ334" i="4"/>
  <c r="AR334" i="4"/>
  <c r="AA334" i="4"/>
  <c r="AQ334" i="4"/>
  <c r="S334" i="4"/>
  <c r="S308" i="4" s="1"/>
  <c r="AI334" i="4"/>
  <c r="AI308" i="4" s="1"/>
  <c r="W334" i="4"/>
  <c r="AM334" i="4"/>
  <c r="O334" i="4"/>
  <c r="AE334" i="4"/>
  <c r="O255" i="4"/>
  <c r="O255" i="10" s="1"/>
  <c r="S255" i="4"/>
  <c r="S255" i="10" s="1"/>
  <c r="W255" i="4"/>
  <c r="W255" i="10" s="1"/>
  <c r="AA255" i="4"/>
  <c r="AA255" i="10" s="1"/>
  <c r="AE255" i="4"/>
  <c r="AE255" i="10" s="1"/>
  <c r="AI255" i="4"/>
  <c r="AI255" i="10" s="1"/>
  <c r="AM255" i="4"/>
  <c r="AM255" i="10" s="1"/>
  <c r="AQ255" i="4"/>
  <c r="AQ255" i="10" s="1"/>
  <c r="P255" i="4"/>
  <c r="P255" i="10" s="1"/>
  <c r="T255" i="4"/>
  <c r="T255" i="10" s="1"/>
  <c r="X255" i="4"/>
  <c r="X255" i="10" s="1"/>
  <c r="AB255" i="4"/>
  <c r="AB255" i="10" s="1"/>
  <c r="AF255" i="4"/>
  <c r="AF255" i="10" s="1"/>
  <c r="AJ255" i="4"/>
  <c r="AJ255" i="10" s="1"/>
  <c r="AN255" i="4"/>
  <c r="AN255" i="10" s="1"/>
  <c r="AR255" i="4"/>
  <c r="AR255" i="10" s="1"/>
  <c r="M255" i="4"/>
  <c r="M255" i="10" s="1"/>
  <c r="Q255" i="4"/>
  <c r="Q255" i="10" s="1"/>
  <c r="Y255" i="4"/>
  <c r="Y255" i="10" s="1"/>
  <c r="AG255" i="4"/>
  <c r="AG255" i="10" s="1"/>
  <c r="AO255" i="4"/>
  <c r="AO255" i="10" s="1"/>
  <c r="U255" i="4"/>
  <c r="U255" i="10" s="1"/>
  <c r="AC255" i="4"/>
  <c r="AC255" i="10" s="1"/>
  <c r="AK255" i="4"/>
  <c r="AK255" i="10" s="1"/>
  <c r="R255" i="4"/>
  <c r="R255" i="10" s="1"/>
  <c r="AH255" i="4"/>
  <c r="AH255" i="10" s="1"/>
  <c r="V255" i="4"/>
  <c r="V255" i="10" s="1"/>
  <c r="AL255" i="4"/>
  <c r="AL255" i="10" s="1"/>
  <c r="Z255" i="4"/>
  <c r="Z255" i="10" s="1"/>
  <c r="N255" i="4"/>
  <c r="N255" i="10" s="1"/>
  <c r="AP255" i="4"/>
  <c r="AP255" i="10" s="1"/>
  <c r="AD255" i="4"/>
  <c r="AD255" i="10" s="1"/>
  <c r="Q240" i="4"/>
  <c r="U240" i="4"/>
  <c r="U240" i="10" s="1"/>
  <c r="Y240" i="4"/>
  <c r="AC240" i="4"/>
  <c r="AC240" i="10" s="1"/>
  <c r="AG240" i="4"/>
  <c r="AG240" i="10" s="1"/>
  <c r="AK240" i="4"/>
  <c r="AO240" i="4"/>
  <c r="AO240" i="10" s="1"/>
  <c r="N240" i="4"/>
  <c r="R240" i="4"/>
  <c r="V240" i="4"/>
  <c r="Z240" i="4"/>
  <c r="AD240" i="4"/>
  <c r="AH240" i="4"/>
  <c r="AL240" i="4"/>
  <c r="AP240" i="4"/>
  <c r="O240" i="4"/>
  <c r="W240" i="4"/>
  <c r="AE240" i="4"/>
  <c r="AE240" i="10" s="1"/>
  <c r="AM240" i="4"/>
  <c r="S240" i="4"/>
  <c r="AA240" i="4"/>
  <c r="AA240" i="10" s="1"/>
  <c r="AI240" i="4"/>
  <c r="AQ240" i="4"/>
  <c r="P240" i="4"/>
  <c r="AF240" i="4"/>
  <c r="T240" i="4"/>
  <c r="T240" i="10" s="1"/>
  <c r="AJ240" i="4"/>
  <c r="X240" i="4"/>
  <c r="AR240" i="4"/>
  <c r="AR240" i="10" s="1"/>
  <c r="AN240" i="4"/>
  <c r="M240" i="4"/>
  <c r="AB240" i="4"/>
  <c r="Q284" i="4"/>
  <c r="Q284" i="10" s="1"/>
  <c r="U284" i="4"/>
  <c r="U284" i="10" s="1"/>
  <c r="Y284" i="4"/>
  <c r="Y284" i="10" s="1"/>
  <c r="AC284" i="4"/>
  <c r="AC284" i="10" s="1"/>
  <c r="AG284" i="4"/>
  <c r="AG284" i="10" s="1"/>
  <c r="AK284" i="4"/>
  <c r="AK284" i="10" s="1"/>
  <c r="AO284" i="4"/>
  <c r="AO284" i="10" s="1"/>
  <c r="N284" i="4"/>
  <c r="N284" i="10" s="1"/>
  <c r="R284" i="4"/>
  <c r="R284" i="10" s="1"/>
  <c r="V284" i="4"/>
  <c r="V284" i="10" s="1"/>
  <c r="Z284" i="4"/>
  <c r="Z284" i="10" s="1"/>
  <c r="AD284" i="4"/>
  <c r="AD284" i="10" s="1"/>
  <c r="AH284" i="4"/>
  <c r="AH284" i="10" s="1"/>
  <c r="AL284" i="4"/>
  <c r="AL284" i="10" s="1"/>
  <c r="AP284" i="4"/>
  <c r="AP284" i="10" s="1"/>
  <c r="O284" i="4"/>
  <c r="O284" i="10" s="1"/>
  <c r="W284" i="4"/>
  <c r="W284" i="10" s="1"/>
  <c r="AE284" i="4"/>
  <c r="AE284" i="10" s="1"/>
  <c r="AM284" i="4"/>
  <c r="AM284" i="10" s="1"/>
  <c r="S284" i="4"/>
  <c r="S284" i="10" s="1"/>
  <c r="AA284" i="4"/>
  <c r="AA284" i="10" s="1"/>
  <c r="AI284" i="4"/>
  <c r="AI284" i="10" s="1"/>
  <c r="AQ284" i="4"/>
  <c r="AQ284" i="10" s="1"/>
  <c r="P284" i="4"/>
  <c r="P284" i="10" s="1"/>
  <c r="AF284" i="4"/>
  <c r="AF284" i="10" s="1"/>
  <c r="T284" i="4"/>
  <c r="T284" i="10" s="1"/>
  <c r="AJ284" i="4"/>
  <c r="AJ284" i="10" s="1"/>
  <c r="X284" i="4"/>
  <c r="X284" i="10" s="1"/>
  <c r="AR284" i="4"/>
  <c r="AR284" i="10" s="1"/>
  <c r="AN284" i="4"/>
  <c r="AN284" i="10" s="1"/>
  <c r="AB284" i="4"/>
  <c r="AB284" i="10" s="1"/>
  <c r="P239" i="4"/>
  <c r="P239" i="10" s="1"/>
  <c r="T239" i="4"/>
  <c r="T239" i="10" s="1"/>
  <c r="X239" i="4"/>
  <c r="X239" i="10" s="1"/>
  <c r="AB239" i="4"/>
  <c r="AB239" i="10" s="1"/>
  <c r="AF239" i="4"/>
  <c r="AF239" i="10" s="1"/>
  <c r="AJ239" i="4"/>
  <c r="AJ239" i="10" s="1"/>
  <c r="AN239" i="4"/>
  <c r="AN239" i="10" s="1"/>
  <c r="AR239" i="4"/>
  <c r="AR239" i="10" s="1"/>
  <c r="Q239" i="4"/>
  <c r="Q239" i="10" s="1"/>
  <c r="U239" i="4"/>
  <c r="U239" i="10" s="1"/>
  <c r="Y239" i="4"/>
  <c r="Y239" i="10" s="1"/>
  <c r="AC239" i="4"/>
  <c r="AC239" i="10" s="1"/>
  <c r="AG239" i="4"/>
  <c r="AG239" i="10" s="1"/>
  <c r="AK239" i="4"/>
  <c r="AK239" i="10" s="1"/>
  <c r="AO239" i="4"/>
  <c r="AO239" i="10" s="1"/>
  <c r="M239" i="4"/>
  <c r="M239" i="10" s="1"/>
  <c r="N239" i="4"/>
  <c r="N239" i="10" s="1"/>
  <c r="V239" i="4"/>
  <c r="V239" i="10" s="1"/>
  <c r="AD239" i="4"/>
  <c r="AD239" i="10" s="1"/>
  <c r="AL239" i="4"/>
  <c r="AL239" i="10" s="1"/>
  <c r="R239" i="4"/>
  <c r="R239" i="10" s="1"/>
  <c r="Z239" i="4"/>
  <c r="Z239" i="10" s="1"/>
  <c r="AH239" i="4"/>
  <c r="AH239" i="10" s="1"/>
  <c r="AP239" i="4"/>
  <c r="AP239" i="10" s="1"/>
  <c r="O239" i="4"/>
  <c r="O239" i="10" s="1"/>
  <c r="AE239" i="4"/>
  <c r="AE239" i="10" s="1"/>
  <c r="S239" i="4"/>
  <c r="S239" i="10" s="1"/>
  <c r="AI239" i="4"/>
  <c r="AI239" i="10" s="1"/>
  <c r="W239" i="4"/>
  <c r="W239" i="10" s="1"/>
  <c r="AQ239" i="4"/>
  <c r="AQ239" i="10" s="1"/>
  <c r="AM239" i="4"/>
  <c r="AM239" i="10" s="1"/>
  <c r="AA239" i="4"/>
  <c r="AA239" i="10" s="1"/>
  <c r="N281" i="4"/>
  <c r="N281" i="10" s="1"/>
  <c r="R281" i="4"/>
  <c r="R281" i="10" s="1"/>
  <c r="V281" i="4"/>
  <c r="V281" i="10" s="1"/>
  <c r="Z281" i="4"/>
  <c r="Z281" i="10" s="1"/>
  <c r="AD281" i="4"/>
  <c r="AD281" i="10" s="1"/>
  <c r="AH281" i="4"/>
  <c r="AH281" i="10" s="1"/>
  <c r="AL281" i="4"/>
  <c r="AL281" i="10" s="1"/>
  <c r="AP281" i="4"/>
  <c r="AP281" i="10" s="1"/>
  <c r="O281" i="4"/>
  <c r="O281" i="10" s="1"/>
  <c r="S281" i="4"/>
  <c r="S281" i="10" s="1"/>
  <c r="W281" i="4"/>
  <c r="W281" i="10" s="1"/>
  <c r="AA281" i="4"/>
  <c r="AA281" i="10" s="1"/>
  <c r="AE281" i="4"/>
  <c r="AE281" i="10" s="1"/>
  <c r="AI281" i="4"/>
  <c r="AI281" i="10" s="1"/>
  <c r="AM281" i="4"/>
  <c r="AM281" i="10" s="1"/>
  <c r="AQ281" i="4"/>
  <c r="AQ281" i="10" s="1"/>
  <c r="T281" i="4"/>
  <c r="T281" i="10" s="1"/>
  <c r="AB281" i="4"/>
  <c r="AB281" i="10" s="1"/>
  <c r="AJ281" i="4"/>
  <c r="AJ281" i="10" s="1"/>
  <c r="AR281" i="4"/>
  <c r="AR281" i="10" s="1"/>
  <c r="P281" i="4"/>
  <c r="P281" i="10" s="1"/>
  <c r="X281" i="4"/>
  <c r="X281" i="10" s="1"/>
  <c r="AF281" i="4"/>
  <c r="AF281" i="10" s="1"/>
  <c r="AN281" i="4"/>
  <c r="AN281" i="10" s="1"/>
  <c r="AC281" i="4"/>
  <c r="AC281" i="10" s="1"/>
  <c r="Q281" i="4"/>
  <c r="Q281" i="10" s="1"/>
  <c r="AG281" i="4"/>
  <c r="AG281" i="10" s="1"/>
  <c r="U281" i="4"/>
  <c r="U281" i="10" s="1"/>
  <c r="AO281" i="4"/>
  <c r="AO281" i="10" s="1"/>
  <c r="AK281" i="4"/>
  <c r="AK281" i="10" s="1"/>
  <c r="Y281" i="4"/>
  <c r="Y281" i="10" s="1"/>
  <c r="N335" i="4"/>
  <c r="N335" i="10" s="1"/>
  <c r="R335" i="4"/>
  <c r="R335" i="10" s="1"/>
  <c r="V335" i="4"/>
  <c r="V335" i="10" s="1"/>
  <c r="Z335" i="4"/>
  <c r="Z335" i="10" s="1"/>
  <c r="AD335" i="4"/>
  <c r="AD335" i="10" s="1"/>
  <c r="AH335" i="4"/>
  <c r="AH335" i="10" s="1"/>
  <c r="AL335" i="4"/>
  <c r="AL335" i="10" s="1"/>
  <c r="AP335" i="4"/>
  <c r="AP335" i="10" s="1"/>
  <c r="O335" i="4"/>
  <c r="O335" i="10" s="1"/>
  <c r="S335" i="4"/>
  <c r="S335" i="10" s="1"/>
  <c r="W335" i="4"/>
  <c r="W335" i="10" s="1"/>
  <c r="AA335" i="4"/>
  <c r="AA335" i="10" s="1"/>
  <c r="AE335" i="4"/>
  <c r="AE335" i="10" s="1"/>
  <c r="AI335" i="4"/>
  <c r="AI335" i="10" s="1"/>
  <c r="AM335" i="4"/>
  <c r="AM335" i="10" s="1"/>
  <c r="AQ335" i="4"/>
  <c r="AQ335" i="10" s="1"/>
  <c r="Q335" i="4"/>
  <c r="Q335" i="10" s="1"/>
  <c r="Y335" i="4"/>
  <c r="Y335" i="10" s="1"/>
  <c r="AG335" i="4"/>
  <c r="AG335" i="10" s="1"/>
  <c r="AO335" i="4"/>
  <c r="AO335" i="10" s="1"/>
  <c r="U335" i="4"/>
  <c r="U335" i="10" s="1"/>
  <c r="AC335" i="4"/>
  <c r="AC335" i="10" s="1"/>
  <c r="AK335" i="4"/>
  <c r="AK335" i="10" s="1"/>
  <c r="AB335" i="4"/>
  <c r="AB335" i="10" s="1"/>
  <c r="AR335" i="4"/>
  <c r="AR335" i="10" s="1"/>
  <c r="M335" i="4"/>
  <c r="M335" i="10" s="1"/>
  <c r="T335" i="4"/>
  <c r="T335" i="10" s="1"/>
  <c r="AJ335" i="4"/>
  <c r="AJ335" i="10" s="1"/>
  <c r="X335" i="4"/>
  <c r="X335" i="10" s="1"/>
  <c r="AN335" i="4"/>
  <c r="AN335" i="10" s="1"/>
  <c r="P335" i="4"/>
  <c r="P335" i="10" s="1"/>
  <c r="AF335" i="4"/>
  <c r="AF335" i="10" s="1"/>
  <c r="O286" i="4"/>
  <c r="O286" i="10" s="1"/>
  <c r="S286" i="4"/>
  <c r="S286" i="10" s="1"/>
  <c r="W286" i="4"/>
  <c r="W286" i="10" s="1"/>
  <c r="AA286" i="4"/>
  <c r="AA286" i="10" s="1"/>
  <c r="AE286" i="4"/>
  <c r="AE286" i="10" s="1"/>
  <c r="AI286" i="4"/>
  <c r="AI286" i="10" s="1"/>
  <c r="AM286" i="4"/>
  <c r="AM286" i="10" s="1"/>
  <c r="AQ286" i="4"/>
  <c r="AQ286" i="10" s="1"/>
  <c r="P286" i="4"/>
  <c r="P286" i="10" s="1"/>
  <c r="T286" i="4"/>
  <c r="T286" i="10" s="1"/>
  <c r="X286" i="4"/>
  <c r="X286" i="10" s="1"/>
  <c r="AB286" i="4"/>
  <c r="AB286" i="10" s="1"/>
  <c r="AF286" i="4"/>
  <c r="AF286" i="10" s="1"/>
  <c r="AJ286" i="4"/>
  <c r="AJ286" i="10" s="1"/>
  <c r="AN286" i="4"/>
  <c r="AN286" i="10" s="1"/>
  <c r="AR286" i="4"/>
  <c r="AR286" i="10" s="1"/>
  <c r="Q286" i="4"/>
  <c r="Q286" i="10" s="1"/>
  <c r="Y286" i="4"/>
  <c r="Y286" i="10" s="1"/>
  <c r="AG286" i="4"/>
  <c r="AG286" i="10" s="1"/>
  <c r="AO286" i="4"/>
  <c r="AO286" i="10" s="1"/>
  <c r="U286" i="4"/>
  <c r="U286" i="10" s="1"/>
  <c r="AC286" i="4"/>
  <c r="AC286" i="10" s="1"/>
  <c r="AK286" i="4"/>
  <c r="AK286" i="10" s="1"/>
  <c r="R286" i="4"/>
  <c r="R286" i="10" s="1"/>
  <c r="AH286" i="4"/>
  <c r="AH286" i="10" s="1"/>
  <c r="V286" i="4"/>
  <c r="V286" i="10" s="1"/>
  <c r="AL286" i="4"/>
  <c r="AL286" i="10" s="1"/>
  <c r="Z286" i="4"/>
  <c r="Z286" i="10" s="1"/>
  <c r="N286" i="4"/>
  <c r="N286" i="10" s="1"/>
  <c r="AP286" i="4"/>
  <c r="AP286" i="10" s="1"/>
  <c r="AD286" i="4"/>
  <c r="AD286" i="10" s="1"/>
  <c r="O322" i="4"/>
  <c r="O322" i="10" s="1"/>
  <c r="S322" i="4"/>
  <c r="S322" i="10" s="1"/>
  <c r="W322" i="4"/>
  <c r="W322" i="10" s="1"/>
  <c r="AA322" i="4"/>
  <c r="AA322" i="10" s="1"/>
  <c r="AE322" i="4"/>
  <c r="AE322" i="10" s="1"/>
  <c r="AI322" i="4"/>
  <c r="AI322" i="10" s="1"/>
  <c r="AM322" i="4"/>
  <c r="AM322" i="10" s="1"/>
  <c r="AQ322" i="4"/>
  <c r="AQ322" i="10" s="1"/>
  <c r="P322" i="4"/>
  <c r="P322" i="10" s="1"/>
  <c r="T322" i="4"/>
  <c r="T322" i="10" s="1"/>
  <c r="X322" i="4"/>
  <c r="X322" i="10" s="1"/>
  <c r="AB322" i="4"/>
  <c r="AB322" i="10" s="1"/>
  <c r="AF322" i="4"/>
  <c r="AF322" i="10" s="1"/>
  <c r="AJ322" i="4"/>
  <c r="AJ322" i="10" s="1"/>
  <c r="AN322" i="4"/>
  <c r="AN322" i="10" s="1"/>
  <c r="AR322" i="4"/>
  <c r="AR322" i="10" s="1"/>
  <c r="M322" i="4"/>
  <c r="M322" i="10" s="1"/>
  <c r="N322" i="4"/>
  <c r="N322" i="10" s="1"/>
  <c r="V322" i="4"/>
  <c r="V322" i="10" s="1"/>
  <c r="AD322" i="4"/>
  <c r="AD322" i="10" s="1"/>
  <c r="AL322" i="4"/>
  <c r="AL322" i="10" s="1"/>
  <c r="Y322" i="4"/>
  <c r="Y322" i="10" s="1"/>
  <c r="AH322" i="4"/>
  <c r="AH322" i="10" s="1"/>
  <c r="R322" i="4"/>
  <c r="R322" i="10" s="1"/>
  <c r="AC322" i="4"/>
  <c r="AC322" i="10" s="1"/>
  <c r="AO322" i="4"/>
  <c r="AO322" i="10" s="1"/>
  <c r="Z322" i="4"/>
  <c r="Z322" i="10" s="1"/>
  <c r="AG322" i="4"/>
  <c r="AG322" i="10" s="1"/>
  <c r="Q322" i="4"/>
  <c r="Q322" i="10" s="1"/>
  <c r="AK322" i="4"/>
  <c r="AK322" i="10" s="1"/>
  <c r="U322" i="4"/>
  <c r="U322" i="10" s="1"/>
  <c r="AP322" i="4"/>
  <c r="AP322" i="10" s="1"/>
  <c r="N364" i="4"/>
  <c r="N364" i="10" s="1"/>
  <c r="R364" i="4"/>
  <c r="R364" i="10" s="1"/>
  <c r="V364" i="4"/>
  <c r="V364" i="10" s="1"/>
  <c r="Z364" i="4"/>
  <c r="Z364" i="10" s="1"/>
  <c r="AD364" i="4"/>
  <c r="AD364" i="10" s="1"/>
  <c r="AH364" i="4"/>
  <c r="AH364" i="10" s="1"/>
  <c r="AL364" i="4"/>
  <c r="AL364" i="10" s="1"/>
  <c r="AP364" i="4"/>
  <c r="AP364" i="10" s="1"/>
  <c r="M364" i="4"/>
  <c r="M364" i="10" s="1"/>
  <c r="O364" i="4"/>
  <c r="O364" i="10" s="1"/>
  <c r="S364" i="4"/>
  <c r="S364" i="10" s="1"/>
  <c r="W364" i="4"/>
  <c r="W364" i="10" s="1"/>
  <c r="AA364" i="4"/>
  <c r="AA364" i="10" s="1"/>
  <c r="AE364" i="4"/>
  <c r="AE364" i="10" s="1"/>
  <c r="AI364" i="4"/>
  <c r="AI364" i="10" s="1"/>
  <c r="AM364" i="4"/>
  <c r="AM364" i="10" s="1"/>
  <c r="AQ364" i="4"/>
  <c r="AQ364" i="10" s="1"/>
  <c r="P364" i="4"/>
  <c r="P364" i="10" s="1"/>
  <c r="X364" i="4"/>
  <c r="X364" i="10" s="1"/>
  <c r="AF364" i="4"/>
  <c r="AF364" i="10" s="1"/>
  <c r="AN364" i="4"/>
  <c r="AN364" i="10" s="1"/>
  <c r="Q364" i="4"/>
  <c r="Q364" i="10" s="1"/>
  <c r="Y364" i="4"/>
  <c r="Y364" i="10" s="1"/>
  <c r="AG364" i="4"/>
  <c r="AG364" i="10" s="1"/>
  <c r="AO364" i="4"/>
  <c r="AO364" i="10" s="1"/>
  <c r="AC364" i="4"/>
  <c r="AC364" i="10" s="1"/>
  <c r="U364" i="4"/>
  <c r="U364" i="10" s="1"/>
  <c r="AK364" i="4"/>
  <c r="AK364" i="10" s="1"/>
  <c r="AJ364" i="4"/>
  <c r="AJ364" i="10" s="1"/>
  <c r="AR364" i="4"/>
  <c r="AR364" i="10" s="1"/>
  <c r="T364" i="4"/>
  <c r="T364" i="10" s="1"/>
  <c r="AB364" i="4"/>
  <c r="AB364" i="10" s="1"/>
  <c r="N456" i="4"/>
  <c r="N456" i="10" s="1"/>
  <c r="R456" i="4"/>
  <c r="R456" i="10" s="1"/>
  <c r="V456" i="4"/>
  <c r="V456" i="10" s="1"/>
  <c r="Z456" i="4"/>
  <c r="Z456" i="10" s="1"/>
  <c r="AD456" i="4"/>
  <c r="AD456" i="10" s="1"/>
  <c r="AH456" i="4"/>
  <c r="AH456" i="10" s="1"/>
  <c r="AL456" i="4"/>
  <c r="AL456" i="10" s="1"/>
  <c r="AP456" i="4"/>
  <c r="AP456" i="10" s="1"/>
  <c r="M456" i="4"/>
  <c r="M456" i="10" s="1"/>
  <c r="O456" i="4"/>
  <c r="O456" i="10" s="1"/>
  <c r="S456" i="4"/>
  <c r="S456" i="10" s="1"/>
  <c r="W456" i="4"/>
  <c r="W456" i="10" s="1"/>
  <c r="AA456" i="4"/>
  <c r="AA456" i="10" s="1"/>
  <c r="AE456" i="4"/>
  <c r="AE456" i="10" s="1"/>
  <c r="AI456" i="4"/>
  <c r="AI456" i="10" s="1"/>
  <c r="AM456" i="4"/>
  <c r="AM456" i="10" s="1"/>
  <c r="AQ456" i="4"/>
  <c r="AQ456" i="10" s="1"/>
  <c r="P456" i="4"/>
  <c r="P456" i="10" s="1"/>
  <c r="X456" i="4"/>
  <c r="X456" i="10" s="1"/>
  <c r="AF456" i="4"/>
  <c r="AF456" i="10" s="1"/>
  <c r="AN456" i="4"/>
  <c r="AN456" i="10" s="1"/>
  <c r="Q456" i="4"/>
  <c r="Q456" i="10" s="1"/>
  <c r="Y456" i="4"/>
  <c r="Y456" i="10" s="1"/>
  <c r="AG456" i="4"/>
  <c r="AG456" i="10" s="1"/>
  <c r="AO456" i="4"/>
  <c r="AO456" i="10" s="1"/>
  <c r="AC456" i="4"/>
  <c r="AC456" i="10" s="1"/>
  <c r="U456" i="4"/>
  <c r="U456" i="10" s="1"/>
  <c r="AK456" i="4"/>
  <c r="AK456" i="10" s="1"/>
  <c r="AJ456" i="4"/>
  <c r="AJ456" i="10" s="1"/>
  <c r="AR456" i="4"/>
  <c r="AR456" i="10" s="1"/>
  <c r="T456" i="4"/>
  <c r="T456" i="10" s="1"/>
  <c r="AB456" i="4"/>
  <c r="AB456" i="10" s="1"/>
  <c r="P283" i="4"/>
  <c r="P283" i="10" s="1"/>
  <c r="T283" i="4"/>
  <c r="T283" i="10" s="1"/>
  <c r="X283" i="4"/>
  <c r="X283" i="10" s="1"/>
  <c r="AB283" i="4"/>
  <c r="AB283" i="10" s="1"/>
  <c r="AF283" i="4"/>
  <c r="AF283" i="10" s="1"/>
  <c r="AJ283" i="4"/>
  <c r="AJ283" i="10" s="1"/>
  <c r="AN283" i="4"/>
  <c r="AN283" i="10" s="1"/>
  <c r="AR283" i="4"/>
  <c r="AR283" i="10" s="1"/>
  <c r="Q283" i="4"/>
  <c r="Q283" i="10" s="1"/>
  <c r="U283" i="4"/>
  <c r="U283" i="10" s="1"/>
  <c r="Y283" i="4"/>
  <c r="Y283" i="10" s="1"/>
  <c r="AC283" i="4"/>
  <c r="AC283" i="10" s="1"/>
  <c r="AG283" i="4"/>
  <c r="AG283" i="10" s="1"/>
  <c r="AK283" i="4"/>
  <c r="AK283" i="10" s="1"/>
  <c r="AO283" i="4"/>
  <c r="AO283" i="10" s="1"/>
  <c r="N283" i="4"/>
  <c r="N283" i="10" s="1"/>
  <c r="V283" i="4"/>
  <c r="V283" i="10" s="1"/>
  <c r="AD283" i="4"/>
  <c r="AD283" i="10" s="1"/>
  <c r="AL283" i="4"/>
  <c r="AL283" i="10" s="1"/>
  <c r="R283" i="4"/>
  <c r="R283" i="10" s="1"/>
  <c r="Z283" i="4"/>
  <c r="Z283" i="10" s="1"/>
  <c r="AH283" i="4"/>
  <c r="AH283" i="10" s="1"/>
  <c r="AP283" i="4"/>
  <c r="AP283" i="10" s="1"/>
  <c r="O283" i="4"/>
  <c r="O283" i="10" s="1"/>
  <c r="AE283" i="4"/>
  <c r="AE283" i="10" s="1"/>
  <c r="S283" i="4"/>
  <c r="S283" i="10" s="1"/>
  <c r="AI283" i="4"/>
  <c r="AI283" i="10" s="1"/>
  <c r="W283" i="4"/>
  <c r="W283" i="10" s="1"/>
  <c r="AQ283" i="4"/>
  <c r="AQ283" i="10" s="1"/>
  <c r="AM283" i="4"/>
  <c r="AM283" i="10" s="1"/>
  <c r="AA283" i="4"/>
  <c r="AA283" i="10" s="1"/>
  <c r="P337" i="4"/>
  <c r="P337" i="10" s="1"/>
  <c r="T337" i="4"/>
  <c r="T337" i="10" s="1"/>
  <c r="X337" i="4"/>
  <c r="X337" i="10" s="1"/>
  <c r="AB337" i="4"/>
  <c r="AB337" i="10" s="1"/>
  <c r="AF337" i="4"/>
  <c r="AF337" i="10" s="1"/>
  <c r="AJ337" i="4"/>
  <c r="AJ337" i="10" s="1"/>
  <c r="AN337" i="4"/>
  <c r="AN337" i="10" s="1"/>
  <c r="AR337" i="4"/>
  <c r="AR337" i="10" s="1"/>
  <c r="M337" i="4"/>
  <c r="M337" i="10" s="1"/>
  <c r="Q337" i="4"/>
  <c r="Q337" i="10" s="1"/>
  <c r="U337" i="4"/>
  <c r="U337" i="10" s="1"/>
  <c r="Y337" i="4"/>
  <c r="Y337" i="10" s="1"/>
  <c r="AC337" i="4"/>
  <c r="AC337" i="10" s="1"/>
  <c r="AG337" i="4"/>
  <c r="AG337" i="10" s="1"/>
  <c r="AK337" i="4"/>
  <c r="AK337" i="10" s="1"/>
  <c r="AO337" i="4"/>
  <c r="AO337" i="10" s="1"/>
  <c r="S337" i="4"/>
  <c r="S337" i="10" s="1"/>
  <c r="AA337" i="4"/>
  <c r="AA337" i="10" s="1"/>
  <c r="AI337" i="4"/>
  <c r="AI337" i="10" s="1"/>
  <c r="AQ337" i="4"/>
  <c r="AQ337" i="10" s="1"/>
  <c r="O337" i="4"/>
  <c r="O337" i="10" s="1"/>
  <c r="W337" i="4"/>
  <c r="W337" i="10" s="1"/>
  <c r="AE337" i="4"/>
  <c r="AE337" i="10" s="1"/>
  <c r="AM337" i="4"/>
  <c r="AM337" i="10" s="1"/>
  <c r="N337" i="4"/>
  <c r="N337" i="10" s="1"/>
  <c r="AD337" i="4"/>
  <c r="AD337" i="10" s="1"/>
  <c r="V337" i="4"/>
  <c r="V337" i="10" s="1"/>
  <c r="AL337" i="4"/>
  <c r="AL337" i="10" s="1"/>
  <c r="Z337" i="4"/>
  <c r="Z337" i="10" s="1"/>
  <c r="AP337" i="4"/>
  <c r="AP337" i="10" s="1"/>
  <c r="R337" i="4"/>
  <c r="R337" i="10" s="1"/>
  <c r="AH337" i="4"/>
  <c r="AH337" i="10" s="1"/>
  <c r="P431" i="4"/>
  <c r="P431" i="10" s="1"/>
  <c r="T431" i="4"/>
  <c r="T431" i="10" s="1"/>
  <c r="X431" i="4"/>
  <c r="X431" i="10" s="1"/>
  <c r="AB431" i="4"/>
  <c r="AB431" i="10" s="1"/>
  <c r="AF431" i="4"/>
  <c r="AF431" i="10" s="1"/>
  <c r="AJ431" i="4"/>
  <c r="AJ431" i="10" s="1"/>
  <c r="AN431" i="4"/>
  <c r="AN431" i="10" s="1"/>
  <c r="AR431" i="4"/>
  <c r="AR431" i="10" s="1"/>
  <c r="M431" i="4"/>
  <c r="M431" i="10" s="1"/>
  <c r="Q431" i="4"/>
  <c r="Q431" i="10" s="1"/>
  <c r="U431" i="4"/>
  <c r="U431" i="10" s="1"/>
  <c r="Y431" i="4"/>
  <c r="Y431" i="10" s="1"/>
  <c r="AC431" i="4"/>
  <c r="AC431" i="10" s="1"/>
  <c r="AG431" i="4"/>
  <c r="AG431" i="10" s="1"/>
  <c r="AK431" i="4"/>
  <c r="AK431" i="10" s="1"/>
  <c r="AO431" i="4"/>
  <c r="AO431" i="10" s="1"/>
  <c r="R431" i="4"/>
  <c r="R431" i="10" s="1"/>
  <c r="Z431" i="4"/>
  <c r="Z431" i="10" s="1"/>
  <c r="AH431" i="4"/>
  <c r="AH431" i="10" s="1"/>
  <c r="AP431" i="4"/>
  <c r="AP431" i="10" s="1"/>
  <c r="S431" i="4"/>
  <c r="S431" i="10" s="1"/>
  <c r="AA431" i="4"/>
  <c r="AA431" i="10" s="1"/>
  <c r="AI431" i="4"/>
  <c r="AI431" i="10" s="1"/>
  <c r="AQ431" i="4"/>
  <c r="AQ431" i="10" s="1"/>
  <c r="O431" i="4"/>
  <c r="O431" i="10" s="1"/>
  <c r="AE431" i="4"/>
  <c r="AE431" i="10" s="1"/>
  <c r="W431" i="4"/>
  <c r="W431" i="10" s="1"/>
  <c r="AM431" i="4"/>
  <c r="AM431" i="10" s="1"/>
  <c r="AL431" i="4"/>
  <c r="AL431" i="10" s="1"/>
  <c r="N431" i="4"/>
  <c r="N431" i="10" s="1"/>
  <c r="V431" i="4"/>
  <c r="V431" i="10" s="1"/>
  <c r="AD431" i="4"/>
  <c r="AD431" i="10" s="1"/>
  <c r="O493" i="4"/>
  <c r="S493" i="4"/>
  <c r="W493" i="4"/>
  <c r="AA493" i="4"/>
  <c r="AE493" i="4"/>
  <c r="AI493" i="4"/>
  <c r="AM493" i="4"/>
  <c r="AQ493" i="4"/>
  <c r="P493" i="4"/>
  <c r="T493" i="4"/>
  <c r="X493" i="4"/>
  <c r="AB493" i="4"/>
  <c r="AF493" i="4"/>
  <c r="AJ493" i="4"/>
  <c r="AN493" i="4"/>
  <c r="AR493" i="4"/>
  <c r="U493" i="4"/>
  <c r="AC493" i="4"/>
  <c r="AK493" i="4"/>
  <c r="N493" i="4"/>
  <c r="V493" i="4"/>
  <c r="AD493" i="4"/>
  <c r="AL493" i="4"/>
  <c r="Z493" i="4"/>
  <c r="AP493" i="4"/>
  <c r="M493" i="4"/>
  <c r="R493" i="4"/>
  <c r="AH493" i="4"/>
  <c r="AG493" i="4"/>
  <c r="AO493" i="4"/>
  <c r="Q493" i="4"/>
  <c r="Y493" i="4"/>
  <c r="P375" i="4"/>
  <c r="P375" i="10" s="1"/>
  <c r="T375" i="4"/>
  <c r="T375" i="10" s="1"/>
  <c r="X375" i="4"/>
  <c r="X375" i="10" s="1"/>
  <c r="AB375" i="4"/>
  <c r="AB375" i="10" s="1"/>
  <c r="AF375" i="4"/>
  <c r="AF375" i="10" s="1"/>
  <c r="AJ375" i="4"/>
  <c r="AJ375" i="10" s="1"/>
  <c r="AN375" i="4"/>
  <c r="AN375" i="10" s="1"/>
  <c r="AR375" i="4"/>
  <c r="AR375" i="10" s="1"/>
  <c r="Q375" i="4"/>
  <c r="Q375" i="10" s="1"/>
  <c r="U375" i="4"/>
  <c r="U375" i="10" s="1"/>
  <c r="Y375" i="4"/>
  <c r="Y375" i="10" s="1"/>
  <c r="AC375" i="4"/>
  <c r="AC375" i="10" s="1"/>
  <c r="AG375" i="4"/>
  <c r="AG375" i="10" s="1"/>
  <c r="AK375" i="4"/>
  <c r="AK375" i="10" s="1"/>
  <c r="AO375" i="4"/>
  <c r="AO375" i="10" s="1"/>
  <c r="N375" i="4"/>
  <c r="N375" i="10" s="1"/>
  <c r="V375" i="4"/>
  <c r="V375" i="10" s="1"/>
  <c r="AD375" i="4"/>
  <c r="AD375" i="10" s="1"/>
  <c r="AL375" i="4"/>
  <c r="AL375" i="10" s="1"/>
  <c r="M375" i="4"/>
  <c r="M375" i="10" s="1"/>
  <c r="O375" i="4"/>
  <c r="O375" i="10" s="1"/>
  <c r="W375" i="4"/>
  <c r="W375" i="10" s="1"/>
  <c r="AE375" i="4"/>
  <c r="AE375" i="10" s="1"/>
  <c r="AM375" i="4"/>
  <c r="AM375" i="10" s="1"/>
  <c r="AA375" i="4"/>
  <c r="AA375" i="10" s="1"/>
  <c r="AQ375" i="4"/>
  <c r="AQ375" i="10" s="1"/>
  <c r="S375" i="4"/>
  <c r="S375" i="10" s="1"/>
  <c r="AI375" i="4"/>
  <c r="AI375" i="10" s="1"/>
  <c r="AH375" i="4"/>
  <c r="AH375" i="10" s="1"/>
  <c r="AP375" i="4"/>
  <c r="AP375" i="10" s="1"/>
  <c r="R375" i="4"/>
  <c r="R375" i="10" s="1"/>
  <c r="Z375" i="4"/>
  <c r="Z375" i="10" s="1"/>
  <c r="N452" i="4"/>
  <c r="N452" i="10" s="1"/>
  <c r="R452" i="4"/>
  <c r="R452" i="10" s="1"/>
  <c r="V452" i="4"/>
  <c r="V452" i="10" s="1"/>
  <c r="Z452" i="4"/>
  <c r="Z452" i="10" s="1"/>
  <c r="AD452" i="4"/>
  <c r="AD452" i="10" s="1"/>
  <c r="AH452" i="4"/>
  <c r="AH452" i="10" s="1"/>
  <c r="AL452" i="4"/>
  <c r="AL452" i="10" s="1"/>
  <c r="AP452" i="4"/>
  <c r="AP452" i="10" s="1"/>
  <c r="O452" i="4"/>
  <c r="O452" i="10" s="1"/>
  <c r="S452" i="4"/>
  <c r="S452" i="10" s="1"/>
  <c r="W452" i="4"/>
  <c r="W452" i="10" s="1"/>
  <c r="AA452" i="4"/>
  <c r="AA452" i="10" s="1"/>
  <c r="AE452" i="4"/>
  <c r="AE452" i="10" s="1"/>
  <c r="AI452" i="4"/>
  <c r="AI452" i="10" s="1"/>
  <c r="AM452" i="4"/>
  <c r="AM452" i="10" s="1"/>
  <c r="AQ452" i="4"/>
  <c r="AQ452" i="10" s="1"/>
  <c r="T452" i="4"/>
  <c r="T452" i="10" s="1"/>
  <c r="AB452" i="4"/>
  <c r="AB452" i="10" s="1"/>
  <c r="AJ452" i="4"/>
  <c r="AJ452" i="10" s="1"/>
  <c r="AR452" i="4"/>
  <c r="AR452" i="10" s="1"/>
  <c r="U452" i="4"/>
  <c r="U452" i="10" s="1"/>
  <c r="AC452" i="4"/>
  <c r="AC452" i="10" s="1"/>
  <c r="AK452" i="4"/>
  <c r="AK452" i="10" s="1"/>
  <c r="M452" i="4"/>
  <c r="M452" i="10" s="1"/>
  <c r="Y452" i="4"/>
  <c r="Y452" i="10" s="1"/>
  <c r="AO452" i="4"/>
  <c r="AO452" i="10" s="1"/>
  <c r="Q452" i="4"/>
  <c r="Q452" i="10" s="1"/>
  <c r="AG452" i="4"/>
  <c r="AG452" i="10" s="1"/>
  <c r="AF452" i="4"/>
  <c r="AF452" i="10" s="1"/>
  <c r="AN452" i="4"/>
  <c r="AN452" i="10" s="1"/>
  <c r="P452" i="4"/>
  <c r="P452" i="10" s="1"/>
  <c r="X452" i="4"/>
  <c r="X452" i="10" s="1"/>
  <c r="Q338" i="4"/>
  <c r="Q338" i="10" s="1"/>
  <c r="U338" i="4"/>
  <c r="U338" i="10" s="1"/>
  <c r="Y338" i="4"/>
  <c r="Y338" i="10" s="1"/>
  <c r="AC338" i="4"/>
  <c r="AC338" i="10" s="1"/>
  <c r="AG338" i="4"/>
  <c r="AG338" i="10" s="1"/>
  <c r="AK338" i="4"/>
  <c r="AK338" i="10" s="1"/>
  <c r="AO338" i="4"/>
  <c r="AO338" i="10" s="1"/>
  <c r="N338" i="4"/>
  <c r="N338" i="10" s="1"/>
  <c r="R338" i="4"/>
  <c r="R338" i="10" s="1"/>
  <c r="V338" i="4"/>
  <c r="V338" i="10" s="1"/>
  <c r="Z338" i="4"/>
  <c r="Z338" i="10" s="1"/>
  <c r="AD338" i="4"/>
  <c r="AD338" i="10" s="1"/>
  <c r="AH338" i="4"/>
  <c r="AH338" i="10" s="1"/>
  <c r="AL338" i="4"/>
  <c r="AL338" i="10" s="1"/>
  <c r="AP338" i="4"/>
  <c r="AP338" i="10" s="1"/>
  <c r="M338" i="4"/>
  <c r="M338" i="10" s="1"/>
  <c r="T338" i="4"/>
  <c r="T338" i="10" s="1"/>
  <c r="AB338" i="4"/>
  <c r="AB338" i="10" s="1"/>
  <c r="AJ338" i="4"/>
  <c r="AJ338" i="10" s="1"/>
  <c r="AR338" i="4"/>
  <c r="AR338" i="10" s="1"/>
  <c r="P338" i="4"/>
  <c r="P338" i="10" s="1"/>
  <c r="X338" i="4"/>
  <c r="X338" i="10" s="1"/>
  <c r="AF338" i="4"/>
  <c r="AF338" i="10" s="1"/>
  <c r="AN338" i="4"/>
  <c r="AN338" i="10" s="1"/>
  <c r="O338" i="4"/>
  <c r="O338" i="10" s="1"/>
  <c r="AE338" i="4"/>
  <c r="AE338" i="10" s="1"/>
  <c r="W338" i="4"/>
  <c r="W338" i="10" s="1"/>
  <c r="AM338" i="4"/>
  <c r="AM338" i="10" s="1"/>
  <c r="AA338" i="4"/>
  <c r="AA338" i="10" s="1"/>
  <c r="AQ338" i="4"/>
  <c r="AQ338" i="10" s="1"/>
  <c r="S338" i="4"/>
  <c r="S338" i="10" s="1"/>
  <c r="AI338" i="4"/>
  <c r="AI338" i="10" s="1"/>
  <c r="Q372" i="4"/>
  <c r="Q372" i="10" s="1"/>
  <c r="U372" i="4"/>
  <c r="U372" i="10" s="1"/>
  <c r="Y372" i="4"/>
  <c r="Y372" i="10" s="1"/>
  <c r="AC372" i="4"/>
  <c r="AC372" i="10" s="1"/>
  <c r="AG372" i="4"/>
  <c r="AG372" i="10" s="1"/>
  <c r="AK372" i="4"/>
  <c r="AK372" i="10" s="1"/>
  <c r="AO372" i="4"/>
  <c r="AO372" i="10" s="1"/>
  <c r="N372" i="4"/>
  <c r="N372" i="10" s="1"/>
  <c r="R372" i="4"/>
  <c r="R372" i="10" s="1"/>
  <c r="V372" i="4"/>
  <c r="V372" i="10" s="1"/>
  <c r="Z372" i="4"/>
  <c r="Z372" i="10" s="1"/>
  <c r="AD372" i="4"/>
  <c r="AD372" i="10" s="1"/>
  <c r="AH372" i="4"/>
  <c r="AH372" i="10" s="1"/>
  <c r="AL372" i="4"/>
  <c r="AL372" i="10" s="1"/>
  <c r="AP372" i="4"/>
  <c r="AP372" i="10" s="1"/>
  <c r="S372" i="4"/>
  <c r="S372" i="10" s="1"/>
  <c r="AA372" i="4"/>
  <c r="AA372" i="10" s="1"/>
  <c r="AI372" i="4"/>
  <c r="AI372" i="10" s="1"/>
  <c r="AQ372" i="4"/>
  <c r="AQ372" i="10" s="1"/>
  <c r="T372" i="4"/>
  <c r="T372" i="10" s="1"/>
  <c r="AB372" i="4"/>
  <c r="AB372" i="10" s="1"/>
  <c r="AJ372" i="4"/>
  <c r="AJ372" i="10" s="1"/>
  <c r="AR372" i="4"/>
  <c r="AR372" i="10" s="1"/>
  <c r="X372" i="4"/>
  <c r="X372" i="10" s="1"/>
  <c r="AN372" i="4"/>
  <c r="AN372" i="10" s="1"/>
  <c r="M372" i="4"/>
  <c r="M372" i="10" s="1"/>
  <c r="P372" i="4"/>
  <c r="P372" i="10" s="1"/>
  <c r="AF372" i="4"/>
  <c r="AF372" i="10" s="1"/>
  <c r="AE372" i="4"/>
  <c r="AE372" i="10" s="1"/>
  <c r="AM372" i="4"/>
  <c r="AM372" i="10" s="1"/>
  <c r="O372" i="4"/>
  <c r="O372" i="10" s="1"/>
  <c r="W372" i="4"/>
  <c r="W372" i="10" s="1"/>
  <c r="N441" i="4"/>
  <c r="R441" i="4"/>
  <c r="V441" i="4"/>
  <c r="Z441" i="4"/>
  <c r="AD441" i="4"/>
  <c r="AH441" i="4"/>
  <c r="AL441" i="4"/>
  <c r="AP441" i="4"/>
  <c r="P441" i="4"/>
  <c r="U441" i="4"/>
  <c r="AA441" i="4"/>
  <c r="AF441" i="4"/>
  <c r="AK441" i="4"/>
  <c r="AQ441" i="4"/>
  <c r="Q441" i="4"/>
  <c r="W441" i="4"/>
  <c r="AB441" i="4"/>
  <c r="AG441" i="4"/>
  <c r="AM441" i="4"/>
  <c r="AR441" i="4"/>
  <c r="S441" i="4"/>
  <c r="AC441" i="4"/>
  <c r="AN441" i="4"/>
  <c r="T441" i="4"/>
  <c r="AE441" i="4"/>
  <c r="AO441" i="4"/>
  <c r="AI441" i="4"/>
  <c r="O441" i="4"/>
  <c r="AJ441" i="4"/>
  <c r="M441" i="4"/>
  <c r="X441" i="4"/>
  <c r="Y441" i="4"/>
  <c r="P443" i="4"/>
  <c r="P443" i="10" s="1"/>
  <c r="T443" i="4"/>
  <c r="T443" i="10" s="1"/>
  <c r="X443" i="4"/>
  <c r="X443" i="10" s="1"/>
  <c r="AB443" i="4"/>
  <c r="AB443" i="10" s="1"/>
  <c r="AF443" i="4"/>
  <c r="AF443" i="10" s="1"/>
  <c r="AJ443" i="4"/>
  <c r="AJ443" i="10" s="1"/>
  <c r="AN443" i="4"/>
  <c r="AN443" i="10" s="1"/>
  <c r="AR443" i="4"/>
  <c r="AR443" i="10" s="1"/>
  <c r="M443" i="4"/>
  <c r="M443" i="10" s="1"/>
  <c r="R443" i="4"/>
  <c r="R443" i="10" s="1"/>
  <c r="W443" i="4"/>
  <c r="W443" i="10" s="1"/>
  <c r="AC443" i="4"/>
  <c r="AC443" i="10" s="1"/>
  <c r="AH443" i="4"/>
  <c r="AH443" i="10" s="1"/>
  <c r="AM443" i="4"/>
  <c r="AM443" i="10" s="1"/>
  <c r="N443" i="4"/>
  <c r="N443" i="10" s="1"/>
  <c r="S443" i="4"/>
  <c r="S443" i="10" s="1"/>
  <c r="Y443" i="4"/>
  <c r="Y443" i="10" s="1"/>
  <c r="AD443" i="4"/>
  <c r="AD443" i="10" s="1"/>
  <c r="AI443" i="4"/>
  <c r="AI443" i="10" s="1"/>
  <c r="AO443" i="4"/>
  <c r="AO443" i="10" s="1"/>
  <c r="U443" i="4"/>
  <c r="U443" i="10" s="1"/>
  <c r="AE443" i="4"/>
  <c r="AE443" i="10" s="1"/>
  <c r="AP443" i="4"/>
  <c r="AP443" i="10" s="1"/>
  <c r="V443" i="4"/>
  <c r="V443" i="10" s="1"/>
  <c r="AG443" i="4"/>
  <c r="AG443" i="10" s="1"/>
  <c r="AQ443" i="4"/>
  <c r="AQ443" i="10" s="1"/>
  <c r="O443" i="4"/>
  <c r="O443" i="10" s="1"/>
  <c r="AK443" i="4"/>
  <c r="AK443" i="10" s="1"/>
  <c r="Q443" i="4"/>
  <c r="Q443" i="10" s="1"/>
  <c r="AL443" i="4"/>
  <c r="AL443" i="10" s="1"/>
  <c r="Z443" i="4"/>
  <c r="Z443" i="10" s="1"/>
  <c r="AA443" i="4"/>
  <c r="AA443" i="10" s="1"/>
  <c r="O497" i="4"/>
  <c r="O497" i="10" s="1"/>
  <c r="S497" i="4"/>
  <c r="S497" i="10" s="1"/>
  <c r="W497" i="4"/>
  <c r="W497" i="10" s="1"/>
  <c r="AA497" i="4"/>
  <c r="AA497" i="10" s="1"/>
  <c r="AE497" i="4"/>
  <c r="AE497" i="10" s="1"/>
  <c r="AI497" i="4"/>
  <c r="AI497" i="10" s="1"/>
  <c r="AM497" i="4"/>
  <c r="AM497" i="10" s="1"/>
  <c r="AQ497" i="4"/>
  <c r="AQ497" i="10" s="1"/>
  <c r="P497" i="4"/>
  <c r="P497" i="10" s="1"/>
  <c r="T497" i="4"/>
  <c r="T497" i="10" s="1"/>
  <c r="X497" i="4"/>
  <c r="X497" i="10" s="1"/>
  <c r="AB497" i="4"/>
  <c r="AB497" i="10" s="1"/>
  <c r="AF497" i="4"/>
  <c r="AF497" i="10" s="1"/>
  <c r="AJ497" i="4"/>
  <c r="AJ497" i="10" s="1"/>
  <c r="AN497" i="4"/>
  <c r="AN497" i="10" s="1"/>
  <c r="AR497" i="4"/>
  <c r="AR497" i="10" s="1"/>
  <c r="Q497" i="4"/>
  <c r="Q497" i="10" s="1"/>
  <c r="Y497" i="4"/>
  <c r="Y497" i="10" s="1"/>
  <c r="AG497" i="4"/>
  <c r="AG497" i="10" s="1"/>
  <c r="AO497" i="4"/>
  <c r="AO497" i="10" s="1"/>
  <c r="R497" i="4"/>
  <c r="R497" i="10" s="1"/>
  <c r="Z497" i="4"/>
  <c r="Z497" i="10" s="1"/>
  <c r="AH497" i="4"/>
  <c r="AH497" i="10" s="1"/>
  <c r="AP497" i="4"/>
  <c r="AP497" i="10" s="1"/>
  <c r="M497" i="4"/>
  <c r="M497" i="10" s="1"/>
  <c r="N497" i="4"/>
  <c r="N497" i="10" s="1"/>
  <c r="AD497" i="4"/>
  <c r="AD497" i="10" s="1"/>
  <c r="V497" i="4"/>
  <c r="V497" i="10" s="1"/>
  <c r="AL497" i="4"/>
  <c r="AL497" i="10" s="1"/>
  <c r="AK497" i="4"/>
  <c r="AK497" i="10" s="1"/>
  <c r="U497" i="4"/>
  <c r="U497" i="10" s="1"/>
  <c r="AC497" i="4"/>
  <c r="AC497" i="10" s="1"/>
  <c r="Q559" i="4"/>
  <c r="Q559" i="10" s="1"/>
  <c r="U559" i="4"/>
  <c r="U559" i="10" s="1"/>
  <c r="Y559" i="4"/>
  <c r="Y559" i="10" s="1"/>
  <c r="AC559" i="4"/>
  <c r="AC559" i="10" s="1"/>
  <c r="AG559" i="4"/>
  <c r="AG559" i="10" s="1"/>
  <c r="AK559" i="4"/>
  <c r="AK559" i="10" s="1"/>
  <c r="AO559" i="4"/>
  <c r="AO559" i="10" s="1"/>
  <c r="N559" i="4"/>
  <c r="N559" i="10" s="1"/>
  <c r="R559" i="4"/>
  <c r="R559" i="10" s="1"/>
  <c r="V559" i="4"/>
  <c r="V559" i="10" s="1"/>
  <c r="Z559" i="4"/>
  <c r="Z559" i="10" s="1"/>
  <c r="AD559" i="4"/>
  <c r="AD559" i="10" s="1"/>
  <c r="AH559" i="4"/>
  <c r="AH559" i="10" s="1"/>
  <c r="AL559" i="4"/>
  <c r="AL559" i="10" s="1"/>
  <c r="AP559" i="4"/>
  <c r="AP559" i="10" s="1"/>
  <c r="O559" i="4"/>
  <c r="O559" i="10" s="1"/>
  <c r="W559" i="4"/>
  <c r="W559" i="10" s="1"/>
  <c r="AE559" i="4"/>
  <c r="AE559" i="10" s="1"/>
  <c r="AM559" i="4"/>
  <c r="AM559" i="10" s="1"/>
  <c r="P559" i="4"/>
  <c r="P559" i="10" s="1"/>
  <c r="X559" i="4"/>
  <c r="X559" i="10" s="1"/>
  <c r="AF559" i="4"/>
  <c r="AF559" i="10" s="1"/>
  <c r="AN559" i="4"/>
  <c r="AN559" i="10" s="1"/>
  <c r="AA559" i="4"/>
  <c r="AA559" i="10" s="1"/>
  <c r="AQ559" i="4"/>
  <c r="AQ559" i="10" s="1"/>
  <c r="S559" i="4"/>
  <c r="S559" i="10" s="1"/>
  <c r="AI559" i="4"/>
  <c r="AI559" i="10" s="1"/>
  <c r="AB559" i="4"/>
  <c r="AB559" i="10" s="1"/>
  <c r="AR559" i="4"/>
  <c r="AR559" i="10" s="1"/>
  <c r="M559" i="4"/>
  <c r="M559" i="10" s="1"/>
  <c r="T559" i="4"/>
  <c r="T559" i="10" s="1"/>
  <c r="AJ559" i="4"/>
  <c r="AJ559" i="10" s="1"/>
  <c r="M440" i="4"/>
  <c r="N440" i="4"/>
  <c r="R440" i="4"/>
  <c r="V440" i="4"/>
  <c r="Z440" i="4"/>
  <c r="AD440" i="4"/>
  <c r="AH440" i="4"/>
  <c r="AL440" i="4"/>
  <c r="AP440" i="4"/>
  <c r="O440" i="4"/>
  <c r="S440" i="4"/>
  <c r="W440" i="4"/>
  <c r="AA440" i="4"/>
  <c r="AE440" i="4"/>
  <c r="AI440" i="4"/>
  <c r="AM440" i="4"/>
  <c r="AQ440" i="4"/>
  <c r="T440" i="4"/>
  <c r="AB440" i="4"/>
  <c r="AJ440" i="4"/>
  <c r="AR440" i="4"/>
  <c r="U440" i="4"/>
  <c r="AC440" i="4"/>
  <c r="AK440" i="4"/>
  <c r="Y440" i="4"/>
  <c r="AO440" i="4"/>
  <c r="Q440" i="4"/>
  <c r="AG440" i="4"/>
  <c r="AF440" i="4"/>
  <c r="AN440" i="4"/>
  <c r="P440" i="4"/>
  <c r="X440" i="4"/>
  <c r="N560" i="4"/>
  <c r="N560" i="10" s="1"/>
  <c r="R560" i="4"/>
  <c r="R560" i="10" s="1"/>
  <c r="V560" i="4"/>
  <c r="V560" i="10" s="1"/>
  <c r="Z560" i="4"/>
  <c r="Z560" i="10" s="1"/>
  <c r="AD560" i="4"/>
  <c r="AD560" i="10" s="1"/>
  <c r="AH560" i="4"/>
  <c r="AH560" i="10" s="1"/>
  <c r="AL560" i="4"/>
  <c r="AL560" i="10" s="1"/>
  <c r="AP560" i="4"/>
  <c r="AP560" i="10" s="1"/>
  <c r="M560" i="4"/>
  <c r="M560" i="10" s="1"/>
  <c r="O560" i="4"/>
  <c r="O560" i="10" s="1"/>
  <c r="S560" i="4"/>
  <c r="S560" i="10" s="1"/>
  <c r="W560" i="4"/>
  <c r="W560" i="10" s="1"/>
  <c r="AA560" i="4"/>
  <c r="AA560" i="10" s="1"/>
  <c r="AE560" i="4"/>
  <c r="AE560" i="10" s="1"/>
  <c r="AI560" i="4"/>
  <c r="AI560" i="10" s="1"/>
  <c r="AM560" i="4"/>
  <c r="AM560" i="10" s="1"/>
  <c r="AQ560" i="4"/>
  <c r="AQ560" i="10" s="1"/>
  <c r="P560" i="4"/>
  <c r="P560" i="10" s="1"/>
  <c r="X560" i="4"/>
  <c r="X560" i="10" s="1"/>
  <c r="AF560" i="4"/>
  <c r="AF560" i="10" s="1"/>
  <c r="AN560" i="4"/>
  <c r="AN560" i="10" s="1"/>
  <c r="Q560" i="4"/>
  <c r="Q560" i="10" s="1"/>
  <c r="Y560" i="4"/>
  <c r="Y560" i="10" s="1"/>
  <c r="AG560" i="4"/>
  <c r="AG560" i="10" s="1"/>
  <c r="AO560" i="4"/>
  <c r="AO560" i="10" s="1"/>
  <c r="AB560" i="4"/>
  <c r="AB560" i="10" s="1"/>
  <c r="AR560" i="4"/>
  <c r="AR560" i="10" s="1"/>
  <c r="T560" i="4"/>
  <c r="T560" i="10" s="1"/>
  <c r="AJ560" i="4"/>
  <c r="AJ560" i="10" s="1"/>
  <c r="AC560" i="4"/>
  <c r="AC560" i="10" s="1"/>
  <c r="AK560" i="4"/>
  <c r="AK560" i="10" s="1"/>
  <c r="U560" i="4"/>
  <c r="U560" i="10" s="1"/>
  <c r="N547" i="4"/>
  <c r="N547" i="10" s="1"/>
  <c r="R547" i="4"/>
  <c r="R547" i="10" s="1"/>
  <c r="V547" i="4"/>
  <c r="V547" i="10" s="1"/>
  <c r="Z547" i="4"/>
  <c r="Z547" i="10" s="1"/>
  <c r="AD547" i="4"/>
  <c r="AD547" i="10" s="1"/>
  <c r="AH547" i="4"/>
  <c r="AL547" i="4"/>
  <c r="AL547" i="10" s="1"/>
  <c r="AP547" i="4"/>
  <c r="AP547" i="10" s="1"/>
  <c r="M547" i="4"/>
  <c r="M547" i="10" s="1"/>
  <c r="O547" i="4"/>
  <c r="O547" i="10" s="1"/>
  <c r="S547" i="4"/>
  <c r="S547" i="10" s="1"/>
  <c r="W547" i="4"/>
  <c r="W547" i="10" s="1"/>
  <c r="AA547" i="4"/>
  <c r="AE547" i="4"/>
  <c r="AE547" i="10" s="1"/>
  <c r="AI547" i="4"/>
  <c r="AI547" i="10" s="1"/>
  <c r="AM547" i="4"/>
  <c r="AM547" i="10" s="1"/>
  <c r="AQ547" i="4"/>
  <c r="P547" i="4"/>
  <c r="P547" i="10" s="1"/>
  <c r="X547" i="4"/>
  <c r="X547" i="10" s="1"/>
  <c r="AF547" i="4"/>
  <c r="AF547" i="10" s="1"/>
  <c r="AN547" i="4"/>
  <c r="AN547" i="10" s="1"/>
  <c r="Q547" i="4"/>
  <c r="Q547" i="10" s="1"/>
  <c r="Y547" i="4"/>
  <c r="Y547" i="10" s="1"/>
  <c r="AG547" i="4"/>
  <c r="AG547" i="10" s="1"/>
  <c r="AO547" i="4"/>
  <c r="AB547" i="4"/>
  <c r="AB547" i="10" s="1"/>
  <c r="AR547" i="4"/>
  <c r="AR547" i="10" s="1"/>
  <c r="T547" i="4"/>
  <c r="T547" i="10" s="1"/>
  <c r="AJ547" i="4"/>
  <c r="AJ547" i="10" s="1"/>
  <c r="AC547" i="4"/>
  <c r="AC547" i="10" s="1"/>
  <c r="U547" i="4"/>
  <c r="U547" i="10" s="1"/>
  <c r="AK547" i="4"/>
  <c r="AK547" i="10" s="1"/>
  <c r="Q575" i="4"/>
  <c r="Q575" i="10" s="1"/>
  <c r="U575" i="4"/>
  <c r="U575" i="10" s="1"/>
  <c r="Y575" i="4"/>
  <c r="Y575" i="10" s="1"/>
  <c r="AC575" i="4"/>
  <c r="AC575" i="10" s="1"/>
  <c r="AG575" i="4"/>
  <c r="AG575" i="10" s="1"/>
  <c r="AK575" i="4"/>
  <c r="AK575" i="10" s="1"/>
  <c r="AO575" i="4"/>
  <c r="AO575" i="10" s="1"/>
  <c r="N575" i="4"/>
  <c r="N575" i="10" s="1"/>
  <c r="R575" i="4"/>
  <c r="R575" i="10" s="1"/>
  <c r="V575" i="4"/>
  <c r="V575" i="10" s="1"/>
  <c r="Z575" i="4"/>
  <c r="Z575" i="10" s="1"/>
  <c r="AD575" i="4"/>
  <c r="AD575" i="10" s="1"/>
  <c r="AH575" i="4"/>
  <c r="AH575" i="10" s="1"/>
  <c r="AL575" i="4"/>
  <c r="AL575" i="10" s="1"/>
  <c r="AP575" i="4"/>
  <c r="AP575" i="10" s="1"/>
  <c r="M575" i="4"/>
  <c r="M575" i="10" s="1"/>
  <c r="O575" i="4"/>
  <c r="O575" i="10" s="1"/>
  <c r="W575" i="4"/>
  <c r="W575" i="10" s="1"/>
  <c r="AE575" i="4"/>
  <c r="AE575" i="10" s="1"/>
  <c r="AM575" i="4"/>
  <c r="AM575" i="10" s="1"/>
  <c r="P575" i="4"/>
  <c r="P575" i="10" s="1"/>
  <c r="X575" i="4"/>
  <c r="X575" i="10" s="1"/>
  <c r="AF575" i="4"/>
  <c r="AF575" i="10" s="1"/>
  <c r="AN575" i="4"/>
  <c r="AN575" i="10" s="1"/>
  <c r="S575" i="4"/>
  <c r="S575" i="10" s="1"/>
  <c r="AI575" i="4"/>
  <c r="AI575" i="10" s="1"/>
  <c r="T575" i="4"/>
  <c r="T575" i="10" s="1"/>
  <c r="AJ575" i="4"/>
  <c r="AJ575" i="10" s="1"/>
  <c r="AA575" i="4"/>
  <c r="AA575" i="10" s="1"/>
  <c r="AQ575" i="4"/>
  <c r="AQ575" i="10" s="1"/>
  <c r="AB575" i="4"/>
  <c r="AB575" i="10" s="1"/>
  <c r="AR575" i="4"/>
  <c r="AR575" i="10" s="1"/>
  <c r="O643" i="4"/>
  <c r="O643" i="10" s="1"/>
  <c r="S643" i="4"/>
  <c r="S643" i="10" s="1"/>
  <c r="W643" i="4"/>
  <c r="W643" i="10" s="1"/>
  <c r="AA643" i="4"/>
  <c r="AA643" i="10" s="1"/>
  <c r="AE643" i="4"/>
  <c r="AE643" i="10" s="1"/>
  <c r="AI643" i="4"/>
  <c r="AI643" i="10" s="1"/>
  <c r="AM643" i="4"/>
  <c r="AM643" i="10" s="1"/>
  <c r="AQ643" i="4"/>
  <c r="AQ643" i="10" s="1"/>
  <c r="P643" i="4"/>
  <c r="P643" i="10" s="1"/>
  <c r="T643" i="4"/>
  <c r="T643" i="10" s="1"/>
  <c r="X643" i="4"/>
  <c r="X643" i="10" s="1"/>
  <c r="AB643" i="4"/>
  <c r="AB643" i="10" s="1"/>
  <c r="AF643" i="4"/>
  <c r="AF643" i="10" s="1"/>
  <c r="AJ643" i="4"/>
  <c r="AJ643" i="10" s="1"/>
  <c r="AN643" i="4"/>
  <c r="AN643" i="10" s="1"/>
  <c r="AR643" i="4"/>
  <c r="AR643" i="10" s="1"/>
  <c r="U643" i="4"/>
  <c r="U643" i="10" s="1"/>
  <c r="AC643" i="4"/>
  <c r="AC643" i="10" s="1"/>
  <c r="AK643" i="4"/>
  <c r="AK643" i="10" s="1"/>
  <c r="N643" i="4"/>
  <c r="N643" i="10" s="1"/>
  <c r="V643" i="4"/>
  <c r="V643" i="10" s="1"/>
  <c r="AD643" i="4"/>
  <c r="AD643" i="10" s="1"/>
  <c r="AL643" i="4"/>
  <c r="AL643" i="10" s="1"/>
  <c r="Y643" i="4"/>
  <c r="Y643" i="10" s="1"/>
  <c r="AO643" i="4"/>
  <c r="AO643" i="10" s="1"/>
  <c r="Z643" i="4"/>
  <c r="Z643" i="10" s="1"/>
  <c r="AP643" i="4"/>
  <c r="AP643" i="10" s="1"/>
  <c r="Q643" i="4"/>
  <c r="Q643" i="10" s="1"/>
  <c r="R643" i="4"/>
  <c r="R643" i="10" s="1"/>
  <c r="M643" i="4"/>
  <c r="M643" i="10" s="1"/>
  <c r="AG643" i="4"/>
  <c r="AG643" i="10" s="1"/>
  <c r="AH643" i="4"/>
  <c r="AH643" i="10" s="1"/>
  <c r="O548" i="4"/>
  <c r="O548" i="10" s="1"/>
  <c r="S548" i="4"/>
  <c r="S548" i="10" s="1"/>
  <c r="W548" i="4"/>
  <c r="W548" i="10" s="1"/>
  <c r="AA548" i="4"/>
  <c r="AA548" i="10" s="1"/>
  <c r="AE548" i="4"/>
  <c r="AE548" i="10" s="1"/>
  <c r="AI548" i="4"/>
  <c r="AI548" i="10" s="1"/>
  <c r="AM548" i="4"/>
  <c r="AM548" i="10" s="1"/>
  <c r="AQ548" i="4"/>
  <c r="AQ548" i="10" s="1"/>
  <c r="P548" i="4"/>
  <c r="P548" i="10" s="1"/>
  <c r="T548" i="4"/>
  <c r="T548" i="10" s="1"/>
  <c r="X548" i="4"/>
  <c r="X548" i="10" s="1"/>
  <c r="AB548" i="4"/>
  <c r="AB548" i="10" s="1"/>
  <c r="AF548" i="4"/>
  <c r="AF548" i="10" s="1"/>
  <c r="AJ548" i="4"/>
  <c r="AJ548" i="10" s="1"/>
  <c r="AN548" i="4"/>
  <c r="AN548" i="10" s="1"/>
  <c r="AR548" i="4"/>
  <c r="AR548" i="10" s="1"/>
  <c r="M548" i="4"/>
  <c r="M548" i="10" s="1"/>
  <c r="Q548" i="4"/>
  <c r="Q548" i="10" s="1"/>
  <c r="Y548" i="4"/>
  <c r="Y548" i="10" s="1"/>
  <c r="AG548" i="4"/>
  <c r="AG548" i="10" s="1"/>
  <c r="AO548" i="4"/>
  <c r="AO548" i="10" s="1"/>
  <c r="R548" i="4"/>
  <c r="R548" i="10" s="1"/>
  <c r="Z548" i="4"/>
  <c r="Z548" i="10" s="1"/>
  <c r="AH548" i="4"/>
  <c r="AH548" i="10" s="1"/>
  <c r="AP548" i="4"/>
  <c r="AP548" i="10" s="1"/>
  <c r="AC548" i="4"/>
  <c r="AC548" i="10" s="1"/>
  <c r="U548" i="4"/>
  <c r="U548" i="10" s="1"/>
  <c r="AK548" i="4"/>
  <c r="AK548" i="10" s="1"/>
  <c r="AD548" i="4"/>
  <c r="AD548" i="10" s="1"/>
  <c r="N548" i="4"/>
  <c r="N548" i="10" s="1"/>
  <c r="AL548" i="4"/>
  <c r="AL548" i="10" s="1"/>
  <c r="V548" i="4"/>
  <c r="V548" i="10" s="1"/>
  <c r="O582" i="4"/>
  <c r="O582" i="10" s="1"/>
  <c r="S582" i="4"/>
  <c r="S582" i="10" s="1"/>
  <c r="W582" i="4"/>
  <c r="W582" i="10" s="1"/>
  <c r="AA582" i="4"/>
  <c r="AA582" i="10" s="1"/>
  <c r="AE582" i="4"/>
  <c r="AE582" i="10" s="1"/>
  <c r="AI582" i="4"/>
  <c r="AI582" i="10" s="1"/>
  <c r="AM582" i="4"/>
  <c r="AM582" i="10" s="1"/>
  <c r="AQ582" i="4"/>
  <c r="AQ582" i="10" s="1"/>
  <c r="P582" i="4"/>
  <c r="P582" i="10" s="1"/>
  <c r="T582" i="4"/>
  <c r="T582" i="10" s="1"/>
  <c r="X582" i="4"/>
  <c r="X582" i="10" s="1"/>
  <c r="AB582" i="4"/>
  <c r="AB582" i="10" s="1"/>
  <c r="AF582" i="4"/>
  <c r="AF582" i="10" s="1"/>
  <c r="AJ582" i="4"/>
  <c r="AJ582" i="10" s="1"/>
  <c r="AN582" i="4"/>
  <c r="AN582" i="10" s="1"/>
  <c r="AR582" i="4"/>
  <c r="AR582" i="10" s="1"/>
  <c r="Q582" i="4"/>
  <c r="Q582" i="10" s="1"/>
  <c r="Y582" i="4"/>
  <c r="Y582" i="10" s="1"/>
  <c r="AG582" i="4"/>
  <c r="AG582" i="10" s="1"/>
  <c r="AO582" i="4"/>
  <c r="AO582" i="10" s="1"/>
  <c r="R582" i="4"/>
  <c r="R582" i="10" s="1"/>
  <c r="Z582" i="4"/>
  <c r="Z582" i="10" s="1"/>
  <c r="AH582" i="4"/>
  <c r="AH582" i="10" s="1"/>
  <c r="AP582" i="4"/>
  <c r="AP582" i="10" s="1"/>
  <c r="AC582" i="4"/>
  <c r="AC582" i="10" s="1"/>
  <c r="M582" i="4"/>
  <c r="M582" i="10" s="1"/>
  <c r="N582" i="4"/>
  <c r="N582" i="10" s="1"/>
  <c r="AD582" i="4"/>
  <c r="AD582" i="10" s="1"/>
  <c r="U582" i="4"/>
  <c r="U582" i="10" s="1"/>
  <c r="AK582" i="4"/>
  <c r="AK582" i="10" s="1"/>
  <c r="V582" i="4"/>
  <c r="V582" i="10" s="1"/>
  <c r="AL582" i="4"/>
  <c r="AL582" i="10" s="1"/>
  <c r="P640" i="4"/>
  <c r="P640" i="10" s="1"/>
  <c r="T640" i="4"/>
  <c r="T640" i="10" s="1"/>
  <c r="X640" i="4"/>
  <c r="X640" i="10" s="1"/>
  <c r="AB640" i="4"/>
  <c r="AB640" i="10" s="1"/>
  <c r="AF640" i="4"/>
  <c r="AF640" i="10" s="1"/>
  <c r="AJ640" i="4"/>
  <c r="AJ640" i="10" s="1"/>
  <c r="AN640" i="4"/>
  <c r="AN640" i="10" s="1"/>
  <c r="AR640" i="4"/>
  <c r="AR640" i="10" s="1"/>
  <c r="M640" i="4"/>
  <c r="M640" i="10" s="1"/>
  <c r="Q640" i="4"/>
  <c r="Q640" i="10" s="1"/>
  <c r="U640" i="4"/>
  <c r="U640" i="10" s="1"/>
  <c r="Y640" i="4"/>
  <c r="Y640" i="10" s="1"/>
  <c r="AC640" i="4"/>
  <c r="AC640" i="10" s="1"/>
  <c r="AG640" i="4"/>
  <c r="AG640" i="10" s="1"/>
  <c r="AK640" i="4"/>
  <c r="AK640" i="10" s="1"/>
  <c r="AO640" i="4"/>
  <c r="AO640" i="10" s="1"/>
  <c r="R640" i="4"/>
  <c r="R640" i="10" s="1"/>
  <c r="Z640" i="4"/>
  <c r="Z640" i="10" s="1"/>
  <c r="AH640" i="4"/>
  <c r="AH640" i="10" s="1"/>
  <c r="AP640" i="4"/>
  <c r="AP640" i="10" s="1"/>
  <c r="S640" i="4"/>
  <c r="S640" i="10" s="1"/>
  <c r="AA640" i="4"/>
  <c r="AA640" i="10" s="1"/>
  <c r="AI640" i="4"/>
  <c r="AI640" i="10" s="1"/>
  <c r="AQ640" i="4"/>
  <c r="AQ640" i="10" s="1"/>
  <c r="V640" i="4"/>
  <c r="V640" i="10" s="1"/>
  <c r="AL640" i="4"/>
  <c r="AL640" i="10" s="1"/>
  <c r="W640" i="4"/>
  <c r="W640" i="10" s="1"/>
  <c r="AM640" i="4"/>
  <c r="AM640" i="10" s="1"/>
  <c r="N640" i="4"/>
  <c r="N640" i="10" s="1"/>
  <c r="O640" i="4"/>
  <c r="O640" i="10" s="1"/>
  <c r="AD640" i="4"/>
  <c r="AD640" i="10" s="1"/>
  <c r="AE640" i="4"/>
  <c r="AE640" i="10" s="1"/>
  <c r="Q637" i="4"/>
  <c r="Q637" i="10" s="1"/>
  <c r="U637" i="4"/>
  <c r="U637" i="10" s="1"/>
  <c r="Y637" i="4"/>
  <c r="Y637" i="10" s="1"/>
  <c r="AC637" i="4"/>
  <c r="AC637" i="10" s="1"/>
  <c r="AG637" i="4"/>
  <c r="AG637" i="10" s="1"/>
  <c r="AK637" i="4"/>
  <c r="AK637" i="10" s="1"/>
  <c r="AO637" i="4"/>
  <c r="AO637" i="10" s="1"/>
  <c r="M637" i="4"/>
  <c r="M637" i="10" s="1"/>
  <c r="N637" i="4"/>
  <c r="N637" i="10" s="1"/>
  <c r="R637" i="4"/>
  <c r="R637" i="10" s="1"/>
  <c r="V637" i="4"/>
  <c r="V637" i="10" s="1"/>
  <c r="Z637" i="4"/>
  <c r="Z637" i="10" s="1"/>
  <c r="AD637" i="4"/>
  <c r="AD637" i="10" s="1"/>
  <c r="AH637" i="4"/>
  <c r="AH637" i="10" s="1"/>
  <c r="AL637" i="4"/>
  <c r="AL637" i="10" s="1"/>
  <c r="AP637" i="4"/>
  <c r="AP637" i="10" s="1"/>
  <c r="O637" i="4"/>
  <c r="O637" i="10" s="1"/>
  <c r="W637" i="4"/>
  <c r="W637" i="10" s="1"/>
  <c r="AE637" i="4"/>
  <c r="AE637" i="10" s="1"/>
  <c r="AM637" i="4"/>
  <c r="AM637" i="10" s="1"/>
  <c r="P637" i="4"/>
  <c r="P637" i="10" s="1"/>
  <c r="X637" i="4"/>
  <c r="X637" i="10" s="1"/>
  <c r="AF637" i="4"/>
  <c r="AF637" i="10" s="1"/>
  <c r="AN637" i="4"/>
  <c r="AN637" i="10" s="1"/>
  <c r="S637" i="4"/>
  <c r="S637" i="10" s="1"/>
  <c r="AI637" i="4"/>
  <c r="AI637" i="10" s="1"/>
  <c r="T637" i="4"/>
  <c r="T637" i="10" s="1"/>
  <c r="AJ637" i="4"/>
  <c r="AJ637" i="10" s="1"/>
  <c r="AQ637" i="4"/>
  <c r="AQ637" i="10" s="1"/>
  <c r="AR637" i="4"/>
  <c r="AR637" i="10" s="1"/>
  <c r="AA637" i="4"/>
  <c r="AA637" i="10" s="1"/>
  <c r="AB637" i="4"/>
  <c r="AB637" i="10" s="1"/>
  <c r="N638" i="4"/>
  <c r="N638" i="10" s="1"/>
  <c r="R638" i="4"/>
  <c r="R638" i="10" s="1"/>
  <c r="V638" i="4"/>
  <c r="V638" i="10" s="1"/>
  <c r="Z638" i="4"/>
  <c r="Z638" i="10" s="1"/>
  <c r="AD638" i="4"/>
  <c r="AD638" i="10" s="1"/>
  <c r="AH638" i="4"/>
  <c r="AH638" i="10" s="1"/>
  <c r="AL638" i="4"/>
  <c r="AL638" i="10" s="1"/>
  <c r="AP638" i="4"/>
  <c r="AP638" i="10" s="1"/>
  <c r="O638" i="4"/>
  <c r="O638" i="10" s="1"/>
  <c r="S638" i="4"/>
  <c r="S638" i="10" s="1"/>
  <c r="W638" i="4"/>
  <c r="W638" i="10" s="1"/>
  <c r="AA638" i="4"/>
  <c r="AA638" i="10" s="1"/>
  <c r="AE638" i="4"/>
  <c r="AE638" i="10" s="1"/>
  <c r="AI638" i="4"/>
  <c r="AI638" i="10" s="1"/>
  <c r="AM638" i="4"/>
  <c r="AM638" i="10" s="1"/>
  <c r="AQ638" i="4"/>
  <c r="AQ638" i="10" s="1"/>
  <c r="P638" i="4"/>
  <c r="P638" i="10" s="1"/>
  <c r="X638" i="4"/>
  <c r="X638" i="10" s="1"/>
  <c r="AF638" i="4"/>
  <c r="AF638" i="10" s="1"/>
  <c r="AN638" i="4"/>
  <c r="AN638" i="10" s="1"/>
  <c r="M638" i="4"/>
  <c r="M638" i="10" s="1"/>
  <c r="Q638" i="4"/>
  <c r="Q638" i="10" s="1"/>
  <c r="Y638" i="4"/>
  <c r="Y638" i="10" s="1"/>
  <c r="AG638" i="4"/>
  <c r="AG638" i="10" s="1"/>
  <c r="AO638" i="4"/>
  <c r="AO638" i="10" s="1"/>
  <c r="T638" i="4"/>
  <c r="T638" i="10" s="1"/>
  <c r="AJ638" i="4"/>
  <c r="AJ638" i="10" s="1"/>
  <c r="U638" i="4"/>
  <c r="U638" i="10" s="1"/>
  <c r="AK638" i="4"/>
  <c r="AK638" i="10" s="1"/>
  <c r="AR638" i="4"/>
  <c r="AR638" i="10" s="1"/>
  <c r="AB638" i="4"/>
  <c r="AB638" i="10" s="1"/>
  <c r="AC638" i="4"/>
  <c r="AC638" i="10" s="1"/>
  <c r="P680" i="4"/>
  <c r="P680" i="10" s="1"/>
  <c r="T680" i="4"/>
  <c r="T680" i="10" s="1"/>
  <c r="X680" i="4"/>
  <c r="X680" i="10" s="1"/>
  <c r="AB680" i="4"/>
  <c r="AB680" i="10" s="1"/>
  <c r="AF680" i="4"/>
  <c r="AF680" i="10" s="1"/>
  <c r="AJ680" i="4"/>
  <c r="AJ680" i="10" s="1"/>
  <c r="AN680" i="4"/>
  <c r="AN680" i="10" s="1"/>
  <c r="AR680" i="4"/>
  <c r="AR680" i="10" s="1"/>
  <c r="M680" i="4"/>
  <c r="M680" i="10" s="1"/>
  <c r="R680" i="4"/>
  <c r="R680" i="10" s="1"/>
  <c r="W680" i="4"/>
  <c r="W680" i="10" s="1"/>
  <c r="AC680" i="4"/>
  <c r="AC680" i="10" s="1"/>
  <c r="AH680" i="4"/>
  <c r="AH680" i="10" s="1"/>
  <c r="AM680" i="4"/>
  <c r="AM680" i="10" s="1"/>
  <c r="N680" i="4"/>
  <c r="N680" i="10" s="1"/>
  <c r="S680" i="4"/>
  <c r="S680" i="10" s="1"/>
  <c r="Y680" i="4"/>
  <c r="Y680" i="10" s="1"/>
  <c r="AD680" i="4"/>
  <c r="AD680" i="10" s="1"/>
  <c r="AI680" i="4"/>
  <c r="AI680" i="10" s="1"/>
  <c r="AO680" i="4"/>
  <c r="AO680" i="10" s="1"/>
  <c r="U680" i="4"/>
  <c r="U680" i="10" s="1"/>
  <c r="AE680" i="4"/>
  <c r="AE680" i="10" s="1"/>
  <c r="AP680" i="4"/>
  <c r="AP680" i="10" s="1"/>
  <c r="V680" i="4"/>
  <c r="V680" i="10" s="1"/>
  <c r="AG680" i="4"/>
  <c r="AG680" i="10" s="1"/>
  <c r="AQ680" i="4"/>
  <c r="AQ680" i="10" s="1"/>
  <c r="Z680" i="4"/>
  <c r="Z680" i="10" s="1"/>
  <c r="AA680" i="4"/>
  <c r="AA680" i="10" s="1"/>
  <c r="O680" i="4"/>
  <c r="O680" i="10" s="1"/>
  <c r="Q680" i="4"/>
  <c r="Q680" i="10" s="1"/>
  <c r="AK680" i="4"/>
  <c r="AK680" i="10" s="1"/>
  <c r="AL680" i="4"/>
  <c r="AL680" i="10" s="1"/>
  <c r="AP719" i="4"/>
  <c r="AP719" i="10" s="1"/>
  <c r="AL719" i="4"/>
  <c r="AL719" i="10" s="1"/>
  <c r="AH719" i="4"/>
  <c r="AH719" i="10" s="1"/>
  <c r="AD719" i="4"/>
  <c r="AD719" i="10" s="1"/>
  <c r="Z719" i="4"/>
  <c r="Z719" i="10" s="1"/>
  <c r="V719" i="4"/>
  <c r="V719" i="10" s="1"/>
  <c r="R719" i="4"/>
  <c r="R719" i="10" s="1"/>
  <c r="N719" i="4"/>
  <c r="N719" i="10" s="1"/>
  <c r="AO719" i="4"/>
  <c r="AO719" i="10" s="1"/>
  <c r="AK719" i="4"/>
  <c r="AK719" i="10" s="1"/>
  <c r="AG719" i="4"/>
  <c r="AG719" i="10" s="1"/>
  <c r="AC719" i="4"/>
  <c r="AC719" i="10" s="1"/>
  <c r="Y719" i="4"/>
  <c r="Y719" i="10" s="1"/>
  <c r="U719" i="4"/>
  <c r="U719" i="10" s="1"/>
  <c r="Q719" i="4"/>
  <c r="Q719" i="10" s="1"/>
  <c r="M719" i="4"/>
  <c r="M719" i="10" s="1"/>
  <c r="AN719" i="4"/>
  <c r="AN719" i="10" s="1"/>
  <c r="AF719" i="4"/>
  <c r="AF719" i="10" s="1"/>
  <c r="X719" i="4"/>
  <c r="X719" i="10" s="1"/>
  <c r="P719" i="4"/>
  <c r="P719" i="10" s="1"/>
  <c r="AM719" i="4"/>
  <c r="AM719" i="10" s="1"/>
  <c r="AE719" i="4"/>
  <c r="AE719" i="10" s="1"/>
  <c r="W719" i="4"/>
  <c r="W719" i="10" s="1"/>
  <c r="O719" i="4"/>
  <c r="O719" i="10" s="1"/>
  <c r="AJ719" i="4"/>
  <c r="AJ719" i="10" s="1"/>
  <c r="T719" i="4"/>
  <c r="T719" i="10" s="1"/>
  <c r="AI719" i="4"/>
  <c r="AI719" i="10" s="1"/>
  <c r="S719" i="4"/>
  <c r="S719" i="10" s="1"/>
  <c r="AR719" i="4"/>
  <c r="AR719" i="10" s="1"/>
  <c r="AQ719" i="4"/>
  <c r="AQ719" i="10" s="1"/>
  <c r="AB719" i="4"/>
  <c r="AB719" i="10" s="1"/>
  <c r="AA719" i="4"/>
  <c r="AA719" i="10" s="1"/>
  <c r="Q677" i="4"/>
  <c r="Q677" i="10" s="1"/>
  <c r="U677" i="4"/>
  <c r="U677" i="10" s="1"/>
  <c r="Y677" i="4"/>
  <c r="Y677" i="10" s="1"/>
  <c r="AC677" i="4"/>
  <c r="AG677" i="4"/>
  <c r="AK677" i="4"/>
  <c r="AO677" i="4"/>
  <c r="AO677" i="10" s="1"/>
  <c r="O677" i="4"/>
  <c r="O677" i="10" s="1"/>
  <c r="T677" i="4"/>
  <c r="T677" i="10" s="1"/>
  <c r="Z677" i="4"/>
  <c r="Z677" i="10" s="1"/>
  <c r="AE677" i="4"/>
  <c r="AJ677" i="4"/>
  <c r="AP677" i="4"/>
  <c r="AP677" i="10" s="1"/>
  <c r="P677" i="4"/>
  <c r="V677" i="4"/>
  <c r="V677" i="10" s="1"/>
  <c r="AA677" i="4"/>
  <c r="AF677" i="4"/>
  <c r="AF677" i="10" s="1"/>
  <c r="AL677" i="4"/>
  <c r="AQ677" i="4"/>
  <c r="R677" i="4"/>
  <c r="AB677" i="4"/>
  <c r="AM677" i="4"/>
  <c r="AM677" i="10" s="1"/>
  <c r="S677" i="4"/>
  <c r="AD677" i="4"/>
  <c r="AD677" i="10" s="1"/>
  <c r="AN677" i="4"/>
  <c r="AN677" i="10" s="1"/>
  <c r="AH677" i="4"/>
  <c r="AH677" i="10" s="1"/>
  <c r="N677" i="4"/>
  <c r="N677" i="10" s="1"/>
  <c r="AI677" i="4"/>
  <c r="W677" i="4"/>
  <c r="W677" i="10" s="1"/>
  <c r="M677" i="4"/>
  <c r="X677" i="4"/>
  <c r="AR677" i="4"/>
  <c r="AR677" i="10" s="1"/>
  <c r="N705" i="4"/>
  <c r="N705" i="10" s="1"/>
  <c r="R705" i="4"/>
  <c r="R705" i="10" s="1"/>
  <c r="V705" i="4"/>
  <c r="V705" i="10" s="1"/>
  <c r="Z705" i="4"/>
  <c r="Z705" i="10" s="1"/>
  <c r="AD705" i="4"/>
  <c r="AD705" i="10" s="1"/>
  <c r="AH705" i="4"/>
  <c r="AH705" i="10" s="1"/>
  <c r="AL705" i="4"/>
  <c r="AL705" i="10" s="1"/>
  <c r="AP705" i="4"/>
  <c r="AP705" i="10" s="1"/>
  <c r="O705" i="4"/>
  <c r="O705" i="10" s="1"/>
  <c r="S705" i="4"/>
  <c r="S705" i="10" s="1"/>
  <c r="W705" i="4"/>
  <c r="W705" i="10" s="1"/>
  <c r="AA705" i="4"/>
  <c r="AA705" i="10" s="1"/>
  <c r="AE705" i="4"/>
  <c r="AE705" i="10" s="1"/>
  <c r="AI705" i="4"/>
  <c r="AI705" i="10" s="1"/>
  <c r="AM705" i="4"/>
  <c r="AM705" i="10" s="1"/>
  <c r="AQ705" i="4"/>
  <c r="AQ705" i="10" s="1"/>
  <c r="T705" i="4"/>
  <c r="T705" i="10" s="1"/>
  <c r="AB705" i="4"/>
  <c r="AB705" i="10" s="1"/>
  <c r="AJ705" i="4"/>
  <c r="AJ705" i="10" s="1"/>
  <c r="AR705" i="4"/>
  <c r="AR705" i="10" s="1"/>
  <c r="U705" i="4"/>
  <c r="U705" i="10" s="1"/>
  <c r="AC705" i="4"/>
  <c r="AC705" i="10" s="1"/>
  <c r="AK705" i="4"/>
  <c r="AK705" i="10" s="1"/>
  <c r="X705" i="4"/>
  <c r="X705" i="10" s="1"/>
  <c r="AN705" i="4"/>
  <c r="AN705" i="10" s="1"/>
  <c r="Y705" i="4"/>
  <c r="Y705" i="10" s="1"/>
  <c r="AO705" i="4"/>
  <c r="AO705" i="10" s="1"/>
  <c r="P705" i="4"/>
  <c r="P705" i="10" s="1"/>
  <c r="M705" i="4"/>
  <c r="M705" i="10" s="1"/>
  <c r="Q705" i="4"/>
  <c r="Q705" i="10" s="1"/>
  <c r="AF705" i="4"/>
  <c r="AF705" i="10" s="1"/>
  <c r="AG705" i="4"/>
  <c r="AG705" i="10" s="1"/>
  <c r="P668" i="4"/>
  <c r="P668" i="10" s="1"/>
  <c r="T668" i="4"/>
  <c r="T668" i="10" s="1"/>
  <c r="X668" i="4"/>
  <c r="X668" i="10" s="1"/>
  <c r="AB668" i="4"/>
  <c r="AB668" i="10" s="1"/>
  <c r="AF668" i="4"/>
  <c r="AF668" i="10" s="1"/>
  <c r="AJ668" i="4"/>
  <c r="AJ668" i="10" s="1"/>
  <c r="AN668" i="4"/>
  <c r="AN668" i="10" s="1"/>
  <c r="AR668" i="4"/>
  <c r="AR668" i="10" s="1"/>
  <c r="Q668" i="4"/>
  <c r="Q668" i="10" s="1"/>
  <c r="U668" i="4"/>
  <c r="U668" i="10" s="1"/>
  <c r="Y668" i="4"/>
  <c r="Y668" i="10" s="1"/>
  <c r="AC668" i="4"/>
  <c r="AC668" i="10" s="1"/>
  <c r="AG668" i="4"/>
  <c r="AG668" i="10" s="1"/>
  <c r="AK668" i="4"/>
  <c r="AK668" i="10" s="1"/>
  <c r="AO668" i="4"/>
  <c r="AO668" i="10" s="1"/>
  <c r="N668" i="4"/>
  <c r="N668" i="10" s="1"/>
  <c r="V668" i="4"/>
  <c r="V668" i="10" s="1"/>
  <c r="AD668" i="4"/>
  <c r="AD668" i="10" s="1"/>
  <c r="AL668" i="4"/>
  <c r="AL668" i="10" s="1"/>
  <c r="M668" i="4"/>
  <c r="M668" i="10" s="1"/>
  <c r="O668" i="4"/>
  <c r="O668" i="10" s="1"/>
  <c r="W668" i="4"/>
  <c r="W668" i="10" s="1"/>
  <c r="AE668" i="4"/>
  <c r="AE668" i="10" s="1"/>
  <c r="AM668" i="4"/>
  <c r="AM668" i="10" s="1"/>
  <c r="Z668" i="4"/>
  <c r="Z668" i="10" s="1"/>
  <c r="AP668" i="4"/>
  <c r="AP668" i="10" s="1"/>
  <c r="AA668" i="4"/>
  <c r="AA668" i="10" s="1"/>
  <c r="AQ668" i="4"/>
  <c r="AQ668" i="10" s="1"/>
  <c r="R668" i="4"/>
  <c r="R668" i="10" s="1"/>
  <c r="S668" i="4"/>
  <c r="S668" i="10" s="1"/>
  <c r="AH668" i="4"/>
  <c r="AH668" i="10" s="1"/>
  <c r="AI668" i="4"/>
  <c r="AI668" i="10" s="1"/>
  <c r="O702" i="4"/>
  <c r="O702" i="10" s="1"/>
  <c r="S702" i="4"/>
  <c r="S702" i="10" s="1"/>
  <c r="W702" i="4"/>
  <c r="W702" i="10" s="1"/>
  <c r="AA702" i="4"/>
  <c r="AA702" i="10" s="1"/>
  <c r="AE702" i="4"/>
  <c r="AE702" i="10" s="1"/>
  <c r="AI702" i="4"/>
  <c r="AI702" i="10" s="1"/>
  <c r="AM702" i="4"/>
  <c r="AM702" i="10" s="1"/>
  <c r="AQ702" i="4"/>
  <c r="AQ702" i="10" s="1"/>
  <c r="P702" i="4"/>
  <c r="P702" i="10" s="1"/>
  <c r="T702" i="4"/>
  <c r="T702" i="10" s="1"/>
  <c r="X702" i="4"/>
  <c r="X702" i="10" s="1"/>
  <c r="AB702" i="4"/>
  <c r="AB702" i="10" s="1"/>
  <c r="AF702" i="4"/>
  <c r="AF702" i="10" s="1"/>
  <c r="AJ702" i="4"/>
  <c r="AJ702" i="10" s="1"/>
  <c r="AN702" i="4"/>
  <c r="AN702" i="10" s="1"/>
  <c r="AR702" i="4"/>
  <c r="AR702" i="10" s="1"/>
  <c r="Q702" i="4"/>
  <c r="Q702" i="10" s="1"/>
  <c r="Y702" i="4"/>
  <c r="Y702" i="10" s="1"/>
  <c r="AG702" i="4"/>
  <c r="AG702" i="10" s="1"/>
  <c r="AO702" i="4"/>
  <c r="AO702" i="10" s="1"/>
  <c r="R702" i="4"/>
  <c r="R702" i="10" s="1"/>
  <c r="Z702" i="4"/>
  <c r="Z702" i="10" s="1"/>
  <c r="AH702" i="4"/>
  <c r="AH702" i="10" s="1"/>
  <c r="AP702" i="4"/>
  <c r="AP702" i="10" s="1"/>
  <c r="U702" i="4"/>
  <c r="U702" i="10" s="1"/>
  <c r="AK702" i="4"/>
  <c r="AK702" i="10" s="1"/>
  <c r="V702" i="4"/>
  <c r="V702" i="10" s="1"/>
  <c r="AL702" i="4"/>
  <c r="AL702" i="10" s="1"/>
  <c r="N702" i="4"/>
  <c r="N702" i="10" s="1"/>
  <c r="M702" i="4"/>
  <c r="M702" i="10" s="1"/>
  <c r="AC702" i="4"/>
  <c r="AC702" i="10" s="1"/>
  <c r="AD702" i="4"/>
  <c r="AD702" i="10" s="1"/>
  <c r="AR721" i="4"/>
  <c r="AR721" i="10" s="1"/>
  <c r="AN721" i="4"/>
  <c r="AN721" i="10" s="1"/>
  <c r="AJ721" i="4"/>
  <c r="AJ721" i="10" s="1"/>
  <c r="AF721" i="4"/>
  <c r="AF721" i="10" s="1"/>
  <c r="AB721" i="4"/>
  <c r="AB721" i="10" s="1"/>
  <c r="X721" i="4"/>
  <c r="X721" i="10" s="1"/>
  <c r="T721" i="4"/>
  <c r="T721" i="10" s="1"/>
  <c r="P721" i="4"/>
  <c r="P721" i="10" s="1"/>
  <c r="AQ721" i="4"/>
  <c r="AQ721" i="10" s="1"/>
  <c r="AM721" i="4"/>
  <c r="AM721" i="10" s="1"/>
  <c r="AI721" i="4"/>
  <c r="AI721" i="10" s="1"/>
  <c r="AE721" i="4"/>
  <c r="AE721" i="10" s="1"/>
  <c r="AA721" i="4"/>
  <c r="AA721" i="10" s="1"/>
  <c r="W721" i="4"/>
  <c r="W721" i="10" s="1"/>
  <c r="S721" i="4"/>
  <c r="S721" i="10" s="1"/>
  <c r="O721" i="4"/>
  <c r="O721" i="10" s="1"/>
  <c r="AL721" i="4"/>
  <c r="AL721" i="10" s="1"/>
  <c r="AD721" i="4"/>
  <c r="AD721" i="10" s="1"/>
  <c r="V721" i="4"/>
  <c r="V721" i="10" s="1"/>
  <c r="N721" i="4"/>
  <c r="N721" i="10" s="1"/>
  <c r="AK721" i="4"/>
  <c r="AK721" i="10" s="1"/>
  <c r="AC721" i="4"/>
  <c r="AC721" i="10" s="1"/>
  <c r="U721" i="4"/>
  <c r="U721" i="10" s="1"/>
  <c r="AP721" i="4"/>
  <c r="AP721" i="10" s="1"/>
  <c r="Z721" i="4"/>
  <c r="Z721" i="10" s="1"/>
  <c r="AO721" i="4"/>
  <c r="AO721" i="10" s="1"/>
  <c r="Y721" i="4"/>
  <c r="Y721" i="10" s="1"/>
  <c r="M721" i="4"/>
  <c r="M721" i="10" s="1"/>
  <c r="AH721" i="4"/>
  <c r="AH721" i="10" s="1"/>
  <c r="AG721" i="4"/>
  <c r="AG721" i="10" s="1"/>
  <c r="R721" i="4"/>
  <c r="R721" i="10" s="1"/>
  <c r="Q721" i="4"/>
  <c r="Q721" i="10" s="1"/>
  <c r="Q708" i="4"/>
  <c r="U708" i="4"/>
  <c r="U708" i="10" s="1"/>
  <c r="Y708" i="4"/>
  <c r="Y708" i="10" s="1"/>
  <c r="AC708" i="4"/>
  <c r="AC708" i="10" s="1"/>
  <c r="AG708" i="4"/>
  <c r="AK708" i="4"/>
  <c r="AK708" i="10" s="1"/>
  <c r="AO708" i="4"/>
  <c r="AO708" i="10" s="1"/>
  <c r="N708" i="4"/>
  <c r="N708" i="10" s="1"/>
  <c r="S708" i="4"/>
  <c r="X708" i="4"/>
  <c r="X708" i="10" s="1"/>
  <c r="AD708" i="4"/>
  <c r="AD708" i="10" s="1"/>
  <c r="AI708" i="4"/>
  <c r="AI708" i="10" s="1"/>
  <c r="AN708" i="4"/>
  <c r="O708" i="4"/>
  <c r="O708" i="10" s="1"/>
  <c r="T708" i="4"/>
  <c r="T708" i="10" s="1"/>
  <c r="Z708" i="4"/>
  <c r="Z708" i="10" s="1"/>
  <c r="AE708" i="4"/>
  <c r="AJ708" i="4"/>
  <c r="AJ708" i="10" s="1"/>
  <c r="AP708" i="4"/>
  <c r="AP708" i="10" s="1"/>
  <c r="M708" i="4"/>
  <c r="M708" i="10" s="1"/>
  <c r="V708" i="4"/>
  <c r="V708" i="10" s="1"/>
  <c r="AF708" i="4"/>
  <c r="AF708" i="10" s="1"/>
  <c r="AQ708" i="4"/>
  <c r="AQ708" i="10" s="1"/>
  <c r="W708" i="4"/>
  <c r="W708" i="10" s="1"/>
  <c r="AH708" i="4"/>
  <c r="AR708" i="4"/>
  <c r="AR708" i="10" s="1"/>
  <c r="AA708" i="4"/>
  <c r="AA708" i="10" s="1"/>
  <c r="AB708" i="4"/>
  <c r="AB708" i="10" s="1"/>
  <c r="P708" i="4"/>
  <c r="R708" i="4"/>
  <c r="R708" i="10" s="1"/>
  <c r="AL708" i="4"/>
  <c r="AL708" i="10" s="1"/>
  <c r="AM708" i="4"/>
  <c r="AM708" i="10" s="1"/>
  <c r="P769" i="4"/>
  <c r="P769" i="10" s="1"/>
  <c r="T769" i="4"/>
  <c r="T769" i="10" s="1"/>
  <c r="X769" i="4"/>
  <c r="X769" i="10" s="1"/>
  <c r="AB769" i="4"/>
  <c r="AB769" i="10" s="1"/>
  <c r="AF769" i="4"/>
  <c r="AF769" i="10" s="1"/>
  <c r="AJ769" i="4"/>
  <c r="AJ769" i="10" s="1"/>
  <c r="AN769" i="4"/>
  <c r="AN769" i="10" s="1"/>
  <c r="AR769" i="4"/>
  <c r="AR769" i="10" s="1"/>
  <c r="Q769" i="4"/>
  <c r="Q769" i="10" s="1"/>
  <c r="U769" i="4"/>
  <c r="U769" i="10" s="1"/>
  <c r="Y769" i="4"/>
  <c r="Y769" i="10" s="1"/>
  <c r="AC769" i="4"/>
  <c r="AC769" i="10" s="1"/>
  <c r="AG769" i="4"/>
  <c r="AG769" i="10" s="1"/>
  <c r="AK769" i="4"/>
  <c r="AK769" i="10" s="1"/>
  <c r="AO769" i="4"/>
  <c r="AO769" i="10" s="1"/>
  <c r="M769" i="4"/>
  <c r="M769" i="10" s="1"/>
  <c r="N769" i="4"/>
  <c r="N769" i="10" s="1"/>
  <c r="V769" i="4"/>
  <c r="V769" i="10" s="1"/>
  <c r="AD769" i="4"/>
  <c r="AD769" i="10" s="1"/>
  <c r="AL769" i="4"/>
  <c r="AL769" i="10" s="1"/>
  <c r="O769" i="4"/>
  <c r="O769" i="10" s="1"/>
  <c r="W769" i="4"/>
  <c r="W769" i="10" s="1"/>
  <c r="AE769" i="4"/>
  <c r="AE769" i="10" s="1"/>
  <c r="AM769" i="4"/>
  <c r="AM769" i="10" s="1"/>
  <c r="R769" i="4"/>
  <c r="R769" i="10" s="1"/>
  <c r="AH769" i="4"/>
  <c r="AH769" i="10" s="1"/>
  <c r="S769" i="4"/>
  <c r="S769" i="10" s="1"/>
  <c r="AI769" i="4"/>
  <c r="AI769" i="10" s="1"/>
  <c r="Z769" i="4"/>
  <c r="Z769" i="10" s="1"/>
  <c r="AA769" i="4"/>
  <c r="AA769" i="10" s="1"/>
  <c r="AP769" i="4"/>
  <c r="AP769" i="10" s="1"/>
  <c r="AQ769" i="4"/>
  <c r="AQ769" i="10" s="1"/>
  <c r="O766" i="4"/>
  <c r="O766" i="10" s="1"/>
  <c r="S766" i="4"/>
  <c r="S766" i="10" s="1"/>
  <c r="Q766" i="4"/>
  <c r="Q766" i="10" s="1"/>
  <c r="V766" i="4"/>
  <c r="V766" i="10" s="1"/>
  <c r="Z766" i="4"/>
  <c r="Z766" i="10" s="1"/>
  <c r="AD766" i="4"/>
  <c r="AD766" i="10" s="1"/>
  <c r="AH766" i="4"/>
  <c r="AH766" i="10" s="1"/>
  <c r="AL766" i="4"/>
  <c r="AL766" i="10" s="1"/>
  <c r="AP766" i="4"/>
  <c r="AP766" i="10" s="1"/>
  <c r="R766" i="4"/>
  <c r="R766" i="10" s="1"/>
  <c r="W766" i="4"/>
  <c r="W766" i="10" s="1"/>
  <c r="AA766" i="4"/>
  <c r="AA766" i="10" s="1"/>
  <c r="AE766" i="4"/>
  <c r="AE766" i="10" s="1"/>
  <c r="AI766" i="4"/>
  <c r="AI766" i="10" s="1"/>
  <c r="AM766" i="4"/>
  <c r="AM766" i="10" s="1"/>
  <c r="AQ766" i="4"/>
  <c r="AQ766" i="10" s="1"/>
  <c r="T766" i="4"/>
  <c r="T766" i="10" s="1"/>
  <c r="AB766" i="4"/>
  <c r="AB766" i="10" s="1"/>
  <c r="AJ766" i="4"/>
  <c r="AJ766" i="10" s="1"/>
  <c r="AR766" i="4"/>
  <c r="AR766" i="10" s="1"/>
  <c r="U766" i="4"/>
  <c r="U766" i="10" s="1"/>
  <c r="AC766" i="4"/>
  <c r="AC766" i="10" s="1"/>
  <c r="AK766" i="4"/>
  <c r="AK766" i="10" s="1"/>
  <c r="M766" i="4"/>
  <c r="M766" i="10" s="1"/>
  <c r="N766" i="4"/>
  <c r="N766" i="10" s="1"/>
  <c r="AF766" i="4"/>
  <c r="AF766" i="10" s="1"/>
  <c r="P766" i="4"/>
  <c r="P766" i="10" s="1"/>
  <c r="AG766" i="4"/>
  <c r="AG766" i="10" s="1"/>
  <c r="X766" i="4"/>
  <c r="X766" i="10" s="1"/>
  <c r="Y766" i="4"/>
  <c r="Y766" i="10" s="1"/>
  <c r="AN766" i="4"/>
  <c r="AN766" i="10" s="1"/>
  <c r="AO766" i="4"/>
  <c r="AO766" i="10" s="1"/>
  <c r="O767" i="4"/>
  <c r="S767" i="4"/>
  <c r="W767" i="4"/>
  <c r="AA767" i="4"/>
  <c r="AE767" i="4"/>
  <c r="AI767" i="4"/>
  <c r="AM767" i="4"/>
  <c r="AQ767" i="4"/>
  <c r="P767" i="4"/>
  <c r="T767" i="4"/>
  <c r="X767" i="4"/>
  <c r="AB767" i="4"/>
  <c r="AF767" i="4"/>
  <c r="AJ767" i="4"/>
  <c r="AN767" i="4"/>
  <c r="AR767" i="4"/>
  <c r="U767" i="4"/>
  <c r="AC767" i="4"/>
  <c r="AK767" i="4"/>
  <c r="M767" i="4"/>
  <c r="N767" i="4"/>
  <c r="V767" i="4"/>
  <c r="AD767" i="4"/>
  <c r="AL767" i="4"/>
  <c r="Q767" i="4"/>
  <c r="AG767" i="4"/>
  <c r="R767" i="4"/>
  <c r="AH767" i="4"/>
  <c r="Y767" i="4"/>
  <c r="Z767" i="4"/>
  <c r="AO767" i="4"/>
  <c r="AP767" i="4"/>
  <c r="O772" i="4"/>
  <c r="O772" i="10" s="1"/>
  <c r="S772" i="4"/>
  <c r="S772" i="10" s="1"/>
  <c r="W772" i="4"/>
  <c r="W772" i="10" s="1"/>
  <c r="AA772" i="4"/>
  <c r="AA772" i="10" s="1"/>
  <c r="AE772" i="4"/>
  <c r="AE772" i="10" s="1"/>
  <c r="AI772" i="4"/>
  <c r="AI772" i="10" s="1"/>
  <c r="AM772" i="4"/>
  <c r="AM772" i="10" s="1"/>
  <c r="AQ772" i="4"/>
  <c r="AQ772" i="10" s="1"/>
  <c r="M772" i="4"/>
  <c r="M772" i="10" s="1"/>
  <c r="P772" i="4"/>
  <c r="P772" i="10" s="1"/>
  <c r="T772" i="4"/>
  <c r="T772" i="10" s="1"/>
  <c r="X772" i="4"/>
  <c r="X772" i="10" s="1"/>
  <c r="AB772" i="4"/>
  <c r="AB772" i="10" s="1"/>
  <c r="AF772" i="4"/>
  <c r="AF772" i="10" s="1"/>
  <c r="AJ772" i="4"/>
  <c r="AJ772" i="10" s="1"/>
  <c r="AN772" i="4"/>
  <c r="AN772" i="10" s="1"/>
  <c r="AR772" i="4"/>
  <c r="AR772" i="10" s="1"/>
  <c r="Q772" i="4"/>
  <c r="Q772" i="10" s="1"/>
  <c r="Y772" i="4"/>
  <c r="Y772" i="10" s="1"/>
  <c r="AG772" i="4"/>
  <c r="AG772" i="10" s="1"/>
  <c r="AO772" i="4"/>
  <c r="AO772" i="10" s="1"/>
  <c r="R772" i="4"/>
  <c r="R772" i="10" s="1"/>
  <c r="Z772" i="4"/>
  <c r="Z772" i="10" s="1"/>
  <c r="AH772" i="4"/>
  <c r="AH772" i="10" s="1"/>
  <c r="AP772" i="4"/>
  <c r="AP772" i="10" s="1"/>
  <c r="U772" i="4"/>
  <c r="U772" i="10" s="1"/>
  <c r="AK772" i="4"/>
  <c r="AK772" i="10" s="1"/>
  <c r="V772" i="4"/>
  <c r="V772" i="10" s="1"/>
  <c r="AL772" i="4"/>
  <c r="AL772" i="10" s="1"/>
  <c r="AC772" i="4"/>
  <c r="AC772" i="10" s="1"/>
  <c r="AD772" i="4"/>
  <c r="AD772" i="10" s="1"/>
  <c r="N772" i="4"/>
  <c r="N772" i="10" s="1"/>
  <c r="N779" i="4"/>
  <c r="N779" i="10" s="1"/>
  <c r="R779" i="4"/>
  <c r="R779" i="10" s="1"/>
  <c r="V779" i="4"/>
  <c r="V779" i="10" s="1"/>
  <c r="Z779" i="4"/>
  <c r="Z779" i="10" s="1"/>
  <c r="AD779" i="4"/>
  <c r="AD779" i="10" s="1"/>
  <c r="AH779" i="4"/>
  <c r="AH779" i="10" s="1"/>
  <c r="AL779" i="4"/>
  <c r="AL779" i="10" s="1"/>
  <c r="AP779" i="4"/>
  <c r="AP779" i="10" s="1"/>
  <c r="O779" i="4"/>
  <c r="O779" i="10" s="1"/>
  <c r="S779" i="4"/>
  <c r="S779" i="10" s="1"/>
  <c r="W779" i="4"/>
  <c r="W779" i="10" s="1"/>
  <c r="AA779" i="4"/>
  <c r="AA779" i="10" s="1"/>
  <c r="AE779" i="4"/>
  <c r="AE779" i="10" s="1"/>
  <c r="AI779" i="4"/>
  <c r="AI779" i="10" s="1"/>
  <c r="AM779" i="4"/>
  <c r="AM779" i="10" s="1"/>
  <c r="AQ779" i="4"/>
  <c r="AQ779" i="10" s="1"/>
  <c r="T779" i="4"/>
  <c r="T779" i="10" s="1"/>
  <c r="AB779" i="4"/>
  <c r="AB779" i="10" s="1"/>
  <c r="AJ779" i="4"/>
  <c r="AJ779" i="10" s="1"/>
  <c r="AR779" i="4"/>
  <c r="AR779" i="10" s="1"/>
  <c r="U779" i="4"/>
  <c r="U779" i="10" s="1"/>
  <c r="AC779" i="4"/>
  <c r="AC779" i="10" s="1"/>
  <c r="AK779" i="4"/>
  <c r="AK779" i="10" s="1"/>
  <c r="M779" i="4"/>
  <c r="M779" i="10" s="1"/>
  <c r="P779" i="4"/>
  <c r="P779" i="10" s="1"/>
  <c r="AF779" i="4"/>
  <c r="AF779" i="10" s="1"/>
  <c r="Q779" i="4"/>
  <c r="Q779" i="10" s="1"/>
  <c r="AG779" i="4"/>
  <c r="AG779" i="10" s="1"/>
  <c r="X779" i="4"/>
  <c r="X779" i="10" s="1"/>
  <c r="Y779" i="4"/>
  <c r="Y779" i="10" s="1"/>
  <c r="AN779" i="4"/>
  <c r="AN779" i="10" s="1"/>
  <c r="AO779" i="4"/>
  <c r="AO779" i="10" s="1"/>
  <c r="O806" i="4"/>
  <c r="S806" i="4"/>
  <c r="W806" i="4"/>
  <c r="AA806" i="4"/>
  <c r="AE806" i="4"/>
  <c r="AI806" i="4"/>
  <c r="AM806" i="4"/>
  <c r="AQ806" i="4"/>
  <c r="P806" i="4"/>
  <c r="T806" i="4"/>
  <c r="X806" i="4"/>
  <c r="AB806" i="4"/>
  <c r="AF806" i="4"/>
  <c r="AJ806" i="4"/>
  <c r="AN806" i="4"/>
  <c r="AR806" i="4"/>
  <c r="Q806" i="4"/>
  <c r="Y806" i="4"/>
  <c r="AG806" i="4"/>
  <c r="AO806" i="4"/>
  <c r="M806" i="4"/>
  <c r="R806" i="4"/>
  <c r="Z806" i="4"/>
  <c r="AH806" i="4"/>
  <c r="AP806" i="4"/>
  <c r="U806" i="4"/>
  <c r="AK806" i="4"/>
  <c r="V806" i="4"/>
  <c r="AL806" i="4"/>
  <c r="AC806" i="4"/>
  <c r="AD806" i="4"/>
  <c r="N806" i="4"/>
  <c r="O822" i="4"/>
  <c r="O822" i="10" s="1"/>
  <c r="S822" i="4"/>
  <c r="S822" i="10" s="1"/>
  <c r="W822" i="4"/>
  <c r="W822" i="10" s="1"/>
  <c r="AA822" i="4"/>
  <c r="AA822" i="10" s="1"/>
  <c r="AE822" i="4"/>
  <c r="AE822" i="10" s="1"/>
  <c r="AI822" i="4"/>
  <c r="AI822" i="10" s="1"/>
  <c r="AM822" i="4"/>
  <c r="AM822" i="10" s="1"/>
  <c r="AQ822" i="4"/>
  <c r="AQ822" i="10" s="1"/>
  <c r="M822" i="4"/>
  <c r="M822" i="10" s="1"/>
  <c r="P822" i="4"/>
  <c r="P822" i="10" s="1"/>
  <c r="T822" i="4"/>
  <c r="T822" i="10" s="1"/>
  <c r="X822" i="4"/>
  <c r="X822" i="10" s="1"/>
  <c r="AB822" i="4"/>
  <c r="AB822" i="10" s="1"/>
  <c r="AF822" i="4"/>
  <c r="AF822" i="10" s="1"/>
  <c r="AJ822" i="4"/>
  <c r="AJ822" i="10" s="1"/>
  <c r="AN822" i="4"/>
  <c r="AN822" i="10" s="1"/>
  <c r="AR822" i="4"/>
  <c r="AR822" i="10" s="1"/>
  <c r="Q822" i="4"/>
  <c r="Q822" i="10" s="1"/>
  <c r="U822" i="4"/>
  <c r="U822" i="10" s="1"/>
  <c r="Y822" i="4"/>
  <c r="Y822" i="10" s="1"/>
  <c r="AC822" i="4"/>
  <c r="AC822" i="10" s="1"/>
  <c r="AG822" i="4"/>
  <c r="AG822" i="10" s="1"/>
  <c r="AK822" i="4"/>
  <c r="AK822" i="10" s="1"/>
  <c r="AO822" i="4"/>
  <c r="AO822" i="10" s="1"/>
  <c r="Z822" i="4"/>
  <c r="Z822" i="10" s="1"/>
  <c r="AP822" i="4"/>
  <c r="AP822" i="10" s="1"/>
  <c r="N822" i="4"/>
  <c r="N822" i="10" s="1"/>
  <c r="AD822" i="4"/>
  <c r="AD822" i="10" s="1"/>
  <c r="AH822" i="4"/>
  <c r="AH822" i="10" s="1"/>
  <c r="AL822" i="4"/>
  <c r="AL822" i="10" s="1"/>
  <c r="R822" i="4"/>
  <c r="R822" i="10" s="1"/>
  <c r="V822" i="4"/>
  <c r="V822" i="10" s="1"/>
  <c r="Q824" i="4"/>
  <c r="Q824" i="10" s="1"/>
  <c r="U824" i="4"/>
  <c r="U824" i="10" s="1"/>
  <c r="Y824" i="4"/>
  <c r="Y824" i="10" s="1"/>
  <c r="AC824" i="4"/>
  <c r="AC824" i="10" s="1"/>
  <c r="AG824" i="4"/>
  <c r="AG824" i="10" s="1"/>
  <c r="AK824" i="4"/>
  <c r="AK824" i="10" s="1"/>
  <c r="AO824" i="4"/>
  <c r="AO824" i="10" s="1"/>
  <c r="R824" i="4"/>
  <c r="R824" i="10" s="1"/>
  <c r="W824" i="4"/>
  <c r="W824" i="10" s="1"/>
  <c r="AB824" i="4"/>
  <c r="AB824" i="10" s="1"/>
  <c r="AH824" i="4"/>
  <c r="AH824" i="10" s="1"/>
  <c r="AM824" i="4"/>
  <c r="AM824" i="10" s="1"/>
  <c r="AR824" i="4"/>
  <c r="AR824" i="10" s="1"/>
  <c r="N824" i="4"/>
  <c r="N824" i="10" s="1"/>
  <c r="S824" i="4"/>
  <c r="S824" i="10" s="1"/>
  <c r="X824" i="4"/>
  <c r="X824" i="10" s="1"/>
  <c r="AD824" i="4"/>
  <c r="AD824" i="10" s="1"/>
  <c r="AI824" i="4"/>
  <c r="AI824" i="10" s="1"/>
  <c r="AN824" i="4"/>
  <c r="AN824" i="10" s="1"/>
  <c r="T824" i="4"/>
  <c r="T824" i="10" s="1"/>
  <c r="AE824" i="4"/>
  <c r="AE824" i="10" s="1"/>
  <c r="AP824" i="4"/>
  <c r="AP824" i="10" s="1"/>
  <c r="V824" i="4"/>
  <c r="V824" i="10" s="1"/>
  <c r="AF824" i="4"/>
  <c r="AF824" i="10" s="1"/>
  <c r="AQ824" i="4"/>
  <c r="AQ824" i="10" s="1"/>
  <c r="Z824" i="4"/>
  <c r="Z824" i="10" s="1"/>
  <c r="M824" i="4"/>
  <c r="M824" i="10" s="1"/>
  <c r="AA824" i="4"/>
  <c r="AA824" i="10" s="1"/>
  <c r="O824" i="4"/>
  <c r="O824" i="10" s="1"/>
  <c r="P824" i="4"/>
  <c r="P824" i="10" s="1"/>
  <c r="AJ824" i="4"/>
  <c r="AJ824" i="10" s="1"/>
  <c r="AL824" i="4"/>
  <c r="AL824" i="10" s="1"/>
  <c r="P256" i="4"/>
  <c r="P256" i="10" s="1"/>
  <c r="T256" i="4"/>
  <c r="T256" i="10" s="1"/>
  <c r="X256" i="4"/>
  <c r="X256" i="10" s="1"/>
  <c r="AB256" i="4"/>
  <c r="AB256" i="10" s="1"/>
  <c r="AF256" i="4"/>
  <c r="AF256" i="10" s="1"/>
  <c r="AJ256" i="4"/>
  <c r="AJ256" i="10" s="1"/>
  <c r="AN256" i="4"/>
  <c r="AN256" i="10" s="1"/>
  <c r="AR256" i="4"/>
  <c r="AR256" i="10" s="1"/>
  <c r="Q256" i="4"/>
  <c r="Q256" i="10" s="1"/>
  <c r="U256" i="4"/>
  <c r="U256" i="10" s="1"/>
  <c r="Y256" i="4"/>
  <c r="Y256" i="10" s="1"/>
  <c r="AC256" i="4"/>
  <c r="AC256" i="10" s="1"/>
  <c r="AG256" i="4"/>
  <c r="AG256" i="10" s="1"/>
  <c r="AK256" i="4"/>
  <c r="AK256" i="10" s="1"/>
  <c r="AO256" i="4"/>
  <c r="AO256" i="10" s="1"/>
  <c r="R256" i="4"/>
  <c r="R256" i="10" s="1"/>
  <c r="Z256" i="4"/>
  <c r="Z256" i="10" s="1"/>
  <c r="AH256" i="4"/>
  <c r="AH256" i="10" s="1"/>
  <c r="AP256" i="4"/>
  <c r="AP256" i="10" s="1"/>
  <c r="N256" i="4"/>
  <c r="N256" i="10" s="1"/>
  <c r="V256" i="4"/>
  <c r="V256" i="10" s="1"/>
  <c r="AD256" i="4"/>
  <c r="AD256" i="10" s="1"/>
  <c r="AL256" i="4"/>
  <c r="AL256" i="10" s="1"/>
  <c r="M256" i="4"/>
  <c r="M256" i="10" s="1"/>
  <c r="S256" i="4"/>
  <c r="S256" i="10" s="1"/>
  <c r="AI256" i="4"/>
  <c r="AI256" i="10" s="1"/>
  <c r="W256" i="4"/>
  <c r="W256" i="10" s="1"/>
  <c r="AM256" i="4"/>
  <c r="AM256" i="10" s="1"/>
  <c r="AA256" i="4"/>
  <c r="AA256" i="10" s="1"/>
  <c r="O256" i="4"/>
  <c r="O256" i="10" s="1"/>
  <c r="AQ256" i="4"/>
  <c r="AQ256" i="10" s="1"/>
  <c r="AE256" i="4"/>
  <c r="AE256" i="10" s="1"/>
  <c r="O227" i="4"/>
  <c r="AQ227" i="4"/>
  <c r="P227" i="4"/>
  <c r="AR227" i="4"/>
  <c r="N227" i="4"/>
  <c r="AP227" i="4"/>
  <c r="M227" i="4"/>
  <c r="Q227" i="4"/>
  <c r="N226" i="4"/>
  <c r="N226" i="10" s="1"/>
  <c r="AP226" i="4"/>
  <c r="AP226" i="10" s="1"/>
  <c r="O226" i="4"/>
  <c r="O226" i="10" s="1"/>
  <c r="AQ226" i="4"/>
  <c r="AQ226" i="10" s="1"/>
  <c r="U226" i="4"/>
  <c r="U226" i="10" s="1"/>
  <c r="T226" i="4"/>
  <c r="T226" i="10" s="1"/>
  <c r="AJ226" i="4"/>
  <c r="AJ226" i="10" s="1"/>
  <c r="P226" i="4"/>
  <c r="P226" i="10" s="1"/>
  <c r="Q428" i="4"/>
  <c r="U428" i="4"/>
  <c r="U415" i="4" s="1"/>
  <c r="Y428" i="4"/>
  <c r="AC428" i="4"/>
  <c r="AG428" i="4"/>
  <c r="AK428" i="4"/>
  <c r="AO428" i="4"/>
  <c r="N428" i="4"/>
  <c r="R428" i="4"/>
  <c r="V428" i="4"/>
  <c r="Z428" i="4"/>
  <c r="AD428" i="4"/>
  <c r="AH428" i="4"/>
  <c r="AL428" i="4"/>
  <c r="AP428" i="4"/>
  <c r="M428" i="4"/>
  <c r="O428" i="4"/>
  <c r="W428" i="4"/>
  <c r="AE428" i="4"/>
  <c r="AM428" i="4"/>
  <c r="P428" i="4"/>
  <c r="P415" i="4" s="1"/>
  <c r="X428" i="4"/>
  <c r="AF428" i="4"/>
  <c r="AN428" i="4"/>
  <c r="AB428" i="4"/>
  <c r="AB415" i="4" s="1"/>
  <c r="AR428" i="4"/>
  <c r="T428" i="4"/>
  <c r="AJ428" i="4"/>
  <c r="AI428" i="4"/>
  <c r="AQ428" i="4"/>
  <c r="AQ415" i="4" s="1"/>
  <c r="S428" i="4"/>
  <c r="AA428" i="4"/>
  <c r="N245" i="4"/>
  <c r="N245" i="10" s="1"/>
  <c r="R245" i="4"/>
  <c r="R245" i="10" s="1"/>
  <c r="V245" i="4"/>
  <c r="V245" i="10" s="1"/>
  <c r="Z245" i="4"/>
  <c r="Z245" i="10" s="1"/>
  <c r="AD245" i="4"/>
  <c r="AD245" i="10" s="1"/>
  <c r="AH245" i="4"/>
  <c r="AH245" i="10" s="1"/>
  <c r="AL245" i="4"/>
  <c r="AL245" i="10" s="1"/>
  <c r="AP245" i="4"/>
  <c r="AP245" i="10" s="1"/>
  <c r="M245" i="4"/>
  <c r="M245" i="10" s="1"/>
  <c r="O245" i="4"/>
  <c r="O245" i="10" s="1"/>
  <c r="S245" i="4"/>
  <c r="S245" i="10" s="1"/>
  <c r="W245" i="4"/>
  <c r="W245" i="10" s="1"/>
  <c r="AA245" i="4"/>
  <c r="AA245" i="10" s="1"/>
  <c r="AE245" i="4"/>
  <c r="AE245" i="10" s="1"/>
  <c r="AI245" i="4"/>
  <c r="AI245" i="10" s="1"/>
  <c r="AM245" i="4"/>
  <c r="AM245" i="10" s="1"/>
  <c r="AQ245" i="4"/>
  <c r="AQ245" i="10" s="1"/>
  <c r="T245" i="4"/>
  <c r="T245" i="10" s="1"/>
  <c r="AB245" i="4"/>
  <c r="AB245" i="10" s="1"/>
  <c r="AJ245" i="4"/>
  <c r="AJ245" i="10" s="1"/>
  <c r="AR245" i="4"/>
  <c r="AR245" i="10" s="1"/>
  <c r="P245" i="4"/>
  <c r="P245" i="10" s="1"/>
  <c r="X245" i="4"/>
  <c r="X245" i="10" s="1"/>
  <c r="AF245" i="4"/>
  <c r="AF245" i="10" s="1"/>
  <c r="AN245" i="4"/>
  <c r="AN245" i="10" s="1"/>
  <c r="U245" i="4"/>
  <c r="U245" i="10" s="1"/>
  <c r="AK245" i="4"/>
  <c r="AK245" i="10" s="1"/>
  <c r="Y245" i="4"/>
  <c r="Y245" i="10" s="1"/>
  <c r="AO245" i="4"/>
  <c r="AO245" i="10" s="1"/>
  <c r="AC245" i="4"/>
  <c r="AC245" i="10" s="1"/>
  <c r="Q245" i="4"/>
  <c r="Q245" i="10" s="1"/>
  <c r="AG245" i="4"/>
  <c r="AG245" i="10" s="1"/>
  <c r="O132" i="4"/>
  <c r="S132" i="4"/>
  <c r="W132" i="4"/>
  <c r="AA132" i="4"/>
  <c r="AE132" i="4"/>
  <c r="AI132" i="4"/>
  <c r="AM132" i="4"/>
  <c r="AQ132" i="4"/>
  <c r="P132" i="4"/>
  <c r="T132" i="4"/>
  <c r="X132" i="4"/>
  <c r="AB132" i="4"/>
  <c r="AF132" i="4"/>
  <c r="AJ132" i="4"/>
  <c r="AN132" i="4"/>
  <c r="AR132" i="4"/>
  <c r="M132" i="4"/>
  <c r="Q132" i="4"/>
  <c r="U132" i="4"/>
  <c r="Y132" i="4"/>
  <c r="AC132" i="4"/>
  <c r="AG132" i="4"/>
  <c r="AK132" i="4"/>
  <c r="AO132" i="4"/>
  <c r="Z132" i="4"/>
  <c r="AP132" i="4"/>
  <c r="N132" i="4"/>
  <c r="AD132" i="4"/>
  <c r="R132" i="4"/>
  <c r="AH132" i="4"/>
  <c r="AL132" i="4"/>
  <c r="V132" i="4"/>
  <c r="Q134" i="4"/>
  <c r="Q134" i="10" s="1"/>
  <c r="U134" i="4"/>
  <c r="U134" i="10" s="1"/>
  <c r="Y134" i="4"/>
  <c r="Y134" i="10" s="1"/>
  <c r="AC134" i="4"/>
  <c r="AC134" i="10" s="1"/>
  <c r="AG134" i="4"/>
  <c r="AG134" i="10" s="1"/>
  <c r="AK134" i="4"/>
  <c r="AK134" i="10" s="1"/>
  <c r="AO134" i="4"/>
  <c r="AO134" i="10" s="1"/>
  <c r="N134" i="4"/>
  <c r="N134" i="10" s="1"/>
  <c r="R134" i="4"/>
  <c r="R134" i="10" s="1"/>
  <c r="V134" i="4"/>
  <c r="V134" i="10" s="1"/>
  <c r="Z134" i="4"/>
  <c r="Z134" i="10" s="1"/>
  <c r="AD134" i="4"/>
  <c r="AD134" i="10" s="1"/>
  <c r="AH134" i="4"/>
  <c r="AH134" i="10" s="1"/>
  <c r="AL134" i="4"/>
  <c r="AL134" i="10" s="1"/>
  <c r="AP134" i="4"/>
  <c r="AP134" i="10" s="1"/>
  <c r="M134" i="4"/>
  <c r="M134" i="10" s="1"/>
  <c r="O134" i="4"/>
  <c r="O134" i="10" s="1"/>
  <c r="S134" i="4"/>
  <c r="S134" i="10" s="1"/>
  <c r="W134" i="4"/>
  <c r="W134" i="10" s="1"/>
  <c r="AA134" i="4"/>
  <c r="AA134" i="10" s="1"/>
  <c r="AE134" i="4"/>
  <c r="AE134" i="10" s="1"/>
  <c r="AI134" i="4"/>
  <c r="AI134" i="10" s="1"/>
  <c r="AM134" i="4"/>
  <c r="AM134" i="10" s="1"/>
  <c r="AQ134" i="4"/>
  <c r="AQ134" i="10" s="1"/>
  <c r="AB134" i="4"/>
  <c r="AB134" i="10" s="1"/>
  <c r="AR134" i="4"/>
  <c r="AR134" i="10" s="1"/>
  <c r="P134" i="4"/>
  <c r="P134" i="10" s="1"/>
  <c r="AF134" i="4"/>
  <c r="AF134" i="10" s="1"/>
  <c r="T134" i="4"/>
  <c r="T134" i="10" s="1"/>
  <c r="AJ134" i="4"/>
  <c r="AJ134" i="10" s="1"/>
  <c r="AN134" i="4"/>
  <c r="AN134" i="10" s="1"/>
  <c r="X134" i="4"/>
  <c r="X134" i="10" s="1"/>
  <c r="P133" i="4"/>
  <c r="T133" i="4"/>
  <c r="X133" i="4"/>
  <c r="AB133" i="4"/>
  <c r="AF133" i="4"/>
  <c r="AJ133" i="4"/>
  <c r="AN133" i="4"/>
  <c r="AR133" i="4"/>
  <c r="M133" i="4"/>
  <c r="Q133" i="4"/>
  <c r="U133" i="4"/>
  <c r="Y133" i="4"/>
  <c r="AC133" i="4"/>
  <c r="AG133" i="4"/>
  <c r="AK133" i="4"/>
  <c r="AO133" i="4"/>
  <c r="N133" i="4"/>
  <c r="R133" i="4"/>
  <c r="V133" i="4"/>
  <c r="Z133" i="4"/>
  <c r="AD133" i="4"/>
  <c r="AH133" i="4"/>
  <c r="AL133" i="4"/>
  <c r="AP133" i="4"/>
  <c r="AA133" i="4"/>
  <c r="AQ133" i="4"/>
  <c r="O133" i="4"/>
  <c r="AE133" i="4"/>
  <c r="S133" i="4"/>
  <c r="AI133" i="4"/>
  <c r="W133" i="4"/>
  <c r="AM133" i="4"/>
  <c r="AI176" i="4"/>
  <c r="AI176" i="10" s="1"/>
  <c r="X92" i="4"/>
  <c r="X92" i="10" s="1"/>
  <c r="Y92" i="4"/>
  <c r="Y92" i="10" s="1"/>
  <c r="U187" i="4"/>
  <c r="U187" i="10" s="1"/>
  <c r="AK187" i="4"/>
  <c r="AK187" i="10" s="1"/>
  <c r="AM187" i="4"/>
  <c r="AM187" i="10" s="1"/>
  <c r="X187" i="4"/>
  <c r="X187" i="10" s="1"/>
  <c r="AG84" i="4"/>
  <c r="AG84" i="10" s="1"/>
  <c r="Q174" i="4"/>
  <c r="Q174" i="10" s="1"/>
  <c r="T83" i="4"/>
  <c r="T83" i="10" s="1"/>
  <c r="AE172" i="4"/>
  <c r="AP81" i="4"/>
  <c r="AP81" i="10" s="1"/>
  <c r="R175" i="4"/>
  <c r="R175" i="10" s="1"/>
  <c r="P137" i="4"/>
  <c r="P137" i="10" s="1"/>
  <c r="T137" i="4"/>
  <c r="T137" i="10" s="1"/>
  <c r="X137" i="4"/>
  <c r="X137" i="10" s="1"/>
  <c r="AB137" i="4"/>
  <c r="AB137" i="10" s="1"/>
  <c r="AF137" i="4"/>
  <c r="AF137" i="10" s="1"/>
  <c r="AJ137" i="4"/>
  <c r="AJ137" i="10" s="1"/>
  <c r="AN137" i="4"/>
  <c r="AN137" i="10" s="1"/>
  <c r="AR137" i="4"/>
  <c r="AR137" i="10" s="1"/>
  <c r="M137" i="4"/>
  <c r="M137" i="10" s="1"/>
  <c r="Q137" i="4"/>
  <c r="Q137" i="10" s="1"/>
  <c r="U137" i="4"/>
  <c r="U137" i="10" s="1"/>
  <c r="Y137" i="4"/>
  <c r="Y137" i="10" s="1"/>
  <c r="AC137" i="4"/>
  <c r="AC137" i="10" s="1"/>
  <c r="AG137" i="4"/>
  <c r="AG137" i="10" s="1"/>
  <c r="AK137" i="4"/>
  <c r="AK137" i="10" s="1"/>
  <c r="AO137" i="4"/>
  <c r="AO137" i="10" s="1"/>
  <c r="N137" i="4"/>
  <c r="N137" i="10" s="1"/>
  <c r="R137" i="4"/>
  <c r="R137" i="10" s="1"/>
  <c r="V137" i="4"/>
  <c r="V137" i="10" s="1"/>
  <c r="Z137" i="4"/>
  <c r="Z137" i="10" s="1"/>
  <c r="AD137" i="4"/>
  <c r="AD137" i="10" s="1"/>
  <c r="AH137" i="4"/>
  <c r="AH137" i="10" s="1"/>
  <c r="AL137" i="4"/>
  <c r="AL137" i="10" s="1"/>
  <c r="AP137" i="4"/>
  <c r="AP137" i="10" s="1"/>
  <c r="O137" i="4"/>
  <c r="O137" i="10" s="1"/>
  <c r="AE137" i="4"/>
  <c r="AE137" i="10" s="1"/>
  <c r="S137" i="4"/>
  <c r="S137" i="10" s="1"/>
  <c r="AI137" i="4"/>
  <c r="AI137" i="10" s="1"/>
  <c r="W137" i="4"/>
  <c r="W137" i="10" s="1"/>
  <c r="AM137" i="4"/>
  <c r="AM137" i="10" s="1"/>
  <c r="AA137" i="4"/>
  <c r="AA137" i="10" s="1"/>
  <c r="AQ137" i="4"/>
  <c r="AQ137" i="10" s="1"/>
  <c r="AB80" i="4"/>
  <c r="AB935" i="4" s="1"/>
  <c r="AH164" i="4"/>
  <c r="AH164" i="10" s="1"/>
  <c r="O136" i="4"/>
  <c r="O136" i="10" s="1"/>
  <c r="S136" i="4"/>
  <c r="S136" i="10" s="1"/>
  <c r="W136" i="4"/>
  <c r="W136" i="10" s="1"/>
  <c r="AA136" i="4"/>
  <c r="AA136" i="10" s="1"/>
  <c r="AE136" i="4"/>
  <c r="AE136" i="10" s="1"/>
  <c r="AI136" i="4"/>
  <c r="AM136" i="4"/>
  <c r="AM136" i="10" s="1"/>
  <c r="AQ136" i="4"/>
  <c r="AQ136" i="10" s="1"/>
  <c r="P136" i="4"/>
  <c r="P136" i="10" s="1"/>
  <c r="T136" i="4"/>
  <c r="T136" i="10" s="1"/>
  <c r="X136" i="4"/>
  <c r="X136" i="10" s="1"/>
  <c r="AB136" i="4"/>
  <c r="AB136" i="10" s="1"/>
  <c r="AF136" i="4"/>
  <c r="AF136" i="10" s="1"/>
  <c r="AJ136" i="4"/>
  <c r="AJ136" i="10" s="1"/>
  <c r="AN136" i="4"/>
  <c r="AN136" i="10" s="1"/>
  <c r="AR136" i="4"/>
  <c r="AR136" i="10" s="1"/>
  <c r="Q136" i="4"/>
  <c r="Q136" i="10" s="1"/>
  <c r="U136" i="4"/>
  <c r="U136" i="10" s="1"/>
  <c r="Y136" i="4"/>
  <c r="Y136" i="10" s="1"/>
  <c r="AC136" i="4"/>
  <c r="AC136" i="10" s="1"/>
  <c r="AG136" i="4"/>
  <c r="AG136" i="10" s="1"/>
  <c r="AK136" i="4"/>
  <c r="AK136" i="10" s="1"/>
  <c r="AO136" i="4"/>
  <c r="AO136" i="10" s="1"/>
  <c r="N136" i="4"/>
  <c r="N136" i="10" s="1"/>
  <c r="AD136" i="4"/>
  <c r="AD136" i="10" s="1"/>
  <c r="M136" i="4"/>
  <c r="M136" i="10" s="1"/>
  <c r="R136" i="4"/>
  <c r="R136" i="10" s="1"/>
  <c r="AH136" i="4"/>
  <c r="AH136" i="10" s="1"/>
  <c r="V136" i="4"/>
  <c r="V136" i="10" s="1"/>
  <c r="AL136" i="4"/>
  <c r="AL136" i="10" s="1"/>
  <c r="AP136" i="4"/>
  <c r="AP136" i="10" s="1"/>
  <c r="Z136" i="4"/>
  <c r="Z136" i="10" s="1"/>
  <c r="AA79" i="4"/>
  <c r="T93" i="4"/>
  <c r="U93" i="4"/>
  <c r="V93" i="4"/>
  <c r="AL93" i="4"/>
  <c r="N131" i="4"/>
  <c r="N131" i="10" s="1"/>
  <c r="R131" i="4"/>
  <c r="R131" i="10" s="1"/>
  <c r="V131" i="4"/>
  <c r="V131" i="10" s="1"/>
  <c r="Z131" i="4"/>
  <c r="Z131" i="10" s="1"/>
  <c r="AD131" i="4"/>
  <c r="AH131" i="4"/>
  <c r="AH131" i="10" s="1"/>
  <c r="AL131" i="4"/>
  <c r="AL131" i="10" s="1"/>
  <c r="AP131" i="4"/>
  <c r="AP131" i="10" s="1"/>
  <c r="O131" i="4"/>
  <c r="O131" i="10" s="1"/>
  <c r="S131" i="4"/>
  <c r="S131" i="10" s="1"/>
  <c r="W131" i="4"/>
  <c r="W131" i="10" s="1"/>
  <c r="AA131" i="4"/>
  <c r="AA131" i="10" s="1"/>
  <c r="AE131" i="4"/>
  <c r="AE131" i="10" s="1"/>
  <c r="AI131" i="4"/>
  <c r="AI131" i="10" s="1"/>
  <c r="AM131" i="4"/>
  <c r="AM131" i="10" s="1"/>
  <c r="AQ131" i="4"/>
  <c r="AQ131" i="10" s="1"/>
  <c r="P131" i="4"/>
  <c r="P131" i="10" s="1"/>
  <c r="T131" i="4"/>
  <c r="T131" i="10" s="1"/>
  <c r="X131" i="4"/>
  <c r="X131" i="10" s="1"/>
  <c r="AB131" i="4"/>
  <c r="AB131" i="10" s="1"/>
  <c r="AF131" i="4"/>
  <c r="AF131" i="10" s="1"/>
  <c r="AJ131" i="4"/>
  <c r="AJ131" i="10" s="1"/>
  <c r="AN131" i="4"/>
  <c r="AN131" i="10" s="1"/>
  <c r="AR131" i="4"/>
  <c r="AR131" i="10" s="1"/>
  <c r="Y131" i="4"/>
  <c r="Y131" i="10" s="1"/>
  <c r="AO131" i="4"/>
  <c r="AO131" i="10" s="1"/>
  <c r="M131" i="4"/>
  <c r="M131" i="10" s="1"/>
  <c r="AC131" i="4"/>
  <c r="AC131" i="10" s="1"/>
  <c r="Q131" i="4"/>
  <c r="AG131" i="4"/>
  <c r="AG131" i="10" s="1"/>
  <c r="U131" i="4"/>
  <c r="U131" i="10" s="1"/>
  <c r="AK131" i="4"/>
  <c r="AK131" i="10" s="1"/>
  <c r="N135" i="4"/>
  <c r="N135" i="10" s="1"/>
  <c r="R135" i="4"/>
  <c r="R135" i="10" s="1"/>
  <c r="V135" i="4"/>
  <c r="V135" i="10" s="1"/>
  <c r="Z135" i="4"/>
  <c r="Z135" i="10" s="1"/>
  <c r="AD135" i="4"/>
  <c r="AD135" i="10" s="1"/>
  <c r="AH135" i="4"/>
  <c r="AH135" i="10" s="1"/>
  <c r="AL135" i="4"/>
  <c r="AL135" i="10" s="1"/>
  <c r="AP135" i="4"/>
  <c r="AP135" i="10" s="1"/>
  <c r="O135" i="4"/>
  <c r="O135" i="10" s="1"/>
  <c r="S135" i="4"/>
  <c r="S135" i="10" s="1"/>
  <c r="W135" i="4"/>
  <c r="W135" i="10" s="1"/>
  <c r="AA135" i="4"/>
  <c r="AA135" i="10" s="1"/>
  <c r="AE135" i="4"/>
  <c r="AE135" i="10" s="1"/>
  <c r="AI135" i="4"/>
  <c r="AI135" i="10" s="1"/>
  <c r="AM135" i="4"/>
  <c r="AM135" i="10" s="1"/>
  <c r="AQ135" i="4"/>
  <c r="AQ135" i="10" s="1"/>
  <c r="P135" i="4"/>
  <c r="P135" i="10" s="1"/>
  <c r="T135" i="4"/>
  <c r="T135" i="10" s="1"/>
  <c r="X135" i="4"/>
  <c r="X135" i="10" s="1"/>
  <c r="AB135" i="4"/>
  <c r="AB135" i="10" s="1"/>
  <c r="AF135" i="4"/>
  <c r="AF135" i="10" s="1"/>
  <c r="AJ135" i="4"/>
  <c r="AJ135" i="10" s="1"/>
  <c r="AN135" i="4"/>
  <c r="AN135" i="10" s="1"/>
  <c r="AR135" i="4"/>
  <c r="AR135" i="10" s="1"/>
  <c r="M135" i="4"/>
  <c r="M135" i="10" s="1"/>
  <c r="AC135" i="4"/>
  <c r="AC135" i="10" s="1"/>
  <c r="Q135" i="4"/>
  <c r="Q135" i="10" s="1"/>
  <c r="AG135" i="4"/>
  <c r="AG135" i="10" s="1"/>
  <c r="U135" i="4"/>
  <c r="U135" i="10" s="1"/>
  <c r="AK135" i="4"/>
  <c r="AK135" i="10" s="1"/>
  <c r="Y135" i="4"/>
  <c r="Y135" i="10" s="1"/>
  <c r="AO135" i="4"/>
  <c r="AO135" i="10" s="1"/>
  <c r="V162" i="4"/>
  <c r="V162" i="10" s="1"/>
  <c r="Y94" i="4"/>
  <c r="W177" i="4"/>
  <c r="W177" i="10" s="1"/>
  <c r="AN69" i="4"/>
  <c r="AN69" i="10" s="1"/>
  <c r="AI45" i="4"/>
  <c r="AI45" i="10" s="1"/>
  <c r="W187" i="4"/>
  <c r="W187" i="10" s="1"/>
  <c r="X82" i="4"/>
  <c r="W227" i="4"/>
  <c r="AQ39" i="4"/>
  <c r="AR310" i="4"/>
  <c r="AR310" i="10" s="1"/>
  <c r="AN310" i="4"/>
  <c r="AN310" i="10" s="1"/>
  <c r="AF310" i="4"/>
  <c r="AF310" i="10" s="1"/>
  <c r="AB310" i="4"/>
  <c r="AB310" i="10" s="1"/>
  <c r="X310" i="4"/>
  <c r="X310" i="10" s="1"/>
  <c r="P310" i="4"/>
  <c r="P310" i="10" s="1"/>
  <c r="AQ310" i="4"/>
  <c r="AQ310" i="10" s="1"/>
  <c r="AM310" i="4"/>
  <c r="AM310" i="10" s="1"/>
  <c r="AE310" i="4"/>
  <c r="AE310" i="10" s="1"/>
  <c r="S310" i="4"/>
  <c r="S310" i="10" s="1"/>
  <c r="O310" i="4"/>
  <c r="O310" i="10" s="1"/>
  <c r="AH310" i="4"/>
  <c r="AH310" i="10" s="1"/>
  <c r="V310" i="4"/>
  <c r="V310" i="10" s="1"/>
  <c r="AC310" i="4"/>
  <c r="AC310" i="10" s="1"/>
  <c r="M310" i="4"/>
  <c r="M310" i="10" s="1"/>
  <c r="AG310" i="4"/>
  <c r="AG310" i="10" s="1"/>
  <c r="M704" i="4"/>
  <c r="M717" i="4"/>
  <c r="AR820" i="4"/>
  <c r="AN820" i="4"/>
  <c r="AJ820" i="4"/>
  <c r="AF820" i="4"/>
  <c r="AB820" i="4"/>
  <c r="X820" i="4"/>
  <c r="T820" i="4"/>
  <c r="P820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C820" i="4"/>
  <c r="M820" i="4"/>
  <c r="AO820" i="4"/>
  <c r="Y820" i="4"/>
  <c r="AK820" i="4"/>
  <c r="U820" i="4"/>
  <c r="AG820" i="4"/>
  <c r="Q820" i="4"/>
  <c r="M309" i="4"/>
  <c r="M309" i="10" s="1"/>
  <c r="AI309" i="4"/>
  <c r="AI309" i="10" s="1"/>
  <c r="AQ768" i="4"/>
  <c r="AM768" i="4"/>
  <c r="AI768" i="4"/>
  <c r="AE768" i="4"/>
  <c r="AA768" i="4"/>
  <c r="W768" i="4"/>
  <c r="S768" i="4"/>
  <c r="O768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R768" i="4"/>
  <c r="AB768" i="4"/>
  <c r="AN768" i="4"/>
  <c r="X768" i="4"/>
  <c r="AJ768" i="4"/>
  <c r="T768" i="4"/>
  <c r="AF768" i="4"/>
  <c r="P768" i="4"/>
  <c r="AP781" i="4"/>
  <c r="AL781" i="4"/>
  <c r="AH781" i="4"/>
  <c r="AD781" i="4"/>
  <c r="Z781" i="4"/>
  <c r="V781" i="4"/>
  <c r="R781" i="4"/>
  <c r="N781" i="4"/>
  <c r="AO781" i="4"/>
  <c r="AK781" i="4"/>
  <c r="AG781" i="4"/>
  <c r="AC781" i="4"/>
  <c r="Y781" i="4"/>
  <c r="U781" i="4"/>
  <c r="Q781" i="4"/>
  <c r="M781" i="4"/>
  <c r="AR781" i="4"/>
  <c r="AN781" i="4"/>
  <c r="AJ781" i="4"/>
  <c r="AF781" i="4"/>
  <c r="AB781" i="4"/>
  <c r="X781" i="4"/>
  <c r="T781" i="4"/>
  <c r="P781" i="4"/>
  <c r="AI781" i="4"/>
  <c r="S781" i="4"/>
  <c r="AE781" i="4"/>
  <c r="O781" i="4"/>
  <c r="AQ781" i="4"/>
  <c r="AA781" i="4"/>
  <c r="W781" i="4"/>
  <c r="AM781" i="4"/>
  <c r="AI307" i="4"/>
  <c r="AE307" i="4"/>
  <c r="AA307" i="4"/>
  <c r="W307" i="4"/>
  <c r="S307" i="4"/>
  <c r="O307" i="4"/>
  <c r="AP307" i="4"/>
  <c r="AH307" i="4"/>
  <c r="AD307" i="4"/>
  <c r="Z307" i="4"/>
  <c r="R307" i="4"/>
  <c r="N307" i="4"/>
  <c r="AO307" i="4"/>
  <c r="AG307" i="4"/>
  <c r="AC307" i="4"/>
  <c r="Y307" i="4"/>
  <c r="Q307" i="4"/>
  <c r="M307" i="4"/>
  <c r="AF307" i="4"/>
  <c r="P307" i="4"/>
  <c r="AR307" i="4"/>
  <c r="AB307" i="4"/>
  <c r="AN307" i="4"/>
  <c r="T307" i="4"/>
  <c r="AJ307" i="4"/>
  <c r="AD308" i="4"/>
  <c r="N308" i="4"/>
  <c r="AK308" i="4"/>
  <c r="Q308" i="4"/>
  <c r="AR308" i="4"/>
  <c r="AJ308" i="4"/>
  <c r="T308" i="4"/>
  <c r="AE308" i="4"/>
  <c r="AA308" i="4"/>
  <c r="W308" i="4"/>
  <c r="W346" i="4"/>
  <c r="AC346" i="4"/>
  <c r="AO348" i="4"/>
  <c r="AO348" i="10" s="1"/>
  <c r="AK348" i="4"/>
  <c r="AK348" i="10" s="1"/>
  <c r="AG348" i="4"/>
  <c r="AG348" i="10" s="1"/>
  <c r="AC348" i="4"/>
  <c r="AC348" i="10" s="1"/>
  <c r="AR348" i="4"/>
  <c r="AR348" i="10" s="1"/>
  <c r="AF348" i="4"/>
  <c r="AF348" i="10" s="1"/>
  <c r="AB348" i="4"/>
  <c r="AB348" i="10" s="1"/>
  <c r="X348" i="4"/>
  <c r="X348" i="10" s="1"/>
  <c r="AH348" i="4"/>
  <c r="AH348" i="10" s="1"/>
  <c r="R348" i="4"/>
  <c r="R348" i="10" s="1"/>
  <c r="O348" i="4"/>
  <c r="O348" i="10" s="1"/>
  <c r="AQ348" i="4"/>
  <c r="AQ348" i="10" s="1"/>
  <c r="AA348" i="4"/>
  <c r="AA348" i="10" s="1"/>
  <c r="S348" i="4"/>
  <c r="S348" i="10" s="1"/>
  <c r="Y351" i="4"/>
  <c r="Y351" i="10" s="1"/>
  <c r="O351" i="4"/>
  <c r="O351" i="10" s="1"/>
  <c r="AB351" i="4"/>
  <c r="AB351" i="10" s="1"/>
  <c r="AA351" i="4"/>
  <c r="AA351" i="10" s="1"/>
  <c r="S351" i="4"/>
  <c r="S351" i="10" s="1"/>
  <c r="X351" i="4"/>
  <c r="X351" i="10" s="1"/>
  <c r="AP347" i="4"/>
  <c r="AL347" i="4"/>
  <c r="AH347" i="4"/>
  <c r="AD347" i="4"/>
  <c r="Z347" i="4"/>
  <c r="V347" i="4"/>
  <c r="R347" i="4"/>
  <c r="N347" i="4"/>
  <c r="AK347" i="4"/>
  <c r="AG347" i="4"/>
  <c r="AC347" i="4"/>
  <c r="Y347" i="4"/>
  <c r="U347" i="4"/>
  <c r="Q347" i="4"/>
  <c r="M347" i="4"/>
  <c r="AQ347" i="4"/>
  <c r="AI347" i="4"/>
  <c r="AA347" i="4"/>
  <c r="S347" i="4"/>
  <c r="AF347" i="4"/>
  <c r="X347" i="4"/>
  <c r="P347" i="4"/>
  <c r="AM347" i="4"/>
  <c r="AE347" i="4"/>
  <c r="W347" i="4"/>
  <c r="O347" i="4"/>
  <c r="AR347" i="4"/>
  <c r="AJ347" i="4"/>
  <c r="AB347" i="4"/>
  <c r="T347" i="4"/>
  <c r="AO468" i="4"/>
  <c r="AO468" i="10" s="1"/>
  <c r="AK468" i="4"/>
  <c r="AK468" i="10" s="1"/>
  <c r="AC468" i="4"/>
  <c r="AC468" i="10" s="1"/>
  <c r="Y468" i="4"/>
  <c r="Y468" i="10" s="1"/>
  <c r="U468" i="4"/>
  <c r="U468" i="10" s="1"/>
  <c r="M468" i="4"/>
  <c r="M468" i="10" s="1"/>
  <c r="AR468" i="4"/>
  <c r="AR468" i="10" s="1"/>
  <c r="AN468" i="4"/>
  <c r="AN468" i="10" s="1"/>
  <c r="AF468" i="4"/>
  <c r="AF468" i="10" s="1"/>
  <c r="AB468" i="4"/>
  <c r="AB468" i="10" s="1"/>
  <c r="X468" i="4"/>
  <c r="X468" i="10" s="1"/>
  <c r="P468" i="4"/>
  <c r="P468" i="10" s="1"/>
  <c r="AL468" i="4"/>
  <c r="AL468" i="10" s="1"/>
  <c r="AD468" i="4"/>
  <c r="AD468" i="10" s="1"/>
  <c r="N468" i="4"/>
  <c r="N468" i="10" s="1"/>
  <c r="AI468" i="4"/>
  <c r="AI468" i="10" s="1"/>
  <c r="AA468" i="4"/>
  <c r="AA468" i="10" s="1"/>
  <c r="S468" i="4"/>
  <c r="S468" i="10" s="1"/>
  <c r="AH468" i="4"/>
  <c r="AH468" i="10" s="1"/>
  <c r="Z468" i="4"/>
  <c r="Z468" i="10" s="1"/>
  <c r="R468" i="4"/>
  <c r="R468" i="10" s="1"/>
  <c r="AM468" i="4"/>
  <c r="AM468" i="10" s="1"/>
  <c r="AE468" i="4"/>
  <c r="AE468" i="10" s="1"/>
  <c r="O468" i="4"/>
  <c r="O468" i="10" s="1"/>
  <c r="AM311" i="4"/>
  <c r="AM311" i="10" s="1"/>
  <c r="AH311" i="4"/>
  <c r="AH311" i="10" s="1"/>
  <c r="AB311" i="4"/>
  <c r="AB311" i="10" s="1"/>
  <c r="AK416" i="4"/>
  <c r="AK416" i="10" s="1"/>
  <c r="AG416" i="4"/>
  <c r="AG416" i="10" s="1"/>
  <c r="AC416" i="4"/>
  <c r="AC416" i="10" s="1"/>
  <c r="M416" i="4"/>
  <c r="M416" i="10" s="1"/>
  <c r="AJ416" i="4"/>
  <c r="AJ416" i="10" s="1"/>
  <c r="AB416" i="4"/>
  <c r="T416" i="4"/>
  <c r="T416" i="10" s="1"/>
  <c r="P416" i="4"/>
  <c r="P416" i="10" s="1"/>
  <c r="AP416" i="4"/>
  <c r="AP416" i="10" s="1"/>
  <c r="AM416" i="4"/>
  <c r="W416" i="4"/>
  <c r="O416" i="4"/>
  <c r="N416" i="4"/>
  <c r="AI416" i="4"/>
  <c r="AI416" i="10" s="1"/>
  <c r="AP510" i="4"/>
  <c r="AP510" i="10" s="1"/>
  <c r="AH510" i="4"/>
  <c r="AH510" i="10" s="1"/>
  <c r="AD510" i="4"/>
  <c r="AD510" i="10" s="1"/>
  <c r="Z510" i="4"/>
  <c r="Z510" i="10" s="1"/>
  <c r="R510" i="4"/>
  <c r="R510" i="10" s="1"/>
  <c r="N510" i="4"/>
  <c r="N510" i="10" s="1"/>
  <c r="AO510" i="4"/>
  <c r="AO510" i="10" s="1"/>
  <c r="AG510" i="4"/>
  <c r="AG510" i="10" s="1"/>
  <c r="AC510" i="4"/>
  <c r="AC510" i="10" s="1"/>
  <c r="Y510" i="4"/>
  <c r="Y510" i="10" s="1"/>
  <c r="Q510" i="4"/>
  <c r="Q510" i="10" s="1"/>
  <c r="M510" i="4"/>
  <c r="M510" i="10" s="1"/>
  <c r="AR510" i="4"/>
  <c r="AR510" i="10" s="1"/>
  <c r="AJ510" i="4"/>
  <c r="AJ510" i="10" s="1"/>
  <c r="AB510" i="4"/>
  <c r="AB510" i="10" s="1"/>
  <c r="T510" i="4"/>
  <c r="T510" i="10" s="1"/>
  <c r="AA510" i="4"/>
  <c r="AA510" i="10" s="1"/>
  <c r="AN510" i="4"/>
  <c r="AN510" i="10" s="1"/>
  <c r="P510" i="4"/>
  <c r="P510" i="10" s="1"/>
  <c r="AM510" i="4"/>
  <c r="AM510" i="10" s="1"/>
  <c r="O510" i="4"/>
  <c r="O510" i="10" s="1"/>
  <c r="AM652" i="4"/>
  <c r="AA652" i="4"/>
  <c r="W652" i="4"/>
  <c r="O652" i="4"/>
  <c r="AP652" i="4"/>
  <c r="AL652" i="4"/>
  <c r="AD652" i="4"/>
  <c r="Z652" i="4"/>
  <c r="V652" i="4"/>
  <c r="N652" i="4"/>
  <c r="AO652" i="4"/>
  <c r="AG652" i="4"/>
  <c r="AC652" i="4"/>
  <c r="Y652" i="4"/>
  <c r="Q652" i="4"/>
  <c r="AF652" i="4"/>
  <c r="P652" i="4"/>
  <c r="AR652" i="4"/>
  <c r="AB652" i="4"/>
  <c r="AN652" i="4"/>
  <c r="X652" i="4"/>
  <c r="T652" i="4"/>
  <c r="AQ745" i="4"/>
  <c r="AQ745" i="10" s="1"/>
  <c r="AE745" i="4"/>
  <c r="AE745" i="10" s="1"/>
  <c r="AA745" i="4"/>
  <c r="AA745" i="10" s="1"/>
  <c r="O745" i="4"/>
  <c r="O745" i="10" s="1"/>
  <c r="AP745" i="4"/>
  <c r="AP745" i="10" s="1"/>
  <c r="AD745" i="4"/>
  <c r="AD745" i="10" s="1"/>
  <c r="Z745" i="4"/>
  <c r="Z745" i="10" s="1"/>
  <c r="R745" i="4"/>
  <c r="R745" i="10" s="1"/>
  <c r="N745" i="4"/>
  <c r="N745" i="10" s="1"/>
  <c r="AK745" i="4"/>
  <c r="AK745" i="10" s="1"/>
  <c r="AG745" i="4"/>
  <c r="AG745" i="10" s="1"/>
  <c r="Q745" i="4"/>
  <c r="Q745" i="10" s="1"/>
  <c r="AF745" i="4"/>
  <c r="AF745" i="10" s="1"/>
  <c r="P745" i="4"/>
  <c r="P745" i="10" s="1"/>
  <c r="AR745" i="4"/>
  <c r="AR745" i="10" s="1"/>
  <c r="AB745" i="4"/>
  <c r="AB745" i="10" s="1"/>
  <c r="AJ745" i="4"/>
  <c r="AJ745" i="10" s="1"/>
  <c r="T745" i="4"/>
  <c r="T745" i="10" s="1"/>
  <c r="AO807" i="4"/>
  <c r="AK807" i="4"/>
  <c r="AG807" i="4"/>
  <c r="AC807" i="4"/>
  <c r="Y807" i="4"/>
  <c r="U807" i="4"/>
  <c r="Q807" i="4"/>
  <c r="M807" i="4"/>
  <c r="AR807" i="4"/>
  <c r="AN807" i="4"/>
  <c r="AJ807" i="4"/>
  <c r="AF807" i="4"/>
  <c r="AB807" i="4"/>
  <c r="X807" i="4"/>
  <c r="T807" i="4"/>
  <c r="P807" i="4"/>
  <c r="AQ807" i="4"/>
  <c r="AM807" i="4"/>
  <c r="AI807" i="4"/>
  <c r="AE807" i="4"/>
  <c r="AA807" i="4"/>
  <c r="W807" i="4"/>
  <c r="S807" i="4"/>
  <c r="O807" i="4"/>
  <c r="AL807" i="4"/>
  <c r="V807" i="4"/>
  <c r="AH807" i="4"/>
  <c r="R807" i="4"/>
  <c r="AD807" i="4"/>
  <c r="N807" i="4"/>
  <c r="AP807" i="4"/>
  <c r="Z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AH652" i="4" l="1"/>
  <c r="R652" i="4"/>
  <c r="AC308" i="4"/>
  <c r="AQ39" i="10"/>
  <c r="AM308" i="4"/>
  <c r="AN308" i="4"/>
  <c r="AG308" i="4"/>
  <c r="Q1200" i="4"/>
  <c r="M1200" i="4"/>
  <c r="AD346" i="4"/>
  <c r="AN309" i="4"/>
  <c r="AN309" i="10" s="1"/>
  <c r="AF240" i="10"/>
  <c r="AF246" i="10" s="1"/>
  <c r="W240" i="10"/>
  <c r="AQ1200" i="4"/>
  <c r="AM1200" i="4"/>
  <c r="AN745" i="4"/>
  <c r="AN745" i="10" s="1"/>
  <c r="AO745" i="4"/>
  <c r="AO745" i="10" s="1"/>
  <c r="Y311" i="4"/>
  <c r="Y311" i="10" s="1"/>
  <c r="T351" i="4"/>
  <c r="T351" i="10" s="1"/>
  <c r="AL351" i="4"/>
  <c r="AL351" i="10" s="1"/>
  <c r="AL348" i="4"/>
  <c r="AL348" i="10" s="1"/>
  <c r="Y348" i="4"/>
  <c r="Y348" i="10" s="1"/>
  <c r="X677" i="10"/>
  <c r="X683" i="10" s="1"/>
  <c r="AJ240" i="10"/>
  <c r="AJ246" i="10" s="1"/>
  <c r="AM240" i="10"/>
  <c r="AP240" i="10"/>
  <c r="AP246" i="10" s="1"/>
  <c r="Z240" i="10"/>
  <c r="Z246" i="10" s="1"/>
  <c r="AI1200" i="4"/>
  <c r="AG1200" i="4"/>
  <c r="AE1200" i="4"/>
  <c r="AC1200" i="4"/>
  <c r="S745" i="4"/>
  <c r="S745" i="10" s="1"/>
  <c r="AI510" i="4"/>
  <c r="AI510" i="10" s="1"/>
  <c r="U510" i="4"/>
  <c r="U510" i="10" s="1"/>
  <c r="AK510" i="4"/>
  <c r="AK510" i="10" s="1"/>
  <c r="V510" i="4"/>
  <c r="V510" i="10" s="1"/>
  <c r="AL510" i="4"/>
  <c r="AL510" i="10" s="1"/>
  <c r="U416" i="4"/>
  <c r="U416" i="10" s="1"/>
  <c r="AO416" i="4"/>
  <c r="AO416" i="10" s="1"/>
  <c r="AP468" i="4"/>
  <c r="AP468" i="10" s="1"/>
  <c r="AQ468" i="4"/>
  <c r="AQ468" i="10" s="1"/>
  <c r="AO351" i="4"/>
  <c r="AO351" i="10" s="1"/>
  <c r="AO309" i="4"/>
  <c r="AO309" i="10" s="1"/>
  <c r="U310" i="4"/>
  <c r="U310" i="10" s="1"/>
  <c r="AA310" i="4"/>
  <c r="AA310" i="10" s="1"/>
  <c r="AB677" i="10"/>
  <c r="AB683" i="10" s="1"/>
  <c r="AG690" i="10"/>
  <c r="AG696" i="10" s="1"/>
  <c r="AR253" i="4"/>
  <c r="AF253" i="4"/>
  <c r="AA253" i="4"/>
  <c r="W253" i="4"/>
  <c r="AH253" i="4"/>
  <c r="R253" i="4"/>
  <c r="AG253" i="4"/>
  <c r="Q253" i="4"/>
  <c r="M257" i="4"/>
  <c r="M257" i="10" s="1"/>
  <c r="AL257" i="4"/>
  <c r="AL257" i="10" s="1"/>
  <c r="AC258" i="4"/>
  <c r="AC258" i="10" s="1"/>
  <c r="AE258" i="4"/>
  <c r="AE258" i="10" s="1"/>
  <c r="AK310" i="4"/>
  <c r="AK310" i="10" s="1"/>
  <c r="T310" i="4"/>
  <c r="T310" i="10" s="1"/>
  <c r="AJ310" i="4"/>
  <c r="AJ310" i="10" s="1"/>
  <c r="AI677" i="10"/>
  <c r="AI683" i="10" s="1"/>
  <c r="R677" i="10"/>
  <c r="R683" i="10" s="1"/>
  <c r="R690" i="10"/>
  <c r="AJ690" i="10"/>
  <c r="AC690" i="10"/>
  <c r="AC696" i="10" s="1"/>
  <c r="AB253" i="4"/>
  <c r="X253" i="4"/>
  <c r="P253" i="4"/>
  <c r="S253" i="4"/>
  <c r="O253" i="4"/>
  <c r="AD253" i="4"/>
  <c r="N253" i="4"/>
  <c r="AC253" i="4"/>
  <c r="X257" i="4"/>
  <c r="X257" i="10" s="1"/>
  <c r="V257" i="4"/>
  <c r="V257" i="10" s="1"/>
  <c r="U258" i="4"/>
  <c r="U258" i="10" s="1"/>
  <c r="O258" i="4"/>
  <c r="O258" i="10" s="1"/>
  <c r="X510" i="4"/>
  <c r="X510" i="10" s="1"/>
  <c r="AQ510" i="4"/>
  <c r="AQ510" i="10" s="1"/>
  <c r="V416" i="4"/>
  <c r="AD351" i="4"/>
  <c r="AD351" i="10" s="1"/>
  <c r="AI348" i="4"/>
  <c r="AI348" i="10" s="1"/>
  <c r="Y745" i="4"/>
  <c r="Y745" i="10" s="1"/>
  <c r="W510" i="4"/>
  <c r="W510" i="10" s="1"/>
  <c r="S416" i="4"/>
  <c r="S416" i="10" s="1"/>
  <c r="AL416" i="4"/>
  <c r="W468" i="4"/>
  <c r="W468" i="10" s="1"/>
  <c r="V468" i="4"/>
  <c r="V468" i="10" s="1"/>
  <c r="T468" i="4"/>
  <c r="T468" i="10" s="1"/>
  <c r="AJ468" i="4"/>
  <c r="AJ468" i="10" s="1"/>
  <c r="Q468" i="4"/>
  <c r="Q468" i="10" s="1"/>
  <c r="AG468" i="4"/>
  <c r="AG468" i="10" s="1"/>
  <c r="S677" i="10"/>
  <c r="S683" i="10" s="1"/>
  <c r="AQ677" i="10"/>
  <c r="AE677" i="10"/>
  <c r="AQ690" i="10"/>
  <c r="AO690" i="10"/>
  <c r="AO696" i="10" s="1"/>
  <c r="M253" i="4"/>
  <c r="AJ253" i="4"/>
  <c r="AQ253" i="4"/>
  <c r="AM253" i="4"/>
  <c r="AM253" i="10" s="1"/>
  <c r="AP253" i="4"/>
  <c r="Z253" i="4"/>
  <c r="AO253" i="4"/>
  <c r="Y253" i="4"/>
  <c r="Y253" i="10" s="1"/>
  <c r="AE257" i="4"/>
  <c r="AE257" i="10" s="1"/>
  <c r="AK257" i="4"/>
  <c r="AK257" i="10" s="1"/>
  <c r="P258" i="4"/>
  <c r="P258" i="10" s="1"/>
  <c r="AH258" i="4"/>
  <c r="AH258" i="10" s="1"/>
  <c r="R970" i="4"/>
  <c r="P351" i="4"/>
  <c r="P351" i="10" s="1"/>
  <c r="AC351" i="4"/>
  <c r="AC351" i="10" s="1"/>
  <c r="AD348" i="4"/>
  <c r="AD348" i="10" s="1"/>
  <c r="AN348" i="4"/>
  <c r="AN348" i="10" s="1"/>
  <c r="AR346" i="4"/>
  <c r="Y309" i="4"/>
  <c r="Y309" i="10" s="1"/>
  <c r="AI240" i="10"/>
  <c r="AI246" i="10" s="1"/>
  <c r="AL240" i="10"/>
  <c r="AL246" i="10" s="1"/>
  <c r="V240" i="10"/>
  <c r="AK716" i="10"/>
  <c r="AK722" i="10" s="1"/>
  <c r="AL716" i="10"/>
  <c r="AL722" i="10" s="1"/>
  <c r="AE664" i="10"/>
  <c r="AE670" i="10" s="1"/>
  <c r="AQ664" i="10"/>
  <c r="AP664" i="10"/>
  <c r="AP670" i="10" s="1"/>
  <c r="AR664" i="10"/>
  <c r="AR670" i="10" s="1"/>
  <c r="Z961" i="4"/>
  <c r="Y952" i="4"/>
  <c r="V970" i="4"/>
  <c r="AH967" i="4"/>
  <c r="H17" i="11"/>
  <c r="I51" i="11" s="1"/>
  <c r="AP961" i="4"/>
  <c r="AR950" i="4"/>
  <c r="W960" i="4"/>
  <c r="R939" i="4"/>
  <c r="X954" i="4"/>
  <c r="AJ958" i="4"/>
  <c r="N938" i="4"/>
  <c r="N970" i="4"/>
  <c r="AC952" i="4"/>
  <c r="U967" i="4"/>
  <c r="W965" i="4"/>
  <c r="P1200" i="4"/>
  <c r="I38" i="11"/>
  <c r="N954" i="4"/>
  <c r="P952" i="4"/>
  <c r="U945" i="4"/>
  <c r="U944" i="4" s="1"/>
  <c r="U85" i="11" s="1"/>
  <c r="R938" i="4"/>
  <c r="AL966" i="4"/>
  <c r="Z966" i="4"/>
  <c r="X1200" i="4"/>
  <c r="AH970" i="4"/>
  <c r="AK945" i="4"/>
  <c r="AK944" i="4" s="1"/>
  <c r="AK85" i="11" s="1"/>
  <c r="W950" i="4"/>
  <c r="AE954" i="4"/>
  <c r="AE967" i="4"/>
  <c r="AO941" i="4"/>
  <c r="U961" i="4"/>
  <c r="AN957" i="4"/>
  <c r="AO959" i="4"/>
  <c r="AJ957" i="4"/>
  <c r="N949" i="4"/>
  <c r="AM954" i="4"/>
  <c r="M967" i="4"/>
  <c r="AL941" i="4"/>
  <c r="M938" i="4"/>
  <c r="M939" i="4"/>
  <c r="AL970" i="4"/>
  <c r="T945" i="4"/>
  <c r="T944" i="4" s="1"/>
  <c r="T85" i="11" s="1"/>
  <c r="AG938" i="4"/>
  <c r="R937" i="4"/>
  <c r="AK962" i="4"/>
  <c r="AJ1181" i="4"/>
  <c r="P1181" i="4"/>
  <c r="P1178" i="4" s="1"/>
  <c r="AD1181" i="4"/>
  <c r="AI1210" i="4"/>
  <c r="Q1154" i="4"/>
  <c r="AH1210" i="4"/>
  <c r="S1210" i="4"/>
  <c r="AF1181" i="4"/>
  <c r="AR1181" i="4"/>
  <c r="AA1172" i="4"/>
  <c r="AA1169" i="4" s="1"/>
  <c r="P311" i="4"/>
  <c r="P311" i="10" s="1"/>
  <c r="O311" i="4"/>
  <c r="O311" i="10" s="1"/>
  <c r="Z351" i="4"/>
  <c r="Z351" i="10" s="1"/>
  <c r="V309" i="4"/>
  <c r="V309" i="10" s="1"/>
  <c r="X1181" i="4"/>
  <c r="AC1154" i="4"/>
  <c r="O1200" i="4"/>
  <c r="P257" i="4"/>
  <c r="P257" i="10" s="1"/>
  <c r="AJ257" i="4"/>
  <c r="AJ257" i="10" s="1"/>
  <c r="W257" i="4"/>
  <c r="W257" i="10" s="1"/>
  <c r="AA257" i="4"/>
  <c r="AA257" i="10" s="1"/>
  <c r="AH257" i="4"/>
  <c r="AH257" i="10" s="1"/>
  <c r="R257" i="4"/>
  <c r="R257" i="10" s="1"/>
  <c r="AG257" i="4"/>
  <c r="AG257" i="10" s="1"/>
  <c r="Q257" i="4"/>
  <c r="Q257" i="10" s="1"/>
  <c r="AO258" i="4"/>
  <c r="AO258" i="10" s="1"/>
  <c r="AN258" i="4"/>
  <c r="AN258" i="10" s="1"/>
  <c r="AR258" i="4"/>
  <c r="AR258" i="10" s="1"/>
  <c r="AQ258" i="4"/>
  <c r="AQ258" i="10" s="1"/>
  <c r="AA258" i="4"/>
  <c r="AA258" i="10" s="1"/>
  <c r="M258" i="4"/>
  <c r="M258" i="10" s="1"/>
  <c r="AD258" i="4"/>
  <c r="AD258" i="10" s="1"/>
  <c r="N258" i="4"/>
  <c r="N258" i="10" s="1"/>
  <c r="O954" i="4"/>
  <c r="AR938" i="4"/>
  <c r="Y970" i="4"/>
  <c r="AN954" i="4"/>
  <c r="AJ938" i="4"/>
  <c r="AC961" i="4"/>
  <c r="AB945" i="4"/>
  <c r="AB944" i="4" s="1"/>
  <c r="AB85" i="11" s="1"/>
  <c r="AD967" i="4"/>
  <c r="AK939" i="4"/>
  <c r="V966" i="4"/>
  <c r="AD957" i="4"/>
  <c r="Y959" i="4"/>
  <c r="W938" i="4"/>
  <c r="U970" i="4"/>
  <c r="AF954" i="4"/>
  <c r="AB938" i="4"/>
  <c r="Y961" i="4"/>
  <c r="X945" i="4"/>
  <c r="X944" i="4" s="1"/>
  <c r="X85" i="11" s="1"/>
  <c r="Z967" i="4"/>
  <c r="AC939" i="4"/>
  <c r="AO966" i="4"/>
  <c r="Z957" i="4"/>
  <c r="AB963" i="4"/>
  <c r="AI970" i="4"/>
  <c r="AK954" i="4"/>
  <c r="Z938" i="4"/>
  <c r="AI961" i="4"/>
  <c r="AH945" i="4"/>
  <c r="AH944" i="4" s="1"/>
  <c r="AH85" i="11" s="1"/>
  <c r="AG939" i="4"/>
  <c r="AN966" i="4"/>
  <c r="P959" i="4"/>
  <c r="O961" i="4"/>
  <c r="P967" i="4"/>
  <c r="AA950" i="4"/>
  <c r="AN969" i="4"/>
  <c r="AE958" i="4"/>
  <c r="AJ943" i="4"/>
  <c r="AP966" i="4"/>
  <c r="AJ959" i="4"/>
  <c r="AI953" i="4"/>
  <c r="AK949" i="4"/>
  <c r="O959" i="4"/>
  <c r="N962" i="4"/>
  <c r="AF257" i="4"/>
  <c r="AF257" i="10" s="1"/>
  <c r="AB257" i="4"/>
  <c r="AB257" i="10" s="1"/>
  <c r="T257" i="4"/>
  <c r="T257" i="10" s="1"/>
  <c r="O257" i="4"/>
  <c r="O257" i="10" s="1"/>
  <c r="S257" i="4"/>
  <c r="S257" i="10" s="1"/>
  <c r="AD257" i="4"/>
  <c r="AD257" i="10" s="1"/>
  <c r="N257" i="4"/>
  <c r="N257" i="10" s="1"/>
  <c r="AC257" i="4"/>
  <c r="AC257" i="10" s="1"/>
  <c r="AG258" i="4"/>
  <c r="AG258" i="10" s="1"/>
  <c r="Y258" i="4"/>
  <c r="Y258" i="10" s="1"/>
  <c r="AF258" i="4"/>
  <c r="AF258" i="10" s="1"/>
  <c r="AJ258" i="4"/>
  <c r="AJ258" i="10" s="1"/>
  <c r="AM258" i="4"/>
  <c r="AM258" i="10" s="1"/>
  <c r="W258" i="4"/>
  <c r="W258" i="10" s="1"/>
  <c r="AP258" i="4"/>
  <c r="AP258" i="10" s="1"/>
  <c r="Z258" i="4"/>
  <c r="Z258" i="10" s="1"/>
  <c r="AI954" i="4"/>
  <c r="AL938" i="4"/>
  <c r="AR970" i="4"/>
  <c r="AP954" i="4"/>
  <c r="AM938" i="4"/>
  <c r="AR961" i="4"/>
  <c r="AQ945" i="4"/>
  <c r="AQ944" i="4" s="1"/>
  <c r="AQ85" i="11" s="1"/>
  <c r="N967" i="4"/>
  <c r="AJ939" i="4"/>
  <c r="U966" i="4"/>
  <c r="Y957" i="4"/>
  <c r="W963" i="4"/>
  <c r="AA938" i="4"/>
  <c r="AN970" i="4"/>
  <c r="AL954" i="4"/>
  <c r="AI938" i="4"/>
  <c r="AN961" i="4"/>
  <c r="AM945" i="4"/>
  <c r="AM944" i="4" s="1"/>
  <c r="AM85" i="11" s="1"/>
  <c r="AO967" i="4"/>
  <c r="AB939" i="4"/>
  <c r="AR966" i="4"/>
  <c r="AR957" i="4"/>
  <c r="AP963" i="4"/>
  <c r="S970" i="4"/>
  <c r="U954" i="4"/>
  <c r="U938" i="4"/>
  <c r="S961" i="4"/>
  <c r="O967" i="4"/>
  <c r="AD939" i="4"/>
  <c r="AM966" i="4"/>
  <c r="Z963" i="4"/>
  <c r="AF945" i="4"/>
  <c r="AF944" i="4" s="1"/>
  <c r="AF85" i="11" s="1"/>
  <c r="N939" i="4"/>
  <c r="R957" i="4"/>
  <c r="W969" i="4"/>
  <c r="Y958" i="4"/>
  <c r="W943" i="4"/>
  <c r="AJ966" i="4"/>
  <c r="AL959" i="4"/>
  <c r="T953" i="4"/>
  <c r="AH943" i="4"/>
  <c r="R962" i="4"/>
  <c r="AP937" i="4"/>
  <c r="AR257" i="4"/>
  <c r="AR257" i="10" s="1"/>
  <c r="AN257" i="4"/>
  <c r="AN257" i="10" s="1"/>
  <c r="AM257" i="4"/>
  <c r="AM257" i="10" s="1"/>
  <c r="AQ257" i="4"/>
  <c r="AQ257" i="10" s="1"/>
  <c r="AP257" i="4"/>
  <c r="AP257" i="10" s="1"/>
  <c r="Z257" i="4"/>
  <c r="Z257" i="10" s="1"/>
  <c r="AO257" i="4"/>
  <c r="AO257" i="10" s="1"/>
  <c r="Y257" i="4"/>
  <c r="Y257" i="10" s="1"/>
  <c r="Q258" i="4"/>
  <c r="Q258" i="10" s="1"/>
  <c r="AK258" i="4"/>
  <c r="AK258" i="10" s="1"/>
  <c r="X258" i="4"/>
  <c r="X258" i="10" s="1"/>
  <c r="AB258" i="4"/>
  <c r="AB258" i="10" s="1"/>
  <c r="AI258" i="4"/>
  <c r="AI258" i="10" s="1"/>
  <c r="S258" i="4"/>
  <c r="S258" i="10" s="1"/>
  <c r="AL258" i="4"/>
  <c r="AL258" i="10" s="1"/>
  <c r="AG970" i="4"/>
  <c r="AD954" i="4"/>
  <c r="AE961" i="4"/>
  <c r="AA970" i="4"/>
  <c r="AC954" i="4"/>
  <c r="O938" i="4"/>
  <c r="AA961" i="4"/>
  <c r="Z945" i="4"/>
  <c r="Z944" i="4" s="1"/>
  <c r="Z85" i="11" s="1"/>
  <c r="AB967" i="4"/>
  <c r="Z952" i="4"/>
  <c r="Q950" i="4"/>
  <c r="AP941" i="4"/>
  <c r="X962" i="4"/>
  <c r="P961" i="4"/>
  <c r="W970" i="4"/>
  <c r="Y954" i="4"/>
  <c r="Y938" i="4"/>
  <c r="W961" i="4"/>
  <c r="V945" i="4"/>
  <c r="V944" i="4" s="1"/>
  <c r="V85" i="11" s="1"/>
  <c r="X967" i="4"/>
  <c r="AL952" i="4"/>
  <c r="AQ950" i="4"/>
  <c r="R941" i="4"/>
  <c r="AG969" i="4"/>
  <c r="AJ954" i="4"/>
  <c r="S938" i="4"/>
  <c r="AK961" i="4"/>
  <c r="AJ945" i="4"/>
  <c r="AJ944" i="4" s="1"/>
  <c r="AJ85" i="11" s="1"/>
  <c r="AK967" i="4"/>
  <c r="AH952" i="4"/>
  <c r="AL950" i="4"/>
  <c r="Q970" i="4"/>
  <c r="N945" i="4"/>
  <c r="N944" i="4" s="1"/>
  <c r="N85" i="11" s="1"/>
  <c r="T952" i="4"/>
  <c r="O941" i="4"/>
  <c r="V937" i="4"/>
  <c r="U965" i="4"/>
  <c r="AG960" i="4"/>
  <c r="M957" i="4"/>
  <c r="AA962" i="4"/>
  <c r="U968" i="4"/>
  <c r="AP952" i="4"/>
  <c r="P971" i="4"/>
  <c r="U960" i="4"/>
  <c r="AQ949" i="4"/>
  <c r="AC942" i="4"/>
  <c r="AB958" i="4"/>
  <c r="AC968" i="4"/>
  <c r="AF968" i="4"/>
  <c r="AG937" i="4"/>
  <c r="Z953" i="4"/>
  <c r="AA969" i="4"/>
  <c r="M969" i="4"/>
  <c r="O962" i="4"/>
  <c r="AD963" i="4"/>
  <c r="AR963" i="4"/>
  <c r="AQ959" i="4"/>
  <c r="AR941" i="4"/>
  <c r="AD960" i="4"/>
  <c r="AF960" i="4"/>
  <c r="AF948" i="4"/>
  <c r="S948" i="4"/>
  <c r="AD943" i="4"/>
  <c r="Q943" i="4"/>
  <c r="AG949" i="4"/>
  <c r="AD949" i="4"/>
  <c r="AD965" i="4"/>
  <c r="AF965" i="4"/>
  <c r="AG942" i="4"/>
  <c r="X942" i="4"/>
  <c r="AF958" i="4"/>
  <c r="AH958" i="4"/>
  <c r="AG968" i="4"/>
  <c r="AI968" i="4"/>
  <c r="X937" i="4"/>
  <c r="N937" i="4"/>
  <c r="N936" i="4" s="1"/>
  <c r="N83" i="11" s="1"/>
  <c r="N96" i="11" s="1"/>
  <c r="AF953" i="4"/>
  <c r="S953" i="4"/>
  <c r="AD969" i="4"/>
  <c r="AF969" i="4"/>
  <c r="AF962" i="4"/>
  <c r="AH962" i="4"/>
  <c r="AG963" i="4"/>
  <c r="AE963" i="4"/>
  <c r="AG959" i="4"/>
  <c r="AE959" i="4"/>
  <c r="AF941" i="4"/>
  <c r="W941" i="4"/>
  <c r="W940" i="4" s="1"/>
  <c r="W84" i="11" s="1"/>
  <c r="W97" i="11" s="1"/>
  <c r="AE957" i="4"/>
  <c r="AG957" i="4"/>
  <c r="AD950" i="4"/>
  <c r="AE950" i="4"/>
  <c r="AE966" i="4"/>
  <c r="AC966" i="4"/>
  <c r="AE952" i="4"/>
  <c r="X952" i="4"/>
  <c r="AE939" i="4"/>
  <c r="V939" i="4"/>
  <c r="AI960" i="4"/>
  <c r="Y960" i="4"/>
  <c r="O948" i="4"/>
  <c r="AA948" i="4"/>
  <c r="AI943" i="4"/>
  <c r="AC943" i="4"/>
  <c r="AI949" i="4"/>
  <c r="AJ949" i="4"/>
  <c r="AI965" i="4"/>
  <c r="AO965" i="4"/>
  <c r="AL942" i="4"/>
  <c r="AJ942" i="4"/>
  <c r="AK958" i="4"/>
  <c r="M958" i="4"/>
  <c r="AL968" i="4"/>
  <c r="M968" i="4"/>
  <c r="AI937" i="4"/>
  <c r="W937" i="4"/>
  <c r="AK953" i="4"/>
  <c r="V953" i="4"/>
  <c r="AI969" i="4"/>
  <c r="AC971" i="4"/>
  <c r="Z948" i="4"/>
  <c r="P949" i="4"/>
  <c r="AD942" i="4"/>
  <c r="N958" i="4"/>
  <c r="AD968" i="4"/>
  <c r="T937" i="4"/>
  <c r="AB953" i="4"/>
  <c r="AQ953" i="4"/>
  <c r="AQ969" i="4"/>
  <c r="AR962" i="4"/>
  <c r="W962" i="4"/>
  <c r="M963" i="4"/>
  <c r="N959" i="4"/>
  <c r="AF959" i="4"/>
  <c r="AC941" i="4"/>
  <c r="O960" i="4"/>
  <c r="AC960" i="4"/>
  <c r="W948" i="4"/>
  <c r="AO948" i="4"/>
  <c r="O943" i="4"/>
  <c r="T943" i="4"/>
  <c r="O949" i="4"/>
  <c r="AB949" i="4"/>
  <c r="O965" i="4"/>
  <c r="Q965" i="4"/>
  <c r="R942" i="4"/>
  <c r="AA942" i="4"/>
  <c r="Q958" i="4"/>
  <c r="AQ958" i="4"/>
  <c r="R968" i="4"/>
  <c r="AJ968" i="4"/>
  <c r="AN937" i="4"/>
  <c r="AC937" i="4"/>
  <c r="Q953" i="4"/>
  <c r="AH953" i="4"/>
  <c r="O969" i="4"/>
  <c r="U969" i="4"/>
  <c r="Q962" i="4"/>
  <c r="AE962" i="4"/>
  <c r="R963" i="4"/>
  <c r="P963" i="4"/>
  <c r="R959" i="4"/>
  <c r="AB959" i="4"/>
  <c r="Q941" i="4"/>
  <c r="Z941" i="4"/>
  <c r="P957" i="4"/>
  <c r="AP957" i="4"/>
  <c r="P950" i="4"/>
  <c r="AC950" i="4"/>
  <c r="P966" i="4"/>
  <c r="R966" i="4"/>
  <c r="AF952" i="4"/>
  <c r="N952" i="4"/>
  <c r="P939" i="4"/>
  <c r="R960" i="4"/>
  <c r="T960" i="4"/>
  <c r="T948" i="4"/>
  <c r="AK948" i="4"/>
  <c r="R943" i="4"/>
  <c r="X943" i="4"/>
  <c r="U949" i="4"/>
  <c r="R949" i="4"/>
  <c r="R965" i="4"/>
  <c r="T965" i="4"/>
  <c r="U942" i="4"/>
  <c r="AE942" i="4"/>
  <c r="T958" i="4"/>
  <c r="V958" i="4"/>
  <c r="O971" i="4"/>
  <c r="Z943" i="4"/>
  <c r="Z965" i="4"/>
  <c r="T942" i="4"/>
  <c r="AD958" i="4"/>
  <c r="O968" i="4"/>
  <c r="U937" i="4"/>
  <c r="AC953" i="4"/>
  <c r="AC951" i="4" s="1"/>
  <c r="AL953" i="4"/>
  <c r="AR969" i="4"/>
  <c r="AC962" i="4"/>
  <c r="M962" i="4"/>
  <c r="AQ963" i="4"/>
  <c r="AD959" i="4"/>
  <c r="AN959" i="4"/>
  <c r="N941" i="4"/>
  <c r="AE960" i="4"/>
  <c r="AK960" i="4"/>
  <c r="AR948" i="4"/>
  <c r="M948" i="4"/>
  <c r="AE943" i="4"/>
  <c r="U943" i="4"/>
  <c r="AE949" i="4"/>
  <c r="AF949" i="4"/>
  <c r="AE965" i="4"/>
  <c r="Y965" i="4"/>
  <c r="AH942" i="4"/>
  <c r="AB942" i="4"/>
  <c r="AG958" i="4"/>
  <c r="AI958" i="4"/>
  <c r="AH968" i="4"/>
  <c r="AR968" i="4"/>
  <c r="AD937" i="4"/>
  <c r="AQ937" i="4"/>
  <c r="AG953" i="4"/>
  <c r="N953" i="4"/>
  <c r="AE969" i="4"/>
  <c r="AC969" i="4"/>
  <c r="AG962" i="4"/>
  <c r="AM962" i="4"/>
  <c r="AH963" i="4"/>
  <c r="X963" i="4"/>
  <c r="AH959" i="4"/>
  <c r="T959" i="4"/>
  <c r="AG941" i="4"/>
  <c r="AA941" i="4"/>
  <c r="AF957" i="4"/>
  <c r="AH957" i="4"/>
  <c r="AR942" i="4"/>
  <c r="O953" i="4"/>
  <c r="N963" i="4"/>
  <c r="N960" i="4"/>
  <c r="N943" i="4"/>
  <c r="N965" i="4"/>
  <c r="P958" i="4"/>
  <c r="O937" i="4"/>
  <c r="N969" i="4"/>
  <c r="Q963" i="4"/>
  <c r="P941" i="4"/>
  <c r="N950" i="4"/>
  <c r="O966" i="4"/>
  <c r="O952" i="4"/>
  <c r="O939" i="4"/>
  <c r="S960" i="4"/>
  <c r="AC948" i="4"/>
  <c r="S943" i="4"/>
  <c r="S949" i="4"/>
  <c r="S965" i="4"/>
  <c r="V942" i="4"/>
  <c r="U958" i="4"/>
  <c r="AK968" i="4"/>
  <c r="X968" i="4"/>
  <c r="AE937" i="4"/>
  <c r="AJ953" i="4"/>
  <c r="AP953" i="4"/>
  <c r="T969" i="4"/>
  <c r="T962" i="4"/>
  <c r="V962" i="4"/>
  <c r="U963" i="4"/>
  <c r="S963" i="4"/>
  <c r="U959" i="4"/>
  <c r="S959" i="4"/>
  <c r="T941" i="4"/>
  <c r="AD941" i="4"/>
  <c r="AD940" i="4" s="1"/>
  <c r="AD84" i="11" s="1"/>
  <c r="AD97" i="11" s="1"/>
  <c r="S957" i="4"/>
  <c r="U957" i="4"/>
  <c r="R950" i="4"/>
  <c r="S950" i="4"/>
  <c r="S966" i="4"/>
  <c r="Q966" i="4"/>
  <c r="S952" i="4"/>
  <c r="AK952" i="4"/>
  <c r="AK951" i="4" s="1"/>
  <c r="S939" i="4"/>
  <c r="AM960" i="4"/>
  <c r="AO960" i="4"/>
  <c r="U948" i="4"/>
  <c r="Q948" i="4"/>
  <c r="AM943" i="4"/>
  <c r="AK943" i="4"/>
  <c r="AM949" i="4"/>
  <c r="X949" i="4"/>
  <c r="AM965" i="4"/>
  <c r="AC965" i="4"/>
  <c r="AP942" i="4"/>
  <c r="M942" i="4"/>
  <c r="AO958" i="4"/>
  <c r="W958" i="4"/>
  <c r="AP968" i="4"/>
  <c r="P968" i="4"/>
  <c r="AO937" i="4"/>
  <c r="AH937" i="4"/>
  <c r="AO953" i="4"/>
  <c r="AD953" i="4"/>
  <c r="AM969" i="4"/>
  <c r="AP962" i="4"/>
  <c r="AM959" i="4"/>
  <c r="AA957" i="4"/>
  <c r="Z950" i="4"/>
  <c r="AA966" i="4"/>
  <c r="AA952" i="4"/>
  <c r="AA939" i="4"/>
  <c r="Y939" i="4"/>
  <c r="Q967" i="4"/>
  <c r="AI967" i="4"/>
  <c r="O945" i="4"/>
  <c r="O944" i="4" s="1"/>
  <c r="O85" i="11" s="1"/>
  <c r="Y945" i="4"/>
  <c r="Y944" i="4" s="1"/>
  <c r="Y85" i="11" s="1"/>
  <c r="AD961" i="4"/>
  <c r="P970" i="4"/>
  <c r="Y969" i="4"/>
  <c r="T963" i="4"/>
  <c r="AM941" i="4"/>
  <c r="AO957" i="4"/>
  <c r="AM950" i="4"/>
  <c r="AK966" i="4"/>
  <c r="V952" i="4"/>
  <c r="AR939" i="4"/>
  <c r="T967" i="4"/>
  <c r="V967" i="4"/>
  <c r="R945" i="4"/>
  <c r="R944" i="4" s="1"/>
  <c r="R85" i="11" s="1"/>
  <c r="Z960" i="4"/>
  <c r="S958" i="4"/>
  <c r="AP969" i="4"/>
  <c r="AJ963" i="4"/>
  <c r="P960" i="4"/>
  <c r="P943" i="4"/>
  <c r="P965" i="4"/>
  <c r="R958" i="4"/>
  <c r="Z937" i="4"/>
  <c r="P969" i="4"/>
  <c r="O963" i="4"/>
  <c r="V941" i="4"/>
  <c r="AF950" i="4"/>
  <c r="AF966" i="4"/>
  <c r="Q952" i="4"/>
  <c r="AF939" i="4"/>
  <c r="AJ960" i="4"/>
  <c r="Y948" i="4"/>
  <c r="Y943" i="4"/>
  <c r="AH949" i="4"/>
  <c r="AJ965" i="4"/>
  <c r="AF942" i="4"/>
  <c r="AL958" i="4"/>
  <c r="V968" i="4"/>
  <c r="S937" i="4"/>
  <c r="AA937" i="4"/>
  <c r="U953" i="4"/>
  <c r="R969" i="4"/>
  <c r="AJ969" i="4"/>
  <c r="AJ962" i="4"/>
  <c r="AL962" i="4"/>
  <c r="AK963" i="4"/>
  <c r="AI963" i="4"/>
  <c r="AK959" i="4"/>
  <c r="AI959" i="4"/>
  <c r="AJ941" i="4"/>
  <c r="AE941" i="4"/>
  <c r="AI957" i="4"/>
  <c r="AK957" i="4"/>
  <c r="AH950" i="4"/>
  <c r="AI950" i="4"/>
  <c r="AI966" i="4"/>
  <c r="AG966" i="4"/>
  <c r="AI952" i="4"/>
  <c r="AB952" i="4"/>
  <c r="V960" i="4"/>
  <c r="X960" i="4"/>
  <c r="X948" i="4"/>
  <c r="AP948" i="4"/>
  <c r="V943" i="4"/>
  <c r="AF943" i="4"/>
  <c r="Y949" i="4"/>
  <c r="V949" i="4"/>
  <c r="V965" i="4"/>
  <c r="X965" i="4"/>
  <c r="Y942" i="4"/>
  <c r="AM942" i="4"/>
  <c r="X958" i="4"/>
  <c r="Z958" i="4"/>
  <c r="Y968" i="4"/>
  <c r="AA968" i="4"/>
  <c r="P937" i="4"/>
  <c r="AK937" i="4"/>
  <c r="X953" i="4"/>
  <c r="AM953" i="4"/>
  <c r="V969" i="4"/>
  <c r="X969" i="4"/>
  <c r="AO963" i="4"/>
  <c r="AN941" i="4"/>
  <c r="AB957" i="4"/>
  <c r="AB950" i="4"/>
  <c r="AB966" i="4"/>
  <c r="AR952" i="4"/>
  <c r="T939" i="4"/>
  <c r="AH939" i="4"/>
  <c r="AG967" i="4"/>
  <c r="AQ967" i="4"/>
  <c r="AE945" i="4"/>
  <c r="AE944" i="4" s="1"/>
  <c r="AE85" i="11" s="1"/>
  <c r="AG945" i="4"/>
  <c r="AG944" i="4" s="1"/>
  <c r="AG85" i="11" s="1"/>
  <c r="T938" i="4"/>
  <c r="AC970" i="4"/>
  <c r="Y962" i="4"/>
  <c r="Z959" i="4"/>
  <c r="AQ941" i="4"/>
  <c r="V957" i="4"/>
  <c r="AR943" i="4"/>
  <c r="AB968" i="4"/>
  <c r="AO969" i="4"/>
  <c r="M959" i="4"/>
  <c r="P948" i="4"/>
  <c r="Q949" i="4"/>
  <c r="Q942" i="4"/>
  <c r="Q968" i="4"/>
  <c r="P953" i="4"/>
  <c r="P962" i="4"/>
  <c r="Q959" i="4"/>
  <c r="O957" i="4"/>
  <c r="O950" i="4"/>
  <c r="M966" i="4"/>
  <c r="AG952" i="4"/>
  <c r="U939" i="4"/>
  <c r="Q960" i="4"/>
  <c r="V948" i="4"/>
  <c r="AB943" i="4"/>
  <c r="AR949" i="4"/>
  <c r="AG965" i="4"/>
  <c r="AI942" i="4"/>
  <c r="O958" i="4"/>
  <c r="W968" i="4"/>
  <c r="AB937" i="4"/>
  <c r="AM937" i="4"/>
  <c r="AE953" i="4"/>
  <c r="AH969" i="4"/>
  <c r="AK969" i="4"/>
  <c r="U962" i="4"/>
  <c r="S962" i="4"/>
  <c r="V963" i="4"/>
  <c r="AF963" i="4"/>
  <c r="V959" i="4"/>
  <c r="AR959" i="4"/>
  <c r="U941" i="4"/>
  <c r="AH941" i="4"/>
  <c r="T957" i="4"/>
  <c r="N957" i="4"/>
  <c r="T950" i="4"/>
  <c r="U950" i="4"/>
  <c r="T966" i="4"/>
  <c r="AH966" i="4"/>
  <c r="AJ952" i="4"/>
  <c r="AD952" i="4"/>
  <c r="AL960" i="4"/>
  <c r="AN960" i="4"/>
  <c r="AN948" i="4"/>
  <c r="AD948" i="4"/>
  <c r="AL943" i="4"/>
  <c r="AG943" i="4"/>
  <c r="AO949" i="4"/>
  <c r="AL949" i="4"/>
  <c r="AL965" i="4"/>
  <c r="AN965" i="4"/>
  <c r="AO942" i="4"/>
  <c r="AN942" i="4"/>
  <c r="AN958" i="4"/>
  <c r="AP958" i="4"/>
  <c r="AO968" i="4"/>
  <c r="AQ968" i="4"/>
  <c r="AF937" i="4"/>
  <c r="AL937" i="4"/>
  <c r="AN953" i="4"/>
  <c r="R953" i="4"/>
  <c r="AL969" i="4"/>
  <c r="AF970" i="4"/>
  <c r="T954" i="4"/>
  <c r="T951" i="4" s="1"/>
  <c r="AG954" i="4"/>
  <c r="AL961" i="4"/>
  <c r="AP970" i="4"/>
  <c r="AB970" i="4"/>
  <c r="AR954" i="4"/>
  <c r="Z954" i="4"/>
  <c r="X938" i="4"/>
  <c r="V938" i="4"/>
  <c r="V961" i="4"/>
  <c r="AB961" i="4"/>
  <c r="Q945" i="4"/>
  <c r="Q944" i="4" s="1"/>
  <c r="Q85" i="11" s="1"/>
  <c r="AA945" i="4"/>
  <c r="AA944" i="4" s="1"/>
  <c r="AA85" i="11" s="1"/>
  <c r="AA967" i="4"/>
  <c r="AC967" i="4"/>
  <c r="Z939" i="4"/>
  <c r="AQ939" i="4"/>
  <c r="AN952" i="4"/>
  <c r="X966" i="4"/>
  <c r="X950" i="4"/>
  <c r="X957" i="4"/>
  <c r="X941" i="4"/>
  <c r="Y963" i="4"/>
  <c r="M970" i="4"/>
  <c r="Q938" i="4"/>
  <c r="Z970" i="4"/>
  <c r="X970" i="4"/>
  <c r="AB954" i="4"/>
  <c r="V954" i="4"/>
  <c r="V951" i="4" s="1"/>
  <c r="AN938" i="4"/>
  <c r="P938" i="4"/>
  <c r="AH961" i="4"/>
  <c r="X961" i="4"/>
  <c r="AC945" i="4"/>
  <c r="AC944" i="4" s="1"/>
  <c r="AC85" i="11" s="1"/>
  <c r="W945" i="4"/>
  <c r="W944" i="4" s="1"/>
  <c r="W85" i="11" s="1"/>
  <c r="AM967" i="4"/>
  <c r="Y967" i="4"/>
  <c r="AO939" i="4"/>
  <c r="AM939" i="4"/>
  <c r="AM936" i="4" s="1"/>
  <c r="AM83" i="11" s="1"/>
  <c r="AM96" i="11" s="1"/>
  <c r="AQ952" i="4"/>
  <c r="AQ966" i="4"/>
  <c r="AP950" i="4"/>
  <c r="AQ957" i="4"/>
  <c r="X959" i="4"/>
  <c r="AQ962" i="4"/>
  <c r="AJ970" i="4"/>
  <c r="W954" i="4"/>
  <c r="AH954" i="4"/>
  <c r="AO938" i="4"/>
  <c r="AE938" i="4"/>
  <c r="M961" i="4"/>
  <c r="AJ961" i="4"/>
  <c r="M945" i="4"/>
  <c r="M944" i="4" s="1"/>
  <c r="M85" i="11" s="1"/>
  <c r="AI945" i="4"/>
  <c r="AI944" i="4" s="1"/>
  <c r="AI85" i="11" s="1"/>
  <c r="W967" i="4"/>
  <c r="AJ967" i="4"/>
  <c r="X939" i="4"/>
  <c r="AM952" i="4"/>
  <c r="Y950" i="4"/>
  <c r="AM957" i="4"/>
  <c r="AI962" i="4"/>
  <c r="AQ938" i="4"/>
  <c r="P945" i="4"/>
  <c r="P944" i="4" s="1"/>
  <c r="P85" i="11" s="1"/>
  <c r="R967" i="4"/>
  <c r="AN939" i="4"/>
  <c r="Y966" i="4"/>
  <c r="AC957" i="4"/>
  <c r="AM963" i="4"/>
  <c r="AA953" i="4"/>
  <c r="AN968" i="4"/>
  <c r="AQ942" i="4"/>
  <c r="T949" i="4"/>
  <c r="AQ948" i="4"/>
  <c r="AQ947" i="4" s="1"/>
  <c r="R952" i="4"/>
  <c r="AK950" i="4"/>
  <c r="AI941" i="4"/>
  <c r="AN963" i="4"/>
  <c r="Q969" i="4"/>
  <c r="AR937" i="4"/>
  <c r="AK942" i="4"/>
  <c r="AJ948" i="4"/>
  <c r="M950" i="4"/>
  <c r="W953" i="4"/>
  <c r="AE948" i="4"/>
  <c r="AK965" i="4"/>
  <c r="I92" i="11"/>
  <c r="O970" i="4"/>
  <c r="P954" i="4"/>
  <c r="Q954" i="4"/>
  <c r="Q961" i="4"/>
  <c r="AO970" i="4"/>
  <c r="AQ970" i="4"/>
  <c r="AA954" i="4"/>
  <c r="M954" i="4"/>
  <c r="AK938" i="4"/>
  <c r="AH938" i="4"/>
  <c r="N961" i="4"/>
  <c r="AQ961" i="4"/>
  <c r="AR945" i="4"/>
  <c r="AR944" i="4" s="1"/>
  <c r="AR85" i="11" s="1"/>
  <c r="AP945" i="4"/>
  <c r="AP944" i="4" s="1"/>
  <c r="AP85" i="11" s="1"/>
  <c r="S967" i="4"/>
  <c r="AR967" i="4"/>
  <c r="Q939" i="4"/>
  <c r="W939" i="4"/>
  <c r="W952" i="4"/>
  <c r="W966" i="4"/>
  <c r="V950" i="4"/>
  <c r="W957" i="4"/>
  <c r="W959" i="4"/>
  <c r="Z962" i="4"/>
  <c r="AE970" i="4"/>
  <c r="AG961" i="4"/>
  <c r="AK970" i="4"/>
  <c r="AM970" i="4"/>
  <c r="S954" i="4"/>
  <c r="S951" i="4" s="1"/>
  <c r="AO954" i="4"/>
  <c r="AC938" i="4"/>
  <c r="AC936" i="4" s="1"/>
  <c r="AC83" i="11" s="1"/>
  <c r="AC96" i="11" s="1"/>
  <c r="AD938" i="4"/>
  <c r="AO961" i="4"/>
  <c r="AM961" i="4"/>
  <c r="AN945" i="4"/>
  <c r="AN944" i="4" s="1"/>
  <c r="AN85" i="11" s="1"/>
  <c r="AL945" i="4"/>
  <c r="AL944" i="4" s="1"/>
  <c r="AL85" i="11" s="1"/>
  <c r="AP967" i="4"/>
  <c r="AN967" i="4"/>
  <c r="AL939" i="4"/>
  <c r="M952" i="4"/>
  <c r="AD966" i="4"/>
  <c r="AO950" i="4"/>
  <c r="AL957" i="4"/>
  <c r="M941" i="4"/>
  <c r="AP959" i="4"/>
  <c r="AO962" i="4"/>
  <c r="T970" i="4"/>
  <c r="AQ954" i="4"/>
  <c r="R954" i="4"/>
  <c r="AF938" i="4"/>
  <c r="AP938" i="4"/>
  <c r="R961" i="4"/>
  <c r="T961" i="4"/>
  <c r="AO945" i="4"/>
  <c r="AO944" i="4" s="1"/>
  <c r="AO85" i="11" s="1"/>
  <c r="S945" i="4"/>
  <c r="S944" i="4" s="1"/>
  <c r="S85" i="11" s="1"/>
  <c r="AL967" i="4"/>
  <c r="AP939" i="4"/>
  <c r="AI939" i="4"/>
  <c r="N966" i="4"/>
  <c r="AN950" i="4"/>
  <c r="Y941" i="4"/>
  <c r="Y940" i="4" s="1"/>
  <c r="Y84" i="11" s="1"/>
  <c r="Y97" i="11" s="1"/>
  <c r="AD970" i="4"/>
  <c r="AF961" i="4"/>
  <c r="AD945" i="4"/>
  <c r="AD944" i="4" s="1"/>
  <c r="AD85" i="11" s="1"/>
  <c r="AF967" i="4"/>
  <c r="AO952" i="4"/>
  <c r="AG950" i="4"/>
  <c r="S941" i="4"/>
  <c r="AN962" i="4"/>
  <c r="Y953" i="4"/>
  <c r="Z968" i="4"/>
  <c r="Z942" i="4"/>
  <c r="Z940" i="4" s="1"/>
  <c r="Z84" i="11" s="1"/>
  <c r="Z97" i="11" s="1"/>
  <c r="W949" i="4"/>
  <c r="AH948" i="4"/>
  <c r="U952" i="4"/>
  <c r="U951" i="4" s="1"/>
  <c r="AJ950" i="4"/>
  <c r="AK941" i="4"/>
  <c r="AL963" i="4"/>
  <c r="S969" i="4"/>
  <c r="AM968" i="4"/>
  <c r="AH965" i="4"/>
  <c r="AH960" i="4"/>
  <c r="Q957" i="4"/>
  <c r="S968" i="4"/>
  <c r="AB941" i="4"/>
  <c r="AR1200" i="4"/>
  <c r="AJ1200" i="4"/>
  <c r="AI1172" i="4"/>
  <c r="AI1169" i="4" s="1"/>
  <c r="AL1181" i="4"/>
  <c r="AL1178" i="4" s="1"/>
  <c r="AM1181" i="4"/>
  <c r="AM1178" i="4" s="1"/>
  <c r="AH1181" i="4"/>
  <c r="AI1181" i="4"/>
  <c r="AI1178" i="4" s="1"/>
  <c r="U1154" i="4"/>
  <c r="AN1210" i="4"/>
  <c r="AF1200" i="4"/>
  <c r="N1154" i="4"/>
  <c r="AQ943" i="4"/>
  <c r="AB948" i="4"/>
  <c r="AL971" i="4"/>
  <c r="AQ971" i="4"/>
  <c r="AN971" i="4"/>
  <c r="Z971" i="4"/>
  <c r="S971" i="4"/>
  <c r="AB971" i="4"/>
  <c r="O942" i="4"/>
  <c r="AQ965" i="4"/>
  <c r="AC949" i="4"/>
  <c r="AC947" i="4" s="1"/>
  <c r="AG948" i="4"/>
  <c r="AQ960" i="4"/>
  <c r="AE971" i="4"/>
  <c r="AO971" i="4"/>
  <c r="AQ1172" i="4"/>
  <c r="AQ1169" i="4" s="1"/>
  <c r="T1181" i="4"/>
  <c r="AB1181" i="4"/>
  <c r="AB1178" i="4" s="1"/>
  <c r="AH1178" i="4"/>
  <c r="V1181" i="4"/>
  <c r="W1181" i="4"/>
  <c r="U1181" i="4"/>
  <c r="U1178" i="4" s="1"/>
  <c r="R1181" i="4"/>
  <c r="R1178" i="4" s="1"/>
  <c r="S1181" i="4"/>
  <c r="S1178" i="4" s="1"/>
  <c r="AO1154" i="4"/>
  <c r="AO1151" i="4" s="1"/>
  <c r="AB1154" i="4"/>
  <c r="R1154" i="4"/>
  <c r="AJ1210" i="4"/>
  <c r="AN1181" i="4"/>
  <c r="AN1178" i="4" s="1"/>
  <c r="AO1200" i="4"/>
  <c r="AK1200" i="4"/>
  <c r="N1210" i="4"/>
  <c r="AA1200" i="4"/>
  <c r="W1200" i="4"/>
  <c r="U1200" i="4"/>
  <c r="AA959" i="4"/>
  <c r="AC959" i="4"/>
  <c r="AA963" i="4"/>
  <c r="AC963" i="4"/>
  <c r="AD962" i="4"/>
  <c r="AD956" i="4" s="1"/>
  <c r="AB962" i="4"/>
  <c r="AB969" i="4"/>
  <c r="Z969" i="4"/>
  <c r="M953" i="4"/>
  <c r="M951" i="4" s="1"/>
  <c r="M937" i="4"/>
  <c r="Y937" i="4"/>
  <c r="AE968" i="4"/>
  <c r="AM958" i="4"/>
  <c r="AC958" i="4"/>
  <c r="P942" i="4"/>
  <c r="M965" i="4"/>
  <c r="AA965" i="4"/>
  <c r="Z949" i="4"/>
  <c r="M943" i="4"/>
  <c r="AA943" i="4"/>
  <c r="AA940" i="4" s="1"/>
  <c r="AA84" i="11" s="1"/>
  <c r="AA97" i="11" s="1"/>
  <c r="N948" i="4"/>
  <c r="M960" i="4"/>
  <c r="AA960" i="4"/>
  <c r="AH971" i="4"/>
  <c r="W971" i="4"/>
  <c r="AI971" i="4"/>
  <c r="AG971" i="4"/>
  <c r="AJ971" i="4"/>
  <c r="AJ964" i="4" s="1"/>
  <c r="M1181" i="4"/>
  <c r="M1178" i="4" s="1"/>
  <c r="AK1172" i="4"/>
  <c r="AK1169" i="4" s="1"/>
  <c r="AJ1178" i="4"/>
  <c r="AB965" i="4"/>
  <c r="AN949" i="4"/>
  <c r="AA949" i="4"/>
  <c r="AN943" i="4"/>
  <c r="AL948" i="4"/>
  <c r="AL947" i="4" s="1"/>
  <c r="AM948" i="4"/>
  <c r="AB960" i="4"/>
  <c r="AD971" i="4"/>
  <c r="R971" i="4"/>
  <c r="R964" i="4" s="1"/>
  <c r="M971" i="4"/>
  <c r="N971" i="4"/>
  <c r="Y971" i="4"/>
  <c r="Y1172" i="4"/>
  <c r="Y1169" i="4" s="1"/>
  <c r="Z1172" i="4"/>
  <c r="Z1169" i="4" s="1"/>
  <c r="AO1181" i="4"/>
  <c r="AO1178" i="4" s="1"/>
  <c r="AE1181" i="4"/>
  <c r="AE1178" i="4" s="1"/>
  <c r="AC1181" i="4"/>
  <c r="AC1178" i="4" s="1"/>
  <c r="AB1210" i="4"/>
  <c r="AR953" i="4"/>
  <c r="Q937" i="4"/>
  <c r="AJ937" i="4"/>
  <c r="AJ936" i="4" s="1"/>
  <c r="AJ83" i="11" s="1"/>
  <c r="AJ96" i="11" s="1"/>
  <c r="T968" i="4"/>
  <c r="N968" i="4"/>
  <c r="AA958" i="4"/>
  <c r="AR958" i="4"/>
  <c r="S942" i="4"/>
  <c r="N942" i="4"/>
  <c r="AR965" i="4"/>
  <c r="AP965" i="4"/>
  <c r="AP949" i="4"/>
  <c r="M949" i="4"/>
  <c r="AO943" i="4"/>
  <c r="AP943" i="4"/>
  <c r="AI948" i="4"/>
  <c r="R948" i="4"/>
  <c r="R947" i="4" s="1"/>
  <c r="AR960" i="4"/>
  <c r="AP960" i="4"/>
  <c r="AP971" i="4"/>
  <c r="AM971" i="4"/>
  <c r="V971" i="4"/>
  <c r="AA971" i="4"/>
  <c r="AK971" i="4"/>
  <c r="U971" i="4"/>
  <c r="T971" i="4"/>
  <c r="AO1172" i="4"/>
  <c r="AO1169" i="4" s="1"/>
  <c r="U1172" i="4"/>
  <c r="U1169" i="4" s="1"/>
  <c r="T1178" i="4"/>
  <c r="AP1178" i="4"/>
  <c r="AF1178" i="4"/>
  <c r="AR1178" i="4"/>
  <c r="W1178" i="4"/>
  <c r="S1154" i="4"/>
  <c r="X1154" i="4"/>
  <c r="O1154" i="4"/>
  <c r="P1154" i="4"/>
  <c r="Z1154" i="4"/>
  <c r="AR1154" i="4"/>
  <c r="V1154" i="4"/>
  <c r="AP1210" i="4"/>
  <c r="AD1210" i="4"/>
  <c r="Z1210" i="4"/>
  <c r="W1210" i="4"/>
  <c r="AQ1210" i="4"/>
  <c r="AM1210" i="4"/>
  <c r="AP1190" i="4"/>
  <c r="AN1190" i="4"/>
  <c r="AL1190" i="4"/>
  <c r="AJ1190" i="4"/>
  <c r="V1190" i="4"/>
  <c r="AF1190" i="4"/>
  <c r="Z1190" i="4"/>
  <c r="AB1190" i="4"/>
  <c r="AE1172" i="4"/>
  <c r="AE1169" i="4" s="1"/>
  <c r="V1178" i="4"/>
  <c r="AD1178" i="4"/>
  <c r="AK1181" i="4"/>
  <c r="AK1178" i="4" s="1"/>
  <c r="AG1181" i="4"/>
  <c r="AG1178" i="4" s="1"/>
  <c r="AN1154" i="4"/>
  <c r="AH1154" i="4"/>
  <c r="AF1154" i="4"/>
  <c r="AD1154" i="4"/>
  <c r="AQ1154" i="4"/>
  <c r="AM1154" i="4"/>
  <c r="V1210" i="4"/>
  <c r="AF1210" i="4"/>
  <c r="AO1210" i="4"/>
  <c r="AA1210" i="4"/>
  <c r="R1210" i="4"/>
  <c r="AH1190" i="4"/>
  <c r="X1190" i="4"/>
  <c r="R1190" i="4"/>
  <c r="T1190" i="4"/>
  <c r="AD1190" i="4"/>
  <c r="P1190" i="4"/>
  <c r="N1190" i="4"/>
  <c r="AQ1190" i="4"/>
  <c r="AM1172" i="4"/>
  <c r="AM1169" i="4" s="1"/>
  <c r="X1178" i="4"/>
  <c r="AQ1181" i="4"/>
  <c r="AQ1178" i="4" s="1"/>
  <c r="Q1181" i="4"/>
  <c r="Q1178" i="4" s="1"/>
  <c r="M1154" i="4"/>
  <c r="M1151" i="4" s="1"/>
  <c r="AA1154" i="4"/>
  <c r="W1154" i="4"/>
  <c r="AR1210" i="4"/>
  <c r="Q1210" i="4"/>
  <c r="AC1210" i="4"/>
  <c r="Y1210" i="4"/>
  <c r="AD1200" i="4"/>
  <c r="AO1190" i="4"/>
  <c r="AM1190" i="4"/>
  <c r="AP1200" i="4"/>
  <c r="AK1190" i="4"/>
  <c r="AI1190" i="4"/>
  <c r="AL1200" i="4"/>
  <c r="AG1190" i="4"/>
  <c r="AE1190" i="4"/>
  <c r="AH1200" i="4"/>
  <c r="AC1190" i="4"/>
  <c r="AA1190" i="4"/>
  <c r="Z1181" i="4"/>
  <c r="Z1178" i="4" s="1"/>
  <c r="AA1181" i="4"/>
  <c r="AA1178" i="4" s="1"/>
  <c r="Y1181" i="4"/>
  <c r="Y1178" i="4" s="1"/>
  <c r="N1181" i="4"/>
  <c r="N1178" i="4" s="1"/>
  <c r="O1181" i="4"/>
  <c r="O1178" i="4" s="1"/>
  <c r="AI1154" i="4"/>
  <c r="AE1154" i="4"/>
  <c r="AJ1154" i="4"/>
  <c r="AP1154" i="4"/>
  <c r="T1154" i="4"/>
  <c r="AL1154" i="4"/>
  <c r="AL1151" i="4" s="1"/>
  <c r="X1210" i="4"/>
  <c r="P1210" i="4"/>
  <c r="O1210" i="4"/>
  <c r="U1210" i="4"/>
  <c r="AE1210" i="4"/>
  <c r="AK1210" i="4"/>
  <c r="N1200" i="4"/>
  <c r="Y1190" i="4"/>
  <c r="W1190" i="4"/>
  <c r="Z1200" i="4"/>
  <c r="U1190" i="4"/>
  <c r="S1190" i="4"/>
  <c r="V1200" i="4"/>
  <c r="Q1190" i="4"/>
  <c r="O1190" i="4"/>
  <c r="R1200" i="4"/>
  <c r="AR1190" i="4"/>
  <c r="M1190" i="4"/>
  <c r="M1172" i="4"/>
  <c r="M1169" i="4" s="1"/>
  <c r="AH1172" i="4"/>
  <c r="AH1169" i="4" s="1"/>
  <c r="AD1172" i="4"/>
  <c r="AD1169" i="4" s="1"/>
  <c r="AH308" i="4"/>
  <c r="AH307" i="10" s="1"/>
  <c r="R308" i="4"/>
  <c r="R307" i="10" s="1"/>
  <c r="O1140" i="4"/>
  <c r="AC1140" i="4"/>
  <c r="M1140" i="4"/>
  <c r="AQ1140" i="4"/>
  <c r="AD1140" i="4"/>
  <c r="S1140" i="4"/>
  <c r="AB1140" i="4"/>
  <c r="T1140" i="4"/>
  <c r="Q1140" i="4"/>
  <c r="AG1140" i="4"/>
  <c r="N1140" i="4"/>
  <c r="R1140" i="4"/>
  <c r="AH1140" i="4"/>
  <c r="AA1140" i="4"/>
  <c r="AR1140" i="4"/>
  <c r="AJ1140" i="4"/>
  <c r="AK1140" i="4"/>
  <c r="W1140" i="4"/>
  <c r="V1140" i="4"/>
  <c r="AL1140" i="4"/>
  <c r="AE1140" i="4"/>
  <c r="P1140" i="4"/>
  <c r="X1140" i="4"/>
  <c r="Y1140" i="4"/>
  <c r="AO1140" i="4"/>
  <c r="AI1140" i="4"/>
  <c r="Z1140" i="4"/>
  <c r="AP1140" i="4"/>
  <c r="AM1140" i="4"/>
  <c r="AF1140" i="4"/>
  <c r="AN1140" i="4"/>
  <c r="Z1135" i="4"/>
  <c r="AP1135" i="4"/>
  <c r="AA1135" i="4"/>
  <c r="AQ1135" i="4"/>
  <c r="Q1135" i="4"/>
  <c r="AF1135" i="4"/>
  <c r="AJ1135" i="4"/>
  <c r="AB1135" i="4"/>
  <c r="W1137" i="4"/>
  <c r="AM1137" i="4"/>
  <c r="X1137" i="4"/>
  <c r="AN1137" i="4"/>
  <c r="AD1137" i="4"/>
  <c r="Q1137" i="4"/>
  <c r="Z1137" i="4"/>
  <c r="AC1137" i="4"/>
  <c r="X1138" i="4"/>
  <c r="AN1138" i="4"/>
  <c r="Y1138" i="4"/>
  <c r="AO1138" i="4"/>
  <c r="AM1138" i="4"/>
  <c r="Z1138" i="4"/>
  <c r="AA1138" i="4"/>
  <c r="N1135" i="4"/>
  <c r="AD1135" i="4"/>
  <c r="O1135" i="4"/>
  <c r="AE1135" i="4"/>
  <c r="U1135" i="4"/>
  <c r="AG1135" i="4"/>
  <c r="AN1135" i="4"/>
  <c r="AR1135" i="4"/>
  <c r="AA1137" i="4"/>
  <c r="AQ1137" i="4"/>
  <c r="AB1137" i="4"/>
  <c r="AR1137" i="4"/>
  <c r="AL1137" i="4"/>
  <c r="Y1137" i="4"/>
  <c r="AP1137" i="4"/>
  <c r="AK1137" i="4"/>
  <c r="R1135" i="4"/>
  <c r="AH1135" i="4"/>
  <c r="S1135" i="4"/>
  <c r="AI1135" i="4"/>
  <c r="AC1135" i="4"/>
  <c r="P1135" i="4"/>
  <c r="Y1135" i="4"/>
  <c r="M1135" i="4"/>
  <c r="O1137" i="4"/>
  <c r="AE1137" i="4"/>
  <c r="P1137" i="4"/>
  <c r="AF1137" i="4"/>
  <c r="N1137" i="4"/>
  <c r="R1137" i="4"/>
  <c r="AG1137" i="4"/>
  <c r="M1137" i="4"/>
  <c r="P1138" i="4"/>
  <c r="AF1138" i="4"/>
  <c r="Q1138" i="4"/>
  <c r="AG1138" i="4"/>
  <c r="V1135" i="4"/>
  <c r="AL1135" i="4"/>
  <c r="W1135" i="4"/>
  <c r="AM1135" i="4"/>
  <c r="AK1135" i="4"/>
  <c r="X1135" i="4"/>
  <c r="AO1135" i="4"/>
  <c r="T1135" i="4"/>
  <c r="AI1137" i="4"/>
  <c r="AH1137" i="4"/>
  <c r="AB1138" i="4"/>
  <c r="AC1138" i="4"/>
  <c r="AE1138" i="4"/>
  <c r="AH1138" i="4"/>
  <c r="V1138" i="4"/>
  <c r="T1137" i="4"/>
  <c r="AO1137" i="4"/>
  <c r="AO1136" i="4" s="1"/>
  <c r="AJ1138" i="4"/>
  <c r="AK1138" i="4"/>
  <c r="S1138" i="4"/>
  <c r="AP1138" i="4"/>
  <c r="AD1138" i="4"/>
  <c r="AJ1137" i="4"/>
  <c r="U1137" i="4"/>
  <c r="AR1138" i="4"/>
  <c r="O1138" i="4"/>
  <c r="AI1138" i="4"/>
  <c r="M1138" i="4"/>
  <c r="AL1138" i="4"/>
  <c r="S1137" i="4"/>
  <c r="V1137" i="4"/>
  <c r="V1136" i="4" s="1"/>
  <c r="T1138" i="4"/>
  <c r="U1138" i="4"/>
  <c r="W1138" i="4"/>
  <c r="R1138" i="4"/>
  <c r="AQ1138" i="4"/>
  <c r="N1138" i="4"/>
  <c r="N1136" i="4" s="1"/>
  <c r="Q1172" i="4"/>
  <c r="Q1169" i="4" s="1"/>
  <c r="W1169" i="4"/>
  <c r="AJ1172" i="4"/>
  <c r="AJ1169" i="4" s="1"/>
  <c r="V1172" i="4"/>
  <c r="V1169" i="4" s="1"/>
  <c r="AN1172" i="4"/>
  <c r="AN1169" i="4" s="1"/>
  <c r="X1172" i="4"/>
  <c r="X1169" i="4" s="1"/>
  <c r="R1172" i="4"/>
  <c r="R1169" i="4" s="1"/>
  <c r="T1172" i="4"/>
  <c r="T1169" i="4" s="1"/>
  <c r="N1172" i="4"/>
  <c r="N1169" i="4" s="1"/>
  <c r="AR971" i="4"/>
  <c r="X971" i="4"/>
  <c r="Q1134" i="4"/>
  <c r="AG1134" i="4"/>
  <c r="R1134" i="4"/>
  <c r="AH1134" i="4"/>
  <c r="AB1134" i="4"/>
  <c r="AF1134" i="4"/>
  <c r="AM1134" i="4"/>
  <c r="AQ1134" i="4"/>
  <c r="U1134" i="4"/>
  <c r="AK1134" i="4"/>
  <c r="V1134" i="4"/>
  <c r="AL1134" i="4"/>
  <c r="AJ1134" i="4"/>
  <c r="O1134" i="4"/>
  <c r="X1134" i="4"/>
  <c r="S1134" i="4"/>
  <c r="Y1134" i="4"/>
  <c r="AO1134" i="4"/>
  <c r="Z1134" i="4"/>
  <c r="AP1134" i="4"/>
  <c r="AR1134" i="4"/>
  <c r="W1134" i="4"/>
  <c r="AN1134" i="4"/>
  <c r="AA1134" i="4"/>
  <c r="AC1134" i="4"/>
  <c r="N1134" i="4"/>
  <c r="AD1134" i="4"/>
  <c r="T1134" i="4"/>
  <c r="P1134" i="4"/>
  <c r="AE1134" i="4"/>
  <c r="AI1134" i="4"/>
  <c r="M1134" i="4"/>
  <c r="U1151" i="4"/>
  <c r="AF1172" i="4"/>
  <c r="AF1169" i="4" s="1"/>
  <c r="AR1172" i="4"/>
  <c r="AR1169" i="4" s="1"/>
  <c r="P1172" i="4"/>
  <c r="P1169" i="4" s="1"/>
  <c r="AC1169" i="4"/>
  <c r="AL1172" i="4"/>
  <c r="AL1169" i="4" s="1"/>
  <c r="AB1172" i="4"/>
  <c r="AB1169" i="4" s="1"/>
  <c r="AG1169" i="4"/>
  <c r="AP1172" i="4"/>
  <c r="AP1169" i="4" s="1"/>
  <c r="S1172" i="4"/>
  <c r="S1169" i="4" s="1"/>
  <c r="O1172" i="4"/>
  <c r="O1169" i="4" s="1"/>
  <c r="I25" i="11"/>
  <c r="I79" i="11"/>
  <c r="P1093" i="4"/>
  <c r="AF1093" i="4"/>
  <c r="Q1093" i="4"/>
  <c r="AG1093" i="4"/>
  <c r="R1093" i="4"/>
  <c r="AH1093" i="4"/>
  <c r="AM1093" i="4"/>
  <c r="M1093" i="4"/>
  <c r="T1093" i="4"/>
  <c r="AJ1093" i="4"/>
  <c r="U1093" i="4"/>
  <c r="AK1093" i="4"/>
  <c r="V1093" i="4"/>
  <c r="AL1093" i="4"/>
  <c r="O1093" i="4"/>
  <c r="AA1093" i="4"/>
  <c r="X1093" i="4"/>
  <c r="AN1093" i="4"/>
  <c r="Y1093" i="4"/>
  <c r="AO1093" i="4"/>
  <c r="Z1093" i="4"/>
  <c r="AP1093" i="4"/>
  <c r="AE1093" i="4"/>
  <c r="AQ1093" i="4"/>
  <c r="AB1093" i="4"/>
  <c r="AR1093" i="4"/>
  <c r="AC1093" i="4"/>
  <c r="N1093" i="4"/>
  <c r="AD1093" i="4"/>
  <c r="W1093" i="4"/>
  <c r="S1093" i="4"/>
  <c r="AI1093" i="4"/>
  <c r="O1084" i="4"/>
  <c r="AE1084" i="4"/>
  <c r="P1084" i="4"/>
  <c r="AF1084" i="4"/>
  <c r="Q1084" i="4"/>
  <c r="R1084" i="4"/>
  <c r="V1084" i="4"/>
  <c r="AD1084" i="4"/>
  <c r="Q1086" i="4"/>
  <c r="AG1086" i="4"/>
  <c r="R1086" i="4"/>
  <c r="AH1086" i="4"/>
  <c r="S1084" i="4"/>
  <c r="AI1084" i="4"/>
  <c r="T1084" i="4"/>
  <c r="AJ1084" i="4"/>
  <c r="Y1084" i="4"/>
  <c r="Z1084" i="4"/>
  <c r="AL1084" i="4"/>
  <c r="M1084" i="4"/>
  <c r="M1083" i="4" s="1"/>
  <c r="U1086" i="4"/>
  <c r="AK1086" i="4"/>
  <c r="V1086" i="4"/>
  <c r="AL1086" i="4"/>
  <c r="AI1086" i="4"/>
  <c r="AJ1086" i="4"/>
  <c r="M1086" i="4"/>
  <c r="AF1086" i="4"/>
  <c r="T1085" i="4"/>
  <c r="AJ1085" i="4"/>
  <c r="U1085" i="4"/>
  <c r="AK1085" i="4"/>
  <c r="AH1085" i="4"/>
  <c r="AI1085" i="4"/>
  <c r="W1084" i="4"/>
  <c r="AM1084" i="4"/>
  <c r="X1084" i="4"/>
  <c r="AN1084" i="4"/>
  <c r="AG1084" i="4"/>
  <c r="AH1084" i="4"/>
  <c r="AC1084" i="4"/>
  <c r="U1084" i="4"/>
  <c r="AA1084" i="4"/>
  <c r="AQ1084" i="4"/>
  <c r="AB1084" i="4"/>
  <c r="AR1084" i="4"/>
  <c r="AO1084" i="4"/>
  <c r="AP1084" i="4"/>
  <c r="N1084" i="4"/>
  <c r="AK1084" i="4"/>
  <c r="AC1086" i="4"/>
  <c r="N1086" i="4"/>
  <c r="AD1086" i="4"/>
  <c r="S1086" i="4"/>
  <c r="T1086" i="4"/>
  <c r="X1086" i="4"/>
  <c r="AE1086" i="4"/>
  <c r="W1086" i="4"/>
  <c r="AB1085" i="4"/>
  <c r="AR1085" i="4"/>
  <c r="AC1085" i="4"/>
  <c r="R1085" i="4"/>
  <c r="S1085" i="4"/>
  <c r="Y1086" i="4"/>
  <c r="AA1086" i="4"/>
  <c r="AN1086" i="4"/>
  <c r="P1085" i="4"/>
  <c r="Q1085" i="4"/>
  <c r="Z1085" i="4"/>
  <c r="W1085" i="4"/>
  <c r="M1085" i="4"/>
  <c r="AL1085" i="4"/>
  <c r="Z1087" i="4"/>
  <c r="AP1087" i="4"/>
  <c r="AA1087" i="4"/>
  <c r="AQ1087" i="4"/>
  <c r="AR1087" i="4"/>
  <c r="Y1087" i="4"/>
  <c r="Q1087" i="4"/>
  <c r="M1087" i="4"/>
  <c r="AO1086" i="4"/>
  <c r="AQ1086" i="4"/>
  <c r="O1086" i="4"/>
  <c r="X1085" i="4"/>
  <c r="Y1085" i="4"/>
  <c r="AP1085" i="4"/>
  <c r="AM1085" i="4"/>
  <c r="O1085" i="4"/>
  <c r="N1087" i="4"/>
  <c r="AD1087" i="4"/>
  <c r="O1087" i="4"/>
  <c r="AE1087" i="4"/>
  <c r="T1087" i="4"/>
  <c r="U1087" i="4"/>
  <c r="AO1087" i="4"/>
  <c r="AG1087" i="4"/>
  <c r="Z1086" i="4"/>
  <c r="AB1086" i="4"/>
  <c r="P1086" i="4"/>
  <c r="AF1085" i="4"/>
  <c r="AG1085" i="4"/>
  <c r="AA1085" i="4"/>
  <c r="N1085" i="4"/>
  <c r="AE1085" i="4"/>
  <c r="R1087" i="4"/>
  <c r="AH1087" i="4"/>
  <c r="S1087" i="4"/>
  <c r="AI1087" i="4"/>
  <c r="AB1087" i="4"/>
  <c r="AC1087" i="4"/>
  <c r="P1087" i="4"/>
  <c r="X1087" i="4"/>
  <c r="AP1086" i="4"/>
  <c r="AR1086" i="4"/>
  <c r="AM1086" i="4"/>
  <c r="AN1085" i="4"/>
  <c r="AO1085" i="4"/>
  <c r="AQ1085" i="4"/>
  <c r="AD1085" i="4"/>
  <c r="V1085" i="4"/>
  <c r="V1087" i="4"/>
  <c r="AL1087" i="4"/>
  <c r="W1087" i="4"/>
  <c r="AM1087" i="4"/>
  <c r="AJ1087" i="4"/>
  <c r="AK1087" i="4"/>
  <c r="AF1087" i="4"/>
  <c r="AN1087" i="4"/>
  <c r="AC1097" i="4"/>
  <c r="P1097" i="4"/>
  <c r="AL1097" i="4"/>
  <c r="X1097" i="4"/>
  <c r="O1097" i="4"/>
  <c r="W1097" i="4"/>
  <c r="AR1097" i="4"/>
  <c r="AP1097" i="4"/>
  <c r="Q1097" i="4"/>
  <c r="AG1097" i="4"/>
  <c r="V1097" i="4"/>
  <c r="AQ1097" i="4"/>
  <c r="AD1097" i="4"/>
  <c r="Z1097" i="4"/>
  <c r="AB1097" i="4"/>
  <c r="S1097" i="4"/>
  <c r="U1097" i="4"/>
  <c r="AK1097" i="4"/>
  <c r="AA1097" i="4"/>
  <c r="M1097" i="4"/>
  <c r="AI1097" i="4"/>
  <c r="AJ1097" i="4"/>
  <c r="AH1097" i="4"/>
  <c r="T1097" i="4"/>
  <c r="Y1097" i="4"/>
  <c r="AO1097" i="4"/>
  <c r="AF1097" i="4"/>
  <c r="N1097" i="4"/>
  <c r="AN1097" i="4"/>
  <c r="R1097" i="4"/>
  <c r="AM1097" i="4"/>
  <c r="AE1097" i="4"/>
  <c r="AD521" i="4"/>
  <c r="AD508" i="4" s="1"/>
  <c r="AD508" i="10" s="1"/>
  <c r="AC311" i="4"/>
  <c r="AC311" i="10" s="1"/>
  <c r="AE346" i="4"/>
  <c r="AE346" i="10" s="1"/>
  <c r="AG309" i="4"/>
  <c r="N1074" i="4"/>
  <c r="AD1074" i="4"/>
  <c r="O1074" i="4"/>
  <c r="AE1074" i="4"/>
  <c r="P1074" i="4"/>
  <c r="AF1074" i="4"/>
  <c r="Q1074" i="4"/>
  <c r="AG1074" i="4"/>
  <c r="R1074" i="4"/>
  <c r="AH1074" i="4"/>
  <c r="S1074" i="4"/>
  <c r="AI1074" i="4"/>
  <c r="T1074" i="4"/>
  <c r="AJ1074" i="4"/>
  <c r="U1074" i="4"/>
  <c r="AK1074" i="4"/>
  <c r="V1074" i="4"/>
  <c r="AL1074" i="4"/>
  <c r="W1074" i="4"/>
  <c r="AM1074" i="4"/>
  <c r="X1074" i="4"/>
  <c r="AN1074" i="4"/>
  <c r="Y1074" i="4"/>
  <c r="AO1074" i="4"/>
  <c r="Z1074" i="4"/>
  <c r="AP1074" i="4"/>
  <c r="AA1074" i="4"/>
  <c r="AQ1074" i="4"/>
  <c r="AB1074" i="4"/>
  <c r="AR1074" i="4"/>
  <c r="AC1074" i="4"/>
  <c r="M1074" i="4"/>
  <c r="N1078" i="4"/>
  <c r="AD1078" i="4"/>
  <c r="Y1078" i="4"/>
  <c r="W1078" i="4"/>
  <c r="AM1078" i="4"/>
  <c r="AG1078" i="4"/>
  <c r="AB1078" i="4"/>
  <c r="AR1078" i="4"/>
  <c r="R1078" i="4"/>
  <c r="AH1078" i="4"/>
  <c r="AK1078" i="4"/>
  <c r="AA1078" i="4"/>
  <c r="AQ1078" i="4"/>
  <c r="P1078" i="4"/>
  <c r="AF1078" i="4"/>
  <c r="AC1078" i="4"/>
  <c r="V1078" i="4"/>
  <c r="AL1078" i="4"/>
  <c r="O1078" i="4"/>
  <c r="AE1078" i="4"/>
  <c r="Q1078" i="4"/>
  <c r="T1078" i="4"/>
  <c r="AJ1078" i="4"/>
  <c r="AO1078" i="4"/>
  <c r="Z1078" i="4"/>
  <c r="AP1078" i="4"/>
  <c r="S1078" i="4"/>
  <c r="AI1078" i="4"/>
  <c r="U1078" i="4"/>
  <c r="X1078" i="4"/>
  <c r="AN1078" i="4"/>
  <c r="M1078" i="4"/>
  <c r="P308" i="4"/>
  <c r="P307" i="10" s="1"/>
  <c r="AE160" i="11"/>
  <c r="AK196" i="11"/>
  <c r="AK210" i="11" s="1"/>
  <c r="AQ311" i="4"/>
  <c r="AQ311" i="10" s="1"/>
  <c r="U351" i="4"/>
  <c r="U351" i="10" s="1"/>
  <c r="V351" i="4"/>
  <c r="V351" i="10" s="1"/>
  <c r="Y346" i="4"/>
  <c r="Y346" i="10" s="1"/>
  <c r="AG716" i="10"/>
  <c r="AG722" i="10" s="1"/>
  <c r="Z716" i="10"/>
  <c r="Z722" i="10" s="1"/>
  <c r="AD664" i="10"/>
  <c r="AD670" i="10" s="1"/>
  <c r="W664" i="10"/>
  <c r="W670" i="10" s="1"/>
  <c r="Z311" i="4"/>
  <c r="Z311" i="10" s="1"/>
  <c r="W351" i="4"/>
  <c r="W351" i="10" s="1"/>
  <c r="AM625" i="10"/>
  <c r="AM631" i="10" s="1"/>
  <c r="AE625" i="10"/>
  <c r="AE631" i="10" s="1"/>
  <c r="AA625" i="10"/>
  <c r="AA631" i="10" s="1"/>
  <c r="M311" i="4"/>
  <c r="M311" i="10" s="1"/>
  <c r="AN346" i="4"/>
  <c r="AN346" i="10" s="1"/>
  <c r="M240" i="10"/>
  <c r="M246" i="10" s="1"/>
  <c r="AQ240" i="10"/>
  <c r="AQ246" i="10" s="1"/>
  <c r="Y716" i="10"/>
  <c r="Y722" i="10" s="1"/>
  <c r="S716" i="10"/>
  <c r="S722" i="10" s="1"/>
  <c r="AI716" i="10"/>
  <c r="AI722" i="10" s="1"/>
  <c r="X308" i="4"/>
  <c r="X295" i="4" s="1"/>
  <c r="AQ308" i="4"/>
  <c r="AQ307" i="10" s="1"/>
  <c r="M308" i="4"/>
  <c r="M307" i="10" s="1"/>
  <c r="AF311" i="4"/>
  <c r="AF311" i="10" s="1"/>
  <c r="AM351" i="4"/>
  <c r="AM351" i="10" s="1"/>
  <c r="AK351" i="4"/>
  <c r="AK351" i="10" s="1"/>
  <c r="Z348" i="4"/>
  <c r="Z348" i="10" s="1"/>
  <c r="M348" i="4"/>
  <c r="M348" i="10" s="1"/>
  <c r="R309" i="4"/>
  <c r="AB309" i="4"/>
  <c r="AB309" i="10" s="1"/>
  <c r="Z947" i="4"/>
  <c r="R664" i="10"/>
  <c r="R670" i="10" s="1"/>
  <c r="AG664" i="10"/>
  <c r="AG670" i="10" s="1"/>
  <c r="Q664" i="10"/>
  <c r="Q670" i="10" s="1"/>
  <c r="P664" i="10"/>
  <c r="P670" i="10" s="1"/>
  <c r="S510" i="4"/>
  <c r="S510" i="10" s="1"/>
  <c r="AD416" i="4"/>
  <c r="AD416" i="10" s="1"/>
  <c r="AE416" i="4"/>
  <c r="AE416" i="10" s="1"/>
  <c r="Q416" i="4"/>
  <c r="Q416" i="10" s="1"/>
  <c r="N311" i="4"/>
  <c r="N311" i="10" s="1"/>
  <c r="N348" i="4"/>
  <c r="N348" i="10" s="1"/>
  <c r="AE348" i="4"/>
  <c r="AE348" i="10" s="1"/>
  <c r="P348" i="4"/>
  <c r="P348" i="10" s="1"/>
  <c r="R346" i="4"/>
  <c r="R268" i="4" s="1"/>
  <c r="W309" i="4"/>
  <c r="W309" i="10" s="1"/>
  <c r="AR309" i="4"/>
  <c r="AR309" i="10" s="1"/>
  <c r="W310" i="4"/>
  <c r="W310" i="10" s="1"/>
  <c r="P677" i="10"/>
  <c r="P683" i="10" s="1"/>
  <c r="AK677" i="10"/>
  <c r="AK683" i="10" s="1"/>
  <c r="AN240" i="10"/>
  <c r="AN246" i="10" s="1"/>
  <c r="AK240" i="10"/>
  <c r="AK246" i="10" s="1"/>
  <c r="Q716" i="10"/>
  <c r="Q722" i="10" s="1"/>
  <c r="V716" i="10"/>
  <c r="V722" i="10" s="1"/>
  <c r="AM664" i="10"/>
  <c r="AM670" i="10" s="1"/>
  <c r="AB664" i="10"/>
  <c r="AB670" i="10" s="1"/>
  <c r="S160" i="11"/>
  <c r="Q160" i="11"/>
  <c r="O160" i="11"/>
  <c r="AN196" i="11"/>
  <c r="AN210" i="11" s="1"/>
  <c r="AR311" i="4"/>
  <c r="AR311" i="10" s="1"/>
  <c r="AO311" i="4"/>
  <c r="AO311" i="10" s="1"/>
  <c r="AL311" i="4"/>
  <c r="AL311" i="10" s="1"/>
  <c r="AI351" i="4"/>
  <c r="AI351" i="10" s="1"/>
  <c r="X346" i="4"/>
  <c r="X346" i="10" s="1"/>
  <c r="N664" i="10"/>
  <c r="N670" i="10" s="1"/>
  <c r="S664" i="10"/>
  <c r="S670" i="10" s="1"/>
  <c r="AF664" i="10"/>
  <c r="AF670" i="10" s="1"/>
  <c r="AF346" i="4"/>
  <c r="AF346" i="10" s="1"/>
  <c r="AC664" i="10"/>
  <c r="AC670" i="10" s="1"/>
  <c r="Z148" i="11"/>
  <c r="N1066" i="4"/>
  <c r="AD1066" i="4"/>
  <c r="M1066" i="4"/>
  <c r="Y1066" i="4"/>
  <c r="S1066" i="4"/>
  <c r="AI1066" i="4"/>
  <c r="X1066" i="4"/>
  <c r="Q1066" i="4"/>
  <c r="AB1068" i="4"/>
  <c r="AR1068" i="4"/>
  <c r="AO1068" i="4"/>
  <c r="AP1068" i="4"/>
  <c r="N1068" i="4"/>
  <c r="M1068" i="4"/>
  <c r="AM1068" i="4"/>
  <c r="AE1068" i="4"/>
  <c r="AC1065" i="4"/>
  <c r="AC1064" i="4" s="1"/>
  <c r="O1065" i="4"/>
  <c r="O1064" i="4" s="1"/>
  <c r="AQ1065" i="4"/>
  <c r="AQ1064" i="4" s="1"/>
  <c r="AR1065" i="4"/>
  <c r="AR1064" i="4" s="1"/>
  <c r="Z1065" i="4"/>
  <c r="Z1064" i="4" s="1"/>
  <c r="AP1065" i="4"/>
  <c r="AP1064" i="4" s="1"/>
  <c r="AM1065" i="4"/>
  <c r="AM1064" i="4" s="1"/>
  <c r="AJ1065" i="4"/>
  <c r="AJ1064" i="4" s="1"/>
  <c r="AA1067" i="4"/>
  <c r="AQ1067" i="4"/>
  <c r="AR1067" i="4"/>
  <c r="AO1067" i="4"/>
  <c r="AN1067" i="4"/>
  <c r="N1067" i="4"/>
  <c r="AL1067" i="4"/>
  <c r="M1067" i="4"/>
  <c r="R1066" i="4"/>
  <c r="AH1066" i="4"/>
  <c r="T1066" i="4"/>
  <c r="AG1066" i="4"/>
  <c r="W1066" i="4"/>
  <c r="AM1066" i="4"/>
  <c r="AB1066" i="4"/>
  <c r="U1066" i="4"/>
  <c r="P1068" i="4"/>
  <c r="AF1068" i="4"/>
  <c r="Q1068" i="4"/>
  <c r="R1068" i="4"/>
  <c r="U1068" i="4"/>
  <c r="V1068" i="4"/>
  <c r="S1068" i="4"/>
  <c r="AA1068" i="4"/>
  <c r="Q1065" i="4"/>
  <c r="Q1064" i="4" s="1"/>
  <c r="AG1065" i="4"/>
  <c r="AG1064" i="4" s="1"/>
  <c r="W1065" i="4"/>
  <c r="W1064" i="4" s="1"/>
  <c r="T1065" i="4"/>
  <c r="T1064" i="4" s="1"/>
  <c r="N1065" i="4"/>
  <c r="N1064" i="4" s="1"/>
  <c r="AD1065" i="4"/>
  <c r="AD1064" i="4" s="1"/>
  <c r="M1065" i="4"/>
  <c r="M1064" i="4" s="1"/>
  <c r="P1065" i="4"/>
  <c r="P1064" i="4" s="1"/>
  <c r="O1067" i="4"/>
  <c r="AE1067" i="4"/>
  <c r="P1067" i="4"/>
  <c r="Q1067" i="4"/>
  <c r="T1067" i="4"/>
  <c r="U1067" i="4"/>
  <c r="R1067" i="4"/>
  <c r="Z1067" i="4"/>
  <c r="V1066" i="4"/>
  <c r="AL1066" i="4"/>
  <c r="AF1066" i="4"/>
  <c r="AO1066" i="4"/>
  <c r="AA1066" i="4"/>
  <c r="AQ1066" i="4"/>
  <c r="AJ1066" i="4"/>
  <c r="AC1066" i="4"/>
  <c r="T1068" i="4"/>
  <c r="AJ1068" i="4"/>
  <c r="Y1068" i="4"/>
  <c r="Z1068" i="4"/>
  <c r="AC1068" i="4"/>
  <c r="AD1068" i="4"/>
  <c r="AI1068" i="4"/>
  <c r="AQ1068" i="4"/>
  <c r="U1065" i="4"/>
  <c r="U1064" i="4" s="1"/>
  <c r="AK1065" i="4"/>
  <c r="AK1064" i="4" s="1"/>
  <c r="AA1065" i="4"/>
  <c r="AA1064" i="4" s="1"/>
  <c r="AF1065" i="4"/>
  <c r="AF1064" i="4" s="1"/>
  <c r="R1065" i="4"/>
  <c r="R1064" i="4" s="1"/>
  <c r="AH1065" i="4"/>
  <c r="AH1064" i="4" s="1"/>
  <c r="S1065" i="4"/>
  <c r="S1064" i="4" s="1"/>
  <c r="X1065" i="4"/>
  <c r="X1064" i="4" s="1"/>
  <c r="S1067" i="4"/>
  <c r="AI1067" i="4"/>
  <c r="AB1067" i="4"/>
  <c r="Y1067" i="4"/>
  <c r="X1067" i="4"/>
  <c r="AC1067" i="4"/>
  <c r="AH1067" i="4"/>
  <c r="AP1067" i="4"/>
  <c r="Z1066" i="4"/>
  <c r="AP1066" i="4"/>
  <c r="AN1066" i="4"/>
  <c r="O1066" i="4"/>
  <c r="AE1066" i="4"/>
  <c r="P1066" i="4"/>
  <c r="AR1066" i="4"/>
  <c r="AK1066" i="4"/>
  <c r="X1068" i="4"/>
  <c r="AN1068" i="4"/>
  <c r="AG1068" i="4"/>
  <c r="AH1068" i="4"/>
  <c r="AK1068" i="4"/>
  <c r="AL1068" i="4"/>
  <c r="W1068" i="4"/>
  <c r="O1068" i="4"/>
  <c r="Y1065" i="4"/>
  <c r="Y1064" i="4" s="1"/>
  <c r="AO1065" i="4"/>
  <c r="AO1064" i="4" s="1"/>
  <c r="AI1065" i="4"/>
  <c r="AI1064" i="4" s="1"/>
  <c r="AN1065" i="4"/>
  <c r="AN1064" i="4" s="1"/>
  <c r="V1065" i="4"/>
  <c r="V1064" i="4" s="1"/>
  <c r="AL1065" i="4"/>
  <c r="AL1064" i="4" s="1"/>
  <c r="AE1065" i="4"/>
  <c r="AE1064" i="4" s="1"/>
  <c r="AB1065" i="4"/>
  <c r="AB1064" i="4" s="1"/>
  <c r="W1067" i="4"/>
  <c r="AM1067" i="4"/>
  <c r="AJ1067" i="4"/>
  <c r="AG1067" i="4"/>
  <c r="AF1067" i="4"/>
  <c r="AK1067" i="4"/>
  <c r="V1067" i="4"/>
  <c r="AD1067" i="4"/>
  <c r="Y196" i="11"/>
  <c r="Y209" i="11" s="1"/>
  <c r="AK148" i="11"/>
  <c r="AA160" i="11"/>
  <c r="W160" i="11"/>
  <c r="U160" i="11"/>
  <c r="AE148" i="11"/>
  <c r="AP148" i="11"/>
  <c r="AB196" i="11"/>
  <c r="AB209" i="11" s="1"/>
  <c r="S196" i="11"/>
  <c r="S209" i="11" s="1"/>
  <c r="Q971" i="4"/>
  <c r="Q964" i="4" s="1"/>
  <c r="AF971" i="4"/>
  <c r="V160" i="11"/>
  <c r="AO196" i="11"/>
  <c r="AO209" i="11" s="1"/>
  <c r="AA664" i="10"/>
  <c r="AA670" i="10" s="1"/>
  <c r="AI160" i="11"/>
  <c r="AO160" i="11"/>
  <c r="Z160" i="11"/>
  <c r="Q217" i="11"/>
  <c r="U217" i="11"/>
  <c r="Y217" i="11"/>
  <c r="AC217" i="11"/>
  <c r="AG217" i="11"/>
  <c r="AK217" i="11"/>
  <c r="AO217" i="11"/>
  <c r="N220" i="11"/>
  <c r="R220" i="11"/>
  <c r="V220" i="11"/>
  <c r="Z220" i="11"/>
  <c r="AD220" i="11"/>
  <c r="AH220" i="11"/>
  <c r="AL220" i="11"/>
  <c r="AP220" i="11"/>
  <c r="O221" i="11"/>
  <c r="S221" i="11"/>
  <c r="W221" i="11"/>
  <c r="AA221" i="11"/>
  <c r="AE221" i="11"/>
  <c r="AI221" i="11"/>
  <c r="AM221" i="11"/>
  <c r="AQ221" i="11"/>
  <c r="M217" i="11"/>
  <c r="P217" i="11"/>
  <c r="X217" i="11"/>
  <c r="AF217" i="11"/>
  <c r="AN217" i="11"/>
  <c r="Q220" i="11"/>
  <c r="Y220" i="11"/>
  <c r="AG220" i="11"/>
  <c r="AO220" i="11"/>
  <c r="R221" i="11"/>
  <c r="N217" i="11"/>
  <c r="R217" i="11"/>
  <c r="V217" i="11"/>
  <c r="Z217" i="11"/>
  <c r="AD217" i="11"/>
  <c r="AH217" i="11"/>
  <c r="AL217" i="11"/>
  <c r="AP217" i="11"/>
  <c r="O220" i="11"/>
  <c r="S220" i="11"/>
  <c r="W220" i="11"/>
  <c r="AA220" i="11"/>
  <c r="AE220" i="11"/>
  <c r="AI220" i="11"/>
  <c r="AM220" i="11"/>
  <c r="AQ220" i="11"/>
  <c r="P221" i="11"/>
  <c r="T221" i="11"/>
  <c r="X221" i="11"/>
  <c r="AB221" i="11"/>
  <c r="AF221" i="11"/>
  <c r="AJ221" i="11"/>
  <c r="AN221" i="11"/>
  <c r="AR221" i="11"/>
  <c r="T217" i="11"/>
  <c r="AB217" i="11"/>
  <c r="AJ217" i="11"/>
  <c r="AR217" i="11"/>
  <c r="U220" i="11"/>
  <c r="AC220" i="11"/>
  <c r="AK220" i="11"/>
  <c r="N221" i="11"/>
  <c r="O217" i="11"/>
  <c r="S217" i="11"/>
  <c r="W217" i="11"/>
  <c r="AA217" i="11"/>
  <c r="AE217" i="11"/>
  <c r="AI217" i="11"/>
  <c r="AM217" i="11"/>
  <c r="AQ217" i="11"/>
  <c r="P220" i="11"/>
  <c r="T220" i="11"/>
  <c r="X220" i="11"/>
  <c r="AB220" i="11"/>
  <c r="AF220" i="11"/>
  <c r="AJ220" i="11"/>
  <c r="AN220" i="11"/>
  <c r="AR220" i="11"/>
  <c r="Q221" i="11"/>
  <c r="U221" i="11"/>
  <c r="Y221" i="11"/>
  <c r="AC221" i="11"/>
  <c r="AG221" i="11"/>
  <c r="AK221" i="11"/>
  <c r="AO221" i="11"/>
  <c r="M221" i="11"/>
  <c r="V221" i="11"/>
  <c r="AL221" i="11"/>
  <c r="AD221" i="11"/>
  <c r="AH221" i="11"/>
  <c r="Z221" i="11"/>
  <c r="AP221" i="11"/>
  <c r="M220" i="11"/>
  <c r="R160" i="11"/>
  <c r="T160" i="11"/>
  <c r="AC148" i="11"/>
  <c r="AH160" i="11"/>
  <c r="AN148" i="11"/>
  <c r="AI196" i="11"/>
  <c r="Z196" i="11"/>
  <c r="M196" i="11"/>
  <c r="U196" i="11"/>
  <c r="T196" i="11"/>
  <c r="AE196" i="11"/>
  <c r="O196" i="11"/>
  <c r="AJ196" i="11"/>
  <c r="AL196" i="11"/>
  <c r="V196" i="11"/>
  <c r="AP196" i="11"/>
  <c r="AO148" i="11"/>
  <c r="AG196" i="11"/>
  <c r="AR196" i="11"/>
  <c r="AQ196" i="11"/>
  <c r="AA196" i="11"/>
  <c r="X196" i="11"/>
  <c r="AH196" i="11"/>
  <c r="R196" i="11"/>
  <c r="AC196" i="11"/>
  <c r="Q196" i="11"/>
  <c r="AF196" i="11"/>
  <c r="AM196" i="11"/>
  <c r="W196" i="11"/>
  <c r="P196" i="11"/>
  <c r="AD196" i="11"/>
  <c r="N196" i="11"/>
  <c r="AM148" i="11"/>
  <c r="W148" i="11"/>
  <c r="AJ148" i="11"/>
  <c r="R148" i="11"/>
  <c r="N133" i="11"/>
  <c r="R133" i="11"/>
  <c r="V133" i="11"/>
  <c r="Z133" i="11"/>
  <c r="AD133" i="11"/>
  <c r="AH133" i="11"/>
  <c r="AL133" i="11"/>
  <c r="AP133" i="11"/>
  <c r="O134" i="11"/>
  <c r="S134" i="11"/>
  <c r="W134" i="11"/>
  <c r="AA134" i="11"/>
  <c r="AE134" i="11"/>
  <c r="AI134" i="11"/>
  <c r="AM134" i="11"/>
  <c r="AQ134" i="11"/>
  <c r="P135" i="11"/>
  <c r="T135" i="11"/>
  <c r="X135" i="11"/>
  <c r="AB135" i="11"/>
  <c r="AF135" i="11"/>
  <c r="AJ135" i="11"/>
  <c r="AN135" i="11"/>
  <c r="AR135" i="11"/>
  <c r="Q136" i="11"/>
  <c r="U136" i="11"/>
  <c r="Y136" i="11"/>
  <c r="AC136" i="11"/>
  <c r="AG136" i="11"/>
  <c r="AK136" i="11"/>
  <c r="AO136" i="11"/>
  <c r="M136" i="11"/>
  <c r="O133" i="11"/>
  <c r="S133" i="11"/>
  <c r="W133" i="11"/>
  <c r="AA133" i="11"/>
  <c r="AE133" i="11"/>
  <c r="AI133" i="11"/>
  <c r="AM133" i="11"/>
  <c r="AQ133" i="11"/>
  <c r="P134" i="11"/>
  <c r="T134" i="11"/>
  <c r="X134" i="11"/>
  <c r="AB134" i="11"/>
  <c r="AF134" i="11"/>
  <c r="AJ134" i="11"/>
  <c r="AN134" i="11"/>
  <c r="AR134" i="11"/>
  <c r="Q135" i="11"/>
  <c r="U135" i="11"/>
  <c r="Y135" i="11"/>
  <c r="AC135" i="11"/>
  <c r="AG135" i="11"/>
  <c r="AK135" i="11"/>
  <c r="AO135" i="11"/>
  <c r="N136" i="11"/>
  <c r="R136" i="11"/>
  <c r="V136" i="11"/>
  <c r="Z136" i="11"/>
  <c r="AD136" i="11"/>
  <c r="AH136" i="11"/>
  <c r="AL136" i="11"/>
  <c r="AP136" i="11"/>
  <c r="M135" i="11"/>
  <c r="U133" i="11"/>
  <c r="AC133" i="11"/>
  <c r="AK133" i="11"/>
  <c r="N134" i="11"/>
  <c r="V134" i="11"/>
  <c r="AD134" i="11"/>
  <c r="AL134" i="11"/>
  <c r="O135" i="11"/>
  <c r="W135" i="11"/>
  <c r="AE135" i="11"/>
  <c r="AM135" i="11"/>
  <c r="P136" i="11"/>
  <c r="X136" i="11"/>
  <c r="AF136" i="11"/>
  <c r="AN136" i="11"/>
  <c r="M133" i="11"/>
  <c r="Q133" i="11"/>
  <c r="Y133" i="11"/>
  <c r="AO133" i="11"/>
  <c r="R134" i="11"/>
  <c r="AH134" i="11"/>
  <c r="AP134" i="11"/>
  <c r="AI135" i="11"/>
  <c r="T136" i="11"/>
  <c r="AJ136" i="11"/>
  <c r="P133" i="11"/>
  <c r="X133" i="11"/>
  <c r="AF133" i="11"/>
  <c r="AN133" i="11"/>
  <c r="Q134" i="11"/>
  <c r="Y134" i="11"/>
  <c r="AG134" i="11"/>
  <c r="AO134" i="11"/>
  <c r="R135" i="11"/>
  <c r="Z135" i="11"/>
  <c r="AH135" i="11"/>
  <c r="AP135" i="11"/>
  <c r="S136" i="11"/>
  <c r="AA136" i="11"/>
  <c r="AI136" i="11"/>
  <c r="AQ136" i="11"/>
  <c r="AG133" i="11"/>
  <c r="Z134" i="11"/>
  <c r="S135" i="11"/>
  <c r="AA135" i="11"/>
  <c r="AQ135" i="11"/>
  <c r="AB136" i="11"/>
  <c r="AR136" i="11"/>
  <c r="T133" i="11"/>
  <c r="U134" i="11"/>
  <c r="V135" i="11"/>
  <c r="W136" i="11"/>
  <c r="AJ133" i="11"/>
  <c r="AL135" i="11"/>
  <c r="AB133" i="11"/>
  <c r="AC134" i="11"/>
  <c r="AD135" i="11"/>
  <c r="AE136" i="11"/>
  <c r="AK134" i="11"/>
  <c r="AM136" i="11"/>
  <c r="AR133" i="11"/>
  <c r="N135" i="11"/>
  <c r="O136" i="11"/>
  <c r="M134" i="11"/>
  <c r="AQ160" i="11"/>
  <c r="AB160" i="11"/>
  <c r="AM160" i="11"/>
  <c r="AK160" i="11"/>
  <c r="M148" i="11"/>
  <c r="AQ148" i="11"/>
  <c r="AA148" i="11"/>
  <c r="AL148" i="11"/>
  <c r="V148" i="11"/>
  <c r="M160" i="11"/>
  <c r="O148" i="11"/>
  <c r="AR160" i="11"/>
  <c r="P160" i="11"/>
  <c r="X160" i="11"/>
  <c r="AC160" i="11"/>
  <c r="AB148" i="11"/>
  <c r="AG148" i="11"/>
  <c r="AH148" i="11"/>
  <c r="AD160" i="11"/>
  <c r="N160" i="11"/>
  <c r="AF160" i="11"/>
  <c r="AL160" i="11"/>
  <c r="T148" i="11"/>
  <c r="Y148" i="11"/>
  <c r="AI148" i="11"/>
  <c r="S148" i="11"/>
  <c r="AF148" i="11"/>
  <c r="P148" i="11"/>
  <c r="AD148" i="11"/>
  <c r="N148" i="11"/>
  <c r="M125" i="11"/>
  <c r="M126" i="11" s="1"/>
  <c r="P125" i="11"/>
  <c r="P126" i="11" s="1"/>
  <c r="T125" i="11"/>
  <c r="T126" i="11" s="1"/>
  <c r="X125" i="11"/>
  <c r="X126" i="11" s="1"/>
  <c r="AB125" i="11"/>
  <c r="AB126" i="11" s="1"/>
  <c r="AF125" i="11"/>
  <c r="AF126" i="11" s="1"/>
  <c r="AJ125" i="11"/>
  <c r="AJ126" i="11" s="1"/>
  <c r="AN125" i="11"/>
  <c r="AN126" i="11" s="1"/>
  <c r="AR125" i="11"/>
  <c r="AR126" i="11" s="1"/>
  <c r="Q125" i="11"/>
  <c r="Q126" i="11" s="1"/>
  <c r="U125" i="11"/>
  <c r="U126" i="11" s="1"/>
  <c r="Y125" i="11"/>
  <c r="Y126" i="11" s="1"/>
  <c r="AC125" i="11"/>
  <c r="AC126" i="11" s="1"/>
  <c r="AG125" i="11"/>
  <c r="AG126" i="11" s="1"/>
  <c r="AK125" i="11"/>
  <c r="AK126" i="11" s="1"/>
  <c r="AO125" i="11"/>
  <c r="AO126" i="11" s="1"/>
  <c r="N125" i="11"/>
  <c r="N126" i="11" s="1"/>
  <c r="R125" i="11"/>
  <c r="R126" i="11" s="1"/>
  <c r="V125" i="11"/>
  <c r="V126" i="11" s="1"/>
  <c r="Z125" i="11"/>
  <c r="Z126" i="11" s="1"/>
  <c r="AD125" i="11"/>
  <c r="AD126" i="11" s="1"/>
  <c r="AH125" i="11"/>
  <c r="AH126" i="11" s="1"/>
  <c r="AL125" i="11"/>
  <c r="AL126" i="11" s="1"/>
  <c r="AP125" i="11"/>
  <c r="AP126" i="11" s="1"/>
  <c r="O125" i="11"/>
  <c r="O126" i="11" s="1"/>
  <c r="S125" i="11"/>
  <c r="S126" i="11" s="1"/>
  <c r="W125" i="11"/>
  <c r="W126" i="11" s="1"/>
  <c r="AA125" i="11"/>
  <c r="AA126" i="11" s="1"/>
  <c r="AE125" i="11"/>
  <c r="AE126" i="11" s="1"/>
  <c r="AI125" i="11"/>
  <c r="AI126" i="11" s="1"/>
  <c r="AM125" i="11"/>
  <c r="AM126" i="11" s="1"/>
  <c r="AQ125" i="11"/>
  <c r="AQ126" i="11" s="1"/>
  <c r="N110" i="11"/>
  <c r="R110" i="11"/>
  <c r="V110" i="11"/>
  <c r="Z110" i="11"/>
  <c r="AD110" i="11"/>
  <c r="AH110" i="11"/>
  <c r="AL110" i="11"/>
  <c r="AP110" i="11"/>
  <c r="O111" i="11"/>
  <c r="S111" i="11"/>
  <c r="W111" i="11"/>
  <c r="AA111" i="11"/>
  <c r="AE111" i="11"/>
  <c r="AI111" i="11"/>
  <c r="AM111" i="11"/>
  <c r="AQ111" i="11"/>
  <c r="P112" i="11"/>
  <c r="T112" i="11"/>
  <c r="X112" i="11"/>
  <c r="AB112" i="11"/>
  <c r="AF112" i="11"/>
  <c r="AJ112" i="11"/>
  <c r="AN112" i="11"/>
  <c r="AR112" i="11"/>
  <c r="Q113" i="11"/>
  <c r="U113" i="11"/>
  <c r="Y113" i="11"/>
  <c r="AC113" i="11"/>
  <c r="AG113" i="11"/>
  <c r="AK113" i="11"/>
  <c r="AO113" i="11"/>
  <c r="N114" i="11"/>
  <c r="R114" i="11"/>
  <c r="V114" i="11"/>
  <c r="Z114" i="11"/>
  <c r="AD114" i="11"/>
  <c r="AH114" i="11"/>
  <c r="AL114" i="11"/>
  <c r="AP114" i="11"/>
  <c r="M113" i="11"/>
  <c r="V111" i="11"/>
  <c r="AP111" i="11"/>
  <c r="W112" i="11"/>
  <c r="AI112" i="11"/>
  <c r="P113" i="11"/>
  <c r="AB113" i="11"/>
  <c r="AR113" i="11"/>
  <c r="Y114" i="11"/>
  <c r="AK114" i="11"/>
  <c r="O110" i="11"/>
  <c r="S110" i="11"/>
  <c r="W110" i="11"/>
  <c r="AA110" i="11"/>
  <c r="AE110" i="11"/>
  <c r="AI110" i="11"/>
  <c r="AM110" i="11"/>
  <c r="AQ110" i="11"/>
  <c r="P111" i="11"/>
  <c r="T111" i="11"/>
  <c r="X111" i="11"/>
  <c r="AB111" i="11"/>
  <c r="AF111" i="11"/>
  <c r="AJ111" i="11"/>
  <c r="AN111" i="11"/>
  <c r="AR111" i="11"/>
  <c r="Q112" i="11"/>
  <c r="U112" i="11"/>
  <c r="Y112" i="11"/>
  <c r="AC112" i="11"/>
  <c r="AG112" i="11"/>
  <c r="AK112" i="11"/>
  <c r="AO112" i="11"/>
  <c r="N113" i="11"/>
  <c r="R113" i="11"/>
  <c r="V113" i="11"/>
  <c r="Z113" i="11"/>
  <c r="AD113" i="11"/>
  <c r="AH113" i="11"/>
  <c r="AL113" i="11"/>
  <c r="AP113" i="11"/>
  <c r="O114" i="11"/>
  <c r="S114" i="11"/>
  <c r="W114" i="11"/>
  <c r="AA114" i="11"/>
  <c r="AE114" i="11"/>
  <c r="AI114" i="11"/>
  <c r="AM114" i="11"/>
  <c r="AQ114" i="11"/>
  <c r="M112" i="11"/>
  <c r="AK110" i="11"/>
  <c r="AH111" i="11"/>
  <c r="O112" i="11"/>
  <c r="AA112" i="11"/>
  <c r="AM112" i="11"/>
  <c r="T113" i="11"/>
  <c r="AF113" i="11"/>
  <c r="AN113" i="11"/>
  <c r="U114" i="11"/>
  <c r="AG114" i="11"/>
  <c r="P110" i="11"/>
  <c r="T110" i="11"/>
  <c r="X110" i="11"/>
  <c r="AB110" i="11"/>
  <c r="AF110" i="11"/>
  <c r="AJ110" i="11"/>
  <c r="AN110" i="11"/>
  <c r="AR110" i="11"/>
  <c r="Q111" i="11"/>
  <c r="U111" i="11"/>
  <c r="Y111" i="11"/>
  <c r="AC111" i="11"/>
  <c r="AG111" i="11"/>
  <c r="AK111" i="11"/>
  <c r="AO111" i="11"/>
  <c r="N112" i="11"/>
  <c r="R112" i="11"/>
  <c r="V112" i="11"/>
  <c r="Z112" i="11"/>
  <c r="AD112" i="11"/>
  <c r="AH112" i="11"/>
  <c r="AL112" i="11"/>
  <c r="AP112" i="11"/>
  <c r="O113" i="11"/>
  <c r="S113" i="11"/>
  <c r="W113" i="11"/>
  <c r="AA113" i="11"/>
  <c r="AE113" i="11"/>
  <c r="AI113" i="11"/>
  <c r="AM113" i="11"/>
  <c r="AQ113" i="11"/>
  <c r="P114" i="11"/>
  <c r="T114" i="11"/>
  <c r="X114" i="11"/>
  <c r="AB114" i="11"/>
  <c r="AF114" i="11"/>
  <c r="AJ114" i="11"/>
  <c r="AN114" i="11"/>
  <c r="AR114" i="11"/>
  <c r="M111" i="11"/>
  <c r="Q110" i="11"/>
  <c r="U110" i="11"/>
  <c r="Y110" i="11"/>
  <c r="AC110" i="11"/>
  <c r="AG110" i="11"/>
  <c r="AO110" i="11"/>
  <c r="N111" i="11"/>
  <c r="R111" i="11"/>
  <c r="Z111" i="11"/>
  <c r="AD111" i="11"/>
  <c r="AL111" i="11"/>
  <c r="S112" i="11"/>
  <c r="AE112" i="11"/>
  <c r="AQ112" i="11"/>
  <c r="X113" i="11"/>
  <c r="AJ113" i="11"/>
  <c r="Q114" i="11"/>
  <c r="AC114" i="11"/>
  <c r="M114" i="11"/>
  <c r="M110" i="11"/>
  <c r="AO114" i="11"/>
  <c r="AI664" i="10"/>
  <c r="AI670" i="10" s="1"/>
  <c r="AN498" i="4"/>
  <c r="AO48" i="5" s="1"/>
  <c r="AM940" i="4"/>
  <c r="AM84" i="11" s="1"/>
  <c r="AM97" i="11" s="1"/>
  <c r="AL951" i="4"/>
  <c r="AP951" i="4"/>
  <c r="AL940" i="4"/>
  <c r="AL84" i="11" s="1"/>
  <c r="AL97" i="11" s="1"/>
  <c r="AG311" i="4"/>
  <c r="AG311" i="10" s="1"/>
  <c r="AD311" i="4"/>
  <c r="AD311" i="10" s="1"/>
  <c r="AN351" i="4"/>
  <c r="AN351" i="10" s="1"/>
  <c r="AQ351" i="4"/>
  <c r="AQ351" i="10" s="1"/>
  <c r="AI940" i="4"/>
  <c r="AI84" i="11" s="1"/>
  <c r="AI97" i="11" s="1"/>
  <c r="AH940" i="4"/>
  <c r="AH84" i="11" s="1"/>
  <c r="AH97" i="11" s="1"/>
  <c r="AD951" i="4"/>
  <c r="Y936" i="4"/>
  <c r="Y83" i="11" s="1"/>
  <c r="Y96" i="11" s="1"/>
  <c r="R940" i="4"/>
  <c r="R84" i="11" s="1"/>
  <c r="R97" i="11" s="1"/>
  <c r="AD894" i="4"/>
  <c r="AD72" i="11" s="1"/>
  <c r="AD102" i="11" s="1"/>
  <c r="O916" i="4"/>
  <c r="Z951" i="4"/>
  <c r="O947" i="4"/>
  <c r="AR940" i="4"/>
  <c r="AR84" i="11" s="1"/>
  <c r="AR97" i="11" s="1"/>
  <c r="AH947" i="4"/>
  <c r="AB956" i="4"/>
  <c r="X951" i="4"/>
  <c r="P936" i="4"/>
  <c r="P83" i="11" s="1"/>
  <c r="P96" i="11" s="1"/>
  <c r="V964" i="4"/>
  <c r="X947" i="4"/>
  <c r="AK956" i="4"/>
  <c r="AI951" i="4"/>
  <c r="AA936" i="4"/>
  <c r="AA83" i="11" s="1"/>
  <c r="AA96" i="11" s="1"/>
  <c r="AB936" i="4"/>
  <c r="AB83" i="11" s="1"/>
  <c r="AB96" i="11" s="1"/>
  <c r="AK940" i="4"/>
  <c r="AK84" i="11" s="1"/>
  <c r="AK97" i="11" s="1"/>
  <c r="AG951" i="4"/>
  <c r="AD936" i="4"/>
  <c r="AD83" i="11" s="1"/>
  <c r="AD96" i="11" s="1"/>
  <c r="AR947" i="4"/>
  <c r="AH936" i="4"/>
  <c r="AH83" i="11" s="1"/>
  <c r="AH96" i="11" s="1"/>
  <c r="Q947" i="4"/>
  <c r="AE951" i="4"/>
  <c r="AE936" i="4"/>
  <c r="AE83" i="11" s="1"/>
  <c r="AE96" i="11" s="1"/>
  <c r="V956" i="4"/>
  <c r="AO947" i="4"/>
  <c r="AM947" i="4"/>
  <c r="X82" i="10"/>
  <c r="U908" i="4"/>
  <c r="AH951" i="4"/>
  <c r="R936" i="4"/>
  <c r="R83" i="11" s="1"/>
  <c r="R96" i="11" s="1"/>
  <c r="W936" i="4"/>
  <c r="W83" i="11" s="1"/>
  <c r="W96" i="11" s="1"/>
  <c r="AI936" i="4"/>
  <c r="AI83" i="11" s="1"/>
  <c r="AI96" i="11" s="1"/>
  <c r="AA947" i="4"/>
  <c r="AD947" i="4"/>
  <c r="AG956" i="4"/>
  <c r="AF940" i="4"/>
  <c r="AF84" i="11" s="1"/>
  <c r="AF97" i="11" s="1"/>
  <c r="AG940" i="4"/>
  <c r="AG84" i="11" s="1"/>
  <c r="AG97" i="11" s="1"/>
  <c r="AD964" i="4"/>
  <c r="AF947" i="4"/>
  <c r="AF936" i="4"/>
  <c r="AF83" i="11" s="1"/>
  <c r="AF96" i="11" s="1"/>
  <c r="T956" i="4"/>
  <c r="V940" i="4"/>
  <c r="V84" i="11" s="1"/>
  <c r="V97" i="11" s="1"/>
  <c r="Z936" i="4"/>
  <c r="Z83" i="11" s="1"/>
  <c r="Z96" i="11" s="1"/>
  <c r="P964" i="4"/>
  <c r="T936" i="4"/>
  <c r="T83" i="11" s="1"/>
  <c r="T96" i="11" s="1"/>
  <c r="AC940" i="4"/>
  <c r="AC84" i="11" s="1"/>
  <c r="AC97" i="11" s="1"/>
  <c r="AB947" i="4"/>
  <c r="AK346" i="4"/>
  <c r="AK268" i="4" s="1"/>
  <c r="AL346" i="4"/>
  <c r="AL346" i="10" s="1"/>
  <c r="AE521" i="4"/>
  <c r="AE508" i="4" s="1"/>
  <c r="AE508" i="10" s="1"/>
  <c r="T311" i="4"/>
  <c r="T311" i="10" s="1"/>
  <c r="AC309" i="4"/>
  <c r="AC309" i="10" s="1"/>
  <c r="P716" i="10"/>
  <c r="P722" i="10" s="1"/>
  <c r="N716" i="10"/>
  <c r="N722" i="10" s="1"/>
  <c r="O716" i="10"/>
  <c r="O722" i="10" s="1"/>
  <c r="AE716" i="10"/>
  <c r="AE722" i="10" s="1"/>
  <c r="Z625" i="10"/>
  <c r="Z631" i="10" s="1"/>
  <c r="AJ625" i="10"/>
  <c r="AJ631" i="10" s="1"/>
  <c r="AL664" i="10"/>
  <c r="AL670" i="10" s="1"/>
  <c r="AK664" i="10"/>
  <c r="AK670" i="10" s="1"/>
  <c r="U664" i="10"/>
  <c r="U670" i="10" s="1"/>
  <c r="AJ664" i="10"/>
  <c r="AJ670" i="10" s="1"/>
  <c r="AF716" i="10"/>
  <c r="AF722" i="10" s="1"/>
  <c r="AH716" i="10"/>
  <c r="AH722" i="10" s="1"/>
  <c r="V664" i="10"/>
  <c r="V670" i="10" s="1"/>
  <c r="AP716" i="10"/>
  <c r="AP722" i="10" s="1"/>
  <c r="X664" i="10"/>
  <c r="X670" i="10" s="1"/>
  <c r="W908" i="4"/>
  <c r="V908" i="4"/>
  <c r="Q908" i="4"/>
  <c r="Q916" i="4"/>
  <c r="AE916" i="4"/>
  <c r="T908" i="4"/>
  <c r="S908" i="4"/>
  <c r="AK908" i="4"/>
  <c r="AN908" i="4"/>
  <c r="P916" i="4"/>
  <c r="O908" i="4"/>
  <c r="AO916" i="4"/>
  <c r="AQ916" i="4"/>
  <c r="AA908" i="4"/>
  <c r="Y908" i="4"/>
  <c r="X916" i="4"/>
  <c r="V916" i="4"/>
  <c r="AG916" i="4"/>
  <c r="S916" i="4"/>
  <c r="R908" i="4"/>
  <c r="X908" i="4"/>
  <c r="AF916" i="4"/>
  <c r="AI908" i="4"/>
  <c r="N916" i="4"/>
  <c r="AR908" i="4"/>
  <c r="AD908" i="4"/>
  <c r="U916" i="4"/>
  <c r="AA916" i="4"/>
  <c r="AM908" i="4"/>
  <c r="AP908" i="4"/>
  <c r="Y916" i="4"/>
  <c r="AM916" i="4"/>
  <c r="AJ916" i="4"/>
  <c r="AH916" i="4"/>
  <c r="M908" i="4"/>
  <c r="P908" i="4"/>
  <c r="AD916" i="4"/>
  <c r="AH908" i="4"/>
  <c r="AQ908" i="4"/>
  <c r="N908" i="4"/>
  <c r="AR916" i="4"/>
  <c r="AP916" i="4"/>
  <c r="AJ908" i="4"/>
  <c r="Z908" i="4"/>
  <c r="AC916" i="4"/>
  <c r="W916" i="4"/>
  <c r="T916" i="4"/>
  <c r="R916" i="4"/>
  <c r="AK916" i="4"/>
  <c r="AB908" i="4"/>
  <c r="AL908" i="4"/>
  <c r="AG908" i="4"/>
  <c r="AE908" i="4"/>
  <c r="AC908" i="4"/>
  <c r="AB916" i="4"/>
  <c r="Z916" i="4"/>
  <c r="AF908" i="4"/>
  <c r="AO908" i="4"/>
  <c r="AN916" i="4"/>
  <c r="AL916" i="4"/>
  <c r="M916" i="4"/>
  <c r="AI916" i="4"/>
  <c r="AI346" i="4"/>
  <c r="AI268" i="4" s="1"/>
  <c r="AC521" i="4"/>
  <c r="AC508" i="4" s="1"/>
  <c r="AC508" i="10" s="1"/>
  <c r="Z498" i="4"/>
  <c r="AA48" i="5" s="1"/>
  <c r="S894" i="4"/>
  <c r="S72" i="11" s="1"/>
  <c r="S102" i="11" s="1"/>
  <c r="O498" i="4"/>
  <c r="P48" i="5" s="1"/>
  <c r="R583" i="10"/>
  <c r="R589" i="10" s="1"/>
  <c r="M498" i="4"/>
  <c r="N48" i="5" s="1"/>
  <c r="AG346" i="4"/>
  <c r="AG346" i="10" s="1"/>
  <c r="AE498" i="4"/>
  <c r="AF48" i="5" s="1"/>
  <c r="AB346" i="4"/>
  <c r="AB268" i="4" s="1"/>
  <c r="M589" i="10"/>
  <c r="AL631" i="10"/>
  <c r="AC894" i="4"/>
  <c r="AC72" i="11" s="1"/>
  <c r="AC102" i="11" s="1"/>
  <c r="AI894" i="4"/>
  <c r="AI72" i="11" s="1"/>
  <c r="AI102" i="11" s="1"/>
  <c r="AQ498" i="4"/>
  <c r="AR48" i="5" s="1"/>
  <c r="AD583" i="10"/>
  <c r="AD589" i="10" s="1"/>
  <c r="X894" i="4"/>
  <c r="X72" i="11" s="1"/>
  <c r="X102" i="11" s="1"/>
  <c r="AJ521" i="4"/>
  <c r="AJ508" i="4" s="1"/>
  <c r="AJ508" i="10" s="1"/>
  <c r="AL498" i="4"/>
  <c r="AM48" i="5" s="1"/>
  <c r="N346" i="4"/>
  <c r="N346" i="10" s="1"/>
  <c r="S346" i="4"/>
  <c r="S346" i="10" s="1"/>
  <c r="S415" i="4"/>
  <c r="AE415" i="4"/>
  <c r="AQ583" i="10"/>
  <c r="AQ589" i="10" s="1"/>
  <c r="X521" i="4"/>
  <c r="X508" i="4" s="1"/>
  <c r="X508" i="10" s="1"/>
  <c r="AM498" i="4"/>
  <c r="AN48" i="5" s="1"/>
  <c r="T894" i="4"/>
  <c r="T72" i="11" s="1"/>
  <c r="T102" i="11" s="1"/>
  <c r="Y894" i="4"/>
  <c r="Y72" i="11" s="1"/>
  <c r="Y102" i="11" s="1"/>
  <c r="V308" i="4"/>
  <c r="V307" i="10" s="1"/>
  <c r="AG894" i="4"/>
  <c r="AG72" i="11" s="1"/>
  <c r="AG102" i="11" s="1"/>
  <c r="AE894" i="4"/>
  <c r="AE72" i="11" s="1"/>
  <c r="AE102" i="11" s="1"/>
  <c r="AF894" i="4"/>
  <c r="AF72" i="11" s="1"/>
  <c r="AF102" i="11" s="1"/>
  <c r="O894" i="4"/>
  <c r="O72" i="11" s="1"/>
  <c r="O102" i="11" s="1"/>
  <c r="Q894" i="4"/>
  <c r="Q72" i="11" s="1"/>
  <c r="Q102" i="11" s="1"/>
  <c r="AA894" i="4"/>
  <c r="AA72" i="11" s="1"/>
  <c r="AA102" i="11" s="1"/>
  <c r="AO894" i="4"/>
  <c r="AO72" i="11" s="1"/>
  <c r="AO102" i="11" s="1"/>
  <c r="AM894" i="4"/>
  <c r="AM72" i="11" s="1"/>
  <c r="AM102" i="11" s="1"/>
  <c r="AB894" i="4"/>
  <c r="AB72" i="11" s="1"/>
  <c r="AB102" i="11" s="1"/>
  <c r="N894" i="4"/>
  <c r="N72" i="11" s="1"/>
  <c r="N102" i="11" s="1"/>
  <c r="M894" i="4"/>
  <c r="M72" i="11" s="1"/>
  <c r="M102" i="11" s="1"/>
  <c r="AP894" i="4"/>
  <c r="AP72" i="11" s="1"/>
  <c r="AP102" i="11" s="1"/>
  <c r="AN894" i="4"/>
  <c r="AN72" i="11" s="1"/>
  <c r="AN102" i="11" s="1"/>
  <c r="W894" i="4"/>
  <c r="W72" i="11" s="1"/>
  <c r="W102" i="11" s="1"/>
  <c r="AH894" i="4"/>
  <c r="AH72" i="11" s="1"/>
  <c r="AH102" i="11" s="1"/>
  <c r="P894" i="4"/>
  <c r="P72" i="11" s="1"/>
  <c r="P102" i="11" s="1"/>
  <c r="AR894" i="4"/>
  <c r="AR72" i="11" s="1"/>
  <c r="AR102" i="11" s="1"/>
  <c r="Z894" i="4"/>
  <c r="Z72" i="11" s="1"/>
  <c r="Z102" i="11" s="1"/>
  <c r="AK894" i="4"/>
  <c r="AK72" i="11" s="1"/>
  <c r="AK102" i="11" s="1"/>
  <c r="AL894" i="4"/>
  <c r="AL72" i="11" s="1"/>
  <c r="AL102" i="11" s="1"/>
  <c r="U894" i="4"/>
  <c r="U72" i="11" s="1"/>
  <c r="U102" i="11" s="1"/>
  <c r="R894" i="4"/>
  <c r="R72" i="11" s="1"/>
  <c r="R102" i="11" s="1"/>
  <c r="AQ894" i="4"/>
  <c r="AQ72" i="11" s="1"/>
  <c r="AQ102" i="11" s="1"/>
  <c r="AJ894" i="4"/>
  <c r="AJ72" i="11" s="1"/>
  <c r="AJ102" i="11" s="1"/>
  <c r="V894" i="4"/>
  <c r="V72" i="11" s="1"/>
  <c r="V102" i="11" s="1"/>
  <c r="U656" i="4"/>
  <c r="U656" i="10" s="1"/>
  <c r="O656" i="4"/>
  <c r="O656" i="10" s="1"/>
  <c r="S521" i="4"/>
  <c r="S521" i="10" s="1"/>
  <c r="AR521" i="4"/>
  <c r="AR508" i="4" s="1"/>
  <c r="AR508" i="10" s="1"/>
  <c r="V656" i="4"/>
  <c r="V656" i="10" s="1"/>
  <c r="M521" i="4"/>
  <c r="M521" i="10" s="1"/>
  <c r="AB308" i="4"/>
  <c r="AB307" i="10" s="1"/>
  <c r="AH583" i="10"/>
  <c r="AH589" i="10" s="1"/>
  <c r="S583" i="10"/>
  <c r="S589" i="10" s="1"/>
  <c r="AF308" i="4"/>
  <c r="AF307" i="10" s="1"/>
  <c r="AP308" i="4"/>
  <c r="AP307" i="10" s="1"/>
  <c r="Z308" i="4"/>
  <c r="Z656" i="4"/>
  <c r="Z656" i="10" s="1"/>
  <c r="AO498" i="4"/>
  <c r="AP48" i="5" s="1"/>
  <c r="T498" i="4"/>
  <c r="U48" i="5" s="1"/>
  <c r="AI498" i="4"/>
  <c r="AJ48" i="5" s="1"/>
  <c r="S498" i="4"/>
  <c r="T48" i="5" s="1"/>
  <c r="AM339" i="4"/>
  <c r="AN35" i="5" s="1"/>
  <c r="AI745" i="4"/>
  <c r="AI745" i="10" s="1"/>
  <c r="AR656" i="4"/>
  <c r="AR656" i="10" s="1"/>
  <c r="AB521" i="4"/>
  <c r="AB508" i="4" s="1"/>
  <c r="AB508" i="10" s="1"/>
  <c r="N498" i="4"/>
  <c r="O48" i="5" s="1"/>
  <c r="AP311" i="4"/>
  <c r="AP311" i="10" s="1"/>
  <c r="AJ351" i="4"/>
  <c r="AJ351" i="10" s="1"/>
  <c r="M351" i="4"/>
  <c r="M351" i="10" s="1"/>
  <c r="V348" i="4"/>
  <c r="V348" i="10" s="1"/>
  <c r="AP348" i="4"/>
  <c r="AP348" i="10" s="1"/>
  <c r="P309" i="4"/>
  <c r="AG589" i="10"/>
  <c r="Y240" i="10"/>
  <c r="Y246" i="10" s="1"/>
  <c r="O308" i="4"/>
  <c r="O307" i="10" s="1"/>
  <c r="AO308" i="4"/>
  <c r="P625" i="10"/>
  <c r="P631" i="10" s="1"/>
  <c r="X745" i="4"/>
  <c r="X745" i="10" s="1"/>
  <c r="AC745" i="4"/>
  <c r="AC745" i="10" s="1"/>
  <c r="AH745" i="4"/>
  <c r="AH745" i="10" s="1"/>
  <c r="AF656" i="4"/>
  <c r="AF656" i="10" s="1"/>
  <c r="R656" i="4"/>
  <c r="R656" i="10" s="1"/>
  <c r="R521" i="4"/>
  <c r="R521" i="10" s="1"/>
  <c r="P521" i="4"/>
  <c r="P508" i="4" s="1"/>
  <c r="P508" i="10" s="1"/>
  <c r="P498" i="4"/>
  <c r="Q48" i="5" s="1"/>
  <c r="Y498" i="4"/>
  <c r="Z48" i="5" s="1"/>
  <c r="Y416" i="4"/>
  <c r="Y416" i="10" s="1"/>
  <c r="AJ311" i="4"/>
  <c r="AJ311" i="10" s="1"/>
  <c r="Q311" i="4"/>
  <c r="Q311" i="10" s="1"/>
  <c r="W311" i="4"/>
  <c r="W311" i="10" s="1"/>
  <c r="N351" i="4"/>
  <c r="N351" i="10" s="1"/>
  <c r="T348" i="4"/>
  <c r="AJ348" i="4"/>
  <c r="AJ348" i="10" s="1"/>
  <c r="U348" i="4"/>
  <c r="U348" i="10" s="1"/>
  <c r="M346" i="4"/>
  <c r="M346" i="10" s="1"/>
  <c r="AM346" i="4"/>
  <c r="AF309" i="4"/>
  <c r="AF309" i="10" s="1"/>
  <c r="AH415" i="4"/>
  <c r="R415" i="4"/>
  <c r="AG498" i="4"/>
  <c r="AH48" i="5" s="1"/>
  <c r="V498" i="4"/>
  <c r="W48" i="5" s="1"/>
  <c r="AH240" i="10"/>
  <c r="AH246" i="10" s="1"/>
  <c r="R240" i="10"/>
  <c r="R246" i="10" s="1"/>
  <c r="Q240" i="10"/>
  <c r="Q246" i="10" s="1"/>
  <c r="AI625" i="10"/>
  <c r="AI631" i="10" s="1"/>
  <c r="X625" i="10"/>
  <c r="X631" i="10" s="1"/>
  <c r="AL583" i="10"/>
  <c r="AL589" i="10" s="1"/>
  <c r="AA583" i="10"/>
  <c r="AA589" i="10" s="1"/>
  <c r="AJ656" i="4"/>
  <c r="AJ656" i="10" s="1"/>
  <c r="O521" i="4"/>
  <c r="O508" i="4" s="1"/>
  <c r="O508" i="10" s="1"/>
  <c r="AA311" i="4"/>
  <c r="AA311" i="10" s="1"/>
  <c r="M415" i="4"/>
  <c r="AC415" i="4"/>
  <c r="P240" i="10"/>
  <c r="P246" i="10" s="1"/>
  <c r="O240" i="10"/>
  <c r="O246" i="10" s="1"/>
  <c r="V583" i="10"/>
  <c r="V589" i="10" s="1"/>
  <c r="W656" i="4"/>
  <c r="W656" i="10" s="1"/>
  <c r="W583" i="10"/>
  <c r="W589" i="10" s="1"/>
  <c r="O583" i="10"/>
  <c r="O589" i="10" s="1"/>
  <c r="AF498" i="4"/>
  <c r="AG48" i="5" s="1"/>
  <c r="AL415" i="4"/>
  <c r="Q498" i="4"/>
  <c r="R48" i="5" s="1"/>
  <c r="R498" i="4"/>
  <c r="S48" i="5" s="1"/>
  <c r="AK498" i="4"/>
  <c r="AL48" i="5" s="1"/>
  <c r="X498" i="4"/>
  <c r="Y48" i="5" s="1"/>
  <c r="W498" i="4"/>
  <c r="X48" i="5" s="1"/>
  <c r="AN631" i="10"/>
  <c r="AK415" i="4"/>
  <c r="V631" i="10"/>
  <c r="AD544" i="10"/>
  <c r="AD550" i="10" s="1"/>
  <c r="N521" i="4"/>
  <c r="N508" i="4" s="1"/>
  <c r="N508" i="10" s="1"/>
  <c r="AN521" i="4"/>
  <c r="AN521" i="10" s="1"/>
  <c r="S311" i="4"/>
  <c r="S311" i="10" s="1"/>
  <c r="AF351" i="4"/>
  <c r="AF351" i="10" s="1"/>
  <c r="AG351" i="4"/>
  <c r="AG351" i="10" s="1"/>
  <c r="AP351" i="4"/>
  <c r="AP351" i="10" s="1"/>
  <c r="Q346" i="4"/>
  <c r="Q346" i="10" s="1"/>
  <c r="AH346" i="4"/>
  <c r="AH346" i="10" s="1"/>
  <c r="AA346" i="4"/>
  <c r="AA346" i="10" s="1"/>
  <c r="AJ415" i="4"/>
  <c r="N415" i="4"/>
  <c r="AD240" i="10"/>
  <c r="AD246" i="10" s="1"/>
  <c r="N240" i="10"/>
  <c r="N246" i="10" s="1"/>
  <c r="U716" i="10"/>
  <c r="U722" i="10" s="1"/>
  <c r="M544" i="10"/>
  <c r="M550" i="10" s="1"/>
  <c r="AE544" i="10"/>
  <c r="AE550" i="10" s="1"/>
  <c r="M745" i="4"/>
  <c r="M745" i="10" s="1"/>
  <c r="Y656" i="4"/>
  <c r="AD656" i="4"/>
  <c r="AD656" i="10" s="1"/>
  <c r="AQ656" i="4"/>
  <c r="AQ656" i="10" s="1"/>
  <c r="V521" i="4"/>
  <c r="V521" i="10" s="1"/>
  <c r="Y521" i="4"/>
  <c r="Y508" i="4" s="1"/>
  <c r="Y508" i="10" s="1"/>
  <c r="AE311" i="4"/>
  <c r="AE311" i="10" s="1"/>
  <c r="W339" i="4"/>
  <c r="X35" i="5" s="1"/>
  <c r="Q351" i="4"/>
  <c r="Q351" i="10" s="1"/>
  <c r="R351" i="4"/>
  <c r="R351" i="10" s="1"/>
  <c r="AH351" i="4"/>
  <c r="AH351" i="10" s="1"/>
  <c r="W348" i="4"/>
  <c r="W348" i="10" s="1"/>
  <c r="Q348" i="4"/>
  <c r="Q348" i="10" s="1"/>
  <c r="N309" i="4"/>
  <c r="N309" i="10" s="1"/>
  <c r="X415" i="4"/>
  <c r="V415" i="4"/>
  <c r="M677" i="10"/>
  <c r="M683" i="10" s="1"/>
  <c r="AL677" i="10"/>
  <c r="AL683" i="10" s="1"/>
  <c r="AP656" i="4"/>
  <c r="AP656" i="10" s="1"/>
  <c r="AL521" i="4"/>
  <c r="AL508" i="4" s="1"/>
  <c r="AL508" i="10" s="1"/>
  <c r="AI521" i="4"/>
  <c r="AI521" i="10" s="1"/>
  <c r="AN311" i="4"/>
  <c r="AN311" i="10" s="1"/>
  <c r="R311" i="4"/>
  <c r="R311" i="10" s="1"/>
  <c r="AI311" i="4"/>
  <c r="AI311" i="10" s="1"/>
  <c r="AE339" i="4"/>
  <c r="AF35" i="5" s="1"/>
  <c r="AE351" i="4"/>
  <c r="AE351" i="10" s="1"/>
  <c r="AO346" i="4"/>
  <c r="AO346" i="10" s="1"/>
  <c r="AP346" i="4"/>
  <c r="AP268" i="4" s="1"/>
  <c r="AQ346" i="4"/>
  <c r="AQ346" i="10" s="1"/>
  <c r="AI415" i="4"/>
  <c r="Q415" i="4"/>
  <c r="AG677" i="10"/>
  <c r="AG683" i="10" s="1"/>
  <c r="Z583" i="10"/>
  <c r="Z589" i="10" s="1"/>
  <c r="S309" i="4"/>
  <c r="T309" i="4"/>
  <c r="T309" i="10" s="1"/>
  <c r="AJ309" i="4"/>
  <c r="AJ309" i="10" s="1"/>
  <c r="Q309" i="4"/>
  <c r="Q309" i="10" s="1"/>
  <c r="U745" i="4"/>
  <c r="U745" i="10" s="1"/>
  <c r="V745" i="4"/>
  <c r="V745" i="10" s="1"/>
  <c r="AL745" i="4"/>
  <c r="AL745" i="10" s="1"/>
  <c r="W745" i="4"/>
  <c r="W745" i="10" s="1"/>
  <c r="AM745" i="4"/>
  <c r="AM745" i="10" s="1"/>
  <c r="AE510" i="4"/>
  <c r="AE510" i="10" s="1"/>
  <c r="AF510" i="4"/>
  <c r="AF510" i="10" s="1"/>
  <c r="AD498" i="4"/>
  <c r="AE48" i="5" s="1"/>
  <c r="AJ498" i="4"/>
  <c r="AK48" i="5" s="1"/>
  <c r="U311" i="4"/>
  <c r="U311" i="10" s="1"/>
  <c r="AK311" i="4"/>
  <c r="AK311" i="10" s="1"/>
  <c r="V311" i="4"/>
  <c r="V311" i="10" s="1"/>
  <c r="AR351" i="4"/>
  <c r="AR351" i="10" s="1"/>
  <c r="AM348" i="4"/>
  <c r="AM348" i="10" s="1"/>
  <c r="P346" i="4"/>
  <c r="P346" i="10" s="1"/>
  <c r="O346" i="4"/>
  <c r="O346" i="10" s="1"/>
  <c r="X309" i="4"/>
  <c r="U309" i="4"/>
  <c r="U309" i="10" s="1"/>
  <c r="AK309" i="4"/>
  <c r="AK309" i="10" s="1"/>
  <c r="AI310" i="4"/>
  <c r="AI310" i="10" s="1"/>
  <c r="AA415" i="4"/>
  <c r="AA677" i="10"/>
  <c r="AA683" i="10" s="1"/>
  <c r="AJ677" i="10"/>
  <c r="AJ683" i="10" s="1"/>
  <c r="AC677" i="10"/>
  <c r="AC683" i="10" s="1"/>
  <c r="AB240" i="10"/>
  <c r="AB246" i="10" s="1"/>
  <c r="X240" i="10"/>
  <c r="X246" i="10" s="1"/>
  <c r="S240" i="10"/>
  <c r="S246" i="10" s="1"/>
  <c r="Z664" i="10"/>
  <c r="Z670" i="10" s="1"/>
  <c r="N703" i="10"/>
  <c r="N709" i="10" s="1"/>
  <c r="S703" i="10"/>
  <c r="AC703" i="10"/>
  <c r="AC709" i="10" s="1"/>
  <c r="AL794" i="4"/>
  <c r="AR415" i="4"/>
  <c r="W415" i="4"/>
  <c r="AC806" i="10"/>
  <c r="AC812" i="10" s="1"/>
  <c r="U806" i="10"/>
  <c r="U812" i="10" s="1"/>
  <c r="R806" i="10"/>
  <c r="R812" i="10" s="1"/>
  <c r="AJ806" i="10"/>
  <c r="AJ812" i="10" s="1"/>
  <c r="T806" i="10"/>
  <c r="T812" i="10" s="1"/>
  <c r="AI806" i="10"/>
  <c r="AI812" i="10" s="1"/>
  <c r="S806" i="10"/>
  <c r="S812" i="10" s="1"/>
  <c r="Z767" i="10"/>
  <c r="Z773" i="10" s="1"/>
  <c r="AG767" i="10"/>
  <c r="AG773" i="10" s="1"/>
  <c r="AC767" i="10"/>
  <c r="AC773" i="10" s="1"/>
  <c r="AJ767" i="10"/>
  <c r="AJ773" i="10" s="1"/>
  <c r="AI767" i="10"/>
  <c r="AI773" i="10" s="1"/>
  <c r="S767" i="10"/>
  <c r="S773" i="10" s="1"/>
  <c r="AC440" i="10"/>
  <c r="AC446" i="10" s="1"/>
  <c r="AG440" i="10"/>
  <c r="AG446" i="10" s="1"/>
  <c r="AQ440" i="10"/>
  <c r="AQ446" i="10" s="1"/>
  <c r="AH440" i="10"/>
  <c r="AH446" i="10" s="1"/>
  <c r="R440" i="10"/>
  <c r="R446" i="10" s="1"/>
  <c r="Z754" i="10"/>
  <c r="Z760" i="10" s="1"/>
  <c r="V754" i="10"/>
  <c r="AJ754" i="10"/>
  <c r="AJ760" i="10" s="1"/>
  <c r="AI754" i="10"/>
  <c r="AI760" i="10" s="1"/>
  <c r="AD703" i="10"/>
  <c r="AD709" i="10" s="1"/>
  <c r="W703" i="10"/>
  <c r="W709" i="10" s="1"/>
  <c r="AI703" i="10"/>
  <c r="AI709" i="10" s="1"/>
  <c r="AH703" i="10"/>
  <c r="AK703" i="10"/>
  <c r="AK709" i="10" s="1"/>
  <c r="U703" i="10"/>
  <c r="U709" i="10" s="1"/>
  <c r="X703" i="10"/>
  <c r="X709" i="10" s="1"/>
  <c r="AP794" i="4"/>
  <c r="S440" i="10"/>
  <c r="S446" i="10" s="1"/>
  <c r="AB440" i="10"/>
  <c r="AB446" i="10" s="1"/>
  <c r="P440" i="10"/>
  <c r="P446" i="10" s="1"/>
  <c r="O703" i="10"/>
  <c r="O709" i="10" s="1"/>
  <c r="AA703" i="10"/>
  <c r="AA709" i="10" s="1"/>
  <c r="AG703" i="10"/>
  <c r="Q703" i="10"/>
  <c r="T703" i="10"/>
  <c r="T709" i="10" s="1"/>
  <c r="X656" i="4"/>
  <c r="X656" i="10" s="1"/>
  <c r="AK656" i="4"/>
  <c r="AK656" i="10" s="1"/>
  <c r="Q521" i="4"/>
  <c r="Q508" i="4" s="1"/>
  <c r="Q508" i="10" s="1"/>
  <c r="Y806" i="10"/>
  <c r="Y812" i="10" s="1"/>
  <c r="V767" i="10"/>
  <c r="V773" i="10" s="1"/>
  <c r="T767" i="10"/>
  <c r="T773" i="10" s="1"/>
  <c r="AH547" i="10"/>
  <c r="AH521" i="4"/>
  <c r="AH508" i="4" s="1"/>
  <c r="AH508" i="10" s="1"/>
  <c r="AO415" i="4"/>
  <c r="AD806" i="10"/>
  <c r="AD812" i="10" s="1"/>
  <c r="AK806" i="10"/>
  <c r="AK812" i="10" s="1"/>
  <c r="Z806" i="10"/>
  <c r="Z812" i="10" s="1"/>
  <c r="AG806" i="10"/>
  <c r="AG812" i="10" s="1"/>
  <c r="AN806" i="10"/>
  <c r="AN812" i="10" s="1"/>
  <c r="X806" i="10"/>
  <c r="X812" i="10" s="1"/>
  <c r="AM806" i="10"/>
  <c r="AM812" i="10" s="1"/>
  <c r="W806" i="10"/>
  <c r="W812" i="10" s="1"/>
  <c r="AO767" i="10"/>
  <c r="AO773" i="10" s="1"/>
  <c r="R767" i="10"/>
  <c r="R773" i="10" s="1"/>
  <c r="AD767" i="10"/>
  <c r="AD773" i="10" s="1"/>
  <c r="AK767" i="10"/>
  <c r="AK773" i="10" s="1"/>
  <c r="AN767" i="10"/>
  <c r="AN773" i="10" s="1"/>
  <c r="X767" i="10"/>
  <c r="X773" i="10" s="1"/>
  <c r="AM767" i="10"/>
  <c r="AM773" i="10" s="1"/>
  <c r="W767" i="10"/>
  <c r="W773" i="10" s="1"/>
  <c r="X440" i="10"/>
  <c r="X446" i="10" s="1"/>
  <c r="AI440" i="10"/>
  <c r="AI446" i="10" s="1"/>
  <c r="AN440" i="10"/>
  <c r="AN446" i="10" s="1"/>
  <c r="AM440" i="10"/>
  <c r="AM446" i="10" s="1"/>
  <c r="Q440" i="10"/>
  <c r="Q446" i="10" s="1"/>
  <c r="AA440" i="10"/>
  <c r="AA446" i="10" s="1"/>
  <c r="AL440" i="10"/>
  <c r="AL446" i="10" s="1"/>
  <c r="V440" i="10"/>
  <c r="V446" i="10" s="1"/>
  <c r="V760" i="10"/>
  <c r="AP631" i="10"/>
  <c r="AO631" i="10"/>
  <c r="Y631" i="10"/>
  <c r="P819" i="10"/>
  <c r="P825" i="10" s="1"/>
  <c r="AB819" i="10"/>
  <c r="AB825" i="10" s="1"/>
  <c r="AM819" i="10"/>
  <c r="AM825" i="10" s="1"/>
  <c r="W819" i="10"/>
  <c r="W825" i="10" s="1"/>
  <c r="AL819" i="10"/>
  <c r="AL825" i="10" s="1"/>
  <c r="V819" i="10"/>
  <c r="V825" i="10" s="1"/>
  <c r="AO819" i="10"/>
  <c r="AO825" i="10" s="1"/>
  <c r="Y819" i="10"/>
  <c r="Y825" i="10" s="1"/>
  <c r="AO780" i="10"/>
  <c r="AO786" i="10" s="1"/>
  <c r="R780" i="10"/>
  <c r="R786" i="10" s="1"/>
  <c r="AD780" i="10"/>
  <c r="AD786" i="10" s="1"/>
  <c r="AK780" i="10"/>
  <c r="AK786" i="10" s="1"/>
  <c r="AN780" i="10"/>
  <c r="AN786" i="10" s="1"/>
  <c r="X780" i="10"/>
  <c r="X786" i="10" s="1"/>
  <c r="AM780" i="10"/>
  <c r="AM786" i="10" s="1"/>
  <c r="W780" i="10"/>
  <c r="W786" i="10" s="1"/>
  <c r="AO754" i="10"/>
  <c r="AO760" i="10" s="1"/>
  <c r="R754" i="10"/>
  <c r="R760" i="10" s="1"/>
  <c r="AD754" i="10"/>
  <c r="AD760" i="10" s="1"/>
  <c r="AK754" i="10"/>
  <c r="AK760" i="10" s="1"/>
  <c r="AN754" i="10"/>
  <c r="AN760" i="10" s="1"/>
  <c r="X754" i="10"/>
  <c r="X760" i="10" s="1"/>
  <c r="AM754" i="10"/>
  <c r="AM760" i="10" s="1"/>
  <c r="W754" i="10"/>
  <c r="W760" i="10" s="1"/>
  <c r="AH683" i="10"/>
  <c r="AR683" i="10"/>
  <c r="AE703" i="10"/>
  <c r="AM703" i="10"/>
  <c r="AM709" i="10" s="1"/>
  <c r="AQ703" i="10"/>
  <c r="AQ709" i="10" s="1"/>
  <c r="AP703" i="10"/>
  <c r="AP709" i="10" s="1"/>
  <c r="AO703" i="10"/>
  <c r="AO709" i="10" s="1"/>
  <c r="Y703" i="10"/>
  <c r="Y709" i="10" s="1"/>
  <c r="AR703" i="10"/>
  <c r="AR709" i="10" s="1"/>
  <c r="AB703" i="10"/>
  <c r="AB709" i="10" s="1"/>
  <c r="R544" i="10"/>
  <c r="R550" i="10" s="1"/>
  <c r="AL544" i="10"/>
  <c r="AL550" i="10" s="1"/>
  <c r="AK544" i="10"/>
  <c r="AK550" i="10" s="1"/>
  <c r="AQ544" i="10"/>
  <c r="AM583" i="10"/>
  <c r="AM589" i="10" s="1"/>
  <c r="AE583" i="10"/>
  <c r="AE589" i="10" s="1"/>
  <c r="AB583" i="10"/>
  <c r="AB589" i="10" s="1"/>
  <c r="AO440" i="10"/>
  <c r="AO446" i="10" s="1"/>
  <c r="U440" i="10"/>
  <c r="U446" i="10" s="1"/>
  <c r="AJ819" i="10"/>
  <c r="AJ825" i="10" s="1"/>
  <c r="AN819" i="10"/>
  <c r="AN825" i="10" s="1"/>
  <c r="AI819" i="10"/>
  <c r="AI825" i="10" s="1"/>
  <c r="S819" i="10"/>
  <c r="S825" i="10" s="1"/>
  <c r="AH819" i="10"/>
  <c r="AH825" i="10" s="1"/>
  <c r="R819" i="10"/>
  <c r="R825" i="10" s="1"/>
  <c r="AK819" i="10"/>
  <c r="AK825" i="10" s="1"/>
  <c r="U819" i="10"/>
  <c r="U825" i="10" s="1"/>
  <c r="Z780" i="10"/>
  <c r="Z786" i="10" s="1"/>
  <c r="AG780" i="10"/>
  <c r="V780" i="10"/>
  <c r="V786" i="10" s="1"/>
  <c r="AC780" i="10"/>
  <c r="AC786" i="10" s="1"/>
  <c r="AJ780" i="10"/>
  <c r="AJ786" i="10" s="1"/>
  <c r="T780" i="10"/>
  <c r="T786" i="10" s="1"/>
  <c r="AI780" i="10"/>
  <c r="AI786" i="10" s="1"/>
  <c r="S780" i="10"/>
  <c r="S786" i="10" s="1"/>
  <c r="AG754" i="10"/>
  <c r="AG760" i="10" s="1"/>
  <c r="AC754" i="10"/>
  <c r="AC760" i="10" s="1"/>
  <c r="T754" i="10"/>
  <c r="T760" i="10" s="1"/>
  <c r="S754" i="10"/>
  <c r="S760" i="10" s="1"/>
  <c r="AN703" i="10"/>
  <c r="AG415" i="4"/>
  <c r="AL806" i="10"/>
  <c r="AL812" i="10" s="1"/>
  <c r="AP806" i="10"/>
  <c r="AP812" i="10" s="1"/>
  <c r="M806" i="10"/>
  <c r="M812" i="10" s="1"/>
  <c r="Q806" i="10"/>
  <c r="Q812" i="10" s="1"/>
  <c r="AF806" i="10"/>
  <c r="AF812" i="10" s="1"/>
  <c r="P806" i="10"/>
  <c r="P812" i="10" s="1"/>
  <c r="AE806" i="10"/>
  <c r="AE812" i="10" s="1"/>
  <c r="O806" i="10"/>
  <c r="O812" i="10" s="1"/>
  <c r="Y767" i="10"/>
  <c r="Y773" i="10" s="1"/>
  <c r="Q767" i="10"/>
  <c r="Q773" i="10" s="1"/>
  <c r="N767" i="10"/>
  <c r="N773" i="10" s="1"/>
  <c r="U767" i="10"/>
  <c r="U773" i="10" s="1"/>
  <c r="AF767" i="10"/>
  <c r="AF773" i="10" s="1"/>
  <c r="P767" i="10"/>
  <c r="P773" i="10" s="1"/>
  <c r="AE767" i="10"/>
  <c r="AE773" i="10" s="1"/>
  <c r="O767" i="10"/>
  <c r="O773" i="10" s="1"/>
  <c r="AJ440" i="10"/>
  <c r="AJ446" i="10" s="1"/>
  <c r="AE440" i="10"/>
  <c r="AE446" i="10" s="1"/>
  <c r="AK440" i="10"/>
  <c r="AK446" i="10" s="1"/>
  <c r="AD440" i="10"/>
  <c r="AD446" i="10" s="1"/>
  <c r="N440" i="10"/>
  <c r="N446" i="10" s="1"/>
  <c r="M716" i="10"/>
  <c r="M722" i="10" s="1"/>
  <c r="AF819" i="10"/>
  <c r="AF825" i="10" s="1"/>
  <c r="X819" i="10"/>
  <c r="X825" i="10" s="1"/>
  <c r="AE819" i="10"/>
  <c r="AE825" i="10" s="1"/>
  <c r="O819" i="10"/>
  <c r="O825" i="10" s="1"/>
  <c r="AD819" i="10"/>
  <c r="AD825" i="10" s="1"/>
  <c r="N819" i="10"/>
  <c r="N825" i="10" s="1"/>
  <c r="AG819" i="10"/>
  <c r="AG825" i="10" s="1"/>
  <c r="Q819" i="10"/>
  <c r="Q825" i="10" s="1"/>
  <c r="Y780" i="10"/>
  <c r="Y786" i="10" s="1"/>
  <c r="Q780" i="10"/>
  <c r="Q786" i="10" s="1"/>
  <c r="N780" i="10"/>
  <c r="N786" i="10" s="1"/>
  <c r="U780" i="10"/>
  <c r="U786" i="10" s="1"/>
  <c r="AF780" i="10"/>
  <c r="AF786" i="10" s="1"/>
  <c r="P780" i="10"/>
  <c r="P786" i="10" s="1"/>
  <c r="AE780" i="10"/>
  <c r="AE786" i="10" s="1"/>
  <c r="O780" i="10"/>
  <c r="O786" i="10" s="1"/>
  <c r="Y754" i="10"/>
  <c r="Y760" i="10" s="1"/>
  <c r="Q754" i="10"/>
  <c r="Q760" i="10" s="1"/>
  <c r="N754" i="10"/>
  <c r="N760" i="10" s="1"/>
  <c r="U754" i="10"/>
  <c r="U760" i="10" s="1"/>
  <c r="AF754" i="10"/>
  <c r="AF760" i="10" s="1"/>
  <c r="P754" i="10"/>
  <c r="P760" i="10" s="1"/>
  <c r="AE754" i="10"/>
  <c r="AE760" i="10" s="1"/>
  <c r="O754" i="10"/>
  <c r="O760" i="10" s="1"/>
  <c r="AL703" i="10"/>
  <c r="AL709" i="10" s="1"/>
  <c r="Z703" i="10"/>
  <c r="Z709" i="10" s="1"/>
  <c r="AJ703" i="10"/>
  <c r="AJ709" i="10" s="1"/>
  <c r="AO544" i="10"/>
  <c r="S544" i="10"/>
  <c r="S550" i="10" s="1"/>
  <c r="N806" i="10"/>
  <c r="N812" i="10" s="1"/>
  <c r="V806" i="10"/>
  <c r="V812" i="10" s="1"/>
  <c r="AH806" i="10"/>
  <c r="AH812" i="10" s="1"/>
  <c r="AO806" i="10"/>
  <c r="AO812" i="10" s="1"/>
  <c r="AR806" i="10"/>
  <c r="AR812" i="10" s="1"/>
  <c r="AB806" i="10"/>
  <c r="AB812" i="10" s="1"/>
  <c r="AQ806" i="10"/>
  <c r="AQ812" i="10" s="1"/>
  <c r="AA806" i="10"/>
  <c r="AA812" i="10" s="1"/>
  <c r="AG786" i="10"/>
  <c r="AP767" i="10"/>
  <c r="AP773" i="10" s="1"/>
  <c r="AH767" i="10"/>
  <c r="AH773" i="10" s="1"/>
  <c r="AL767" i="10"/>
  <c r="AL773" i="10" s="1"/>
  <c r="M767" i="10"/>
  <c r="M773" i="10" s="1"/>
  <c r="AR767" i="10"/>
  <c r="AR773" i="10" s="1"/>
  <c r="AB767" i="10"/>
  <c r="AB773" i="10" s="1"/>
  <c r="AQ767" i="10"/>
  <c r="AQ773" i="10" s="1"/>
  <c r="AA767" i="10"/>
  <c r="AA773" i="10" s="1"/>
  <c r="Y440" i="10"/>
  <c r="Y446" i="10" s="1"/>
  <c r="O440" i="10"/>
  <c r="O446" i="10" s="1"/>
  <c r="T440" i="10"/>
  <c r="T446" i="10" s="1"/>
  <c r="AR440" i="10"/>
  <c r="AR446" i="10" s="1"/>
  <c r="W440" i="10"/>
  <c r="W446" i="10" s="1"/>
  <c r="AF440" i="10"/>
  <c r="AF446" i="10" s="1"/>
  <c r="AP440" i="10"/>
  <c r="AP446" i="10" s="1"/>
  <c r="Z440" i="10"/>
  <c r="Z446" i="10" s="1"/>
  <c r="O631" i="10"/>
  <c r="T819" i="10"/>
  <c r="T825" i="10" s="1"/>
  <c r="AR819" i="10"/>
  <c r="AR825" i="10" s="1"/>
  <c r="AQ819" i="10"/>
  <c r="AQ825" i="10" s="1"/>
  <c r="AA819" i="10"/>
  <c r="AA825" i="10" s="1"/>
  <c r="AP819" i="10"/>
  <c r="AP825" i="10" s="1"/>
  <c r="Z819" i="10"/>
  <c r="Z825" i="10" s="1"/>
  <c r="M819" i="10"/>
  <c r="M825" i="10" s="1"/>
  <c r="AC819" i="10"/>
  <c r="AC825" i="10" s="1"/>
  <c r="AP780" i="10"/>
  <c r="AP786" i="10" s="1"/>
  <c r="AH780" i="10"/>
  <c r="AH786" i="10" s="1"/>
  <c r="AL780" i="10"/>
  <c r="AL786" i="10" s="1"/>
  <c r="M780" i="10"/>
  <c r="M786" i="10" s="1"/>
  <c r="AR780" i="10"/>
  <c r="AR786" i="10" s="1"/>
  <c r="AB780" i="10"/>
  <c r="AB786" i="10" s="1"/>
  <c r="AQ780" i="10"/>
  <c r="AQ786" i="10" s="1"/>
  <c r="AA780" i="10"/>
  <c r="AA786" i="10" s="1"/>
  <c r="AP754" i="10"/>
  <c r="AP760" i="10" s="1"/>
  <c r="AH754" i="10"/>
  <c r="AH760" i="10" s="1"/>
  <c r="AL754" i="10"/>
  <c r="AL760" i="10" s="1"/>
  <c r="M754" i="10"/>
  <c r="M760" i="10" s="1"/>
  <c r="AR754" i="10"/>
  <c r="AR760" i="10" s="1"/>
  <c r="AB754" i="10"/>
  <c r="AB760" i="10" s="1"/>
  <c r="AQ754" i="10"/>
  <c r="AQ760" i="10" s="1"/>
  <c r="AA754" i="10"/>
  <c r="AA760" i="10" s="1"/>
  <c r="V703" i="10"/>
  <c r="V709" i="10" s="1"/>
  <c r="R703" i="10"/>
  <c r="R709" i="10" s="1"/>
  <c r="M703" i="10"/>
  <c r="M709" i="10" s="1"/>
  <c r="AF703" i="10"/>
  <c r="AF709" i="10" s="1"/>
  <c r="P703" i="10"/>
  <c r="Y544" i="10"/>
  <c r="Y550" i="10" s="1"/>
  <c r="AK589" i="10"/>
  <c r="Y589" i="10"/>
  <c r="AR631" i="10"/>
  <c r="AK631" i="10"/>
  <c r="U631" i="10"/>
  <c r="AM683" i="10"/>
  <c r="AE683" i="10"/>
  <c r="Y683" i="10"/>
  <c r="AN683" i="10"/>
  <c r="AD683" i="10"/>
  <c r="U589" i="10"/>
  <c r="AC589" i="10"/>
  <c r="Q589" i="10"/>
  <c r="AH631" i="10"/>
  <c r="W683" i="10"/>
  <c r="Q683" i="10"/>
  <c r="Z683" i="10"/>
  <c r="AO683" i="10"/>
  <c r="T683" i="10"/>
  <c r="V683" i="10"/>
  <c r="O683" i="10"/>
  <c r="AO589" i="10"/>
  <c r="AB631" i="10"/>
  <c r="AQ631" i="10"/>
  <c r="N631" i="10"/>
  <c r="AQ683" i="10"/>
  <c r="AP683" i="10"/>
  <c r="U683" i="10"/>
  <c r="N683" i="10"/>
  <c r="AF683" i="10"/>
  <c r="AK521" i="4"/>
  <c r="AK508" i="4" s="1"/>
  <c r="AK508" i="10" s="1"/>
  <c r="N132" i="10"/>
  <c r="N138" i="10" s="1"/>
  <c r="AN378" i="10"/>
  <c r="M320" i="10"/>
  <c r="M656" i="4"/>
  <c r="M656" i="10" s="1"/>
  <c r="AM132" i="10"/>
  <c r="AM138" i="10" s="1"/>
  <c r="T415" i="4"/>
  <c r="AF415" i="4"/>
  <c r="AP415" i="4"/>
  <c r="Z415" i="4"/>
  <c r="Y415" i="4"/>
  <c r="AA644" i="10"/>
  <c r="T644" i="10"/>
  <c r="AE644" i="10"/>
  <c r="AO644" i="10"/>
  <c r="AR550" i="10"/>
  <c r="X378" i="10"/>
  <c r="AP287" i="10"/>
  <c r="Z287" i="10"/>
  <c r="AB287" i="10"/>
  <c r="AM378" i="10"/>
  <c r="W378" i="10"/>
  <c r="AE320" i="10"/>
  <c r="AE326" i="10" s="1"/>
  <c r="AP320" i="10"/>
  <c r="AP326" i="10" s="1"/>
  <c r="Z320" i="10"/>
  <c r="Z326" i="10" s="1"/>
  <c r="AO320" i="10"/>
  <c r="AO326" i="10" s="1"/>
  <c r="AG544" i="10"/>
  <c r="AG550" i="10" s="1"/>
  <c r="AA544" i="10"/>
  <c r="AR583" i="10"/>
  <c r="AR589" i="10" s="1"/>
  <c r="W570" i="10"/>
  <c r="W576" i="10" s="1"/>
  <c r="O570" i="10"/>
  <c r="O576" i="10" s="1"/>
  <c r="AI570" i="10"/>
  <c r="AI576" i="10" s="1"/>
  <c r="AH570" i="10"/>
  <c r="AH576" i="10" s="1"/>
  <c r="AK570" i="10"/>
  <c r="AK576" i="10" s="1"/>
  <c r="U570" i="10"/>
  <c r="U576" i="10" s="1"/>
  <c r="R531" i="10"/>
  <c r="R537" i="10" s="1"/>
  <c r="Q531" i="10"/>
  <c r="Q537" i="10" s="1"/>
  <c r="AD531" i="10"/>
  <c r="AD537" i="10" s="1"/>
  <c r="AC531" i="10"/>
  <c r="AC537" i="10" s="1"/>
  <c r="W531" i="10"/>
  <c r="W537" i="10" s="1"/>
  <c r="Q453" i="10"/>
  <c r="Q459" i="10" s="1"/>
  <c r="AD453" i="10"/>
  <c r="AD459" i="10" s="1"/>
  <c r="AC453" i="10"/>
  <c r="AC459" i="10" s="1"/>
  <c r="W453" i="10"/>
  <c r="W459" i="10" s="1"/>
  <c r="N656" i="4"/>
  <c r="AI656" i="4"/>
  <c r="AI656" i="10" s="1"/>
  <c r="Z521" i="4"/>
  <c r="Z508" i="4" s="1"/>
  <c r="Z508" i="10" s="1"/>
  <c r="AM521" i="4"/>
  <c r="AM508" i="4" s="1"/>
  <c r="AM508" i="10" s="1"/>
  <c r="P138" i="4"/>
  <c r="AR346" i="10"/>
  <c r="S307" i="10"/>
  <c r="AB656" i="4"/>
  <c r="AB656" i="10" s="1"/>
  <c r="AM656" i="4"/>
  <c r="T631" i="10"/>
  <c r="AJ320" i="10"/>
  <c r="AJ326" i="10" s="1"/>
  <c r="AK320" i="10"/>
  <c r="AK326" i="10" s="1"/>
  <c r="Q544" i="10"/>
  <c r="Q550" i="10" s="1"/>
  <c r="W544" i="10"/>
  <c r="W550" i="10" s="1"/>
  <c r="AN583" i="10"/>
  <c r="AN589" i="10" s="1"/>
  <c r="W521" i="4"/>
  <c r="W508" i="4" s="1"/>
  <c r="W508" i="10" s="1"/>
  <c r="AF521" i="4"/>
  <c r="AF508" i="4" s="1"/>
  <c r="AF508" i="10" s="1"/>
  <c r="AC656" i="4"/>
  <c r="AC656" i="10" s="1"/>
  <c r="U521" i="4"/>
  <c r="U521" i="10" s="1"/>
  <c r="AG521" i="4"/>
  <c r="AG508" i="4" s="1"/>
  <c r="AG508" i="10" s="1"/>
  <c r="AP521" i="4"/>
  <c r="AP508" i="4" s="1"/>
  <c r="AP508" i="10" s="1"/>
  <c r="T521" i="4"/>
  <c r="T521" i="10" s="1"/>
  <c r="AA498" i="4"/>
  <c r="AB48" i="5" s="1"/>
  <c r="AP498" i="4"/>
  <c r="AQ48" i="5" s="1"/>
  <c r="AB498" i="4"/>
  <c r="AC48" i="5" s="1"/>
  <c r="AR498" i="4"/>
  <c r="AS48" i="5" s="1"/>
  <c r="AC498" i="4"/>
  <c r="AD48" i="5" s="1"/>
  <c r="R346" i="10"/>
  <c r="AN307" i="10"/>
  <c r="AA307" i="10"/>
  <c r="R132" i="10"/>
  <c r="R138" i="10" s="1"/>
  <c r="Z132" i="10"/>
  <c r="Z138" i="10" s="1"/>
  <c r="AE132" i="10"/>
  <c r="AE138" i="10" s="1"/>
  <c r="O415" i="4"/>
  <c r="AQ644" i="10"/>
  <c r="S644" i="10"/>
  <c r="Q644" i="10"/>
  <c r="AJ550" i="10"/>
  <c r="M440" i="10"/>
  <c r="M446" i="10" s="1"/>
  <c r="AF378" i="10"/>
  <c r="AG631" i="10"/>
  <c r="Q631" i="10"/>
  <c r="AM320" i="10"/>
  <c r="AM326" i="10" s="1"/>
  <c r="AF320" i="10"/>
  <c r="AF326" i="10" s="1"/>
  <c r="Q320" i="10"/>
  <c r="Q326" i="10" s="1"/>
  <c r="AP544" i="10"/>
  <c r="AP550" i="10" s="1"/>
  <c r="V544" i="10"/>
  <c r="V550" i="10" s="1"/>
  <c r="AL132" i="10"/>
  <c r="AL138" i="10" s="1"/>
  <c r="AN132" i="10"/>
  <c r="AN138" i="10" s="1"/>
  <c r="V644" i="10"/>
  <c r="Y644" i="10"/>
  <c r="X550" i="10"/>
  <c r="AA246" i="10"/>
  <c r="AC246" i="10"/>
  <c r="AJ287" i="10"/>
  <c r="W246" i="10"/>
  <c r="AH670" i="10"/>
  <c r="AN670" i="10"/>
  <c r="X722" i="10"/>
  <c r="T722" i="10"/>
  <c r="R722" i="10"/>
  <c r="P320" i="10"/>
  <c r="P326" i="10" s="1"/>
  <c r="AR320" i="10"/>
  <c r="AR326" i="10" s="1"/>
  <c r="Y320" i="10"/>
  <c r="Y326" i="10" s="1"/>
  <c r="AE287" i="10"/>
  <c r="AI287" i="10"/>
  <c r="AK287" i="10"/>
  <c r="U287" i="10"/>
  <c r="AQ696" i="10"/>
  <c r="AL696" i="10"/>
  <c r="AK696" i="10"/>
  <c r="O696" i="10"/>
  <c r="Y696" i="10"/>
  <c r="AR696" i="10"/>
  <c r="AB696" i="10"/>
  <c r="Q492" i="10"/>
  <c r="Q498" i="10" s="1"/>
  <c r="AG492" i="10"/>
  <c r="AG498" i="10" s="1"/>
  <c r="P492" i="10"/>
  <c r="P498" i="10" s="1"/>
  <c r="AR492" i="10"/>
  <c r="AR498" i="10" s="1"/>
  <c r="AQ492" i="10"/>
  <c r="AQ498" i="10" s="1"/>
  <c r="AA492" i="10"/>
  <c r="AA498" i="10" s="1"/>
  <c r="AP492" i="10"/>
  <c r="AP498" i="10" s="1"/>
  <c r="Z492" i="10"/>
  <c r="Z498" i="10" s="1"/>
  <c r="Z427" i="10"/>
  <c r="Z433" i="10" s="1"/>
  <c r="AI427" i="10"/>
  <c r="AI433" i="10" s="1"/>
  <c r="AM427" i="10"/>
  <c r="AM433" i="10" s="1"/>
  <c r="AL427" i="10"/>
  <c r="AL433" i="10" s="1"/>
  <c r="M427" i="10"/>
  <c r="M433" i="10" s="1"/>
  <c r="AC427" i="10"/>
  <c r="AC433" i="10" s="1"/>
  <c r="AR427" i="10"/>
  <c r="AR433" i="10" s="1"/>
  <c r="AB427" i="10"/>
  <c r="AB433" i="10" s="1"/>
  <c r="V378" i="10"/>
  <c r="AP378" i="10"/>
  <c r="AC378" i="10"/>
  <c r="AP589" i="10"/>
  <c r="X479" i="10"/>
  <c r="X485" i="10" s="1"/>
  <c r="AF479" i="10"/>
  <c r="AF485" i="10" s="1"/>
  <c r="Y479" i="10"/>
  <c r="Y485" i="10" s="1"/>
  <c r="AR479" i="10"/>
  <c r="AR485" i="10" s="1"/>
  <c r="AQ479" i="10"/>
  <c r="AQ485" i="10" s="1"/>
  <c r="AA479" i="10"/>
  <c r="AA485" i="10" s="1"/>
  <c r="AP479" i="10"/>
  <c r="AP485" i="10" s="1"/>
  <c r="Z479" i="10"/>
  <c r="Z485" i="10" s="1"/>
  <c r="AD333" i="10"/>
  <c r="AD339" i="10" s="1"/>
  <c r="N333" i="10"/>
  <c r="N339" i="10" s="1"/>
  <c r="AI333" i="10"/>
  <c r="AI339" i="10" s="1"/>
  <c r="AE333" i="10"/>
  <c r="AE339" i="10" s="1"/>
  <c r="AG333" i="10"/>
  <c r="AG339" i="10" s="1"/>
  <c r="M333" i="10"/>
  <c r="M339" i="10" s="1"/>
  <c r="AF333" i="10"/>
  <c r="AF339" i="10" s="1"/>
  <c r="U333" i="10"/>
  <c r="U339" i="10" s="1"/>
  <c r="AN570" i="10"/>
  <c r="AN576" i="10" s="1"/>
  <c r="X570" i="10"/>
  <c r="X576" i="10" s="1"/>
  <c r="AN531" i="10"/>
  <c r="AN537" i="10" s="1"/>
  <c r="X531" i="10"/>
  <c r="X537" i="10" s="1"/>
  <c r="AM531" i="10"/>
  <c r="AM537" i="10" s="1"/>
  <c r="O359" i="10"/>
  <c r="O365" i="10" s="1"/>
  <c r="P359" i="10"/>
  <c r="P365" i="10" s="1"/>
  <c r="AR359" i="10"/>
  <c r="AR365" i="10" s="1"/>
  <c r="AQ359" i="10"/>
  <c r="AQ365" i="10" s="1"/>
  <c r="AP359" i="10"/>
  <c r="AP365" i="10" s="1"/>
  <c r="Z359" i="10"/>
  <c r="Z365" i="10" s="1"/>
  <c r="AO359" i="10"/>
  <c r="AO365" i="10" s="1"/>
  <c r="Y359" i="10"/>
  <c r="Y365" i="10" s="1"/>
  <c r="M253" i="10"/>
  <c r="AJ253" i="10"/>
  <c r="AQ253" i="10"/>
  <c r="AP253" i="10"/>
  <c r="Z253" i="10"/>
  <c r="Z259" i="10" s="1"/>
  <c r="AO253" i="10"/>
  <c r="AP557" i="10"/>
  <c r="AP563" i="10" s="1"/>
  <c r="V557" i="10"/>
  <c r="V563" i="10" s="1"/>
  <c r="AK557" i="10"/>
  <c r="AK563" i="10" s="1"/>
  <c r="AR557" i="10"/>
  <c r="AR563" i="10" s="1"/>
  <c r="AA557" i="10"/>
  <c r="AA563" i="10" s="1"/>
  <c r="AI557" i="10"/>
  <c r="AI563" i="10" s="1"/>
  <c r="AC557" i="10"/>
  <c r="AC563" i="10" s="1"/>
  <c r="X557" i="10"/>
  <c r="X563" i="10" s="1"/>
  <c r="R453" i="10"/>
  <c r="R459" i="10" s="1"/>
  <c r="AN453" i="10"/>
  <c r="AN459" i="10" s="1"/>
  <c r="X453" i="10"/>
  <c r="X459" i="10" s="1"/>
  <c r="AM453" i="10"/>
  <c r="AM459" i="10" s="1"/>
  <c r="AK132" i="10"/>
  <c r="AK138" i="10" s="1"/>
  <c r="AF644" i="10"/>
  <c r="AL644" i="10"/>
  <c r="T656" i="4"/>
  <c r="T656" i="10" s="1"/>
  <c r="AL656" i="4"/>
  <c r="AL656" i="10" s="1"/>
  <c r="AA656" i="4"/>
  <c r="AA656" i="10" s="1"/>
  <c r="V403" i="4"/>
  <c r="V403" i="10" s="1"/>
  <c r="V416" i="10"/>
  <c r="W403" i="4"/>
  <c r="W403" i="10" s="1"/>
  <c r="W416" i="10"/>
  <c r="W346" i="10"/>
  <c r="U307" i="10"/>
  <c r="AK307" i="10"/>
  <c r="AL307" i="10"/>
  <c r="W307" i="10"/>
  <c r="AM307" i="10"/>
  <c r="AH132" i="10"/>
  <c r="AH138" i="10" s="1"/>
  <c r="AP132" i="10"/>
  <c r="AP138" i="10" s="1"/>
  <c r="AG132" i="10"/>
  <c r="AG138" i="10" s="1"/>
  <c r="Q132" i="10"/>
  <c r="AJ132" i="10"/>
  <c r="AJ138" i="10" s="1"/>
  <c r="T132" i="10"/>
  <c r="T138" i="10" s="1"/>
  <c r="AI132" i="10"/>
  <c r="S132" i="10"/>
  <c r="S138" i="10" s="1"/>
  <c r="AR644" i="10"/>
  <c r="AI644" i="10"/>
  <c r="X644" i="10"/>
  <c r="W644" i="10"/>
  <c r="AH644" i="10"/>
  <c r="R644" i="10"/>
  <c r="AK644" i="10"/>
  <c r="U644" i="10"/>
  <c r="AB550" i="10"/>
  <c r="P550" i="10"/>
  <c r="AJ378" i="10"/>
  <c r="T378" i="10"/>
  <c r="AL287" i="10"/>
  <c r="V287" i="10"/>
  <c r="AM246" i="10"/>
  <c r="AO246" i="10"/>
  <c r="AN287" i="10"/>
  <c r="T287" i="10"/>
  <c r="V246" i="10"/>
  <c r="AI378" i="10"/>
  <c r="S378" i="10"/>
  <c r="Y670" i="10"/>
  <c r="T670" i="10"/>
  <c r="AF631" i="10"/>
  <c r="AM722" i="10"/>
  <c r="AA722" i="10"/>
  <c r="AB722" i="10"/>
  <c r="AI320" i="10"/>
  <c r="AI326" i="10" s="1"/>
  <c r="S320" i="10"/>
  <c r="S326" i="10" s="1"/>
  <c r="AQ320" i="10"/>
  <c r="AQ326" i="10" s="1"/>
  <c r="AL320" i="10"/>
  <c r="AL326" i="10" s="1"/>
  <c r="V320" i="10"/>
  <c r="V326" i="10" s="1"/>
  <c r="U320" i="10"/>
  <c r="U326" i="10" s="1"/>
  <c r="W287" i="10"/>
  <c r="AA287" i="10"/>
  <c r="AG287" i="10"/>
  <c r="Q287" i="10"/>
  <c r="W696" i="10"/>
  <c r="AM696" i="10"/>
  <c r="AA696" i="10"/>
  <c r="AE696" i="10"/>
  <c r="S696" i="10"/>
  <c r="AN696" i="10"/>
  <c r="X696" i="10"/>
  <c r="AH544" i="10"/>
  <c r="AC544" i="10"/>
  <c r="AC550" i="10" s="1"/>
  <c r="AM550" i="10"/>
  <c r="M492" i="10"/>
  <c r="M498" i="10" s="1"/>
  <c r="AO492" i="10"/>
  <c r="AO498" i="10" s="1"/>
  <c r="AK492" i="10"/>
  <c r="AK498" i="10" s="1"/>
  <c r="AJ492" i="10"/>
  <c r="AJ498" i="10" s="1"/>
  <c r="AM492" i="10"/>
  <c r="AM498" i="10" s="1"/>
  <c r="W492" i="10"/>
  <c r="W498" i="10" s="1"/>
  <c r="AL492" i="10"/>
  <c r="AL498" i="10" s="1"/>
  <c r="V492" i="10"/>
  <c r="V498" i="10" s="1"/>
  <c r="R427" i="10"/>
  <c r="R433" i="10" s="1"/>
  <c r="S427" i="10"/>
  <c r="S433" i="10" s="1"/>
  <c r="AE427" i="10"/>
  <c r="AE433" i="10" s="1"/>
  <c r="AD427" i="10"/>
  <c r="AD433" i="10" s="1"/>
  <c r="AO427" i="10"/>
  <c r="AO433" i="10" s="1"/>
  <c r="Y427" i="10"/>
  <c r="Y433" i="10" s="1"/>
  <c r="AN427" i="10"/>
  <c r="AN433" i="10" s="1"/>
  <c r="X427" i="10"/>
  <c r="X433" i="10" s="1"/>
  <c r="N378" i="10"/>
  <c r="AH378" i="10"/>
  <c r="AO378" i="10"/>
  <c r="Y378" i="10"/>
  <c r="AI583" i="10"/>
  <c r="AI589" i="10" s="1"/>
  <c r="X583" i="10"/>
  <c r="X589" i="10" s="1"/>
  <c r="P479" i="10"/>
  <c r="P485" i="10" s="1"/>
  <c r="AG479" i="10"/>
  <c r="AG485" i="10" s="1"/>
  <c r="AK479" i="10"/>
  <c r="AK485" i="10" s="1"/>
  <c r="AJ479" i="10"/>
  <c r="AJ485" i="10" s="1"/>
  <c r="AM479" i="10"/>
  <c r="AM485" i="10" s="1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AB339" i="10" s="1"/>
  <c r="Q333" i="10"/>
  <c r="Q339" i="10" s="1"/>
  <c r="AL570" i="10"/>
  <c r="AL576" i="10" s="1"/>
  <c r="AD570" i="10"/>
  <c r="AD576" i="10" s="1"/>
  <c r="AA570" i="10"/>
  <c r="AA576" i="10" s="1"/>
  <c r="Z570" i="10"/>
  <c r="Z576" i="10" s="1"/>
  <c r="AG570" i="10"/>
  <c r="AG576" i="10" s="1"/>
  <c r="Q570" i="10"/>
  <c r="Q576" i="10" s="1"/>
  <c r="AJ570" i="10"/>
  <c r="AJ576" i="10" s="1"/>
  <c r="T570" i="10"/>
  <c r="T576" i="10" s="1"/>
  <c r="AP531" i="10"/>
  <c r="AP537" i="10" s="1"/>
  <c r="AO531" i="10"/>
  <c r="V531" i="10"/>
  <c r="V537" i="10" s="1"/>
  <c r="U531" i="10"/>
  <c r="U537" i="10" s="1"/>
  <c r="AJ531" i="10"/>
  <c r="AJ537" i="10" s="1"/>
  <c r="T531" i="10"/>
  <c r="T537" i="10" s="1"/>
  <c r="AI531" i="10"/>
  <c r="AI537" i="10" s="1"/>
  <c r="S531" i="10"/>
  <c r="S537" i="10" s="1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T253" i="10"/>
  <c r="AI253" i="10"/>
  <c r="AI259" i="10" s="1"/>
  <c r="AE253" i="10"/>
  <c r="AL253" i="10"/>
  <c r="V253" i="10"/>
  <c r="V259" i="10" s="1"/>
  <c r="AK253" i="10"/>
  <c r="U253" i="10"/>
  <c r="T589" i="10"/>
  <c r="AO537" i="10"/>
  <c r="W557" i="10"/>
  <c r="W563" i="10" s="1"/>
  <c r="AL557" i="10"/>
  <c r="AL563" i="10" s="1"/>
  <c r="AB557" i="10"/>
  <c r="AB563" i="10" s="1"/>
  <c r="AN557" i="10"/>
  <c r="AN563" i="10" s="1"/>
  <c r="S557" i="10"/>
  <c r="S563" i="10" s="1"/>
  <c r="AE557" i="10"/>
  <c r="AE563" i="10" s="1"/>
  <c r="Y557" i="10"/>
  <c r="Y563" i="10" s="1"/>
  <c r="T557" i="10"/>
  <c r="T563" i="10" s="1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AI459" i="10" s="1"/>
  <c r="S453" i="10"/>
  <c r="S459" i="10" s="1"/>
  <c r="N403" i="4"/>
  <c r="N403" i="10" s="1"/>
  <c r="N416" i="10"/>
  <c r="AC346" i="10"/>
  <c r="Q307" i="10"/>
  <c r="U132" i="10"/>
  <c r="U138" i="10" s="1"/>
  <c r="W132" i="10"/>
  <c r="W138" i="10" s="1"/>
  <c r="Y307" i="10"/>
  <c r="Q138" i="4"/>
  <c r="Q131" i="10"/>
  <c r="AD138" i="4"/>
  <c r="AD131" i="10"/>
  <c r="M132" i="10"/>
  <c r="M138" i="10" s="1"/>
  <c r="P132" i="10"/>
  <c r="P138" i="10" s="1"/>
  <c r="O132" i="10"/>
  <c r="O138" i="10" s="1"/>
  <c r="P656" i="4"/>
  <c r="P708" i="10"/>
  <c r="AH656" i="4"/>
  <c r="AH656" i="10" s="1"/>
  <c r="AH708" i="10"/>
  <c r="AE656" i="4"/>
  <c r="AE708" i="10"/>
  <c r="AN656" i="4"/>
  <c r="AN656" i="10" s="1"/>
  <c r="AN708" i="10"/>
  <c r="S656" i="4"/>
  <c r="S656" i="10" s="1"/>
  <c r="S708" i="10"/>
  <c r="AG656" i="4"/>
  <c r="AG656" i="10" s="1"/>
  <c r="AG708" i="10"/>
  <c r="Q656" i="4"/>
  <c r="Q708" i="10"/>
  <c r="P644" i="10"/>
  <c r="O644" i="10"/>
  <c r="AD644" i="10"/>
  <c r="N644" i="10"/>
  <c r="AG644" i="10"/>
  <c r="AO521" i="4"/>
  <c r="AO547" i="10"/>
  <c r="AN550" i="10"/>
  <c r="AQ521" i="4"/>
  <c r="AQ547" i="10"/>
  <c r="AA521" i="4"/>
  <c r="AA547" i="10"/>
  <c r="P378" i="10"/>
  <c r="AH287" i="10"/>
  <c r="R287" i="10"/>
  <c r="AE246" i="10"/>
  <c r="U246" i="10"/>
  <c r="T246" i="10"/>
  <c r="AR287" i="10"/>
  <c r="AF287" i="10"/>
  <c r="AE378" i="10"/>
  <c r="O378" i="10"/>
  <c r="M670" i="10"/>
  <c r="O670" i="10"/>
  <c r="M624" i="10"/>
  <c r="M631" i="10" s="1"/>
  <c r="W631" i="10"/>
  <c r="R631" i="10"/>
  <c r="AJ722" i="10"/>
  <c r="AO722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O287" i="10"/>
  <c r="S287" i="10"/>
  <c r="AC287" i="10"/>
  <c r="V696" i="10"/>
  <c r="Q696" i="10"/>
  <c r="Z696" i="10"/>
  <c r="AI696" i="10"/>
  <c r="N696" i="10"/>
  <c r="AJ696" i="10"/>
  <c r="T696" i="10"/>
  <c r="AI544" i="10"/>
  <c r="AI550" i="10" s="1"/>
  <c r="AN492" i="10"/>
  <c r="AN498" i="10" s="1"/>
  <c r="X492" i="10"/>
  <c r="X498" i="10" s="1"/>
  <c r="AC492" i="10"/>
  <c r="AC498" i="10" s="1"/>
  <c r="AB492" i="10"/>
  <c r="AB498" i="10" s="1"/>
  <c r="AI492" i="10"/>
  <c r="AI498" i="10" s="1"/>
  <c r="S492" i="10"/>
  <c r="S498" i="10" s="1"/>
  <c r="AH492" i="10"/>
  <c r="AH498" i="10" s="1"/>
  <c r="R492" i="10"/>
  <c r="R498" i="10" s="1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J583" i="10"/>
  <c r="AJ589" i="10" s="1"/>
  <c r="M479" i="10"/>
  <c r="M485" i="10" s="1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AO339" i="10" s="1"/>
  <c r="Y333" i="10"/>
  <c r="Y339" i="10" s="1"/>
  <c r="AN333" i="10"/>
  <c r="AN339" i="10" s="1"/>
  <c r="X333" i="10"/>
  <c r="X339" i="10" s="1"/>
  <c r="T333" i="10"/>
  <c r="T339" i="10" s="1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AF576" i="10" s="1"/>
  <c r="P570" i="10"/>
  <c r="P576" i="10" s="1"/>
  <c r="Z531" i="10"/>
  <c r="Z537" i="10" s="1"/>
  <c r="Y531" i="10"/>
  <c r="Y537" i="10" s="1"/>
  <c r="N531" i="10"/>
  <c r="N537" i="10" s="1"/>
  <c r="M531" i="10"/>
  <c r="M537" i="10" s="1"/>
  <c r="AF531" i="10"/>
  <c r="AF537" i="10" s="1"/>
  <c r="P531" i="10"/>
  <c r="P537" i="10" s="1"/>
  <c r="AE531" i="10"/>
  <c r="AE537" i="10" s="1"/>
  <c r="O531" i="10"/>
  <c r="O537" i="10" s="1"/>
  <c r="AE359" i="10"/>
  <c r="AE365" i="10" s="1"/>
  <c r="AN359" i="10"/>
  <c r="AN365" i="10" s="1"/>
  <c r="AB359" i="10"/>
  <c r="AB365" i="10" s="1"/>
  <c r="AA359" i="10"/>
  <c r="AA365" i="10" s="1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A253" i="10"/>
  <c r="W253" i="10"/>
  <c r="AH253" i="10"/>
  <c r="R253" i="10"/>
  <c r="AG253" i="10"/>
  <c r="Q253" i="10"/>
  <c r="AF589" i="10"/>
  <c r="AG557" i="10"/>
  <c r="AG563" i="10" s="1"/>
  <c r="AD557" i="10"/>
  <c r="AD563" i="10" s="1"/>
  <c r="N557" i="10"/>
  <c r="N563" i="10" s="1"/>
  <c r="AJ557" i="10"/>
  <c r="AJ563" i="10" s="1"/>
  <c r="AQ557" i="10"/>
  <c r="AQ563" i="10" s="1"/>
  <c r="Z557" i="10"/>
  <c r="Z563" i="10" s="1"/>
  <c r="U557" i="10"/>
  <c r="U563" i="10" s="1"/>
  <c r="P557" i="10"/>
  <c r="P563" i="10" s="1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O403" i="4"/>
  <c r="O403" i="10" s="1"/>
  <c r="O416" i="10"/>
  <c r="T307" i="10"/>
  <c r="AR268" i="4"/>
  <c r="AR307" i="10"/>
  <c r="AG307" i="10"/>
  <c r="AI307" i="10"/>
  <c r="X132" i="10"/>
  <c r="X138" i="10" s="1"/>
  <c r="AI138" i="4"/>
  <c r="AI136" i="10"/>
  <c r="AC132" i="10"/>
  <c r="AC138" i="10" s="1"/>
  <c r="AF132" i="10"/>
  <c r="AF138" i="10" s="1"/>
  <c r="AQ138" i="4"/>
  <c r="AO656" i="4"/>
  <c r="AD521" i="10"/>
  <c r="AL403" i="4"/>
  <c r="AL403" i="10" s="1"/>
  <c r="AL416" i="10"/>
  <c r="AM403" i="4"/>
  <c r="AM403" i="10" s="1"/>
  <c r="AM416" i="10"/>
  <c r="AB403" i="4"/>
  <c r="AB403" i="10" s="1"/>
  <c r="AB416" i="10"/>
  <c r="AD346" i="10"/>
  <c r="AJ307" i="10"/>
  <c r="AC307" i="10"/>
  <c r="N307" i="10"/>
  <c r="AD307" i="10"/>
  <c r="AE307" i="10"/>
  <c r="V132" i="10"/>
  <c r="V138" i="10" s="1"/>
  <c r="AD132" i="10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N415" i="4"/>
  <c r="AM415" i="4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AG246" i="10"/>
  <c r="X287" i="10"/>
  <c r="P287" i="10"/>
  <c r="AQ378" i="10"/>
  <c r="AA378" i="10"/>
  <c r="AO670" i="10"/>
  <c r="AQ670" i="10"/>
  <c r="S631" i="10"/>
  <c r="AD631" i="10"/>
  <c r="AC631" i="10"/>
  <c r="W722" i="10"/>
  <c r="AN722" i="10"/>
  <c r="AQ722" i="10"/>
  <c r="AR722" i="10"/>
  <c r="AC722" i="10"/>
  <c r="AD722" i="10"/>
  <c r="M345" i="4"/>
  <c r="M345" i="10" s="1"/>
  <c r="M358" i="10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C326" i="10" s="1"/>
  <c r="M306" i="4"/>
  <c r="M306" i="10" s="1"/>
  <c r="M319" i="10"/>
  <c r="AM287" i="10"/>
  <c r="AQ287" i="10"/>
  <c r="AO287" i="10"/>
  <c r="Y287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O550" i="10" s="1"/>
  <c r="U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N589" i="10"/>
  <c r="P583" i="10"/>
  <c r="P589" i="10" s="1"/>
  <c r="AN479" i="10"/>
  <c r="AN485" i="10" s="1"/>
  <c r="AO479" i="10"/>
  <c r="AO485" i="10" s="1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AR246" i="10"/>
  <c r="AM570" i="10"/>
  <c r="AM576" i="10" s="1"/>
  <c r="AE570" i="10"/>
  <c r="AE576" i="10" s="1"/>
  <c r="AQ570" i="10"/>
  <c r="AQ576" i="10" s="1"/>
  <c r="AP570" i="10"/>
  <c r="AP576" i="10" s="1"/>
  <c r="AO570" i="10"/>
  <c r="AO576" i="10" s="1"/>
  <c r="Y570" i="10"/>
  <c r="Y576" i="10" s="1"/>
  <c r="AR570" i="10"/>
  <c r="AR576" i="10" s="1"/>
  <c r="AB570" i="10"/>
  <c r="AB576" i="10" s="1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Q537" i="10" s="1"/>
  <c r="AA531" i="10"/>
  <c r="AA537" i="10" s="1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X253" i="10"/>
  <c r="P253" i="10"/>
  <c r="S253" i="10"/>
  <c r="S259" i="10" s="1"/>
  <c r="O253" i="10"/>
  <c r="AD253" i="10"/>
  <c r="N253" i="10"/>
  <c r="AC253" i="10"/>
  <c r="AC259" i="10" s="1"/>
  <c r="AH557" i="10"/>
  <c r="AH563" i="10" s="1"/>
  <c r="AO557" i="10"/>
  <c r="AO563" i="10" s="1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O794" i="4"/>
  <c r="AG138" i="4"/>
  <c r="AO138" i="4"/>
  <c r="AH138" i="4"/>
  <c r="AK138" i="4"/>
  <c r="AE138" i="4"/>
  <c r="AF138" i="4"/>
  <c r="AD415" i="4"/>
  <c r="O138" i="4"/>
  <c r="V794" i="4"/>
  <c r="W794" i="4"/>
  <c r="AM794" i="4"/>
  <c r="X794" i="4"/>
  <c r="AN794" i="4"/>
  <c r="U794" i="4"/>
  <c r="AB138" i="4"/>
  <c r="M794" i="4"/>
  <c r="P403" i="4"/>
  <c r="P403" i="10" s="1"/>
  <c r="M403" i="4"/>
  <c r="M403" i="10" s="1"/>
  <c r="AC403" i="4"/>
  <c r="AC403" i="10" s="1"/>
  <c r="X138" i="4"/>
  <c r="AO80" i="4"/>
  <c r="AO935" i="4" s="1"/>
  <c r="AK175" i="4"/>
  <c r="AK175" i="10" s="1"/>
  <c r="AM83" i="4"/>
  <c r="AM83" i="10" s="1"/>
  <c r="N794" i="4"/>
  <c r="U138" i="4"/>
  <c r="M138" i="4"/>
  <c r="AN138" i="4"/>
  <c r="AM138" i="4"/>
  <c r="W138" i="4"/>
  <c r="AL138" i="4"/>
  <c r="V138" i="4"/>
  <c r="AG79" i="4"/>
  <c r="AJ164" i="4"/>
  <c r="AJ164" i="10" s="1"/>
  <c r="AD80" i="4"/>
  <c r="AD935" i="4" s="1"/>
  <c r="AI175" i="4"/>
  <c r="AI175" i="10" s="1"/>
  <c r="AI81" i="4"/>
  <c r="AI81" i="10" s="1"/>
  <c r="AN172" i="4"/>
  <c r="AO83" i="4"/>
  <c r="AO83" i="10" s="1"/>
  <c r="AL174" i="4"/>
  <c r="AL174" i="10" s="1"/>
  <c r="AL84" i="4"/>
  <c r="AL84" i="10" s="1"/>
  <c r="V187" i="4"/>
  <c r="V187" i="10" s="1"/>
  <c r="AO92" i="4"/>
  <c r="AO92" i="10" s="1"/>
  <c r="W92" i="4"/>
  <c r="W92" i="10" s="1"/>
  <c r="Y176" i="4"/>
  <c r="Y176" i="10" s="1"/>
  <c r="M226" i="4"/>
  <c r="M226" i="10" s="1"/>
  <c r="Q226" i="4"/>
  <c r="Q226" i="10" s="1"/>
  <c r="AA226" i="4"/>
  <c r="AA226" i="10" s="1"/>
  <c r="Z226" i="4"/>
  <c r="Z226" i="10" s="1"/>
  <c r="Y227" i="4"/>
  <c r="AL227" i="4"/>
  <c r="AB227" i="4"/>
  <c r="AA227" i="4"/>
  <c r="AJ138" i="4"/>
  <c r="T138" i="4"/>
  <c r="S138" i="4"/>
  <c r="R138" i="4"/>
  <c r="AP138" i="4"/>
  <c r="Z138" i="4"/>
  <c r="N138" i="4"/>
  <c r="AC138" i="4"/>
  <c r="Y138" i="4"/>
  <c r="AR138" i="4"/>
  <c r="AA138" i="4"/>
  <c r="AB45" i="4"/>
  <c r="AB45" i="10" s="1"/>
  <c r="AR79" i="4"/>
  <c r="AK81" i="4"/>
  <c r="AK81" i="10" s="1"/>
  <c r="AN174" i="4"/>
  <c r="AN174" i="10" s="1"/>
  <c r="AF176" i="4"/>
  <c r="AF176" i="10" s="1"/>
  <c r="AE164" i="4"/>
  <c r="AE164" i="10" s="1"/>
  <c r="AP172" i="4"/>
  <c r="AJ84" i="4"/>
  <c r="AJ84" i="10" s="1"/>
  <c r="AH794" i="4"/>
  <c r="S794" i="4"/>
  <c r="AI794" i="4"/>
  <c r="T794" i="4"/>
  <c r="AJ794" i="4"/>
  <c r="Q794" i="4"/>
  <c r="AG794" i="4"/>
  <c r="AD268" i="4"/>
  <c r="AD40" i="4"/>
  <c r="AA93" i="4"/>
  <c r="AJ93" i="4"/>
  <c r="AB79" i="4"/>
  <c r="U164" i="4"/>
  <c r="U164" i="10" s="1"/>
  <c r="U80" i="4"/>
  <c r="U935" i="4" s="1"/>
  <c r="T175" i="4"/>
  <c r="T175" i="10" s="1"/>
  <c r="T81" i="4"/>
  <c r="T81" i="10" s="1"/>
  <c r="Y172" i="4"/>
  <c r="V83" i="4"/>
  <c r="V83" i="10" s="1"/>
  <c r="W174" i="4"/>
  <c r="W174" i="10" s="1"/>
  <c r="W84" i="4"/>
  <c r="W84" i="10" s="1"/>
  <c r="R92" i="4"/>
  <c r="R92" i="10" s="1"/>
  <c r="AM92" i="4"/>
  <c r="AM92" i="10" s="1"/>
  <c r="R176" i="4"/>
  <c r="R176" i="10" s="1"/>
  <c r="AR226" i="4"/>
  <c r="AR226" i="10" s="1"/>
  <c r="Y226" i="4"/>
  <c r="Y226" i="10" s="1"/>
  <c r="AE226" i="4"/>
  <c r="AE226" i="10" s="1"/>
  <c r="AD226" i="4"/>
  <c r="AO227" i="4"/>
  <c r="R227" i="4"/>
  <c r="AF227" i="4"/>
  <c r="AE227" i="4"/>
  <c r="M216" i="4"/>
  <c r="M216" i="10" s="1"/>
  <c r="AC216" i="4"/>
  <c r="AC216" i="10" s="1"/>
  <c r="O216" i="4"/>
  <c r="O216" i="10" s="1"/>
  <c r="AE216" i="4"/>
  <c r="T216" i="4"/>
  <c r="T216" i="10" s="1"/>
  <c r="N216" i="4"/>
  <c r="N216" i="10" s="1"/>
  <c r="P216" i="4"/>
  <c r="P216" i="10" s="1"/>
  <c r="X216" i="4"/>
  <c r="X216" i="10" s="1"/>
  <c r="AK216" i="4"/>
  <c r="AK216" i="10" s="1"/>
  <c r="W216" i="4"/>
  <c r="W216" i="10" s="1"/>
  <c r="AM216" i="4"/>
  <c r="AM216" i="10" s="1"/>
  <c r="AJ216" i="4"/>
  <c r="AJ216" i="10" s="1"/>
  <c r="R216" i="4"/>
  <c r="R216" i="10" s="1"/>
  <c r="Z216" i="4"/>
  <c r="Z216" i="10" s="1"/>
  <c r="Y216" i="4"/>
  <c r="Y216" i="10" s="1"/>
  <c r="AA216" i="4"/>
  <c r="AL216" i="4"/>
  <c r="AL216" i="10" s="1"/>
  <c r="AP216" i="4"/>
  <c r="AP216" i="10" s="1"/>
  <c r="Q216" i="4"/>
  <c r="Q216" i="10" s="1"/>
  <c r="AG216" i="4"/>
  <c r="AG216" i="10" s="1"/>
  <c r="S216" i="4"/>
  <c r="S216" i="10" s="1"/>
  <c r="AI216" i="4"/>
  <c r="AI216" i="10" s="1"/>
  <c r="AB216" i="4"/>
  <c r="AB216" i="10" s="1"/>
  <c r="V216" i="4"/>
  <c r="V216" i="10" s="1"/>
  <c r="AF216" i="4"/>
  <c r="AF216" i="10" s="1"/>
  <c r="AN216" i="4"/>
  <c r="AN216" i="10" s="1"/>
  <c r="U216" i="4"/>
  <c r="U216" i="10" s="1"/>
  <c r="AD216" i="4"/>
  <c r="AD216" i="10" s="1"/>
  <c r="AO216" i="4"/>
  <c r="AO216" i="10" s="1"/>
  <c r="AQ216" i="4"/>
  <c r="AQ216" i="10" s="1"/>
  <c r="AR216" i="4"/>
  <c r="AR216" i="10" s="1"/>
  <c r="AH216" i="4"/>
  <c r="AH216" i="10" s="1"/>
  <c r="M217" i="4"/>
  <c r="M217" i="10" s="1"/>
  <c r="Z217" i="4"/>
  <c r="Z217" i="10" s="1"/>
  <c r="AP217" i="4"/>
  <c r="AP217" i="10" s="1"/>
  <c r="AB217" i="4"/>
  <c r="AB217" i="10" s="1"/>
  <c r="AR217" i="4"/>
  <c r="AR217" i="10" s="1"/>
  <c r="O217" i="4"/>
  <c r="O217" i="10" s="1"/>
  <c r="Q217" i="4"/>
  <c r="Q217" i="10" s="1"/>
  <c r="Y217" i="4"/>
  <c r="Y217" i="10" s="1"/>
  <c r="O218" i="4"/>
  <c r="O218" i="10" s="1"/>
  <c r="AE218" i="4"/>
  <c r="AE218" i="10" s="1"/>
  <c r="Q218" i="4"/>
  <c r="Q218" i="10" s="1"/>
  <c r="AG218" i="4"/>
  <c r="V218" i="4"/>
  <c r="V218" i="10" s="1"/>
  <c r="X218" i="4"/>
  <c r="X218" i="10" s="1"/>
  <c r="R218" i="4"/>
  <c r="R218" i="10" s="1"/>
  <c r="Z218" i="4"/>
  <c r="AB215" i="4"/>
  <c r="AB215" i="10" s="1"/>
  <c r="AR215" i="4"/>
  <c r="AR215" i="10" s="1"/>
  <c r="V215" i="4"/>
  <c r="V215" i="10" s="1"/>
  <c r="AL215" i="4"/>
  <c r="AI215" i="4"/>
  <c r="AI215" i="10" s="1"/>
  <c r="AK215" i="4"/>
  <c r="AK215" i="10" s="1"/>
  <c r="AG215" i="4"/>
  <c r="AG215" i="10" s="1"/>
  <c r="AO215" i="4"/>
  <c r="AA214" i="4"/>
  <c r="AQ214" i="4"/>
  <c r="AC214" i="4"/>
  <c r="R214" i="4"/>
  <c r="M214" i="4"/>
  <c r="AR214" i="4"/>
  <c r="AF214" i="4"/>
  <c r="AN214" i="4"/>
  <c r="S212" i="4"/>
  <c r="S212" i="10" s="1"/>
  <c r="AI212" i="4"/>
  <c r="AI212" i="10" s="1"/>
  <c r="P212" i="4"/>
  <c r="P212" i="10" s="1"/>
  <c r="AF212" i="4"/>
  <c r="N212" i="4"/>
  <c r="N212" i="10" s="1"/>
  <c r="R212" i="4"/>
  <c r="R212" i="10" s="1"/>
  <c r="U212" i="4"/>
  <c r="U212" i="10" s="1"/>
  <c r="AC212" i="4"/>
  <c r="AC212" i="10" s="1"/>
  <c r="T213" i="4"/>
  <c r="AJ213" i="4"/>
  <c r="Z213" i="4"/>
  <c r="R213" i="4"/>
  <c r="AM213" i="4"/>
  <c r="AD213" i="4"/>
  <c r="Y213" i="4"/>
  <c r="AI213" i="4"/>
  <c r="N217" i="4"/>
  <c r="N217" i="10" s="1"/>
  <c r="AD217" i="4"/>
  <c r="AD217" i="10" s="1"/>
  <c r="P217" i="4"/>
  <c r="P217" i="10" s="1"/>
  <c r="AF217" i="4"/>
  <c r="AF217" i="10" s="1"/>
  <c r="U217" i="4"/>
  <c r="U217" i="10" s="1"/>
  <c r="W217" i="4"/>
  <c r="W217" i="10" s="1"/>
  <c r="AG217" i="4"/>
  <c r="AG217" i="10" s="1"/>
  <c r="AO217" i="4"/>
  <c r="AO217" i="10" s="1"/>
  <c r="S218" i="4"/>
  <c r="S218" i="10" s="1"/>
  <c r="AI218" i="4"/>
  <c r="AI218" i="10" s="1"/>
  <c r="U218" i="4"/>
  <c r="U218" i="10" s="1"/>
  <c r="AK218" i="4"/>
  <c r="AK218" i="10" s="1"/>
  <c r="AD218" i="4"/>
  <c r="AD218" i="10" s="1"/>
  <c r="AF218" i="4"/>
  <c r="AF218" i="10" s="1"/>
  <c r="AH218" i="4"/>
  <c r="AH218" i="10" s="1"/>
  <c r="AP218" i="4"/>
  <c r="P215" i="4"/>
  <c r="P215" i="10" s="1"/>
  <c r="AF215" i="4"/>
  <c r="AF215" i="10" s="1"/>
  <c r="M215" i="4"/>
  <c r="M215" i="10" s="1"/>
  <c r="Z215" i="4"/>
  <c r="AP215" i="4"/>
  <c r="AP215" i="10" s="1"/>
  <c r="AQ215" i="4"/>
  <c r="AQ215" i="10" s="1"/>
  <c r="O215" i="4"/>
  <c r="O215" i="10" s="1"/>
  <c r="W215" i="4"/>
  <c r="O214" i="4"/>
  <c r="AE214" i="4"/>
  <c r="Q214" i="4"/>
  <c r="AG214" i="4"/>
  <c r="Z214" i="4"/>
  <c r="T214" i="4"/>
  <c r="N214" i="4"/>
  <c r="V214" i="4"/>
  <c r="W212" i="4"/>
  <c r="W212" i="10" s="1"/>
  <c r="AM212" i="4"/>
  <c r="AM212" i="10" s="1"/>
  <c r="T212" i="4"/>
  <c r="T212" i="10" s="1"/>
  <c r="AJ212" i="4"/>
  <c r="AJ212" i="10" s="1"/>
  <c r="V212" i="4"/>
  <c r="V212" i="10" s="1"/>
  <c r="Z212" i="4"/>
  <c r="Z212" i="10" s="1"/>
  <c r="AK212" i="4"/>
  <c r="AK212" i="10" s="1"/>
  <c r="AG212" i="4"/>
  <c r="X213" i="4"/>
  <c r="AN213" i="4"/>
  <c r="AE213" i="4"/>
  <c r="W213" i="4"/>
  <c r="AR213" i="4"/>
  <c r="AO213" i="4"/>
  <c r="AA213" i="4"/>
  <c r="Q213" i="4"/>
  <c r="R217" i="4"/>
  <c r="R217" i="10" s="1"/>
  <c r="AH217" i="4"/>
  <c r="AH217" i="10" s="1"/>
  <c r="T217" i="4"/>
  <c r="T217" i="10" s="1"/>
  <c r="AJ217" i="4"/>
  <c r="AJ217" i="10" s="1"/>
  <c r="AC217" i="4"/>
  <c r="AC217" i="10" s="1"/>
  <c r="AE217" i="4"/>
  <c r="AE217" i="10" s="1"/>
  <c r="S217" i="4"/>
  <c r="S217" i="10" s="1"/>
  <c r="AA217" i="4"/>
  <c r="AA217" i="10" s="1"/>
  <c r="W218" i="4"/>
  <c r="W218" i="10" s="1"/>
  <c r="AM218" i="4"/>
  <c r="AM218" i="10" s="1"/>
  <c r="Y218" i="4"/>
  <c r="Y218" i="10" s="1"/>
  <c r="AO218" i="4"/>
  <c r="AL218" i="4"/>
  <c r="AL218" i="10" s="1"/>
  <c r="AN218" i="4"/>
  <c r="AN218" i="10" s="1"/>
  <c r="T218" i="4"/>
  <c r="T218" i="10" s="1"/>
  <c r="AB218" i="4"/>
  <c r="AB218" i="10" s="1"/>
  <c r="T215" i="4"/>
  <c r="T215" i="10" s="1"/>
  <c r="AJ215" i="4"/>
  <c r="AJ215" i="10" s="1"/>
  <c r="N215" i="4"/>
  <c r="N215" i="10" s="1"/>
  <c r="AD215" i="4"/>
  <c r="S215" i="4"/>
  <c r="S215" i="10" s="1"/>
  <c r="U215" i="4"/>
  <c r="U215" i="10" s="1"/>
  <c r="AE215" i="4"/>
  <c r="AE215" i="10" s="1"/>
  <c r="AM215" i="4"/>
  <c r="AM215" i="10" s="1"/>
  <c r="S214" i="4"/>
  <c r="AI214" i="4"/>
  <c r="U214" i="4"/>
  <c r="AK214" i="4"/>
  <c r="AH214" i="4"/>
  <c r="AB214" i="4"/>
  <c r="AD214" i="4"/>
  <c r="AL214" i="4"/>
  <c r="AL201" i="4" s="1"/>
  <c r="AA212" i="4"/>
  <c r="AA212" i="10" s="1"/>
  <c r="AQ212" i="4"/>
  <c r="AQ212" i="10" s="1"/>
  <c r="X212" i="4"/>
  <c r="X212" i="10" s="1"/>
  <c r="AN212" i="4"/>
  <c r="AD212" i="4"/>
  <c r="AD212" i="10" s="1"/>
  <c r="AH212" i="4"/>
  <c r="AH212" i="10" s="1"/>
  <c r="Y212" i="4"/>
  <c r="Y212" i="10" s="1"/>
  <c r="Q212" i="4"/>
  <c r="AB213" i="4"/>
  <c r="O213" i="4"/>
  <c r="AK213" i="4"/>
  <c r="AC213" i="4"/>
  <c r="M213" i="4"/>
  <c r="AG213" i="4"/>
  <c r="V213" i="4"/>
  <c r="AL213" i="4"/>
  <c r="AL213" i="10" s="1"/>
  <c r="V217" i="4"/>
  <c r="V217" i="10" s="1"/>
  <c r="AL217" i="4"/>
  <c r="AL217" i="10" s="1"/>
  <c r="X217" i="4"/>
  <c r="X217" i="10" s="1"/>
  <c r="AN217" i="4"/>
  <c r="AN217" i="10" s="1"/>
  <c r="AK217" i="4"/>
  <c r="AK217" i="10" s="1"/>
  <c r="AM217" i="4"/>
  <c r="AM217" i="10" s="1"/>
  <c r="AI217" i="4"/>
  <c r="AI217" i="10" s="1"/>
  <c r="AQ217" i="4"/>
  <c r="AQ217" i="10" s="1"/>
  <c r="AA218" i="4"/>
  <c r="AA218" i="10" s="1"/>
  <c r="AQ218" i="4"/>
  <c r="AQ218" i="10" s="1"/>
  <c r="AC218" i="4"/>
  <c r="AC218" i="10" s="1"/>
  <c r="N218" i="4"/>
  <c r="P218" i="4"/>
  <c r="P218" i="10" s="1"/>
  <c r="M218" i="4"/>
  <c r="M218" i="10" s="1"/>
  <c r="AJ218" i="4"/>
  <c r="AJ218" i="10" s="1"/>
  <c r="AR218" i="4"/>
  <c r="AR218" i="10" s="1"/>
  <c r="X215" i="4"/>
  <c r="X215" i="10" s="1"/>
  <c r="AN215" i="4"/>
  <c r="AN215" i="10" s="1"/>
  <c r="R215" i="4"/>
  <c r="R215" i="10" s="1"/>
  <c r="AH215" i="4"/>
  <c r="AA215" i="4"/>
  <c r="AA215" i="10" s="1"/>
  <c r="AC215" i="4"/>
  <c r="AC215" i="10" s="1"/>
  <c r="Q215" i="4"/>
  <c r="Q215" i="10" s="1"/>
  <c r="Y215" i="4"/>
  <c r="W214" i="4"/>
  <c r="AM214" i="4"/>
  <c r="Y214" i="4"/>
  <c r="AO214" i="4"/>
  <c r="AO201" i="4" s="1"/>
  <c r="AP214" i="4"/>
  <c r="AJ214" i="4"/>
  <c r="P214" i="4"/>
  <c r="X214" i="4"/>
  <c r="O212" i="4"/>
  <c r="O212" i="10" s="1"/>
  <c r="AE212" i="4"/>
  <c r="AE212" i="10" s="1"/>
  <c r="M212" i="4"/>
  <c r="M212" i="10" s="1"/>
  <c r="AB212" i="4"/>
  <c r="AB212" i="10" s="1"/>
  <c r="AR212" i="4"/>
  <c r="AR212" i="10" s="1"/>
  <c r="AL212" i="4"/>
  <c r="AL212" i="10" s="1"/>
  <c r="AP212" i="4"/>
  <c r="AP212" i="10" s="1"/>
  <c r="AO212" i="4"/>
  <c r="P213" i="4"/>
  <c r="AF213" i="4"/>
  <c r="U213" i="4"/>
  <c r="AH213" i="4"/>
  <c r="AE66" i="4"/>
  <c r="U66" i="4"/>
  <c r="AK794" i="4"/>
  <c r="AM67" i="4"/>
  <c r="AO67" i="4"/>
  <c r="N213" i="4"/>
  <c r="AP213" i="4"/>
  <c r="T403" i="4"/>
  <c r="T403" i="10" s="1"/>
  <c r="AG403" i="4"/>
  <c r="AG403" i="10" s="1"/>
  <c r="AH66" i="4"/>
  <c r="AJ66" i="4"/>
  <c r="AQ794" i="4"/>
  <c r="AR794" i="4"/>
  <c r="AI403" i="4"/>
  <c r="AI403" i="10" s="1"/>
  <c r="U403" i="4"/>
  <c r="U403" i="10" s="1"/>
  <c r="AK403" i="4"/>
  <c r="AK403" i="10" s="1"/>
  <c r="AD45" i="4"/>
  <c r="AD45" i="10" s="1"/>
  <c r="M40" i="4"/>
  <c r="R66" i="4"/>
  <c r="T66" i="4"/>
  <c r="AL79" i="4"/>
  <c r="Q79" i="4"/>
  <c r="AD164" i="4"/>
  <c r="AD164" i="10" s="1"/>
  <c r="T164" i="4"/>
  <c r="T164" i="10" s="1"/>
  <c r="AI80" i="4"/>
  <c r="AI935" i="4" s="1"/>
  <c r="N80" i="4"/>
  <c r="N935" i="4" s="1"/>
  <c r="U175" i="4"/>
  <c r="U175" i="10" s="1"/>
  <c r="S175" i="4"/>
  <c r="S175" i="10" s="1"/>
  <c r="U81" i="4"/>
  <c r="U81" i="10" s="1"/>
  <c r="S81" i="4"/>
  <c r="S81" i="10" s="1"/>
  <c r="Z172" i="4"/>
  <c r="X172" i="4"/>
  <c r="W83" i="4"/>
  <c r="W83" i="10" s="1"/>
  <c r="Y83" i="4"/>
  <c r="Y83" i="10" s="1"/>
  <c r="X174" i="4"/>
  <c r="X174" i="10" s="1"/>
  <c r="V174" i="4"/>
  <c r="V174" i="10" s="1"/>
  <c r="W67" i="4"/>
  <c r="Y67" i="4"/>
  <c r="T84" i="4"/>
  <c r="T84" i="10" s="1"/>
  <c r="V84" i="4"/>
  <c r="V84" i="10" s="1"/>
  <c r="AE176" i="4"/>
  <c r="AE176" i="10" s="1"/>
  <c r="X176" i="4"/>
  <c r="X176" i="10" s="1"/>
  <c r="AB226" i="4"/>
  <c r="AB226" i="10" s="1"/>
  <c r="AN226" i="4"/>
  <c r="AN226" i="10" s="1"/>
  <c r="AO226" i="4"/>
  <c r="AO226" i="10" s="1"/>
  <c r="AK226" i="4"/>
  <c r="AK226" i="10" s="1"/>
  <c r="AM226" i="4"/>
  <c r="AM226" i="10" s="1"/>
  <c r="W226" i="4"/>
  <c r="W226" i="10" s="1"/>
  <c r="AL226" i="4"/>
  <c r="AL226" i="10" s="1"/>
  <c r="V226" i="4"/>
  <c r="V226" i="10" s="1"/>
  <c r="AG227" i="4"/>
  <c r="AK227" i="4"/>
  <c r="AH227" i="4"/>
  <c r="AD227" i="4"/>
  <c r="AN227" i="4"/>
  <c r="X227" i="4"/>
  <c r="AM227" i="4"/>
  <c r="AQ213" i="4"/>
  <c r="T67" i="4"/>
  <c r="V67" i="4"/>
  <c r="AD794" i="4"/>
  <c r="AA794" i="4"/>
  <c r="AB794" i="4"/>
  <c r="Y794" i="4"/>
  <c r="Z794" i="4"/>
  <c r="R794" i="4"/>
  <c r="O794" i="4"/>
  <c r="AE794" i="4"/>
  <c r="P794" i="4"/>
  <c r="AF794" i="4"/>
  <c r="AC794" i="4"/>
  <c r="AP403" i="4"/>
  <c r="AP403" i="10" s="1"/>
  <c r="AJ403" i="4"/>
  <c r="AJ403" i="10" s="1"/>
  <c r="AO403" i="4"/>
  <c r="AO403" i="10" s="1"/>
  <c r="Q225" i="4"/>
  <c r="Q225" i="10" s="1"/>
  <c r="AG225" i="4"/>
  <c r="R225" i="4"/>
  <c r="AH225" i="4"/>
  <c r="T225" i="4"/>
  <c r="P225" i="4"/>
  <c r="S225" i="4"/>
  <c r="AQ225" i="4"/>
  <c r="AQ225" i="10" s="1"/>
  <c r="S231" i="4"/>
  <c r="S231" i="10" s="1"/>
  <c r="AI231" i="4"/>
  <c r="T231" i="4"/>
  <c r="T231" i="10" s="1"/>
  <c r="AJ231" i="4"/>
  <c r="AJ231" i="10" s="1"/>
  <c r="Z231" i="4"/>
  <c r="Z231" i="10" s="1"/>
  <c r="V231" i="4"/>
  <c r="AO231" i="4"/>
  <c r="AO231" i="10" s="1"/>
  <c r="AK231" i="4"/>
  <c r="AK231" i="10" s="1"/>
  <c r="R230" i="4"/>
  <c r="R230" i="10" s="1"/>
  <c r="AH230" i="4"/>
  <c r="AH230" i="10" s="1"/>
  <c r="S230" i="4"/>
  <c r="S230" i="10" s="1"/>
  <c r="AI230" i="4"/>
  <c r="AI230" i="10" s="1"/>
  <c r="Y230" i="4"/>
  <c r="Y230" i="10" s="1"/>
  <c r="AC230" i="4"/>
  <c r="AC230" i="10" s="1"/>
  <c r="AB230" i="4"/>
  <c r="AB230" i="10" s="1"/>
  <c r="P230" i="4"/>
  <c r="P230" i="10" s="1"/>
  <c r="U229" i="4"/>
  <c r="U229" i="10" s="1"/>
  <c r="AK229" i="4"/>
  <c r="AK229" i="10" s="1"/>
  <c r="V229" i="4"/>
  <c r="V229" i="10" s="1"/>
  <c r="AL229" i="4"/>
  <c r="AL229" i="10" s="1"/>
  <c r="X229" i="4"/>
  <c r="X229" i="10" s="1"/>
  <c r="AB229" i="4"/>
  <c r="AB229" i="10" s="1"/>
  <c r="AM229" i="4"/>
  <c r="AM229" i="10" s="1"/>
  <c r="AI229" i="4"/>
  <c r="AI229" i="10" s="1"/>
  <c r="T228" i="4"/>
  <c r="T228" i="10" s="1"/>
  <c r="AJ228" i="4"/>
  <c r="Q228" i="4"/>
  <c r="Q228" i="10" s="1"/>
  <c r="AG228" i="4"/>
  <c r="AG228" i="10" s="1"/>
  <c r="W228" i="4"/>
  <c r="W228" i="10" s="1"/>
  <c r="AA228" i="4"/>
  <c r="AL228" i="4"/>
  <c r="AL228" i="10" s="1"/>
  <c r="AH228" i="4"/>
  <c r="AH228" i="10" s="1"/>
  <c r="U225" i="4"/>
  <c r="AK225" i="4"/>
  <c r="V225" i="4"/>
  <c r="AL225" i="4"/>
  <c r="AB225" i="4"/>
  <c r="X225" i="4"/>
  <c r="AI225" i="4"/>
  <c r="AE225" i="4"/>
  <c r="W231" i="4"/>
  <c r="W231" i="10" s="1"/>
  <c r="AM231" i="4"/>
  <c r="AM231" i="10" s="1"/>
  <c r="X231" i="4"/>
  <c r="X231" i="10" s="1"/>
  <c r="AN231" i="4"/>
  <c r="AN231" i="10" s="1"/>
  <c r="AH231" i="4"/>
  <c r="AH231" i="10" s="1"/>
  <c r="AD231" i="4"/>
  <c r="AD231" i="10" s="1"/>
  <c r="AC231" i="4"/>
  <c r="AC231" i="10" s="1"/>
  <c r="Q231" i="4"/>
  <c r="Q231" i="10" s="1"/>
  <c r="V230" i="4"/>
  <c r="V230" i="10" s="1"/>
  <c r="AL230" i="4"/>
  <c r="AL230" i="10" s="1"/>
  <c r="W230" i="4"/>
  <c r="W230" i="10" s="1"/>
  <c r="AM230" i="4"/>
  <c r="AM230" i="10" s="1"/>
  <c r="AG230" i="4"/>
  <c r="AG230" i="10" s="1"/>
  <c r="AK230" i="4"/>
  <c r="AK230" i="10" s="1"/>
  <c r="AR230" i="4"/>
  <c r="AR230" i="10" s="1"/>
  <c r="M230" i="4"/>
  <c r="M230" i="10" s="1"/>
  <c r="Y229" i="4"/>
  <c r="Y229" i="10" s="1"/>
  <c r="AO229" i="4"/>
  <c r="AO229" i="10" s="1"/>
  <c r="Z229" i="4"/>
  <c r="Z229" i="10" s="1"/>
  <c r="AP229" i="4"/>
  <c r="AP229" i="10" s="1"/>
  <c r="AF229" i="4"/>
  <c r="AF229" i="10" s="1"/>
  <c r="AJ229" i="4"/>
  <c r="AJ229" i="10" s="1"/>
  <c r="AA229" i="4"/>
  <c r="AA229" i="10" s="1"/>
  <c r="O229" i="4"/>
  <c r="O229" i="10" s="1"/>
  <c r="X228" i="4"/>
  <c r="X228" i="10" s="1"/>
  <c r="AN228" i="4"/>
  <c r="U228" i="4"/>
  <c r="U228" i="10" s="1"/>
  <c r="AK228" i="4"/>
  <c r="AK228" i="10" s="1"/>
  <c r="AE228" i="4"/>
  <c r="AE228" i="10" s="1"/>
  <c r="AI228" i="4"/>
  <c r="AI228" i="10" s="1"/>
  <c r="Z228" i="4"/>
  <c r="Z228" i="10" s="1"/>
  <c r="N228" i="4"/>
  <c r="N228" i="10" s="1"/>
  <c r="Y225" i="4"/>
  <c r="AO225" i="4"/>
  <c r="Z225" i="4"/>
  <c r="AP225" i="4"/>
  <c r="AP225" i="10" s="1"/>
  <c r="AJ225" i="4"/>
  <c r="AF225" i="4"/>
  <c r="W225" i="4"/>
  <c r="W225" i="10" s="1"/>
  <c r="AA225" i="4"/>
  <c r="AA231" i="4"/>
  <c r="AA231" i="10" s="1"/>
  <c r="AQ231" i="4"/>
  <c r="AB231" i="4"/>
  <c r="AB231" i="10" s="1"/>
  <c r="AR231" i="4"/>
  <c r="AR231" i="10" s="1"/>
  <c r="AP231" i="4"/>
  <c r="AP231" i="10" s="1"/>
  <c r="AL231" i="4"/>
  <c r="AL231" i="10" s="1"/>
  <c r="M231" i="4"/>
  <c r="M231" i="10" s="1"/>
  <c r="U231" i="4"/>
  <c r="U231" i="10" s="1"/>
  <c r="Z230" i="4"/>
  <c r="Z230" i="10" s="1"/>
  <c r="AP230" i="4"/>
  <c r="AP230" i="10" s="1"/>
  <c r="AA230" i="4"/>
  <c r="AA230" i="10" s="1"/>
  <c r="AQ230" i="4"/>
  <c r="AQ230" i="10" s="1"/>
  <c r="AO230" i="4"/>
  <c r="AO230" i="10" s="1"/>
  <c r="X230" i="4"/>
  <c r="X230" i="10" s="1"/>
  <c r="AF230" i="4"/>
  <c r="AF230" i="10" s="1"/>
  <c r="T230" i="4"/>
  <c r="T230" i="10" s="1"/>
  <c r="AC229" i="4"/>
  <c r="AC229" i="10" s="1"/>
  <c r="N229" i="4"/>
  <c r="N229" i="10" s="1"/>
  <c r="AD229" i="4"/>
  <c r="AD229" i="10" s="1"/>
  <c r="M229" i="4"/>
  <c r="M229" i="10" s="1"/>
  <c r="AN229" i="4"/>
  <c r="AN229" i="10" s="1"/>
  <c r="AR229" i="4"/>
  <c r="AR229" i="10" s="1"/>
  <c r="AQ229" i="4"/>
  <c r="AQ229" i="10" s="1"/>
  <c r="S229" i="4"/>
  <c r="S229" i="10" s="1"/>
  <c r="AB228" i="4"/>
  <c r="AB228" i="10" s="1"/>
  <c r="AR228" i="4"/>
  <c r="AR228" i="10" s="1"/>
  <c r="Y228" i="4"/>
  <c r="Y228" i="10" s="1"/>
  <c r="AO228" i="4"/>
  <c r="AO228" i="10" s="1"/>
  <c r="AM228" i="4"/>
  <c r="AM228" i="10" s="1"/>
  <c r="AQ228" i="4"/>
  <c r="AP228" i="4"/>
  <c r="AP228" i="10" s="1"/>
  <c r="R228" i="4"/>
  <c r="R228" i="10" s="1"/>
  <c r="AC225" i="4"/>
  <c r="N225" i="4"/>
  <c r="AD225" i="4"/>
  <c r="M225" i="4"/>
  <c r="M225" i="10" s="1"/>
  <c r="AR225" i="4"/>
  <c r="AR225" i="10" s="1"/>
  <c r="AN225" i="4"/>
  <c r="AM225" i="4"/>
  <c r="O225" i="4"/>
  <c r="O225" i="10" s="1"/>
  <c r="O231" i="4"/>
  <c r="O231" i="10" s="1"/>
  <c r="AE231" i="4"/>
  <c r="AE231" i="10" s="1"/>
  <c r="P231" i="4"/>
  <c r="P231" i="10" s="1"/>
  <c r="AF231" i="4"/>
  <c r="AF231" i="10" s="1"/>
  <c r="R231" i="4"/>
  <c r="R231" i="10" s="1"/>
  <c r="N231" i="4"/>
  <c r="N231" i="10" s="1"/>
  <c r="Y231" i="4"/>
  <c r="Y231" i="10" s="1"/>
  <c r="AG231" i="4"/>
  <c r="AG231" i="10" s="1"/>
  <c r="N230" i="4"/>
  <c r="N230" i="10" s="1"/>
  <c r="AD230" i="4"/>
  <c r="AD230" i="10" s="1"/>
  <c r="O230" i="4"/>
  <c r="O230" i="10" s="1"/>
  <c r="AE230" i="4"/>
  <c r="AE230" i="10" s="1"/>
  <c r="Q230" i="4"/>
  <c r="Q230" i="10" s="1"/>
  <c r="U230" i="4"/>
  <c r="U230" i="10" s="1"/>
  <c r="AN230" i="4"/>
  <c r="AN230" i="10" s="1"/>
  <c r="AJ230" i="4"/>
  <c r="AJ230" i="10" s="1"/>
  <c r="Q229" i="4"/>
  <c r="Q229" i="10" s="1"/>
  <c r="AG229" i="4"/>
  <c r="AG229" i="10" s="1"/>
  <c r="R229" i="4"/>
  <c r="R229" i="10" s="1"/>
  <c r="AH229" i="4"/>
  <c r="AH229" i="10" s="1"/>
  <c r="P229" i="4"/>
  <c r="P229" i="10" s="1"/>
  <c r="T229" i="4"/>
  <c r="T229" i="10" s="1"/>
  <c r="W229" i="4"/>
  <c r="W229" i="10" s="1"/>
  <c r="AE229" i="4"/>
  <c r="AE229" i="10" s="1"/>
  <c r="P228" i="4"/>
  <c r="P228" i="10" s="1"/>
  <c r="AF228" i="4"/>
  <c r="M228" i="4"/>
  <c r="M228" i="10" s="1"/>
  <c r="AC228" i="4"/>
  <c r="AC228" i="10" s="1"/>
  <c r="O228" i="4"/>
  <c r="O228" i="10" s="1"/>
  <c r="S228" i="4"/>
  <c r="V228" i="4"/>
  <c r="V228" i="10" s="1"/>
  <c r="AD228" i="4"/>
  <c r="AD228" i="10" s="1"/>
  <c r="T186" i="4"/>
  <c r="T186" i="10" s="1"/>
  <c r="M186" i="4"/>
  <c r="M186" i="10" s="1"/>
  <c r="AC45" i="4"/>
  <c r="AC45" i="10" s="1"/>
  <c r="N43" i="4"/>
  <c r="N43" i="10" s="1"/>
  <c r="W66" i="4"/>
  <c r="AK66" i="4"/>
  <c r="W93" i="4"/>
  <c r="AK93" i="4"/>
  <c r="AQ79" i="4"/>
  <c r="V79" i="4"/>
  <c r="AA164" i="4"/>
  <c r="AA164" i="10" s="1"/>
  <c r="AK164" i="4"/>
  <c r="AK164" i="10" s="1"/>
  <c r="AR80" i="4"/>
  <c r="AR935" i="4" s="1"/>
  <c r="S80" i="4"/>
  <c r="S935" i="4" s="1"/>
  <c r="AL175" i="4"/>
  <c r="AL175" i="10" s="1"/>
  <c r="AJ175" i="4"/>
  <c r="AJ175" i="10" s="1"/>
  <c r="V81" i="4"/>
  <c r="V81" i="10" s="1"/>
  <c r="AJ81" i="4"/>
  <c r="AJ81" i="10" s="1"/>
  <c r="W172" i="4"/>
  <c r="AO172" i="4"/>
  <c r="AN83" i="4"/>
  <c r="AN83" i="10" s="1"/>
  <c r="AL83" i="4"/>
  <c r="AL83" i="10" s="1"/>
  <c r="Y174" i="4"/>
  <c r="Y174" i="10" s="1"/>
  <c r="AM174" i="4"/>
  <c r="AM174" i="10" s="1"/>
  <c r="AN67" i="4"/>
  <c r="AL67" i="4"/>
  <c r="Y84" i="4"/>
  <c r="Y84" i="10" s="1"/>
  <c r="AM84" i="4"/>
  <c r="AM84" i="10" s="1"/>
  <c r="AN187" i="4"/>
  <c r="AN187" i="10" s="1"/>
  <c r="AL187" i="4"/>
  <c r="AL187" i="10" s="1"/>
  <c r="AL92" i="4"/>
  <c r="AL92" i="10" s="1"/>
  <c r="AN92" i="4"/>
  <c r="AN92" i="10" s="1"/>
  <c r="AJ176" i="4"/>
  <c r="AJ176" i="10" s="1"/>
  <c r="AH176" i="4"/>
  <c r="AH176" i="10" s="1"/>
  <c r="Y68" i="4"/>
  <c r="Y68" i="10" s="1"/>
  <c r="AF226" i="4"/>
  <c r="AF226" i="10" s="1"/>
  <c r="X226" i="4"/>
  <c r="X226" i="10" s="1"/>
  <c r="AG226" i="4"/>
  <c r="AG226" i="10" s="1"/>
  <c r="AC226" i="4"/>
  <c r="AC226" i="10" s="1"/>
  <c r="AI226" i="4"/>
  <c r="AI226" i="10" s="1"/>
  <c r="S226" i="4"/>
  <c r="S226" i="10" s="1"/>
  <c r="AH226" i="4"/>
  <c r="R226" i="4"/>
  <c r="R226" i="10" s="1"/>
  <c r="AC227" i="4"/>
  <c r="U227" i="4"/>
  <c r="Z227" i="4"/>
  <c r="Z201" i="4" s="1"/>
  <c r="V227" i="4"/>
  <c r="AJ227" i="4"/>
  <c r="T227" i="4"/>
  <c r="AI227" i="4"/>
  <c r="S227" i="4"/>
  <c r="S213" i="4"/>
  <c r="M650" i="4"/>
  <c r="M650" i="10" s="1"/>
  <c r="M683" i="4"/>
  <c r="N63" i="5" s="1"/>
  <c r="M740" i="4"/>
  <c r="M740" i="10" s="1"/>
  <c r="M465" i="4"/>
  <c r="M465" i="10" s="1"/>
  <c r="AK652" i="4"/>
  <c r="U508" i="4"/>
  <c r="U508" i="10" s="1"/>
  <c r="AH498" i="4"/>
  <c r="AI48" i="5" s="1"/>
  <c r="U498" i="4"/>
  <c r="V48" i="5" s="1"/>
  <c r="V339" i="4"/>
  <c r="W35" i="5" s="1"/>
  <c r="P339" i="4"/>
  <c r="Q35" i="5" s="1"/>
  <c r="U346" i="4"/>
  <c r="T346" i="4"/>
  <c r="AC294" i="4"/>
  <c r="AJ652" i="4"/>
  <c r="M652" i="4"/>
  <c r="M611" i="4" s="1"/>
  <c r="V508" i="4"/>
  <c r="V508" i="10" s="1"/>
  <c r="AF416" i="4"/>
  <c r="X311" i="4"/>
  <c r="X311" i="10" s="1"/>
  <c r="W259" i="4"/>
  <c r="O259" i="4"/>
  <c r="X259" i="4"/>
  <c r="AN259" i="4"/>
  <c r="U259" i="4"/>
  <c r="AK259" i="4"/>
  <c r="V259" i="4"/>
  <c r="R339" i="4"/>
  <c r="S35" i="5" s="1"/>
  <c r="Z339" i="4"/>
  <c r="AA35" i="5" s="1"/>
  <c r="X339" i="4"/>
  <c r="Y35" i="5" s="1"/>
  <c r="AN339" i="4"/>
  <c r="AO35" i="5" s="1"/>
  <c r="U339" i="4"/>
  <c r="V35" i="5" s="1"/>
  <c r="AK339" i="4"/>
  <c r="AL35" i="5" s="1"/>
  <c r="AC268" i="4"/>
  <c r="AJ346" i="4"/>
  <c r="AJ346" i="10" s="1"/>
  <c r="V346" i="4"/>
  <c r="AA339" i="4"/>
  <c r="AB35" i="5" s="1"/>
  <c r="AB339" i="4"/>
  <c r="AC35" i="5" s="1"/>
  <c r="AR339" i="4"/>
  <c r="AS35" i="5" s="1"/>
  <c r="AO339" i="4"/>
  <c r="AP35" i="5" s="1"/>
  <c r="AH268" i="4"/>
  <c r="Z346" i="4"/>
  <c r="T124" i="4"/>
  <c r="T124" i="10" s="1"/>
  <c r="AJ124" i="4"/>
  <c r="AJ124" i="10" s="1"/>
  <c r="U124" i="4"/>
  <c r="U124" i="10" s="1"/>
  <c r="AK124" i="4"/>
  <c r="AK124" i="10" s="1"/>
  <c r="R124" i="4"/>
  <c r="R124" i="10" s="1"/>
  <c r="AH124" i="4"/>
  <c r="AH124" i="10" s="1"/>
  <c r="AI124" i="4"/>
  <c r="AI124" i="10" s="1"/>
  <c r="AA124" i="4"/>
  <c r="AA124" i="10" s="1"/>
  <c r="S123" i="4"/>
  <c r="S123" i="10" s="1"/>
  <c r="AI123" i="4"/>
  <c r="AI123" i="10" s="1"/>
  <c r="P123" i="4"/>
  <c r="P123" i="10" s="1"/>
  <c r="AF123" i="4"/>
  <c r="AF123" i="10" s="1"/>
  <c r="Q123" i="4"/>
  <c r="Q123" i="10" s="1"/>
  <c r="AG123" i="4"/>
  <c r="AG123" i="10" s="1"/>
  <c r="AH123" i="4"/>
  <c r="AH123" i="10" s="1"/>
  <c r="AD123" i="4"/>
  <c r="AD123" i="10" s="1"/>
  <c r="R122" i="4"/>
  <c r="R122" i="10" s="1"/>
  <c r="AH122" i="4"/>
  <c r="AH122" i="10" s="1"/>
  <c r="S122" i="4"/>
  <c r="S122" i="10" s="1"/>
  <c r="AI122" i="4"/>
  <c r="AI122" i="10" s="1"/>
  <c r="T122" i="4"/>
  <c r="T122" i="10" s="1"/>
  <c r="AJ122" i="4"/>
  <c r="AJ122" i="10" s="1"/>
  <c r="AG122" i="4"/>
  <c r="AG122" i="10" s="1"/>
  <c r="Y122" i="4"/>
  <c r="Y122" i="10" s="1"/>
  <c r="X124" i="4"/>
  <c r="X124" i="10" s="1"/>
  <c r="AN124" i="4"/>
  <c r="AN124" i="10" s="1"/>
  <c r="Y124" i="4"/>
  <c r="Y124" i="10" s="1"/>
  <c r="AO124" i="4"/>
  <c r="AO124" i="10" s="1"/>
  <c r="V124" i="4"/>
  <c r="V124" i="10" s="1"/>
  <c r="AL124" i="4"/>
  <c r="AL124" i="10" s="1"/>
  <c r="AE124" i="4"/>
  <c r="AE124" i="10" s="1"/>
  <c r="AQ124" i="4"/>
  <c r="AQ124" i="10" s="1"/>
  <c r="W123" i="4"/>
  <c r="W123" i="10" s="1"/>
  <c r="AM123" i="4"/>
  <c r="AM123" i="10" s="1"/>
  <c r="T123" i="4"/>
  <c r="T123" i="10" s="1"/>
  <c r="AB124" i="4"/>
  <c r="AB124" i="10" s="1"/>
  <c r="AR124" i="4"/>
  <c r="AR124" i="10" s="1"/>
  <c r="AC124" i="4"/>
  <c r="AC124" i="10" s="1"/>
  <c r="M124" i="4"/>
  <c r="M124" i="10" s="1"/>
  <c r="Z124" i="4"/>
  <c r="Z124" i="10" s="1"/>
  <c r="AP124" i="4"/>
  <c r="AP124" i="10" s="1"/>
  <c r="W124" i="4"/>
  <c r="W124" i="10" s="1"/>
  <c r="O124" i="4"/>
  <c r="O124" i="10" s="1"/>
  <c r="AA123" i="4"/>
  <c r="AA123" i="10" s="1"/>
  <c r="AQ123" i="4"/>
  <c r="AQ123" i="10" s="1"/>
  <c r="X123" i="4"/>
  <c r="X123" i="10" s="1"/>
  <c r="AN123" i="4"/>
  <c r="AN123" i="10" s="1"/>
  <c r="Y123" i="4"/>
  <c r="Y123" i="10" s="1"/>
  <c r="AO123" i="4"/>
  <c r="AO123" i="10" s="1"/>
  <c r="V123" i="4"/>
  <c r="V123" i="10" s="1"/>
  <c r="AP123" i="4"/>
  <c r="AP123" i="10" s="1"/>
  <c r="Z122" i="4"/>
  <c r="Z122" i="10" s="1"/>
  <c r="AP122" i="4"/>
  <c r="AP122" i="10" s="1"/>
  <c r="AA122" i="4"/>
  <c r="AA122" i="10" s="1"/>
  <c r="AQ122" i="4"/>
  <c r="AQ122" i="10" s="1"/>
  <c r="AB122" i="4"/>
  <c r="AB122" i="10" s="1"/>
  <c r="AR122" i="4"/>
  <c r="AR122" i="10" s="1"/>
  <c r="AK122" i="4"/>
  <c r="AK122" i="10" s="1"/>
  <c r="AC122" i="4"/>
  <c r="AC122" i="10" s="1"/>
  <c r="P124" i="4"/>
  <c r="P124" i="10" s="1"/>
  <c r="AF124" i="4"/>
  <c r="AF124" i="10" s="1"/>
  <c r="Q124" i="4"/>
  <c r="Q124" i="10" s="1"/>
  <c r="AG124" i="4"/>
  <c r="AG124" i="10" s="1"/>
  <c r="N124" i="4"/>
  <c r="N124" i="10" s="1"/>
  <c r="AD124" i="4"/>
  <c r="AD124" i="10" s="1"/>
  <c r="S124" i="4"/>
  <c r="S124" i="10" s="1"/>
  <c r="AM124" i="4"/>
  <c r="AM124" i="10" s="1"/>
  <c r="O123" i="4"/>
  <c r="O123" i="10" s="1"/>
  <c r="AE123" i="4"/>
  <c r="AE123" i="10" s="1"/>
  <c r="M123" i="4"/>
  <c r="M123" i="10" s="1"/>
  <c r="AB123" i="4"/>
  <c r="AB123" i="10" s="1"/>
  <c r="AR123" i="4"/>
  <c r="AR123" i="10" s="1"/>
  <c r="AC123" i="4"/>
  <c r="AC123" i="10" s="1"/>
  <c r="R123" i="4"/>
  <c r="R123" i="10" s="1"/>
  <c r="AL123" i="4"/>
  <c r="AL123" i="10" s="1"/>
  <c r="Y107" i="4"/>
  <c r="AO107" i="4"/>
  <c r="Z107" i="4"/>
  <c r="AP107" i="4"/>
  <c r="W107" i="4"/>
  <c r="AM107" i="4"/>
  <c r="AB107" i="4"/>
  <c r="X107" i="4"/>
  <c r="U111" i="4"/>
  <c r="U111" i="10" s="1"/>
  <c r="AK111" i="4"/>
  <c r="AK111" i="10" s="1"/>
  <c r="V111" i="4"/>
  <c r="V111" i="10" s="1"/>
  <c r="AL111" i="4"/>
  <c r="AL111" i="10" s="1"/>
  <c r="S111" i="4"/>
  <c r="S111" i="10" s="1"/>
  <c r="AI111" i="4"/>
  <c r="AI111" i="10" s="1"/>
  <c r="AJ111" i="4"/>
  <c r="AJ111" i="10" s="1"/>
  <c r="AB111" i="4"/>
  <c r="AB111" i="10" s="1"/>
  <c r="AC107" i="4"/>
  <c r="N107" i="4"/>
  <c r="AD107" i="4"/>
  <c r="M107" i="4"/>
  <c r="AA107" i="4"/>
  <c r="AQ107" i="4"/>
  <c r="T107" i="4"/>
  <c r="AN107" i="4"/>
  <c r="Y111" i="4"/>
  <c r="Y111" i="10" s="1"/>
  <c r="AO111" i="4"/>
  <c r="AO111" i="10" s="1"/>
  <c r="Z111" i="4"/>
  <c r="Z111" i="10" s="1"/>
  <c r="AP111" i="4"/>
  <c r="AP111" i="10" s="1"/>
  <c r="W111" i="4"/>
  <c r="W111" i="10" s="1"/>
  <c r="AM111" i="4"/>
  <c r="AM111" i="10" s="1"/>
  <c r="X111" i="4"/>
  <c r="X111" i="10" s="1"/>
  <c r="AR111" i="4"/>
  <c r="AR111" i="10" s="1"/>
  <c r="Q107" i="4"/>
  <c r="AG107" i="4"/>
  <c r="R107" i="4"/>
  <c r="AH107" i="4"/>
  <c r="O107" i="4"/>
  <c r="AE107" i="4"/>
  <c r="P107" i="4"/>
  <c r="AJ107" i="4"/>
  <c r="AC111" i="4"/>
  <c r="AC111" i="10" s="1"/>
  <c r="N111" i="4"/>
  <c r="N111" i="10" s="1"/>
  <c r="AD111" i="4"/>
  <c r="AD111" i="10" s="1"/>
  <c r="M111" i="4"/>
  <c r="M111" i="10" s="1"/>
  <c r="AA111" i="4"/>
  <c r="AA111" i="10" s="1"/>
  <c r="AQ111" i="4"/>
  <c r="AQ111" i="10" s="1"/>
  <c r="AN111" i="4"/>
  <c r="AN111" i="10" s="1"/>
  <c r="AF111" i="4"/>
  <c r="AF111" i="10" s="1"/>
  <c r="U107" i="4"/>
  <c r="AK107" i="4"/>
  <c r="V107" i="4"/>
  <c r="AL107" i="4"/>
  <c r="S107" i="4"/>
  <c r="AI107" i="4"/>
  <c r="AF107" i="4"/>
  <c r="AR107" i="4"/>
  <c r="Q111" i="4"/>
  <c r="Q111" i="10" s="1"/>
  <c r="AG111" i="4"/>
  <c r="AG111" i="10" s="1"/>
  <c r="R111" i="4"/>
  <c r="R111" i="10" s="1"/>
  <c r="AH111" i="4"/>
  <c r="AH111" i="10" s="1"/>
  <c r="O111" i="4"/>
  <c r="O111" i="10" s="1"/>
  <c r="AE111" i="4"/>
  <c r="AE111" i="10" s="1"/>
  <c r="T111" i="4"/>
  <c r="T111" i="10" s="1"/>
  <c r="P111" i="4"/>
  <c r="P111" i="10" s="1"/>
  <c r="Y108" i="4"/>
  <c r="Y108" i="10" s="1"/>
  <c r="Q108" i="4"/>
  <c r="Q108" i="10" s="1"/>
  <c r="AJ108" i="4"/>
  <c r="AJ108" i="10" s="1"/>
  <c r="T108" i="4"/>
  <c r="T108" i="10" s="1"/>
  <c r="AI108" i="4"/>
  <c r="AI108" i="10" s="1"/>
  <c r="S108" i="4"/>
  <c r="S108" i="10" s="1"/>
  <c r="AH108" i="4"/>
  <c r="AH108" i="10" s="1"/>
  <c r="R108" i="4"/>
  <c r="R108" i="10" s="1"/>
  <c r="AD109" i="4"/>
  <c r="AD109" i="10" s="1"/>
  <c r="N109" i="4"/>
  <c r="N109" i="10" s="1"/>
  <c r="AK109" i="4"/>
  <c r="AK109" i="10" s="1"/>
  <c r="U109" i="4"/>
  <c r="U109" i="10" s="1"/>
  <c r="AJ109" i="4"/>
  <c r="AJ109" i="10" s="1"/>
  <c r="T109" i="4"/>
  <c r="T109" i="10" s="1"/>
  <c r="AI109" i="4"/>
  <c r="AI109" i="10" s="1"/>
  <c r="S109" i="4"/>
  <c r="S109" i="10" s="1"/>
  <c r="AQ110" i="4"/>
  <c r="AQ110" i="10" s="1"/>
  <c r="AE110" i="4"/>
  <c r="AE110" i="10" s="1"/>
  <c r="AL110" i="4"/>
  <c r="AL110" i="10" s="1"/>
  <c r="V110" i="4"/>
  <c r="V110" i="10" s="1"/>
  <c r="AK110" i="4"/>
  <c r="AK110" i="10" s="1"/>
  <c r="U110" i="4"/>
  <c r="U110" i="10" s="1"/>
  <c r="AN110" i="4"/>
  <c r="AN110" i="10" s="1"/>
  <c r="X110" i="4"/>
  <c r="X110" i="10" s="1"/>
  <c r="AO118" i="4"/>
  <c r="AO118" i="10" s="1"/>
  <c r="M118" i="4"/>
  <c r="M118" i="10" s="1"/>
  <c r="AF118" i="4"/>
  <c r="AF118" i="10" s="1"/>
  <c r="AM118" i="4"/>
  <c r="AM118" i="10" s="1"/>
  <c r="P118" i="4"/>
  <c r="P118" i="10" s="1"/>
  <c r="AD118" i="4"/>
  <c r="AD118" i="10" s="1"/>
  <c r="O118" i="4"/>
  <c r="O118" i="10" s="1"/>
  <c r="Y118" i="4"/>
  <c r="Y118" i="10" s="1"/>
  <c r="AL119" i="4"/>
  <c r="AP119" i="4"/>
  <c r="AK119" i="4"/>
  <c r="U119" i="4"/>
  <c r="AN119" i="4"/>
  <c r="X119" i="4"/>
  <c r="AM119" i="4"/>
  <c r="W119" i="4"/>
  <c r="AM120" i="4"/>
  <c r="S120" i="4"/>
  <c r="AP120" i="4"/>
  <c r="Z120" i="4"/>
  <c r="AO120" i="4"/>
  <c r="Y120" i="4"/>
  <c r="AN120" i="4"/>
  <c r="X120" i="4"/>
  <c r="AG68" i="4"/>
  <c r="AG68" i="10" s="1"/>
  <c r="AJ68" i="4"/>
  <c r="AJ68" i="10" s="1"/>
  <c r="T68" i="4"/>
  <c r="T68" i="10" s="1"/>
  <c r="AM68" i="4"/>
  <c r="AM68" i="10" s="1"/>
  <c r="W68" i="4"/>
  <c r="W68" i="10" s="1"/>
  <c r="AL68" i="4"/>
  <c r="AL68" i="10" s="1"/>
  <c r="V68" i="4"/>
  <c r="V68" i="10" s="1"/>
  <c r="AR71" i="4"/>
  <c r="AR71" i="10" s="1"/>
  <c r="AF71" i="4"/>
  <c r="AF71" i="10" s="1"/>
  <c r="AM71" i="4"/>
  <c r="AM71" i="10" s="1"/>
  <c r="W71" i="4"/>
  <c r="W71" i="10" s="1"/>
  <c r="AL71" i="4"/>
  <c r="AL71" i="10" s="1"/>
  <c r="V71" i="4"/>
  <c r="V71" i="10" s="1"/>
  <c r="AO71" i="4"/>
  <c r="AO71" i="10" s="1"/>
  <c r="Y71" i="4"/>
  <c r="Y71" i="10" s="1"/>
  <c r="AL105" i="4"/>
  <c r="AL105" i="10" s="1"/>
  <c r="AP105" i="4"/>
  <c r="AP105" i="10" s="1"/>
  <c r="AO105" i="4"/>
  <c r="AO105" i="10" s="1"/>
  <c r="Y105" i="4"/>
  <c r="Y105" i="10" s="1"/>
  <c r="AN105" i="4"/>
  <c r="AN105" i="10" s="1"/>
  <c r="X105" i="4"/>
  <c r="X105" i="10" s="1"/>
  <c r="AM105" i="4"/>
  <c r="AM105" i="10" s="1"/>
  <c r="W105" i="4"/>
  <c r="W105" i="10" s="1"/>
  <c r="AL171" i="4"/>
  <c r="AL171" i="10" s="1"/>
  <c r="N171" i="4"/>
  <c r="N171" i="10" s="1"/>
  <c r="AK171" i="4"/>
  <c r="AK171" i="10" s="1"/>
  <c r="U171" i="4"/>
  <c r="U171" i="10" s="1"/>
  <c r="AJ171" i="4"/>
  <c r="AJ171" i="10" s="1"/>
  <c r="T171" i="4"/>
  <c r="T171" i="10" s="1"/>
  <c r="AI171" i="4"/>
  <c r="AI171" i="10" s="1"/>
  <c r="S171" i="4"/>
  <c r="S171" i="10" s="1"/>
  <c r="V65" i="4"/>
  <c r="V65" i="10" s="1"/>
  <c r="Z65" i="4"/>
  <c r="Z65" i="10" s="1"/>
  <c r="AK65" i="4"/>
  <c r="AK65" i="10" s="1"/>
  <c r="U65" i="4"/>
  <c r="U65" i="10" s="1"/>
  <c r="AJ65" i="4"/>
  <c r="AJ65" i="10" s="1"/>
  <c r="T65" i="4"/>
  <c r="T65" i="10" s="1"/>
  <c r="AI65" i="4"/>
  <c r="AI65" i="10" s="1"/>
  <c r="S65" i="4"/>
  <c r="S65" i="10" s="1"/>
  <c r="AM106" i="4"/>
  <c r="S106" i="4"/>
  <c r="S106" i="10" s="1"/>
  <c r="AL106" i="4"/>
  <c r="V106" i="4"/>
  <c r="V106" i="10" s="1"/>
  <c r="AK106" i="4"/>
  <c r="U106" i="4"/>
  <c r="U106" i="10" s="1"/>
  <c r="AN106" i="4"/>
  <c r="X106" i="4"/>
  <c r="AC162" i="4"/>
  <c r="AC162" i="10" s="1"/>
  <c r="AK162" i="4"/>
  <c r="Q162" i="4"/>
  <c r="Q162" i="10" s="1"/>
  <c r="X162" i="4"/>
  <c r="X162" i="10" s="1"/>
  <c r="AM162" i="4"/>
  <c r="AM162" i="10" s="1"/>
  <c r="W162" i="4"/>
  <c r="W162" i="10" s="1"/>
  <c r="AL162" i="4"/>
  <c r="AI192" i="4"/>
  <c r="AI192" i="10" s="1"/>
  <c r="AK192" i="4"/>
  <c r="AK192" i="10" s="1"/>
  <c r="U192" i="4"/>
  <c r="U192" i="10" s="1"/>
  <c r="AN192" i="4"/>
  <c r="AN192" i="10" s="1"/>
  <c r="X192" i="4"/>
  <c r="X192" i="10" s="1"/>
  <c r="W192" i="4"/>
  <c r="W192" i="10" s="1"/>
  <c r="AL192" i="4"/>
  <c r="AL192" i="10" s="1"/>
  <c r="V192" i="4"/>
  <c r="V192" i="10" s="1"/>
  <c r="AP177" i="4"/>
  <c r="AP177" i="10" s="1"/>
  <c r="M177" i="4"/>
  <c r="M177" i="10" s="1"/>
  <c r="AK177" i="4"/>
  <c r="T177" i="4"/>
  <c r="AJ177" i="4"/>
  <c r="R177" i="4"/>
  <c r="R177" i="10" s="1"/>
  <c r="AE177" i="4"/>
  <c r="AA82" i="4"/>
  <c r="S82" i="4"/>
  <c r="AP82" i="4"/>
  <c r="Z82" i="4"/>
  <c r="AO82" i="4"/>
  <c r="Y82" i="4"/>
  <c r="AN82" i="4"/>
  <c r="X121" i="4"/>
  <c r="X121" i="10" s="1"/>
  <c r="AB121" i="4"/>
  <c r="AB121" i="10" s="1"/>
  <c r="AM121" i="4"/>
  <c r="AM121" i="10" s="1"/>
  <c r="W121" i="4"/>
  <c r="W121" i="10" s="1"/>
  <c r="AL121" i="4"/>
  <c r="AL121" i="10" s="1"/>
  <c r="V121" i="4"/>
  <c r="V121" i="10" s="1"/>
  <c r="AK121" i="4"/>
  <c r="AK121" i="10" s="1"/>
  <c r="U121" i="4"/>
  <c r="U121" i="10" s="1"/>
  <c r="AP189" i="4"/>
  <c r="AP189" i="10" s="1"/>
  <c r="Z189" i="4"/>
  <c r="Z189" i="10" s="1"/>
  <c r="AO189" i="4"/>
  <c r="AO189" i="10" s="1"/>
  <c r="Y189" i="4"/>
  <c r="Y189" i="10" s="1"/>
  <c r="AN189" i="4"/>
  <c r="AN189" i="10" s="1"/>
  <c r="X189" i="4"/>
  <c r="X189" i="10" s="1"/>
  <c r="AM189" i="4"/>
  <c r="AM189" i="10" s="1"/>
  <c r="W189" i="4"/>
  <c r="W189" i="10" s="1"/>
  <c r="AB94" i="4"/>
  <c r="AJ94" i="4"/>
  <c r="P94" i="4"/>
  <c r="AE94" i="4"/>
  <c r="O94" i="4"/>
  <c r="AD94" i="4"/>
  <c r="N94" i="4"/>
  <c r="AC94" i="4"/>
  <c r="M122" i="4"/>
  <c r="M122" i="10" s="1"/>
  <c r="AF122" i="4"/>
  <c r="AF122" i="10" s="1"/>
  <c r="AE122" i="4"/>
  <c r="AE122" i="10" s="1"/>
  <c r="AD122" i="4"/>
  <c r="AD122" i="10" s="1"/>
  <c r="AE186" i="4"/>
  <c r="AE186" i="10" s="1"/>
  <c r="AD186" i="4"/>
  <c r="AD186" i="10" s="1"/>
  <c r="AJ186" i="4"/>
  <c r="AJ186" i="10" s="1"/>
  <c r="AO69" i="4"/>
  <c r="AO69" i="10" s="1"/>
  <c r="AM69" i="4"/>
  <c r="AM69" i="10" s="1"/>
  <c r="AK123" i="4"/>
  <c r="AK123" i="10" s="1"/>
  <c r="X78" i="4"/>
  <c r="X78" i="10" s="1"/>
  <c r="AN78" i="4"/>
  <c r="AN78" i="10" s="1"/>
  <c r="Q78" i="4"/>
  <c r="Q78" i="10" s="1"/>
  <c r="AG78" i="4"/>
  <c r="AG78" i="10" s="1"/>
  <c r="AA78" i="4"/>
  <c r="AA78" i="10" s="1"/>
  <c r="V78" i="4"/>
  <c r="V78" i="10" s="1"/>
  <c r="AL78" i="4"/>
  <c r="AL78" i="10" s="1"/>
  <c r="AQ78" i="4"/>
  <c r="AQ78" i="10" s="1"/>
  <c r="M78" i="4"/>
  <c r="M78" i="10" s="1"/>
  <c r="AB78" i="4"/>
  <c r="AB78" i="10" s="1"/>
  <c r="AR78" i="4"/>
  <c r="AR78" i="10" s="1"/>
  <c r="U78" i="4"/>
  <c r="U78" i="10" s="1"/>
  <c r="AK78" i="4"/>
  <c r="AK78" i="10" s="1"/>
  <c r="AM78" i="4"/>
  <c r="AM78" i="10" s="1"/>
  <c r="Z78" i="4"/>
  <c r="Z78" i="10" s="1"/>
  <c r="AP78" i="4"/>
  <c r="AP78" i="10" s="1"/>
  <c r="P78" i="4"/>
  <c r="P78" i="10" s="1"/>
  <c r="AF78" i="4"/>
  <c r="AF78" i="10" s="1"/>
  <c r="W78" i="4"/>
  <c r="W78" i="10" s="1"/>
  <c r="Y78" i="4"/>
  <c r="Y78" i="10" s="1"/>
  <c r="AO78" i="4"/>
  <c r="AO78" i="10" s="1"/>
  <c r="N78" i="4"/>
  <c r="N78" i="10" s="1"/>
  <c r="AD78" i="4"/>
  <c r="AD78" i="10" s="1"/>
  <c r="S78" i="4"/>
  <c r="S78" i="10" s="1"/>
  <c r="T78" i="4"/>
  <c r="T78" i="10" s="1"/>
  <c r="AJ78" i="4"/>
  <c r="AJ78" i="10" s="1"/>
  <c r="AI78" i="4"/>
  <c r="AI78" i="10" s="1"/>
  <c r="AC78" i="4"/>
  <c r="AC78" i="10" s="1"/>
  <c r="O78" i="4"/>
  <c r="O78" i="10" s="1"/>
  <c r="R78" i="4"/>
  <c r="R78" i="10" s="1"/>
  <c r="AH78" i="4"/>
  <c r="AH78" i="10" s="1"/>
  <c r="AE78" i="4"/>
  <c r="AE78" i="10" s="1"/>
  <c r="AE45" i="4"/>
  <c r="AE45" i="10" s="1"/>
  <c r="V45" i="4"/>
  <c r="V45" i="10" s="1"/>
  <c r="U45" i="4"/>
  <c r="U45" i="10" s="1"/>
  <c r="T45" i="4"/>
  <c r="T45" i="10" s="1"/>
  <c r="AP40" i="4"/>
  <c r="P40" i="4"/>
  <c r="Z44" i="4"/>
  <c r="Z44" i="10" s="1"/>
  <c r="Y173" i="4"/>
  <c r="AO173" i="4"/>
  <c r="Z173" i="4"/>
  <c r="AP173" i="4"/>
  <c r="AA173" i="4"/>
  <c r="AQ173" i="4"/>
  <c r="AF173" i="4"/>
  <c r="X173" i="4"/>
  <c r="AC173" i="4"/>
  <c r="N173" i="4"/>
  <c r="AD173" i="4"/>
  <c r="O173" i="4"/>
  <c r="AE173" i="4"/>
  <c r="AE172" i="10" s="1"/>
  <c r="AB173" i="4"/>
  <c r="T173" i="4"/>
  <c r="M173" i="4"/>
  <c r="Q173" i="4"/>
  <c r="AG173" i="4"/>
  <c r="R173" i="4"/>
  <c r="AH173" i="4"/>
  <c r="S173" i="4"/>
  <c r="AI173" i="4"/>
  <c r="AR173" i="4"/>
  <c r="AJ173" i="4"/>
  <c r="U173" i="4"/>
  <c r="AK173" i="4"/>
  <c r="V173" i="4"/>
  <c r="AL173" i="4"/>
  <c r="W173" i="4"/>
  <c r="AM173" i="4"/>
  <c r="P173" i="4"/>
  <c r="AN173" i="4"/>
  <c r="AA163" i="4"/>
  <c r="AA163" i="10" s="1"/>
  <c r="AQ163" i="4"/>
  <c r="AQ163" i="10" s="1"/>
  <c r="AB163" i="4"/>
  <c r="AB163" i="10" s="1"/>
  <c r="AR163" i="4"/>
  <c r="AR163" i="10" s="1"/>
  <c r="N163" i="4"/>
  <c r="N163" i="10" s="1"/>
  <c r="Q163" i="4"/>
  <c r="Q163" i="10" s="1"/>
  <c r="M163" i="4"/>
  <c r="M163" i="10" s="1"/>
  <c r="AP163" i="4"/>
  <c r="AP163" i="10" s="1"/>
  <c r="AN163" i="4"/>
  <c r="AN163" i="10" s="1"/>
  <c r="AO163" i="4"/>
  <c r="AO163" i="10" s="1"/>
  <c r="O163" i="4"/>
  <c r="O163" i="10" s="1"/>
  <c r="AE163" i="4"/>
  <c r="P163" i="4"/>
  <c r="P163" i="10" s="1"/>
  <c r="AF163" i="4"/>
  <c r="U163" i="4"/>
  <c r="U163" i="10" s="1"/>
  <c r="V163" i="4"/>
  <c r="V163" i="10" s="1"/>
  <c r="Y163" i="4"/>
  <c r="R163" i="4"/>
  <c r="AM163" i="4"/>
  <c r="AM163" i="10" s="1"/>
  <c r="AK163" i="4"/>
  <c r="AK163" i="10" s="1"/>
  <c r="AH163" i="4"/>
  <c r="S163" i="4"/>
  <c r="S163" i="10" s="1"/>
  <c r="AI163" i="4"/>
  <c r="T163" i="4"/>
  <c r="T163" i="10" s="1"/>
  <c r="AJ163" i="4"/>
  <c r="AC163" i="4"/>
  <c r="AC163" i="10" s="1"/>
  <c r="AD163" i="4"/>
  <c r="AD163" i="10" s="1"/>
  <c r="AG163" i="4"/>
  <c r="AG163" i="10" s="1"/>
  <c r="Z163" i="4"/>
  <c r="Z163" i="10" s="1"/>
  <c r="X163" i="4"/>
  <c r="AL163" i="4"/>
  <c r="AL163" i="10" s="1"/>
  <c r="W163" i="4"/>
  <c r="W163" i="10" s="1"/>
  <c r="T160" i="4"/>
  <c r="AJ160" i="4"/>
  <c r="U160" i="4"/>
  <c r="AK160" i="4"/>
  <c r="R160" i="4"/>
  <c r="AH160" i="4"/>
  <c r="AE160" i="4"/>
  <c r="AM160" i="4"/>
  <c r="O159" i="4"/>
  <c r="AE159" i="4"/>
  <c r="P159" i="4"/>
  <c r="AF159" i="4"/>
  <c r="Q159" i="4"/>
  <c r="AG159" i="4"/>
  <c r="AD159" i="4"/>
  <c r="AL159" i="4"/>
  <c r="N158" i="4"/>
  <c r="N1213" i="4" s="1"/>
  <c r="AD158" i="4"/>
  <c r="O158" i="4"/>
  <c r="AE158" i="4"/>
  <c r="P158" i="4"/>
  <c r="AF158" i="4"/>
  <c r="AC158" i="4"/>
  <c r="AK158" i="4"/>
  <c r="AK1213" i="4" s="1"/>
  <c r="U161" i="4"/>
  <c r="U161" i="10" s="1"/>
  <c r="AK161" i="4"/>
  <c r="AK161" i="10" s="1"/>
  <c r="V161" i="4"/>
  <c r="AL161" i="4"/>
  <c r="W161" i="4"/>
  <c r="AM161" i="4"/>
  <c r="M161" i="4"/>
  <c r="M161" i="10" s="1"/>
  <c r="AN161" i="4"/>
  <c r="X160" i="4"/>
  <c r="AN160" i="4"/>
  <c r="Y160" i="4"/>
  <c r="AO160" i="4"/>
  <c r="V160" i="4"/>
  <c r="AL160" i="4"/>
  <c r="S160" i="4"/>
  <c r="AA160" i="4"/>
  <c r="S159" i="4"/>
  <c r="AI159" i="4"/>
  <c r="T159" i="4"/>
  <c r="AJ159" i="4"/>
  <c r="U159" i="4"/>
  <c r="AK159" i="4"/>
  <c r="R159" i="4"/>
  <c r="Z159" i="4"/>
  <c r="R158" i="4"/>
  <c r="AH158" i="4"/>
  <c r="S158" i="4"/>
  <c r="S1213" i="4" s="1"/>
  <c r="S1207" i="4" s="1"/>
  <c r="AI158" i="4"/>
  <c r="T158" i="4"/>
  <c r="T1213" i="4" s="1"/>
  <c r="T1207" i="4" s="1"/>
  <c r="AJ158" i="4"/>
  <c r="AJ1213" i="4" s="1"/>
  <c r="Q158" i="4"/>
  <c r="Y158" i="4"/>
  <c r="Y161" i="4"/>
  <c r="AO161" i="4"/>
  <c r="AO161" i="10" s="1"/>
  <c r="Z161" i="4"/>
  <c r="Z161" i="10" s="1"/>
  <c r="AP161" i="4"/>
  <c r="AP161" i="10" s="1"/>
  <c r="AA161" i="4"/>
  <c r="AA161" i="10" s="1"/>
  <c r="AQ161" i="4"/>
  <c r="AQ161" i="10" s="1"/>
  <c r="T161" i="4"/>
  <c r="T161" i="10" s="1"/>
  <c r="AB161" i="4"/>
  <c r="AB161" i="10" s="1"/>
  <c r="AB160" i="4"/>
  <c r="AR160" i="4"/>
  <c r="AC160" i="4"/>
  <c r="M160" i="4"/>
  <c r="M147" i="4" s="1"/>
  <c r="Z160" i="4"/>
  <c r="AP160" i="4"/>
  <c r="AI160" i="4"/>
  <c r="AQ160" i="4"/>
  <c r="W159" i="4"/>
  <c r="AM159" i="4"/>
  <c r="X159" i="4"/>
  <c r="AN159" i="4"/>
  <c r="Y159" i="4"/>
  <c r="AO159" i="4"/>
  <c r="AH159" i="4"/>
  <c r="AP159" i="4"/>
  <c r="V158" i="4"/>
  <c r="AL158" i="4"/>
  <c r="AL1213" i="4" s="1"/>
  <c r="AL1207" i="4" s="1"/>
  <c r="W158" i="4"/>
  <c r="AM158" i="4"/>
  <c r="X158" i="4"/>
  <c r="AN158" i="4"/>
  <c r="AG158" i="4"/>
  <c r="AO158" i="4"/>
  <c r="AC161" i="4"/>
  <c r="AC161" i="10" s="1"/>
  <c r="N161" i="4"/>
  <c r="N161" i="10" s="1"/>
  <c r="AD161" i="4"/>
  <c r="AD161" i="10" s="1"/>
  <c r="O161" i="4"/>
  <c r="O161" i="10" s="1"/>
  <c r="AE161" i="4"/>
  <c r="AE161" i="10" s="1"/>
  <c r="P161" i="4"/>
  <c r="P161" i="10" s="1"/>
  <c r="AJ161" i="4"/>
  <c r="AJ161" i="10" s="1"/>
  <c r="AR161" i="4"/>
  <c r="AR161" i="10" s="1"/>
  <c r="P160" i="4"/>
  <c r="AF160" i="4"/>
  <c r="Q160" i="4"/>
  <c r="AG160" i="4"/>
  <c r="N160" i="4"/>
  <c r="AD160" i="4"/>
  <c r="O160" i="4"/>
  <c r="W160" i="4"/>
  <c r="M159" i="4"/>
  <c r="AA159" i="4"/>
  <c r="AQ159" i="4"/>
  <c r="AB159" i="4"/>
  <c r="AR159" i="4"/>
  <c r="AC159" i="4"/>
  <c r="N159" i="4"/>
  <c r="V159" i="4"/>
  <c r="M158" i="4"/>
  <c r="Z158" i="4"/>
  <c r="AP158" i="4"/>
  <c r="AA158" i="4"/>
  <c r="AQ158" i="4"/>
  <c r="AB158" i="4"/>
  <c r="AR158" i="4"/>
  <c r="U158" i="4"/>
  <c r="U1213" i="4" s="1"/>
  <c r="Q161" i="4"/>
  <c r="AG161" i="4"/>
  <c r="AG161" i="10" s="1"/>
  <c r="R161" i="4"/>
  <c r="R161" i="10" s="1"/>
  <c r="AH161" i="4"/>
  <c r="AH161" i="10" s="1"/>
  <c r="S161" i="4"/>
  <c r="S161" i="10" s="1"/>
  <c r="AI161" i="4"/>
  <c r="AI161" i="10" s="1"/>
  <c r="AF161" i="4"/>
  <c r="AF161" i="10" s="1"/>
  <c r="X161" i="4"/>
  <c r="X161" i="10" s="1"/>
  <c r="AI66" i="4"/>
  <c r="O66" i="4"/>
  <c r="AD66" i="4"/>
  <c r="N66" i="4"/>
  <c r="AG66" i="4"/>
  <c r="Q66" i="4"/>
  <c r="AF66" i="4"/>
  <c r="P66" i="4"/>
  <c r="AQ93" i="4"/>
  <c r="AE93" i="4"/>
  <c r="AH93" i="4"/>
  <c r="R93" i="4"/>
  <c r="AG93" i="4"/>
  <c r="Q93" i="4"/>
  <c r="AF93" i="4"/>
  <c r="P93" i="4"/>
  <c r="AM79" i="4"/>
  <c r="W79" i="4"/>
  <c r="AF79" i="4"/>
  <c r="AH79" i="4"/>
  <c r="R79" i="4"/>
  <c r="P79" i="4"/>
  <c r="AC79" i="4"/>
  <c r="M79" i="4"/>
  <c r="AK108" i="4"/>
  <c r="AK108" i="10" s="1"/>
  <c r="M108" i="4"/>
  <c r="M108" i="10" s="1"/>
  <c r="AF108" i="4"/>
  <c r="AF108" i="10" s="1"/>
  <c r="P108" i="4"/>
  <c r="P108" i="10" s="1"/>
  <c r="AE108" i="4"/>
  <c r="AE108" i="10" s="1"/>
  <c r="O108" i="4"/>
  <c r="O108" i="10" s="1"/>
  <c r="AD108" i="4"/>
  <c r="AD108" i="10" s="1"/>
  <c r="N108" i="4"/>
  <c r="N108" i="10" s="1"/>
  <c r="M164" i="4"/>
  <c r="Z164" i="4"/>
  <c r="Z164" i="10" s="1"/>
  <c r="W164" i="4"/>
  <c r="V164" i="4"/>
  <c r="V164" i="10" s="1"/>
  <c r="AG164" i="4"/>
  <c r="AG164" i="10" s="1"/>
  <c r="Q164" i="4"/>
  <c r="Q164" i="10" s="1"/>
  <c r="AF164" i="4"/>
  <c r="AF164" i="10" s="1"/>
  <c r="P164" i="4"/>
  <c r="P164" i="10" s="1"/>
  <c r="AN80" i="4"/>
  <c r="AN935" i="4" s="1"/>
  <c r="X80" i="4"/>
  <c r="X935" i="4" s="1"/>
  <c r="Y80" i="4"/>
  <c r="Y935" i="4" s="1"/>
  <c r="AE80" i="4"/>
  <c r="AE935" i="4" s="1"/>
  <c r="O80" i="4"/>
  <c r="O935" i="4" s="1"/>
  <c r="AP80" i="4"/>
  <c r="AP935" i="4" s="1"/>
  <c r="Z80" i="4"/>
  <c r="Z935" i="4" s="1"/>
  <c r="M80" i="4"/>
  <c r="M935" i="4" s="1"/>
  <c r="AL109" i="4"/>
  <c r="AL109" i="10" s="1"/>
  <c r="AH109" i="4"/>
  <c r="AH109" i="10" s="1"/>
  <c r="AG109" i="4"/>
  <c r="AG109" i="10" s="1"/>
  <c r="Q109" i="4"/>
  <c r="Q109" i="10" s="1"/>
  <c r="AF109" i="4"/>
  <c r="AF109" i="10" s="1"/>
  <c r="P109" i="4"/>
  <c r="P109" i="10" s="1"/>
  <c r="AE109" i="4"/>
  <c r="AE109" i="10" s="1"/>
  <c r="O109" i="4"/>
  <c r="O109" i="10" s="1"/>
  <c r="V175" i="4"/>
  <c r="AD175" i="4"/>
  <c r="AD175" i="10" s="1"/>
  <c r="AG175" i="4"/>
  <c r="AG175" i="10" s="1"/>
  <c r="Q175" i="4"/>
  <c r="Q175" i="10" s="1"/>
  <c r="AF175" i="4"/>
  <c r="AF175" i="10" s="1"/>
  <c r="P175" i="4"/>
  <c r="P175" i="10" s="1"/>
  <c r="AE175" i="4"/>
  <c r="AE175" i="10" s="1"/>
  <c r="O175" i="4"/>
  <c r="O175" i="10" s="1"/>
  <c r="Z81" i="4"/>
  <c r="Z81" i="10" s="1"/>
  <c r="AD81" i="4"/>
  <c r="AD81" i="10" s="1"/>
  <c r="AG81" i="4"/>
  <c r="AG81" i="10" s="1"/>
  <c r="Q81" i="4"/>
  <c r="Q81" i="10" s="1"/>
  <c r="AF81" i="4"/>
  <c r="AF81" i="10" s="1"/>
  <c r="P81" i="4"/>
  <c r="P81" i="10" s="1"/>
  <c r="AE81" i="4"/>
  <c r="AE81" i="10" s="1"/>
  <c r="O81" i="4"/>
  <c r="O81" i="10" s="1"/>
  <c r="AA110" i="4"/>
  <c r="AA110" i="10" s="1"/>
  <c r="AI110" i="4"/>
  <c r="AI110" i="10" s="1"/>
  <c r="AH110" i="4"/>
  <c r="AH110" i="10" s="1"/>
  <c r="R110" i="4"/>
  <c r="R110" i="10" s="1"/>
  <c r="AG110" i="4"/>
  <c r="AG110" i="10" s="1"/>
  <c r="Q110" i="4"/>
  <c r="Q110" i="10" s="1"/>
  <c r="AJ110" i="4"/>
  <c r="AJ110" i="10" s="1"/>
  <c r="T110" i="4"/>
  <c r="T110" i="10" s="1"/>
  <c r="M172" i="4"/>
  <c r="O172" i="4"/>
  <c r="AL172" i="4"/>
  <c r="V172" i="4"/>
  <c r="AK172" i="4"/>
  <c r="U172" i="4"/>
  <c r="AJ172" i="4"/>
  <c r="T172" i="4"/>
  <c r="X83" i="4"/>
  <c r="X83" i="10" s="1"/>
  <c r="AF83" i="4"/>
  <c r="AF83" i="10" s="1"/>
  <c r="AI83" i="4"/>
  <c r="AI83" i="10" s="1"/>
  <c r="S83" i="4"/>
  <c r="S83" i="10" s="1"/>
  <c r="AH83" i="4"/>
  <c r="AH83" i="10" s="1"/>
  <c r="R83" i="4"/>
  <c r="R83" i="10" s="1"/>
  <c r="AK83" i="4"/>
  <c r="AK83" i="10" s="1"/>
  <c r="U83" i="4"/>
  <c r="U83" i="10" s="1"/>
  <c r="AG118" i="4"/>
  <c r="AG118" i="10" s="1"/>
  <c r="AR118" i="4"/>
  <c r="AR118" i="10" s="1"/>
  <c r="AB118" i="4"/>
  <c r="AB118" i="10" s="1"/>
  <c r="AI118" i="4"/>
  <c r="AI118" i="10" s="1"/>
  <c r="AP118" i="4"/>
  <c r="AP118" i="10" s="1"/>
  <c r="Z118" i="4"/>
  <c r="Z118" i="10" s="1"/>
  <c r="V118" i="4"/>
  <c r="V118" i="10" s="1"/>
  <c r="U118" i="4"/>
  <c r="U118" i="10" s="1"/>
  <c r="AK174" i="4"/>
  <c r="AK174" i="10" s="1"/>
  <c r="M174" i="4"/>
  <c r="M174" i="10" s="1"/>
  <c r="AJ174" i="4"/>
  <c r="AJ174" i="10" s="1"/>
  <c r="T174" i="4"/>
  <c r="T174" i="10" s="1"/>
  <c r="AI174" i="4"/>
  <c r="AI174" i="10" s="1"/>
  <c r="S174" i="4"/>
  <c r="S174" i="10" s="1"/>
  <c r="AH174" i="4"/>
  <c r="AH174" i="10" s="1"/>
  <c r="R174" i="4"/>
  <c r="R174" i="10" s="1"/>
  <c r="X67" i="4"/>
  <c r="AF67" i="4"/>
  <c r="AI67" i="4"/>
  <c r="S67" i="4"/>
  <c r="AH67" i="4"/>
  <c r="R67" i="4"/>
  <c r="AK67" i="4"/>
  <c r="U67" i="4"/>
  <c r="AK84" i="4"/>
  <c r="AK84" i="10" s="1"/>
  <c r="Q84" i="4"/>
  <c r="Q84" i="10" s="1"/>
  <c r="AF84" i="4"/>
  <c r="AF84" i="10" s="1"/>
  <c r="P84" i="4"/>
  <c r="P84" i="10" s="1"/>
  <c r="AI84" i="4"/>
  <c r="AI84" i="10" s="1"/>
  <c r="S84" i="4"/>
  <c r="S84" i="10" s="1"/>
  <c r="AH84" i="4"/>
  <c r="AH84" i="10" s="1"/>
  <c r="R84" i="4"/>
  <c r="R84" i="10" s="1"/>
  <c r="V119" i="4"/>
  <c r="AD119" i="4"/>
  <c r="AG119" i="4"/>
  <c r="Q119" i="4"/>
  <c r="AJ119" i="4"/>
  <c r="T119" i="4"/>
  <c r="AI119" i="4"/>
  <c r="S119" i="4"/>
  <c r="AJ187" i="4"/>
  <c r="AJ187" i="10" s="1"/>
  <c r="T187" i="4"/>
  <c r="T187" i="10" s="1"/>
  <c r="AI187" i="4"/>
  <c r="AI187" i="10" s="1"/>
  <c r="S187" i="4"/>
  <c r="S187" i="10" s="1"/>
  <c r="AH187" i="4"/>
  <c r="AH187" i="10" s="1"/>
  <c r="R187" i="4"/>
  <c r="R187" i="10" s="1"/>
  <c r="AG187" i="4"/>
  <c r="AG187" i="10" s="1"/>
  <c r="Q187" i="4"/>
  <c r="Q187" i="10" s="1"/>
  <c r="V92" i="4"/>
  <c r="V92" i="10" s="1"/>
  <c r="M92" i="4"/>
  <c r="M92" i="10" s="1"/>
  <c r="AK92" i="4"/>
  <c r="AK92" i="10" s="1"/>
  <c r="U92" i="4"/>
  <c r="U92" i="10" s="1"/>
  <c r="AJ92" i="4"/>
  <c r="AJ92" i="10" s="1"/>
  <c r="T92" i="4"/>
  <c r="T92" i="10" s="1"/>
  <c r="AI92" i="4"/>
  <c r="AI92" i="10" s="1"/>
  <c r="S92" i="4"/>
  <c r="S92" i="10" s="1"/>
  <c r="W120" i="4"/>
  <c r="AE120" i="4"/>
  <c r="AL120" i="4"/>
  <c r="V120" i="4"/>
  <c r="AK120" i="4"/>
  <c r="U120" i="4"/>
  <c r="AJ120" i="4"/>
  <c r="T120" i="4"/>
  <c r="AA176" i="4"/>
  <c r="AA176" i="10" s="1"/>
  <c r="W176" i="4"/>
  <c r="W176" i="10" s="1"/>
  <c r="S176" i="4"/>
  <c r="S176" i="10" s="1"/>
  <c r="O176" i="4"/>
  <c r="O176" i="10" s="1"/>
  <c r="AD176" i="4"/>
  <c r="AD176" i="10" s="1"/>
  <c r="N176" i="4"/>
  <c r="N176" i="10" s="1"/>
  <c r="U176" i="4"/>
  <c r="U176" i="10" s="1"/>
  <c r="T176" i="4"/>
  <c r="T176" i="10" s="1"/>
  <c r="AK68" i="4"/>
  <c r="AK68" i="10" s="1"/>
  <c r="Q68" i="4"/>
  <c r="Q68" i="10" s="1"/>
  <c r="AF68" i="4"/>
  <c r="AF68" i="10" s="1"/>
  <c r="P68" i="4"/>
  <c r="P68" i="10" s="1"/>
  <c r="AI68" i="4"/>
  <c r="AI68" i="10" s="1"/>
  <c r="S68" i="4"/>
  <c r="S68" i="10" s="1"/>
  <c r="AH68" i="4"/>
  <c r="AH68" i="10" s="1"/>
  <c r="R68" i="4"/>
  <c r="R68" i="10" s="1"/>
  <c r="AB71" i="4"/>
  <c r="AB71" i="10" s="1"/>
  <c r="AJ71" i="4"/>
  <c r="AJ71" i="10" s="1"/>
  <c r="AI71" i="4"/>
  <c r="AI71" i="10" s="1"/>
  <c r="S71" i="4"/>
  <c r="S71" i="10" s="1"/>
  <c r="AH71" i="4"/>
  <c r="AH71" i="10" s="1"/>
  <c r="R71" i="4"/>
  <c r="R71" i="10" s="1"/>
  <c r="AK71" i="4"/>
  <c r="AK71" i="10" s="1"/>
  <c r="U71" i="4"/>
  <c r="U71" i="10" s="1"/>
  <c r="V105" i="4"/>
  <c r="V105" i="10" s="1"/>
  <c r="AD105" i="4"/>
  <c r="AD105" i="10" s="1"/>
  <c r="AK105" i="4"/>
  <c r="U105" i="4"/>
  <c r="U105" i="10" s="1"/>
  <c r="AJ105" i="4"/>
  <c r="AJ105" i="10" s="1"/>
  <c r="T105" i="4"/>
  <c r="T105" i="10" s="1"/>
  <c r="AI105" i="4"/>
  <c r="AI105" i="10" s="1"/>
  <c r="S105" i="4"/>
  <c r="S105" i="10" s="1"/>
  <c r="AH171" i="4"/>
  <c r="AH171" i="10" s="1"/>
  <c r="AP171" i="4"/>
  <c r="AP171" i="10" s="1"/>
  <c r="AG171" i="4"/>
  <c r="AG171" i="10" s="1"/>
  <c r="Q171" i="4"/>
  <c r="Q171" i="10" s="1"/>
  <c r="AF171" i="4"/>
  <c r="AF171" i="10" s="1"/>
  <c r="P171" i="4"/>
  <c r="P171" i="10" s="1"/>
  <c r="AE171" i="4"/>
  <c r="AE171" i="10" s="1"/>
  <c r="O171" i="4"/>
  <c r="O171" i="10" s="1"/>
  <c r="AP65" i="4"/>
  <c r="AP65" i="10" s="1"/>
  <c r="AD65" i="4"/>
  <c r="AD65" i="10" s="1"/>
  <c r="AG65" i="4"/>
  <c r="AG65" i="10" s="1"/>
  <c r="Q65" i="4"/>
  <c r="Q65" i="10" s="1"/>
  <c r="AF65" i="4"/>
  <c r="AF65" i="10" s="1"/>
  <c r="P65" i="4"/>
  <c r="P65" i="10" s="1"/>
  <c r="AE65" i="4"/>
  <c r="AE65" i="10" s="1"/>
  <c r="O65" i="4"/>
  <c r="O65" i="10" s="1"/>
  <c r="W106" i="4"/>
  <c r="AE106" i="4"/>
  <c r="AH106" i="4"/>
  <c r="AH106" i="10" s="1"/>
  <c r="R106" i="4"/>
  <c r="AG106" i="4"/>
  <c r="AG106" i="10" s="1"/>
  <c r="Q106" i="4"/>
  <c r="AJ106" i="4"/>
  <c r="AJ106" i="10" s="1"/>
  <c r="T106" i="4"/>
  <c r="AN162" i="4"/>
  <c r="AN162" i="10" s="1"/>
  <c r="U162" i="4"/>
  <c r="AJ162" i="4"/>
  <c r="T162" i="4"/>
  <c r="AI162" i="4"/>
  <c r="S162" i="4"/>
  <c r="AH162" i="4"/>
  <c r="AH162" i="10" s="1"/>
  <c r="R162" i="4"/>
  <c r="AE192" i="4"/>
  <c r="AE192" i="10" s="1"/>
  <c r="AG192" i="4"/>
  <c r="AG192" i="10" s="1"/>
  <c r="Q192" i="4"/>
  <c r="Q192" i="10" s="1"/>
  <c r="AJ192" i="4"/>
  <c r="AJ192" i="10" s="1"/>
  <c r="T192" i="4"/>
  <c r="T192" i="10" s="1"/>
  <c r="S192" i="4"/>
  <c r="S192" i="10" s="1"/>
  <c r="AH192" i="4"/>
  <c r="AH192" i="10" s="1"/>
  <c r="R192" i="4"/>
  <c r="R192" i="10" s="1"/>
  <c r="Z177" i="4"/>
  <c r="Z177" i="10" s="1"/>
  <c r="AH177" i="4"/>
  <c r="AG177" i="4"/>
  <c r="AG177" i="10" s="1"/>
  <c r="N177" i="4"/>
  <c r="N177" i="10" s="1"/>
  <c r="AF177" i="4"/>
  <c r="AF177" i="10" s="1"/>
  <c r="AQ177" i="4"/>
  <c r="AQ177" i="10" s="1"/>
  <c r="AA177" i="4"/>
  <c r="S177" i="4"/>
  <c r="S177" i="10" s="1"/>
  <c r="AM82" i="4"/>
  <c r="AQ82" i="4"/>
  <c r="AL82" i="4"/>
  <c r="V82" i="4"/>
  <c r="AK82" i="4"/>
  <c r="U82" i="4"/>
  <c r="AJ82" i="4"/>
  <c r="T82" i="4"/>
  <c r="AR121" i="4"/>
  <c r="AR121" i="10" s="1"/>
  <c r="AF121" i="4"/>
  <c r="AF121" i="10" s="1"/>
  <c r="AI121" i="4"/>
  <c r="AI121" i="10" s="1"/>
  <c r="S121" i="4"/>
  <c r="S121" i="10" s="1"/>
  <c r="AH121" i="4"/>
  <c r="AH121" i="10" s="1"/>
  <c r="R121" i="4"/>
  <c r="R121" i="10" s="1"/>
  <c r="AG121" i="4"/>
  <c r="AG121" i="10" s="1"/>
  <c r="Q121" i="4"/>
  <c r="Q121" i="10" s="1"/>
  <c r="AL189" i="4"/>
  <c r="AL189" i="10" s="1"/>
  <c r="V189" i="4"/>
  <c r="V189" i="10" s="1"/>
  <c r="AK189" i="4"/>
  <c r="AK189" i="10" s="1"/>
  <c r="U189" i="4"/>
  <c r="U189" i="10" s="1"/>
  <c r="AJ189" i="4"/>
  <c r="AJ189" i="10" s="1"/>
  <c r="T189" i="4"/>
  <c r="T189" i="10" s="1"/>
  <c r="AI189" i="4"/>
  <c r="AI189" i="10" s="1"/>
  <c r="S189" i="4"/>
  <c r="S189" i="10" s="1"/>
  <c r="AN94" i="4"/>
  <c r="T94" i="4"/>
  <c r="T93" i="10" s="1"/>
  <c r="AQ94" i="4"/>
  <c r="AA94" i="4"/>
  <c r="AP94" i="4"/>
  <c r="Z94" i="4"/>
  <c r="AO94" i="4"/>
  <c r="U122" i="4"/>
  <c r="U122" i="10" s="1"/>
  <c r="X122" i="4"/>
  <c r="X122" i="10" s="1"/>
  <c r="W122" i="4"/>
  <c r="W122" i="10" s="1"/>
  <c r="V122" i="4"/>
  <c r="V122" i="10" s="1"/>
  <c r="W186" i="4"/>
  <c r="W186" i="10" s="1"/>
  <c r="V186" i="4"/>
  <c r="V186" i="10" s="1"/>
  <c r="Y69" i="4"/>
  <c r="Y69" i="10" s="1"/>
  <c r="W69" i="4"/>
  <c r="W69" i="10" s="1"/>
  <c r="U123" i="4"/>
  <c r="U123" i="10" s="1"/>
  <c r="Z310" i="4"/>
  <c r="Z310" i="10" s="1"/>
  <c r="AP310" i="4"/>
  <c r="AP310" i="10" s="1"/>
  <c r="T190" i="4"/>
  <c r="T190" i="10" s="1"/>
  <c r="AJ190" i="4"/>
  <c r="AJ190" i="10" s="1"/>
  <c r="Q190" i="4"/>
  <c r="Q190" i="10" s="1"/>
  <c r="AG190" i="4"/>
  <c r="AG190" i="10" s="1"/>
  <c r="R190" i="4"/>
  <c r="R190" i="10" s="1"/>
  <c r="AH190" i="4"/>
  <c r="AH190" i="10" s="1"/>
  <c r="S190" i="4"/>
  <c r="S190" i="10" s="1"/>
  <c r="AI190" i="4"/>
  <c r="AI190" i="10" s="1"/>
  <c r="N188" i="4"/>
  <c r="N188" i="10" s="1"/>
  <c r="AD188" i="4"/>
  <c r="AD188" i="10" s="1"/>
  <c r="O188" i="4"/>
  <c r="O188" i="10" s="1"/>
  <c r="AE188" i="4"/>
  <c r="AE188" i="10" s="1"/>
  <c r="P188" i="4"/>
  <c r="P188" i="10" s="1"/>
  <c r="AF188" i="4"/>
  <c r="AF188" i="10" s="1"/>
  <c r="Q188" i="4"/>
  <c r="Q188" i="10" s="1"/>
  <c r="AG188" i="4"/>
  <c r="AG188" i="10" s="1"/>
  <c r="U191" i="4"/>
  <c r="U191" i="10" s="1"/>
  <c r="AK191" i="4"/>
  <c r="AK191" i="10" s="1"/>
  <c r="V191" i="4"/>
  <c r="V191" i="10" s="1"/>
  <c r="AL191" i="4"/>
  <c r="AL191" i="10" s="1"/>
  <c r="W191" i="4"/>
  <c r="W191" i="10" s="1"/>
  <c r="AM191" i="4"/>
  <c r="AM191" i="10" s="1"/>
  <c r="X191" i="4"/>
  <c r="X191" i="10" s="1"/>
  <c r="AN191" i="4"/>
  <c r="AN191" i="10" s="1"/>
  <c r="P186" i="4"/>
  <c r="P186" i="10" s="1"/>
  <c r="AF186" i="4"/>
  <c r="AF186" i="10" s="1"/>
  <c r="Q186" i="4"/>
  <c r="Q186" i="10" s="1"/>
  <c r="AG186" i="4"/>
  <c r="AG186" i="10" s="1"/>
  <c r="R186" i="4"/>
  <c r="R186" i="10" s="1"/>
  <c r="AH186" i="4"/>
  <c r="AH186" i="10" s="1"/>
  <c r="S186" i="4"/>
  <c r="S186" i="10" s="1"/>
  <c r="AI186" i="4"/>
  <c r="AI186" i="10" s="1"/>
  <c r="X190" i="4"/>
  <c r="X190" i="10" s="1"/>
  <c r="AN190" i="4"/>
  <c r="AN190" i="10" s="1"/>
  <c r="U190" i="4"/>
  <c r="U190" i="10" s="1"/>
  <c r="AK190" i="4"/>
  <c r="AK190" i="10" s="1"/>
  <c r="V190" i="4"/>
  <c r="V190" i="10" s="1"/>
  <c r="AL190" i="4"/>
  <c r="AL190" i="10" s="1"/>
  <c r="W190" i="4"/>
  <c r="W190" i="10" s="1"/>
  <c r="AM190" i="4"/>
  <c r="AM190" i="10" s="1"/>
  <c r="R188" i="4"/>
  <c r="R188" i="10" s="1"/>
  <c r="AH188" i="4"/>
  <c r="AH188" i="10" s="1"/>
  <c r="S188" i="4"/>
  <c r="S188" i="10" s="1"/>
  <c r="AI188" i="4"/>
  <c r="AI188" i="10" s="1"/>
  <c r="T188" i="4"/>
  <c r="T188" i="10" s="1"/>
  <c r="AJ188" i="4"/>
  <c r="AJ188" i="10" s="1"/>
  <c r="U188" i="4"/>
  <c r="U188" i="10" s="1"/>
  <c r="AK188" i="4"/>
  <c r="AK188" i="10" s="1"/>
  <c r="Y191" i="4"/>
  <c r="Y191" i="10" s="1"/>
  <c r="AO191" i="4"/>
  <c r="AO191" i="10" s="1"/>
  <c r="Z191" i="4"/>
  <c r="Z191" i="10" s="1"/>
  <c r="AP191" i="4"/>
  <c r="AP191" i="10" s="1"/>
  <c r="AA191" i="4"/>
  <c r="AA191" i="10" s="1"/>
  <c r="AQ191" i="4"/>
  <c r="AQ191" i="10" s="1"/>
  <c r="AB191" i="4"/>
  <c r="AB191" i="10" s="1"/>
  <c r="AR191" i="4"/>
  <c r="AR191" i="10" s="1"/>
  <c r="AB190" i="4"/>
  <c r="AB190" i="10" s="1"/>
  <c r="AR190" i="4"/>
  <c r="AR190" i="10" s="1"/>
  <c r="Y190" i="4"/>
  <c r="Y190" i="10" s="1"/>
  <c r="AO190" i="4"/>
  <c r="AO190" i="10" s="1"/>
  <c r="Z190" i="4"/>
  <c r="Z190" i="10" s="1"/>
  <c r="AP190" i="4"/>
  <c r="AP190" i="10" s="1"/>
  <c r="AA190" i="4"/>
  <c r="AA190" i="10" s="1"/>
  <c r="AQ190" i="4"/>
  <c r="AQ190" i="10" s="1"/>
  <c r="V188" i="4"/>
  <c r="V188" i="10" s="1"/>
  <c r="AL188" i="4"/>
  <c r="AL188" i="10" s="1"/>
  <c r="W188" i="4"/>
  <c r="W188" i="10" s="1"/>
  <c r="AM188" i="4"/>
  <c r="AM188" i="10" s="1"/>
  <c r="X188" i="4"/>
  <c r="X188" i="10" s="1"/>
  <c r="AN188" i="4"/>
  <c r="AN188" i="10" s="1"/>
  <c r="Y188" i="4"/>
  <c r="Y188" i="10" s="1"/>
  <c r="AO188" i="4"/>
  <c r="AO188" i="10" s="1"/>
  <c r="AC191" i="4"/>
  <c r="AC191" i="10" s="1"/>
  <c r="N191" i="4"/>
  <c r="N191" i="10" s="1"/>
  <c r="AD191" i="4"/>
  <c r="AD191" i="10" s="1"/>
  <c r="O191" i="4"/>
  <c r="O191" i="10" s="1"/>
  <c r="AE191" i="4"/>
  <c r="AE191" i="10" s="1"/>
  <c r="P191" i="4"/>
  <c r="P191" i="10" s="1"/>
  <c r="AF191" i="4"/>
  <c r="AF191" i="10" s="1"/>
  <c r="M191" i="4"/>
  <c r="M191" i="10" s="1"/>
  <c r="X186" i="4"/>
  <c r="AN186" i="4"/>
  <c r="Y186" i="4"/>
  <c r="Y186" i="10" s="1"/>
  <c r="AO186" i="4"/>
  <c r="AO186" i="10" s="1"/>
  <c r="Z186" i="4"/>
  <c r="Z186" i="10" s="1"/>
  <c r="AP186" i="4"/>
  <c r="AP186" i="10" s="1"/>
  <c r="AA186" i="4"/>
  <c r="AA186" i="10" s="1"/>
  <c r="AQ186" i="4"/>
  <c r="AQ186" i="10" s="1"/>
  <c r="P190" i="4"/>
  <c r="P190" i="10" s="1"/>
  <c r="AF190" i="4"/>
  <c r="AF190" i="10" s="1"/>
  <c r="M190" i="4"/>
  <c r="M190" i="10" s="1"/>
  <c r="AC190" i="4"/>
  <c r="AC190" i="10" s="1"/>
  <c r="N190" i="4"/>
  <c r="N190" i="10" s="1"/>
  <c r="AD190" i="4"/>
  <c r="AD190" i="10" s="1"/>
  <c r="O190" i="4"/>
  <c r="O190" i="10" s="1"/>
  <c r="AE190" i="4"/>
  <c r="AE190" i="10" s="1"/>
  <c r="M188" i="4"/>
  <c r="M188" i="10" s="1"/>
  <c r="Z188" i="4"/>
  <c r="Z188" i="10" s="1"/>
  <c r="AP188" i="4"/>
  <c r="AP188" i="10" s="1"/>
  <c r="AA188" i="4"/>
  <c r="AA188" i="10" s="1"/>
  <c r="AQ188" i="4"/>
  <c r="AQ188" i="10" s="1"/>
  <c r="AB188" i="4"/>
  <c r="AB188" i="10" s="1"/>
  <c r="AR188" i="4"/>
  <c r="AR188" i="10" s="1"/>
  <c r="AC188" i="4"/>
  <c r="AC188" i="10" s="1"/>
  <c r="Q191" i="4"/>
  <c r="Q191" i="10" s="1"/>
  <c r="AG191" i="4"/>
  <c r="AG191" i="10" s="1"/>
  <c r="R191" i="4"/>
  <c r="R191" i="10" s="1"/>
  <c r="AH191" i="4"/>
  <c r="AH191" i="10" s="1"/>
  <c r="S191" i="4"/>
  <c r="S191" i="10" s="1"/>
  <c r="AI191" i="4"/>
  <c r="AI191" i="10" s="1"/>
  <c r="T191" i="4"/>
  <c r="T191" i="10" s="1"/>
  <c r="AJ191" i="4"/>
  <c r="AJ191" i="10" s="1"/>
  <c r="AB186" i="4"/>
  <c r="AB186" i="10" s="1"/>
  <c r="AR186" i="4"/>
  <c r="AR186" i="10" s="1"/>
  <c r="AC186" i="4"/>
  <c r="AC186" i="10" s="1"/>
  <c r="N186" i="4"/>
  <c r="N186" i="10" s="1"/>
  <c r="AM45" i="4"/>
  <c r="AM45" i="10" s="1"/>
  <c r="M45" i="4"/>
  <c r="M45" i="10" s="1"/>
  <c r="N45" i="4"/>
  <c r="N45" i="10" s="1"/>
  <c r="AR45" i="4"/>
  <c r="AR45" i="10" s="1"/>
  <c r="AL40" i="4"/>
  <c r="AO40" i="4"/>
  <c r="O40" i="4"/>
  <c r="AR44" i="4"/>
  <c r="AR44" i="10" s="1"/>
  <c r="N97" i="4"/>
  <c r="N97" i="10" s="1"/>
  <c r="AD97" i="4"/>
  <c r="AD97" i="10" s="1"/>
  <c r="Y97" i="4"/>
  <c r="Y97" i="10" s="1"/>
  <c r="AA97" i="4"/>
  <c r="AA97" i="10" s="1"/>
  <c r="AQ97" i="4"/>
  <c r="AQ97" i="10" s="1"/>
  <c r="T97" i="4"/>
  <c r="T97" i="10" s="1"/>
  <c r="AJ97" i="4"/>
  <c r="AJ97" i="10" s="1"/>
  <c r="U97" i="4"/>
  <c r="U97" i="10" s="1"/>
  <c r="S98" i="4"/>
  <c r="S98" i="10" s="1"/>
  <c r="AI98" i="4"/>
  <c r="AI98" i="10" s="1"/>
  <c r="AD98" i="4"/>
  <c r="AD98" i="10" s="1"/>
  <c r="X98" i="4"/>
  <c r="X98" i="10" s="1"/>
  <c r="AN98" i="4"/>
  <c r="AN98" i="10" s="1"/>
  <c r="Q98" i="4"/>
  <c r="Q98" i="10" s="1"/>
  <c r="AG98" i="4"/>
  <c r="AG98" i="10" s="1"/>
  <c r="Z98" i="4"/>
  <c r="Z98" i="10" s="1"/>
  <c r="R95" i="4"/>
  <c r="R95" i="10" s="1"/>
  <c r="AH95" i="4"/>
  <c r="AH95" i="10" s="1"/>
  <c r="S95" i="4"/>
  <c r="S95" i="10" s="1"/>
  <c r="AI95" i="4"/>
  <c r="AI95" i="10" s="1"/>
  <c r="T95" i="4"/>
  <c r="T95" i="10" s="1"/>
  <c r="AJ95" i="4"/>
  <c r="AJ95" i="10" s="1"/>
  <c r="AG95" i="4"/>
  <c r="AG95" i="10" s="1"/>
  <c r="AC95" i="4"/>
  <c r="AC95" i="10" s="1"/>
  <c r="S96" i="4"/>
  <c r="S96" i="10" s="1"/>
  <c r="AI96" i="4"/>
  <c r="AI96" i="10" s="1"/>
  <c r="T96" i="4"/>
  <c r="T96" i="10" s="1"/>
  <c r="AJ96" i="4"/>
  <c r="AJ96" i="10" s="1"/>
  <c r="U96" i="4"/>
  <c r="U96" i="10" s="1"/>
  <c r="AK96" i="4"/>
  <c r="AK96" i="10" s="1"/>
  <c r="AD96" i="4"/>
  <c r="AD96" i="10" s="1"/>
  <c r="Z96" i="4"/>
  <c r="Z96" i="10" s="1"/>
  <c r="U94" i="4"/>
  <c r="U93" i="10" s="1"/>
  <c r="R97" i="4"/>
  <c r="R97" i="10" s="1"/>
  <c r="AH97" i="4"/>
  <c r="AH97" i="10" s="1"/>
  <c r="AK97" i="4"/>
  <c r="AK97" i="10" s="1"/>
  <c r="AE97" i="4"/>
  <c r="AE97" i="10" s="1"/>
  <c r="O97" i="4"/>
  <c r="O97" i="10" s="1"/>
  <c r="X97" i="4"/>
  <c r="X97" i="10" s="1"/>
  <c r="AN97" i="4"/>
  <c r="AN97" i="10" s="1"/>
  <c r="AG97" i="4"/>
  <c r="AG97" i="10" s="1"/>
  <c r="W98" i="4"/>
  <c r="W98" i="10" s="1"/>
  <c r="AM98" i="4"/>
  <c r="AM98" i="10" s="1"/>
  <c r="AP98" i="4"/>
  <c r="AP98" i="10" s="1"/>
  <c r="AB98" i="4"/>
  <c r="AB98" i="10" s="1"/>
  <c r="AR98" i="4"/>
  <c r="AR98" i="10" s="1"/>
  <c r="U98" i="4"/>
  <c r="U98" i="10" s="1"/>
  <c r="AK98" i="4"/>
  <c r="AK98" i="10" s="1"/>
  <c r="AL98" i="4"/>
  <c r="AL98" i="10" s="1"/>
  <c r="V95" i="4"/>
  <c r="V95" i="10" s="1"/>
  <c r="AL95" i="4"/>
  <c r="AL95" i="10" s="1"/>
  <c r="W95" i="4"/>
  <c r="W95" i="10" s="1"/>
  <c r="AM95" i="4"/>
  <c r="AM95" i="10" s="1"/>
  <c r="X95" i="4"/>
  <c r="X95" i="10" s="1"/>
  <c r="AN95" i="4"/>
  <c r="AN95" i="10" s="1"/>
  <c r="M95" i="4"/>
  <c r="M95" i="10" s="1"/>
  <c r="Y95" i="4"/>
  <c r="Y95" i="10" s="1"/>
  <c r="W96" i="4"/>
  <c r="W96" i="10" s="1"/>
  <c r="AM96" i="4"/>
  <c r="AM96" i="10" s="1"/>
  <c r="X96" i="4"/>
  <c r="X96" i="10" s="1"/>
  <c r="AN96" i="4"/>
  <c r="AN96" i="10" s="1"/>
  <c r="Y96" i="4"/>
  <c r="Y96" i="10" s="1"/>
  <c r="AO96" i="4"/>
  <c r="AO96" i="10" s="1"/>
  <c r="V96" i="4"/>
  <c r="V96" i="10" s="1"/>
  <c r="AP96" i="4"/>
  <c r="AP96" i="10" s="1"/>
  <c r="P97" i="4"/>
  <c r="P97" i="10" s="1"/>
  <c r="V97" i="4"/>
  <c r="V97" i="10" s="1"/>
  <c r="AL97" i="4"/>
  <c r="AL97" i="10" s="1"/>
  <c r="S97" i="4"/>
  <c r="S97" i="10" s="1"/>
  <c r="AI97" i="4"/>
  <c r="AI97" i="10" s="1"/>
  <c r="AC97" i="4"/>
  <c r="AC97" i="10" s="1"/>
  <c r="AB97" i="4"/>
  <c r="AB97" i="10" s="1"/>
  <c r="AR97" i="4"/>
  <c r="AR97" i="10" s="1"/>
  <c r="AA98" i="4"/>
  <c r="AA98" i="10" s="1"/>
  <c r="AQ98" i="4"/>
  <c r="AQ98" i="10" s="1"/>
  <c r="P98" i="4"/>
  <c r="P98" i="10" s="1"/>
  <c r="AF98" i="4"/>
  <c r="AF98" i="10" s="1"/>
  <c r="V98" i="4"/>
  <c r="V98" i="10" s="1"/>
  <c r="Y98" i="4"/>
  <c r="Y98" i="10" s="1"/>
  <c r="AO98" i="4"/>
  <c r="AO98" i="10" s="1"/>
  <c r="M98" i="4"/>
  <c r="M98" i="10" s="1"/>
  <c r="Z95" i="4"/>
  <c r="Z95" i="10" s="1"/>
  <c r="AP95" i="4"/>
  <c r="AP95" i="10" s="1"/>
  <c r="AA95" i="4"/>
  <c r="AA95" i="10" s="1"/>
  <c r="AQ95" i="4"/>
  <c r="AQ95" i="10" s="1"/>
  <c r="AB95" i="4"/>
  <c r="AB95" i="10" s="1"/>
  <c r="AR95" i="4"/>
  <c r="AR95" i="10" s="1"/>
  <c r="U95" i="4"/>
  <c r="U95" i="10" s="1"/>
  <c r="AO95" i="4"/>
  <c r="AO95" i="10" s="1"/>
  <c r="AA96" i="4"/>
  <c r="AA96" i="10" s="1"/>
  <c r="AQ96" i="4"/>
  <c r="AQ96" i="10" s="1"/>
  <c r="AB96" i="4"/>
  <c r="AB96" i="10" s="1"/>
  <c r="AR96" i="4"/>
  <c r="AR96" i="10" s="1"/>
  <c r="AC96" i="4"/>
  <c r="AC96" i="10" s="1"/>
  <c r="R96" i="4"/>
  <c r="R96" i="10" s="1"/>
  <c r="AL96" i="4"/>
  <c r="AL96" i="10" s="1"/>
  <c r="N96" i="4"/>
  <c r="N96" i="10" s="1"/>
  <c r="Q97" i="4"/>
  <c r="Q97" i="10" s="1"/>
  <c r="Z97" i="4"/>
  <c r="Z97" i="10" s="1"/>
  <c r="AP97" i="4"/>
  <c r="AP97" i="10" s="1"/>
  <c r="W97" i="4"/>
  <c r="W97" i="10" s="1"/>
  <c r="AM97" i="4"/>
  <c r="AM97" i="10" s="1"/>
  <c r="AO97" i="4"/>
  <c r="AO97" i="10" s="1"/>
  <c r="AF97" i="4"/>
  <c r="AF97" i="10" s="1"/>
  <c r="M97" i="4"/>
  <c r="M97" i="10" s="1"/>
  <c r="O98" i="4"/>
  <c r="O98" i="10" s="1"/>
  <c r="AE98" i="4"/>
  <c r="AE98" i="10" s="1"/>
  <c r="R98" i="4"/>
  <c r="R98" i="10" s="1"/>
  <c r="T98" i="4"/>
  <c r="T98" i="10" s="1"/>
  <c r="AJ98" i="4"/>
  <c r="AJ98" i="10" s="1"/>
  <c r="AH98" i="4"/>
  <c r="AH98" i="10" s="1"/>
  <c r="AC98" i="4"/>
  <c r="AC98" i="10" s="1"/>
  <c r="N98" i="4"/>
  <c r="N98" i="10" s="1"/>
  <c r="N95" i="4"/>
  <c r="N95" i="10" s="1"/>
  <c r="AD95" i="4"/>
  <c r="AD95" i="10" s="1"/>
  <c r="O95" i="4"/>
  <c r="O95" i="10" s="1"/>
  <c r="AE95" i="4"/>
  <c r="AE95" i="10" s="1"/>
  <c r="P95" i="4"/>
  <c r="P95" i="10" s="1"/>
  <c r="AF95" i="4"/>
  <c r="AF95" i="10" s="1"/>
  <c r="Q95" i="4"/>
  <c r="Q95" i="10" s="1"/>
  <c r="AK95" i="4"/>
  <c r="AK95" i="10" s="1"/>
  <c r="O96" i="4"/>
  <c r="O96" i="10" s="1"/>
  <c r="AE96" i="4"/>
  <c r="AE96" i="10" s="1"/>
  <c r="P96" i="4"/>
  <c r="P96" i="10" s="1"/>
  <c r="AF96" i="4"/>
  <c r="AF96" i="10" s="1"/>
  <c r="Q96" i="4"/>
  <c r="Q96" i="10" s="1"/>
  <c r="AG96" i="4"/>
  <c r="AG96" i="10" s="1"/>
  <c r="AH96" i="4"/>
  <c r="AH96" i="10" s="1"/>
  <c r="M96" i="4"/>
  <c r="M96" i="10" s="1"/>
  <c r="AA66" i="4"/>
  <c r="S66" i="4"/>
  <c r="AP66" i="4"/>
  <c r="Z66" i="4"/>
  <c r="M66" i="4"/>
  <c r="AC66" i="4"/>
  <c r="AR66" i="4"/>
  <c r="AB66" i="4"/>
  <c r="M93" i="4"/>
  <c r="AI93" i="4"/>
  <c r="O93" i="4"/>
  <c r="AD93" i="4"/>
  <c r="N93" i="4"/>
  <c r="AC93" i="4"/>
  <c r="AR93" i="4"/>
  <c r="AB93" i="4"/>
  <c r="AJ79" i="4"/>
  <c r="AI79" i="4"/>
  <c r="S79" i="4"/>
  <c r="T79" i="4"/>
  <c r="AD79" i="4"/>
  <c r="N79" i="4"/>
  <c r="AO79" i="4"/>
  <c r="Y79" i="4"/>
  <c r="AC108" i="4"/>
  <c r="AC108" i="10" s="1"/>
  <c r="U108" i="4"/>
  <c r="U108" i="10" s="1"/>
  <c r="AR108" i="4"/>
  <c r="AR108" i="10" s="1"/>
  <c r="AB108" i="4"/>
  <c r="AB108" i="10" s="1"/>
  <c r="AQ108" i="4"/>
  <c r="AQ108" i="10" s="1"/>
  <c r="AA108" i="4"/>
  <c r="AA108" i="10" s="1"/>
  <c r="AP108" i="4"/>
  <c r="AP108" i="10" s="1"/>
  <c r="Z108" i="4"/>
  <c r="Z108" i="10" s="1"/>
  <c r="AQ164" i="4"/>
  <c r="S164" i="4"/>
  <c r="S164" i="10" s="1"/>
  <c r="R164" i="4"/>
  <c r="O164" i="4"/>
  <c r="O164" i="10" s="1"/>
  <c r="N164" i="4"/>
  <c r="N164" i="10" s="1"/>
  <c r="AC164" i="4"/>
  <c r="AC164" i="10" s="1"/>
  <c r="AR164" i="4"/>
  <c r="AR164" i="10" s="1"/>
  <c r="AB164" i="4"/>
  <c r="AB164" i="10" s="1"/>
  <c r="AG80" i="4"/>
  <c r="AG935" i="4" s="1"/>
  <c r="AJ80" i="4"/>
  <c r="AJ935" i="4" s="1"/>
  <c r="T80" i="4"/>
  <c r="T935" i="4" s="1"/>
  <c r="AQ80" i="4"/>
  <c r="AQ935" i="4" s="1"/>
  <c r="AA80" i="4"/>
  <c r="AK80" i="4"/>
  <c r="AK935" i="4" s="1"/>
  <c r="AL80" i="4"/>
  <c r="AL935" i="4" s="1"/>
  <c r="V80" i="4"/>
  <c r="V935" i="4" s="1"/>
  <c r="AP109" i="4"/>
  <c r="AP109" i="10" s="1"/>
  <c r="V109" i="4"/>
  <c r="V109" i="10" s="1"/>
  <c r="R109" i="4"/>
  <c r="R109" i="10" s="1"/>
  <c r="AC109" i="4"/>
  <c r="AC109" i="10" s="1"/>
  <c r="AR109" i="4"/>
  <c r="AR109" i="10" s="1"/>
  <c r="AB109" i="4"/>
  <c r="AB109" i="10" s="1"/>
  <c r="AQ109" i="4"/>
  <c r="AQ109" i="10" s="1"/>
  <c r="AA109" i="4"/>
  <c r="AA109" i="10" s="1"/>
  <c r="Z175" i="4"/>
  <c r="Z175" i="10" s="1"/>
  <c r="M175" i="4"/>
  <c r="M175" i="10" s="1"/>
  <c r="N175" i="4"/>
  <c r="N175" i="10" s="1"/>
  <c r="AC175" i="4"/>
  <c r="AC175" i="10" s="1"/>
  <c r="AR175" i="4"/>
  <c r="AR175" i="10" s="1"/>
  <c r="AB175" i="4"/>
  <c r="AB175" i="10" s="1"/>
  <c r="AQ175" i="4"/>
  <c r="AQ175" i="10" s="1"/>
  <c r="AA175" i="4"/>
  <c r="AA175" i="10" s="1"/>
  <c r="M39" i="4"/>
  <c r="AH81" i="4"/>
  <c r="AH81" i="10" s="1"/>
  <c r="N81" i="4"/>
  <c r="N81" i="10" s="1"/>
  <c r="AC81" i="4"/>
  <c r="AC81" i="10" s="1"/>
  <c r="AR81" i="4"/>
  <c r="AR81" i="10" s="1"/>
  <c r="AB81" i="4"/>
  <c r="AB81" i="10" s="1"/>
  <c r="AQ81" i="4"/>
  <c r="AQ81" i="10" s="1"/>
  <c r="AA81" i="4"/>
  <c r="AA81" i="10" s="1"/>
  <c r="M81" i="4"/>
  <c r="M81" i="10" s="1"/>
  <c r="AM110" i="4"/>
  <c r="AM110" i="10" s="1"/>
  <c r="S110" i="4"/>
  <c r="S110" i="10" s="1"/>
  <c r="AD110" i="4"/>
  <c r="AD110" i="10" s="1"/>
  <c r="N110" i="4"/>
  <c r="N110" i="10" s="1"/>
  <c r="AC110" i="4"/>
  <c r="AC110" i="10" s="1"/>
  <c r="M110" i="10"/>
  <c r="AF110" i="4"/>
  <c r="AF110" i="10" s="1"/>
  <c r="P110" i="4"/>
  <c r="P110" i="10" s="1"/>
  <c r="AI172" i="4"/>
  <c r="AQ172" i="4"/>
  <c r="AQ172" i="10" s="1"/>
  <c r="AH172" i="4"/>
  <c r="R172" i="4"/>
  <c r="AG172" i="4"/>
  <c r="Q172" i="4"/>
  <c r="AF172" i="4"/>
  <c r="AF172" i="10" s="1"/>
  <c r="P172" i="4"/>
  <c r="AR83" i="4"/>
  <c r="AR83" i="10" s="1"/>
  <c r="P83" i="4"/>
  <c r="P83" i="10" s="1"/>
  <c r="AE83" i="4"/>
  <c r="AE83" i="10" s="1"/>
  <c r="O83" i="4"/>
  <c r="O83" i="10" s="1"/>
  <c r="AD83" i="4"/>
  <c r="AD83" i="10" s="1"/>
  <c r="N83" i="4"/>
  <c r="N83" i="10" s="1"/>
  <c r="AG83" i="4"/>
  <c r="AG83" i="10" s="1"/>
  <c r="Q83" i="4"/>
  <c r="Q83" i="10" s="1"/>
  <c r="X118" i="4"/>
  <c r="X118" i="10" s="1"/>
  <c r="AN118" i="4"/>
  <c r="AN118" i="10" s="1"/>
  <c r="T118" i="4"/>
  <c r="T118" i="10" s="1"/>
  <c r="AE118" i="4"/>
  <c r="AE118" i="10" s="1"/>
  <c r="AL118" i="4"/>
  <c r="AL118" i="10" s="1"/>
  <c r="W118" i="4"/>
  <c r="W118" i="10" s="1"/>
  <c r="R118" i="4"/>
  <c r="R118" i="10" s="1"/>
  <c r="Q118" i="4"/>
  <c r="Q118" i="10" s="1"/>
  <c r="U174" i="4"/>
  <c r="U174" i="10" s="1"/>
  <c r="AC174" i="4"/>
  <c r="AC174" i="10" s="1"/>
  <c r="AF174" i="4"/>
  <c r="AF174" i="10" s="1"/>
  <c r="P174" i="4"/>
  <c r="P174" i="10" s="1"/>
  <c r="AE174" i="4"/>
  <c r="AE174" i="10" s="1"/>
  <c r="O174" i="4"/>
  <c r="O174" i="10" s="1"/>
  <c r="AD174" i="4"/>
  <c r="AD174" i="10" s="1"/>
  <c r="N174" i="4"/>
  <c r="N174" i="10" s="1"/>
  <c r="AB67" i="4"/>
  <c r="P67" i="4"/>
  <c r="AE67" i="4"/>
  <c r="O67" i="4"/>
  <c r="AD67" i="4"/>
  <c r="N67" i="4"/>
  <c r="AG67" i="4"/>
  <c r="Q67" i="4"/>
  <c r="U84" i="4"/>
  <c r="U84" i="10" s="1"/>
  <c r="AR84" i="4"/>
  <c r="AR84" i="10" s="1"/>
  <c r="AB84" i="4"/>
  <c r="AB84" i="10" s="1"/>
  <c r="M84" i="4"/>
  <c r="M84" i="10" s="1"/>
  <c r="AE84" i="4"/>
  <c r="AE84" i="10" s="1"/>
  <c r="O84" i="4"/>
  <c r="O84" i="10" s="1"/>
  <c r="AD84" i="4"/>
  <c r="AD84" i="10" s="1"/>
  <c r="N84" i="4"/>
  <c r="N84" i="10" s="1"/>
  <c r="AH119" i="4"/>
  <c r="N119" i="4"/>
  <c r="AC119" i="4"/>
  <c r="M119" i="4"/>
  <c r="AF119" i="4"/>
  <c r="P119" i="4"/>
  <c r="AE119" i="4"/>
  <c r="O119" i="4"/>
  <c r="AF187" i="4"/>
  <c r="AF187" i="10" s="1"/>
  <c r="P187" i="4"/>
  <c r="P187" i="10" s="1"/>
  <c r="AE187" i="4"/>
  <c r="AE187" i="10" s="1"/>
  <c r="O187" i="4"/>
  <c r="O187" i="10" s="1"/>
  <c r="AD187" i="4"/>
  <c r="AD187" i="10" s="1"/>
  <c r="N187" i="4"/>
  <c r="N187" i="10" s="1"/>
  <c r="AC187" i="4"/>
  <c r="AC187" i="10" s="1"/>
  <c r="M187" i="4"/>
  <c r="M187" i="10" s="1"/>
  <c r="Z92" i="4"/>
  <c r="Z92" i="10" s="1"/>
  <c r="AD92" i="4"/>
  <c r="AD92" i="10" s="1"/>
  <c r="AG92" i="4"/>
  <c r="AG92" i="10" s="1"/>
  <c r="Q92" i="4"/>
  <c r="Q92" i="10" s="1"/>
  <c r="AF92" i="4"/>
  <c r="AF92" i="10" s="1"/>
  <c r="P92" i="4"/>
  <c r="P92" i="10" s="1"/>
  <c r="AE92" i="4"/>
  <c r="O92" i="4"/>
  <c r="O92" i="10" s="1"/>
  <c r="AA120" i="4"/>
  <c r="O120" i="4"/>
  <c r="AH120" i="4"/>
  <c r="R120" i="4"/>
  <c r="AG120" i="4"/>
  <c r="Q120" i="4"/>
  <c r="AF120" i="4"/>
  <c r="P120" i="4"/>
  <c r="M176" i="4"/>
  <c r="M176" i="10" s="1"/>
  <c r="AR176" i="4"/>
  <c r="AR176" i="10" s="1"/>
  <c r="AQ176" i="4"/>
  <c r="AQ176" i="10" s="1"/>
  <c r="AP176" i="4"/>
  <c r="AP176" i="10" s="1"/>
  <c r="Z176" i="4"/>
  <c r="Z176" i="10" s="1"/>
  <c r="AG176" i="4"/>
  <c r="AG176" i="10" s="1"/>
  <c r="Q176" i="4"/>
  <c r="Q176" i="10" s="1"/>
  <c r="P176" i="4"/>
  <c r="P176" i="10" s="1"/>
  <c r="U68" i="4"/>
  <c r="U68" i="10" s="1"/>
  <c r="AR68" i="4"/>
  <c r="AR68" i="10" s="1"/>
  <c r="AB68" i="4"/>
  <c r="AB68" i="10" s="1"/>
  <c r="M68" i="4"/>
  <c r="M68" i="10" s="1"/>
  <c r="AE68" i="4"/>
  <c r="AE68" i="10" s="1"/>
  <c r="O68" i="4"/>
  <c r="O68" i="10" s="1"/>
  <c r="AD68" i="4"/>
  <c r="AD68" i="10" s="1"/>
  <c r="N68" i="4"/>
  <c r="N68" i="10" s="1"/>
  <c r="AN71" i="4"/>
  <c r="AN71" i="10" s="1"/>
  <c r="T71" i="4"/>
  <c r="T71" i="10" s="1"/>
  <c r="AE71" i="4"/>
  <c r="AE71" i="10" s="1"/>
  <c r="O71" i="4"/>
  <c r="O71" i="10" s="1"/>
  <c r="AD71" i="4"/>
  <c r="AD71" i="10" s="1"/>
  <c r="N71" i="4"/>
  <c r="N71" i="10" s="1"/>
  <c r="AG71" i="4"/>
  <c r="AG71" i="10" s="1"/>
  <c r="Q71" i="4"/>
  <c r="Q71" i="10" s="1"/>
  <c r="AH105" i="4"/>
  <c r="AH105" i="10" s="1"/>
  <c r="N105" i="4"/>
  <c r="N105" i="10" s="1"/>
  <c r="AG105" i="4"/>
  <c r="AG105" i="10" s="1"/>
  <c r="Q105" i="4"/>
  <c r="Q105" i="10" s="1"/>
  <c r="AF105" i="4"/>
  <c r="AF105" i="10" s="1"/>
  <c r="P105" i="4"/>
  <c r="P105" i="10" s="1"/>
  <c r="AE105" i="4"/>
  <c r="O105" i="4"/>
  <c r="O105" i="10" s="1"/>
  <c r="R171" i="4"/>
  <c r="R171" i="10" s="1"/>
  <c r="Z171" i="4"/>
  <c r="Z171" i="10" s="1"/>
  <c r="AC171" i="4"/>
  <c r="AC171" i="10" s="1"/>
  <c r="AR171" i="4"/>
  <c r="AR171" i="10" s="1"/>
  <c r="AB171" i="4"/>
  <c r="AB171" i="10" s="1"/>
  <c r="AQ171" i="4"/>
  <c r="AQ171" i="10" s="1"/>
  <c r="AA171" i="4"/>
  <c r="AA171" i="10" s="1"/>
  <c r="M171" i="4"/>
  <c r="M171" i="10" s="1"/>
  <c r="AH65" i="4"/>
  <c r="AH65" i="10" s="1"/>
  <c r="N65" i="4"/>
  <c r="N65" i="10" s="1"/>
  <c r="AC65" i="4"/>
  <c r="AC65" i="10" s="1"/>
  <c r="AR65" i="4"/>
  <c r="AR65" i="10" s="1"/>
  <c r="AB65" i="4"/>
  <c r="AB65" i="10" s="1"/>
  <c r="AQ65" i="4"/>
  <c r="AQ65" i="10" s="1"/>
  <c r="AA65" i="4"/>
  <c r="AA65" i="10" s="1"/>
  <c r="M65" i="4"/>
  <c r="M65" i="10" s="1"/>
  <c r="AA106" i="4"/>
  <c r="O106" i="4"/>
  <c r="AD106" i="4"/>
  <c r="N106" i="4"/>
  <c r="AC106" i="4"/>
  <c r="M106" i="4"/>
  <c r="AF106" i="4"/>
  <c r="P106" i="4"/>
  <c r="Y162" i="4"/>
  <c r="Y162" i="10" s="1"/>
  <c r="AR162" i="4"/>
  <c r="AF162" i="4"/>
  <c r="P162" i="4"/>
  <c r="AE162" i="4"/>
  <c r="AE162" i="10" s="1"/>
  <c r="O162" i="4"/>
  <c r="O162" i="10" s="1"/>
  <c r="AD162" i="4"/>
  <c r="AD162" i="10" s="1"/>
  <c r="N162" i="4"/>
  <c r="AQ192" i="4"/>
  <c r="AQ192" i="10" s="1"/>
  <c r="AC192" i="4"/>
  <c r="AC192" i="10" s="1"/>
  <c r="M192" i="4"/>
  <c r="M192" i="10" s="1"/>
  <c r="AF192" i="4"/>
  <c r="AF192" i="10" s="1"/>
  <c r="P192" i="4"/>
  <c r="P192" i="10" s="1"/>
  <c r="O192" i="4"/>
  <c r="O192" i="10" s="1"/>
  <c r="AD192" i="4"/>
  <c r="AD192" i="10" s="1"/>
  <c r="N192" i="4"/>
  <c r="N192" i="10" s="1"/>
  <c r="AL177" i="4"/>
  <c r="AL177" i="10" s="1"/>
  <c r="P177" i="4"/>
  <c r="P177" i="10" s="1"/>
  <c r="AC177" i="4"/>
  <c r="AC177" i="10" s="1"/>
  <c r="AR177" i="4"/>
  <c r="AR177" i="10" s="1"/>
  <c r="AB177" i="4"/>
  <c r="AB177" i="10" s="1"/>
  <c r="AM177" i="4"/>
  <c r="AM177" i="10" s="1"/>
  <c r="V177" i="4"/>
  <c r="V177" i="10" s="1"/>
  <c r="O177" i="4"/>
  <c r="O177" i="10" s="1"/>
  <c r="W82" i="4"/>
  <c r="AE82" i="4"/>
  <c r="AH82" i="4"/>
  <c r="R82" i="4"/>
  <c r="AG82" i="4"/>
  <c r="Q82" i="4"/>
  <c r="AF82" i="4"/>
  <c r="P82" i="4"/>
  <c r="AJ121" i="4"/>
  <c r="AJ121" i="10" s="1"/>
  <c r="P121" i="4"/>
  <c r="P121" i="10" s="1"/>
  <c r="AE121" i="4"/>
  <c r="AE121" i="10" s="1"/>
  <c r="O121" i="4"/>
  <c r="O121" i="10" s="1"/>
  <c r="AD121" i="4"/>
  <c r="AD121" i="10" s="1"/>
  <c r="N121" i="4"/>
  <c r="N121" i="10" s="1"/>
  <c r="AC121" i="4"/>
  <c r="AC121" i="10" s="1"/>
  <c r="M121" i="4"/>
  <c r="M121" i="10" s="1"/>
  <c r="AH189" i="4"/>
  <c r="AH189" i="10" s="1"/>
  <c r="R189" i="4"/>
  <c r="R189" i="10" s="1"/>
  <c r="AG189" i="4"/>
  <c r="AG189" i="10" s="1"/>
  <c r="Q189" i="4"/>
  <c r="Q189" i="10" s="1"/>
  <c r="AF189" i="4"/>
  <c r="AF189" i="10" s="1"/>
  <c r="P189" i="4"/>
  <c r="P189" i="10" s="1"/>
  <c r="AE189" i="4"/>
  <c r="AE189" i="10" s="1"/>
  <c r="O189" i="4"/>
  <c r="O189" i="10" s="1"/>
  <c r="X94" i="4"/>
  <c r="AR94" i="4"/>
  <c r="AM94" i="4"/>
  <c r="W94" i="4"/>
  <c r="AL94" i="4"/>
  <c r="AL93" i="10" s="1"/>
  <c r="V94" i="4"/>
  <c r="V93" i="10" s="1"/>
  <c r="AK94" i="4"/>
  <c r="Q94" i="4"/>
  <c r="Q122" i="4"/>
  <c r="Q122" i="10" s="1"/>
  <c r="P122" i="4"/>
  <c r="P122" i="10" s="1"/>
  <c r="O122" i="4"/>
  <c r="O122" i="10" s="1"/>
  <c r="N122" i="4"/>
  <c r="N122" i="10" s="1"/>
  <c r="O186" i="4"/>
  <c r="O186" i="10" s="1"/>
  <c r="AK186" i="4"/>
  <c r="AK186" i="10" s="1"/>
  <c r="AP69" i="4"/>
  <c r="AP69" i="10" s="1"/>
  <c r="Z123" i="4"/>
  <c r="Z123" i="10" s="1"/>
  <c r="AJ123" i="4"/>
  <c r="AJ123" i="10" s="1"/>
  <c r="Q310" i="4"/>
  <c r="Q310" i="10" s="1"/>
  <c r="AQ45" i="4"/>
  <c r="AQ45" i="10" s="1"/>
  <c r="AL45" i="4"/>
  <c r="AL45" i="10" s="1"/>
  <c r="AK45" i="4"/>
  <c r="AK45" i="10" s="1"/>
  <c r="AJ45" i="4"/>
  <c r="AJ45" i="10" s="1"/>
  <c r="AH40" i="4"/>
  <c r="AG40" i="4"/>
  <c r="AQ43" i="4"/>
  <c r="AQ43" i="10" s="1"/>
  <c r="X70" i="4"/>
  <c r="X70" i="10" s="1"/>
  <c r="AN70" i="4"/>
  <c r="AN70" i="10" s="1"/>
  <c r="Y70" i="4"/>
  <c r="Y70" i="10" s="1"/>
  <c r="AO70" i="4"/>
  <c r="AO70" i="10" s="1"/>
  <c r="Z70" i="4"/>
  <c r="Z70" i="10" s="1"/>
  <c r="AP70" i="4"/>
  <c r="AP70" i="10" s="1"/>
  <c r="W70" i="4"/>
  <c r="W70" i="10" s="1"/>
  <c r="AA70" i="4"/>
  <c r="AA70" i="10" s="1"/>
  <c r="S69" i="4"/>
  <c r="S69" i="10" s="1"/>
  <c r="AI69" i="4"/>
  <c r="AI69" i="10" s="1"/>
  <c r="T69" i="4"/>
  <c r="T69" i="10" s="1"/>
  <c r="AJ69" i="4"/>
  <c r="AJ69" i="10" s="1"/>
  <c r="U69" i="4"/>
  <c r="U69" i="10" s="1"/>
  <c r="AK69" i="4"/>
  <c r="AK69" i="10" s="1"/>
  <c r="AH69" i="4"/>
  <c r="AH69" i="10" s="1"/>
  <c r="Z69" i="4"/>
  <c r="Z69" i="10" s="1"/>
  <c r="AB70" i="4"/>
  <c r="AB70" i="10" s="1"/>
  <c r="AR70" i="4"/>
  <c r="AR70" i="10" s="1"/>
  <c r="AC70" i="4"/>
  <c r="AC70" i="10" s="1"/>
  <c r="N70" i="4"/>
  <c r="N70" i="10" s="1"/>
  <c r="AD70" i="4"/>
  <c r="AD70" i="10" s="1"/>
  <c r="S70" i="4"/>
  <c r="S70" i="10" s="1"/>
  <c r="AM70" i="4"/>
  <c r="AM70" i="10" s="1"/>
  <c r="AQ70" i="4"/>
  <c r="AQ70" i="10" s="1"/>
  <c r="P70" i="4"/>
  <c r="P70" i="10" s="1"/>
  <c r="AF70" i="4"/>
  <c r="AF70" i="10" s="1"/>
  <c r="Q70" i="4"/>
  <c r="Q70" i="10" s="1"/>
  <c r="AG70" i="4"/>
  <c r="AG70" i="10" s="1"/>
  <c r="R70" i="4"/>
  <c r="R70" i="10" s="1"/>
  <c r="AH70" i="4"/>
  <c r="AI70" i="4"/>
  <c r="AI70" i="10" s="1"/>
  <c r="AE70" i="4"/>
  <c r="AE70" i="10" s="1"/>
  <c r="AA69" i="4"/>
  <c r="AA69" i="10" s="1"/>
  <c r="AQ69" i="4"/>
  <c r="AQ69" i="10" s="1"/>
  <c r="AB69" i="4"/>
  <c r="AB69" i="10" s="1"/>
  <c r="AR69" i="4"/>
  <c r="AR69" i="10" s="1"/>
  <c r="AC69" i="4"/>
  <c r="AC69" i="10" s="1"/>
  <c r="M69" i="4"/>
  <c r="M69" i="10" s="1"/>
  <c r="AL69" i="4"/>
  <c r="AL69" i="10" s="1"/>
  <c r="AD69" i="4"/>
  <c r="AD69" i="10" s="1"/>
  <c r="T70" i="4"/>
  <c r="T70" i="10" s="1"/>
  <c r="AJ70" i="4"/>
  <c r="AJ70" i="10" s="1"/>
  <c r="U70" i="4"/>
  <c r="U70" i="10" s="1"/>
  <c r="AK70" i="4"/>
  <c r="AK70" i="10" s="1"/>
  <c r="V70" i="4"/>
  <c r="V70" i="10" s="1"/>
  <c r="AL70" i="4"/>
  <c r="AL70" i="10" s="1"/>
  <c r="O70" i="4"/>
  <c r="O70" i="10" s="1"/>
  <c r="M70" i="4"/>
  <c r="M70" i="10" s="1"/>
  <c r="O69" i="4"/>
  <c r="O69" i="10" s="1"/>
  <c r="AE69" i="4"/>
  <c r="AE69" i="10" s="1"/>
  <c r="P69" i="4"/>
  <c r="P69" i="10" s="1"/>
  <c r="AF69" i="4"/>
  <c r="AF69" i="10" s="1"/>
  <c r="Q69" i="4"/>
  <c r="Q69" i="10" s="1"/>
  <c r="AG69" i="4"/>
  <c r="AG69" i="10" s="1"/>
  <c r="R69" i="4"/>
  <c r="R69" i="10" s="1"/>
  <c r="N69" i="4"/>
  <c r="N69" i="10" s="1"/>
  <c r="AM66" i="4"/>
  <c r="AQ66" i="4"/>
  <c r="AL66" i="4"/>
  <c r="V66" i="4"/>
  <c r="AO66" i="4"/>
  <c r="AO66" i="10" s="1"/>
  <c r="Y66" i="4"/>
  <c r="Y66" i="10" s="1"/>
  <c r="AN66" i="4"/>
  <c r="AN66" i="10" s="1"/>
  <c r="X66" i="4"/>
  <c r="X66" i="10" s="1"/>
  <c r="AM93" i="4"/>
  <c r="S93" i="4"/>
  <c r="AP93" i="4"/>
  <c r="Z93" i="4"/>
  <c r="AO93" i="4"/>
  <c r="Y93" i="4"/>
  <c r="AN93" i="4"/>
  <c r="X93" i="4"/>
  <c r="X93" i="10" s="1"/>
  <c r="X79" i="4"/>
  <c r="AE79" i="4"/>
  <c r="O79" i="4"/>
  <c r="AP79" i="4"/>
  <c r="Z79" i="4"/>
  <c r="AN79" i="4"/>
  <c r="AK79" i="4"/>
  <c r="U79" i="4"/>
  <c r="U933" i="4" s="1"/>
  <c r="AO108" i="4"/>
  <c r="AO108" i="10" s="1"/>
  <c r="AG108" i="4"/>
  <c r="AG108" i="10" s="1"/>
  <c r="AN108" i="4"/>
  <c r="AN108" i="10" s="1"/>
  <c r="X108" i="4"/>
  <c r="X108" i="10" s="1"/>
  <c r="AM108" i="4"/>
  <c r="AM108" i="10" s="1"/>
  <c r="W108" i="4"/>
  <c r="W108" i="10" s="1"/>
  <c r="AL108" i="4"/>
  <c r="AL108" i="10" s="1"/>
  <c r="V108" i="4"/>
  <c r="V108" i="10" s="1"/>
  <c r="AI164" i="4"/>
  <c r="AI164" i="10" s="1"/>
  <c r="AP164" i="4"/>
  <c r="AM164" i="4"/>
  <c r="AL164" i="4"/>
  <c r="AO164" i="4"/>
  <c r="AO164" i="10" s="1"/>
  <c r="Y164" i="4"/>
  <c r="Y164" i="10" s="1"/>
  <c r="AN164" i="4"/>
  <c r="AN164" i="10" s="1"/>
  <c r="X164" i="4"/>
  <c r="X164" i="10" s="1"/>
  <c r="Q80" i="4"/>
  <c r="Q935" i="4" s="1"/>
  <c r="AF80" i="4"/>
  <c r="AF935" i="4" s="1"/>
  <c r="P80" i="4"/>
  <c r="P935" i="4" s="1"/>
  <c r="AM80" i="4"/>
  <c r="W80" i="4"/>
  <c r="W935" i="4" s="1"/>
  <c r="AC80" i="4"/>
  <c r="AC935" i="4" s="1"/>
  <c r="AH80" i="4"/>
  <c r="AH935" i="4" s="1"/>
  <c r="R80" i="4"/>
  <c r="R935" i="4" s="1"/>
  <c r="Z109" i="4"/>
  <c r="Z109" i="10" s="1"/>
  <c r="M109" i="4"/>
  <c r="M109" i="10" s="1"/>
  <c r="AO109" i="4"/>
  <c r="AO109" i="10" s="1"/>
  <c r="Y109" i="4"/>
  <c r="Y109" i="10" s="1"/>
  <c r="AN109" i="4"/>
  <c r="AN109" i="10" s="1"/>
  <c r="X109" i="4"/>
  <c r="X109" i="10" s="1"/>
  <c r="AM109" i="4"/>
  <c r="AM109" i="10" s="1"/>
  <c r="W109" i="4"/>
  <c r="W109" i="10" s="1"/>
  <c r="AP175" i="4"/>
  <c r="AP175" i="10" s="1"/>
  <c r="AH175" i="4"/>
  <c r="AH175" i="10" s="1"/>
  <c r="AO175" i="4"/>
  <c r="AO175" i="10" s="1"/>
  <c r="Y175" i="4"/>
  <c r="Y175" i="10" s="1"/>
  <c r="AN175" i="4"/>
  <c r="AN175" i="10" s="1"/>
  <c r="X175" i="4"/>
  <c r="X175" i="10" s="1"/>
  <c r="AM175" i="4"/>
  <c r="AM175" i="10" s="1"/>
  <c r="W175" i="4"/>
  <c r="W175" i="10" s="1"/>
  <c r="AL81" i="4"/>
  <c r="AL81" i="10" s="1"/>
  <c r="R81" i="4"/>
  <c r="R81" i="10" s="1"/>
  <c r="AO81" i="4"/>
  <c r="AO81" i="10" s="1"/>
  <c r="Y81" i="4"/>
  <c r="Y81" i="10" s="1"/>
  <c r="AN81" i="4"/>
  <c r="AN81" i="10" s="1"/>
  <c r="X81" i="4"/>
  <c r="X81" i="10" s="1"/>
  <c r="AM81" i="4"/>
  <c r="AM81" i="10" s="1"/>
  <c r="W81" i="4"/>
  <c r="W81" i="10" s="1"/>
  <c r="O110" i="4"/>
  <c r="O110" i="10" s="1"/>
  <c r="W110" i="4"/>
  <c r="W110" i="10" s="1"/>
  <c r="AP110" i="4"/>
  <c r="AP110" i="10" s="1"/>
  <c r="Z110" i="4"/>
  <c r="Z110" i="10" s="1"/>
  <c r="AO110" i="4"/>
  <c r="AO110" i="10" s="1"/>
  <c r="Y110" i="4"/>
  <c r="Y110" i="10" s="1"/>
  <c r="AR110" i="4"/>
  <c r="AR110" i="10" s="1"/>
  <c r="AB110" i="4"/>
  <c r="AB110" i="10" s="1"/>
  <c r="AM172" i="4"/>
  <c r="AM172" i="10" s="1"/>
  <c r="S172" i="4"/>
  <c r="AA172" i="4"/>
  <c r="AD172" i="4"/>
  <c r="N172" i="4"/>
  <c r="N172" i="10" s="1"/>
  <c r="AC172" i="4"/>
  <c r="AR172" i="4"/>
  <c r="AB172" i="4"/>
  <c r="AB83" i="4"/>
  <c r="AB83" i="10" s="1"/>
  <c r="AJ83" i="4"/>
  <c r="AJ83" i="10" s="1"/>
  <c r="AQ83" i="4"/>
  <c r="AQ83" i="10" s="1"/>
  <c r="AA83" i="4"/>
  <c r="AA83" i="10" s="1"/>
  <c r="AP83" i="4"/>
  <c r="AP83" i="10" s="1"/>
  <c r="Z83" i="4"/>
  <c r="Z83" i="10" s="1"/>
  <c r="M83" i="4"/>
  <c r="M83" i="10" s="1"/>
  <c r="AC83" i="4"/>
  <c r="AC83" i="10" s="1"/>
  <c r="AK118" i="4"/>
  <c r="AK118" i="10" s="1"/>
  <c r="AC118" i="4"/>
  <c r="AC118" i="10" s="1"/>
  <c r="AJ118" i="4"/>
  <c r="AJ118" i="10" s="1"/>
  <c r="AQ118" i="4"/>
  <c r="AQ118" i="10" s="1"/>
  <c r="AA118" i="4"/>
  <c r="AA118" i="10" s="1"/>
  <c r="AH118" i="4"/>
  <c r="S118" i="4"/>
  <c r="S118" i="10" s="1"/>
  <c r="N118" i="4"/>
  <c r="N118" i="10" s="1"/>
  <c r="AO174" i="4"/>
  <c r="AO174" i="10" s="1"/>
  <c r="AG174" i="4"/>
  <c r="AG174" i="10" s="1"/>
  <c r="AR174" i="4"/>
  <c r="AR174" i="10" s="1"/>
  <c r="AB174" i="4"/>
  <c r="AB174" i="10" s="1"/>
  <c r="AQ174" i="4"/>
  <c r="AQ174" i="10" s="1"/>
  <c r="AA174" i="4"/>
  <c r="AA174" i="10" s="1"/>
  <c r="AP174" i="4"/>
  <c r="AP174" i="10" s="1"/>
  <c r="Z174" i="4"/>
  <c r="Z174" i="10" s="1"/>
  <c r="AR67" i="4"/>
  <c r="AJ67" i="4"/>
  <c r="AQ67" i="4"/>
  <c r="AA67" i="4"/>
  <c r="AP67" i="4"/>
  <c r="Z67" i="4"/>
  <c r="M67" i="4"/>
  <c r="AC67" i="4"/>
  <c r="AO84" i="4"/>
  <c r="AO84" i="10" s="1"/>
  <c r="AC84" i="4"/>
  <c r="AC84" i="10" s="1"/>
  <c r="AN84" i="4"/>
  <c r="AN84" i="10" s="1"/>
  <c r="X84" i="4"/>
  <c r="X84" i="10" s="1"/>
  <c r="AQ84" i="4"/>
  <c r="AQ84" i="10" s="1"/>
  <c r="AA84" i="4"/>
  <c r="AA84" i="10" s="1"/>
  <c r="AP84" i="4"/>
  <c r="AP84" i="10" s="1"/>
  <c r="Z84" i="4"/>
  <c r="Z84" i="10" s="1"/>
  <c r="Z119" i="4"/>
  <c r="R119" i="4"/>
  <c r="AO119" i="4"/>
  <c r="AO119" i="10" s="1"/>
  <c r="Y119" i="4"/>
  <c r="Y119" i="10" s="1"/>
  <c r="AR119" i="4"/>
  <c r="AB119" i="4"/>
  <c r="AQ119" i="4"/>
  <c r="AA119" i="4"/>
  <c r="AA119" i="10" s="1"/>
  <c r="AR187" i="4"/>
  <c r="AR187" i="10" s="1"/>
  <c r="AB187" i="4"/>
  <c r="AB187" i="10" s="1"/>
  <c r="AQ187" i="4"/>
  <c r="AQ187" i="10" s="1"/>
  <c r="AA187" i="4"/>
  <c r="AA187" i="10" s="1"/>
  <c r="AP187" i="4"/>
  <c r="AP187" i="10" s="1"/>
  <c r="Z187" i="4"/>
  <c r="Z187" i="10" s="1"/>
  <c r="AO187" i="4"/>
  <c r="AO187" i="10" s="1"/>
  <c r="Y187" i="4"/>
  <c r="Y187" i="10" s="1"/>
  <c r="AP92" i="4"/>
  <c r="AP92" i="10" s="1"/>
  <c r="AH92" i="4"/>
  <c r="AH92" i="10" s="1"/>
  <c r="N92" i="4"/>
  <c r="N92" i="10" s="1"/>
  <c r="AC92" i="4"/>
  <c r="AC92" i="10" s="1"/>
  <c r="AR92" i="4"/>
  <c r="AR92" i="10" s="1"/>
  <c r="AB92" i="4"/>
  <c r="AQ92" i="4"/>
  <c r="AQ92" i="10" s="1"/>
  <c r="AA92" i="4"/>
  <c r="AA92" i="10" s="1"/>
  <c r="AQ120" i="4"/>
  <c r="AI120" i="4"/>
  <c r="M120" i="4"/>
  <c r="AD120" i="4"/>
  <c r="N120" i="4"/>
  <c r="AC120" i="4"/>
  <c r="AR120" i="4"/>
  <c r="AB120" i="4"/>
  <c r="AO176" i="4"/>
  <c r="AO176" i="10" s="1"/>
  <c r="AN176" i="4"/>
  <c r="AN176" i="10" s="1"/>
  <c r="AM176" i="4"/>
  <c r="AM176" i="10" s="1"/>
  <c r="AK176" i="4"/>
  <c r="AK176" i="10" s="1"/>
  <c r="AL176" i="4"/>
  <c r="AL176" i="10" s="1"/>
  <c r="V176" i="4"/>
  <c r="V176" i="10" s="1"/>
  <c r="AC176" i="4"/>
  <c r="AC176" i="10" s="1"/>
  <c r="AB176" i="4"/>
  <c r="AB176" i="10" s="1"/>
  <c r="AO68" i="4"/>
  <c r="AO68" i="10" s="1"/>
  <c r="AC68" i="4"/>
  <c r="AC68" i="10" s="1"/>
  <c r="AN68" i="4"/>
  <c r="AN68" i="10" s="1"/>
  <c r="X68" i="4"/>
  <c r="X68" i="10" s="1"/>
  <c r="AQ68" i="4"/>
  <c r="AQ68" i="10" s="1"/>
  <c r="AA68" i="4"/>
  <c r="AA68" i="10" s="1"/>
  <c r="AP68" i="4"/>
  <c r="AP68" i="10" s="1"/>
  <c r="Z68" i="4"/>
  <c r="Z68" i="10" s="1"/>
  <c r="P71" i="4"/>
  <c r="P71" i="10" s="1"/>
  <c r="X71" i="4"/>
  <c r="X71" i="10" s="1"/>
  <c r="AQ71" i="4"/>
  <c r="AQ71" i="10" s="1"/>
  <c r="AA71" i="4"/>
  <c r="AA71" i="10" s="1"/>
  <c r="AP71" i="4"/>
  <c r="AP71" i="10" s="1"/>
  <c r="Z71" i="4"/>
  <c r="Z71" i="10" s="1"/>
  <c r="M71" i="10"/>
  <c r="AC71" i="4"/>
  <c r="AC71" i="10" s="1"/>
  <c r="Z105" i="4"/>
  <c r="Z105" i="10" s="1"/>
  <c r="R105" i="4"/>
  <c r="M105" i="4"/>
  <c r="M105" i="10" s="1"/>
  <c r="AC105" i="4"/>
  <c r="AC105" i="10" s="1"/>
  <c r="AR105" i="4"/>
  <c r="AR105" i="10" s="1"/>
  <c r="AB105" i="4"/>
  <c r="AB105" i="10" s="1"/>
  <c r="AQ105" i="4"/>
  <c r="AQ105" i="10" s="1"/>
  <c r="AA105" i="4"/>
  <c r="AA105" i="10" s="1"/>
  <c r="V171" i="4"/>
  <c r="V171" i="10" s="1"/>
  <c r="AD171" i="4"/>
  <c r="AD171" i="10" s="1"/>
  <c r="AO171" i="4"/>
  <c r="AO171" i="10" s="1"/>
  <c r="Y171" i="4"/>
  <c r="Y171" i="10" s="1"/>
  <c r="AN171" i="4"/>
  <c r="AN171" i="10" s="1"/>
  <c r="X171" i="4"/>
  <c r="X171" i="10" s="1"/>
  <c r="AM171" i="4"/>
  <c r="W171" i="4"/>
  <c r="AL65" i="4"/>
  <c r="AL65" i="10" s="1"/>
  <c r="R65" i="4"/>
  <c r="AO65" i="4"/>
  <c r="AO65" i="10" s="1"/>
  <c r="Y65" i="4"/>
  <c r="Y65" i="10" s="1"/>
  <c r="AN65" i="4"/>
  <c r="AN65" i="10" s="1"/>
  <c r="X65" i="4"/>
  <c r="X65" i="10" s="1"/>
  <c r="AM65" i="4"/>
  <c r="AM65" i="10" s="1"/>
  <c r="W65" i="4"/>
  <c r="W65" i="10" s="1"/>
  <c r="AQ106" i="4"/>
  <c r="AQ106" i="10" s="1"/>
  <c r="AI106" i="4"/>
  <c r="AP106" i="4"/>
  <c r="Z106" i="4"/>
  <c r="AO106" i="4"/>
  <c r="AO106" i="10" s="1"/>
  <c r="Y106" i="4"/>
  <c r="Y106" i="10" s="1"/>
  <c r="AR106" i="4"/>
  <c r="AB106" i="4"/>
  <c r="AO162" i="4"/>
  <c r="M162" i="4"/>
  <c r="AG162" i="4"/>
  <c r="AG162" i="10" s="1"/>
  <c r="AB162" i="4"/>
  <c r="AQ162" i="4"/>
  <c r="AA162" i="4"/>
  <c r="AP162" i="4"/>
  <c r="Z162" i="4"/>
  <c r="AM192" i="4"/>
  <c r="AM192" i="10" s="1"/>
  <c r="AO192" i="4"/>
  <c r="AO192" i="10" s="1"/>
  <c r="Y192" i="4"/>
  <c r="Y192" i="10" s="1"/>
  <c r="AR192" i="4"/>
  <c r="AR192" i="10" s="1"/>
  <c r="AB192" i="4"/>
  <c r="AB192" i="10" s="1"/>
  <c r="AA192" i="4"/>
  <c r="AA192" i="10" s="1"/>
  <c r="AP192" i="4"/>
  <c r="AP192" i="10" s="1"/>
  <c r="Z192" i="4"/>
  <c r="Z192" i="10" s="1"/>
  <c r="AD177" i="4"/>
  <c r="U177" i="4"/>
  <c r="AO177" i="4"/>
  <c r="AO177" i="10" s="1"/>
  <c r="Y177" i="4"/>
  <c r="Y177" i="10" s="1"/>
  <c r="AN177" i="4"/>
  <c r="AN177" i="10" s="1"/>
  <c r="X177" i="4"/>
  <c r="X177" i="10" s="1"/>
  <c r="AI177" i="4"/>
  <c r="AI177" i="10" s="1"/>
  <c r="Q177" i="4"/>
  <c r="Q177" i="10" s="1"/>
  <c r="AI82" i="4"/>
  <c r="O82" i="4"/>
  <c r="AD82" i="4"/>
  <c r="N82" i="4"/>
  <c r="AC82" i="4"/>
  <c r="AR82" i="4"/>
  <c r="AB82" i="4"/>
  <c r="AN121" i="4"/>
  <c r="AN121" i="10" s="1"/>
  <c r="T121" i="4"/>
  <c r="T121" i="10" s="1"/>
  <c r="AQ121" i="4"/>
  <c r="AQ121" i="10" s="1"/>
  <c r="AA121" i="4"/>
  <c r="AA121" i="10" s="1"/>
  <c r="AP121" i="4"/>
  <c r="AP121" i="10" s="1"/>
  <c r="Z121" i="4"/>
  <c r="Z121" i="10" s="1"/>
  <c r="AO121" i="4"/>
  <c r="AO121" i="10" s="1"/>
  <c r="Y121" i="4"/>
  <c r="Y121" i="10" s="1"/>
  <c r="M189" i="4"/>
  <c r="M189" i="10" s="1"/>
  <c r="AD189" i="4"/>
  <c r="AD189" i="10" s="1"/>
  <c r="N189" i="4"/>
  <c r="N189" i="10" s="1"/>
  <c r="AC189" i="4"/>
  <c r="AC189" i="10" s="1"/>
  <c r="AR189" i="4"/>
  <c r="AR189" i="10" s="1"/>
  <c r="AB189" i="4"/>
  <c r="AB189" i="10" s="1"/>
  <c r="AQ189" i="4"/>
  <c r="AQ189" i="10" s="1"/>
  <c r="AA189" i="4"/>
  <c r="AA189" i="10" s="1"/>
  <c r="M94" i="4"/>
  <c r="AF94" i="4"/>
  <c r="AI94" i="4"/>
  <c r="S94" i="4"/>
  <c r="AH94" i="4"/>
  <c r="R94" i="4"/>
  <c r="AG94" i="4"/>
  <c r="AO122" i="4"/>
  <c r="AO122" i="10" s="1"/>
  <c r="AN122" i="4"/>
  <c r="AN122" i="10" s="1"/>
  <c r="AM122" i="4"/>
  <c r="AL122" i="4"/>
  <c r="AL122" i="10" s="1"/>
  <c r="AM186" i="4"/>
  <c r="AM186" i="10" s="1"/>
  <c r="AL186" i="4"/>
  <c r="AL186" i="10" s="1"/>
  <c r="U186" i="4"/>
  <c r="V69" i="4"/>
  <c r="V69" i="10" s="1"/>
  <c r="X69" i="4"/>
  <c r="X69" i="10" s="1"/>
  <c r="N123" i="4"/>
  <c r="N123" i="10" s="1"/>
  <c r="AQ416" i="4"/>
  <c r="AP339" i="4"/>
  <c r="AQ35" i="5" s="1"/>
  <c r="Y339" i="4"/>
  <c r="Z35" i="5" s="1"/>
  <c r="Y418" i="4"/>
  <c r="Y418" i="10" s="1"/>
  <c r="AJ418" i="4"/>
  <c r="AJ418" i="10" s="1"/>
  <c r="V418" i="4"/>
  <c r="V418" i="10" s="1"/>
  <c r="Z309" i="4"/>
  <c r="Z309" i="10" s="1"/>
  <c r="AE309" i="4"/>
  <c r="AE296" i="4" s="1"/>
  <c r="AE296" i="10" s="1"/>
  <c r="Y310" i="4"/>
  <c r="Y310" i="10" s="1"/>
  <c r="N310" i="4"/>
  <c r="N310" i="10" s="1"/>
  <c r="AD310" i="4"/>
  <c r="AD310" i="10" s="1"/>
  <c r="AD32" i="4"/>
  <c r="AD58" i="4" s="1"/>
  <c r="AD60" i="11" s="1"/>
  <c r="S32" i="4"/>
  <c r="AI32" i="4"/>
  <c r="AI58" i="4" s="1"/>
  <c r="AI60" i="11" s="1"/>
  <c r="T32" i="4"/>
  <c r="T58" i="4" s="1"/>
  <c r="T60" i="11" s="1"/>
  <c r="AJ32" i="4"/>
  <c r="AJ58" i="4" s="1"/>
  <c r="AJ60" i="11" s="1"/>
  <c r="AH32" i="4"/>
  <c r="AO32" i="4"/>
  <c r="V32" i="4"/>
  <c r="W32" i="4"/>
  <c r="AM32" i="4"/>
  <c r="X32" i="4"/>
  <c r="AN32" i="4"/>
  <c r="Z32" i="4"/>
  <c r="Y32" i="4"/>
  <c r="AK32" i="4"/>
  <c r="Q32" i="4"/>
  <c r="AL32" i="4"/>
  <c r="AE32" i="4"/>
  <c r="AF32" i="4"/>
  <c r="AP32" i="4"/>
  <c r="N32" i="4"/>
  <c r="AG32" i="4"/>
  <c r="AA32" i="4"/>
  <c r="AQ32" i="4"/>
  <c r="AB32" i="4"/>
  <c r="AB58" i="4" s="1"/>
  <c r="AB60" i="11" s="1"/>
  <c r="AR32" i="4"/>
  <c r="M32" i="4"/>
  <c r="M58" i="4" s="1"/>
  <c r="M60" i="11" s="1"/>
  <c r="R32" i="4"/>
  <c r="AC32" i="4"/>
  <c r="AC58" i="4" s="1"/>
  <c r="AC60" i="11" s="1"/>
  <c r="O32" i="4"/>
  <c r="P32" i="4"/>
  <c r="U32" i="4"/>
  <c r="Q30" i="4"/>
  <c r="AG30" i="4"/>
  <c r="R30" i="4"/>
  <c r="AH30" i="4"/>
  <c r="S30" i="4"/>
  <c r="W30" i="4"/>
  <c r="AF30" i="4"/>
  <c r="AJ30" i="4"/>
  <c r="N31" i="4"/>
  <c r="AD31" i="4"/>
  <c r="O31" i="4"/>
  <c r="AE31" i="4"/>
  <c r="T31" i="4"/>
  <c r="X31" i="4"/>
  <c r="AG31" i="4"/>
  <c r="AK31" i="4"/>
  <c r="Q28" i="4"/>
  <c r="AG28" i="4"/>
  <c r="R28" i="4"/>
  <c r="AH28" i="4"/>
  <c r="S28" i="4"/>
  <c r="AI28" i="4"/>
  <c r="AR28" i="4"/>
  <c r="AJ28" i="4"/>
  <c r="N29" i="4"/>
  <c r="O29" i="4"/>
  <c r="T29" i="4"/>
  <c r="AF29" i="4"/>
  <c r="M29" i="4"/>
  <c r="AK29" i="4"/>
  <c r="AP29" i="4"/>
  <c r="Y29" i="4"/>
  <c r="O26" i="4"/>
  <c r="AE26" i="4"/>
  <c r="P26" i="4"/>
  <c r="AF26" i="4"/>
  <c r="Q26" i="4"/>
  <c r="AG26" i="4"/>
  <c r="AP26" i="4"/>
  <c r="R26" i="4"/>
  <c r="P27" i="4"/>
  <c r="AF27" i="4"/>
  <c r="Q27" i="4"/>
  <c r="AG27" i="4"/>
  <c r="R27" i="4"/>
  <c r="AH27" i="4"/>
  <c r="AQ27" i="4"/>
  <c r="M27" i="4"/>
  <c r="U30" i="4"/>
  <c r="AK30" i="4"/>
  <c r="V30" i="4"/>
  <c r="AL30" i="4"/>
  <c r="AA30" i="4"/>
  <c r="AM30" i="4"/>
  <c r="AN30" i="4"/>
  <c r="AR30" i="4"/>
  <c r="R31" i="4"/>
  <c r="AH31" i="4"/>
  <c r="S31" i="4"/>
  <c r="AI31" i="4"/>
  <c r="AB31" i="4"/>
  <c r="AN31" i="4"/>
  <c r="AO31" i="4"/>
  <c r="P31" i="4"/>
  <c r="U28" i="4"/>
  <c r="AK28" i="4"/>
  <c r="V28" i="4"/>
  <c r="AL28" i="4"/>
  <c r="W28" i="4"/>
  <c r="AM28" i="4"/>
  <c r="P28" i="4"/>
  <c r="AN28" i="4"/>
  <c r="R29" i="4"/>
  <c r="S29" i="4"/>
  <c r="X29" i="4"/>
  <c r="AJ29" i="4"/>
  <c r="Q29" i="4"/>
  <c r="AO29" i="4"/>
  <c r="AL29" i="4"/>
  <c r="AI29" i="4"/>
  <c r="S26" i="4"/>
  <c r="AI26" i="4"/>
  <c r="T26" i="4"/>
  <c r="AJ26" i="4"/>
  <c r="U26" i="4"/>
  <c r="AK26" i="4"/>
  <c r="AH26" i="4"/>
  <c r="T27" i="4"/>
  <c r="AJ27" i="4"/>
  <c r="U27" i="4"/>
  <c r="AK27" i="4"/>
  <c r="V27" i="4"/>
  <c r="AL27" i="4"/>
  <c r="O27" i="4"/>
  <c r="AM27" i="4"/>
  <c r="Y30" i="4"/>
  <c r="AO30" i="4"/>
  <c r="Z30" i="4"/>
  <c r="AP30" i="4"/>
  <c r="AI30" i="4"/>
  <c r="P30" i="4"/>
  <c r="T30" i="4"/>
  <c r="O30" i="4"/>
  <c r="V31" i="4"/>
  <c r="AL31" i="4"/>
  <c r="W31" i="4"/>
  <c r="AM31" i="4"/>
  <c r="AJ31" i="4"/>
  <c r="Q31" i="4"/>
  <c r="U31" i="4"/>
  <c r="AF31" i="4"/>
  <c r="Y28" i="4"/>
  <c r="AO28" i="4"/>
  <c r="Z28" i="4"/>
  <c r="AP28" i="4"/>
  <c r="AA28" i="4"/>
  <c r="AQ28" i="4"/>
  <c r="AF28" i="4"/>
  <c r="X28" i="4"/>
  <c r="V29" i="4"/>
  <c r="W29" i="4"/>
  <c r="AB29" i="4"/>
  <c r="AN29" i="4"/>
  <c r="AC29" i="4"/>
  <c r="U29" i="4"/>
  <c r="AE29" i="4"/>
  <c r="AQ29" i="4"/>
  <c r="W26" i="4"/>
  <c r="AM26" i="4"/>
  <c r="X26" i="4"/>
  <c r="AN26" i="4"/>
  <c r="Y26" i="4"/>
  <c r="AO26" i="4"/>
  <c r="N26" i="4"/>
  <c r="AL26" i="4"/>
  <c r="X27" i="4"/>
  <c r="AN27" i="4"/>
  <c r="Y27" i="4"/>
  <c r="AO27" i="4"/>
  <c r="Z27" i="4"/>
  <c r="AP27" i="4"/>
  <c r="AE27" i="4"/>
  <c r="W27" i="4"/>
  <c r="AI27" i="4"/>
  <c r="N27" i="4"/>
  <c r="V26" i="4"/>
  <c r="AR26" i="4"/>
  <c r="AD29" i="4"/>
  <c r="AR29" i="4"/>
  <c r="AM41" i="4"/>
  <c r="N41" i="4"/>
  <c r="AK39" i="4"/>
  <c r="M28" i="4"/>
  <c r="O28" i="4"/>
  <c r="M31" i="4"/>
  <c r="AQ31" i="4"/>
  <c r="AE30" i="4"/>
  <c r="M30" i="4"/>
  <c r="Z416" i="4"/>
  <c r="AF339" i="4"/>
  <c r="AG35" i="5" s="1"/>
  <c r="M339" i="4"/>
  <c r="N35" i="5" s="1"/>
  <c r="X294" i="4"/>
  <c r="P294" i="4"/>
  <c r="U294" i="4"/>
  <c r="AP773" i="4"/>
  <c r="AQ70" i="5" s="1"/>
  <c r="AP309" i="4"/>
  <c r="AO310" i="4"/>
  <c r="AO310" i="10" s="1"/>
  <c r="R310" i="4"/>
  <c r="R310" i="10" s="1"/>
  <c r="AN42" i="4"/>
  <c r="AN42" i="10" s="1"/>
  <c r="AC42" i="4"/>
  <c r="AC42" i="10" s="1"/>
  <c r="N42" i="4"/>
  <c r="N42" i="10" s="1"/>
  <c r="AD42" i="4"/>
  <c r="AD42" i="10" s="1"/>
  <c r="O42" i="4"/>
  <c r="O42" i="10" s="1"/>
  <c r="AE42" i="4"/>
  <c r="AE42" i="10" s="1"/>
  <c r="AB42" i="4"/>
  <c r="AB42" i="10" s="1"/>
  <c r="AF42" i="4"/>
  <c r="AF42" i="10" s="1"/>
  <c r="T42" i="4"/>
  <c r="T42" i="10" s="1"/>
  <c r="Q42" i="4"/>
  <c r="Q42" i="10" s="1"/>
  <c r="AG42" i="4"/>
  <c r="AG42" i="10" s="1"/>
  <c r="R42" i="4"/>
  <c r="R42" i="10" s="1"/>
  <c r="AH42" i="4"/>
  <c r="AH42" i="10" s="1"/>
  <c r="S42" i="4"/>
  <c r="S42" i="10" s="1"/>
  <c r="AI42" i="4"/>
  <c r="AI42" i="10" s="1"/>
  <c r="AR42" i="4"/>
  <c r="AR42" i="10" s="1"/>
  <c r="Z42" i="4"/>
  <c r="Z42" i="10" s="1"/>
  <c r="AA42" i="4"/>
  <c r="AA42" i="10" s="1"/>
  <c r="P42" i="4"/>
  <c r="P42" i="10" s="1"/>
  <c r="U42" i="4"/>
  <c r="U42" i="10" s="1"/>
  <c r="AK42" i="4"/>
  <c r="AK42" i="10" s="1"/>
  <c r="V42" i="4"/>
  <c r="V42" i="10" s="1"/>
  <c r="AL42" i="4"/>
  <c r="AL42" i="10" s="1"/>
  <c r="W42" i="4"/>
  <c r="W42" i="10" s="1"/>
  <c r="AM42" i="4"/>
  <c r="AM42" i="10" s="1"/>
  <c r="M42" i="4"/>
  <c r="M42" i="10" s="1"/>
  <c r="X42" i="4"/>
  <c r="X42" i="10" s="1"/>
  <c r="AJ42" i="4"/>
  <c r="AJ42" i="10" s="1"/>
  <c r="Y42" i="4"/>
  <c r="Y42" i="10" s="1"/>
  <c r="AO42" i="4"/>
  <c r="AO42" i="10" s="1"/>
  <c r="AP42" i="4"/>
  <c r="AP42" i="10" s="1"/>
  <c r="AQ42" i="4"/>
  <c r="AQ42" i="10" s="1"/>
  <c r="N39" i="4"/>
  <c r="AD39" i="4"/>
  <c r="O39" i="4"/>
  <c r="AE39" i="4"/>
  <c r="P39" i="4"/>
  <c r="AF39" i="4"/>
  <c r="Y39" i="4"/>
  <c r="Q39" i="4"/>
  <c r="P41" i="4"/>
  <c r="AF41" i="4"/>
  <c r="Q41" i="4"/>
  <c r="AG41" i="4"/>
  <c r="R41" i="4"/>
  <c r="AH41" i="4"/>
  <c r="AA41" i="4"/>
  <c r="S41" i="4"/>
  <c r="O44" i="4"/>
  <c r="O44" i="10" s="1"/>
  <c r="AE44" i="4"/>
  <c r="AE44" i="10" s="1"/>
  <c r="P44" i="4"/>
  <c r="P44" i="10" s="1"/>
  <c r="AF44" i="4"/>
  <c r="AF44" i="10" s="1"/>
  <c r="M44" i="4"/>
  <c r="M44" i="10" s="1"/>
  <c r="AC44" i="4"/>
  <c r="AC44" i="10" s="1"/>
  <c r="N44" i="4"/>
  <c r="N44" i="10" s="1"/>
  <c r="V44" i="4"/>
  <c r="V44" i="10" s="1"/>
  <c r="R43" i="4"/>
  <c r="R43" i="10" s="1"/>
  <c r="AH43" i="4"/>
  <c r="AH43" i="10" s="1"/>
  <c r="O43" i="4"/>
  <c r="O43" i="10" s="1"/>
  <c r="AE43" i="4"/>
  <c r="AE43" i="10" s="1"/>
  <c r="P43" i="4"/>
  <c r="P43" i="10" s="1"/>
  <c r="AF43" i="4"/>
  <c r="AF43" i="10" s="1"/>
  <c r="AC43" i="4"/>
  <c r="AC43" i="10" s="1"/>
  <c r="AO43" i="4"/>
  <c r="AO43" i="10" s="1"/>
  <c r="S40" i="4"/>
  <c r="AI40" i="4"/>
  <c r="T40" i="4"/>
  <c r="AJ40" i="4"/>
  <c r="Q40" i="4"/>
  <c r="R39" i="4"/>
  <c r="AH39" i="4"/>
  <c r="S39" i="4"/>
  <c r="AI39" i="4"/>
  <c r="T39" i="4"/>
  <c r="AJ39" i="4"/>
  <c r="AO39" i="4"/>
  <c r="U39" i="4"/>
  <c r="T41" i="4"/>
  <c r="AJ41" i="4"/>
  <c r="U41" i="4"/>
  <c r="AK41" i="4"/>
  <c r="V41" i="4"/>
  <c r="AL41" i="4"/>
  <c r="AQ41" i="4"/>
  <c r="W41" i="4"/>
  <c r="S44" i="4"/>
  <c r="S44" i="10" s="1"/>
  <c r="AI44" i="4"/>
  <c r="AI44" i="10" s="1"/>
  <c r="T44" i="4"/>
  <c r="T44" i="10" s="1"/>
  <c r="AJ44" i="4"/>
  <c r="AJ44" i="10" s="1"/>
  <c r="Q44" i="4"/>
  <c r="Q44" i="10" s="1"/>
  <c r="AG44" i="4"/>
  <c r="AG44" i="10" s="1"/>
  <c r="AD44" i="4"/>
  <c r="AD44" i="10" s="1"/>
  <c r="AL44" i="4"/>
  <c r="AL44" i="10" s="1"/>
  <c r="V43" i="4"/>
  <c r="V43" i="10" s="1"/>
  <c r="AL43" i="4"/>
  <c r="AL43" i="10" s="1"/>
  <c r="S43" i="4"/>
  <c r="S43" i="10" s="1"/>
  <c r="AI43" i="4"/>
  <c r="AI43" i="10" s="1"/>
  <c r="T43" i="4"/>
  <c r="T43" i="10" s="1"/>
  <c r="AJ43" i="4"/>
  <c r="AJ43" i="10" s="1"/>
  <c r="Q43" i="4"/>
  <c r="Q43" i="10" s="1"/>
  <c r="Y43" i="4"/>
  <c r="Y43" i="10" s="1"/>
  <c r="W40" i="4"/>
  <c r="AM40" i="4"/>
  <c r="X40" i="4"/>
  <c r="AN40" i="4"/>
  <c r="U40" i="4"/>
  <c r="V39" i="4"/>
  <c r="AL39" i="4"/>
  <c r="W39" i="4"/>
  <c r="AM39" i="4"/>
  <c r="X39" i="4"/>
  <c r="AN39" i="4"/>
  <c r="AG39" i="4"/>
  <c r="X41" i="4"/>
  <c r="AN41" i="4"/>
  <c r="Y41" i="4"/>
  <c r="AO41" i="4"/>
  <c r="Z41" i="4"/>
  <c r="AP41" i="4"/>
  <c r="O41" i="4"/>
  <c r="AI41" i="4"/>
  <c r="W44" i="4"/>
  <c r="W44" i="10" s="1"/>
  <c r="AM44" i="4"/>
  <c r="AM44" i="10" s="1"/>
  <c r="X44" i="4"/>
  <c r="X44" i="10" s="1"/>
  <c r="AN44" i="4"/>
  <c r="AN44" i="10" s="1"/>
  <c r="U44" i="4"/>
  <c r="U44" i="10" s="1"/>
  <c r="AK44" i="4"/>
  <c r="AK44" i="10" s="1"/>
  <c r="R44" i="4"/>
  <c r="R44" i="10" s="1"/>
  <c r="AP44" i="4"/>
  <c r="AP44" i="10" s="1"/>
  <c r="Z43" i="4"/>
  <c r="Z43" i="10" s="1"/>
  <c r="AP43" i="4"/>
  <c r="AP43" i="10" s="1"/>
  <c r="W43" i="4"/>
  <c r="W43" i="10" s="1"/>
  <c r="AM43" i="4"/>
  <c r="AM43" i="10" s="1"/>
  <c r="X43" i="4"/>
  <c r="X43" i="10" s="1"/>
  <c r="AN43" i="4"/>
  <c r="AN43" i="10" s="1"/>
  <c r="AG43" i="4"/>
  <c r="AG43" i="10" s="1"/>
  <c r="AK43" i="4"/>
  <c r="AK43" i="10" s="1"/>
  <c r="AA40" i="4"/>
  <c r="AQ40" i="4"/>
  <c r="AB40" i="4"/>
  <c r="AR40" i="4"/>
  <c r="Y40" i="4"/>
  <c r="AA45" i="4"/>
  <c r="AA45" i="10" s="1"/>
  <c r="S45" i="4"/>
  <c r="S45" i="10" s="1"/>
  <c r="AP45" i="4"/>
  <c r="AP45" i="10" s="1"/>
  <c r="Z45" i="4"/>
  <c r="Z45" i="10" s="1"/>
  <c r="AO45" i="4"/>
  <c r="AO45" i="10" s="1"/>
  <c r="Y45" i="4"/>
  <c r="Y45" i="10" s="1"/>
  <c r="AN45" i="4"/>
  <c r="AN45" i="10" s="1"/>
  <c r="X45" i="4"/>
  <c r="X45" i="10" s="1"/>
  <c r="V40" i="4"/>
  <c r="N40" i="4"/>
  <c r="AK40" i="4"/>
  <c r="AF40" i="4"/>
  <c r="AF40" i="10" s="1"/>
  <c r="U43" i="4"/>
  <c r="U43" i="10" s="1"/>
  <c r="AA43" i="4"/>
  <c r="AA43" i="10" s="1"/>
  <c r="AH44" i="4"/>
  <c r="AH44" i="10" s="1"/>
  <c r="AB44" i="4"/>
  <c r="AB44" i="10" s="1"/>
  <c r="S27" i="4"/>
  <c r="AC27" i="4"/>
  <c r="AD26" i="4"/>
  <c r="AB26" i="4"/>
  <c r="AM29" i="4"/>
  <c r="AA29" i="4"/>
  <c r="AE41" i="4"/>
  <c r="AC41" i="4"/>
  <c r="AC39" i="4"/>
  <c r="AA39" i="4"/>
  <c r="T28" i="4"/>
  <c r="AD28" i="4"/>
  <c r="AC31" i="4"/>
  <c r="AA31" i="4"/>
  <c r="AB30" i="4"/>
  <c r="AD30" i="4"/>
  <c r="P219" i="4"/>
  <c r="Q24" i="5" s="1"/>
  <c r="AN416" i="4"/>
  <c r="AD339" i="4"/>
  <c r="AE35" i="5" s="1"/>
  <c r="AI339" i="4"/>
  <c r="AJ35" i="5" s="1"/>
  <c r="T339" i="4"/>
  <c r="U35" i="5" s="1"/>
  <c r="Q339" i="4"/>
  <c r="R35" i="5" s="1"/>
  <c r="M268" i="4"/>
  <c r="W295" i="4"/>
  <c r="O295" i="4"/>
  <c r="AN295" i="4"/>
  <c r="Y294" i="4"/>
  <c r="AM309" i="4"/>
  <c r="AM309" i="10" s="1"/>
  <c r="AL310" i="4"/>
  <c r="AL310" i="10" s="1"/>
  <c r="AR43" i="4"/>
  <c r="AR43" i="10" s="1"/>
  <c r="M43" i="4"/>
  <c r="M43" i="10" s="1"/>
  <c r="AO44" i="4"/>
  <c r="AO44" i="10" s="1"/>
  <c r="AQ44" i="4"/>
  <c r="AQ44" i="10" s="1"/>
  <c r="AA27" i="4"/>
  <c r="AR27" i="4"/>
  <c r="Z26" i="4"/>
  <c r="AQ26" i="4"/>
  <c r="AH29" i="4"/>
  <c r="P29" i="4"/>
  <c r="M41" i="4"/>
  <c r="AR41" i="4"/>
  <c r="AR39" i="4"/>
  <c r="AP39" i="4"/>
  <c r="AB28" i="4"/>
  <c r="N28" i="4"/>
  <c r="Y31" i="4"/>
  <c r="AP31" i="4"/>
  <c r="X30" i="4"/>
  <c r="N30" i="4"/>
  <c r="AL259" i="4"/>
  <c r="W45" i="4"/>
  <c r="W45" i="10" s="1"/>
  <c r="O45" i="4"/>
  <c r="O45" i="10" s="1"/>
  <c r="AH45" i="4"/>
  <c r="AH45" i="10" s="1"/>
  <c r="R45" i="4"/>
  <c r="R45" i="10" s="1"/>
  <c r="AG45" i="4"/>
  <c r="AG45" i="10" s="1"/>
  <c r="Q45" i="4"/>
  <c r="Q45" i="10" s="1"/>
  <c r="AF45" i="4"/>
  <c r="AF45" i="10" s="1"/>
  <c r="P45" i="4"/>
  <c r="P45" i="10" s="1"/>
  <c r="R40" i="4"/>
  <c r="Z40" i="4"/>
  <c r="AC40" i="4"/>
  <c r="AE40" i="4"/>
  <c r="AB43" i="4"/>
  <c r="AB43" i="10" s="1"/>
  <c r="AD43" i="4"/>
  <c r="AD43" i="10" s="1"/>
  <c r="Y44" i="4"/>
  <c r="Y44" i="10" s="1"/>
  <c r="AA44" i="4"/>
  <c r="AA44" i="10" s="1"/>
  <c r="AD27" i="4"/>
  <c r="AB27" i="4"/>
  <c r="AC26" i="4"/>
  <c r="AA26" i="4"/>
  <c r="AG29" i="4"/>
  <c r="Z29" i="4"/>
  <c r="AD41" i="4"/>
  <c r="AB41" i="4"/>
  <c r="AB39" i="4"/>
  <c r="Z39" i="4"/>
  <c r="AE28" i="4"/>
  <c r="AC28" i="4"/>
  <c r="AR31" i="4"/>
  <c r="Z31" i="4"/>
  <c r="AQ30" i="4"/>
  <c r="AC30" i="4"/>
  <c r="Y200" i="4"/>
  <c r="AP812" i="4"/>
  <c r="AQ73" i="5" s="1"/>
  <c r="AP792" i="4"/>
  <c r="AP792" i="10" s="1"/>
  <c r="AC760" i="4"/>
  <c r="AD69" i="5" s="1"/>
  <c r="AC740" i="4"/>
  <c r="AC740" i="10" s="1"/>
  <c r="Z760" i="4"/>
  <c r="AA69" i="5" s="1"/>
  <c r="Z740" i="4"/>
  <c r="Z740" i="10" s="1"/>
  <c r="AA760" i="4"/>
  <c r="AB69" i="5" s="1"/>
  <c r="AA740" i="4"/>
  <c r="AA740" i="10" s="1"/>
  <c r="AB760" i="4"/>
  <c r="AC69" i="5" s="1"/>
  <c r="AB740" i="4"/>
  <c r="AB740" i="10" s="1"/>
  <c r="AR416" i="4"/>
  <c r="V433" i="4"/>
  <c r="W43" i="5" s="1"/>
  <c r="V413" i="4"/>
  <c r="V413" i="10" s="1"/>
  <c r="AL433" i="4"/>
  <c r="AM43" i="5" s="1"/>
  <c r="AL413" i="4"/>
  <c r="AL413" i="10" s="1"/>
  <c r="AA413" i="4"/>
  <c r="AA413" i="10" s="1"/>
  <c r="AA433" i="4"/>
  <c r="AB43" i="5" s="1"/>
  <c r="AQ413" i="4"/>
  <c r="AQ413" i="10" s="1"/>
  <c r="AQ433" i="4"/>
  <c r="AR43" i="5" s="1"/>
  <c r="AB413" i="4"/>
  <c r="AB413" i="10" s="1"/>
  <c r="AB433" i="4"/>
  <c r="AC43" i="5" s="1"/>
  <c r="AR413" i="4"/>
  <c r="AR413" i="10" s="1"/>
  <c r="AR433" i="4"/>
  <c r="AS43" i="5" s="1"/>
  <c r="Y433" i="4"/>
  <c r="Z43" i="5" s="1"/>
  <c r="Y413" i="4"/>
  <c r="Y413" i="10" s="1"/>
  <c r="AO433" i="4"/>
  <c r="AP43" i="5" s="1"/>
  <c r="AO413" i="4"/>
  <c r="AO413" i="10" s="1"/>
  <c r="S219" i="4"/>
  <c r="T24" i="5" s="1"/>
  <c r="S259" i="4"/>
  <c r="AA259" i="4"/>
  <c r="P259" i="4"/>
  <c r="AF259" i="4"/>
  <c r="M259" i="4"/>
  <c r="AC259" i="4"/>
  <c r="N259" i="4"/>
  <c r="AD259" i="4"/>
  <c r="Y795" i="4"/>
  <c r="Y795" i="10" s="1"/>
  <c r="Q795" i="4"/>
  <c r="Q795" i="10" s="1"/>
  <c r="N795" i="4"/>
  <c r="N795" i="10" s="1"/>
  <c r="AD795" i="4"/>
  <c r="AD795" i="10" s="1"/>
  <c r="O795" i="4"/>
  <c r="O795" i="10" s="1"/>
  <c r="AE795" i="4"/>
  <c r="AE795" i="10" s="1"/>
  <c r="P795" i="4"/>
  <c r="P795" i="10" s="1"/>
  <c r="AF795" i="4"/>
  <c r="AF795" i="10" s="1"/>
  <c r="W797" i="4"/>
  <c r="S797" i="4"/>
  <c r="X797" i="4"/>
  <c r="M797" i="4"/>
  <c r="AC797" i="4"/>
  <c r="V797" i="4"/>
  <c r="AH797" i="4"/>
  <c r="AM797" i="4"/>
  <c r="X741" i="4"/>
  <c r="P741" i="4"/>
  <c r="M741" i="4"/>
  <c r="AC741" i="4"/>
  <c r="N741" i="4"/>
  <c r="AD741" i="4"/>
  <c r="O741" i="4"/>
  <c r="AE741" i="4"/>
  <c r="R537" i="4"/>
  <c r="S51" i="5" s="1"/>
  <c r="R517" i="4"/>
  <c r="R517" i="10" s="1"/>
  <c r="Z537" i="4"/>
  <c r="AA51" i="5" s="1"/>
  <c r="Z517" i="4"/>
  <c r="Z517" i="10" s="1"/>
  <c r="M537" i="4"/>
  <c r="N51" i="5" s="1"/>
  <c r="M517" i="4"/>
  <c r="N537" i="4"/>
  <c r="O51" i="5" s="1"/>
  <c r="N517" i="4"/>
  <c r="N517" i="10" s="1"/>
  <c r="O517" i="4"/>
  <c r="O517" i="10" s="1"/>
  <c r="O537" i="4"/>
  <c r="P51" i="5" s="1"/>
  <c r="AE517" i="4"/>
  <c r="AE517" i="10" s="1"/>
  <c r="AE537" i="4"/>
  <c r="AF51" i="5" s="1"/>
  <c r="P537" i="4"/>
  <c r="Q51" i="5" s="1"/>
  <c r="P517" i="4"/>
  <c r="P517" i="10" s="1"/>
  <c r="AF537" i="4"/>
  <c r="AG51" i="5" s="1"/>
  <c r="AF517" i="4"/>
  <c r="AF517" i="10" s="1"/>
  <c r="R485" i="4"/>
  <c r="S47" i="5" s="1"/>
  <c r="R465" i="4"/>
  <c r="R465" i="10" s="1"/>
  <c r="M485" i="4"/>
  <c r="N47" i="5" s="1"/>
  <c r="N485" i="4"/>
  <c r="O47" i="5" s="1"/>
  <c r="N465" i="4"/>
  <c r="N465" i="10" s="1"/>
  <c r="Q485" i="4"/>
  <c r="R47" i="5" s="1"/>
  <c r="Q465" i="4"/>
  <c r="Q465" i="10" s="1"/>
  <c r="O465" i="4"/>
  <c r="O465" i="10" s="1"/>
  <c r="O485" i="4"/>
  <c r="P47" i="5" s="1"/>
  <c r="AE465" i="4"/>
  <c r="AE465" i="10" s="1"/>
  <c r="AE485" i="4"/>
  <c r="AF47" i="5" s="1"/>
  <c r="P465" i="4"/>
  <c r="P465" i="10" s="1"/>
  <c r="P485" i="4"/>
  <c r="Q47" i="5" s="1"/>
  <c r="AF465" i="4"/>
  <c r="AF465" i="10" s="1"/>
  <c r="AF485" i="4"/>
  <c r="AG47" i="5" s="1"/>
  <c r="AC522" i="4"/>
  <c r="U522" i="4"/>
  <c r="P522" i="4"/>
  <c r="Q522" i="4"/>
  <c r="N522" i="4"/>
  <c r="AD522" i="4"/>
  <c r="O522" i="4"/>
  <c r="AE522" i="4"/>
  <c r="T563" i="4"/>
  <c r="U53" i="5" s="1"/>
  <c r="AB563" i="4"/>
  <c r="AC53" i="5" s="1"/>
  <c r="O563" i="4"/>
  <c r="P53" i="5" s="1"/>
  <c r="P563" i="4"/>
  <c r="Q53" i="5" s="1"/>
  <c r="M563" i="4"/>
  <c r="N53" i="5" s="1"/>
  <c r="AC563" i="4"/>
  <c r="AD53" i="5" s="1"/>
  <c r="N563" i="4"/>
  <c r="O53" i="5" s="1"/>
  <c r="AD563" i="4"/>
  <c r="AE53" i="5" s="1"/>
  <c r="U306" i="4"/>
  <c r="U306" i="10" s="1"/>
  <c r="U326" i="4"/>
  <c r="V34" i="5" s="1"/>
  <c r="M326" i="4"/>
  <c r="N34" i="5" s="1"/>
  <c r="N326" i="4"/>
  <c r="O34" i="5" s="1"/>
  <c r="N306" i="4"/>
  <c r="N306" i="10" s="1"/>
  <c r="AD326" i="4"/>
  <c r="AE34" i="5" s="1"/>
  <c r="AD306" i="4"/>
  <c r="AD306" i="10" s="1"/>
  <c r="O306" i="4"/>
  <c r="O306" i="10" s="1"/>
  <c r="O326" i="4"/>
  <c r="P34" i="5" s="1"/>
  <c r="AE306" i="4"/>
  <c r="AE306" i="10" s="1"/>
  <c r="AE326" i="4"/>
  <c r="AF34" i="5" s="1"/>
  <c r="P306" i="4"/>
  <c r="P306" i="10" s="1"/>
  <c r="P326" i="4"/>
  <c r="Q34" i="5" s="1"/>
  <c r="AF306" i="4"/>
  <c r="AF306" i="10" s="1"/>
  <c r="AF326" i="4"/>
  <c r="AG34" i="5" s="1"/>
  <c r="N339" i="4"/>
  <c r="O35" i="5" s="1"/>
  <c r="O339" i="4"/>
  <c r="P35" i="5" s="1"/>
  <c r="AC339" i="4"/>
  <c r="AD35" i="5" s="1"/>
  <c r="AF459" i="4"/>
  <c r="S459" i="4"/>
  <c r="T459" i="4"/>
  <c r="O459" i="4"/>
  <c r="M459" i="4"/>
  <c r="AC459" i="4"/>
  <c r="N459" i="4"/>
  <c r="AD459" i="4"/>
  <c r="AO418" i="4"/>
  <c r="AO418" i="10" s="1"/>
  <c r="T418" i="4"/>
  <c r="T418" i="10" s="1"/>
  <c r="M418" i="4"/>
  <c r="M418" i="10" s="1"/>
  <c r="P418" i="4"/>
  <c r="P418" i="10" s="1"/>
  <c r="N418" i="4"/>
  <c r="N418" i="10" s="1"/>
  <c r="AD418" i="4"/>
  <c r="AD418" i="10" s="1"/>
  <c r="O418" i="4"/>
  <c r="O418" i="10" s="1"/>
  <c r="AE418" i="4"/>
  <c r="AE418" i="10" s="1"/>
  <c r="W268" i="4"/>
  <c r="P268" i="4"/>
  <c r="AF268" i="4"/>
  <c r="Z246" i="4"/>
  <c r="R246" i="4"/>
  <c r="O246" i="4"/>
  <c r="AE246" i="4"/>
  <c r="P246" i="4"/>
  <c r="AF246" i="4"/>
  <c r="M246" i="4"/>
  <c r="AC246" i="4"/>
  <c r="S295" i="4"/>
  <c r="AA295" i="4"/>
  <c r="P295" i="4"/>
  <c r="AF295" i="4"/>
  <c r="M295" i="4"/>
  <c r="AC295" i="4"/>
  <c r="N295" i="4"/>
  <c r="AD295" i="4"/>
  <c r="AJ294" i="4"/>
  <c r="M294" i="4"/>
  <c r="N294" i="4"/>
  <c r="N294" i="10" s="1"/>
  <c r="AD294" i="4"/>
  <c r="AD294" i="10" s="1"/>
  <c r="O294" i="4"/>
  <c r="AE294" i="4"/>
  <c r="O219" i="4"/>
  <c r="P24" i="5" s="1"/>
  <c r="T219" i="4"/>
  <c r="U24" i="5" s="1"/>
  <c r="AE793" i="4"/>
  <c r="AM793" i="4"/>
  <c r="AM793" i="10" s="1"/>
  <c r="AB793" i="4"/>
  <c r="AB793" i="10" s="1"/>
  <c r="AR793" i="4"/>
  <c r="AR793" i="10" s="1"/>
  <c r="Y793" i="4"/>
  <c r="AO793" i="4"/>
  <c r="AO793" i="10" s="1"/>
  <c r="Z793" i="4"/>
  <c r="Z793" i="10" s="1"/>
  <c r="AP793" i="4"/>
  <c r="AP793" i="10" s="1"/>
  <c r="AC786" i="4"/>
  <c r="AD71" i="5" s="1"/>
  <c r="AK786" i="4"/>
  <c r="AL71" i="5" s="1"/>
  <c r="Z786" i="4"/>
  <c r="AA71" i="5" s="1"/>
  <c r="AP786" i="4"/>
  <c r="AQ71" i="5" s="1"/>
  <c r="AA786" i="4"/>
  <c r="AB71" i="5" s="1"/>
  <c r="AQ786" i="4"/>
  <c r="AR71" i="5" s="1"/>
  <c r="AB786" i="4"/>
  <c r="AC71" i="5" s="1"/>
  <c r="AR786" i="4"/>
  <c r="AS71" i="5" s="1"/>
  <c r="AL773" i="4"/>
  <c r="AM70" i="5" s="1"/>
  <c r="AD773" i="4"/>
  <c r="AE70" i="5" s="1"/>
  <c r="AA773" i="4"/>
  <c r="AB70" i="5" s="1"/>
  <c r="AQ773" i="4"/>
  <c r="AR70" i="5" s="1"/>
  <c r="AB773" i="4"/>
  <c r="AC70" i="5" s="1"/>
  <c r="AR773" i="4"/>
  <c r="AS70" i="5" s="1"/>
  <c r="Y773" i="4"/>
  <c r="Z70" i="5" s="1"/>
  <c r="AO773" i="4"/>
  <c r="AP70" i="5" s="1"/>
  <c r="AK709" i="4"/>
  <c r="AL65" i="5" s="1"/>
  <c r="AC709" i="4"/>
  <c r="AD65" i="5" s="1"/>
  <c r="Z709" i="4"/>
  <c r="AA65" i="5" s="1"/>
  <c r="AP709" i="4"/>
  <c r="AQ65" i="5" s="1"/>
  <c r="AA709" i="4"/>
  <c r="AB65" i="5" s="1"/>
  <c r="AQ709" i="4"/>
  <c r="AR65" i="5" s="1"/>
  <c r="AB709" i="4"/>
  <c r="AC65" i="5" s="1"/>
  <c r="AR709" i="4"/>
  <c r="AS65" i="5" s="1"/>
  <c r="AK655" i="4"/>
  <c r="AC655" i="4"/>
  <c r="Z655" i="4"/>
  <c r="AP655" i="4"/>
  <c r="AA655" i="4"/>
  <c r="AQ655" i="4"/>
  <c r="AB655" i="4"/>
  <c r="AR655" i="4"/>
  <c r="N644" i="4"/>
  <c r="O60" i="5" s="1"/>
  <c r="AL644" i="4"/>
  <c r="AM60" i="5" s="1"/>
  <c r="AA644" i="4"/>
  <c r="AB60" i="5" s="1"/>
  <c r="AQ644" i="4"/>
  <c r="AR60" i="5" s="1"/>
  <c r="AB644" i="4"/>
  <c r="AC60" i="5" s="1"/>
  <c r="AR644" i="4"/>
  <c r="AS60" i="5" s="1"/>
  <c r="Y644" i="4"/>
  <c r="Z60" i="5" s="1"/>
  <c r="AO644" i="4"/>
  <c r="AP60" i="5" s="1"/>
  <c r="AC589" i="4"/>
  <c r="AD55" i="5" s="1"/>
  <c r="AK589" i="4"/>
  <c r="AL55" i="5" s="1"/>
  <c r="AO589" i="4"/>
  <c r="AP55" i="5" s="1"/>
  <c r="AP589" i="4"/>
  <c r="AQ55" i="5" s="1"/>
  <c r="AA589" i="4"/>
  <c r="AB55" i="5" s="1"/>
  <c r="AQ589" i="4"/>
  <c r="AR55" i="5" s="1"/>
  <c r="AB589" i="4"/>
  <c r="AC55" i="5" s="1"/>
  <c r="AR589" i="4"/>
  <c r="AS55" i="5" s="1"/>
  <c r="AO270" i="4"/>
  <c r="AO270" i="10" s="1"/>
  <c r="AB270" i="4"/>
  <c r="AB270" i="10" s="1"/>
  <c r="AR270" i="4"/>
  <c r="AR270" i="10" s="1"/>
  <c r="AL309" i="4"/>
  <c r="AD309" i="4"/>
  <c r="AD309" i="10" s="1"/>
  <c r="AA309" i="4"/>
  <c r="AQ309" i="4"/>
  <c r="AB296" i="4"/>
  <c r="AB296" i="10" s="1"/>
  <c r="AR296" i="4"/>
  <c r="AR296" i="10" s="1"/>
  <c r="Y296" i="4"/>
  <c r="Y296" i="10" s="1"/>
  <c r="AO296" i="4"/>
  <c r="AO296" i="10" s="1"/>
  <c r="AR696" i="4"/>
  <c r="AS64" i="5" s="1"/>
  <c r="AJ696" i="4"/>
  <c r="AK64" i="5" s="1"/>
  <c r="Y696" i="4"/>
  <c r="Z64" i="5" s="1"/>
  <c r="AO696" i="4"/>
  <c r="AP64" i="5" s="1"/>
  <c r="Z696" i="4"/>
  <c r="AA64" i="5" s="1"/>
  <c r="AP696" i="4"/>
  <c r="AQ64" i="5" s="1"/>
  <c r="AA696" i="4"/>
  <c r="AB64" i="5" s="1"/>
  <c r="AQ696" i="4"/>
  <c r="AR64" i="5" s="1"/>
  <c r="AH550" i="4"/>
  <c r="AI52" i="5" s="1"/>
  <c r="AP550" i="4"/>
  <c r="AQ52" i="5" s="1"/>
  <c r="AL550" i="4"/>
  <c r="AM52" i="5" s="1"/>
  <c r="AM550" i="4"/>
  <c r="AN52" i="5" s="1"/>
  <c r="AB550" i="4"/>
  <c r="AC52" i="5" s="1"/>
  <c r="AR550" i="4"/>
  <c r="AS52" i="5" s="1"/>
  <c r="Y550" i="4"/>
  <c r="Z52" i="5" s="1"/>
  <c r="AO550" i="4"/>
  <c r="AP52" i="5" s="1"/>
  <c r="AE446" i="4"/>
  <c r="AF44" i="5" s="1"/>
  <c r="AP446" i="4"/>
  <c r="AQ44" i="5" s="1"/>
  <c r="AQ446" i="4"/>
  <c r="AR44" i="5" s="1"/>
  <c r="AL446" i="4"/>
  <c r="AM44" i="5" s="1"/>
  <c r="AB446" i="4"/>
  <c r="AC44" i="5" s="1"/>
  <c r="AR446" i="4"/>
  <c r="AS44" i="5" s="1"/>
  <c r="Y446" i="4"/>
  <c r="Z44" i="5" s="1"/>
  <c r="AO446" i="4"/>
  <c r="AP44" i="5" s="1"/>
  <c r="AK470" i="4"/>
  <c r="AK470" i="10" s="1"/>
  <c r="AN470" i="4"/>
  <c r="AN470" i="10" s="1"/>
  <c r="AO470" i="4"/>
  <c r="AO470" i="10" s="1"/>
  <c r="AR470" i="4"/>
  <c r="AR470" i="10" s="1"/>
  <c r="Z470" i="4"/>
  <c r="Z470" i="10" s="1"/>
  <c r="AP470" i="4"/>
  <c r="AP470" i="10" s="1"/>
  <c r="AA470" i="4"/>
  <c r="AA470" i="10" s="1"/>
  <c r="AQ470" i="4"/>
  <c r="AQ470" i="10" s="1"/>
  <c r="T611" i="4"/>
  <c r="AM611" i="4"/>
  <c r="AB611" i="4"/>
  <c r="AR611" i="4"/>
  <c r="Y611" i="4"/>
  <c r="AO611" i="4"/>
  <c r="Z611" i="4"/>
  <c r="AP611" i="4"/>
  <c r="AI312" i="4"/>
  <c r="AQ312" i="4"/>
  <c r="AB312" i="4"/>
  <c r="AR312" i="4"/>
  <c r="AF812" i="4"/>
  <c r="AG73" i="5" s="1"/>
  <c r="AF792" i="4"/>
  <c r="AF792" i="10" s="1"/>
  <c r="AN812" i="4"/>
  <c r="AO73" i="5" s="1"/>
  <c r="AN792" i="4"/>
  <c r="AN792" i="10" s="1"/>
  <c r="Y812" i="4"/>
  <c r="Z73" i="5" s="1"/>
  <c r="Y792" i="4"/>
  <c r="Y792" i="10" s="1"/>
  <c r="AO812" i="4"/>
  <c r="AP73" i="5" s="1"/>
  <c r="AO792" i="4"/>
  <c r="AO792" i="10" s="1"/>
  <c r="Z812" i="4"/>
  <c r="AA73" i="5" s="1"/>
  <c r="Z792" i="4"/>
  <c r="Z792" i="10" s="1"/>
  <c r="AA812" i="4"/>
  <c r="AB73" i="5" s="1"/>
  <c r="AA792" i="4"/>
  <c r="AA792" i="10" s="1"/>
  <c r="AQ812" i="4"/>
  <c r="AR73" i="5" s="1"/>
  <c r="AQ792" i="4"/>
  <c r="AQ792" i="10" s="1"/>
  <c r="AK760" i="4"/>
  <c r="AL69" i="5" s="1"/>
  <c r="AK740" i="4"/>
  <c r="AK740" i="10" s="1"/>
  <c r="AP760" i="4"/>
  <c r="AQ69" i="5" s="1"/>
  <c r="AP740" i="4"/>
  <c r="AP740" i="10" s="1"/>
  <c r="AQ760" i="4"/>
  <c r="AR69" i="5" s="1"/>
  <c r="AQ740" i="4"/>
  <c r="AQ740" i="10" s="1"/>
  <c r="AR760" i="4"/>
  <c r="AS69" i="5" s="1"/>
  <c r="AR740" i="4"/>
  <c r="AR740" i="10" s="1"/>
  <c r="AR219" i="4"/>
  <c r="AS24" i="5" s="1"/>
  <c r="AB812" i="4"/>
  <c r="AC73" i="5" s="1"/>
  <c r="AB792" i="4"/>
  <c r="AB792" i="10" s="1"/>
  <c r="T812" i="4"/>
  <c r="U73" i="5" s="1"/>
  <c r="T792" i="4"/>
  <c r="T792" i="10" s="1"/>
  <c r="M812" i="4"/>
  <c r="N73" i="5" s="1"/>
  <c r="M792" i="4"/>
  <c r="M792" i="10" s="1"/>
  <c r="AC812" i="4"/>
  <c r="AD73" i="5" s="1"/>
  <c r="AC792" i="4"/>
  <c r="AC792" i="10" s="1"/>
  <c r="N812" i="4"/>
  <c r="O73" i="5" s="1"/>
  <c r="N792" i="4"/>
  <c r="N792" i="10" s="1"/>
  <c r="AD812" i="4"/>
  <c r="AE73" i="5" s="1"/>
  <c r="AD792" i="4"/>
  <c r="AD792" i="10" s="1"/>
  <c r="O812" i="4"/>
  <c r="P73" i="5" s="1"/>
  <c r="O792" i="4"/>
  <c r="O792" i="10" s="1"/>
  <c r="AE812" i="4"/>
  <c r="AF73" i="5" s="1"/>
  <c r="AE792" i="4"/>
  <c r="AE792" i="10" s="1"/>
  <c r="Y760" i="4"/>
  <c r="Z69" i="5" s="1"/>
  <c r="Y740" i="4"/>
  <c r="Y740" i="10" s="1"/>
  <c r="Q760" i="4"/>
  <c r="R69" i="5" s="1"/>
  <c r="Q740" i="4"/>
  <c r="Q740" i="10" s="1"/>
  <c r="N760" i="4"/>
  <c r="O69" i="5" s="1"/>
  <c r="N740" i="4"/>
  <c r="N740" i="10" s="1"/>
  <c r="AD760" i="4"/>
  <c r="AE69" i="5" s="1"/>
  <c r="AD740" i="4"/>
  <c r="AD740" i="10" s="1"/>
  <c r="O760" i="4"/>
  <c r="P69" i="5" s="1"/>
  <c r="O740" i="4"/>
  <c r="O740" i="10" s="1"/>
  <c r="AE760" i="4"/>
  <c r="AF69" i="5" s="1"/>
  <c r="AE740" i="4"/>
  <c r="AE740" i="10" s="1"/>
  <c r="P760" i="4"/>
  <c r="Q69" i="5" s="1"/>
  <c r="P740" i="4"/>
  <c r="P740" i="10" s="1"/>
  <c r="AF760" i="4"/>
  <c r="AG69" i="5" s="1"/>
  <c r="AF740" i="4"/>
  <c r="AF740" i="10" s="1"/>
  <c r="R416" i="4"/>
  <c r="S413" i="4"/>
  <c r="S413" i="10" s="1"/>
  <c r="S433" i="4"/>
  <c r="T43" i="5" s="1"/>
  <c r="AH433" i="4"/>
  <c r="AI43" i="5" s="1"/>
  <c r="AH413" i="4"/>
  <c r="AH413" i="10" s="1"/>
  <c r="R433" i="4"/>
  <c r="S43" i="5" s="1"/>
  <c r="R413" i="4"/>
  <c r="R413" i="10" s="1"/>
  <c r="AE433" i="4"/>
  <c r="AF43" i="5" s="1"/>
  <c r="AE413" i="4"/>
  <c r="AE413" i="10" s="1"/>
  <c r="P413" i="4"/>
  <c r="P413" i="10" s="1"/>
  <c r="P433" i="4"/>
  <c r="Q43" i="5" s="1"/>
  <c r="AF413" i="4"/>
  <c r="AF413" i="10" s="1"/>
  <c r="AF433" i="4"/>
  <c r="AG43" i="5" s="1"/>
  <c r="M433" i="4"/>
  <c r="N43" i="5" s="1"/>
  <c r="M413" i="4"/>
  <c r="AC433" i="4"/>
  <c r="AD43" i="5" s="1"/>
  <c r="AC413" i="4"/>
  <c r="AC413" i="10" s="1"/>
  <c r="AI259" i="4"/>
  <c r="AQ259" i="4"/>
  <c r="T259" i="4"/>
  <c r="AJ259" i="4"/>
  <c r="Q259" i="4"/>
  <c r="AG259" i="4"/>
  <c r="R259" i="4"/>
  <c r="AH259" i="4"/>
  <c r="AO795" i="4"/>
  <c r="AO795" i="10" s="1"/>
  <c r="AG795" i="4"/>
  <c r="AG795" i="10" s="1"/>
  <c r="R795" i="4"/>
  <c r="R795" i="10" s="1"/>
  <c r="AH795" i="4"/>
  <c r="AH795" i="10" s="1"/>
  <c r="S795" i="4"/>
  <c r="S795" i="10" s="1"/>
  <c r="AI795" i="4"/>
  <c r="AI795" i="10" s="1"/>
  <c r="T795" i="4"/>
  <c r="T795" i="10" s="1"/>
  <c r="AJ795" i="4"/>
  <c r="AJ795" i="10" s="1"/>
  <c r="AA797" i="4"/>
  <c r="AK797" i="4"/>
  <c r="AB797" i="4"/>
  <c r="Q797" i="4"/>
  <c r="AG797" i="4"/>
  <c r="Z797" i="4"/>
  <c r="AL797" i="4"/>
  <c r="AQ797" i="4"/>
  <c r="AN741" i="4"/>
  <c r="AF741" i="4"/>
  <c r="Q741" i="4"/>
  <c r="AG741" i="4"/>
  <c r="R741" i="4"/>
  <c r="AH741" i="4"/>
  <c r="S741" i="4"/>
  <c r="AI741" i="4"/>
  <c r="AH537" i="4"/>
  <c r="AI51" i="5" s="1"/>
  <c r="AH517" i="4"/>
  <c r="AH517" i="10" s="1"/>
  <c r="AP537" i="4"/>
  <c r="AQ51" i="5" s="1"/>
  <c r="AP517" i="4"/>
  <c r="AP517" i="10" s="1"/>
  <c r="U537" i="4"/>
  <c r="V51" i="5" s="1"/>
  <c r="U517" i="4"/>
  <c r="U517" i="10" s="1"/>
  <c r="V537" i="4"/>
  <c r="W51" i="5" s="1"/>
  <c r="V517" i="4"/>
  <c r="V517" i="10" s="1"/>
  <c r="S517" i="4"/>
  <c r="S517" i="10" s="1"/>
  <c r="S537" i="4"/>
  <c r="T51" i="5" s="1"/>
  <c r="AI517" i="4"/>
  <c r="AI517" i="10" s="1"/>
  <c r="AI537" i="4"/>
  <c r="AJ51" i="5" s="1"/>
  <c r="T517" i="4"/>
  <c r="T517" i="10" s="1"/>
  <c r="T537" i="4"/>
  <c r="U51" i="5" s="1"/>
  <c r="AJ517" i="4"/>
  <c r="AJ517" i="10" s="1"/>
  <c r="AJ537" i="4"/>
  <c r="AK51" i="5" s="1"/>
  <c r="Z485" i="4"/>
  <c r="AA47" i="5" s="1"/>
  <c r="Z465" i="4"/>
  <c r="Z465" i="10" s="1"/>
  <c r="U485" i="4"/>
  <c r="V47" i="5" s="1"/>
  <c r="U465" i="4"/>
  <c r="U465" i="10" s="1"/>
  <c r="V485" i="4"/>
  <c r="W47" i="5" s="1"/>
  <c r="V465" i="4"/>
  <c r="V465" i="10" s="1"/>
  <c r="Y485" i="4"/>
  <c r="Z47" i="5" s="1"/>
  <c r="Y465" i="4"/>
  <c r="Y465" i="10" s="1"/>
  <c r="S465" i="4"/>
  <c r="S465" i="10" s="1"/>
  <c r="S485" i="4"/>
  <c r="T47" i="5" s="1"/>
  <c r="AI465" i="4"/>
  <c r="AI465" i="10" s="1"/>
  <c r="AI485" i="4"/>
  <c r="AJ47" i="5" s="1"/>
  <c r="T465" i="4"/>
  <c r="T465" i="10" s="1"/>
  <c r="T485" i="4"/>
  <c r="U47" i="5" s="1"/>
  <c r="AJ465" i="4"/>
  <c r="AJ465" i="10" s="1"/>
  <c r="AJ485" i="4"/>
  <c r="AK47" i="5" s="1"/>
  <c r="M522" i="4"/>
  <c r="AK522" i="4"/>
  <c r="X522" i="4"/>
  <c r="Y522" i="4"/>
  <c r="R522" i="4"/>
  <c r="AH522" i="4"/>
  <c r="S522" i="4"/>
  <c r="AI522" i="4"/>
  <c r="AJ563" i="4"/>
  <c r="AK53" i="5" s="1"/>
  <c r="AR563" i="4"/>
  <c r="AS53" i="5" s="1"/>
  <c r="W563" i="4"/>
  <c r="X53" i="5" s="1"/>
  <c r="X563" i="4"/>
  <c r="Y53" i="5" s="1"/>
  <c r="Q563" i="4"/>
  <c r="R53" i="5" s="1"/>
  <c r="AG563" i="4"/>
  <c r="AH53" i="5" s="1"/>
  <c r="R563" i="4"/>
  <c r="S53" i="5" s="1"/>
  <c r="AH563" i="4"/>
  <c r="AI53" i="5" s="1"/>
  <c r="AK306" i="4"/>
  <c r="AK306" i="10" s="1"/>
  <c r="AK326" i="4"/>
  <c r="AL34" i="5" s="1"/>
  <c r="AC306" i="4"/>
  <c r="AC306" i="10" s="1"/>
  <c r="AC326" i="4"/>
  <c r="AD34" i="5" s="1"/>
  <c r="R326" i="4"/>
  <c r="S34" i="5" s="1"/>
  <c r="R306" i="4"/>
  <c r="R306" i="10" s="1"/>
  <c r="AH326" i="4"/>
  <c r="AI34" i="5" s="1"/>
  <c r="AH306" i="4"/>
  <c r="AH306" i="10" s="1"/>
  <c r="S306" i="4"/>
  <c r="S306" i="10" s="1"/>
  <c r="S326" i="4"/>
  <c r="T34" i="5" s="1"/>
  <c r="AI306" i="4"/>
  <c r="AI306" i="10" s="1"/>
  <c r="AI326" i="4"/>
  <c r="AJ34" i="5" s="1"/>
  <c r="T306" i="4"/>
  <c r="T306" i="10" s="1"/>
  <c r="T326" i="4"/>
  <c r="U34" i="5" s="1"/>
  <c r="AJ306" i="4"/>
  <c r="AJ306" i="10" s="1"/>
  <c r="AJ326" i="4"/>
  <c r="AK34" i="5" s="1"/>
  <c r="AL339" i="4"/>
  <c r="AM35" i="5" s="1"/>
  <c r="S339" i="4"/>
  <c r="T35" i="5" s="1"/>
  <c r="AJ339" i="4"/>
  <c r="AK35" i="5" s="1"/>
  <c r="AG339" i="4"/>
  <c r="AH35" i="5" s="1"/>
  <c r="AN459" i="4"/>
  <c r="AA459" i="4"/>
  <c r="AB459" i="4"/>
  <c r="W459" i="4"/>
  <c r="Q459" i="4"/>
  <c r="AG459" i="4"/>
  <c r="R459" i="4"/>
  <c r="AH459" i="4"/>
  <c r="Q418" i="4"/>
  <c r="Q418" i="10" s="1"/>
  <c r="AB418" i="4"/>
  <c r="AB418" i="10" s="1"/>
  <c r="U418" i="4"/>
  <c r="U418" i="10" s="1"/>
  <c r="X418" i="4"/>
  <c r="X418" i="10" s="1"/>
  <c r="R418" i="4"/>
  <c r="R418" i="10" s="1"/>
  <c r="AH418" i="4"/>
  <c r="AH418" i="10" s="1"/>
  <c r="S418" i="4"/>
  <c r="S418" i="10" s="1"/>
  <c r="AI418" i="4"/>
  <c r="AI418" i="10" s="1"/>
  <c r="AM268" i="4"/>
  <c r="AE268" i="4"/>
  <c r="AJ268" i="4"/>
  <c r="Q268" i="4"/>
  <c r="AG268" i="4"/>
  <c r="AP246" i="4"/>
  <c r="AH246" i="4"/>
  <c r="S246" i="4"/>
  <c r="AI246" i="4"/>
  <c r="T246" i="4"/>
  <c r="AJ246" i="4"/>
  <c r="Q246" i="4"/>
  <c r="AG246" i="4"/>
  <c r="AI295" i="4"/>
  <c r="AQ295" i="4"/>
  <c r="T295" i="4"/>
  <c r="AJ295" i="4"/>
  <c r="Q295" i="4"/>
  <c r="AG295" i="4"/>
  <c r="R295" i="4"/>
  <c r="AH295" i="4"/>
  <c r="AR294" i="4"/>
  <c r="Q294" i="4"/>
  <c r="AG294" i="4"/>
  <c r="R294" i="4"/>
  <c r="AH294" i="4"/>
  <c r="S294" i="4"/>
  <c r="AI294" i="4"/>
  <c r="M219" i="4"/>
  <c r="N24" i="5" s="1"/>
  <c r="AA793" i="4"/>
  <c r="AA793" i="10" s="1"/>
  <c r="S793" i="4"/>
  <c r="S793" i="10" s="1"/>
  <c r="P793" i="4"/>
  <c r="P793" i="10" s="1"/>
  <c r="AF793" i="4"/>
  <c r="AF793" i="10" s="1"/>
  <c r="M793" i="4"/>
  <c r="M793" i="10" s="1"/>
  <c r="AC793" i="4"/>
  <c r="AC793" i="10" s="1"/>
  <c r="N793" i="4"/>
  <c r="N793" i="10" s="1"/>
  <c r="AD793" i="4"/>
  <c r="AD793" i="10" s="1"/>
  <c r="AO786" i="4"/>
  <c r="AP71" i="5" s="1"/>
  <c r="Q786" i="4"/>
  <c r="R71" i="5" s="1"/>
  <c r="N786" i="4"/>
  <c r="O71" i="5" s="1"/>
  <c r="AD786" i="4"/>
  <c r="AE71" i="5" s="1"/>
  <c r="O786" i="4"/>
  <c r="P71" i="5" s="1"/>
  <c r="AE786" i="4"/>
  <c r="AF71" i="5" s="1"/>
  <c r="P786" i="4"/>
  <c r="Q71" i="5" s="1"/>
  <c r="AF786" i="4"/>
  <c r="AG71" i="5" s="1"/>
  <c r="R773" i="4"/>
  <c r="S70" i="5" s="1"/>
  <c r="Z773" i="4"/>
  <c r="AA70" i="5" s="1"/>
  <c r="O773" i="4"/>
  <c r="P70" i="5" s="1"/>
  <c r="AE773" i="4"/>
  <c r="AF70" i="5" s="1"/>
  <c r="P773" i="4"/>
  <c r="Q70" i="5" s="1"/>
  <c r="AF773" i="4"/>
  <c r="AG70" i="5" s="1"/>
  <c r="M773" i="4"/>
  <c r="N70" i="5" s="1"/>
  <c r="AC773" i="4"/>
  <c r="AD70" i="5" s="1"/>
  <c r="Q709" i="4"/>
  <c r="R65" i="5" s="1"/>
  <c r="Y709" i="4"/>
  <c r="Z65" i="5" s="1"/>
  <c r="N709" i="4"/>
  <c r="O65" i="5" s="1"/>
  <c r="AD709" i="4"/>
  <c r="AE65" i="5" s="1"/>
  <c r="O709" i="4"/>
  <c r="P65" i="5" s="1"/>
  <c r="AE709" i="4"/>
  <c r="AF65" i="5" s="1"/>
  <c r="P709" i="4"/>
  <c r="Q65" i="5" s="1"/>
  <c r="AF709" i="4"/>
  <c r="AG65" i="5" s="1"/>
  <c r="Q655" i="4"/>
  <c r="Y655" i="4"/>
  <c r="N655" i="4"/>
  <c r="AD655" i="4"/>
  <c r="O655" i="4"/>
  <c r="AE655" i="4"/>
  <c r="P655" i="4"/>
  <c r="AF655" i="4"/>
  <c r="Z644" i="4"/>
  <c r="AA60" i="5" s="1"/>
  <c r="R644" i="4"/>
  <c r="S60" i="5" s="1"/>
  <c r="O644" i="4"/>
  <c r="P60" i="5" s="1"/>
  <c r="AE644" i="4"/>
  <c r="AF60" i="5" s="1"/>
  <c r="P644" i="4"/>
  <c r="Q60" i="5" s="1"/>
  <c r="AF644" i="4"/>
  <c r="AG60" i="5" s="1"/>
  <c r="M644" i="4"/>
  <c r="N60" i="5" s="1"/>
  <c r="AC644" i="4"/>
  <c r="AD60" i="5" s="1"/>
  <c r="AL589" i="4"/>
  <c r="AM55" i="5" s="1"/>
  <c r="N589" i="4"/>
  <c r="O55" i="5" s="1"/>
  <c r="Q589" i="4"/>
  <c r="R55" i="5" s="1"/>
  <c r="R589" i="4"/>
  <c r="S55" i="5" s="1"/>
  <c r="O589" i="4"/>
  <c r="P55" i="5" s="1"/>
  <c r="AE589" i="4"/>
  <c r="AF55" i="5" s="1"/>
  <c r="P589" i="4"/>
  <c r="Q55" i="5" s="1"/>
  <c r="AF589" i="4"/>
  <c r="AG55" i="5" s="1"/>
  <c r="U270" i="4"/>
  <c r="U270" i="10" s="1"/>
  <c r="M270" i="4"/>
  <c r="M270" i="10" s="1"/>
  <c r="AF270" i="4"/>
  <c r="AF270" i="10" s="1"/>
  <c r="AH309" i="4"/>
  <c r="O309" i="4"/>
  <c r="AF296" i="4"/>
  <c r="AF296" i="10" s="1"/>
  <c r="M296" i="4"/>
  <c r="M296" i="10" s="1"/>
  <c r="AC296" i="4"/>
  <c r="AC296" i="10" s="1"/>
  <c r="X696" i="4"/>
  <c r="Y64" i="5" s="1"/>
  <c r="P696" i="4"/>
  <c r="Q64" i="5" s="1"/>
  <c r="M696" i="4"/>
  <c r="N64" i="5" s="1"/>
  <c r="AC696" i="4"/>
  <c r="AD64" i="5" s="1"/>
  <c r="N696" i="4"/>
  <c r="O64" i="5" s="1"/>
  <c r="AD696" i="4"/>
  <c r="AE64" i="5" s="1"/>
  <c r="O696" i="4"/>
  <c r="P64" i="5" s="1"/>
  <c r="AE696" i="4"/>
  <c r="AF64" i="5" s="1"/>
  <c r="AA550" i="4"/>
  <c r="AB52" i="5" s="1"/>
  <c r="S550" i="4"/>
  <c r="T52" i="5" s="1"/>
  <c r="N550" i="4"/>
  <c r="O52" i="5" s="1"/>
  <c r="O550" i="4"/>
  <c r="P52" i="5" s="1"/>
  <c r="P550" i="4"/>
  <c r="Q52" i="5" s="1"/>
  <c r="AF550" i="4"/>
  <c r="AG52" i="5" s="1"/>
  <c r="M550" i="4"/>
  <c r="N52" i="5" s="1"/>
  <c r="AC550" i="4"/>
  <c r="AD52" i="5" s="1"/>
  <c r="AM446" i="4"/>
  <c r="AN44" i="5" s="1"/>
  <c r="R446" i="4"/>
  <c r="S44" i="5" s="1"/>
  <c r="S446" i="4"/>
  <c r="T44" i="5" s="1"/>
  <c r="N446" i="4"/>
  <c r="O44" i="5" s="1"/>
  <c r="P446" i="4"/>
  <c r="Q44" i="5" s="1"/>
  <c r="AF446" i="4"/>
  <c r="AG44" i="5" s="1"/>
  <c r="M446" i="4"/>
  <c r="N44" i="5" s="1"/>
  <c r="AC446" i="4"/>
  <c r="AD44" i="5" s="1"/>
  <c r="M470" i="4"/>
  <c r="M470" i="10" s="1"/>
  <c r="P470" i="4"/>
  <c r="P470" i="10" s="1"/>
  <c r="Q470" i="4"/>
  <c r="Q470" i="10" s="1"/>
  <c r="T470" i="4"/>
  <c r="T470" i="10" s="1"/>
  <c r="N470" i="4"/>
  <c r="N470" i="10" s="1"/>
  <c r="AD470" i="4"/>
  <c r="AD470" i="10" s="1"/>
  <c r="O470" i="4"/>
  <c r="O470" i="10" s="1"/>
  <c r="AE470" i="4"/>
  <c r="AE470" i="10" s="1"/>
  <c r="AE611" i="4"/>
  <c r="W611" i="4"/>
  <c r="S611" i="4"/>
  <c r="AF611" i="4"/>
  <c r="AC611" i="4"/>
  <c r="N611" i="4"/>
  <c r="AD611" i="4"/>
  <c r="O312" i="4"/>
  <c r="W312" i="4"/>
  <c r="P312" i="4"/>
  <c r="AF312" i="4"/>
  <c r="M312" i="4"/>
  <c r="M312" i="10" s="1"/>
  <c r="AC312" i="4"/>
  <c r="N312" i="4"/>
  <c r="AD312" i="4"/>
  <c r="AD312" i="10" s="1"/>
  <c r="AO200" i="4"/>
  <c r="AR812" i="4"/>
  <c r="AS73" i="5" s="1"/>
  <c r="AR792" i="4"/>
  <c r="AR792" i="10" s="1"/>
  <c r="Q812" i="4"/>
  <c r="R73" i="5" s="1"/>
  <c r="Q792" i="4"/>
  <c r="Q792" i="10" s="1"/>
  <c r="R812" i="4"/>
  <c r="S73" i="5" s="1"/>
  <c r="R792" i="4"/>
  <c r="R792" i="10" s="1"/>
  <c r="S812" i="4"/>
  <c r="T73" i="5" s="1"/>
  <c r="S792" i="4"/>
  <c r="S792" i="10" s="1"/>
  <c r="AO760" i="4"/>
  <c r="AP69" i="5" s="1"/>
  <c r="AO740" i="4"/>
  <c r="AO740" i="10" s="1"/>
  <c r="R760" i="4"/>
  <c r="S69" i="5" s="1"/>
  <c r="R740" i="4"/>
  <c r="R740" i="10" s="1"/>
  <c r="S740" i="4"/>
  <c r="S740" i="10" s="1"/>
  <c r="S760" i="4"/>
  <c r="T69" i="5" s="1"/>
  <c r="T760" i="4"/>
  <c r="U69" i="5" s="1"/>
  <c r="T740" i="4"/>
  <c r="T740" i="10" s="1"/>
  <c r="AD433" i="4"/>
  <c r="AE43" i="5" s="1"/>
  <c r="AD413" i="4"/>
  <c r="AD413" i="10" s="1"/>
  <c r="O433" i="4"/>
  <c r="P43" i="5" s="1"/>
  <c r="O413" i="4"/>
  <c r="O413" i="10" s="1"/>
  <c r="Z433" i="4"/>
  <c r="AA43" i="5" s="1"/>
  <c r="Z413" i="4"/>
  <c r="Z413" i="10" s="1"/>
  <c r="AI413" i="4"/>
  <c r="AI413" i="10" s="1"/>
  <c r="AI433" i="4"/>
  <c r="AJ43" i="5" s="1"/>
  <c r="T413" i="4"/>
  <c r="T413" i="10" s="1"/>
  <c r="T433" i="4"/>
  <c r="U43" i="5" s="1"/>
  <c r="AJ413" i="4"/>
  <c r="AJ413" i="10" s="1"/>
  <c r="AJ433" i="4"/>
  <c r="AK43" i="5" s="1"/>
  <c r="Q433" i="4"/>
  <c r="R43" i="5" s="1"/>
  <c r="Q413" i="4"/>
  <c r="Q413" i="10" s="1"/>
  <c r="AG433" i="4"/>
  <c r="AH43" i="5" s="1"/>
  <c r="AG413" i="4"/>
  <c r="AG413" i="10" s="1"/>
  <c r="AH219" i="4"/>
  <c r="AI24" i="5" s="1"/>
  <c r="M795" i="4"/>
  <c r="M795" i="10" s="1"/>
  <c r="U795" i="4"/>
  <c r="U795" i="10" s="1"/>
  <c r="V795" i="4"/>
  <c r="V795" i="10" s="1"/>
  <c r="AL795" i="4"/>
  <c r="AL795" i="10" s="1"/>
  <c r="W795" i="4"/>
  <c r="W795" i="10" s="1"/>
  <c r="AM795" i="4"/>
  <c r="AM795" i="10" s="1"/>
  <c r="X795" i="4"/>
  <c r="X795" i="10" s="1"/>
  <c r="AN795" i="4"/>
  <c r="AN795" i="10" s="1"/>
  <c r="O797" i="4"/>
  <c r="P797" i="4"/>
  <c r="AF797" i="4"/>
  <c r="U797" i="4"/>
  <c r="N797" i="4"/>
  <c r="AD797" i="4"/>
  <c r="AP797" i="4"/>
  <c r="AN797" i="4"/>
  <c r="AB741" i="4"/>
  <c r="T741" i="4"/>
  <c r="U741" i="4"/>
  <c r="AK741" i="4"/>
  <c r="V741" i="4"/>
  <c r="AL741" i="4"/>
  <c r="W741" i="4"/>
  <c r="AM741" i="4"/>
  <c r="Y537" i="4"/>
  <c r="Z51" i="5" s="1"/>
  <c r="Y517" i="4"/>
  <c r="Y517" i="10" s="1"/>
  <c r="Q537" i="4"/>
  <c r="R51" i="5" s="1"/>
  <c r="Q517" i="4"/>
  <c r="Q517" i="10" s="1"/>
  <c r="AC537" i="4"/>
  <c r="AD51" i="5" s="1"/>
  <c r="AC517" i="4"/>
  <c r="AC517" i="10" s="1"/>
  <c r="AD537" i="4"/>
  <c r="AE51" i="5" s="1"/>
  <c r="AD517" i="4"/>
  <c r="AD517" i="10" s="1"/>
  <c r="W517" i="4"/>
  <c r="W517" i="10" s="1"/>
  <c r="W537" i="4"/>
  <c r="X51" i="5" s="1"/>
  <c r="AM517" i="4"/>
  <c r="AM517" i="10" s="1"/>
  <c r="AM537" i="4"/>
  <c r="AN51" i="5" s="1"/>
  <c r="X537" i="4"/>
  <c r="Y51" i="5" s="1"/>
  <c r="X517" i="4"/>
  <c r="X517" i="10" s="1"/>
  <c r="AN537" i="4"/>
  <c r="AO51" i="5" s="1"/>
  <c r="AN517" i="4"/>
  <c r="AN517" i="10" s="1"/>
  <c r="AH485" i="4"/>
  <c r="AI47" i="5" s="1"/>
  <c r="AH465" i="4"/>
  <c r="AH465" i="10" s="1"/>
  <c r="AC485" i="4"/>
  <c r="AD47" i="5" s="1"/>
  <c r="AC465" i="4"/>
  <c r="AC465" i="10" s="1"/>
  <c r="AD485" i="4"/>
  <c r="AE47" i="5" s="1"/>
  <c r="AD465" i="4"/>
  <c r="AD465" i="10" s="1"/>
  <c r="AG485" i="4"/>
  <c r="AH47" i="5" s="1"/>
  <c r="AG465" i="4"/>
  <c r="AG465" i="10" s="1"/>
  <c r="W465" i="4"/>
  <c r="W465" i="10" s="1"/>
  <c r="W485" i="4"/>
  <c r="X47" i="5" s="1"/>
  <c r="AM465" i="4"/>
  <c r="AM465" i="10" s="1"/>
  <c r="AM485" i="4"/>
  <c r="AN47" i="5" s="1"/>
  <c r="X465" i="4"/>
  <c r="X465" i="10" s="1"/>
  <c r="X485" i="4"/>
  <c r="Y47" i="5" s="1"/>
  <c r="AN465" i="4"/>
  <c r="AN465" i="10" s="1"/>
  <c r="AN485" i="4"/>
  <c r="AO47" i="5" s="1"/>
  <c r="T522" i="4"/>
  <c r="AB522" i="4"/>
  <c r="AF522" i="4"/>
  <c r="AG522" i="4"/>
  <c r="V522" i="4"/>
  <c r="AL522" i="4"/>
  <c r="W522" i="4"/>
  <c r="AM522" i="4"/>
  <c r="AA563" i="4"/>
  <c r="AB53" i="5" s="1"/>
  <c r="S563" i="4"/>
  <c r="T53" i="5" s="1"/>
  <c r="AE563" i="4"/>
  <c r="AF53" i="5" s="1"/>
  <c r="AF563" i="4"/>
  <c r="AG53" i="5" s="1"/>
  <c r="U563" i="4"/>
  <c r="V53" i="5" s="1"/>
  <c r="AK563" i="4"/>
  <c r="AL53" i="5" s="1"/>
  <c r="V563" i="4"/>
  <c r="W53" i="5" s="1"/>
  <c r="AL563" i="4"/>
  <c r="AM53" i="5" s="1"/>
  <c r="Y306" i="4"/>
  <c r="Y306" i="10" s="1"/>
  <c r="Y326" i="4"/>
  <c r="Z34" i="5" s="1"/>
  <c r="Q306" i="4"/>
  <c r="Q306" i="10" s="1"/>
  <c r="Q326" i="4"/>
  <c r="R34" i="5" s="1"/>
  <c r="V326" i="4"/>
  <c r="W34" i="5" s="1"/>
  <c r="V306" i="4"/>
  <c r="V306" i="10" s="1"/>
  <c r="AL326" i="4"/>
  <c r="AM34" i="5" s="1"/>
  <c r="AL306" i="4"/>
  <c r="AL306" i="10" s="1"/>
  <c r="W306" i="4"/>
  <c r="W306" i="10" s="1"/>
  <c r="W326" i="4"/>
  <c r="X34" i="5" s="1"/>
  <c r="AM306" i="4"/>
  <c r="AM306" i="10" s="1"/>
  <c r="AM326" i="4"/>
  <c r="AN34" i="5" s="1"/>
  <c r="X306" i="4"/>
  <c r="X306" i="10" s="1"/>
  <c r="X326" i="4"/>
  <c r="Y34" i="5" s="1"/>
  <c r="AN306" i="4"/>
  <c r="AN306" i="10" s="1"/>
  <c r="AN326" i="4"/>
  <c r="AO34" i="5" s="1"/>
  <c r="P459" i="4"/>
  <c r="AI459" i="4"/>
  <c r="AJ459" i="4"/>
  <c r="AE459" i="4"/>
  <c r="U459" i="4"/>
  <c r="AK459" i="4"/>
  <c r="V459" i="4"/>
  <c r="AL459" i="4"/>
  <c r="AC418" i="4"/>
  <c r="AC418" i="10" s="1"/>
  <c r="AF418" i="4"/>
  <c r="AF418" i="10" s="1"/>
  <c r="AL418" i="4"/>
  <c r="AL418" i="10" s="1"/>
  <c r="W418" i="4"/>
  <c r="W418" i="10" s="1"/>
  <c r="AM418" i="4"/>
  <c r="AM418" i="10" s="1"/>
  <c r="N246" i="4"/>
  <c r="V246" i="4"/>
  <c r="W246" i="4"/>
  <c r="AM246" i="4"/>
  <c r="X246" i="4"/>
  <c r="AN246" i="4"/>
  <c r="U246" i="4"/>
  <c r="AK246" i="4"/>
  <c r="U295" i="4"/>
  <c r="AK295" i="4"/>
  <c r="V295" i="4"/>
  <c r="AL295" i="4"/>
  <c r="AK294" i="4"/>
  <c r="V294" i="4"/>
  <c r="AL294" i="4"/>
  <c r="W294" i="4"/>
  <c r="AD219" i="4"/>
  <c r="AE24" i="5" s="1"/>
  <c r="AQ793" i="4"/>
  <c r="AQ793" i="10" s="1"/>
  <c r="AI793" i="4"/>
  <c r="T793" i="4"/>
  <c r="T793" i="10" s="1"/>
  <c r="AJ793" i="4"/>
  <c r="AJ793" i="10" s="1"/>
  <c r="Q793" i="4"/>
  <c r="Q793" i="10" s="1"/>
  <c r="AG793" i="4"/>
  <c r="R793" i="4"/>
  <c r="R793" i="10" s="1"/>
  <c r="AH793" i="4"/>
  <c r="AH793" i="10" s="1"/>
  <c r="Y786" i="4"/>
  <c r="Z71" i="5" s="1"/>
  <c r="AG786" i="4"/>
  <c r="AH71" i="5" s="1"/>
  <c r="R786" i="4"/>
  <c r="S71" i="5" s="1"/>
  <c r="AH786" i="4"/>
  <c r="AI71" i="5" s="1"/>
  <c r="S786" i="4"/>
  <c r="T71" i="5" s="1"/>
  <c r="AI786" i="4"/>
  <c r="AJ71" i="5" s="1"/>
  <c r="T786" i="4"/>
  <c r="U71" i="5" s="1"/>
  <c r="AJ786" i="4"/>
  <c r="AK71" i="5" s="1"/>
  <c r="AH773" i="4"/>
  <c r="AI70" i="5" s="1"/>
  <c r="S773" i="4"/>
  <c r="T70" i="5" s="1"/>
  <c r="AI773" i="4"/>
  <c r="AJ70" i="5" s="1"/>
  <c r="T773" i="4"/>
  <c r="U70" i="5" s="1"/>
  <c r="AJ773" i="4"/>
  <c r="AK70" i="5" s="1"/>
  <c r="Q773" i="4"/>
  <c r="R70" i="5" s="1"/>
  <c r="AG773" i="4"/>
  <c r="AH70" i="5" s="1"/>
  <c r="AG709" i="4"/>
  <c r="AH65" i="5" s="1"/>
  <c r="AO709" i="4"/>
  <c r="AP65" i="5" s="1"/>
  <c r="R709" i="4"/>
  <c r="S65" i="5" s="1"/>
  <c r="AH709" i="4"/>
  <c r="AI65" i="5" s="1"/>
  <c r="S709" i="4"/>
  <c r="T65" i="5" s="1"/>
  <c r="AI709" i="4"/>
  <c r="AJ65" i="5" s="1"/>
  <c r="T709" i="4"/>
  <c r="U65" i="5" s="1"/>
  <c r="AJ709" i="4"/>
  <c r="AK65" i="5" s="1"/>
  <c r="AG655" i="4"/>
  <c r="AO655" i="4"/>
  <c r="R655" i="4"/>
  <c r="AH655" i="4"/>
  <c r="S655" i="4"/>
  <c r="AI655" i="4"/>
  <c r="T655" i="4"/>
  <c r="AJ655" i="4"/>
  <c r="AD644" i="4"/>
  <c r="AE60" i="5" s="1"/>
  <c r="AH644" i="4"/>
  <c r="AI60" i="5" s="1"/>
  <c r="S644" i="4"/>
  <c r="T60" i="5" s="1"/>
  <c r="AI644" i="4"/>
  <c r="AJ60" i="5" s="1"/>
  <c r="T644" i="4"/>
  <c r="U60" i="5" s="1"/>
  <c r="AJ644" i="4"/>
  <c r="AK60" i="5" s="1"/>
  <c r="Q644" i="4"/>
  <c r="R60" i="5" s="1"/>
  <c r="AG644" i="4"/>
  <c r="AH60" i="5" s="1"/>
  <c r="V589" i="4"/>
  <c r="W55" i="5" s="1"/>
  <c r="AD589" i="4"/>
  <c r="AE55" i="5" s="1"/>
  <c r="Y589" i="4"/>
  <c r="Z55" i="5" s="1"/>
  <c r="Z589" i="4"/>
  <c r="AA55" i="5" s="1"/>
  <c r="S589" i="4"/>
  <c r="T55" i="5" s="1"/>
  <c r="AI589" i="4"/>
  <c r="AJ55" i="5" s="1"/>
  <c r="T589" i="4"/>
  <c r="U55" i="5" s="1"/>
  <c r="AJ589" i="4"/>
  <c r="AK55" i="5" s="1"/>
  <c r="AK270" i="4"/>
  <c r="AK270" i="10" s="1"/>
  <c r="AC270" i="4"/>
  <c r="AC270" i="10" s="1"/>
  <c r="AI270" i="4"/>
  <c r="AI270" i="10" s="1"/>
  <c r="T270" i="4"/>
  <c r="T270" i="10" s="1"/>
  <c r="AJ270" i="4"/>
  <c r="AJ270" i="10" s="1"/>
  <c r="S296" i="4"/>
  <c r="S296" i="10" s="1"/>
  <c r="AI296" i="4"/>
  <c r="AI296" i="10" s="1"/>
  <c r="AJ296" i="4"/>
  <c r="AJ296" i="10" s="1"/>
  <c r="Q296" i="4"/>
  <c r="Q296" i="10" s="1"/>
  <c r="AG296" i="4"/>
  <c r="AG296" i="10" s="1"/>
  <c r="AN696" i="4"/>
  <c r="AO64" i="5" s="1"/>
  <c r="AF696" i="4"/>
  <c r="AG64" i="5" s="1"/>
  <c r="Q696" i="4"/>
  <c r="R64" i="5" s="1"/>
  <c r="AG696" i="4"/>
  <c r="AH64" i="5" s="1"/>
  <c r="R696" i="4"/>
  <c r="S64" i="5" s="1"/>
  <c r="AH696" i="4"/>
  <c r="AI64" i="5" s="1"/>
  <c r="S696" i="4"/>
  <c r="T64" i="5" s="1"/>
  <c r="AI696" i="4"/>
  <c r="AJ64" i="5" s="1"/>
  <c r="AQ550" i="4"/>
  <c r="AR52" i="5" s="1"/>
  <c r="AI550" i="4"/>
  <c r="AJ52" i="5" s="1"/>
  <c r="V550" i="4"/>
  <c r="W52" i="5" s="1"/>
  <c r="W550" i="4"/>
  <c r="X52" i="5" s="1"/>
  <c r="T550" i="4"/>
  <c r="U52" i="5" s="1"/>
  <c r="AJ550" i="4"/>
  <c r="AK52" i="5" s="1"/>
  <c r="Q550" i="4"/>
  <c r="R52" i="5" s="1"/>
  <c r="AG550" i="4"/>
  <c r="AH52" i="5" s="1"/>
  <c r="O446" i="4"/>
  <c r="P44" i="5" s="1"/>
  <c r="Z446" i="4"/>
  <c r="AA44" i="5" s="1"/>
  <c r="AA446" i="4"/>
  <c r="AB44" i="5" s="1"/>
  <c r="V446" i="4"/>
  <c r="W44" i="5" s="1"/>
  <c r="T446" i="4"/>
  <c r="U44" i="5" s="1"/>
  <c r="AJ446" i="4"/>
  <c r="AK44" i="5" s="1"/>
  <c r="Q446" i="4"/>
  <c r="R44" i="5" s="1"/>
  <c r="AG446" i="4"/>
  <c r="AH44" i="5" s="1"/>
  <c r="U470" i="4"/>
  <c r="U470" i="10" s="1"/>
  <c r="X470" i="4"/>
  <c r="X470" i="10" s="1"/>
  <c r="Y470" i="4"/>
  <c r="Y470" i="10" s="1"/>
  <c r="AB470" i="4"/>
  <c r="AB470" i="10" s="1"/>
  <c r="R470" i="4"/>
  <c r="R470" i="10" s="1"/>
  <c r="AH470" i="4"/>
  <c r="AH470" i="10" s="1"/>
  <c r="S470" i="4"/>
  <c r="S470" i="10" s="1"/>
  <c r="AI470" i="4"/>
  <c r="AI470" i="10" s="1"/>
  <c r="O611" i="4"/>
  <c r="P611" i="4"/>
  <c r="AA611" i="4"/>
  <c r="AJ611" i="4"/>
  <c r="Q611" i="4"/>
  <c r="AG611" i="4"/>
  <c r="R611" i="4"/>
  <c r="AH611" i="4"/>
  <c r="AB287" i="4"/>
  <c r="AC31" i="5" s="1"/>
  <c r="T287" i="4"/>
  <c r="U31" i="5" s="1"/>
  <c r="U287" i="4"/>
  <c r="V31" i="5" s="1"/>
  <c r="AK287" i="4"/>
  <c r="AL31" i="5" s="1"/>
  <c r="V287" i="4"/>
  <c r="W31" i="5" s="1"/>
  <c r="AL287" i="4"/>
  <c r="AM31" i="5" s="1"/>
  <c r="W287" i="4"/>
  <c r="X31" i="5" s="1"/>
  <c r="AM287" i="4"/>
  <c r="AN31" i="5" s="1"/>
  <c r="W825" i="4"/>
  <c r="X74" i="5" s="1"/>
  <c r="O825" i="4"/>
  <c r="P74" i="5" s="1"/>
  <c r="X825" i="4"/>
  <c r="Y74" i="5" s="1"/>
  <c r="AN825" i="4"/>
  <c r="AO74" i="5" s="1"/>
  <c r="U825" i="4"/>
  <c r="V74" i="5" s="1"/>
  <c r="AK825" i="4"/>
  <c r="AL74" i="5" s="1"/>
  <c r="V825" i="4"/>
  <c r="W74" i="5" s="1"/>
  <c r="AL825" i="4"/>
  <c r="AM74" i="5" s="1"/>
  <c r="X798" i="4"/>
  <c r="X798" i="10" s="1"/>
  <c r="P798" i="4"/>
  <c r="P798" i="10" s="1"/>
  <c r="U798" i="4"/>
  <c r="U798" i="10" s="1"/>
  <c r="AK798" i="4"/>
  <c r="AK798" i="10" s="1"/>
  <c r="V798" i="4"/>
  <c r="V798" i="10" s="1"/>
  <c r="AL798" i="4"/>
  <c r="AL798" i="10" s="1"/>
  <c r="W798" i="4"/>
  <c r="W798" i="10" s="1"/>
  <c r="AM798" i="4"/>
  <c r="AM798" i="10" s="1"/>
  <c r="AB796" i="4"/>
  <c r="AB796" i="10" s="1"/>
  <c r="T796" i="4"/>
  <c r="T796" i="10" s="1"/>
  <c r="U796" i="4"/>
  <c r="U796" i="10" s="1"/>
  <c r="AK796" i="4"/>
  <c r="AK796" i="10" s="1"/>
  <c r="V796" i="4"/>
  <c r="V796" i="10" s="1"/>
  <c r="AL796" i="4"/>
  <c r="AL796" i="10" s="1"/>
  <c r="W796" i="4"/>
  <c r="W796" i="10" s="1"/>
  <c r="AM796" i="4"/>
  <c r="AM796" i="10" s="1"/>
  <c r="Y744" i="4"/>
  <c r="Y744" i="10" s="1"/>
  <c r="Q744" i="4"/>
  <c r="Q744" i="10" s="1"/>
  <c r="V744" i="4"/>
  <c r="V744" i="10" s="1"/>
  <c r="AL744" i="4"/>
  <c r="AL744" i="10" s="1"/>
  <c r="W744" i="4"/>
  <c r="W744" i="10" s="1"/>
  <c r="AM744" i="4"/>
  <c r="AM744" i="10" s="1"/>
  <c r="X744" i="4"/>
  <c r="X744" i="10" s="1"/>
  <c r="AN744" i="4"/>
  <c r="AN744" i="10" s="1"/>
  <c r="Z743" i="4"/>
  <c r="Z743" i="10" s="1"/>
  <c r="R743" i="4"/>
  <c r="R743" i="10" s="1"/>
  <c r="W743" i="4"/>
  <c r="W743" i="10" s="1"/>
  <c r="AM743" i="4"/>
  <c r="AM743" i="10" s="1"/>
  <c r="X743" i="4"/>
  <c r="X743" i="10" s="1"/>
  <c r="AN743" i="4"/>
  <c r="AN743" i="10" s="1"/>
  <c r="U743" i="4"/>
  <c r="U743" i="10" s="1"/>
  <c r="AK743" i="4"/>
  <c r="AK743" i="10" s="1"/>
  <c r="W746" i="4"/>
  <c r="W746" i="10" s="1"/>
  <c r="O746" i="4"/>
  <c r="O746" i="10" s="1"/>
  <c r="X746" i="4"/>
  <c r="X746" i="10" s="1"/>
  <c r="AN746" i="4"/>
  <c r="AN746" i="10" s="1"/>
  <c r="U746" i="4"/>
  <c r="U746" i="10" s="1"/>
  <c r="AK746" i="4"/>
  <c r="AK746" i="10" s="1"/>
  <c r="V746" i="4"/>
  <c r="V746" i="10" s="1"/>
  <c r="AL746" i="4"/>
  <c r="AL746" i="10" s="1"/>
  <c r="Y651" i="4"/>
  <c r="Q651" i="4"/>
  <c r="V651" i="4"/>
  <c r="AL651" i="4"/>
  <c r="W651" i="4"/>
  <c r="AM651" i="4"/>
  <c r="X651" i="4"/>
  <c r="AN651" i="4"/>
  <c r="V654" i="4"/>
  <c r="V654" i="10" s="1"/>
  <c r="N654" i="4"/>
  <c r="W654" i="4"/>
  <c r="AM654" i="4"/>
  <c r="X654" i="4"/>
  <c r="AN654" i="4"/>
  <c r="U654" i="4"/>
  <c r="AK654" i="4"/>
  <c r="S683" i="4"/>
  <c r="T63" i="5" s="1"/>
  <c r="AA683" i="4"/>
  <c r="AB63" i="5" s="1"/>
  <c r="X683" i="4"/>
  <c r="Y63" i="5" s="1"/>
  <c r="AN683" i="4"/>
  <c r="AO63" i="5" s="1"/>
  <c r="U683" i="4"/>
  <c r="V63" i="5" s="1"/>
  <c r="AK683" i="4"/>
  <c r="AL63" i="5" s="1"/>
  <c r="V683" i="4"/>
  <c r="W63" i="5" s="1"/>
  <c r="AL683" i="4"/>
  <c r="AM63" i="5" s="1"/>
  <c r="V613" i="4"/>
  <c r="V613" i="10" s="1"/>
  <c r="AQ615" i="4"/>
  <c r="AQ615" i="10" s="1"/>
  <c r="W615" i="4"/>
  <c r="W615" i="10" s="1"/>
  <c r="X615" i="4"/>
  <c r="X615" i="10" s="1"/>
  <c r="AN615" i="4"/>
  <c r="AN615" i="10" s="1"/>
  <c r="U615" i="4"/>
  <c r="U615" i="10" s="1"/>
  <c r="AK615" i="4"/>
  <c r="AK615" i="10" s="1"/>
  <c r="V615" i="4"/>
  <c r="V615" i="10" s="1"/>
  <c r="AL615" i="4"/>
  <c r="AL615" i="10" s="1"/>
  <c r="AB200" i="4"/>
  <c r="Z200" i="4"/>
  <c r="AJ200" i="4"/>
  <c r="AJ812" i="4"/>
  <c r="AK73" i="5" s="1"/>
  <c r="AJ792" i="4"/>
  <c r="AJ792" i="10" s="1"/>
  <c r="AG812" i="4"/>
  <c r="AH73" i="5" s="1"/>
  <c r="AG792" i="4"/>
  <c r="AG792" i="10" s="1"/>
  <c r="AH812" i="4"/>
  <c r="AI73" i="5" s="1"/>
  <c r="AH792" i="4"/>
  <c r="AH792" i="10" s="1"/>
  <c r="AI812" i="4"/>
  <c r="AJ73" i="5" s="1"/>
  <c r="AI792" i="4"/>
  <c r="AI792" i="10" s="1"/>
  <c r="AG760" i="4"/>
  <c r="AH69" i="5" s="1"/>
  <c r="AG740" i="4"/>
  <c r="AG740" i="10" s="1"/>
  <c r="AH760" i="4"/>
  <c r="AI69" i="5" s="1"/>
  <c r="AH740" i="4"/>
  <c r="AH740" i="10" s="1"/>
  <c r="AI740" i="4"/>
  <c r="AI740" i="10" s="1"/>
  <c r="AI760" i="4"/>
  <c r="AJ69" i="5" s="1"/>
  <c r="AJ760" i="4"/>
  <c r="AK69" i="5" s="1"/>
  <c r="AJ740" i="4"/>
  <c r="AJ740" i="10" s="1"/>
  <c r="AA200" i="4"/>
  <c r="X200" i="4"/>
  <c r="X219" i="4"/>
  <c r="Y24" i="5" s="1"/>
  <c r="P812" i="4"/>
  <c r="Q73" i="5" s="1"/>
  <c r="P792" i="4"/>
  <c r="P792" i="10" s="1"/>
  <c r="X812" i="4"/>
  <c r="Y73" i="5" s="1"/>
  <c r="X792" i="4"/>
  <c r="X792" i="10" s="1"/>
  <c r="U812" i="4"/>
  <c r="V73" i="5" s="1"/>
  <c r="U792" i="4"/>
  <c r="U792" i="10" s="1"/>
  <c r="AK812" i="4"/>
  <c r="AL73" i="5" s="1"/>
  <c r="AK792" i="4"/>
  <c r="AK792" i="10" s="1"/>
  <c r="V812" i="4"/>
  <c r="W73" i="5" s="1"/>
  <c r="V792" i="4"/>
  <c r="V792" i="10" s="1"/>
  <c r="AL812" i="4"/>
  <c r="AM73" i="5" s="1"/>
  <c r="AL792" i="4"/>
  <c r="AL792" i="10" s="1"/>
  <c r="W812" i="4"/>
  <c r="X73" i="5" s="1"/>
  <c r="W792" i="4"/>
  <c r="W792" i="10" s="1"/>
  <c r="AM812" i="4"/>
  <c r="AN73" i="5" s="1"/>
  <c r="AM792" i="4"/>
  <c r="AM792" i="10" s="1"/>
  <c r="M760" i="4"/>
  <c r="N69" i="5" s="1"/>
  <c r="U760" i="4"/>
  <c r="V69" i="5" s="1"/>
  <c r="U740" i="4"/>
  <c r="U740" i="10" s="1"/>
  <c r="V760" i="4"/>
  <c r="W69" i="5" s="1"/>
  <c r="V740" i="4"/>
  <c r="V740" i="10" s="1"/>
  <c r="AL760" i="4"/>
  <c r="AM69" i="5" s="1"/>
  <c r="AL740" i="4"/>
  <c r="AL740" i="10" s="1"/>
  <c r="W740" i="4"/>
  <c r="W740" i="10" s="1"/>
  <c r="W760" i="4"/>
  <c r="X69" i="5" s="1"/>
  <c r="AM740" i="4"/>
  <c r="AM740" i="10" s="1"/>
  <c r="AM760" i="4"/>
  <c r="AN69" i="5" s="1"/>
  <c r="X760" i="4"/>
  <c r="Y69" i="5" s="1"/>
  <c r="X740" i="4"/>
  <c r="X740" i="10" s="1"/>
  <c r="AN760" i="4"/>
  <c r="AO69" i="5" s="1"/>
  <c r="AN740" i="4"/>
  <c r="AN740" i="10" s="1"/>
  <c r="AA416" i="4"/>
  <c r="AH416" i="4"/>
  <c r="X416" i="4"/>
  <c r="N433" i="4"/>
  <c r="O43" i="5" s="1"/>
  <c r="N413" i="4"/>
  <c r="N413" i="10" s="1"/>
  <c r="W433" i="4"/>
  <c r="X43" i="5" s="1"/>
  <c r="W413" i="4"/>
  <c r="W413" i="10" s="1"/>
  <c r="AP433" i="4"/>
  <c r="AQ43" i="5" s="1"/>
  <c r="AP413" i="4"/>
  <c r="AP413" i="10" s="1"/>
  <c r="AM433" i="4"/>
  <c r="AN43" i="5" s="1"/>
  <c r="AM413" i="4"/>
  <c r="AM413" i="10" s="1"/>
  <c r="X413" i="4"/>
  <c r="X413" i="10" s="1"/>
  <c r="X433" i="4"/>
  <c r="Y43" i="5" s="1"/>
  <c r="AN413" i="4"/>
  <c r="AN413" i="10" s="1"/>
  <c r="AN433" i="4"/>
  <c r="AO43" i="5" s="1"/>
  <c r="U433" i="4"/>
  <c r="V43" i="5" s="1"/>
  <c r="U413" i="4"/>
  <c r="U413" i="10" s="1"/>
  <c r="AK433" i="4"/>
  <c r="AL43" i="5" s="1"/>
  <c r="AK413" i="4"/>
  <c r="AK413" i="10" s="1"/>
  <c r="W165" i="4"/>
  <c r="X19" i="5" s="1"/>
  <c r="AM259" i="4"/>
  <c r="AE259" i="4"/>
  <c r="AB259" i="4"/>
  <c r="AR259" i="4"/>
  <c r="Y259" i="4"/>
  <c r="AO259" i="4"/>
  <c r="Z259" i="4"/>
  <c r="AP259" i="4"/>
  <c r="AC795" i="4"/>
  <c r="AC795" i="10" s="1"/>
  <c r="AK795" i="4"/>
  <c r="AK795" i="10" s="1"/>
  <c r="Z795" i="4"/>
  <c r="Z795" i="10" s="1"/>
  <c r="AP795" i="4"/>
  <c r="AP795" i="10" s="1"/>
  <c r="AA795" i="4"/>
  <c r="AA795" i="10" s="1"/>
  <c r="AQ795" i="4"/>
  <c r="AQ795" i="10" s="1"/>
  <c r="AB795" i="4"/>
  <c r="AB795" i="10" s="1"/>
  <c r="AR795" i="4"/>
  <c r="AR795" i="10" s="1"/>
  <c r="AE797" i="4"/>
  <c r="T797" i="4"/>
  <c r="AO797" i="4"/>
  <c r="Y797" i="4"/>
  <c r="R797" i="4"/>
  <c r="AJ797" i="4"/>
  <c r="AI797" i="4"/>
  <c r="AR797" i="4"/>
  <c r="AR741" i="4"/>
  <c r="AJ741" i="4"/>
  <c r="Y741" i="4"/>
  <c r="AO741" i="4"/>
  <c r="Z741" i="4"/>
  <c r="AP741" i="4"/>
  <c r="AA741" i="4"/>
  <c r="AQ741" i="4"/>
  <c r="AO537" i="4"/>
  <c r="AP51" i="5" s="1"/>
  <c r="AO517" i="4"/>
  <c r="AO517" i="10" s="1"/>
  <c r="AG537" i="4"/>
  <c r="AH51" i="5" s="1"/>
  <c r="AG517" i="4"/>
  <c r="AG517" i="10" s="1"/>
  <c r="AK537" i="4"/>
  <c r="AL51" i="5" s="1"/>
  <c r="AK517" i="4"/>
  <c r="AK517" i="10" s="1"/>
  <c r="AL537" i="4"/>
  <c r="AM51" i="5" s="1"/>
  <c r="AL517" i="4"/>
  <c r="AL517" i="10" s="1"/>
  <c r="AA517" i="4"/>
  <c r="AA517" i="10" s="1"/>
  <c r="AA537" i="4"/>
  <c r="AB51" i="5" s="1"/>
  <c r="AQ517" i="4"/>
  <c r="AQ517" i="10" s="1"/>
  <c r="AQ537" i="4"/>
  <c r="AR51" i="5" s="1"/>
  <c r="AB517" i="4"/>
  <c r="AB517" i="10" s="1"/>
  <c r="AB537" i="4"/>
  <c r="AC51" i="5" s="1"/>
  <c r="AR517" i="4"/>
  <c r="AR517" i="10" s="1"/>
  <c r="AR537" i="4"/>
  <c r="AS51" i="5" s="1"/>
  <c r="AP485" i="4"/>
  <c r="AQ47" i="5" s="1"/>
  <c r="AP465" i="4"/>
  <c r="AP465" i="10" s="1"/>
  <c r="AK485" i="4"/>
  <c r="AL47" i="5" s="1"/>
  <c r="AK465" i="4"/>
  <c r="AK465" i="10" s="1"/>
  <c r="AL485" i="4"/>
  <c r="AM47" i="5" s="1"/>
  <c r="AL465" i="4"/>
  <c r="AL465" i="10" s="1"/>
  <c r="AO485" i="4"/>
  <c r="AP47" i="5" s="1"/>
  <c r="AO465" i="4"/>
  <c r="AO465" i="10" s="1"/>
  <c r="AA465" i="4"/>
  <c r="AA465" i="10" s="1"/>
  <c r="AA485" i="4"/>
  <c r="AB47" i="5" s="1"/>
  <c r="AQ465" i="4"/>
  <c r="AQ465" i="10" s="1"/>
  <c r="AQ485" i="4"/>
  <c r="AR47" i="5" s="1"/>
  <c r="AB465" i="4"/>
  <c r="AB465" i="10" s="1"/>
  <c r="AB485" i="4"/>
  <c r="AC47" i="5" s="1"/>
  <c r="AR465" i="4"/>
  <c r="AR465" i="10" s="1"/>
  <c r="AR485" i="4"/>
  <c r="AS47" i="5" s="1"/>
  <c r="AJ522" i="4"/>
  <c r="AR522" i="4"/>
  <c r="AN522" i="4"/>
  <c r="AO522" i="4"/>
  <c r="Z522" i="4"/>
  <c r="AP522" i="4"/>
  <c r="AA522" i="4"/>
  <c r="AQ522" i="4"/>
  <c r="AQ563" i="4"/>
  <c r="AR53" i="5" s="1"/>
  <c r="AI563" i="4"/>
  <c r="AJ53" i="5" s="1"/>
  <c r="AM563" i="4"/>
  <c r="AN53" i="5" s="1"/>
  <c r="AN563" i="4"/>
  <c r="AO53" i="5" s="1"/>
  <c r="Y563" i="4"/>
  <c r="Z53" i="5" s="1"/>
  <c r="AO563" i="4"/>
  <c r="AP53" i="5" s="1"/>
  <c r="Z563" i="4"/>
  <c r="AA53" i="5" s="1"/>
  <c r="AP563" i="4"/>
  <c r="AQ53" i="5" s="1"/>
  <c r="AO306" i="4"/>
  <c r="AO306" i="10" s="1"/>
  <c r="AO326" i="4"/>
  <c r="AP34" i="5" s="1"/>
  <c r="AG306" i="4"/>
  <c r="AG306" i="10" s="1"/>
  <c r="AG326" i="4"/>
  <c r="AH34" i="5" s="1"/>
  <c r="Z326" i="4"/>
  <c r="AA34" i="5" s="1"/>
  <c r="Z306" i="4"/>
  <c r="Z306" i="10" s="1"/>
  <c r="AP326" i="4"/>
  <c r="AQ34" i="5" s="1"/>
  <c r="AP306" i="4"/>
  <c r="AP306" i="10" s="1"/>
  <c r="AA306" i="4"/>
  <c r="AA306" i="10" s="1"/>
  <c r="AA326" i="4"/>
  <c r="AB34" i="5" s="1"/>
  <c r="AQ306" i="4"/>
  <c r="AQ306" i="10" s="1"/>
  <c r="AQ326" i="4"/>
  <c r="AR34" i="5" s="1"/>
  <c r="AB306" i="4"/>
  <c r="AB306" i="10" s="1"/>
  <c r="AB326" i="4"/>
  <c r="AC34" i="5" s="1"/>
  <c r="AR306" i="4"/>
  <c r="AR306" i="10" s="1"/>
  <c r="AR326" i="4"/>
  <c r="AS34" i="5" s="1"/>
  <c r="AH339" i="4"/>
  <c r="AI35" i="5" s="1"/>
  <c r="AQ339" i="4"/>
  <c r="AR35" i="5" s="1"/>
  <c r="X459" i="4"/>
  <c r="AQ459" i="4"/>
  <c r="AR459" i="4"/>
  <c r="AM459" i="4"/>
  <c r="Y459" i="4"/>
  <c r="AO459" i="4"/>
  <c r="Z459" i="4"/>
  <c r="AP459" i="4"/>
  <c r="AG418" i="4"/>
  <c r="AG418" i="10" s="1"/>
  <c r="AR418" i="4"/>
  <c r="AR418" i="10" s="1"/>
  <c r="AK418" i="4"/>
  <c r="AK418" i="10" s="1"/>
  <c r="AN418" i="4"/>
  <c r="AN418" i="10" s="1"/>
  <c r="Z418" i="4"/>
  <c r="Z418" i="10" s="1"/>
  <c r="AP418" i="4"/>
  <c r="AP418" i="10" s="1"/>
  <c r="AA418" i="4"/>
  <c r="AA418" i="10" s="1"/>
  <c r="AQ418" i="4"/>
  <c r="AQ418" i="10" s="1"/>
  <c r="AD246" i="4"/>
  <c r="AL246" i="4"/>
  <c r="AA246" i="4"/>
  <c r="AQ246" i="4"/>
  <c r="AB246" i="4"/>
  <c r="AR246" i="4"/>
  <c r="Y246" i="4"/>
  <c r="AO246" i="4"/>
  <c r="AM295" i="4"/>
  <c r="AE295" i="4"/>
  <c r="AB295" i="4"/>
  <c r="AR295" i="4"/>
  <c r="Y295" i="4"/>
  <c r="AP295" i="4"/>
  <c r="AN294" i="4"/>
  <c r="AF294" i="4"/>
  <c r="AO294" i="4"/>
  <c r="Z294" i="4"/>
  <c r="AP294" i="4"/>
  <c r="AA294" i="4"/>
  <c r="AQ294" i="4"/>
  <c r="AC219" i="4"/>
  <c r="AD24" i="5" s="1"/>
  <c r="O793" i="4"/>
  <c r="O793" i="10" s="1"/>
  <c r="W793" i="4"/>
  <c r="X793" i="4"/>
  <c r="X793" i="10" s="1"/>
  <c r="AN793" i="4"/>
  <c r="AN793" i="10" s="1"/>
  <c r="U793" i="4"/>
  <c r="AK793" i="4"/>
  <c r="AK793" i="10" s="1"/>
  <c r="V793" i="4"/>
  <c r="V793" i="10" s="1"/>
  <c r="AL793" i="4"/>
  <c r="AL793" i="10" s="1"/>
  <c r="M786" i="4"/>
  <c r="N71" i="5" s="1"/>
  <c r="U786" i="4"/>
  <c r="V71" i="5" s="1"/>
  <c r="V786" i="4"/>
  <c r="W71" i="5" s="1"/>
  <c r="AL786" i="4"/>
  <c r="AM71" i="5" s="1"/>
  <c r="W786" i="4"/>
  <c r="X71" i="5" s="1"/>
  <c r="AM786" i="4"/>
  <c r="AN71" i="5" s="1"/>
  <c r="X786" i="4"/>
  <c r="Y71" i="5" s="1"/>
  <c r="AN786" i="4"/>
  <c r="AO71" i="5" s="1"/>
  <c r="V773" i="4"/>
  <c r="W70" i="5" s="1"/>
  <c r="N773" i="4"/>
  <c r="O70" i="5" s="1"/>
  <c r="W773" i="4"/>
  <c r="X70" i="5" s="1"/>
  <c r="AM773" i="4"/>
  <c r="AN70" i="5" s="1"/>
  <c r="X773" i="4"/>
  <c r="Y70" i="5" s="1"/>
  <c r="AN773" i="4"/>
  <c r="AO70" i="5" s="1"/>
  <c r="U773" i="4"/>
  <c r="V70" i="5" s="1"/>
  <c r="AK773" i="4"/>
  <c r="AL70" i="5" s="1"/>
  <c r="U709" i="4"/>
  <c r="V65" i="5" s="1"/>
  <c r="M709" i="4"/>
  <c r="N65" i="5" s="1"/>
  <c r="V709" i="4"/>
  <c r="W65" i="5" s="1"/>
  <c r="AL709" i="4"/>
  <c r="AM65" i="5" s="1"/>
  <c r="W709" i="4"/>
  <c r="X65" i="5" s="1"/>
  <c r="AM709" i="4"/>
  <c r="AN65" i="5" s="1"/>
  <c r="X709" i="4"/>
  <c r="Y65" i="5" s="1"/>
  <c r="AN709" i="4"/>
  <c r="AO65" i="5" s="1"/>
  <c r="U655" i="4"/>
  <c r="M655" i="4"/>
  <c r="V655" i="4"/>
  <c r="AL655" i="4"/>
  <c r="W655" i="4"/>
  <c r="AM655" i="4"/>
  <c r="X655" i="4"/>
  <c r="AN655" i="4"/>
  <c r="AP644" i="4"/>
  <c r="AQ60" i="5" s="1"/>
  <c r="V644" i="4"/>
  <c r="W60" i="5" s="1"/>
  <c r="W644" i="4"/>
  <c r="X60" i="5" s="1"/>
  <c r="AM644" i="4"/>
  <c r="AN60" i="5" s="1"/>
  <c r="X644" i="4"/>
  <c r="Y60" i="5" s="1"/>
  <c r="AN644" i="4"/>
  <c r="AO60" i="5" s="1"/>
  <c r="U644" i="4"/>
  <c r="V60" i="5" s="1"/>
  <c r="AK644" i="4"/>
  <c r="AL60" i="5" s="1"/>
  <c r="M589" i="4"/>
  <c r="N55" i="5" s="1"/>
  <c r="U589" i="4"/>
  <c r="V55" i="5" s="1"/>
  <c r="AG589" i="4"/>
  <c r="AH55" i="5" s="1"/>
  <c r="AH589" i="4"/>
  <c r="AI55" i="5" s="1"/>
  <c r="W589" i="4"/>
  <c r="X55" i="5" s="1"/>
  <c r="AM589" i="4"/>
  <c r="AN55" i="5" s="1"/>
  <c r="X589" i="4"/>
  <c r="Y55" i="5" s="1"/>
  <c r="AN589" i="4"/>
  <c r="AO55" i="5" s="1"/>
  <c r="Y270" i="4"/>
  <c r="Y270" i="10" s="1"/>
  <c r="Q270" i="4"/>
  <c r="Q270" i="10" s="1"/>
  <c r="V270" i="4"/>
  <c r="V270" i="10" s="1"/>
  <c r="W270" i="4"/>
  <c r="W270" i="10" s="1"/>
  <c r="X270" i="4"/>
  <c r="X270" i="10" s="1"/>
  <c r="AN270" i="4"/>
  <c r="AN270" i="10" s="1"/>
  <c r="V296" i="4"/>
  <c r="V296" i="10" s="1"/>
  <c r="N296" i="4"/>
  <c r="N296" i="10" s="1"/>
  <c r="AN296" i="4"/>
  <c r="AN296" i="10" s="1"/>
  <c r="U296" i="4"/>
  <c r="U296" i="10" s="1"/>
  <c r="AK296" i="4"/>
  <c r="AK296" i="10" s="1"/>
  <c r="AB696" i="4"/>
  <c r="AC64" i="5" s="1"/>
  <c r="T696" i="4"/>
  <c r="U64" i="5" s="1"/>
  <c r="U696" i="4"/>
  <c r="V64" i="5" s="1"/>
  <c r="AK696" i="4"/>
  <c r="AL64" i="5" s="1"/>
  <c r="V696" i="4"/>
  <c r="W64" i="5" s="1"/>
  <c r="AL696" i="4"/>
  <c r="AM64" i="5" s="1"/>
  <c r="W696" i="4"/>
  <c r="X64" i="5" s="1"/>
  <c r="AM696" i="4"/>
  <c r="AN64" i="5" s="1"/>
  <c r="R550" i="4"/>
  <c r="S52" i="5" s="1"/>
  <c r="Z550" i="4"/>
  <c r="AA52" i="5" s="1"/>
  <c r="AD550" i="4"/>
  <c r="AE52" i="5" s="1"/>
  <c r="AE550" i="4"/>
  <c r="AF52" i="5" s="1"/>
  <c r="X550" i="4"/>
  <c r="Y52" i="5" s="1"/>
  <c r="AN550" i="4"/>
  <c r="AO52" i="5" s="1"/>
  <c r="U550" i="4"/>
  <c r="V52" i="5" s="1"/>
  <c r="AK550" i="4"/>
  <c r="AL52" i="5" s="1"/>
  <c r="W446" i="4"/>
  <c r="X44" i="5" s="1"/>
  <c r="AH446" i="4"/>
  <c r="AI44" i="5" s="1"/>
  <c r="AI446" i="4"/>
  <c r="AJ44" i="5" s="1"/>
  <c r="AD446" i="4"/>
  <c r="AE44" i="5" s="1"/>
  <c r="X446" i="4"/>
  <c r="Y44" i="5" s="1"/>
  <c r="AN446" i="4"/>
  <c r="AO44" i="5" s="1"/>
  <c r="U446" i="4"/>
  <c r="V44" i="5" s="1"/>
  <c r="AK446" i="4"/>
  <c r="AL44" i="5" s="1"/>
  <c r="AC470" i="4"/>
  <c r="AC470" i="10" s="1"/>
  <c r="AF470" i="4"/>
  <c r="AF470" i="10" s="1"/>
  <c r="AG470" i="4"/>
  <c r="AG470" i="10" s="1"/>
  <c r="AJ470" i="4"/>
  <c r="V470" i="4"/>
  <c r="AL470" i="4"/>
  <c r="AL470" i="10" s="1"/>
  <c r="W470" i="4"/>
  <c r="W470" i="10" s="1"/>
  <c r="AM470" i="4"/>
  <c r="AM470" i="10" s="1"/>
  <c r="AI611" i="4"/>
  <c r="X611" i="4"/>
  <c r="AQ611" i="4"/>
  <c r="AN611" i="4"/>
  <c r="U611" i="4"/>
  <c r="AK611" i="4"/>
  <c r="V611" i="4"/>
  <c r="AL611" i="4"/>
  <c r="Y312" i="4"/>
  <c r="AO312" i="4"/>
  <c r="Z312" i="4"/>
  <c r="AP312" i="4"/>
  <c r="X287" i="4"/>
  <c r="Y31" i="5" s="1"/>
  <c r="AF287" i="4"/>
  <c r="AG31" i="5" s="1"/>
  <c r="Q287" i="4"/>
  <c r="R31" i="5" s="1"/>
  <c r="AG287" i="4"/>
  <c r="AH31" i="5" s="1"/>
  <c r="R287" i="4"/>
  <c r="S31" i="5" s="1"/>
  <c r="AH287" i="4"/>
  <c r="AI31" i="5" s="1"/>
  <c r="S287" i="4"/>
  <c r="T31" i="5" s="1"/>
  <c r="AI287" i="4"/>
  <c r="AJ31" i="5" s="1"/>
  <c r="AI825" i="4"/>
  <c r="AJ74" i="5" s="1"/>
  <c r="AQ825" i="4"/>
  <c r="AR74" i="5" s="1"/>
  <c r="T825" i="4"/>
  <c r="U74" i="5" s="1"/>
  <c r="AJ825" i="4"/>
  <c r="AK74" i="5" s="1"/>
  <c r="Q825" i="4"/>
  <c r="R74" i="5" s="1"/>
  <c r="AG825" i="4"/>
  <c r="AH74" i="5" s="1"/>
  <c r="R825" i="4"/>
  <c r="S74" i="5" s="1"/>
  <c r="AH825" i="4"/>
  <c r="AI74" i="5" s="1"/>
  <c r="AJ798" i="4"/>
  <c r="AJ798" i="10" s="1"/>
  <c r="AR798" i="4"/>
  <c r="AR798" i="10" s="1"/>
  <c r="Q798" i="4"/>
  <c r="Q798" i="10" s="1"/>
  <c r="AG798" i="4"/>
  <c r="AG798" i="10" s="1"/>
  <c r="R798" i="4"/>
  <c r="R798" i="10" s="1"/>
  <c r="AH798" i="4"/>
  <c r="AH798" i="10" s="1"/>
  <c r="S798" i="4"/>
  <c r="S798" i="10" s="1"/>
  <c r="AI798" i="4"/>
  <c r="AI798" i="10" s="1"/>
  <c r="AN796" i="4"/>
  <c r="AN796" i="10" s="1"/>
  <c r="AF796" i="4"/>
  <c r="AF796" i="10" s="1"/>
  <c r="Q796" i="4"/>
  <c r="Q796" i="10" s="1"/>
  <c r="AG796" i="4"/>
  <c r="AG796" i="10" s="1"/>
  <c r="R796" i="4"/>
  <c r="R796" i="10" s="1"/>
  <c r="AH796" i="4"/>
  <c r="AH796" i="10" s="1"/>
  <c r="S796" i="4"/>
  <c r="S796" i="10" s="1"/>
  <c r="AI796" i="4"/>
  <c r="AI796" i="10" s="1"/>
  <c r="AK744" i="4"/>
  <c r="AK744" i="10" s="1"/>
  <c r="AC744" i="4"/>
  <c r="AC744" i="10" s="1"/>
  <c r="R744" i="4"/>
  <c r="R744" i="10" s="1"/>
  <c r="AH744" i="4"/>
  <c r="AH744" i="10" s="1"/>
  <c r="S744" i="4"/>
  <c r="S744" i="10" s="1"/>
  <c r="AI744" i="4"/>
  <c r="AI744" i="10" s="1"/>
  <c r="T744" i="4"/>
  <c r="T744" i="10" s="1"/>
  <c r="AJ744" i="4"/>
  <c r="AJ744" i="10" s="1"/>
  <c r="AL743" i="4"/>
  <c r="AL743" i="10" s="1"/>
  <c r="AD743" i="4"/>
  <c r="AD743" i="10" s="1"/>
  <c r="S743" i="4"/>
  <c r="AI743" i="4"/>
  <c r="AI743" i="10" s="1"/>
  <c r="T743" i="4"/>
  <c r="T743" i="10" s="1"/>
  <c r="AJ743" i="4"/>
  <c r="AJ743" i="10" s="1"/>
  <c r="Q743" i="4"/>
  <c r="Q743" i="10" s="1"/>
  <c r="AG743" i="4"/>
  <c r="AG743" i="10" s="1"/>
  <c r="AI746" i="4"/>
  <c r="AI746" i="10" s="1"/>
  <c r="AQ746" i="4"/>
  <c r="AQ746" i="10" s="1"/>
  <c r="T746" i="4"/>
  <c r="T746" i="10" s="1"/>
  <c r="AJ746" i="4"/>
  <c r="AJ746" i="10" s="1"/>
  <c r="Q746" i="4"/>
  <c r="Q746" i="10" s="1"/>
  <c r="AG746" i="4"/>
  <c r="AG746" i="10" s="1"/>
  <c r="R746" i="4"/>
  <c r="R746" i="10" s="1"/>
  <c r="AH746" i="4"/>
  <c r="AH746" i="10" s="1"/>
  <c r="AK651" i="4"/>
  <c r="AC651" i="4"/>
  <c r="R651" i="4"/>
  <c r="AH651" i="4"/>
  <c r="S651" i="4"/>
  <c r="AI651" i="4"/>
  <c r="T651" i="4"/>
  <c r="AJ651" i="4"/>
  <c r="R654" i="4"/>
  <c r="AP654" i="4"/>
  <c r="S654" i="4"/>
  <c r="AI654" i="4"/>
  <c r="T654" i="4"/>
  <c r="AJ654" i="4"/>
  <c r="Q654" i="4"/>
  <c r="AG654" i="4"/>
  <c r="O683" i="4"/>
  <c r="P63" i="5" s="1"/>
  <c r="AM683" i="4"/>
  <c r="AN63" i="5" s="1"/>
  <c r="T683" i="4"/>
  <c r="U63" i="5" s="1"/>
  <c r="AJ683" i="4"/>
  <c r="AK63" i="5" s="1"/>
  <c r="Q683" i="4"/>
  <c r="R63" i="5" s="1"/>
  <c r="AG683" i="4"/>
  <c r="AH63" i="5" s="1"/>
  <c r="R683" i="4"/>
  <c r="S63" i="5" s="1"/>
  <c r="AH683" i="4"/>
  <c r="AI63" i="5" s="1"/>
  <c r="AI615" i="4"/>
  <c r="AI615" i="10" s="1"/>
  <c r="T615" i="4"/>
  <c r="T615" i="10" s="1"/>
  <c r="AJ615" i="4"/>
  <c r="AJ615" i="10" s="1"/>
  <c r="AG615" i="4"/>
  <c r="AG615" i="10" s="1"/>
  <c r="R615" i="4"/>
  <c r="R615" i="10" s="1"/>
  <c r="AH615" i="4"/>
  <c r="AH615" i="10" s="1"/>
  <c r="R417" i="4"/>
  <c r="R417" i="10" s="1"/>
  <c r="U417" i="4"/>
  <c r="U417" i="10" s="1"/>
  <c r="V417" i="4"/>
  <c r="V417" i="10" s="1"/>
  <c r="Y417" i="4"/>
  <c r="Y417" i="10" s="1"/>
  <c r="S417" i="4"/>
  <c r="S417" i="10" s="1"/>
  <c r="AI417" i="4"/>
  <c r="AI417" i="10" s="1"/>
  <c r="T417" i="4"/>
  <c r="T417" i="10" s="1"/>
  <c r="AJ417" i="4"/>
  <c r="AJ417" i="10" s="1"/>
  <c r="AC414" i="4"/>
  <c r="AC414" i="10" s="1"/>
  <c r="AK414" i="4"/>
  <c r="AK414" i="10" s="1"/>
  <c r="R414" i="4"/>
  <c r="R414" i="10" s="1"/>
  <c r="AH414" i="4"/>
  <c r="AH414" i="10" s="1"/>
  <c r="S414" i="4"/>
  <c r="AI414" i="4"/>
  <c r="AI414" i="10" s="1"/>
  <c r="T414" i="4"/>
  <c r="T414" i="10" s="1"/>
  <c r="AJ414" i="4"/>
  <c r="Z349" i="4"/>
  <c r="U349" i="4"/>
  <c r="V349" i="4"/>
  <c r="V349" i="10" s="1"/>
  <c r="Y349" i="4"/>
  <c r="S349" i="4"/>
  <c r="S349" i="10" s="1"/>
  <c r="AI349" i="4"/>
  <c r="T349" i="4"/>
  <c r="AJ349" i="4"/>
  <c r="P419" i="4"/>
  <c r="P419" i="10" s="1"/>
  <c r="AA419" i="4"/>
  <c r="AA419" i="10" s="1"/>
  <c r="AB419" i="4"/>
  <c r="AB419" i="10" s="1"/>
  <c r="W419" i="4"/>
  <c r="W419" i="10" s="1"/>
  <c r="Q419" i="4"/>
  <c r="Q419" i="10" s="1"/>
  <c r="AG419" i="4"/>
  <c r="AG419" i="10" s="1"/>
  <c r="R419" i="4"/>
  <c r="R419" i="10" s="1"/>
  <c r="AH419" i="4"/>
  <c r="AH419" i="10" s="1"/>
  <c r="W378" i="4"/>
  <c r="X38" i="5" s="1"/>
  <c r="Z378" i="4"/>
  <c r="AA38" i="5" s="1"/>
  <c r="AA378" i="4"/>
  <c r="AB38" i="5" s="1"/>
  <c r="V378" i="4"/>
  <c r="W38" i="5" s="1"/>
  <c r="T378" i="4"/>
  <c r="U38" i="5" s="1"/>
  <c r="AJ378" i="4"/>
  <c r="AK38" i="5" s="1"/>
  <c r="Q378" i="4"/>
  <c r="R38" i="5" s="1"/>
  <c r="AG378" i="4"/>
  <c r="AH38" i="5" s="1"/>
  <c r="Y466" i="4"/>
  <c r="AB466" i="4"/>
  <c r="U466" i="4"/>
  <c r="X466" i="4"/>
  <c r="R466" i="4"/>
  <c r="AH466" i="4"/>
  <c r="S466" i="4"/>
  <c r="AI466" i="4"/>
  <c r="V269" i="4"/>
  <c r="AD269" i="4"/>
  <c r="S269" i="4"/>
  <c r="AI269" i="4"/>
  <c r="T269" i="4"/>
  <c r="AJ269" i="4"/>
  <c r="Q269" i="4"/>
  <c r="AG269" i="4"/>
  <c r="AD201" i="4"/>
  <c r="S201" i="4"/>
  <c r="T201" i="4"/>
  <c r="AJ201" i="4"/>
  <c r="Q201" i="4"/>
  <c r="T471" i="4"/>
  <c r="T471" i="10" s="1"/>
  <c r="W471" i="4"/>
  <c r="W471" i="10" s="1"/>
  <c r="X471" i="4"/>
  <c r="X471" i="10" s="1"/>
  <c r="AA471" i="4"/>
  <c r="AA471" i="10" s="1"/>
  <c r="Q471" i="4"/>
  <c r="Q471" i="10" s="1"/>
  <c r="AG471" i="4"/>
  <c r="AG471" i="10" s="1"/>
  <c r="R471" i="4"/>
  <c r="R471" i="10" s="1"/>
  <c r="AH471" i="4"/>
  <c r="AH471" i="10" s="1"/>
  <c r="AK202" i="4"/>
  <c r="AK202" i="10" s="1"/>
  <c r="AC202" i="4"/>
  <c r="AC202" i="10" s="1"/>
  <c r="R202" i="4"/>
  <c r="R202" i="10" s="1"/>
  <c r="AI202" i="4"/>
  <c r="AI202" i="10" s="1"/>
  <c r="T202" i="4"/>
  <c r="T202" i="10" s="1"/>
  <c r="W742" i="4"/>
  <c r="O742" i="4"/>
  <c r="O730" i="4" s="1"/>
  <c r="P742" i="4"/>
  <c r="P730" i="4" s="1"/>
  <c r="AF742" i="4"/>
  <c r="AF730" i="4" s="1"/>
  <c r="M742" i="4"/>
  <c r="M730" i="4" s="1"/>
  <c r="AC742" i="4"/>
  <c r="AC730" i="4" s="1"/>
  <c r="N742" i="4"/>
  <c r="N730" i="4" s="1"/>
  <c r="AD742" i="4"/>
  <c r="AD730" i="4" s="1"/>
  <c r="AL670" i="4"/>
  <c r="AM62" i="5" s="1"/>
  <c r="AL650" i="4"/>
  <c r="N670" i="4"/>
  <c r="O62" i="5" s="1"/>
  <c r="N650" i="4"/>
  <c r="O670" i="4"/>
  <c r="P62" i="5" s="1"/>
  <c r="O650" i="4"/>
  <c r="AE670" i="4"/>
  <c r="AF62" i="5" s="1"/>
  <c r="AE650" i="4"/>
  <c r="P650" i="4"/>
  <c r="P670" i="4"/>
  <c r="Q62" i="5" s="1"/>
  <c r="AF650" i="4"/>
  <c r="AF670" i="4"/>
  <c r="AG62" i="5" s="1"/>
  <c r="M670" i="4"/>
  <c r="N62" i="5" s="1"/>
  <c r="AC670" i="4"/>
  <c r="AD62" i="5" s="1"/>
  <c r="AC650" i="4"/>
  <c r="AC650" i="10" s="1"/>
  <c r="S653" i="4"/>
  <c r="AA653" i="4"/>
  <c r="P653" i="4"/>
  <c r="AF653" i="4"/>
  <c r="M653" i="4"/>
  <c r="AC653" i="4"/>
  <c r="N653" i="4"/>
  <c r="AD653" i="4"/>
  <c r="N631" i="4"/>
  <c r="O59" i="5" s="1"/>
  <c r="V631" i="4"/>
  <c r="W59" i="5" s="1"/>
  <c r="R631" i="4"/>
  <c r="S59" i="5" s="1"/>
  <c r="M631" i="4"/>
  <c r="N59" i="5" s="1"/>
  <c r="O631" i="4"/>
  <c r="P59" i="5" s="1"/>
  <c r="AE631" i="4"/>
  <c r="AF59" i="5" s="1"/>
  <c r="P631" i="4"/>
  <c r="Q59" i="5" s="1"/>
  <c r="AF631" i="4"/>
  <c r="AG59" i="5" s="1"/>
  <c r="AB722" i="4"/>
  <c r="AC66" i="5" s="1"/>
  <c r="T722" i="4"/>
  <c r="U66" i="5" s="1"/>
  <c r="M722" i="4"/>
  <c r="N66" i="5" s="1"/>
  <c r="AC722" i="4"/>
  <c r="AD66" i="5" s="1"/>
  <c r="N722" i="4"/>
  <c r="O66" i="5" s="1"/>
  <c r="AD722" i="4"/>
  <c r="AE66" i="5" s="1"/>
  <c r="O722" i="4"/>
  <c r="P66" i="5" s="1"/>
  <c r="AE722" i="4"/>
  <c r="AF66" i="5" s="1"/>
  <c r="AE520" i="4"/>
  <c r="W520" i="4"/>
  <c r="R520" i="4"/>
  <c r="S520" i="4"/>
  <c r="P520" i="4"/>
  <c r="AF520" i="4"/>
  <c r="M520" i="4"/>
  <c r="AC520" i="4"/>
  <c r="P519" i="4"/>
  <c r="P506" i="4" s="1"/>
  <c r="X519" i="4"/>
  <c r="X506" i="4" s="1"/>
  <c r="S519" i="4"/>
  <c r="S506" i="4" s="1"/>
  <c r="T519" i="4"/>
  <c r="T506" i="4" s="1"/>
  <c r="M519" i="4"/>
  <c r="M506" i="4" s="1"/>
  <c r="AC519" i="4"/>
  <c r="AC506" i="4" s="1"/>
  <c r="N519" i="4"/>
  <c r="N506" i="4" s="1"/>
  <c r="AD519" i="4"/>
  <c r="AD506" i="4" s="1"/>
  <c r="N469" i="4"/>
  <c r="N469" i="10" s="1"/>
  <c r="Q469" i="4"/>
  <c r="Q469" i="10" s="1"/>
  <c r="R469" i="4"/>
  <c r="R469" i="10" s="1"/>
  <c r="M469" i="4"/>
  <c r="M469" i="10" s="1"/>
  <c r="O469" i="4"/>
  <c r="O469" i="10" s="1"/>
  <c r="AE469" i="4"/>
  <c r="AE469" i="10" s="1"/>
  <c r="P469" i="4"/>
  <c r="P469" i="10" s="1"/>
  <c r="AF469" i="4"/>
  <c r="AF469" i="10" s="1"/>
  <c r="AG518" i="4"/>
  <c r="Y518" i="4"/>
  <c r="T518" i="4"/>
  <c r="M518" i="4"/>
  <c r="N518" i="4"/>
  <c r="AD518" i="4"/>
  <c r="O518" i="4"/>
  <c r="AE518" i="4"/>
  <c r="M576" i="4"/>
  <c r="N54" i="5" s="1"/>
  <c r="U576" i="4"/>
  <c r="V54" i="5" s="1"/>
  <c r="P576" i="4"/>
  <c r="Q54" i="5" s="1"/>
  <c r="Q576" i="4"/>
  <c r="R54" i="5" s="1"/>
  <c r="N576" i="4"/>
  <c r="O54" i="5" s="1"/>
  <c r="AD576" i="4"/>
  <c r="AE54" i="5" s="1"/>
  <c r="O576" i="4"/>
  <c r="P54" i="5" s="1"/>
  <c r="AE576" i="4"/>
  <c r="AF54" i="5" s="1"/>
  <c r="V365" i="4"/>
  <c r="W37" i="5" s="1"/>
  <c r="V345" i="4"/>
  <c r="V345" i="10" s="1"/>
  <c r="Q365" i="4"/>
  <c r="R37" i="5" s="1"/>
  <c r="Q345" i="4"/>
  <c r="Q345" i="10" s="1"/>
  <c r="R365" i="4"/>
  <c r="S37" i="5" s="1"/>
  <c r="R345" i="4"/>
  <c r="R345" i="10" s="1"/>
  <c r="M365" i="4"/>
  <c r="N37" i="5" s="1"/>
  <c r="O345" i="4"/>
  <c r="O345" i="10" s="1"/>
  <c r="O365" i="4"/>
  <c r="P37" i="5" s="1"/>
  <c r="AE345" i="4"/>
  <c r="AE365" i="4"/>
  <c r="AF37" i="5" s="1"/>
  <c r="P345" i="4"/>
  <c r="P345" i="10" s="1"/>
  <c r="P365" i="4"/>
  <c r="Q37" i="5" s="1"/>
  <c r="AF345" i="4"/>
  <c r="AF345" i="10" s="1"/>
  <c r="AF365" i="4"/>
  <c r="AG37" i="5" s="1"/>
  <c r="P467" i="4"/>
  <c r="P402" i="4" s="1"/>
  <c r="S467" i="4"/>
  <c r="T467" i="4"/>
  <c r="T402" i="4" s="1"/>
  <c r="O467" i="4"/>
  <c r="O402" i="4" s="1"/>
  <c r="M467" i="4"/>
  <c r="M402" i="4" s="1"/>
  <c r="AC467" i="4"/>
  <c r="AC402" i="4" s="1"/>
  <c r="N467" i="4"/>
  <c r="N402" i="4" s="1"/>
  <c r="AD467" i="4"/>
  <c r="AD402" i="4" s="1"/>
  <c r="Q350" i="4"/>
  <c r="T350" i="4"/>
  <c r="M350" i="4"/>
  <c r="M350" i="10" s="1"/>
  <c r="P350" i="4"/>
  <c r="N350" i="4"/>
  <c r="AD350" i="4"/>
  <c r="O350" i="4"/>
  <c r="AE350" i="4"/>
  <c r="R205" i="4"/>
  <c r="R205" i="10" s="1"/>
  <c r="O205" i="4"/>
  <c r="O205" i="10" s="1"/>
  <c r="P205" i="4"/>
  <c r="P205" i="10" s="1"/>
  <c r="AF205" i="4"/>
  <c r="AF205" i="10" s="1"/>
  <c r="M205" i="4"/>
  <c r="M205" i="10" s="1"/>
  <c r="AC205" i="4"/>
  <c r="AC205" i="10" s="1"/>
  <c r="Q232" i="4"/>
  <c r="R25" i="5" s="1"/>
  <c r="O232" i="4"/>
  <c r="P25" i="5" s="1"/>
  <c r="AE232" i="4"/>
  <c r="AF25" i="5" s="1"/>
  <c r="Z417" i="4"/>
  <c r="Z417" i="10" s="1"/>
  <c r="AC417" i="4"/>
  <c r="AC417" i="10" s="1"/>
  <c r="AD417" i="4"/>
  <c r="AD417" i="10" s="1"/>
  <c r="AG417" i="4"/>
  <c r="AG417" i="10" s="1"/>
  <c r="W417" i="4"/>
  <c r="W417" i="10" s="1"/>
  <c r="AM417" i="4"/>
  <c r="AM417" i="10" s="1"/>
  <c r="X417" i="4"/>
  <c r="X417" i="10" s="1"/>
  <c r="AN417" i="4"/>
  <c r="AN417" i="10" s="1"/>
  <c r="Q414" i="4"/>
  <c r="Q414" i="10" s="1"/>
  <c r="Y414" i="4"/>
  <c r="Y414" i="10" s="1"/>
  <c r="V414" i="4"/>
  <c r="V414" i="10" s="1"/>
  <c r="AL414" i="4"/>
  <c r="AL414" i="10" s="1"/>
  <c r="W414" i="4"/>
  <c r="W414" i="10" s="1"/>
  <c r="AM414" i="4"/>
  <c r="AM414" i="10" s="1"/>
  <c r="X414" i="4"/>
  <c r="X414" i="10" s="1"/>
  <c r="AN414" i="4"/>
  <c r="AN414" i="10" s="1"/>
  <c r="AH349" i="4"/>
  <c r="AH297" i="4" s="1"/>
  <c r="AH297" i="10" s="1"/>
  <c r="AC349" i="4"/>
  <c r="AD349" i="4"/>
  <c r="AG349" i="4"/>
  <c r="AG297" i="4" s="1"/>
  <c r="AG297" i="10" s="1"/>
  <c r="W349" i="4"/>
  <c r="AM349" i="4"/>
  <c r="X349" i="4"/>
  <c r="AN349" i="4"/>
  <c r="X419" i="4"/>
  <c r="X419" i="10" s="1"/>
  <c r="AI419" i="4"/>
  <c r="AI419" i="10" s="1"/>
  <c r="AJ419" i="4"/>
  <c r="AJ419" i="10" s="1"/>
  <c r="AE419" i="4"/>
  <c r="AE419" i="10" s="1"/>
  <c r="U419" i="4"/>
  <c r="U419" i="10" s="1"/>
  <c r="AK419" i="4"/>
  <c r="AK419" i="10" s="1"/>
  <c r="V419" i="4"/>
  <c r="V419" i="10" s="1"/>
  <c r="AL419" i="4"/>
  <c r="AL419" i="10" s="1"/>
  <c r="AE378" i="4"/>
  <c r="AF38" i="5" s="1"/>
  <c r="AH378" i="4"/>
  <c r="AI38" i="5" s="1"/>
  <c r="AI378" i="4"/>
  <c r="AJ38" i="5" s="1"/>
  <c r="AD378" i="4"/>
  <c r="AE38" i="5" s="1"/>
  <c r="X378" i="4"/>
  <c r="Y38" i="5" s="1"/>
  <c r="AN378" i="4"/>
  <c r="AO38" i="5" s="1"/>
  <c r="U378" i="4"/>
  <c r="V38" i="5" s="1"/>
  <c r="AK378" i="4"/>
  <c r="AL38" i="5" s="1"/>
  <c r="AG466" i="4"/>
  <c r="AJ466" i="4"/>
  <c r="AC466" i="4"/>
  <c r="AF466" i="4"/>
  <c r="V466" i="4"/>
  <c r="AL466" i="4"/>
  <c r="W466" i="4"/>
  <c r="AM466" i="4"/>
  <c r="Z269" i="4"/>
  <c r="R269" i="4"/>
  <c r="W269" i="4"/>
  <c r="AM269" i="4"/>
  <c r="AN269" i="4"/>
  <c r="U269" i="4"/>
  <c r="AK269" i="4"/>
  <c r="R201" i="4"/>
  <c r="W201" i="4"/>
  <c r="AM201" i="4"/>
  <c r="AN201" i="4"/>
  <c r="U201" i="4"/>
  <c r="AB471" i="4"/>
  <c r="AB471" i="10" s="1"/>
  <c r="AE471" i="4"/>
  <c r="AE471" i="10" s="1"/>
  <c r="AF471" i="4"/>
  <c r="AF471" i="10" s="1"/>
  <c r="AI471" i="4"/>
  <c r="AI471" i="10" s="1"/>
  <c r="U471" i="4"/>
  <c r="U471" i="10" s="1"/>
  <c r="AK471" i="4"/>
  <c r="AK471" i="10" s="1"/>
  <c r="V471" i="4"/>
  <c r="V471" i="10" s="1"/>
  <c r="AL471" i="4"/>
  <c r="AL471" i="10" s="1"/>
  <c r="Y202" i="4"/>
  <c r="Y202" i="10" s="1"/>
  <c r="Q202" i="4"/>
  <c r="Q202" i="10" s="1"/>
  <c r="AM202" i="4"/>
  <c r="AM202" i="10" s="1"/>
  <c r="X202" i="4"/>
  <c r="X202" i="10" s="1"/>
  <c r="AM742" i="4"/>
  <c r="AM730" i="4" s="1"/>
  <c r="AE742" i="4"/>
  <c r="T742" i="4"/>
  <c r="T730" i="4" s="1"/>
  <c r="AJ742" i="4"/>
  <c r="AJ730" i="4" s="1"/>
  <c r="Q742" i="4"/>
  <c r="Q730" i="4" s="1"/>
  <c r="AG742" i="4"/>
  <c r="R742" i="4"/>
  <c r="R730" i="4" s="1"/>
  <c r="AH742" i="4"/>
  <c r="AH730" i="4" s="1"/>
  <c r="V670" i="4"/>
  <c r="W62" i="5" s="1"/>
  <c r="V650" i="4"/>
  <c r="V650" i="10" s="1"/>
  <c r="AD670" i="4"/>
  <c r="AE62" i="5" s="1"/>
  <c r="AD650" i="4"/>
  <c r="S670" i="4"/>
  <c r="T62" i="5" s="1"/>
  <c r="S650" i="4"/>
  <c r="S650" i="10" s="1"/>
  <c r="AI670" i="4"/>
  <c r="AJ62" i="5" s="1"/>
  <c r="AI650" i="4"/>
  <c r="T670" i="4"/>
  <c r="U62" i="5" s="1"/>
  <c r="T650" i="4"/>
  <c r="T650" i="10" s="1"/>
  <c r="AJ650" i="4"/>
  <c r="AJ670" i="4"/>
  <c r="AK62" i="5" s="1"/>
  <c r="Q670" i="4"/>
  <c r="R62" i="5" s="1"/>
  <c r="Q650" i="4"/>
  <c r="Q650" i="10" s="1"/>
  <c r="AG670" i="4"/>
  <c r="AH62" i="5" s="1"/>
  <c r="AG650" i="4"/>
  <c r="AI653" i="4"/>
  <c r="AQ653" i="4"/>
  <c r="T653" i="4"/>
  <c r="AJ653" i="4"/>
  <c r="Q653" i="4"/>
  <c r="AG653" i="4"/>
  <c r="R653" i="4"/>
  <c r="AH653" i="4"/>
  <c r="AD631" i="4"/>
  <c r="AE59" i="5" s="1"/>
  <c r="AL631" i="4"/>
  <c r="AM59" i="5" s="1"/>
  <c r="Z631" i="4"/>
  <c r="AA59" i="5" s="1"/>
  <c r="U631" i="4"/>
  <c r="V59" i="5" s="1"/>
  <c r="S631" i="4"/>
  <c r="T59" i="5" s="1"/>
  <c r="AI631" i="4"/>
  <c r="AJ59" i="5" s="1"/>
  <c r="T631" i="4"/>
  <c r="U59" i="5" s="1"/>
  <c r="AJ631" i="4"/>
  <c r="AK59" i="5" s="1"/>
  <c r="AR722" i="4"/>
  <c r="AS66" i="5" s="1"/>
  <c r="AJ722" i="4"/>
  <c r="AK66" i="5" s="1"/>
  <c r="Q722" i="4"/>
  <c r="R66" i="5" s="1"/>
  <c r="AG722" i="4"/>
  <c r="AH66" i="5" s="1"/>
  <c r="R722" i="4"/>
  <c r="S66" i="5" s="1"/>
  <c r="AH722" i="4"/>
  <c r="AI66" i="5" s="1"/>
  <c r="S722" i="4"/>
  <c r="T66" i="5" s="1"/>
  <c r="AI722" i="4"/>
  <c r="AJ66" i="5" s="1"/>
  <c r="O520" i="4"/>
  <c r="AM520" i="4"/>
  <c r="Z520" i="4"/>
  <c r="AA520" i="4"/>
  <c r="T520" i="4"/>
  <c r="AJ520" i="4"/>
  <c r="Q520" i="4"/>
  <c r="AG520" i="4"/>
  <c r="AF519" i="4"/>
  <c r="AF506" i="4" s="1"/>
  <c r="AN519" i="4"/>
  <c r="AN506" i="4" s="1"/>
  <c r="AA519" i="4"/>
  <c r="AA506" i="4" s="1"/>
  <c r="AB519" i="4"/>
  <c r="AB506" i="4" s="1"/>
  <c r="Q519" i="4"/>
  <c r="Q506" i="4" s="1"/>
  <c r="AG519" i="4"/>
  <c r="AG506" i="4" s="1"/>
  <c r="R519" i="4"/>
  <c r="R506" i="4" s="1"/>
  <c r="AH519" i="4"/>
  <c r="AH506" i="4" s="1"/>
  <c r="V469" i="4"/>
  <c r="V469" i="10" s="1"/>
  <c r="Y469" i="4"/>
  <c r="Y469" i="10" s="1"/>
  <c r="Z469" i="4"/>
  <c r="Z469" i="10" s="1"/>
  <c r="U469" i="4"/>
  <c r="U469" i="10" s="1"/>
  <c r="S469" i="4"/>
  <c r="S469" i="10" s="1"/>
  <c r="AI469" i="4"/>
  <c r="AI469" i="10" s="1"/>
  <c r="T469" i="4"/>
  <c r="T469" i="10" s="1"/>
  <c r="AJ469" i="4"/>
  <c r="AJ469" i="10" s="1"/>
  <c r="Q518" i="4"/>
  <c r="AO518" i="4"/>
  <c r="AB518" i="4"/>
  <c r="U518" i="4"/>
  <c r="R518" i="4"/>
  <c r="AH518" i="4"/>
  <c r="S518" i="4"/>
  <c r="AI518" i="4"/>
  <c r="AC576" i="4"/>
  <c r="AD54" i="5" s="1"/>
  <c r="AK576" i="4"/>
  <c r="AL54" i="5" s="1"/>
  <c r="X576" i="4"/>
  <c r="Y54" i="5" s="1"/>
  <c r="Y576" i="4"/>
  <c r="Z54" i="5" s="1"/>
  <c r="R576" i="4"/>
  <c r="S54" i="5" s="1"/>
  <c r="AH576" i="4"/>
  <c r="AI54" i="5" s="1"/>
  <c r="S576" i="4"/>
  <c r="T54" i="5" s="1"/>
  <c r="AI576" i="4"/>
  <c r="AJ54" i="5" s="1"/>
  <c r="AD365" i="4"/>
  <c r="AE37" i="5" s="1"/>
  <c r="AD345" i="4"/>
  <c r="AD345" i="10" s="1"/>
  <c r="Y365" i="4"/>
  <c r="Z37" i="5" s="1"/>
  <c r="Y345" i="4"/>
  <c r="Y345" i="10" s="1"/>
  <c r="Z365" i="4"/>
  <c r="AA37" i="5" s="1"/>
  <c r="Z345" i="4"/>
  <c r="Z345" i="10" s="1"/>
  <c r="U365" i="4"/>
  <c r="V37" i="5" s="1"/>
  <c r="U345" i="4"/>
  <c r="U345" i="10" s="1"/>
  <c r="S345" i="4"/>
  <c r="S345" i="10" s="1"/>
  <c r="S365" i="4"/>
  <c r="T37" i="5" s="1"/>
  <c r="AI345" i="4"/>
  <c r="AI345" i="10" s="1"/>
  <c r="AI365" i="4"/>
  <c r="AJ37" i="5" s="1"/>
  <c r="T345" i="4"/>
  <c r="T345" i="10" s="1"/>
  <c r="T365" i="4"/>
  <c r="U37" i="5" s="1"/>
  <c r="AJ345" i="4"/>
  <c r="AJ345" i="10" s="1"/>
  <c r="AJ365" i="4"/>
  <c r="AK37" i="5" s="1"/>
  <c r="X467" i="4"/>
  <c r="X402" i="4" s="1"/>
  <c r="AA467" i="4"/>
  <c r="AA402" i="4" s="1"/>
  <c r="AB467" i="4"/>
  <c r="AB402" i="4" s="1"/>
  <c r="W467" i="4"/>
  <c r="W402" i="4" s="1"/>
  <c r="Q467" i="4"/>
  <c r="Q402" i="4" s="1"/>
  <c r="Q389" i="4" s="1"/>
  <c r="AG467" i="4"/>
  <c r="AG402" i="4" s="1"/>
  <c r="AG389" i="4" s="1"/>
  <c r="R467" i="4"/>
  <c r="R402" i="4" s="1"/>
  <c r="R389" i="4" s="1"/>
  <c r="AH467" i="4"/>
  <c r="AH402" i="4" s="1"/>
  <c r="AH389" i="4" s="1"/>
  <c r="Y350" i="4"/>
  <c r="AB350" i="4"/>
  <c r="U350" i="4"/>
  <c r="X350" i="4"/>
  <c r="R350" i="4"/>
  <c r="AH350" i="4"/>
  <c r="S350" i="4"/>
  <c r="AI350" i="4"/>
  <c r="AH205" i="4"/>
  <c r="AH205" i="10" s="1"/>
  <c r="S205" i="4"/>
  <c r="S205" i="10" s="1"/>
  <c r="T205" i="4"/>
  <c r="T205" i="10" s="1"/>
  <c r="AJ205" i="4"/>
  <c r="AJ205" i="10" s="1"/>
  <c r="Q205" i="4"/>
  <c r="Q205" i="10" s="1"/>
  <c r="R232" i="4"/>
  <c r="S25" i="5" s="1"/>
  <c r="T232" i="4"/>
  <c r="U25" i="5" s="1"/>
  <c r="AE312" i="4"/>
  <c r="AM312" i="4"/>
  <c r="T312" i="4"/>
  <c r="AJ312" i="4"/>
  <c r="Q312" i="4"/>
  <c r="AG312" i="4"/>
  <c r="R312" i="4"/>
  <c r="AH312" i="4"/>
  <c r="AR287" i="4"/>
  <c r="AS31" i="5" s="1"/>
  <c r="AJ287" i="4"/>
  <c r="AK31" i="5" s="1"/>
  <c r="Y287" i="4"/>
  <c r="Z31" i="5" s="1"/>
  <c r="AO287" i="4"/>
  <c r="AP31" i="5" s="1"/>
  <c r="Z287" i="4"/>
  <c r="AA31" i="5" s="1"/>
  <c r="AP287" i="4"/>
  <c r="AQ31" i="5" s="1"/>
  <c r="AA287" i="4"/>
  <c r="AB31" i="5" s="1"/>
  <c r="AQ287" i="4"/>
  <c r="AR31" i="5" s="1"/>
  <c r="AM825" i="4"/>
  <c r="AN74" i="5" s="1"/>
  <c r="AE825" i="4"/>
  <c r="AF74" i="5" s="1"/>
  <c r="AB825" i="4"/>
  <c r="AC74" i="5" s="1"/>
  <c r="AR825" i="4"/>
  <c r="AS74" i="5" s="1"/>
  <c r="Y825" i="4"/>
  <c r="Z74" i="5" s="1"/>
  <c r="AO825" i="4"/>
  <c r="AP74" i="5" s="1"/>
  <c r="Z825" i="4"/>
  <c r="AA74" i="5" s="1"/>
  <c r="AP825" i="4"/>
  <c r="AQ74" i="5" s="1"/>
  <c r="AN798" i="4"/>
  <c r="AN798" i="10" s="1"/>
  <c r="AF798" i="4"/>
  <c r="AF798" i="10" s="1"/>
  <c r="Y798" i="4"/>
  <c r="Y798" i="10" s="1"/>
  <c r="AO798" i="4"/>
  <c r="AO798" i="10" s="1"/>
  <c r="Z798" i="4"/>
  <c r="Z798" i="10" s="1"/>
  <c r="AP798" i="4"/>
  <c r="AP798" i="10" s="1"/>
  <c r="AA798" i="4"/>
  <c r="AA798" i="10" s="1"/>
  <c r="AQ798" i="4"/>
  <c r="AQ798" i="10" s="1"/>
  <c r="AR796" i="4"/>
  <c r="AR796" i="10" s="1"/>
  <c r="AJ796" i="4"/>
  <c r="AJ796" i="10" s="1"/>
  <c r="Y796" i="4"/>
  <c r="Y796" i="10" s="1"/>
  <c r="AO796" i="4"/>
  <c r="AO796" i="10" s="1"/>
  <c r="Z796" i="4"/>
  <c r="Z796" i="10" s="1"/>
  <c r="AP796" i="4"/>
  <c r="AP796" i="10" s="1"/>
  <c r="AA796" i="4"/>
  <c r="AA796" i="10" s="1"/>
  <c r="AQ796" i="4"/>
  <c r="AQ796" i="10" s="1"/>
  <c r="AO744" i="4"/>
  <c r="AO744" i="10" s="1"/>
  <c r="AG744" i="4"/>
  <c r="AG744" i="10" s="1"/>
  <c r="Z744" i="4"/>
  <c r="Z744" i="10" s="1"/>
  <c r="AP744" i="4"/>
  <c r="AP744" i="10" s="1"/>
  <c r="AA744" i="4"/>
  <c r="AA744" i="10" s="1"/>
  <c r="AQ744" i="4"/>
  <c r="AQ744" i="10" s="1"/>
  <c r="AB744" i="4"/>
  <c r="AR744" i="4"/>
  <c r="AR744" i="10" s="1"/>
  <c r="AP743" i="4"/>
  <c r="AP743" i="10" s="1"/>
  <c r="AH743" i="4"/>
  <c r="AH743" i="10" s="1"/>
  <c r="AA743" i="4"/>
  <c r="AA743" i="10" s="1"/>
  <c r="AQ743" i="4"/>
  <c r="AQ743" i="10" s="1"/>
  <c r="AB743" i="4"/>
  <c r="AB743" i="10" s="1"/>
  <c r="AR743" i="4"/>
  <c r="AR743" i="10" s="1"/>
  <c r="Y743" i="4"/>
  <c r="Y743" i="10" s="1"/>
  <c r="AO743" i="4"/>
  <c r="AO743" i="10" s="1"/>
  <c r="AM746" i="4"/>
  <c r="AM746" i="10" s="1"/>
  <c r="AE746" i="4"/>
  <c r="AE746" i="10" s="1"/>
  <c r="AB746" i="4"/>
  <c r="AB746" i="10" s="1"/>
  <c r="AR746" i="4"/>
  <c r="AR746" i="10" s="1"/>
  <c r="Y746" i="4"/>
  <c r="Y746" i="10" s="1"/>
  <c r="AO746" i="4"/>
  <c r="AO746" i="10" s="1"/>
  <c r="Z746" i="4"/>
  <c r="Z746" i="10" s="1"/>
  <c r="AP746" i="4"/>
  <c r="AP746" i="10" s="1"/>
  <c r="AO651" i="4"/>
  <c r="AG651" i="4"/>
  <c r="Z651" i="4"/>
  <c r="AP651" i="4"/>
  <c r="AA651" i="4"/>
  <c r="AQ651" i="4"/>
  <c r="AB651" i="4"/>
  <c r="AR651" i="4"/>
  <c r="AL654" i="4"/>
  <c r="AD654" i="4"/>
  <c r="AA654" i="4"/>
  <c r="AQ654" i="4"/>
  <c r="AB654" i="4"/>
  <c r="AR654" i="4"/>
  <c r="Y654" i="4"/>
  <c r="AO654" i="4"/>
  <c r="AI683" i="4"/>
  <c r="AJ63" i="5" s="1"/>
  <c r="AQ683" i="4"/>
  <c r="AR63" i="5" s="1"/>
  <c r="AB683" i="4"/>
  <c r="AC63" i="5" s="1"/>
  <c r="AR683" i="4"/>
  <c r="AS63" i="5" s="1"/>
  <c r="Y683" i="4"/>
  <c r="Z63" i="5" s="1"/>
  <c r="AO683" i="4"/>
  <c r="AP63" i="5" s="1"/>
  <c r="Z683" i="4"/>
  <c r="AA63" i="5" s="1"/>
  <c r="AP683" i="4"/>
  <c r="AQ63" i="5" s="1"/>
  <c r="O615" i="4"/>
  <c r="O615" i="10" s="1"/>
  <c r="AB615" i="4"/>
  <c r="AB615" i="10" s="1"/>
  <c r="AR615" i="4"/>
  <c r="AR615" i="10" s="1"/>
  <c r="Z615" i="4"/>
  <c r="Z615" i="10" s="1"/>
  <c r="AP615" i="4"/>
  <c r="AP615" i="10" s="1"/>
  <c r="AH417" i="4"/>
  <c r="AH417" i="10" s="1"/>
  <c r="AK417" i="4"/>
  <c r="AK417" i="10" s="1"/>
  <c r="AL417" i="4"/>
  <c r="AL417" i="10" s="1"/>
  <c r="AO417" i="4"/>
  <c r="AO417" i="10" s="1"/>
  <c r="AA417" i="4"/>
  <c r="AA417" i="10" s="1"/>
  <c r="AQ417" i="4"/>
  <c r="AQ417" i="10" s="1"/>
  <c r="AB417" i="4"/>
  <c r="AB417" i="10" s="1"/>
  <c r="AR417" i="4"/>
  <c r="AR417" i="10" s="1"/>
  <c r="AG414" i="4"/>
  <c r="AG414" i="10" s="1"/>
  <c r="AO414" i="4"/>
  <c r="Z414" i="4"/>
  <c r="Z414" i="10" s="1"/>
  <c r="AP414" i="4"/>
  <c r="AP414" i="10" s="1"/>
  <c r="AA414" i="4"/>
  <c r="AQ414" i="4"/>
  <c r="AQ414" i="10" s="1"/>
  <c r="AB414" i="4"/>
  <c r="AB414" i="10" s="1"/>
  <c r="AR414" i="4"/>
  <c r="AR414" i="10" s="1"/>
  <c r="AP349" i="4"/>
  <c r="AK349" i="4"/>
  <c r="AL349" i="4"/>
  <c r="AL349" i="10" s="1"/>
  <c r="AO349" i="4"/>
  <c r="AO349" i="10" s="1"/>
  <c r="AA349" i="4"/>
  <c r="AQ349" i="4"/>
  <c r="AB349" i="4"/>
  <c r="AR349" i="4"/>
  <c r="AF419" i="4"/>
  <c r="AF419" i="10" s="1"/>
  <c r="AQ419" i="4"/>
  <c r="AQ419" i="10" s="1"/>
  <c r="AR419" i="4"/>
  <c r="AR419" i="10" s="1"/>
  <c r="AM419" i="4"/>
  <c r="AM419" i="10" s="1"/>
  <c r="Y419" i="4"/>
  <c r="Y419" i="10" s="1"/>
  <c r="AO419" i="4"/>
  <c r="AO419" i="10" s="1"/>
  <c r="Z419" i="4"/>
  <c r="Z419" i="10" s="1"/>
  <c r="AP419" i="4"/>
  <c r="AP419" i="10" s="1"/>
  <c r="AM378" i="4"/>
  <c r="AN38" i="5" s="1"/>
  <c r="AP378" i="4"/>
  <c r="AQ38" i="5" s="1"/>
  <c r="AQ378" i="4"/>
  <c r="AR38" i="5" s="1"/>
  <c r="AL378" i="4"/>
  <c r="AM38" i="5" s="1"/>
  <c r="AB378" i="4"/>
  <c r="AC38" i="5" s="1"/>
  <c r="AR378" i="4"/>
  <c r="AS38" i="5" s="1"/>
  <c r="Y378" i="4"/>
  <c r="Z38" i="5" s="1"/>
  <c r="AO378" i="4"/>
  <c r="AP38" i="5" s="1"/>
  <c r="AO466" i="4"/>
  <c r="AR466" i="4"/>
  <c r="AK466" i="4"/>
  <c r="AN466" i="4"/>
  <c r="Z466" i="4"/>
  <c r="AP466" i="4"/>
  <c r="AA466" i="4"/>
  <c r="AQ466" i="4"/>
  <c r="AP269" i="4"/>
  <c r="AH269" i="4"/>
  <c r="AA269" i="4"/>
  <c r="AQ269" i="4"/>
  <c r="AB269" i="4"/>
  <c r="AR269" i="4"/>
  <c r="Y269" i="4"/>
  <c r="AO269" i="4"/>
  <c r="AP201" i="4"/>
  <c r="AH201" i="4"/>
  <c r="AA201" i="4"/>
  <c r="AQ201" i="4"/>
  <c r="AB201" i="4"/>
  <c r="AR201" i="4"/>
  <c r="Y201" i="4"/>
  <c r="AJ471" i="4"/>
  <c r="AJ471" i="10" s="1"/>
  <c r="AM471" i="4"/>
  <c r="AM471" i="10" s="1"/>
  <c r="AN471" i="4"/>
  <c r="AN471" i="10" s="1"/>
  <c r="AQ471" i="4"/>
  <c r="AQ471" i="10" s="1"/>
  <c r="Y471" i="4"/>
  <c r="Y471" i="10" s="1"/>
  <c r="AO471" i="4"/>
  <c r="AO471" i="10" s="1"/>
  <c r="Z471" i="4"/>
  <c r="Z471" i="10" s="1"/>
  <c r="AP471" i="4"/>
  <c r="AP471" i="10" s="1"/>
  <c r="AG202" i="4"/>
  <c r="AG202" i="10" s="1"/>
  <c r="Z202" i="4"/>
  <c r="Z202" i="10" s="1"/>
  <c r="AP202" i="4"/>
  <c r="AP202" i="10" s="1"/>
  <c r="AB202" i="4"/>
  <c r="AB202" i="10" s="1"/>
  <c r="AR202" i="4"/>
  <c r="AR202" i="10" s="1"/>
  <c r="AA742" i="4"/>
  <c r="AA730" i="4" s="1"/>
  <c r="S742" i="4"/>
  <c r="S730" i="4" s="1"/>
  <c r="X742" i="4"/>
  <c r="X730" i="4" s="1"/>
  <c r="AN742" i="4"/>
  <c r="AN730" i="4" s="1"/>
  <c r="U742" i="4"/>
  <c r="AK742" i="4"/>
  <c r="AK730" i="4" s="1"/>
  <c r="V742" i="4"/>
  <c r="V730" i="4" s="1"/>
  <c r="AL742" i="4"/>
  <c r="AL730" i="4" s="1"/>
  <c r="Z670" i="4"/>
  <c r="AA62" i="5" s="1"/>
  <c r="Z650" i="4"/>
  <c r="R670" i="4"/>
  <c r="S62" i="5" s="1"/>
  <c r="R650" i="4"/>
  <c r="R650" i="10" s="1"/>
  <c r="W670" i="4"/>
  <c r="X62" i="5" s="1"/>
  <c r="W650" i="4"/>
  <c r="AM670" i="4"/>
  <c r="AN62" i="5" s="1"/>
  <c r="AM650" i="4"/>
  <c r="AM650" i="10" s="1"/>
  <c r="X670" i="4"/>
  <c r="Y62" i="5" s="1"/>
  <c r="X650" i="4"/>
  <c r="AN650" i="4"/>
  <c r="AN670" i="4"/>
  <c r="AO62" i="5" s="1"/>
  <c r="U670" i="4"/>
  <c r="V62" i="5" s="1"/>
  <c r="U650" i="4"/>
  <c r="U650" i="10" s="1"/>
  <c r="AK670" i="4"/>
  <c r="AL62" i="5" s="1"/>
  <c r="AK650" i="4"/>
  <c r="W653" i="4"/>
  <c r="O653" i="4"/>
  <c r="X653" i="4"/>
  <c r="AN653" i="4"/>
  <c r="U653" i="4"/>
  <c r="AK653" i="4"/>
  <c r="V653" i="4"/>
  <c r="AL653" i="4"/>
  <c r="Q631" i="4"/>
  <c r="R59" i="5" s="1"/>
  <c r="Y631" i="4"/>
  <c r="Z59" i="5" s="1"/>
  <c r="AH631" i="4"/>
  <c r="AI59" i="5" s="1"/>
  <c r="AC631" i="4"/>
  <c r="AD59" i="5" s="1"/>
  <c r="W631" i="4"/>
  <c r="X59" i="5" s="1"/>
  <c r="AM631" i="4"/>
  <c r="AN59" i="5" s="1"/>
  <c r="X631" i="4"/>
  <c r="Y59" i="5" s="1"/>
  <c r="AN631" i="4"/>
  <c r="AO59" i="5" s="1"/>
  <c r="P722" i="4"/>
  <c r="Q66" i="5" s="1"/>
  <c r="X722" i="4"/>
  <c r="Y66" i="5" s="1"/>
  <c r="U722" i="4"/>
  <c r="V66" i="5" s="1"/>
  <c r="AK722" i="4"/>
  <c r="AL66" i="5" s="1"/>
  <c r="V722" i="4"/>
  <c r="W66" i="5" s="1"/>
  <c r="AL722" i="4"/>
  <c r="AM66" i="5" s="1"/>
  <c r="W722" i="4"/>
  <c r="X66" i="5" s="1"/>
  <c r="AM722" i="4"/>
  <c r="AN66" i="5" s="1"/>
  <c r="V520" i="4"/>
  <c r="N520" i="4"/>
  <c r="AH520" i="4"/>
  <c r="AI520" i="4"/>
  <c r="X520" i="4"/>
  <c r="AN520" i="4"/>
  <c r="U520" i="4"/>
  <c r="AK520" i="4"/>
  <c r="W519" i="4"/>
  <c r="W506" i="4" s="1"/>
  <c r="O519" i="4"/>
  <c r="O506" i="4" s="1"/>
  <c r="AI519" i="4"/>
  <c r="AI506" i="4" s="1"/>
  <c r="AJ519" i="4"/>
  <c r="AJ506" i="4" s="1"/>
  <c r="U519" i="4"/>
  <c r="U506" i="4" s="1"/>
  <c r="AK519" i="4"/>
  <c r="AK506" i="4" s="1"/>
  <c r="V519" i="4"/>
  <c r="V506" i="4" s="1"/>
  <c r="AL519" i="4"/>
  <c r="AL506" i="4" s="1"/>
  <c r="AD469" i="4"/>
  <c r="AD469" i="10" s="1"/>
  <c r="AG469" i="4"/>
  <c r="AG469" i="10" s="1"/>
  <c r="AH469" i="4"/>
  <c r="AH469" i="10" s="1"/>
  <c r="AC469" i="4"/>
  <c r="AC469" i="10" s="1"/>
  <c r="W469" i="4"/>
  <c r="W469" i="10" s="1"/>
  <c r="AM469" i="4"/>
  <c r="AM469" i="10" s="1"/>
  <c r="X469" i="4"/>
  <c r="X469" i="10" s="1"/>
  <c r="AN469" i="4"/>
  <c r="AN469" i="10" s="1"/>
  <c r="X518" i="4"/>
  <c r="P518" i="4"/>
  <c r="AJ518" i="4"/>
  <c r="AC518" i="4"/>
  <c r="V518" i="4"/>
  <c r="AL518" i="4"/>
  <c r="W518" i="4"/>
  <c r="AM518" i="4"/>
  <c r="T576" i="4"/>
  <c r="U54" i="5" s="1"/>
  <c r="AB576" i="4"/>
  <c r="AC54" i="5" s="1"/>
  <c r="AF576" i="4"/>
  <c r="AG54" i="5" s="1"/>
  <c r="AG576" i="4"/>
  <c r="AH54" i="5" s="1"/>
  <c r="V576" i="4"/>
  <c r="W54" i="5" s="1"/>
  <c r="AL576" i="4"/>
  <c r="AM54" i="5" s="1"/>
  <c r="W576" i="4"/>
  <c r="X54" i="5" s="1"/>
  <c r="AM576" i="4"/>
  <c r="AN54" i="5" s="1"/>
  <c r="AL365" i="4"/>
  <c r="AM37" i="5" s="1"/>
  <c r="AL345" i="4"/>
  <c r="AL345" i="10" s="1"/>
  <c r="AG365" i="4"/>
  <c r="AH37" i="5" s="1"/>
  <c r="AG345" i="4"/>
  <c r="AG345" i="10" s="1"/>
  <c r="AH365" i="4"/>
  <c r="AI37" i="5" s="1"/>
  <c r="AH345" i="4"/>
  <c r="AH345" i="10" s="1"/>
  <c r="AC365" i="4"/>
  <c r="AD37" i="5" s="1"/>
  <c r="AC345" i="4"/>
  <c r="AC345" i="10" s="1"/>
  <c r="W345" i="4"/>
  <c r="W345" i="10" s="1"/>
  <c r="W365" i="4"/>
  <c r="X37" i="5" s="1"/>
  <c r="AM345" i="4"/>
  <c r="AM345" i="10" s="1"/>
  <c r="AM365" i="4"/>
  <c r="AN37" i="5" s="1"/>
  <c r="X345" i="4"/>
  <c r="X345" i="10" s="1"/>
  <c r="X365" i="4"/>
  <c r="Y37" i="5" s="1"/>
  <c r="AN345" i="4"/>
  <c r="AN345" i="10" s="1"/>
  <c r="AN365" i="4"/>
  <c r="AO37" i="5" s="1"/>
  <c r="AF467" i="4"/>
  <c r="AF402" i="4" s="1"/>
  <c r="AI467" i="4"/>
  <c r="AJ467" i="4"/>
  <c r="AJ402" i="4" s="1"/>
  <c r="AE467" i="4"/>
  <c r="AE402" i="4" s="1"/>
  <c r="U467" i="4"/>
  <c r="U402" i="4" s="1"/>
  <c r="U389" i="4" s="1"/>
  <c r="AK467" i="4"/>
  <c r="V467" i="4"/>
  <c r="V402" i="4" s="1"/>
  <c r="V389" i="4" s="1"/>
  <c r="AL467" i="4"/>
  <c r="AL402" i="4" s="1"/>
  <c r="AL389" i="4" s="1"/>
  <c r="AG350" i="4"/>
  <c r="AJ350" i="4"/>
  <c r="AC350" i="4"/>
  <c r="AF350" i="4"/>
  <c r="V350" i="4"/>
  <c r="AL350" i="4"/>
  <c r="W350" i="4"/>
  <c r="AM350" i="4"/>
  <c r="W205" i="4"/>
  <c r="W205" i="10" s="1"/>
  <c r="X205" i="4"/>
  <c r="X205" i="10" s="1"/>
  <c r="AN205" i="4"/>
  <c r="AN205" i="10" s="1"/>
  <c r="U205" i="4"/>
  <c r="U205" i="10" s="1"/>
  <c r="M232" i="4"/>
  <c r="N25" i="5" s="1"/>
  <c r="AL232" i="4"/>
  <c r="AM25" i="5" s="1"/>
  <c r="AM232" i="4"/>
  <c r="AN25" i="5" s="1"/>
  <c r="S312" i="4"/>
  <c r="AA312" i="4"/>
  <c r="X312" i="4"/>
  <c r="AN312" i="4"/>
  <c r="U312" i="4"/>
  <c r="AK312" i="4"/>
  <c r="V312" i="4"/>
  <c r="AL312" i="4"/>
  <c r="AN287" i="4"/>
  <c r="AO31" i="5" s="1"/>
  <c r="P287" i="4"/>
  <c r="Q31" i="5" s="1"/>
  <c r="M287" i="4"/>
  <c r="N31" i="5" s="1"/>
  <c r="AC287" i="4"/>
  <c r="AD31" i="5" s="1"/>
  <c r="N287" i="4"/>
  <c r="O31" i="5" s="1"/>
  <c r="AD287" i="4"/>
  <c r="AE31" i="5" s="1"/>
  <c r="O287" i="4"/>
  <c r="P31" i="5" s="1"/>
  <c r="AE287" i="4"/>
  <c r="AF31" i="5" s="1"/>
  <c r="S825" i="4"/>
  <c r="T74" i="5" s="1"/>
  <c r="AA825" i="4"/>
  <c r="AB74" i="5" s="1"/>
  <c r="P825" i="4"/>
  <c r="Q74" i="5" s="1"/>
  <c r="AF825" i="4"/>
  <c r="AG74" i="5" s="1"/>
  <c r="M825" i="4"/>
  <c r="N74" i="5" s="1"/>
  <c r="AC825" i="4"/>
  <c r="AD74" i="5" s="1"/>
  <c r="N825" i="4"/>
  <c r="O74" i="5" s="1"/>
  <c r="AD825" i="4"/>
  <c r="AE74" i="5" s="1"/>
  <c r="T798" i="4"/>
  <c r="T798" i="10" s="1"/>
  <c r="AB798" i="4"/>
  <c r="AB798" i="10" s="1"/>
  <c r="M798" i="4"/>
  <c r="M798" i="10" s="1"/>
  <c r="AC798" i="4"/>
  <c r="AC798" i="10" s="1"/>
  <c r="N798" i="4"/>
  <c r="N798" i="10" s="1"/>
  <c r="AD798" i="4"/>
  <c r="AD798" i="10" s="1"/>
  <c r="O798" i="4"/>
  <c r="O798" i="10" s="1"/>
  <c r="AE798" i="4"/>
  <c r="AE798" i="10" s="1"/>
  <c r="X796" i="4"/>
  <c r="X796" i="10" s="1"/>
  <c r="P796" i="4"/>
  <c r="P796" i="10" s="1"/>
  <c r="M796" i="4"/>
  <c r="M796" i="10" s="1"/>
  <c r="AC796" i="4"/>
  <c r="AC796" i="10" s="1"/>
  <c r="N796" i="4"/>
  <c r="N796" i="10" s="1"/>
  <c r="AD796" i="4"/>
  <c r="AD796" i="10" s="1"/>
  <c r="O796" i="4"/>
  <c r="O796" i="10" s="1"/>
  <c r="AE796" i="4"/>
  <c r="AE796" i="10" s="1"/>
  <c r="U744" i="4"/>
  <c r="M744" i="4"/>
  <c r="M744" i="10" s="1"/>
  <c r="N744" i="4"/>
  <c r="N744" i="10" s="1"/>
  <c r="AD744" i="4"/>
  <c r="AD744" i="10" s="1"/>
  <c r="O744" i="4"/>
  <c r="O744" i="10" s="1"/>
  <c r="AE744" i="4"/>
  <c r="AE744" i="10" s="1"/>
  <c r="P744" i="4"/>
  <c r="P744" i="10" s="1"/>
  <c r="AF744" i="4"/>
  <c r="AF744" i="10" s="1"/>
  <c r="V743" i="4"/>
  <c r="N743" i="4"/>
  <c r="N743" i="10" s="1"/>
  <c r="O743" i="4"/>
  <c r="O743" i="10" s="1"/>
  <c r="AE743" i="4"/>
  <c r="AE743" i="10" s="1"/>
  <c r="P743" i="4"/>
  <c r="AF743" i="4"/>
  <c r="AF743" i="10" s="1"/>
  <c r="M743" i="4"/>
  <c r="M743" i="10" s="1"/>
  <c r="AC743" i="4"/>
  <c r="AC743" i="10" s="1"/>
  <c r="S746" i="4"/>
  <c r="S746" i="10" s="1"/>
  <c r="AA746" i="4"/>
  <c r="AA746" i="10" s="1"/>
  <c r="P746" i="4"/>
  <c r="AF746" i="4"/>
  <c r="AF746" i="10" s="1"/>
  <c r="M746" i="4"/>
  <c r="M746" i="10" s="1"/>
  <c r="AC746" i="4"/>
  <c r="AC746" i="10" s="1"/>
  <c r="N746" i="4"/>
  <c r="N746" i="10" s="1"/>
  <c r="AD746" i="4"/>
  <c r="AD746" i="10" s="1"/>
  <c r="U651" i="4"/>
  <c r="M651" i="4"/>
  <c r="N651" i="4"/>
  <c r="AD651" i="4"/>
  <c r="O651" i="4"/>
  <c r="AE651" i="4"/>
  <c r="P651" i="4"/>
  <c r="AF651" i="4"/>
  <c r="AH654" i="4"/>
  <c r="Z654" i="4"/>
  <c r="O654" i="4"/>
  <c r="AE654" i="4"/>
  <c r="P654" i="4"/>
  <c r="AF654" i="4"/>
  <c r="M654" i="4"/>
  <c r="AC654" i="4"/>
  <c r="AC654" i="10" s="1"/>
  <c r="AE683" i="4"/>
  <c r="AF63" i="5" s="1"/>
  <c r="W683" i="4"/>
  <c r="X63" i="5" s="1"/>
  <c r="P683" i="4"/>
  <c r="Q63" i="5" s="1"/>
  <c r="AF683" i="4"/>
  <c r="AG63" i="5" s="1"/>
  <c r="AC683" i="4"/>
  <c r="AD63" i="5" s="1"/>
  <c r="N683" i="4"/>
  <c r="O63" i="5" s="1"/>
  <c r="AD683" i="4"/>
  <c r="AE63" i="5" s="1"/>
  <c r="AA615" i="4"/>
  <c r="AA615" i="10" s="1"/>
  <c r="S615" i="4"/>
  <c r="S615" i="10" s="1"/>
  <c r="AF615" i="4"/>
  <c r="AF615" i="10" s="1"/>
  <c r="M615" i="4"/>
  <c r="M615" i="10" s="1"/>
  <c r="AC615" i="4"/>
  <c r="AC615" i="10" s="1"/>
  <c r="AD615" i="4"/>
  <c r="AD615" i="10" s="1"/>
  <c r="AP417" i="4"/>
  <c r="AP417" i="10" s="1"/>
  <c r="M417" i="4"/>
  <c r="M417" i="10" s="1"/>
  <c r="N417" i="4"/>
  <c r="N417" i="10" s="1"/>
  <c r="Q417" i="4"/>
  <c r="Q417" i="10" s="1"/>
  <c r="O417" i="4"/>
  <c r="O417" i="10" s="1"/>
  <c r="AE417" i="4"/>
  <c r="AE417" i="10" s="1"/>
  <c r="P417" i="4"/>
  <c r="P417" i="10" s="1"/>
  <c r="AF417" i="4"/>
  <c r="M414" i="4"/>
  <c r="M414" i="10" s="1"/>
  <c r="U414" i="4"/>
  <c r="U414" i="10" s="1"/>
  <c r="N414" i="4"/>
  <c r="N414" i="10" s="1"/>
  <c r="AD414" i="4"/>
  <c r="O414" i="4"/>
  <c r="O414" i="10" s="1"/>
  <c r="AE414" i="4"/>
  <c r="AE414" i="10" s="1"/>
  <c r="P414" i="4"/>
  <c r="P414" i="10" s="1"/>
  <c r="AF414" i="4"/>
  <c r="R349" i="4"/>
  <c r="M349" i="4"/>
  <c r="N349" i="4"/>
  <c r="N349" i="10" s="1"/>
  <c r="Q349" i="4"/>
  <c r="O349" i="4"/>
  <c r="AE349" i="4"/>
  <c r="P349" i="4"/>
  <c r="AF349" i="4"/>
  <c r="AN419" i="4"/>
  <c r="AN419" i="10" s="1"/>
  <c r="S419" i="4"/>
  <c r="S419" i="10" s="1"/>
  <c r="T419" i="4"/>
  <c r="T419" i="10" s="1"/>
  <c r="O419" i="4"/>
  <c r="O419" i="10" s="1"/>
  <c r="M419" i="4"/>
  <c r="M419" i="10" s="1"/>
  <c r="AC419" i="4"/>
  <c r="AC419" i="10" s="1"/>
  <c r="N419" i="4"/>
  <c r="N419" i="10" s="1"/>
  <c r="AD419" i="4"/>
  <c r="AD419" i="10" s="1"/>
  <c r="O378" i="4"/>
  <c r="P38" i="5" s="1"/>
  <c r="R378" i="4"/>
  <c r="S38" i="5" s="1"/>
  <c r="S378" i="4"/>
  <c r="T38" i="5" s="1"/>
  <c r="N378" i="4"/>
  <c r="O38" i="5" s="1"/>
  <c r="P378" i="4"/>
  <c r="Q38" i="5" s="1"/>
  <c r="AF378" i="4"/>
  <c r="AG38" i="5" s="1"/>
  <c r="M378" i="4"/>
  <c r="N38" i="5" s="1"/>
  <c r="AC378" i="4"/>
  <c r="AD38" i="5" s="1"/>
  <c r="Q466" i="4"/>
  <c r="T466" i="4"/>
  <c r="M466" i="4"/>
  <c r="P466" i="4"/>
  <c r="N466" i="4"/>
  <c r="AD466" i="4"/>
  <c r="O466" i="4"/>
  <c r="AE466" i="4"/>
  <c r="AL269" i="4"/>
  <c r="N269" i="4"/>
  <c r="O269" i="4"/>
  <c r="AE269" i="4"/>
  <c r="P269" i="4"/>
  <c r="AF269" i="4"/>
  <c r="M269" i="4"/>
  <c r="AC269" i="4"/>
  <c r="V201" i="4"/>
  <c r="N201" i="4"/>
  <c r="O201" i="4"/>
  <c r="P201" i="4"/>
  <c r="AF201" i="4"/>
  <c r="M201" i="4"/>
  <c r="AC201" i="4"/>
  <c r="AR471" i="4"/>
  <c r="AR471" i="10" s="1"/>
  <c r="O471" i="4"/>
  <c r="O471" i="10" s="1"/>
  <c r="P471" i="4"/>
  <c r="P471" i="10" s="1"/>
  <c r="S471" i="4"/>
  <c r="S471" i="10" s="1"/>
  <c r="M471" i="4"/>
  <c r="M471" i="10" s="1"/>
  <c r="AC471" i="4"/>
  <c r="AC471" i="10" s="1"/>
  <c r="N471" i="4"/>
  <c r="N471" i="10" s="1"/>
  <c r="AD471" i="4"/>
  <c r="AD471" i="10" s="1"/>
  <c r="U202" i="4"/>
  <c r="U202" i="10" s="1"/>
  <c r="M202" i="4"/>
  <c r="M202" i="10" s="1"/>
  <c r="N202" i="4"/>
  <c r="N202" i="10" s="1"/>
  <c r="O202" i="4"/>
  <c r="O202" i="10" s="1"/>
  <c r="AE202" i="4"/>
  <c r="AE202" i="10" s="1"/>
  <c r="P202" i="4"/>
  <c r="P202" i="10" s="1"/>
  <c r="AQ742" i="4"/>
  <c r="AQ730" i="4" s="1"/>
  <c r="AI742" i="4"/>
  <c r="AB742" i="4"/>
  <c r="AB730" i="4" s="1"/>
  <c r="AR742" i="4"/>
  <c r="AR730" i="4" s="1"/>
  <c r="Y742" i="4"/>
  <c r="Y730" i="4" s="1"/>
  <c r="AO742" i="4"/>
  <c r="AO730" i="4" s="1"/>
  <c r="Z742" i="4"/>
  <c r="Z730" i="4" s="1"/>
  <c r="AP742" i="4"/>
  <c r="AP730" i="4" s="1"/>
  <c r="AP670" i="4"/>
  <c r="AQ62" i="5" s="1"/>
  <c r="AP650" i="4"/>
  <c r="AH670" i="4"/>
  <c r="AI62" i="5" s="1"/>
  <c r="AH650" i="4"/>
  <c r="AH650" i="10" s="1"/>
  <c r="AA670" i="4"/>
  <c r="AB62" i="5" s="1"/>
  <c r="AA650" i="4"/>
  <c r="AA650" i="10" s="1"/>
  <c r="AQ670" i="4"/>
  <c r="AR62" i="5" s="1"/>
  <c r="AQ650" i="4"/>
  <c r="AQ650" i="10" s="1"/>
  <c r="AB650" i="4"/>
  <c r="AB670" i="4"/>
  <c r="AC62" i="5" s="1"/>
  <c r="AR650" i="4"/>
  <c r="AR670" i="4"/>
  <c r="AS62" i="5" s="1"/>
  <c r="Y670" i="4"/>
  <c r="Z62" i="5" s="1"/>
  <c r="Y650" i="4"/>
  <c r="Y650" i="10" s="1"/>
  <c r="AO670" i="4"/>
  <c r="AP62" i="5" s="1"/>
  <c r="AO650" i="4"/>
  <c r="AM653" i="4"/>
  <c r="AE653" i="4"/>
  <c r="AB653" i="4"/>
  <c r="AR653" i="4"/>
  <c r="Y653" i="4"/>
  <c r="AO653" i="4"/>
  <c r="Z653" i="4"/>
  <c r="AP653" i="4"/>
  <c r="AG631" i="4"/>
  <c r="AH59" i="5" s="1"/>
  <c r="AO631" i="4"/>
  <c r="AP59" i="5" s="1"/>
  <c r="AP631" i="4"/>
  <c r="AQ59" i="5" s="1"/>
  <c r="AK631" i="4"/>
  <c r="AL59" i="5" s="1"/>
  <c r="AA631" i="4"/>
  <c r="AB59" i="5" s="1"/>
  <c r="AQ631" i="4"/>
  <c r="AR59" i="5" s="1"/>
  <c r="AB631" i="4"/>
  <c r="AC59" i="5" s="1"/>
  <c r="AR631" i="4"/>
  <c r="AS59" i="5" s="1"/>
  <c r="AF722" i="4"/>
  <c r="AG66" i="5" s="1"/>
  <c r="AN722" i="4"/>
  <c r="AO66" i="5" s="1"/>
  <c r="Y722" i="4"/>
  <c r="Z66" i="5" s="1"/>
  <c r="AO722" i="4"/>
  <c r="AP66" i="5" s="1"/>
  <c r="Z722" i="4"/>
  <c r="AA66" i="5" s="1"/>
  <c r="AP722" i="4"/>
  <c r="AQ66" i="5" s="1"/>
  <c r="AA722" i="4"/>
  <c r="AB66" i="5" s="1"/>
  <c r="AQ722" i="4"/>
  <c r="AR66" i="5" s="1"/>
  <c r="AL520" i="4"/>
  <c r="AD520" i="4"/>
  <c r="AP520" i="4"/>
  <c r="AQ520" i="4"/>
  <c r="AB520" i="4"/>
  <c r="AR520" i="4"/>
  <c r="Y520" i="4"/>
  <c r="AO520" i="4"/>
  <c r="AM519" i="4"/>
  <c r="AM506" i="4" s="1"/>
  <c r="AE519" i="4"/>
  <c r="AE506" i="4" s="1"/>
  <c r="AQ519" i="4"/>
  <c r="AQ506" i="4" s="1"/>
  <c r="AR519" i="4"/>
  <c r="AR506" i="4" s="1"/>
  <c r="Y519" i="4"/>
  <c r="Y506" i="4" s="1"/>
  <c r="AO519" i="4"/>
  <c r="AO506" i="4" s="1"/>
  <c r="Z519" i="4"/>
  <c r="Z506" i="4" s="1"/>
  <c r="AP519" i="4"/>
  <c r="AP506" i="4" s="1"/>
  <c r="AL469" i="4"/>
  <c r="AL469" i="10" s="1"/>
  <c r="AO469" i="4"/>
  <c r="AO469" i="10" s="1"/>
  <c r="AP469" i="4"/>
  <c r="AP469" i="10" s="1"/>
  <c r="AK469" i="4"/>
  <c r="AK469" i="10" s="1"/>
  <c r="AA469" i="4"/>
  <c r="AA469" i="10" s="1"/>
  <c r="AQ469" i="4"/>
  <c r="AQ469" i="10" s="1"/>
  <c r="AB469" i="4"/>
  <c r="AB469" i="10" s="1"/>
  <c r="AR469" i="4"/>
  <c r="AR469" i="10" s="1"/>
  <c r="AN518" i="4"/>
  <c r="AF518" i="4"/>
  <c r="AR518" i="4"/>
  <c r="AK518" i="4"/>
  <c r="Z518" i="4"/>
  <c r="AP518" i="4"/>
  <c r="AA518" i="4"/>
  <c r="AQ518" i="4"/>
  <c r="AJ576" i="4"/>
  <c r="AK54" i="5" s="1"/>
  <c r="AR576" i="4"/>
  <c r="AS54" i="5" s="1"/>
  <c r="AN576" i="4"/>
  <c r="AO54" i="5" s="1"/>
  <c r="AO576" i="4"/>
  <c r="AP54" i="5" s="1"/>
  <c r="Z576" i="4"/>
  <c r="AA54" i="5" s="1"/>
  <c r="AP576" i="4"/>
  <c r="AQ54" i="5" s="1"/>
  <c r="AA576" i="4"/>
  <c r="AB54" i="5" s="1"/>
  <c r="AQ576" i="4"/>
  <c r="AR54" i="5" s="1"/>
  <c r="N365" i="4"/>
  <c r="O37" i="5" s="1"/>
  <c r="N345" i="4"/>
  <c r="N345" i="10" s="1"/>
  <c r="AO365" i="4"/>
  <c r="AP37" i="5" s="1"/>
  <c r="AO345" i="4"/>
  <c r="AO345" i="10" s="1"/>
  <c r="AP365" i="4"/>
  <c r="AQ37" i="5" s="1"/>
  <c r="AP345" i="4"/>
  <c r="AP345" i="10" s="1"/>
  <c r="AK365" i="4"/>
  <c r="AL37" i="5" s="1"/>
  <c r="AK345" i="4"/>
  <c r="AK345" i="10" s="1"/>
  <c r="AA345" i="4"/>
  <c r="AA345" i="10" s="1"/>
  <c r="AA365" i="4"/>
  <c r="AB37" i="5" s="1"/>
  <c r="AQ345" i="4"/>
  <c r="AQ345" i="10" s="1"/>
  <c r="AQ365" i="4"/>
  <c r="AR37" i="5" s="1"/>
  <c r="AB345" i="4"/>
  <c r="AB345" i="10" s="1"/>
  <c r="AB365" i="4"/>
  <c r="AC37" i="5" s="1"/>
  <c r="AR345" i="4"/>
  <c r="AR345" i="10" s="1"/>
  <c r="AR365" i="4"/>
  <c r="AS37" i="5" s="1"/>
  <c r="AN467" i="4"/>
  <c r="AN402" i="4" s="1"/>
  <c r="AQ467" i="4"/>
  <c r="AQ402" i="4" s="1"/>
  <c r="AR467" i="4"/>
  <c r="AM467" i="4"/>
  <c r="AM402" i="4" s="1"/>
  <c r="Y467" i="4"/>
  <c r="Y402" i="4" s="1"/>
  <c r="Y389" i="4" s="1"/>
  <c r="AO467" i="4"/>
  <c r="AO402" i="4" s="1"/>
  <c r="AO389" i="4" s="1"/>
  <c r="Z467" i="4"/>
  <c r="Z402" i="4" s="1"/>
  <c r="Z389" i="4" s="1"/>
  <c r="AP467" i="4"/>
  <c r="AO350" i="4"/>
  <c r="AR350" i="4"/>
  <c r="AK350" i="4"/>
  <c r="AN350" i="4"/>
  <c r="Z350" i="4"/>
  <c r="AP350" i="4"/>
  <c r="AA350" i="4"/>
  <c r="AQ350" i="4"/>
  <c r="AL205" i="4"/>
  <c r="AL205" i="10" s="1"/>
  <c r="AA205" i="4"/>
  <c r="AA205" i="10" s="1"/>
  <c r="AB205" i="4"/>
  <c r="AB205" i="10" s="1"/>
  <c r="AR205" i="4"/>
  <c r="AR205" i="10" s="1"/>
  <c r="AQ232" i="4"/>
  <c r="AR25" i="5" s="1"/>
  <c r="AR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AN268" i="4" l="1"/>
  <c r="AP956" i="4"/>
  <c r="Q951" i="4"/>
  <c r="AI956" i="4"/>
  <c r="AJ951" i="4"/>
  <c r="U940" i="4"/>
  <c r="U84" i="11" s="1"/>
  <c r="U97" i="11" s="1"/>
  <c r="AE940" i="4"/>
  <c r="AE84" i="11" s="1"/>
  <c r="AE97" i="11" s="1"/>
  <c r="Q259" i="10"/>
  <c r="U259" i="10"/>
  <c r="AG259" i="10"/>
  <c r="AK259" i="10"/>
  <c r="T933" i="4"/>
  <c r="P259" i="10"/>
  <c r="Q956" i="4"/>
  <c r="S936" i="4"/>
  <c r="S83" i="11" s="1"/>
  <c r="S96" i="11" s="1"/>
  <c r="N951" i="4"/>
  <c r="AF951" i="4"/>
  <c r="X936" i="4"/>
  <c r="X83" i="11" s="1"/>
  <c r="X96" i="11" s="1"/>
  <c r="S947" i="4"/>
  <c r="S946" i="4" s="1"/>
  <c r="S86" i="11" s="1"/>
  <c r="S98" i="11" s="1"/>
  <c r="AL259" i="10"/>
  <c r="X39" i="10"/>
  <c r="M52" i="4"/>
  <c r="M54" i="11" s="1"/>
  <c r="O39" i="10"/>
  <c r="Z39" i="10"/>
  <c r="AM39" i="10"/>
  <c r="T39" i="10"/>
  <c r="R39" i="10"/>
  <c r="AF39" i="10"/>
  <c r="AF46" i="10" s="1"/>
  <c r="AD39" i="10"/>
  <c r="AC39" i="10"/>
  <c r="AH39" i="10"/>
  <c r="Y39" i="10"/>
  <c r="AB39" i="10"/>
  <c r="AP39" i="10"/>
  <c r="AG39" i="10"/>
  <c r="W39" i="10"/>
  <c r="U39" i="10"/>
  <c r="AI39" i="10"/>
  <c r="P39" i="10"/>
  <c r="N39" i="10"/>
  <c r="AQ964" i="4"/>
  <c r="S940" i="4"/>
  <c r="S84" i="11" s="1"/>
  <c r="S97" i="11" s="1"/>
  <c r="M940" i="4"/>
  <c r="M84" i="11" s="1"/>
  <c r="M97" i="11" s="1"/>
  <c r="V39" i="10"/>
  <c r="AJ39" i="10"/>
  <c r="AR39" i="10"/>
  <c r="AA39" i="10"/>
  <c r="AN39" i="10"/>
  <c r="AL39" i="10"/>
  <c r="AO39" i="10"/>
  <c r="S39" i="10"/>
  <c r="Q39" i="10"/>
  <c r="AE39" i="10"/>
  <c r="AK39" i="10"/>
  <c r="AO232" i="4"/>
  <c r="AP25" i="5" s="1"/>
  <c r="AJ232" i="4"/>
  <c r="AK25" i="5" s="1"/>
  <c r="X201" i="4"/>
  <c r="X200" i="10" s="1"/>
  <c r="AN199" i="4"/>
  <c r="AN199" i="10" s="1"/>
  <c r="W219" i="4"/>
  <c r="X24" i="5" s="1"/>
  <c r="AG201" i="4"/>
  <c r="AP205" i="4"/>
  <c r="AP205" i="10" s="1"/>
  <c r="AI219" i="4"/>
  <c r="AJ24" i="5" s="1"/>
  <c r="AE201" i="4"/>
  <c r="O956" i="4"/>
  <c r="P956" i="4"/>
  <c r="P955" i="4" s="1"/>
  <c r="P89" i="11" s="1"/>
  <c r="AG964" i="4"/>
  <c r="X964" i="4"/>
  <c r="AM964" i="4"/>
  <c r="AR956" i="4"/>
  <c r="AK936" i="4"/>
  <c r="AK83" i="11" s="1"/>
  <c r="AK96" i="11" s="1"/>
  <c r="O951" i="4"/>
  <c r="O946" i="4" s="1"/>
  <c r="O86" i="11" s="1"/>
  <c r="O98" i="11" s="1"/>
  <c r="AG936" i="4"/>
  <c r="AG83" i="11" s="1"/>
  <c r="AG96" i="11" s="1"/>
  <c r="N259" i="10"/>
  <c r="AQ259" i="10"/>
  <c r="AE259" i="10"/>
  <c r="R259" i="10"/>
  <c r="AF259" i="10"/>
  <c r="AJ259" i="10"/>
  <c r="T259" i="10"/>
  <c r="M259" i="10"/>
  <c r="AN259" i="10"/>
  <c r="AP259" i="10"/>
  <c r="S228" i="10"/>
  <c r="S202" i="4"/>
  <c r="S202" i="10" s="1"/>
  <c r="T346" i="10"/>
  <c r="T268" i="4"/>
  <c r="T268" i="10" s="1"/>
  <c r="T294" i="4"/>
  <c r="T294" i="10" s="1"/>
  <c r="AP232" i="4"/>
  <c r="AQ25" i="5" s="1"/>
  <c r="Y793" i="10"/>
  <c r="X307" i="10"/>
  <c r="AM656" i="10"/>
  <c r="AM615" i="4"/>
  <c r="AM615" i="10" s="1"/>
  <c r="N656" i="10"/>
  <c r="N615" i="4"/>
  <c r="N615" i="10" s="1"/>
  <c r="X309" i="10"/>
  <c r="X296" i="4"/>
  <c r="X296" i="10" s="1"/>
  <c r="S309" i="10"/>
  <c r="S270" i="4"/>
  <c r="S270" i="10" s="1"/>
  <c r="Y656" i="10"/>
  <c r="Y615" i="4"/>
  <c r="Y615" i="10" s="1"/>
  <c r="AM346" i="10"/>
  <c r="AM294" i="4"/>
  <c r="T348" i="10"/>
  <c r="T296" i="4"/>
  <c r="T296" i="10" s="1"/>
  <c r="AO307" i="10"/>
  <c r="AO295" i="4"/>
  <c r="P309" i="10"/>
  <c r="P270" i="4"/>
  <c r="P270" i="10" s="1"/>
  <c r="P296" i="4"/>
  <c r="P296" i="10" s="1"/>
  <c r="Z307" i="10"/>
  <c r="Z295" i="4"/>
  <c r="Z294" i="10" s="1"/>
  <c r="AH226" i="10"/>
  <c r="AH232" i="4"/>
  <c r="AI25" i="5" s="1"/>
  <c r="AF228" i="10"/>
  <c r="AF202" i="4"/>
  <c r="AF202" i="10" s="1"/>
  <c r="AB219" i="4"/>
  <c r="AC24" i="5" s="1"/>
  <c r="AE793" i="10"/>
  <c r="AC232" i="4"/>
  <c r="AD25" i="5" s="1"/>
  <c r="AD205" i="4"/>
  <c r="AD205" i="10" s="1"/>
  <c r="AI730" i="4"/>
  <c r="AK205" i="4"/>
  <c r="AK205" i="10" s="1"/>
  <c r="AM205" i="4"/>
  <c r="AM205" i="10" s="1"/>
  <c r="AG730" i="4"/>
  <c r="AG598" i="4" s="1"/>
  <c r="AE730" i="4"/>
  <c r="X269" i="4"/>
  <c r="AE205" i="4"/>
  <c r="AE205" i="10" s="1"/>
  <c r="W296" i="4"/>
  <c r="W296" i="10" s="1"/>
  <c r="U793" i="10"/>
  <c r="AN200" i="4"/>
  <c r="AN200" i="10" s="1"/>
  <c r="AJ219" i="4"/>
  <c r="AK24" i="5" s="1"/>
  <c r="N270" i="4"/>
  <c r="N270" i="10" s="1"/>
  <c r="AQ219" i="4"/>
  <c r="AR24" i="5" s="1"/>
  <c r="AG55" i="4"/>
  <c r="AG57" i="11" s="1"/>
  <c r="P55" i="4"/>
  <c r="P57" i="11" s="1"/>
  <c r="AO656" i="10"/>
  <c r="AO615" i="4"/>
  <c r="AO615" i="10" s="1"/>
  <c r="Q656" i="10"/>
  <c r="Q615" i="4"/>
  <c r="Q615" i="10" s="1"/>
  <c r="AE656" i="10"/>
  <c r="AE615" i="4"/>
  <c r="AE615" i="10" s="1"/>
  <c r="P656" i="10"/>
  <c r="P615" i="4"/>
  <c r="P615" i="10" s="1"/>
  <c r="AI201" i="4"/>
  <c r="AI232" i="4"/>
  <c r="AJ25" i="5" s="1"/>
  <c r="N225" i="10"/>
  <c r="N232" i="10" s="1"/>
  <c r="N232" i="4"/>
  <c r="O25" i="5" s="1"/>
  <c r="AQ228" i="10"/>
  <c r="AQ202" i="4"/>
  <c r="AQ202" i="10" s="1"/>
  <c r="AQ231" i="10"/>
  <c r="AQ205" i="4"/>
  <c r="AQ205" i="10" s="1"/>
  <c r="AF232" i="4"/>
  <c r="AG25" i="5" s="1"/>
  <c r="AN228" i="10"/>
  <c r="AN202" i="4"/>
  <c r="AN202" i="10" s="1"/>
  <c r="X232" i="4"/>
  <c r="Y25" i="5" s="1"/>
  <c r="X199" i="4"/>
  <c r="X199" i="10" s="1"/>
  <c r="AK232" i="4"/>
  <c r="AL25" i="5" s="1"/>
  <c r="AA228" i="10"/>
  <c r="AA202" i="4"/>
  <c r="AA202" i="10" s="1"/>
  <c r="AA232" i="4"/>
  <c r="AB25" i="5" s="1"/>
  <c r="AJ228" i="10"/>
  <c r="AJ202" i="4"/>
  <c r="AJ202" i="10" s="1"/>
  <c r="V231" i="10"/>
  <c r="V205" i="4"/>
  <c r="V205" i="10" s="1"/>
  <c r="V232" i="4"/>
  <c r="W25" i="5" s="1"/>
  <c r="AI231" i="10"/>
  <c r="AI205" i="4"/>
  <c r="AI205" i="10" s="1"/>
  <c r="P225" i="10"/>
  <c r="P232" i="10" s="1"/>
  <c r="P232" i="4"/>
  <c r="Q25" i="5" s="1"/>
  <c r="AG232" i="4"/>
  <c r="AH25" i="5" s="1"/>
  <c r="AO212" i="10"/>
  <c r="AO219" i="4"/>
  <c r="AP24" i="5" s="1"/>
  <c r="Y215" i="10"/>
  <c r="Y219" i="4"/>
  <c r="Z24" i="5" s="1"/>
  <c r="AH215" i="10"/>
  <c r="AH202" i="4"/>
  <c r="AH202" i="10" s="1"/>
  <c r="N218" i="10"/>
  <c r="N219" i="4"/>
  <c r="O24" i="5" s="1"/>
  <c r="N205" i="4"/>
  <c r="N205" i="10" s="1"/>
  <c r="Q212" i="10"/>
  <c r="Q219" i="4"/>
  <c r="R24" i="5" s="1"/>
  <c r="AN212" i="10"/>
  <c r="AN219" i="4"/>
  <c r="AO24" i="5" s="1"/>
  <c r="AK201" i="4"/>
  <c r="AD215" i="10"/>
  <c r="AD202" i="4"/>
  <c r="AD202" i="10" s="1"/>
  <c r="AO218" i="10"/>
  <c r="AO205" i="4"/>
  <c r="AO205" i="10" s="1"/>
  <c r="AG212" i="10"/>
  <c r="AG219" i="4"/>
  <c r="AH24" i="5" s="1"/>
  <c r="W215" i="10"/>
  <c r="W202" i="4"/>
  <c r="W202" i="10" s="1"/>
  <c r="Z215" i="10"/>
  <c r="Z219" i="4"/>
  <c r="AA24" i="5" s="1"/>
  <c r="AP218" i="10"/>
  <c r="AP219" i="4"/>
  <c r="AQ24" i="5" s="1"/>
  <c r="R213" i="10"/>
  <c r="R219" i="10" s="1"/>
  <c r="R219" i="4"/>
  <c r="S24" i="5" s="1"/>
  <c r="AF212" i="10"/>
  <c r="AF219" i="4"/>
  <c r="AG24" i="5" s="1"/>
  <c r="AO215" i="10"/>
  <c r="AO202" i="4"/>
  <c r="AO202" i="10" s="1"/>
  <c r="AL215" i="10"/>
  <c r="AL202" i="4"/>
  <c r="AL202" i="10" s="1"/>
  <c r="Z218" i="10"/>
  <c r="Z205" i="4"/>
  <c r="Z205" i="10" s="1"/>
  <c r="AG218" i="10"/>
  <c r="AG205" i="4"/>
  <c r="AG205" i="10" s="1"/>
  <c r="AA216" i="10"/>
  <c r="AA219" i="4"/>
  <c r="AB24" i="5" s="1"/>
  <c r="AE216" i="10"/>
  <c r="AE219" i="4"/>
  <c r="AF24" i="5" s="1"/>
  <c r="AD226" i="10"/>
  <c r="AD232" i="4"/>
  <c r="AE25" i="5" s="1"/>
  <c r="R309" i="10"/>
  <c r="R270" i="4"/>
  <c r="R270" i="10" s="1"/>
  <c r="R296" i="4"/>
  <c r="R296" i="10" s="1"/>
  <c r="AG309" i="10"/>
  <c r="AG270" i="4"/>
  <c r="AG270" i="10" s="1"/>
  <c r="AP402" i="4"/>
  <c r="AP389" i="4" s="1"/>
  <c r="AI402" i="4"/>
  <c r="AO414" i="10"/>
  <c r="AO420" i="10" s="1"/>
  <c r="S414" i="10"/>
  <c r="AM66" i="10"/>
  <c r="AM72" i="10" s="1"/>
  <c r="AJ1207" i="4"/>
  <c r="S403" i="4"/>
  <c r="S403" i="10" s="1"/>
  <c r="AD259" i="10"/>
  <c r="X259" i="10"/>
  <c r="AH259" i="10"/>
  <c r="P940" i="4"/>
  <c r="P84" i="11" s="1"/>
  <c r="P97" i="11" s="1"/>
  <c r="AD414" i="10"/>
  <c r="AD420" i="10" s="1"/>
  <c r="AK402" i="4"/>
  <c r="AK389" i="4" s="1"/>
  <c r="W730" i="4"/>
  <c r="W598" i="4" s="1"/>
  <c r="AR402" i="4"/>
  <c r="U730" i="4"/>
  <c r="U598" i="4" s="1"/>
  <c r="AA414" i="10"/>
  <c r="S402" i="4"/>
  <c r="AJ414" i="10"/>
  <c r="AJ420" i="10" s="1"/>
  <c r="W793" i="10"/>
  <c r="AG793" i="10"/>
  <c r="AI793" i="10"/>
  <c r="V66" i="10"/>
  <c r="V72" i="10" s="1"/>
  <c r="N1207" i="4"/>
  <c r="S268" i="4"/>
  <c r="S268" i="10" s="1"/>
  <c r="AE964" i="4"/>
  <c r="Z964" i="4"/>
  <c r="W956" i="4"/>
  <c r="AG947" i="4"/>
  <c r="AG946" i="4" s="1"/>
  <c r="AG86" i="11" s="1"/>
  <c r="AG98" i="11" s="1"/>
  <c r="N964" i="4"/>
  <c r="AL956" i="4"/>
  <c r="W951" i="4"/>
  <c r="AK964" i="4"/>
  <c r="AK955" i="4" s="1"/>
  <c r="AK89" i="11" s="1"/>
  <c r="AJ947" i="4"/>
  <c r="AJ946" i="4" s="1"/>
  <c r="AJ86" i="11" s="1"/>
  <c r="AJ98" i="11" s="1"/>
  <c r="AA951" i="4"/>
  <c r="AA946" i="4" s="1"/>
  <c r="AA86" i="11" s="1"/>
  <c r="AA98" i="11" s="1"/>
  <c r="AO936" i="4"/>
  <c r="AO83" i="11" s="1"/>
  <c r="AO96" i="11" s="1"/>
  <c r="AQ956" i="4"/>
  <c r="Y964" i="4"/>
  <c r="X956" i="4"/>
  <c r="AQ936" i="4"/>
  <c r="AQ83" i="11" s="1"/>
  <c r="AQ96" i="11" s="1"/>
  <c r="AN951" i="4"/>
  <c r="AO940" i="4"/>
  <c r="AO84" i="11" s="1"/>
  <c r="AO97" i="11" s="1"/>
  <c r="AN947" i="4"/>
  <c r="T947" i="4"/>
  <c r="T946" i="4" s="1"/>
  <c r="T86" i="11" s="1"/>
  <c r="T98" i="11" s="1"/>
  <c r="AR951" i="4"/>
  <c r="AN940" i="4"/>
  <c r="AN84" i="11" s="1"/>
  <c r="AN97" i="11" s="1"/>
  <c r="AM951" i="4"/>
  <c r="AP947" i="4"/>
  <c r="AB951" i="4"/>
  <c r="AB946" i="4" s="1"/>
  <c r="AB86" i="11" s="1"/>
  <c r="AB98" i="11" s="1"/>
  <c r="AI947" i="4"/>
  <c r="AI946" i="4" s="1"/>
  <c r="AI86" i="11" s="1"/>
  <c r="AI98" i="11" s="1"/>
  <c r="AJ956" i="4"/>
  <c r="AJ955" i="4" s="1"/>
  <c r="AJ89" i="11" s="1"/>
  <c r="Z956" i="4"/>
  <c r="AI964" i="4"/>
  <c r="AI955" i="4" s="1"/>
  <c r="AI89" i="11" s="1"/>
  <c r="AM956" i="4"/>
  <c r="AO951" i="4"/>
  <c r="AO946" i="4" s="1"/>
  <c r="AO86" i="11" s="1"/>
  <c r="AO98" i="11" s="1"/>
  <c r="U947" i="4"/>
  <c r="S956" i="4"/>
  <c r="O936" i="4"/>
  <c r="O83" i="11" s="1"/>
  <c r="O96" i="11" s="1"/>
  <c r="AH956" i="4"/>
  <c r="M947" i="4"/>
  <c r="M946" i="4" s="1"/>
  <c r="M86" i="11" s="1"/>
  <c r="M98" i="11" s="1"/>
  <c r="N940" i="4"/>
  <c r="N84" i="11" s="1"/>
  <c r="N97" i="11" s="1"/>
  <c r="X940" i="4"/>
  <c r="X84" i="11" s="1"/>
  <c r="X97" i="11" s="1"/>
  <c r="P947" i="4"/>
  <c r="Q940" i="4"/>
  <c r="Q84" i="11" s="1"/>
  <c r="Q97" i="11" s="1"/>
  <c r="AN936" i="4"/>
  <c r="AN83" i="11" s="1"/>
  <c r="AN96" i="11" s="1"/>
  <c r="O964" i="4"/>
  <c r="O940" i="4"/>
  <c r="O84" i="11" s="1"/>
  <c r="O97" i="11" s="1"/>
  <c r="AQ951" i="4"/>
  <c r="AQ946" i="4" s="1"/>
  <c r="AQ86" i="11" s="1"/>
  <c r="AQ98" i="11" s="1"/>
  <c r="N956" i="4"/>
  <c r="Y956" i="4"/>
  <c r="Y955" i="4" s="1"/>
  <c r="Y89" i="11" s="1"/>
  <c r="AE947" i="4"/>
  <c r="AE956" i="4"/>
  <c r="AF956" i="4"/>
  <c r="AC964" i="4"/>
  <c r="U956" i="4"/>
  <c r="AA956" i="4"/>
  <c r="V936" i="4"/>
  <c r="V83" i="11" s="1"/>
  <c r="V96" i="11" s="1"/>
  <c r="Y951" i="4"/>
  <c r="AP940" i="4"/>
  <c r="AP84" i="11" s="1"/>
  <c r="AP97" i="11" s="1"/>
  <c r="R956" i="4"/>
  <c r="R955" i="4" s="1"/>
  <c r="R89" i="11" s="1"/>
  <c r="U936" i="4"/>
  <c r="U83" i="11" s="1"/>
  <c r="U96" i="11" s="1"/>
  <c r="AN964" i="4"/>
  <c r="U964" i="4"/>
  <c r="AL936" i="4"/>
  <c r="AL83" i="11" s="1"/>
  <c r="AL96" i="11" s="1"/>
  <c r="AJ940" i="4"/>
  <c r="AJ84" i="11" s="1"/>
  <c r="AJ97" i="11" s="1"/>
  <c r="M936" i="4"/>
  <c r="M83" i="11" s="1"/>
  <c r="M96" i="11" s="1"/>
  <c r="P951" i="4"/>
  <c r="Y259" i="10"/>
  <c r="AM259" i="10"/>
  <c r="X268" i="4"/>
  <c r="AF964" i="4"/>
  <c r="N947" i="4"/>
  <c r="N946" i="4" s="1"/>
  <c r="N86" i="11" s="1"/>
  <c r="N98" i="11" s="1"/>
  <c r="Z119" i="10"/>
  <c r="Z125" i="10" s="1"/>
  <c r="AA268" i="4"/>
  <c r="O259" i="10"/>
  <c r="AB259" i="10"/>
  <c r="W259" i="10"/>
  <c r="V58" i="4"/>
  <c r="V60" i="11" s="1"/>
  <c r="AD172" i="10"/>
  <c r="AA259" i="10"/>
  <c r="AO259" i="10"/>
  <c r="AB940" i="4"/>
  <c r="AB84" i="11" s="1"/>
  <c r="AB97" i="11" s="1"/>
  <c r="W947" i="4"/>
  <c r="V947" i="4"/>
  <c r="V946" i="4" s="1"/>
  <c r="V86" i="11" s="1"/>
  <c r="V98" i="11" s="1"/>
  <c r="AR936" i="4"/>
  <c r="AR83" i="11" s="1"/>
  <c r="AR96" i="11" s="1"/>
  <c r="AK947" i="4"/>
  <c r="Y947" i="4"/>
  <c r="Y946" i="4" s="1"/>
  <c r="Y86" i="11" s="1"/>
  <c r="Y98" i="11" s="1"/>
  <c r="AD225" i="10"/>
  <c r="R225" i="10"/>
  <c r="R232" i="10" s="1"/>
  <c r="AE403" i="4"/>
  <c r="AE403" i="10" s="1"/>
  <c r="AO225" i="10"/>
  <c r="AO232" i="10" s="1"/>
  <c r="T964" i="4"/>
  <c r="AE225" i="10"/>
  <c r="AE232" i="10" s="1"/>
  <c r="Y403" i="4"/>
  <c r="Y403" i="10" s="1"/>
  <c r="AR964" i="4"/>
  <c r="T940" i="4"/>
  <c r="T84" i="11" s="1"/>
  <c r="T97" i="11" s="1"/>
  <c r="AB294" i="4"/>
  <c r="AB294" i="10" s="1"/>
  <c r="AA225" i="10"/>
  <c r="AA213" i="10"/>
  <c r="AD403" i="4"/>
  <c r="AD403" i="10" s="1"/>
  <c r="R951" i="4"/>
  <c r="R946" i="4" s="1"/>
  <c r="R86" i="11" s="1"/>
  <c r="R98" i="11" s="1"/>
  <c r="AN956" i="4"/>
  <c r="AN955" i="4" s="1"/>
  <c r="AN89" i="11" s="1"/>
  <c r="AA964" i="4"/>
  <c r="AP964" i="4"/>
  <c r="AP955" i="4" s="1"/>
  <c r="AP89" i="11" s="1"/>
  <c r="AB964" i="4"/>
  <c r="AB955" i="4" s="1"/>
  <c r="AB89" i="11" s="1"/>
  <c r="S964" i="4"/>
  <c r="AL964" i="4"/>
  <c r="AL955" i="4" s="1"/>
  <c r="AL89" i="11" s="1"/>
  <c r="AH964" i="4"/>
  <c r="AP936" i="4"/>
  <c r="AP83" i="11" s="1"/>
  <c r="AP96" i="11" s="1"/>
  <c r="AO956" i="4"/>
  <c r="Q936" i="4"/>
  <c r="Q83" i="11" s="1"/>
  <c r="Q96" i="11" s="1"/>
  <c r="AO964" i="4"/>
  <c r="AO955" i="4" s="1"/>
  <c r="AO89" i="11" s="1"/>
  <c r="AQ940" i="4"/>
  <c r="AQ84" i="11" s="1"/>
  <c r="AQ97" i="11" s="1"/>
  <c r="AC956" i="4"/>
  <c r="AC955" i="4" s="1"/>
  <c r="AC89" i="11" s="1"/>
  <c r="W964" i="4"/>
  <c r="M956" i="4"/>
  <c r="S1136" i="4"/>
  <c r="Y1136" i="4"/>
  <c r="M964" i="4"/>
  <c r="Y225" i="10"/>
  <c r="Y232" i="10" s="1"/>
  <c r="M293" i="4"/>
  <c r="M293" i="10" s="1"/>
  <c r="Q403" i="4"/>
  <c r="Q403" i="10" s="1"/>
  <c r="Y268" i="4"/>
  <c r="Y268" i="10" s="1"/>
  <c r="Z946" i="4"/>
  <c r="Z86" i="11" s="1"/>
  <c r="Z98" i="11" s="1"/>
  <c r="AL946" i="4"/>
  <c r="AL86" i="11" s="1"/>
  <c r="AL98" i="11" s="1"/>
  <c r="O268" i="4"/>
  <c r="O268" i="10" s="1"/>
  <c r="AA1136" i="4"/>
  <c r="AP28" i="5"/>
  <c r="AO1194" i="4"/>
  <c r="T28" i="5"/>
  <c r="S1194" i="4"/>
  <c r="AM28" i="5"/>
  <c r="AL1194" i="4"/>
  <c r="AK28" i="5"/>
  <c r="AJ1194" i="4"/>
  <c r="AE28" i="5"/>
  <c r="AD1194" i="4"/>
  <c r="AG28" i="5"/>
  <c r="AF1194" i="4"/>
  <c r="AQ28" i="5"/>
  <c r="AP1194" i="4"/>
  <c r="AS28" i="5"/>
  <c r="AR1194" i="4"/>
  <c r="S28" i="5"/>
  <c r="R1194" i="4"/>
  <c r="U28" i="5"/>
  <c r="T1194" i="4"/>
  <c r="O28" i="5"/>
  <c r="N1194" i="4"/>
  <c r="Q28" i="5"/>
  <c r="P1194" i="4"/>
  <c r="AQ158" i="10"/>
  <c r="AQ1213" i="4"/>
  <c r="AQ1207" i="4" s="1"/>
  <c r="M158" i="10"/>
  <c r="M1213" i="4"/>
  <c r="M1207" i="4" s="1"/>
  <c r="X158" i="10"/>
  <c r="X1213" i="4"/>
  <c r="X1207" i="4" s="1"/>
  <c r="V158" i="10"/>
  <c r="V1213" i="4"/>
  <c r="V1207" i="4" s="1"/>
  <c r="R158" i="10"/>
  <c r="R1213" i="4"/>
  <c r="R1207" i="4" s="1"/>
  <c r="P158" i="10"/>
  <c r="P1213" i="4"/>
  <c r="P1207" i="4" s="1"/>
  <c r="AO28" i="5"/>
  <c r="AN1194" i="4"/>
  <c r="AB17" i="5"/>
  <c r="AA1193" i="4"/>
  <c r="O17" i="5"/>
  <c r="N1193" i="4"/>
  <c r="T17" i="5"/>
  <c r="S1193" i="4"/>
  <c r="W17" i="5"/>
  <c r="V1193" i="4"/>
  <c r="AO17" i="5"/>
  <c r="AN1193" i="4"/>
  <c r="AC17" i="5"/>
  <c r="AB1193" i="4"/>
  <c r="AF17" i="5"/>
  <c r="AE1193" i="4"/>
  <c r="AI17" i="5"/>
  <c r="AH1193" i="4"/>
  <c r="AR17" i="5"/>
  <c r="AQ1193" i="4"/>
  <c r="AJ17" i="5"/>
  <c r="AI1193" i="4"/>
  <c r="AJ28" i="5"/>
  <c r="AI1194" i="4"/>
  <c r="AN28" i="5"/>
  <c r="AM1194" i="4"/>
  <c r="AI28" i="5"/>
  <c r="AH1194" i="4"/>
  <c r="AA28" i="5"/>
  <c r="Z1194" i="4"/>
  <c r="AC28" i="5"/>
  <c r="AB1194" i="4"/>
  <c r="AB1187" i="4" s="1"/>
  <c r="AH28" i="5"/>
  <c r="AG1194" i="4"/>
  <c r="AR28" i="5"/>
  <c r="AQ1194" i="4"/>
  <c r="AD28" i="5"/>
  <c r="AC1194" i="4"/>
  <c r="AB28" i="5"/>
  <c r="AA1194" i="4"/>
  <c r="AA158" i="10"/>
  <c r="AA1213" i="4"/>
  <c r="AA1207" i="4" s="1"/>
  <c r="AO158" i="10"/>
  <c r="AO1213" i="4"/>
  <c r="AO1207" i="4" s="1"/>
  <c r="AM158" i="10"/>
  <c r="AM1213" i="4"/>
  <c r="AM1207" i="4" s="1"/>
  <c r="Y158" i="10"/>
  <c r="Y1213" i="4"/>
  <c r="AI158" i="10"/>
  <c r="AI1213" i="4"/>
  <c r="AI1207" i="4" s="1"/>
  <c r="AE158" i="10"/>
  <c r="AE1213" i="4"/>
  <c r="AE1207" i="4" s="1"/>
  <c r="W28" i="5"/>
  <c r="V1194" i="4"/>
  <c r="Y28" i="5"/>
  <c r="X1194" i="4"/>
  <c r="AS17" i="5"/>
  <c r="AR1193" i="4"/>
  <c r="AA17" i="5"/>
  <c r="Z1193" i="4"/>
  <c r="U17" i="5"/>
  <c r="T1193" i="4"/>
  <c r="AM17" i="5"/>
  <c r="AL1193" i="4"/>
  <c r="N17" i="5"/>
  <c r="M1193" i="4"/>
  <c r="P17" i="5"/>
  <c r="O1193" i="4"/>
  <c r="AL17" i="5"/>
  <c r="AK1193" i="4"/>
  <c r="AP17" i="5"/>
  <c r="AO1193" i="4"/>
  <c r="R17" i="5"/>
  <c r="Q1193" i="4"/>
  <c r="U1207" i="4"/>
  <c r="Y1207" i="4"/>
  <c r="R28" i="5"/>
  <c r="Q1194" i="4"/>
  <c r="AR158" i="10"/>
  <c r="AR1213" i="4"/>
  <c r="AR1207" i="4" s="1"/>
  <c r="AP158" i="10"/>
  <c r="AP1213" i="4"/>
  <c r="AP1207" i="4" s="1"/>
  <c r="AG158" i="10"/>
  <c r="AG1213" i="4"/>
  <c r="AG1207" i="4" s="1"/>
  <c r="W158" i="10"/>
  <c r="W1213" i="4"/>
  <c r="W1207" i="4" s="1"/>
  <c r="Q158" i="10"/>
  <c r="Q1213" i="4"/>
  <c r="Q1207" i="4" s="1"/>
  <c r="AC158" i="10"/>
  <c r="AC1213" i="4"/>
  <c r="AC1207" i="4" s="1"/>
  <c r="O158" i="10"/>
  <c r="O1213" i="4"/>
  <c r="O1207" i="4" s="1"/>
  <c r="AL28" i="5"/>
  <c r="AK1194" i="4"/>
  <c r="P28" i="5"/>
  <c r="O1194" i="4"/>
  <c r="Z17" i="5"/>
  <c r="Y1193" i="4"/>
  <c r="AQ17" i="5"/>
  <c r="AP1193" i="4"/>
  <c r="AK17" i="5"/>
  <c r="AJ1193" i="4"/>
  <c r="X17" i="5"/>
  <c r="W1193" i="4"/>
  <c r="V17" i="5"/>
  <c r="U1193" i="4"/>
  <c r="AH17" i="5"/>
  <c r="AG1193" i="4"/>
  <c r="Q17" i="5"/>
  <c r="P1193" i="4"/>
  <c r="AF28" i="5"/>
  <c r="AE1194" i="4"/>
  <c r="Z28" i="5"/>
  <c r="Y1194" i="4"/>
  <c r="AB158" i="10"/>
  <c r="AB1213" i="4"/>
  <c r="AB1207" i="4" s="1"/>
  <c r="Z158" i="10"/>
  <c r="Z1213" i="4"/>
  <c r="Z1207" i="4" s="1"/>
  <c r="AN158" i="10"/>
  <c r="AN1213" i="4"/>
  <c r="AN1207" i="4" s="1"/>
  <c r="AH158" i="10"/>
  <c r="AH1213" i="4"/>
  <c r="AH1207" i="4" s="1"/>
  <c r="AF158" i="10"/>
  <c r="AF1213" i="4"/>
  <c r="AF1207" i="4" s="1"/>
  <c r="AD158" i="10"/>
  <c r="AD1213" i="4"/>
  <c r="AD1207" i="4" s="1"/>
  <c r="V28" i="5"/>
  <c r="U1194" i="4"/>
  <c r="X28" i="5"/>
  <c r="W1194" i="4"/>
  <c r="AD17" i="5"/>
  <c r="AC1193" i="4"/>
  <c r="S17" i="5"/>
  <c r="R1193" i="4"/>
  <c r="R1187" i="4" s="1"/>
  <c r="AN17" i="5"/>
  <c r="AM1193" i="4"/>
  <c r="Y17" i="5"/>
  <c r="X1193" i="4"/>
  <c r="AG17" i="5"/>
  <c r="AF1193" i="4"/>
  <c r="AE17" i="5"/>
  <c r="AD1193" i="4"/>
  <c r="AD1187" i="4" s="1"/>
  <c r="AK1207" i="4"/>
  <c r="AR27" i="5"/>
  <c r="AQ1139" i="4"/>
  <c r="V27" i="5"/>
  <c r="U1139" i="4"/>
  <c r="R27" i="5"/>
  <c r="Q1139" i="4"/>
  <c r="T27" i="5"/>
  <c r="S1139" i="4"/>
  <c r="AG27" i="5"/>
  <c r="AF1139" i="4"/>
  <c r="S27" i="5"/>
  <c r="R1139" i="4"/>
  <c r="AH1151" i="4"/>
  <c r="AD1151" i="4"/>
  <c r="AF1151" i="4"/>
  <c r="O1151" i="4"/>
  <c r="AI1142" i="4"/>
  <c r="AR1142" i="4"/>
  <c r="T1142" i="4"/>
  <c r="AR1151" i="4"/>
  <c r="AB1151" i="4"/>
  <c r="AH1136" i="4"/>
  <c r="R1136" i="4"/>
  <c r="AE1136" i="4"/>
  <c r="AQ1136" i="4"/>
  <c r="AD1136" i="4"/>
  <c r="W1136" i="4"/>
  <c r="Z27" i="5"/>
  <c r="Y1139" i="4"/>
  <c r="AB27" i="5"/>
  <c r="AA1139" i="4"/>
  <c r="AO27" i="5"/>
  <c r="AN1139" i="4"/>
  <c r="W27" i="5"/>
  <c r="V1139" i="4"/>
  <c r="V1133" i="4" s="1"/>
  <c r="AK27" i="5"/>
  <c r="AJ1139" i="4"/>
  <c r="AI27" i="5"/>
  <c r="AH1139" i="4"/>
  <c r="AL112" i="4"/>
  <c r="AL901" i="4" s="1"/>
  <c r="Q27" i="5"/>
  <c r="P1139" i="4"/>
  <c r="AA27" i="5"/>
  <c r="Z1139" i="4"/>
  <c r="N28" i="5"/>
  <c r="M1194" i="4"/>
  <c r="AK1151" i="4"/>
  <c r="X1142" i="4"/>
  <c r="P1151" i="4"/>
  <c r="AJ1142" i="4"/>
  <c r="V1142" i="4"/>
  <c r="AQ1151" i="4"/>
  <c r="X1151" i="4"/>
  <c r="W1142" i="4"/>
  <c r="AF1142" i="4"/>
  <c r="AC1151" i="4"/>
  <c r="AG1151" i="4"/>
  <c r="AH1142" i="4"/>
  <c r="AP1142" i="4"/>
  <c r="AI1136" i="4"/>
  <c r="O1136" i="4"/>
  <c r="AL1136" i="4"/>
  <c r="AC1136" i="4"/>
  <c r="AN1136" i="4"/>
  <c r="AS27" i="5"/>
  <c r="AR1139" i="4"/>
  <c r="O27" i="5"/>
  <c r="N1139" i="4"/>
  <c r="N1133" i="4" s="1"/>
  <c r="AQ27" i="5"/>
  <c r="AP1139" i="4"/>
  <c r="AD27" i="5"/>
  <c r="AC1139" i="4"/>
  <c r="O106" i="10"/>
  <c r="O112" i="10" s="1"/>
  <c r="V1151" i="4"/>
  <c r="AD1142" i="4"/>
  <c r="AJ1151" i="4"/>
  <c r="Y1151" i="4"/>
  <c r="AE1142" i="4"/>
  <c r="R1142" i="4"/>
  <c r="AN1151" i="4"/>
  <c r="AP1151" i="4"/>
  <c r="AG1142" i="4"/>
  <c r="AL1142" i="4"/>
  <c r="AA1142" i="4"/>
  <c r="W1151" i="4"/>
  <c r="AI1151" i="4"/>
  <c r="N1142" i="4"/>
  <c r="Q1142" i="4"/>
  <c r="AE1151" i="4"/>
  <c r="P1142" i="4"/>
  <c r="AB1142" i="4"/>
  <c r="U1136" i="4"/>
  <c r="T1136" i="4"/>
  <c r="M1136" i="4"/>
  <c r="AF1136" i="4"/>
  <c r="AK1136" i="4"/>
  <c r="AR1136" i="4"/>
  <c r="Z1136" i="4"/>
  <c r="X1136" i="4"/>
  <c r="AP27" i="5"/>
  <c r="AO1139" i="4"/>
  <c r="X27" i="5"/>
  <c r="W1139" i="4"/>
  <c r="AM27" i="5"/>
  <c r="AL1139" i="4"/>
  <c r="Y27" i="5"/>
  <c r="X1139" i="4"/>
  <c r="U27" i="5"/>
  <c r="T1139" i="4"/>
  <c r="AF27" i="5"/>
  <c r="AE1139" i="4"/>
  <c r="AC27" i="5"/>
  <c r="AB1139" i="4"/>
  <c r="AE27" i="5"/>
  <c r="AD1139" i="4"/>
  <c r="AL27" i="5"/>
  <c r="AK1139" i="4"/>
  <c r="AN27" i="5"/>
  <c r="AM1139" i="4"/>
  <c r="AH27" i="5"/>
  <c r="AG1139" i="4"/>
  <c r="AJ27" i="5"/>
  <c r="AI1139" i="4"/>
  <c r="N27" i="5"/>
  <c r="M1139" i="4"/>
  <c r="P27" i="5"/>
  <c r="O1139" i="4"/>
  <c r="AC106" i="10"/>
  <c r="AC112" i="10" s="1"/>
  <c r="AA106" i="10"/>
  <c r="AA112" i="10" s="1"/>
  <c r="R1151" i="4"/>
  <c r="Z1151" i="4"/>
  <c r="N1151" i="4"/>
  <c r="AN1142" i="4"/>
  <c r="Q1151" i="4"/>
  <c r="AC1142" i="4"/>
  <c r="AK1142" i="4"/>
  <c r="AQ1142" i="4"/>
  <c r="T1151" i="4"/>
  <c r="AO1142" i="4"/>
  <c r="S1142" i="4"/>
  <c r="Y1142" i="4"/>
  <c r="AM1151" i="4"/>
  <c r="AA1151" i="4"/>
  <c r="O1142" i="4"/>
  <c r="Z1142" i="4"/>
  <c r="S1151" i="4"/>
  <c r="U1142" i="4"/>
  <c r="AM1142" i="4"/>
  <c r="AO1133" i="4"/>
  <c r="AJ1136" i="4"/>
  <c r="AG1136" i="4"/>
  <c r="P1136" i="4"/>
  <c r="AP1136" i="4"/>
  <c r="AB1136" i="4"/>
  <c r="Q1136" i="4"/>
  <c r="AM1136" i="4"/>
  <c r="AO93" i="10"/>
  <c r="AO99" i="10" s="1"/>
  <c r="AJ112" i="4"/>
  <c r="AJ902" i="4" s="1"/>
  <c r="AR106" i="10"/>
  <c r="AR112" i="10" s="1"/>
  <c r="AP106" i="10"/>
  <c r="AP112" i="10" s="1"/>
  <c r="AR172" i="10"/>
  <c r="AR178" i="10" s="1"/>
  <c r="AL66" i="10"/>
  <c r="AL72" i="10" s="1"/>
  <c r="AJ933" i="4"/>
  <c r="M106" i="10"/>
  <c r="M112" i="10" s="1"/>
  <c r="AI1092" i="4"/>
  <c r="N1092" i="4"/>
  <c r="AQ1092" i="4"/>
  <c r="AO1092" i="4"/>
  <c r="AA1092" i="4"/>
  <c r="AK1092" i="4"/>
  <c r="M1092" i="4"/>
  <c r="K1082" i="4" s="1"/>
  <c r="AG1092" i="4"/>
  <c r="S1092" i="4"/>
  <c r="AC1092" i="4"/>
  <c r="AE1092" i="4"/>
  <c r="Y1092" i="4"/>
  <c r="O1092" i="4"/>
  <c r="U1092" i="4"/>
  <c r="AM1092" i="4"/>
  <c r="Q1092" i="4"/>
  <c r="W1092" i="4"/>
  <c r="AR1092" i="4"/>
  <c r="AP1092" i="4"/>
  <c r="AN1092" i="4"/>
  <c r="AL1092" i="4"/>
  <c r="AJ1092" i="4"/>
  <c r="AH1092" i="4"/>
  <c r="AF1092" i="4"/>
  <c r="AD1092" i="4"/>
  <c r="AB1092" i="4"/>
  <c r="Z1092" i="4"/>
  <c r="X1092" i="4"/>
  <c r="V1092" i="4"/>
  <c r="T1092" i="4"/>
  <c r="R1092" i="4"/>
  <c r="P1092" i="4"/>
  <c r="AK209" i="11"/>
  <c r="AN209" i="11"/>
  <c r="M1073" i="4"/>
  <c r="AQ1073" i="4"/>
  <c r="AO1073" i="4"/>
  <c r="AM1073" i="4"/>
  <c r="AK1073" i="4"/>
  <c r="AI1073" i="4"/>
  <c r="AG1073" i="4"/>
  <c r="AE1073" i="4"/>
  <c r="AC1073" i="4"/>
  <c r="AA1073" i="4"/>
  <c r="Y1073" i="4"/>
  <c r="W1073" i="4"/>
  <c r="U1073" i="4"/>
  <c r="S1073" i="4"/>
  <c r="Q1073" i="4"/>
  <c r="O1073" i="4"/>
  <c r="AR1073" i="4"/>
  <c r="AP1073" i="4"/>
  <c r="AN1073" i="4"/>
  <c r="AL1073" i="4"/>
  <c r="AJ1073" i="4"/>
  <c r="AH1073" i="4"/>
  <c r="AF1073" i="4"/>
  <c r="AD1073" i="4"/>
  <c r="AC613" i="4"/>
  <c r="AC613" i="10" s="1"/>
  <c r="AB1073" i="4"/>
  <c r="Z1073" i="4"/>
  <c r="X1073" i="4"/>
  <c r="V1073" i="4"/>
  <c r="T1073" i="4"/>
  <c r="R1073" i="4"/>
  <c r="P1073" i="4"/>
  <c r="N1073" i="4"/>
  <c r="AR521" i="10"/>
  <c r="AI346" i="10"/>
  <c r="N268" i="4"/>
  <c r="N268" i="10" s="1"/>
  <c r="AH946" i="4"/>
  <c r="AH86" i="11" s="1"/>
  <c r="AH98" i="11" s="1"/>
  <c r="AF946" i="4"/>
  <c r="AF86" i="11" s="1"/>
  <c r="AF98" i="11" s="1"/>
  <c r="AO268" i="4"/>
  <c r="AO268" i="10" s="1"/>
  <c r="AK346" i="10"/>
  <c r="AB521" i="10"/>
  <c r="AN508" i="4"/>
  <c r="AN508" i="10" s="1"/>
  <c r="AD955" i="4"/>
  <c r="AD89" i="11" s="1"/>
  <c r="AG709" i="10"/>
  <c r="AJ137" i="11"/>
  <c r="AB210" i="11"/>
  <c r="Y210" i="11"/>
  <c r="AM222" i="11"/>
  <c r="AM235" i="11" s="1"/>
  <c r="W222" i="11"/>
  <c r="W236" i="11" s="1"/>
  <c r="AJ222" i="11"/>
  <c r="AJ235" i="11" s="1"/>
  <c r="Q138" i="10"/>
  <c r="N222" i="11"/>
  <c r="N235" i="11" s="1"/>
  <c r="AC222" i="11"/>
  <c r="AC236" i="11" s="1"/>
  <c r="AO210" i="11"/>
  <c r="S210" i="11"/>
  <c r="AI222" i="11"/>
  <c r="AI236" i="11" s="1"/>
  <c r="S222" i="11"/>
  <c r="S236" i="11" s="1"/>
  <c r="AB222" i="11"/>
  <c r="AB235" i="11" s="1"/>
  <c r="AF222" i="11"/>
  <c r="AF235" i="11" s="1"/>
  <c r="Z222" i="11"/>
  <c r="Z235" i="11" s="1"/>
  <c r="AL268" i="4"/>
  <c r="AL268" i="10" s="1"/>
  <c r="AM209" i="11"/>
  <c r="AM210" i="11"/>
  <c r="AQ209" i="11"/>
  <c r="AQ210" i="11"/>
  <c r="O209" i="11"/>
  <c r="O210" i="11"/>
  <c r="AM236" i="11"/>
  <c r="AN222" i="11"/>
  <c r="AD209" i="11"/>
  <c r="AD210" i="11"/>
  <c r="AH209" i="11"/>
  <c r="AH210" i="11"/>
  <c r="V209" i="11"/>
  <c r="V210" i="11"/>
  <c r="AE209" i="11"/>
  <c r="AE210" i="11"/>
  <c r="AP222" i="11"/>
  <c r="AO222" i="11"/>
  <c r="P209" i="11"/>
  <c r="P210" i="11"/>
  <c r="Q209" i="11"/>
  <c r="Q210" i="11"/>
  <c r="X209" i="11"/>
  <c r="X210" i="11"/>
  <c r="AG209" i="11"/>
  <c r="AG210" i="11"/>
  <c r="AL209" i="11"/>
  <c r="AL210" i="11"/>
  <c r="T209" i="11"/>
  <c r="T210" i="11"/>
  <c r="AI209" i="11"/>
  <c r="AI210" i="11"/>
  <c r="AE222" i="11"/>
  <c r="O222" i="11"/>
  <c r="T222" i="11"/>
  <c r="X222" i="11"/>
  <c r="AL222" i="11"/>
  <c r="V222" i="11"/>
  <c r="AK222" i="11"/>
  <c r="U222" i="11"/>
  <c r="N209" i="11"/>
  <c r="N210" i="11"/>
  <c r="R209" i="11"/>
  <c r="R210" i="11"/>
  <c r="AP209" i="11"/>
  <c r="AP210" i="11"/>
  <c r="M222" i="11"/>
  <c r="AD222" i="11"/>
  <c r="AF209" i="11"/>
  <c r="AF210" i="11"/>
  <c r="AR209" i="11"/>
  <c r="AR210" i="11"/>
  <c r="Z209" i="11"/>
  <c r="Z210" i="11"/>
  <c r="Y222" i="11"/>
  <c r="AN137" i="11"/>
  <c r="W209" i="11"/>
  <c r="W210" i="11"/>
  <c r="AC209" i="11"/>
  <c r="AC210" i="11"/>
  <c r="AA209" i="11"/>
  <c r="AA210" i="11"/>
  <c r="AJ209" i="11"/>
  <c r="AJ210" i="11"/>
  <c r="U209" i="11"/>
  <c r="U210" i="11"/>
  <c r="AQ222" i="11"/>
  <c r="AA222" i="11"/>
  <c r="AR222" i="11"/>
  <c r="P222" i="11"/>
  <c r="AH222" i="11"/>
  <c r="R222" i="11"/>
  <c r="AG222" i="11"/>
  <c r="Q222" i="11"/>
  <c r="U115" i="11"/>
  <c r="AF137" i="11"/>
  <c r="R137" i="11"/>
  <c r="N137" i="11"/>
  <c r="AQ137" i="11"/>
  <c r="AA137" i="11"/>
  <c r="AP137" i="11"/>
  <c r="Z137" i="11"/>
  <c r="M209" i="11"/>
  <c r="M210" i="11"/>
  <c r="Y137" i="11"/>
  <c r="AB137" i="11"/>
  <c r="X137" i="11"/>
  <c r="AO137" i="11"/>
  <c r="AK137" i="11"/>
  <c r="AM137" i="11"/>
  <c r="W137" i="11"/>
  <c r="AL137" i="11"/>
  <c r="V137" i="11"/>
  <c r="M137" i="11"/>
  <c r="Q115" i="11"/>
  <c r="AG137" i="11"/>
  <c r="P137" i="11"/>
  <c r="AC137" i="11"/>
  <c r="AI137" i="11"/>
  <c r="S137" i="11"/>
  <c r="AH137" i="11"/>
  <c r="AR137" i="11"/>
  <c r="T137" i="11"/>
  <c r="Q137" i="11"/>
  <c r="U137" i="11"/>
  <c r="AE137" i="11"/>
  <c r="O137" i="11"/>
  <c r="AD137" i="11"/>
  <c r="M115" i="11"/>
  <c r="AJ115" i="11"/>
  <c r="R115" i="11"/>
  <c r="AC115" i="11"/>
  <c r="AG115" i="11"/>
  <c r="T115" i="11"/>
  <c r="AH115" i="11"/>
  <c r="AI115" i="11"/>
  <c r="S115" i="11"/>
  <c r="AR115" i="11"/>
  <c r="W115" i="11"/>
  <c r="AL115" i="11"/>
  <c r="V115" i="11"/>
  <c r="AF115" i="11"/>
  <c r="AP115" i="11"/>
  <c r="Y115" i="11"/>
  <c r="AN115" i="11"/>
  <c r="X115" i="11"/>
  <c r="AM115" i="11"/>
  <c r="AE115" i="11"/>
  <c r="O115" i="11"/>
  <c r="AB115" i="11"/>
  <c r="Z115" i="11"/>
  <c r="AQ115" i="11"/>
  <c r="AO115" i="11"/>
  <c r="AA115" i="11"/>
  <c r="AK115" i="11"/>
  <c r="P115" i="11"/>
  <c r="AD115" i="11"/>
  <c r="N115" i="11"/>
  <c r="P172" i="10"/>
  <c r="P178" i="10" s="1"/>
  <c r="R172" i="10"/>
  <c r="R178" i="10" s="1"/>
  <c r="AG521" i="10"/>
  <c r="AG125" i="4"/>
  <c r="AH16" i="5" s="1"/>
  <c r="AC93" i="10"/>
  <c r="AC99" i="10" s="1"/>
  <c r="AE946" i="4"/>
  <c r="AE86" i="11" s="1"/>
  <c r="AE98" i="11" s="1"/>
  <c r="S709" i="10"/>
  <c r="U946" i="4"/>
  <c r="U86" i="11" s="1"/>
  <c r="U98" i="11" s="1"/>
  <c r="AM946" i="4"/>
  <c r="AM86" i="11" s="1"/>
  <c r="AM98" i="11" s="1"/>
  <c r="V955" i="4"/>
  <c r="V89" i="11" s="1"/>
  <c r="AP946" i="4"/>
  <c r="AP86" i="11" s="1"/>
  <c r="AP98" i="11" s="1"/>
  <c r="AC165" i="4"/>
  <c r="AD19" i="5" s="1"/>
  <c r="AL225" i="10"/>
  <c r="AL232" i="10" s="1"/>
  <c r="AC521" i="10"/>
  <c r="AB346" i="10"/>
  <c r="Y521" i="10"/>
  <c r="AC946" i="4"/>
  <c r="AC86" i="11" s="1"/>
  <c r="AC98" i="11" s="1"/>
  <c r="T508" i="4"/>
  <c r="T508" i="10" s="1"/>
  <c r="AD125" i="4"/>
  <c r="AE16" i="5" s="1"/>
  <c r="AR57" i="4"/>
  <c r="AR59" i="11" s="1"/>
  <c r="AR58" i="4"/>
  <c r="AR60" i="11" s="1"/>
  <c r="AE58" i="4"/>
  <c r="AE60" i="11" s="1"/>
  <c r="AE955" i="4"/>
  <c r="AE89" i="11" s="1"/>
  <c r="AD946" i="4"/>
  <c r="AD86" i="11" s="1"/>
  <c r="AD98" i="11" s="1"/>
  <c r="AP125" i="4"/>
  <c r="AQ16" i="5" s="1"/>
  <c r="AK933" i="4"/>
  <c r="O933" i="4"/>
  <c r="O955" i="4"/>
  <c r="O89" i="11" s="1"/>
  <c r="AN933" i="4"/>
  <c r="AE933" i="4"/>
  <c r="V933" i="4"/>
  <c r="AM955" i="4"/>
  <c r="AM89" i="11" s="1"/>
  <c r="AR82" i="10"/>
  <c r="AR934" i="4"/>
  <c r="O82" i="10"/>
  <c r="O934" i="4"/>
  <c r="P82" i="10"/>
  <c r="P934" i="4"/>
  <c r="R82" i="10"/>
  <c r="R934" i="4"/>
  <c r="AA79" i="10"/>
  <c r="AA935" i="4"/>
  <c r="AD79" i="10"/>
  <c r="AD933" i="4"/>
  <c r="T82" i="10"/>
  <c r="T934" i="4"/>
  <c r="T932" i="4" s="1"/>
  <c r="T82" i="11" s="1"/>
  <c r="V82" i="10"/>
  <c r="V934" i="4"/>
  <c r="M933" i="4"/>
  <c r="AH933" i="4"/>
  <c r="Z82" i="10"/>
  <c r="Z934" i="4"/>
  <c r="AM225" i="10"/>
  <c r="AM232" i="10" s="1"/>
  <c r="Q933" i="4"/>
  <c r="X934" i="4"/>
  <c r="AF82" i="10"/>
  <c r="AF934" i="4"/>
  <c r="AH82" i="10"/>
  <c r="AH934" i="4"/>
  <c r="Y79" i="10"/>
  <c r="Y933" i="4"/>
  <c r="AJ82" i="10"/>
  <c r="AJ934" i="4"/>
  <c r="AL82" i="10"/>
  <c r="AL934" i="4"/>
  <c r="AC933" i="4"/>
  <c r="AF933" i="4"/>
  <c r="AN82" i="10"/>
  <c r="AN934" i="4"/>
  <c r="AP82" i="10"/>
  <c r="AP934" i="4"/>
  <c r="AL933" i="4"/>
  <c r="AP521" i="10"/>
  <c r="X521" i="10"/>
  <c r="Q946" i="4"/>
  <c r="Q86" i="11" s="1"/>
  <c r="Q98" i="11" s="1"/>
  <c r="X946" i="4"/>
  <c r="X86" i="11" s="1"/>
  <c r="X98" i="11" s="1"/>
  <c r="AC82" i="10"/>
  <c r="AC934" i="4"/>
  <c r="AI82" i="10"/>
  <c r="AI934" i="4"/>
  <c r="N82" i="10"/>
  <c r="N934" i="4"/>
  <c r="M82" i="10"/>
  <c r="M934" i="4"/>
  <c r="Z79" i="10"/>
  <c r="Z933" i="4"/>
  <c r="X79" i="10"/>
  <c r="X85" i="10" s="1"/>
  <c r="X933" i="4"/>
  <c r="Q82" i="10"/>
  <c r="Q934" i="4"/>
  <c r="AE82" i="10"/>
  <c r="AE934" i="4"/>
  <c r="AO79" i="10"/>
  <c r="AO933" i="4"/>
  <c r="S79" i="10"/>
  <c r="S933" i="4"/>
  <c r="U82" i="10"/>
  <c r="U934" i="4"/>
  <c r="U932" i="4" s="1"/>
  <c r="U82" i="11" s="1"/>
  <c r="AQ82" i="10"/>
  <c r="AQ934" i="4"/>
  <c r="P933" i="4"/>
  <c r="W933" i="4"/>
  <c r="Y82" i="10"/>
  <c r="Y934" i="4"/>
  <c r="S82" i="10"/>
  <c r="S934" i="4"/>
  <c r="AQ933" i="4"/>
  <c r="W66" i="10"/>
  <c r="W72" i="10" s="1"/>
  <c r="AB79" i="10"/>
  <c r="AB933" i="4"/>
  <c r="AR933" i="4"/>
  <c r="S508" i="4"/>
  <c r="S508" i="10" s="1"/>
  <c r="AE521" i="10"/>
  <c r="AI508" i="4"/>
  <c r="AI508" i="10" s="1"/>
  <c r="T955" i="4"/>
  <c r="T89" i="11" s="1"/>
  <c r="AK946" i="4"/>
  <c r="AK86" i="11" s="1"/>
  <c r="AK98" i="11" s="1"/>
  <c r="AA933" i="4"/>
  <c r="AB82" i="10"/>
  <c r="AB934" i="4"/>
  <c r="AD82" i="10"/>
  <c r="AD934" i="4"/>
  <c r="AM85" i="4"/>
  <c r="AN12" i="5" s="1"/>
  <c r="AM935" i="4"/>
  <c r="AP933" i="4"/>
  <c r="AG82" i="10"/>
  <c r="AG934" i="4"/>
  <c r="W82" i="10"/>
  <c r="W934" i="4"/>
  <c r="N933" i="4"/>
  <c r="AI79" i="10"/>
  <c r="AI933" i="4"/>
  <c r="AK82" i="10"/>
  <c r="AK934" i="4"/>
  <c r="AM82" i="10"/>
  <c r="AM934" i="4"/>
  <c r="R933" i="4"/>
  <c r="AM933" i="4"/>
  <c r="AO82" i="10"/>
  <c r="AO934" i="4"/>
  <c r="AA82" i="10"/>
  <c r="AA934" i="4"/>
  <c r="AG933" i="4"/>
  <c r="AG932" i="4" s="1"/>
  <c r="AG82" i="11" s="1"/>
  <c r="R508" i="4"/>
  <c r="R508" i="10" s="1"/>
  <c r="Q955" i="4"/>
  <c r="Q89" i="11" s="1"/>
  <c r="AG955" i="4"/>
  <c r="AG89" i="11" s="1"/>
  <c r="AR946" i="4"/>
  <c r="AR86" i="11" s="1"/>
  <c r="AR98" i="11" s="1"/>
  <c r="AK58" i="4"/>
  <c r="AK60" i="11" s="1"/>
  <c r="AA172" i="10"/>
  <c r="AK85" i="4"/>
  <c r="AL12" i="5" s="1"/>
  <c r="O79" i="10"/>
  <c r="N106" i="10"/>
  <c r="N112" i="10" s="1"/>
  <c r="S119" i="10"/>
  <c r="S125" i="10" s="1"/>
  <c r="AC172" i="10"/>
  <c r="AC178" i="10" s="1"/>
  <c r="S172" i="10"/>
  <c r="S178" i="10" s="1"/>
  <c r="AN79" i="10"/>
  <c r="AD93" i="10"/>
  <c r="AD99" i="10" s="1"/>
  <c r="N58" i="4"/>
  <c r="N60" i="11" s="1"/>
  <c r="Q172" i="10"/>
  <c r="Q178" i="10" s="1"/>
  <c r="AE106" i="10"/>
  <c r="W521" i="10"/>
  <c r="AP346" i="10"/>
  <c r="M508" i="4"/>
  <c r="M508" i="10" s="1"/>
  <c r="O521" i="10"/>
  <c r="R119" i="10"/>
  <c r="R125" i="10" s="1"/>
  <c r="AE79" i="10"/>
  <c r="AH172" i="10"/>
  <c r="AB93" i="10"/>
  <c r="W72" i="4"/>
  <c r="X11" i="5" s="1"/>
  <c r="AO165" i="4"/>
  <c r="AP19" i="5" s="1"/>
  <c r="O93" i="10"/>
  <c r="O99" i="10" s="1"/>
  <c r="Q106" i="10"/>
  <c r="Q112" i="10" s="1"/>
  <c r="P99" i="4"/>
  <c r="Q14" i="5" s="1"/>
  <c r="W106" i="10"/>
  <c r="W112" i="10" s="1"/>
  <c r="AN709" i="10"/>
  <c r="M365" i="10"/>
  <c r="AD138" i="10"/>
  <c r="AL58" i="4"/>
  <c r="AL60" i="11" s="1"/>
  <c r="V213" i="10"/>
  <c r="V219" i="10" s="1"/>
  <c r="AN225" i="10"/>
  <c r="AE709" i="10"/>
  <c r="P709" i="10"/>
  <c r="N521" i="10"/>
  <c r="AQ268" i="4"/>
  <c r="AQ268" i="10" s="1"/>
  <c r="AH521" i="10"/>
  <c r="AJ521" i="10"/>
  <c r="AH709" i="10"/>
  <c r="AB54" i="4"/>
  <c r="AB56" i="11" s="1"/>
  <c r="AB31" i="11"/>
  <c r="AB44" i="11" s="1"/>
  <c r="AA31" i="10"/>
  <c r="AA57" i="4"/>
  <c r="AA59" i="11" s="1"/>
  <c r="AP31" i="10"/>
  <c r="AP57" i="4"/>
  <c r="AP59" i="11" s="1"/>
  <c r="S53" i="4"/>
  <c r="S55" i="11" s="1"/>
  <c r="S29" i="11"/>
  <c r="AC30" i="10"/>
  <c r="AC56" i="4"/>
  <c r="AC58" i="11" s="1"/>
  <c r="AC30" i="11"/>
  <c r="AC43" i="11" s="1"/>
  <c r="AC31" i="11"/>
  <c r="AC44" i="11" s="1"/>
  <c r="AC54" i="4"/>
  <c r="AC56" i="11" s="1"/>
  <c r="AA28" i="11"/>
  <c r="AA52" i="4"/>
  <c r="AA54" i="11" s="1"/>
  <c r="Y57" i="4"/>
  <c r="Y59" i="11" s="1"/>
  <c r="AH29" i="10"/>
  <c r="AH55" i="4"/>
  <c r="AH57" i="11" s="1"/>
  <c r="AA53" i="4"/>
  <c r="AA55" i="11" s="1"/>
  <c r="AA29" i="11"/>
  <c r="AD30" i="10"/>
  <c r="AD56" i="4"/>
  <c r="AD58" i="11" s="1"/>
  <c r="AD30" i="11"/>
  <c r="AD43" i="11" s="1"/>
  <c r="AD54" i="4"/>
  <c r="AD56" i="11" s="1"/>
  <c r="AD31" i="11"/>
  <c r="AD44" i="11" s="1"/>
  <c r="AB26" i="10"/>
  <c r="AB52" i="4"/>
  <c r="AB54" i="11" s="1"/>
  <c r="AB28" i="11"/>
  <c r="M30" i="10"/>
  <c r="M56" i="4"/>
  <c r="M58" i="11" s="1"/>
  <c r="M30" i="11"/>
  <c r="M43" i="11" s="1"/>
  <c r="O54" i="4"/>
  <c r="O56" i="11" s="1"/>
  <c r="O31" i="11"/>
  <c r="O44" i="11" s="1"/>
  <c r="V26" i="10"/>
  <c r="V52" i="4"/>
  <c r="V54" i="11" s="1"/>
  <c r="V28" i="11"/>
  <c r="AE53" i="4"/>
  <c r="AE55" i="11" s="1"/>
  <c r="AE29" i="11"/>
  <c r="Y53" i="4"/>
  <c r="Y55" i="11" s="1"/>
  <c r="Y29" i="11"/>
  <c r="N26" i="10"/>
  <c r="N52" i="4"/>
  <c r="N54" i="11" s="1"/>
  <c r="N28" i="11"/>
  <c r="X26" i="10"/>
  <c r="X52" i="4"/>
  <c r="X54" i="11" s="1"/>
  <c r="X28" i="11"/>
  <c r="AE29" i="10"/>
  <c r="AE55" i="4"/>
  <c r="AE57" i="11" s="1"/>
  <c r="AB29" i="10"/>
  <c r="AB55" i="4"/>
  <c r="AB57" i="11" s="1"/>
  <c r="AF54" i="4"/>
  <c r="AF56" i="11" s="1"/>
  <c r="AF31" i="11"/>
  <c r="AF44" i="11" s="1"/>
  <c r="Z54" i="4"/>
  <c r="Z56" i="11" s="1"/>
  <c r="Z31" i="11"/>
  <c r="Z44" i="11" s="1"/>
  <c r="U31" i="10"/>
  <c r="U57" i="4"/>
  <c r="U59" i="11" s="1"/>
  <c r="W31" i="10"/>
  <c r="W57" i="4"/>
  <c r="W59" i="11" s="1"/>
  <c r="T30" i="10"/>
  <c r="T56" i="4"/>
  <c r="T58" i="11" s="1"/>
  <c r="T30" i="11"/>
  <c r="T43" i="11" s="1"/>
  <c r="Z30" i="10"/>
  <c r="Z56" i="4"/>
  <c r="Z58" i="11" s="1"/>
  <c r="Z30" i="11"/>
  <c r="Z43" i="11" s="1"/>
  <c r="O53" i="4"/>
  <c r="O55" i="11" s="1"/>
  <c r="O29" i="11"/>
  <c r="U53" i="4"/>
  <c r="U55" i="11" s="1"/>
  <c r="U29" i="11"/>
  <c r="AK26" i="10"/>
  <c r="AK52" i="4"/>
  <c r="AK54" i="11" s="1"/>
  <c r="AK28" i="11"/>
  <c r="AI26" i="10"/>
  <c r="AI28" i="11"/>
  <c r="AI52" i="4"/>
  <c r="AI54" i="11" s="1"/>
  <c r="AO29" i="10"/>
  <c r="AO55" i="4"/>
  <c r="AO57" i="11" s="1"/>
  <c r="S29" i="10"/>
  <c r="S55" i="4"/>
  <c r="S57" i="11" s="1"/>
  <c r="AM54" i="4"/>
  <c r="AM56" i="11" s="1"/>
  <c r="AM31" i="11"/>
  <c r="AM44" i="11" s="1"/>
  <c r="AK31" i="11"/>
  <c r="AK44" i="11" s="1"/>
  <c r="AK54" i="4"/>
  <c r="AK56" i="11" s="1"/>
  <c r="AN31" i="10"/>
  <c r="AN57" i="4"/>
  <c r="AN59" i="11" s="1"/>
  <c r="AH31" i="10"/>
  <c r="AH57" i="4"/>
  <c r="AH59" i="11" s="1"/>
  <c r="AM30" i="10"/>
  <c r="AM30" i="11"/>
  <c r="AM43" i="11" s="1"/>
  <c r="AM56" i="4"/>
  <c r="AM58" i="11" s="1"/>
  <c r="AK30" i="10"/>
  <c r="AK56" i="4"/>
  <c r="AK58" i="11" s="1"/>
  <c r="AK30" i="11"/>
  <c r="AK43" i="11" s="1"/>
  <c r="AH53" i="4"/>
  <c r="AH55" i="11" s="1"/>
  <c r="AH29" i="11"/>
  <c r="AF53" i="4"/>
  <c r="AF55" i="11" s="1"/>
  <c r="AF29" i="11"/>
  <c r="AG26" i="10"/>
  <c r="AG52" i="4"/>
  <c r="AG54" i="11" s="1"/>
  <c r="AG28" i="11"/>
  <c r="AE26" i="10"/>
  <c r="AE52" i="4"/>
  <c r="AE54" i="11" s="1"/>
  <c r="AE28" i="11"/>
  <c r="AK29" i="10"/>
  <c r="AK55" i="4"/>
  <c r="AK57" i="11" s="1"/>
  <c r="O29" i="10"/>
  <c r="O55" i="4"/>
  <c r="O57" i="11" s="1"/>
  <c r="AI54" i="4"/>
  <c r="AI56" i="11" s="1"/>
  <c r="AI31" i="11"/>
  <c r="AI44" i="11" s="1"/>
  <c r="AG54" i="4"/>
  <c r="AG56" i="11" s="1"/>
  <c r="AG31" i="11"/>
  <c r="AG44" i="11" s="1"/>
  <c r="X31" i="10"/>
  <c r="X57" i="4"/>
  <c r="X59" i="11" s="1"/>
  <c r="AD31" i="10"/>
  <c r="AD57" i="4"/>
  <c r="AD59" i="11" s="1"/>
  <c r="W30" i="10"/>
  <c r="W30" i="11"/>
  <c r="W43" i="11" s="1"/>
  <c r="W56" i="4"/>
  <c r="W58" i="11" s="1"/>
  <c r="AG30" i="10"/>
  <c r="AG56" i="4"/>
  <c r="AG58" i="11" s="1"/>
  <c r="AG30" i="11"/>
  <c r="AG43" i="11" s="1"/>
  <c r="O32" i="10"/>
  <c r="O58" i="4"/>
  <c r="O60" i="11" s="1"/>
  <c r="AG32" i="10"/>
  <c r="AG58" i="4"/>
  <c r="AG60" i="11" s="1"/>
  <c r="Y32" i="10"/>
  <c r="Y58" i="4"/>
  <c r="Y60" i="11" s="1"/>
  <c r="AM32" i="10"/>
  <c r="AM58" i="4"/>
  <c r="AM60" i="11" s="1"/>
  <c r="AH32" i="10"/>
  <c r="AH58" i="4"/>
  <c r="AH60" i="11" s="1"/>
  <c r="S32" i="10"/>
  <c r="S58" i="4"/>
  <c r="S60" i="11" s="1"/>
  <c r="Z29" i="10"/>
  <c r="Z55" i="4"/>
  <c r="Z57" i="11" s="1"/>
  <c r="AQ56" i="4"/>
  <c r="AQ58" i="11" s="1"/>
  <c r="AQ30" i="11"/>
  <c r="AQ43" i="11" s="1"/>
  <c r="AE54" i="4"/>
  <c r="AE56" i="11" s="1"/>
  <c r="AE31" i="11"/>
  <c r="AE44" i="11" s="1"/>
  <c r="AC26" i="10"/>
  <c r="AC52" i="4"/>
  <c r="AC54" i="11" s="1"/>
  <c r="AC28" i="11"/>
  <c r="N56" i="4"/>
  <c r="N58" i="11" s="1"/>
  <c r="N30" i="11"/>
  <c r="N43" i="11" s="1"/>
  <c r="N54" i="4"/>
  <c r="N56" i="11" s="1"/>
  <c r="N31" i="11"/>
  <c r="N44" i="11" s="1"/>
  <c r="AQ28" i="11"/>
  <c r="AQ52" i="4"/>
  <c r="AQ54" i="11" s="1"/>
  <c r="AB30" i="10"/>
  <c r="AB56" i="4"/>
  <c r="AB58" i="11" s="1"/>
  <c r="AB30" i="11"/>
  <c r="AB43" i="11" s="1"/>
  <c r="T54" i="4"/>
  <c r="T56" i="11" s="1"/>
  <c r="T31" i="11"/>
  <c r="T44" i="11" s="1"/>
  <c r="AD26" i="10"/>
  <c r="AD52" i="4"/>
  <c r="AD54" i="11" s="1"/>
  <c r="AD28" i="11"/>
  <c r="AE30" i="10"/>
  <c r="AE30" i="11"/>
  <c r="AE43" i="11" s="1"/>
  <c r="AE56" i="4"/>
  <c r="AE58" i="11" s="1"/>
  <c r="M54" i="4"/>
  <c r="M56" i="11" s="1"/>
  <c r="M31" i="11"/>
  <c r="M44" i="11" s="1"/>
  <c r="AR29" i="10"/>
  <c r="AR55" i="4"/>
  <c r="AR57" i="11" s="1"/>
  <c r="N53" i="4"/>
  <c r="N55" i="11" s="1"/>
  <c r="N29" i="11"/>
  <c r="AP53" i="4"/>
  <c r="AP55" i="11" s="1"/>
  <c r="AP29" i="11"/>
  <c r="AN53" i="4"/>
  <c r="AN55" i="11" s="1"/>
  <c r="AN29" i="11"/>
  <c r="AO26" i="10"/>
  <c r="AO52" i="4"/>
  <c r="AO54" i="11" s="1"/>
  <c r="AO28" i="11"/>
  <c r="AM26" i="10"/>
  <c r="AM52" i="4"/>
  <c r="AM54" i="11" s="1"/>
  <c r="AM28" i="11"/>
  <c r="U29" i="10"/>
  <c r="U55" i="4"/>
  <c r="U57" i="11" s="1"/>
  <c r="W29" i="10"/>
  <c r="W55" i="4"/>
  <c r="W57" i="11" s="1"/>
  <c r="AQ54" i="4"/>
  <c r="AQ56" i="11" s="1"/>
  <c r="AQ31" i="11"/>
  <c r="AQ44" i="11" s="1"/>
  <c r="AO54" i="4"/>
  <c r="AO56" i="11" s="1"/>
  <c r="AO31" i="11"/>
  <c r="AO44" i="11" s="1"/>
  <c r="Q31" i="10"/>
  <c r="Q57" i="4"/>
  <c r="Q59" i="11" s="1"/>
  <c r="AL31" i="10"/>
  <c r="AL57" i="4"/>
  <c r="AL59" i="11" s="1"/>
  <c r="P30" i="10"/>
  <c r="P30" i="11"/>
  <c r="P43" i="11" s="1"/>
  <c r="P56" i="4"/>
  <c r="P58" i="11" s="1"/>
  <c r="AO30" i="10"/>
  <c r="AO56" i="4"/>
  <c r="AO58" i="11" s="1"/>
  <c r="AO30" i="11"/>
  <c r="AO43" i="11" s="1"/>
  <c r="AL53" i="4"/>
  <c r="AL55" i="11" s="1"/>
  <c r="AL29" i="11"/>
  <c r="AJ29" i="11"/>
  <c r="AJ53" i="4"/>
  <c r="AJ55" i="11" s="1"/>
  <c r="U26" i="10"/>
  <c r="U52" i="4"/>
  <c r="U54" i="11" s="1"/>
  <c r="U28" i="11"/>
  <c r="S26" i="10"/>
  <c r="S28" i="11"/>
  <c r="S52" i="4"/>
  <c r="S54" i="11" s="1"/>
  <c r="Q29" i="10"/>
  <c r="Q55" i="4"/>
  <c r="Q57" i="11" s="1"/>
  <c r="R29" i="10"/>
  <c r="R55" i="4"/>
  <c r="R57" i="11" s="1"/>
  <c r="W54" i="4"/>
  <c r="W56" i="11" s="1"/>
  <c r="W31" i="11"/>
  <c r="W44" i="11" s="1"/>
  <c r="U31" i="11"/>
  <c r="U44" i="11" s="1"/>
  <c r="U54" i="4"/>
  <c r="U56" i="11" s="1"/>
  <c r="AB31" i="10"/>
  <c r="AB57" i="4"/>
  <c r="AB59" i="11" s="1"/>
  <c r="R31" i="10"/>
  <c r="R57" i="4"/>
  <c r="R59" i="11" s="1"/>
  <c r="AA30" i="10"/>
  <c r="AA56" i="4"/>
  <c r="AA58" i="11" s="1"/>
  <c r="AA30" i="11"/>
  <c r="AA43" i="11" s="1"/>
  <c r="U30" i="10"/>
  <c r="U56" i="4"/>
  <c r="U58" i="11" s="1"/>
  <c r="U30" i="11"/>
  <c r="U43" i="11" s="1"/>
  <c r="R53" i="4"/>
  <c r="R55" i="11" s="1"/>
  <c r="R29" i="11"/>
  <c r="P53" i="4"/>
  <c r="P55" i="11" s="1"/>
  <c r="P29" i="11"/>
  <c r="Q26" i="10"/>
  <c r="Q52" i="4"/>
  <c r="Q54" i="11" s="1"/>
  <c r="Q28" i="11"/>
  <c r="O26" i="10"/>
  <c r="O52" i="4"/>
  <c r="O54" i="11" s="1"/>
  <c r="O28" i="11"/>
  <c r="M29" i="10"/>
  <c r="M55" i="4"/>
  <c r="M57" i="11" s="1"/>
  <c r="N29" i="10"/>
  <c r="N55" i="4"/>
  <c r="N57" i="11" s="1"/>
  <c r="S54" i="4"/>
  <c r="S56" i="11" s="1"/>
  <c r="S31" i="11"/>
  <c r="S44" i="11" s="1"/>
  <c r="Q54" i="4"/>
  <c r="Q56" i="11" s="1"/>
  <c r="Q31" i="11"/>
  <c r="Q44" i="11" s="1"/>
  <c r="T31" i="10"/>
  <c r="T57" i="4"/>
  <c r="T59" i="11" s="1"/>
  <c r="N31" i="10"/>
  <c r="N57" i="4"/>
  <c r="N59" i="11" s="1"/>
  <c r="S30" i="10"/>
  <c r="S56" i="4"/>
  <c r="S58" i="11" s="1"/>
  <c r="S30" i="11"/>
  <c r="S43" i="11" s="1"/>
  <c r="Q30" i="10"/>
  <c r="Q56" i="4"/>
  <c r="Q58" i="11" s="1"/>
  <c r="Q30" i="11"/>
  <c r="Q43" i="11" s="1"/>
  <c r="Z32" i="10"/>
  <c r="Z58" i="4"/>
  <c r="Z60" i="11" s="1"/>
  <c r="W32" i="10"/>
  <c r="W58" i="4"/>
  <c r="W60" i="11" s="1"/>
  <c r="Z31" i="10"/>
  <c r="Z57" i="4"/>
  <c r="Z59" i="11" s="1"/>
  <c r="Z26" i="10"/>
  <c r="Z52" i="4"/>
  <c r="Z54" i="11" s="1"/>
  <c r="Z28" i="11"/>
  <c r="AA29" i="10"/>
  <c r="AA55" i="4"/>
  <c r="AA57" i="11" s="1"/>
  <c r="AQ31" i="10"/>
  <c r="AQ57" i="4"/>
  <c r="AQ59" i="11" s="1"/>
  <c r="AD29" i="10"/>
  <c r="AD55" i="4"/>
  <c r="AD57" i="11" s="1"/>
  <c r="AI53" i="4"/>
  <c r="AI55" i="11" s="1"/>
  <c r="AI29" i="11"/>
  <c r="Z53" i="4"/>
  <c r="Z55" i="11" s="1"/>
  <c r="Z29" i="11"/>
  <c r="X53" i="4"/>
  <c r="X55" i="11" s="1"/>
  <c r="X29" i="11"/>
  <c r="Y26" i="10"/>
  <c r="Y52" i="4"/>
  <c r="Y54" i="11" s="1"/>
  <c r="Y28" i="11"/>
  <c r="W26" i="10"/>
  <c r="W52" i="4"/>
  <c r="W54" i="11" s="1"/>
  <c r="W28" i="11"/>
  <c r="AC29" i="10"/>
  <c r="AC55" i="4"/>
  <c r="AC57" i="11" s="1"/>
  <c r="V29" i="10"/>
  <c r="V55" i="4"/>
  <c r="V57" i="11" s="1"/>
  <c r="AA54" i="4"/>
  <c r="AA56" i="11" s="1"/>
  <c r="AA31" i="11"/>
  <c r="AA44" i="11" s="1"/>
  <c r="Y54" i="4"/>
  <c r="Y56" i="11" s="1"/>
  <c r="Y31" i="11"/>
  <c r="Y44" i="11" s="1"/>
  <c r="AJ31" i="10"/>
  <c r="AJ57" i="4"/>
  <c r="AJ59" i="11" s="1"/>
  <c r="V31" i="10"/>
  <c r="V57" i="4"/>
  <c r="V59" i="11" s="1"/>
  <c r="AI30" i="10"/>
  <c r="AI56" i="4"/>
  <c r="AI58" i="11" s="1"/>
  <c r="AI30" i="11"/>
  <c r="AI43" i="11" s="1"/>
  <c r="Y30" i="10"/>
  <c r="Y56" i="4"/>
  <c r="Y58" i="11" s="1"/>
  <c r="Y30" i="11"/>
  <c r="Y43" i="11" s="1"/>
  <c r="V53" i="4"/>
  <c r="V55" i="11" s="1"/>
  <c r="V29" i="11"/>
  <c r="T53" i="4"/>
  <c r="T55" i="11" s="1"/>
  <c r="T29" i="11"/>
  <c r="AJ26" i="10"/>
  <c r="AJ52" i="4"/>
  <c r="AJ54" i="11" s="1"/>
  <c r="AJ28" i="11"/>
  <c r="AI29" i="10"/>
  <c r="AI55" i="4"/>
  <c r="AI57" i="11" s="1"/>
  <c r="AJ29" i="10"/>
  <c r="AJ55" i="4"/>
  <c r="AJ57" i="11" s="1"/>
  <c r="AN54" i="4"/>
  <c r="AN56" i="11" s="1"/>
  <c r="AN31" i="11"/>
  <c r="AN44" i="11" s="1"/>
  <c r="AL31" i="11"/>
  <c r="AL44" i="11" s="1"/>
  <c r="AL54" i="4"/>
  <c r="AL56" i="11" s="1"/>
  <c r="P31" i="10"/>
  <c r="P57" i="4"/>
  <c r="P59" i="11" s="1"/>
  <c r="AI31" i="10"/>
  <c r="AI57" i="4"/>
  <c r="AI59" i="11" s="1"/>
  <c r="AR30" i="10"/>
  <c r="AR56" i="4"/>
  <c r="AR58" i="11" s="1"/>
  <c r="AR30" i="11"/>
  <c r="AR43" i="11" s="1"/>
  <c r="AL30" i="10"/>
  <c r="AL56" i="4"/>
  <c r="AL58" i="11" s="1"/>
  <c r="AL30" i="11"/>
  <c r="AL43" i="11" s="1"/>
  <c r="M53" i="4"/>
  <c r="M55" i="11" s="1"/>
  <c r="M29" i="11"/>
  <c r="M28" i="11"/>
  <c r="AG53" i="4"/>
  <c r="AG55" i="11" s="1"/>
  <c r="AG29" i="11"/>
  <c r="R26" i="10"/>
  <c r="R52" i="4"/>
  <c r="R54" i="11" s="1"/>
  <c r="R28" i="11"/>
  <c r="AF26" i="10"/>
  <c r="AF52" i="4"/>
  <c r="AF54" i="11" s="1"/>
  <c r="AF28" i="11"/>
  <c r="Y29" i="10"/>
  <c r="Y55" i="4"/>
  <c r="Y57" i="11" s="1"/>
  <c r="AF29" i="10"/>
  <c r="AF55" i="4"/>
  <c r="AF57" i="11" s="1"/>
  <c r="AJ54" i="4"/>
  <c r="AJ56" i="11" s="1"/>
  <c r="AJ31" i="11"/>
  <c r="AJ44" i="11" s="1"/>
  <c r="AH54" i="4"/>
  <c r="AH56" i="11" s="1"/>
  <c r="AH31" i="11"/>
  <c r="AH44" i="11" s="1"/>
  <c r="AK31" i="10"/>
  <c r="AK57" i="4"/>
  <c r="AK59" i="11" s="1"/>
  <c r="AE31" i="10"/>
  <c r="AE57" i="4"/>
  <c r="AE59" i="11" s="1"/>
  <c r="AJ30" i="10"/>
  <c r="AJ56" i="4"/>
  <c r="AJ58" i="11" s="1"/>
  <c r="AJ30" i="11"/>
  <c r="AJ43" i="11" s="1"/>
  <c r="AH30" i="10"/>
  <c r="AH56" i="4"/>
  <c r="AH58" i="11" s="1"/>
  <c r="AH30" i="11"/>
  <c r="AH43" i="11" s="1"/>
  <c r="U32" i="10"/>
  <c r="U58" i="4"/>
  <c r="U60" i="11" s="1"/>
  <c r="R32" i="10"/>
  <c r="R58" i="4"/>
  <c r="R60" i="11" s="1"/>
  <c r="AQ32" i="10"/>
  <c r="AQ58" i="4"/>
  <c r="AQ60" i="11" s="1"/>
  <c r="AP32" i="10"/>
  <c r="AP58" i="4"/>
  <c r="AP60" i="11" s="1"/>
  <c r="Q32" i="10"/>
  <c r="Q58" i="4"/>
  <c r="Q60" i="11" s="1"/>
  <c r="AN32" i="10"/>
  <c r="AN58" i="4"/>
  <c r="AN60" i="11" s="1"/>
  <c r="AB53" i="4"/>
  <c r="AB55" i="11" s="1"/>
  <c r="AB29" i="11"/>
  <c r="X30" i="10"/>
  <c r="X30" i="11"/>
  <c r="X43" i="11" s="1"/>
  <c r="X56" i="4"/>
  <c r="X58" i="11" s="1"/>
  <c r="AC29" i="11"/>
  <c r="AC53" i="4"/>
  <c r="AC55" i="11" s="1"/>
  <c r="AD53" i="4"/>
  <c r="AD55" i="11" s="1"/>
  <c r="AD29" i="11"/>
  <c r="AR27" i="10"/>
  <c r="AR53" i="4"/>
  <c r="AR55" i="11" s="1"/>
  <c r="AR29" i="11"/>
  <c r="AC31" i="10"/>
  <c r="AC57" i="4"/>
  <c r="AC59" i="11" s="1"/>
  <c r="AM29" i="10"/>
  <c r="AM55" i="4"/>
  <c r="AM57" i="11" s="1"/>
  <c r="M31" i="10"/>
  <c r="M57" i="4"/>
  <c r="M59" i="11" s="1"/>
  <c r="AR26" i="10"/>
  <c r="AR52" i="4"/>
  <c r="AR54" i="11" s="1"/>
  <c r="AR28" i="11"/>
  <c r="W53" i="4"/>
  <c r="W55" i="11" s="1"/>
  <c r="W29" i="11"/>
  <c r="AO53" i="4"/>
  <c r="AO55" i="11" s="1"/>
  <c r="AO29" i="11"/>
  <c r="AL26" i="10"/>
  <c r="AL52" i="4"/>
  <c r="AL54" i="11" s="1"/>
  <c r="AL28" i="11"/>
  <c r="AN26" i="10"/>
  <c r="AN52" i="4"/>
  <c r="AN54" i="11" s="1"/>
  <c r="AN28" i="11"/>
  <c r="AQ29" i="10"/>
  <c r="AQ55" i="4"/>
  <c r="AQ57" i="11" s="1"/>
  <c r="AN29" i="10"/>
  <c r="AN55" i="4"/>
  <c r="AN57" i="11" s="1"/>
  <c r="X54" i="4"/>
  <c r="X56" i="11" s="1"/>
  <c r="X31" i="11"/>
  <c r="X44" i="11" s="1"/>
  <c r="AP54" i="4"/>
  <c r="AP56" i="11" s="1"/>
  <c r="AP31" i="11"/>
  <c r="AP44" i="11" s="1"/>
  <c r="AF31" i="10"/>
  <c r="AF57" i="4"/>
  <c r="AF59" i="11" s="1"/>
  <c r="AM31" i="10"/>
  <c r="AM57" i="4"/>
  <c r="AM59" i="11" s="1"/>
  <c r="O30" i="10"/>
  <c r="O30" i="11"/>
  <c r="O43" i="11" s="1"/>
  <c r="O56" i="4"/>
  <c r="O58" i="11" s="1"/>
  <c r="AP30" i="10"/>
  <c r="AP56" i="4"/>
  <c r="AP58" i="11" s="1"/>
  <c r="AP30" i="11"/>
  <c r="AP43" i="11" s="1"/>
  <c r="AM53" i="4"/>
  <c r="AM55" i="11" s="1"/>
  <c r="AM29" i="11"/>
  <c r="AK29" i="11"/>
  <c r="AK53" i="4"/>
  <c r="AK55" i="11" s="1"/>
  <c r="AH26" i="10"/>
  <c r="AH52" i="4"/>
  <c r="AH54" i="11" s="1"/>
  <c r="AH28" i="11"/>
  <c r="T26" i="10"/>
  <c r="T28" i="11"/>
  <c r="T52" i="4"/>
  <c r="T54" i="11" s="1"/>
  <c r="AL29" i="10"/>
  <c r="AL55" i="4"/>
  <c r="AL57" i="11" s="1"/>
  <c r="X29" i="10"/>
  <c r="X55" i="4"/>
  <c r="X57" i="11" s="1"/>
  <c r="P54" i="4"/>
  <c r="P56" i="11" s="1"/>
  <c r="P31" i="11"/>
  <c r="P44" i="11" s="1"/>
  <c r="V54" i="4"/>
  <c r="V56" i="11" s="1"/>
  <c r="V31" i="11"/>
  <c r="V44" i="11" s="1"/>
  <c r="AO31" i="10"/>
  <c r="AO57" i="4"/>
  <c r="AO59" i="11" s="1"/>
  <c r="S31" i="10"/>
  <c r="S57" i="4"/>
  <c r="S59" i="11" s="1"/>
  <c r="AN30" i="10"/>
  <c r="AN30" i="11"/>
  <c r="AN43" i="11" s="1"/>
  <c r="AN56" i="4"/>
  <c r="AN58" i="11" s="1"/>
  <c r="V30" i="10"/>
  <c r="V56" i="4"/>
  <c r="V58" i="11" s="1"/>
  <c r="V30" i="11"/>
  <c r="V43" i="11" s="1"/>
  <c r="AQ53" i="4"/>
  <c r="AQ55" i="11" s="1"/>
  <c r="AQ29" i="11"/>
  <c r="Q53" i="4"/>
  <c r="Q55" i="11" s="1"/>
  <c r="Q29" i="11"/>
  <c r="AP26" i="10"/>
  <c r="AP52" i="4"/>
  <c r="AP54" i="11" s="1"/>
  <c r="AP28" i="11"/>
  <c r="P26" i="10"/>
  <c r="P52" i="4"/>
  <c r="P54" i="11" s="1"/>
  <c r="P28" i="11"/>
  <c r="AP29" i="10"/>
  <c r="AP55" i="4"/>
  <c r="AP57" i="11" s="1"/>
  <c r="T29" i="10"/>
  <c r="T55" i="4"/>
  <c r="T57" i="11" s="1"/>
  <c r="AR54" i="4"/>
  <c r="AR56" i="11" s="1"/>
  <c r="AR31" i="11"/>
  <c r="AR44" i="11" s="1"/>
  <c r="R54" i="4"/>
  <c r="R56" i="11" s="1"/>
  <c r="R31" i="11"/>
  <c r="R44" i="11" s="1"/>
  <c r="AG31" i="10"/>
  <c r="AG57" i="4"/>
  <c r="AG59" i="11" s="1"/>
  <c r="O31" i="10"/>
  <c r="O57" i="4"/>
  <c r="O59" i="11" s="1"/>
  <c r="AF30" i="10"/>
  <c r="AF30" i="11"/>
  <c r="AF43" i="11" s="1"/>
  <c r="AF56" i="4"/>
  <c r="AF58" i="11" s="1"/>
  <c r="R30" i="10"/>
  <c r="R56" i="4"/>
  <c r="R58" i="11" s="1"/>
  <c r="R30" i="11"/>
  <c r="R43" i="11" s="1"/>
  <c r="P32" i="10"/>
  <c r="P58" i="4"/>
  <c r="P60" i="11" s="1"/>
  <c r="AA32" i="10"/>
  <c r="AA58" i="4"/>
  <c r="AA60" i="11" s="1"/>
  <c r="AF32" i="10"/>
  <c r="AF58" i="4"/>
  <c r="AF60" i="11" s="1"/>
  <c r="X32" i="10"/>
  <c r="X58" i="4"/>
  <c r="X60" i="11" s="1"/>
  <c r="AO32" i="10"/>
  <c r="AO58" i="4"/>
  <c r="AO60" i="11" s="1"/>
  <c r="AE93" i="10"/>
  <c r="AC159" i="10"/>
  <c r="X106" i="10"/>
  <c r="X112" i="10" s="1"/>
  <c r="AN106" i="10"/>
  <c r="AN112" i="10" s="1"/>
  <c r="P521" i="10"/>
  <c r="AL521" i="10"/>
  <c r="Z521" i="10"/>
  <c r="AQ550" i="10"/>
  <c r="Q521" i="10"/>
  <c r="AK521" i="10"/>
  <c r="Q709" i="10"/>
  <c r="AH550" i="10"/>
  <c r="Z741" i="10"/>
  <c r="Z747" i="10" s="1"/>
  <c r="AQ294" i="10"/>
  <c r="AE40" i="10"/>
  <c r="AE46" i="10" s="1"/>
  <c r="Q147" i="4"/>
  <c r="AC147" i="4"/>
  <c r="Y147" i="4"/>
  <c r="AM106" i="10"/>
  <c r="AM112" i="10" s="1"/>
  <c r="U172" i="10"/>
  <c r="T165" i="4"/>
  <c r="U19" i="5" s="1"/>
  <c r="S165" i="4"/>
  <c r="T19" i="5" s="1"/>
  <c r="N165" i="4"/>
  <c r="O19" i="5" s="1"/>
  <c r="W147" i="4"/>
  <c r="AR165" i="4"/>
  <c r="AS19" i="5" s="1"/>
  <c r="P165" i="4"/>
  <c r="Q19" i="5" s="1"/>
  <c r="AO125" i="4"/>
  <c r="AK79" i="10"/>
  <c r="AN93" i="10"/>
  <c r="AN99" i="10" s="1"/>
  <c r="AP93" i="10"/>
  <c r="AP99" i="10" s="1"/>
  <c r="V159" i="10"/>
  <c r="AA147" i="4"/>
  <c r="Y40" i="10"/>
  <c r="U40" i="10"/>
  <c r="Y27" i="10"/>
  <c r="AH27" i="10"/>
  <c r="AF99" i="4"/>
  <c r="AB125" i="4"/>
  <c r="R159" i="10"/>
  <c r="S147" i="4"/>
  <c r="AE147" i="4"/>
  <c r="AK106" i="10"/>
  <c r="Y125" i="4"/>
  <c r="AA27" i="10"/>
  <c r="Z296" i="4"/>
  <c r="Z296" i="10" s="1"/>
  <c r="Z270" i="4"/>
  <c r="Z270" i="10" s="1"/>
  <c r="AJ33" i="4"/>
  <c r="AK8" i="5" s="1"/>
  <c r="AR125" i="4"/>
  <c r="O125" i="4"/>
  <c r="N125" i="4"/>
  <c r="AO550" i="10"/>
  <c r="M326" i="10"/>
  <c r="R125" i="4"/>
  <c r="AA125" i="4"/>
  <c r="AC99" i="4"/>
  <c r="AN99" i="4"/>
  <c r="W125" i="4"/>
  <c r="AL178" i="4"/>
  <c r="AM20" i="5" s="1"/>
  <c r="T172" i="10"/>
  <c r="V172" i="10"/>
  <c r="AO72" i="4"/>
  <c r="AF741" i="10"/>
  <c r="AF747" i="10" s="1"/>
  <c r="AK741" i="10"/>
  <c r="AK747" i="10" s="1"/>
  <c r="AI33" i="4"/>
  <c r="AJ8" i="5" s="1"/>
  <c r="S232" i="4"/>
  <c r="T25" i="5" s="1"/>
  <c r="AA741" i="10"/>
  <c r="AA747" i="10" s="1"/>
  <c r="AL125" i="4"/>
  <c r="AM72" i="4"/>
  <c r="AF33" i="4"/>
  <c r="AG8" i="5" s="1"/>
  <c r="AD741" i="10"/>
  <c r="AD747" i="10" s="1"/>
  <c r="AA40" i="10"/>
  <c r="T159" i="10"/>
  <c r="U147" i="4"/>
  <c r="AH741" i="10"/>
  <c r="AH747" i="10" s="1"/>
  <c r="O172" i="10"/>
  <c r="O178" i="10" s="1"/>
  <c r="AA159" i="10"/>
  <c r="AM159" i="10"/>
  <c r="AK159" i="10"/>
  <c r="N159" i="10"/>
  <c r="AM270" i="4"/>
  <c r="AM270" i="10" s="1"/>
  <c r="AF294" i="10"/>
  <c r="AO741" i="10"/>
  <c r="AO747" i="10" s="1"/>
  <c r="U741" i="10"/>
  <c r="R741" i="10"/>
  <c r="R747" i="10" s="1"/>
  <c r="AN741" i="10"/>
  <c r="AN747" i="10" s="1"/>
  <c r="O294" i="10"/>
  <c r="M741" i="10"/>
  <c r="M747" i="10" s="1"/>
  <c r="AQ125" i="4"/>
  <c r="P125" i="4"/>
  <c r="N99" i="4"/>
  <c r="AB213" i="10"/>
  <c r="AB219" i="10" s="1"/>
  <c r="AM219" i="4"/>
  <c r="AN24" i="5" s="1"/>
  <c r="P741" i="10"/>
  <c r="AR466" i="10"/>
  <c r="AR472" i="10" s="1"/>
  <c r="AM296" i="4"/>
  <c r="AM296" i="10" s="1"/>
  <c r="AB741" i="10"/>
  <c r="AQ40" i="10"/>
  <c r="AQ46" i="10" s="1"/>
  <c r="AB159" i="10"/>
  <c r="Z232" i="4"/>
  <c r="AA25" i="5" s="1"/>
  <c r="AK213" i="10"/>
  <c r="AK219" i="10" s="1"/>
  <c r="AL193" i="10"/>
  <c r="M193" i="10"/>
  <c r="N178" i="10"/>
  <c r="AK193" i="10"/>
  <c r="AJ72" i="4"/>
  <c r="AK99" i="4"/>
  <c r="AF106" i="10"/>
  <c r="AF112" i="10" s="1"/>
  <c r="AD106" i="10"/>
  <c r="AD112" i="10" s="1"/>
  <c r="AE119" i="10"/>
  <c r="AE125" i="10" s="1"/>
  <c r="V85" i="4"/>
  <c r="W12" i="5" s="1"/>
  <c r="AJ172" i="10"/>
  <c r="AL172" i="10"/>
  <c r="AL178" i="10" s="1"/>
  <c r="AQ159" i="10"/>
  <c r="AH159" i="10"/>
  <c r="AI147" i="4"/>
  <c r="S213" i="10"/>
  <c r="S219" i="10" s="1"/>
  <c r="AH213" i="10"/>
  <c r="AH219" i="10" s="1"/>
  <c r="AC213" i="10"/>
  <c r="AC219" i="10" s="1"/>
  <c r="AM741" i="10"/>
  <c r="AM747" i="10" s="1"/>
  <c r="AA550" i="10"/>
  <c r="W741" i="10"/>
  <c r="W747" i="10" s="1"/>
  <c r="AB232" i="4"/>
  <c r="AC25" i="5" s="1"/>
  <c r="Y205" i="4"/>
  <c r="Y205" i="10" s="1"/>
  <c r="AF125" i="4"/>
  <c r="AN232" i="4"/>
  <c r="AO25" i="5" s="1"/>
  <c r="W232" i="4"/>
  <c r="X25" i="5" s="1"/>
  <c r="U232" i="4"/>
  <c r="V25" i="5" s="1"/>
  <c r="Z125" i="4"/>
  <c r="V202" i="4"/>
  <c r="V202" i="10" s="1"/>
  <c r="X99" i="4"/>
  <c r="Y232" i="4"/>
  <c r="Z25" i="5" s="1"/>
  <c r="AJ99" i="4"/>
  <c r="AJ125" i="4"/>
  <c r="AP741" i="10"/>
  <c r="AP747" i="10" s="1"/>
  <c r="AK125" i="4"/>
  <c r="AK33" i="4"/>
  <c r="AL8" i="5" s="1"/>
  <c r="AL741" i="10"/>
  <c r="AL747" i="10" s="1"/>
  <c r="T741" i="10"/>
  <c r="T747" i="10" s="1"/>
  <c r="AD112" i="4"/>
  <c r="AI741" i="10"/>
  <c r="AI747" i="10" s="1"/>
  <c r="AG741" i="10"/>
  <c r="AG747" i="10" s="1"/>
  <c r="Q165" i="4"/>
  <c r="R19" i="5" s="1"/>
  <c r="AR85" i="4"/>
  <c r="AS12" i="5" s="1"/>
  <c r="N741" i="10"/>
  <c r="N747" i="10" s="1"/>
  <c r="X741" i="10"/>
  <c r="X747" i="10" s="1"/>
  <c r="Z165" i="4"/>
  <c r="AA19" i="5" s="1"/>
  <c r="AB106" i="10"/>
  <c r="AB112" i="10" s="1"/>
  <c r="Z106" i="10"/>
  <c r="Z112" i="10" s="1"/>
  <c r="Y72" i="10"/>
  <c r="AB172" i="10"/>
  <c r="AB178" i="10" s="1"/>
  <c r="U79" i="10"/>
  <c r="AP79" i="10"/>
  <c r="Z93" i="10"/>
  <c r="Z99" i="10" s="1"/>
  <c r="AL99" i="10"/>
  <c r="AG172" i="10"/>
  <c r="AG178" i="10" s="1"/>
  <c r="AI172" i="10"/>
  <c r="AI178" i="10" s="1"/>
  <c r="N79" i="10"/>
  <c r="S66" i="10"/>
  <c r="S72" i="10" s="1"/>
  <c r="AK172" i="10"/>
  <c r="M172" i="10"/>
  <c r="M178" i="10" s="1"/>
  <c r="M159" i="10"/>
  <c r="N147" i="4"/>
  <c r="AB147" i="4"/>
  <c r="AL106" i="10"/>
  <c r="AL112" i="10" s="1"/>
  <c r="AF225" i="10"/>
  <c r="AF232" i="10" s="1"/>
  <c r="X225" i="10"/>
  <c r="X232" i="10" s="1"/>
  <c r="AK225" i="10"/>
  <c r="AK232" i="10" s="1"/>
  <c r="AF213" i="10"/>
  <c r="AG213" i="10"/>
  <c r="AN213" i="10"/>
  <c r="AF521" i="10"/>
  <c r="AM521" i="10"/>
  <c r="AQ741" i="10"/>
  <c r="AQ747" i="10" s="1"/>
  <c r="O741" i="10"/>
  <c r="O747" i="10" s="1"/>
  <c r="Y741" i="10"/>
  <c r="Y747" i="10" s="1"/>
  <c r="Q99" i="4"/>
  <c r="N466" i="10"/>
  <c r="N472" i="10" s="1"/>
  <c r="Z99" i="4"/>
  <c r="V99" i="4"/>
  <c r="AI99" i="4"/>
  <c r="AO294" i="10"/>
  <c r="AR741" i="10"/>
  <c r="AR747" i="10" s="1"/>
  <c r="AB200" i="10"/>
  <c r="AN125" i="4"/>
  <c r="X72" i="4"/>
  <c r="U33" i="4"/>
  <c r="V8" i="5" s="1"/>
  <c r="V741" i="10"/>
  <c r="AH294" i="10"/>
  <c r="T72" i="4"/>
  <c r="S741" i="10"/>
  <c r="Q741" i="10"/>
  <c r="Q747" i="10" s="1"/>
  <c r="AJ294" i="10"/>
  <c r="O72" i="4"/>
  <c r="AE741" i="10"/>
  <c r="AE747" i="10" s="1"/>
  <c r="AC741" i="10"/>
  <c r="AC747" i="10" s="1"/>
  <c r="R40" i="10"/>
  <c r="Y294" i="10"/>
  <c r="S27" i="10"/>
  <c r="V40" i="10"/>
  <c r="W27" i="10"/>
  <c r="P106" i="10"/>
  <c r="P112" i="10" s="1"/>
  <c r="N93" i="10"/>
  <c r="N99" i="10" s="1"/>
  <c r="T106" i="10"/>
  <c r="T112" i="10" s="1"/>
  <c r="R106" i="10"/>
  <c r="P93" i="10"/>
  <c r="P99" i="10" s="1"/>
  <c r="AQ147" i="4"/>
  <c r="AO147" i="4"/>
  <c r="U219" i="4"/>
  <c r="V24" i="5" s="1"/>
  <c r="AB225" i="10"/>
  <c r="AB232" i="10" s="1"/>
  <c r="AM93" i="10"/>
  <c r="AM99" i="10" s="1"/>
  <c r="AI193" i="10"/>
  <c r="T119" i="10"/>
  <c r="T125" i="10" s="1"/>
  <c r="AM119" i="10"/>
  <c r="O466" i="10"/>
  <c r="O472" i="10" s="1"/>
  <c r="T466" i="10"/>
  <c r="T472" i="10" s="1"/>
  <c r="AM40" i="10"/>
  <c r="AM27" i="10"/>
  <c r="AK27" i="10"/>
  <c r="Q27" i="10"/>
  <c r="AO72" i="10"/>
  <c r="AP232" i="10"/>
  <c r="AH225" i="10"/>
  <c r="AI420" i="10"/>
  <c r="V466" i="10"/>
  <c r="R466" i="10"/>
  <c r="R472" i="10" s="1"/>
  <c r="AJ200" i="10"/>
  <c r="AL294" i="10"/>
  <c r="AR294" i="10"/>
  <c r="AJ268" i="10"/>
  <c r="AA294" i="10"/>
  <c r="R294" i="10"/>
  <c r="AD466" i="10"/>
  <c r="AD472" i="10" s="1"/>
  <c r="AN466" i="10"/>
  <c r="AN472" i="10" s="1"/>
  <c r="AC466" i="10"/>
  <c r="AC472" i="10" s="1"/>
  <c r="S466" i="10"/>
  <c r="S472" i="10" s="1"/>
  <c r="AP294" i="10"/>
  <c r="AN294" i="10"/>
  <c r="AA200" i="10"/>
  <c r="AE268" i="10"/>
  <c r="AC40" i="10"/>
  <c r="AC46" i="10" s="1"/>
  <c r="S40" i="10"/>
  <c r="AN27" i="10"/>
  <c r="AL27" i="10"/>
  <c r="AJ27" i="10"/>
  <c r="R27" i="10"/>
  <c r="AN72" i="10"/>
  <c r="V99" i="10"/>
  <c r="P119" i="10"/>
  <c r="P125" i="10" s="1"/>
  <c r="AI159" i="10"/>
  <c r="W193" i="10"/>
  <c r="U159" i="10"/>
  <c r="AG225" i="10"/>
  <c r="AG232" i="10" s="1"/>
  <c r="AI138" i="10"/>
  <c r="S420" i="10"/>
  <c r="Y200" i="10"/>
  <c r="T40" i="10"/>
  <c r="T46" i="10" s="1"/>
  <c r="O232" i="10"/>
  <c r="AR232" i="10"/>
  <c r="Y466" i="10"/>
  <c r="Y472" i="10" s="1"/>
  <c r="M466" i="10"/>
  <c r="M472" i="10" s="1"/>
  <c r="AM609" i="4"/>
  <c r="AM609" i="10" s="1"/>
  <c r="AO466" i="10"/>
  <c r="AO472" i="10" s="1"/>
  <c r="AE420" i="10"/>
  <c r="X72" i="10"/>
  <c r="Z193" i="10"/>
  <c r="AB119" i="10"/>
  <c r="AB125" i="10" s="1"/>
  <c r="AK505" i="4"/>
  <c r="AK505" i="10" s="1"/>
  <c r="AK518" i="10"/>
  <c r="AP612" i="4"/>
  <c r="AP612" i="10" s="1"/>
  <c r="AP653" i="10"/>
  <c r="AO609" i="4"/>
  <c r="AO609" i="10" s="1"/>
  <c r="AO650" i="10"/>
  <c r="P271" i="4"/>
  <c r="P271" i="10" s="1"/>
  <c r="P349" i="10"/>
  <c r="M613" i="4"/>
  <c r="M613" i="10" s="1"/>
  <c r="M654" i="10"/>
  <c r="AL505" i="4"/>
  <c r="AL505" i="10" s="1"/>
  <c r="AL518" i="10"/>
  <c r="AK609" i="4"/>
  <c r="AK609" i="10" s="1"/>
  <c r="AK650" i="10"/>
  <c r="AP466" i="10"/>
  <c r="AP472" i="10" s="1"/>
  <c r="AG610" i="4"/>
  <c r="AG610" i="10" s="1"/>
  <c r="AG651" i="10"/>
  <c r="AH299" i="4"/>
  <c r="AH299" i="10" s="1"/>
  <c r="AH312" i="10"/>
  <c r="X298" i="4"/>
  <c r="X298" i="10" s="1"/>
  <c r="X350" i="10"/>
  <c r="AO505" i="4"/>
  <c r="AO505" i="10" s="1"/>
  <c r="AO518" i="10"/>
  <c r="AQ612" i="4"/>
  <c r="AQ612" i="10" s="1"/>
  <c r="AQ653" i="10"/>
  <c r="AK610" i="4"/>
  <c r="AK610" i="10" s="1"/>
  <c r="AK651" i="10"/>
  <c r="AO299" i="4"/>
  <c r="AO299" i="10" s="1"/>
  <c r="AO312" i="10"/>
  <c r="AM614" i="4"/>
  <c r="AM614" i="10" s="1"/>
  <c r="AM655" i="10"/>
  <c r="Z509" i="4"/>
  <c r="Z509" i="10" s="1"/>
  <c r="Z522" i="10"/>
  <c r="R733" i="4"/>
  <c r="R733" i="10" s="1"/>
  <c r="R797" i="10"/>
  <c r="R799" i="10" s="1"/>
  <c r="N613" i="4"/>
  <c r="N613" i="10" s="1"/>
  <c r="N654" i="10"/>
  <c r="O614" i="4"/>
  <c r="O614" i="10" s="1"/>
  <c r="O655" i="10"/>
  <c r="S509" i="4"/>
  <c r="S509" i="10" s="1"/>
  <c r="S522" i="10"/>
  <c r="AB614" i="4"/>
  <c r="AB614" i="10" s="1"/>
  <c r="AB655" i="10"/>
  <c r="AM733" i="4"/>
  <c r="AM733" i="10" s="1"/>
  <c r="AM797" i="10"/>
  <c r="AM799" i="10" s="1"/>
  <c r="AG55" i="10"/>
  <c r="AG29" i="10"/>
  <c r="P55" i="10"/>
  <c r="P29" i="10"/>
  <c r="AK298" i="4"/>
  <c r="AK298" i="10" s="1"/>
  <c r="AK350" i="10"/>
  <c r="AR505" i="4"/>
  <c r="AR505" i="10" s="1"/>
  <c r="AR518" i="10"/>
  <c r="AP507" i="4"/>
  <c r="AP520" i="10"/>
  <c r="AE271" i="4"/>
  <c r="AE271" i="10" s="1"/>
  <c r="AE349" i="10"/>
  <c r="AE610" i="4"/>
  <c r="AE610" i="10" s="1"/>
  <c r="AE651" i="10"/>
  <c r="AG272" i="4"/>
  <c r="AG272" i="10" s="1"/>
  <c r="AG350" i="10"/>
  <c r="X505" i="4"/>
  <c r="X505" i="10" s="1"/>
  <c r="X518" i="10"/>
  <c r="X507" i="4"/>
  <c r="X507" i="10" s="1"/>
  <c r="X520" i="10"/>
  <c r="X612" i="4"/>
  <c r="X612" i="10" s="1"/>
  <c r="X653" i="10"/>
  <c r="AA610" i="4"/>
  <c r="AA610" i="10" s="1"/>
  <c r="AA651" i="10"/>
  <c r="T299" i="4"/>
  <c r="T299" i="10" s="1"/>
  <c r="T312" i="10"/>
  <c r="T313" i="10" s="1"/>
  <c r="Q505" i="4"/>
  <c r="Q505" i="10" s="1"/>
  <c r="Q518" i="10"/>
  <c r="AF466" i="10"/>
  <c r="AF472" i="10" s="1"/>
  <c r="AN271" i="4"/>
  <c r="AN271" i="10" s="1"/>
  <c r="AN349" i="10"/>
  <c r="AG271" i="4"/>
  <c r="AG271" i="10" s="1"/>
  <c r="AG349" i="10"/>
  <c r="T505" i="4"/>
  <c r="T505" i="10" s="1"/>
  <c r="T518" i="10"/>
  <c r="R507" i="4"/>
  <c r="R507" i="10" s="1"/>
  <c r="R520" i="10"/>
  <c r="P612" i="4"/>
  <c r="P612" i="10" s="1"/>
  <c r="P653" i="10"/>
  <c r="O609" i="4"/>
  <c r="O609" i="10" s="1"/>
  <c r="O650" i="10"/>
  <c r="AI466" i="10"/>
  <c r="AI472" i="10" s="1"/>
  <c r="AI613" i="4"/>
  <c r="AI613" i="10" s="1"/>
  <c r="AI654" i="10"/>
  <c r="W614" i="4"/>
  <c r="W614" i="10" s="1"/>
  <c r="W655" i="10"/>
  <c r="AR733" i="4"/>
  <c r="AR733" i="10" s="1"/>
  <c r="AR797" i="10"/>
  <c r="AR799" i="10" s="1"/>
  <c r="U420" i="10"/>
  <c r="AA403" i="4"/>
  <c r="AA403" i="10" s="1"/>
  <c r="AA416" i="10"/>
  <c r="X613" i="4"/>
  <c r="X613" i="10" s="1"/>
  <c r="X654" i="10"/>
  <c r="U733" i="4"/>
  <c r="U733" i="10" s="1"/>
  <c r="U797" i="10"/>
  <c r="AF614" i="4"/>
  <c r="AF614" i="10" s="1"/>
  <c r="AF655" i="10"/>
  <c r="AA26" i="10"/>
  <c r="Y33" i="4"/>
  <c r="Z8" i="5" s="1"/>
  <c r="Y31" i="10"/>
  <c r="M268" i="10"/>
  <c r="W40" i="10"/>
  <c r="V46" i="4"/>
  <c r="W9" i="5" s="1"/>
  <c r="AI40" i="10"/>
  <c r="AP270" i="4"/>
  <c r="AP270" i="10" s="1"/>
  <c r="AP309" i="10"/>
  <c r="X294" i="10"/>
  <c r="O33" i="4"/>
  <c r="P8" i="5" s="1"/>
  <c r="AE27" i="10"/>
  <c r="O27" i="10"/>
  <c r="U27" i="10"/>
  <c r="AF27" i="10"/>
  <c r="AR32" i="10"/>
  <c r="AE32" i="10"/>
  <c r="AQ403" i="4"/>
  <c r="AQ403" i="10" s="1"/>
  <c r="AQ416" i="10"/>
  <c r="AQ420" i="10" s="1"/>
  <c r="U193" i="4"/>
  <c r="V22" i="5" s="1"/>
  <c r="U186" i="10"/>
  <c r="U193" i="10" s="1"/>
  <c r="AM125" i="4"/>
  <c r="AM122" i="10"/>
  <c r="U151" i="4"/>
  <c r="U151" i="10" s="1"/>
  <c r="U177" i="10"/>
  <c r="AA149" i="4"/>
  <c r="AA149" i="10" s="1"/>
  <c r="AA162" i="10"/>
  <c r="M149" i="4"/>
  <c r="M149" i="10" s="1"/>
  <c r="M162" i="10"/>
  <c r="AI112" i="4"/>
  <c r="AI106" i="10"/>
  <c r="AI112" i="10" s="1"/>
  <c r="R72" i="4"/>
  <c r="R65" i="10"/>
  <c r="R112" i="4"/>
  <c r="R105" i="10"/>
  <c r="AB99" i="4"/>
  <c r="AB92" i="10"/>
  <c r="AH125" i="4"/>
  <c r="AH118" i="10"/>
  <c r="AP151" i="4"/>
  <c r="AP151" i="10" s="1"/>
  <c r="AP164" i="10"/>
  <c r="Y99" i="4"/>
  <c r="Y93" i="10"/>
  <c r="Y99" i="10" s="1"/>
  <c r="S93" i="10"/>
  <c r="S99" i="10" s="1"/>
  <c r="AQ66" i="10"/>
  <c r="AQ72" i="10" s="1"/>
  <c r="AH72" i="4"/>
  <c r="AH70" i="10"/>
  <c r="AH40" i="10"/>
  <c r="AF149" i="4"/>
  <c r="AF149" i="10" s="1"/>
  <c r="AF162" i="10"/>
  <c r="AE112" i="4"/>
  <c r="AE105" i="10"/>
  <c r="AG112" i="10"/>
  <c r="AE99" i="4"/>
  <c r="AE92" i="10"/>
  <c r="AC119" i="10"/>
  <c r="AC125" i="10" s="1"/>
  <c r="T79" i="10"/>
  <c r="AB66" i="10"/>
  <c r="AB72" i="10" s="1"/>
  <c r="Z66" i="10"/>
  <c r="Z72" i="10" s="1"/>
  <c r="AL40" i="10"/>
  <c r="AL46" i="10" s="1"/>
  <c r="AB193" i="10"/>
  <c r="X193" i="4"/>
  <c r="Y22" i="5" s="1"/>
  <c r="X186" i="10"/>
  <c r="X193" i="10" s="1"/>
  <c r="P193" i="10"/>
  <c r="AA151" i="4"/>
  <c r="AA151" i="10" s="1"/>
  <c r="AA177" i="10"/>
  <c r="AJ149" i="4"/>
  <c r="AJ149" i="10" s="1"/>
  <c r="AJ162" i="10"/>
  <c r="AH112" i="10"/>
  <c r="AK112" i="4"/>
  <c r="AK105" i="10"/>
  <c r="AI119" i="10"/>
  <c r="AI125" i="10" s="1"/>
  <c r="AG119" i="10"/>
  <c r="AG125" i="10" s="1"/>
  <c r="W151" i="4"/>
  <c r="W151" i="10" s="1"/>
  <c r="W164" i="10"/>
  <c r="AC79" i="10"/>
  <c r="AF79" i="10"/>
  <c r="AF93" i="10"/>
  <c r="AF99" i="10" s="1"/>
  <c r="AH93" i="10"/>
  <c r="AH99" i="10" s="1"/>
  <c r="AF66" i="10"/>
  <c r="AF72" i="10" s="1"/>
  <c r="AD66" i="10"/>
  <c r="AD72" i="10" s="1"/>
  <c r="X146" i="4"/>
  <c r="X159" i="10"/>
  <c r="S145" i="4"/>
  <c r="S145" i="10" s="1"/>
  <c r="S158" i="10"/>
  <c r="V148" i="4"/>
  <c r="V161" i="10"/>
  <c r="AD159" i="10"/>
  <c r="P159" i="10"/>
  <c r="AI150" i="4"/>
  <c r="AI150" i="10" s="1"/>
  <c r="AI163" i="10"/>
  <c r="P40" i="10"/>
  <c r="W119" i="10"/>
  <c r="W125" i="10" s="1"/>
  <c r="U119" i="10"/>
  <c r="U125" i="10" s="1"/>
  <c r="Y125" i="10"/>
  <c r="AH268" i="10"/>
  <c r="AC268" i="10"/>
  <c r="AC294" i="10"/>
  <c r="AN268" i="10"/>
  <c r="AO172" i="10"/>
  <c r="AO178" i="10" s="1"/>
  <c r="AK93" i="10"/>
  <c r="AK99" i="10" s="1"/>
  <c r="M232" i="10"/>
  <c r="Z172" i="10"/>
  <c r="Z178" i="10" s="1"/>
  <c r="R66" i="10"/>
  <c r="AJ66" i="10"/>
  <c r="AJ72" i="10" s="1"/>
  <c r="AP200" i="4"/>
  <c r="AP200" i="10" s="1"/>
  <c r="AP213" i="10"/>
  <c r="AL219" i="10"/>
  <c r="Q200" i="4"/>
  <c r="Q200" i="10" s="1"/>
  <c r="Q213" i="10"/>
  <c r="W213" i="10"/>
  <c r="AI213" i="10"/>
  <c r="AI219" i="10" s="1"/>
  <c r="AJ93" i="10"/>
  <c r="AJ99" i="10" s="1"/>
  <c r="AD268" i="10"/>
  <c r="AG79" i="10"/>
  <c r="AI268" i="10"/>
  <c r="AD313" i="10"/>
  <c r="AM420" i="10"/>
  <c r="AO508" i="4"/>
  <c r="AO508" i="10" s="1"/>
  <c r="AO521" i="10"/>
  <c r="AQ272" i="4"/>
  <c r="AQ272" i="10" s="1"/>
  <c r="AQ350" i="10"/>
  <c r="AO507" i="4"/>
  <c r="AO520" i="10"/>
  <c r="N420" i="10"/>
  <c r="N610" i="4"/>
  <c r="N610" i="10" s="1"/>
  <c r="N651" i="10"/>
  <c r="AL299" i="4"/>
  <c r="AL299" i="10" s="1"/>
  <c r="AL312" i="10"/>
  <c r="AQ610" i="4"/>
  <c r="AQ610" i="10" s="1"/>
  <c r="AQ651" i="10"/>
  <c r="AJ507" i="4"/>
  <c r="AJ520" i="10"/>
  <c r="N272" i="4"/>
  <c r="N272" i="10" s="1"/>
  <c r="N350" i="10"/>
  <c r="N352" i="10" s="1"/>
  <c r="M505" i="4"/>
  <c r="M505" i="10" s="1"/>
  <c r="M518" i="10"/>
  <c r="S507" i="4"/>
  <c r="S520" i="10"/>
  <c r="AF612" i="4"/>
  <c r="AF612" i="10" s="1"/>
  <c r="AF653" i="10"/>
  <c r="R613" i="4"/>
  <c r="R613" i="10" s="1"/>
  <c r="R654" i="10"/>
  <c r="AM610" i="4"/>
  <c r="AM610" i="10" s="1"/>
  <c r="AM651" i="10"/>
  <c r="AH614" i="4"/>
  <c r="AH614" i="10" s="1"/>
  <c r="AH655" i="10"/>
  <c r="T509" i="4"/>
  <c r="T509" i="10" s="1"/>
  <c r="T522" i="10"/>
  <c r="AB733" i="4"/>
  <c r="AB733" i="10" s="1"/>
  <c r="AB797" i="10"/>
  <c r="AB799" i="10" s="1"/>
  <c r="AQ299" i="4"/>
  <c r="AQ299" i="10" s="1"/>
  <c r="AQ312" i="10"/>
  <c r="Z614" i="4"/>
  <c r="Z614" i="10" s="1"/>
  <c r="Z655" i="10"/>
  <c r="N509" i="4"/>
  <c r="N509" i="10" s="1"/>
  <c r="N522" i="10"/>
  <c r="AA298" i="4"/>
  <c r="AA298" i="10" s="1"/>
  <c r="AA350" i="10"/>
  <c r="AA505" i="4"/>
  <c r="AA505" i="10" s="1"/>
  <c r="AA518" i="10"/>
  <c r="Y507" i="4"/>
  <c r="Y520" i="10"/>
  <c r="AB612" i="4"/>
  <c r="AB612" i="10" s="1"/>
  <c r="AB653" i="10"/>
  <c r="M271" i="4"/>
  <c r="M271" i="10" s="1"/>
  <c r="M349" i="10"/>
  <c r="M352" i="10" s="1"/>
  <c r="Z613" i="4"/>
  <c r="Z613" i="10" s="1"/>
  <c r="Z654" i="10"/>
  <c r="X299" i="4"/>
  <c r="X299" i="10" s="1"/>
  <c r="X312" i="10"/>
  <c r="V505" i="4"/>
  <c r="V505" i="10" s="1"/>
  <c r="V518" i="10"/>
  <c r="V507" i="4"/>
  <c r="V520" i="10"/>
  <c r="AP271" i="4"/>
  <c r="AP271" i="10" s="1"/>
  <c r="AP349" i="10"/>
  <c r="AL613" i="4"/>
  <c r="AL613" i="10" s="1"/>
  <c r="AL654" i="10"/>
  <c r="R299" i="4"/>
  <c r="R299" i="10" s="1"/>
  <c r="R312" i="10"/>
  <c r="S272" i="4"/>
  <c r="S272" i="10" s="1"/>
  <c r="S350" i="10"/>
  <c r="S352" i="10" s="1"/>
  <c r="R505" i="4"/>
  <c r="R505" i="10" s="1"/>
  <c r="R518" i="10"/>
  <c r="T507" i="4"/>
  <c r="T520" i="10"/>
  <c r="Q612" i="4"/>
  <c r="Q612" i="10" s="1"/>
  <c r="Q653" i="10"/>
  <c r="AI612" i="4"/>
  <c r="AI612" i="10" s="1"/>
  <c r="AI653" i="10"/>
  <c r="AM466" i="10"/>
  <c r="AM472" i="10" s="1"/>
  <c r="AL420" i="10"/>
  <c r="Y271" i="4"/>
  <c r="Y271" i="10" s="1"/>
  <c r="Y349" i="10"/>
  <c r="AJ610" i="4"/>
  <c r="AJ610" i="10" s="1"/>
  <c r="AJ651" i="10"/>
  <c r="U614" i="4"/>
  <c r="U614" i="10" s="1"/>
  <c r="U655" i="10"/>
  <c r="AQ509" i="4"/>
  <c r="AQ509" i="10" s="1"/>
  <c r="AQ522" i="10"/>
  <c r="W610" i="4"/>
  <c r="W610" i="10" s="1"/>
  <c r="W651" i="10"/>
  <c r="R614" i="4"/>
  <c r="R614" i="10" s="1"/>
  <c r="R655" i="10"/>
  <c r="V294" i="10"/>
  <c r="AM509" i="4"/>
  <c r="AM509" i="10" s="1"/>
  <c r="AM522" i="10"/>
  <c r="O296" i="4"/>
  <c r="O296" i="10" s="1"/>
  <c r="O309" i="10"/>
  <c r="AD614" i="4"/>
  <c r="AD614" i="10" s="1"/>
  <c r="AD655" i="10"/>
  <c r="AK509" i="4"/>
  <c r="AK509" i="10" s="1"/>
  <c r="AK522" i="10"/>
  <c r="AL296" i="4"/>
  <c r="AL296" i="10" s="1"/>
  <c r="AL309" i="10"/>
  <c r="AF268" i="10"/>
  <c r="Q509" i="4"/>
  <c r="Q509" i="10" s="1"/>
  <c r="Q522" i="10"/>
  <c r="AH733" i="4"/>
  <c r="AH733" i="10" s="1"/>
  <c r="AH797" i="10"/>
  <c r="AH799" i="10" s="1"/>
  <c r="AR272" i="4"/>
  <c r="AR272" i="10" s="1"/>
  <c r="AR350" i="10"/>
  <c r="AP505" i="4"/>
  <c r="AP505" i="10" s="1"/>
  <c r="AP518" i="10"/>
  <c r="AF505" i="4"/>
  <c r="AF505" i="10" s="1"/>
  <c r="AF518" i="10"/>
  <c r="Q466" i="10"/>
  <c r="Q472" i="10" s="1"/>
  <c r="AH613" i="4"/>
  <c r="AH613" i="10" s="1"/>
  <c r="AH654" i="10"/>
  <c r="U610" i="4"/>
  <c r="U610" i="10" s="1"/>
  <c r="U651" i="10"/>
  <c r="U732" i="4"/>
  <c r="U732" i="10" s="1"/>
  <c r="U744" i="10"/>
  <c r="AM505" i="4"/>
  <c r="AM505" i="10" s="1"/>
  <c r="AM518" i="10"/>
  <c r="AI507" i="4"/>
  <c r="AI520" i="10"/>
  <c r="W609" i="4"/>
  <c r="W609" i="10" s="1"/>
  <c r="W650" i="10"/>
  <c r="AQ466" i="10"/>
  <c r="AQ472" i="10" s="1"/>
  <c r="AQ613" i="4"/>
  <c r="AQ613" i="10" s="1"/>
  <c r="AQ654" i="10"/>
  <c r="AP610" i="4"/>
  <c r="AP610" i="10" s="1"/>
  <c r="AP651" i="10"/>
  <c r="AG299" i="4"/>
  <c r="AG299" i="10" s="1"/>
  <c r="AG312" i="10"/>
  <c r="AH272" i="4"/>
  <c r="AH272" i="10" s="1"/>
  <c r="AH350" i="10"/>
  <c r="AB272" i="4"/>
  <c r="AB272" i="10" s="1"/>
  <c r="AB350" i="10"/>
  <c r="U505" i="4"/>
  <c r="U505" i="10" s="1"/>
  <c r="U518" i="10"/>
  <c r="AG507" i="4"/>
  <c r="AG520" i="10"/>
  <c r="AJ612" i="4"/>
  <c r="AJ612" i="10" s="1"/>
  <c r="AJ653" i="10"/>
  <c r="AD609" i="4"/>
  <c r="AD609" i="10" s="1"/>
  <c r="AD650" i="10"/>
  <c r="X271" i="4"/>
  <c r="X271" i="10" s="1"/>
  <c r="X349" i="10"/>
  <c r="AD505" i="4"/>
  <c r="AD505" i="10" s="1"/>
  <c r="AD518" i="10"/>
  <c r="AC612" i="4"/>
  <c r="AC612" i="10" s="1"/>
  <c r="AC653" i="10"/>
  <c r="AA612" i="4"/>
  <c r="AA612" i="10" s="1"/>
  <c r="AA653" i="10"/>
  <c r="U466" i="10"/>
  <c r="U472" i="10" s="1"/>
  <c r="T271" i="4"/>
  <c r="T271" i="10" s="1"/>
  <c r="T349" i="10"/>
  <c r="S613" i="4"/>
  <c r="S613" i="10" s="1"/>
  <c r="S654" i="10"/>
  <c r="R610" i="4"/>
  <c r="R610" i="10" s="1"/>
  <c r="R651" i="10"/>
  <c r="AN614" i="4"/>
  <c r="AN655" i="10"/>
  <c r="AI733" i="4"/>
  <c r="AI733" i="10" s="1"/>
  <c r="AI797" i="10"/>
  <c r="AO733" i="4"/>
  <c r="AO733" i="10" s="1"/>
  <c r="AO797" i="10"/>
  <c r="AO799" i="10" s="1"/>
  <c r="AK613" i="4"/>
  <c r="AK613" i="10" s="1"/>
  <c r="AK654" i="10"/>
  <c r="AL610" i="4"/>
  <c r="AL610" i="10" s="1"/>
  <c r="AL651" i="10"/>
  <c r="AM294" i="10"/>
  <c r="AF733" i="4"/>
  <c r="AF733" i="10" s="1"/>
  <c r="AF797" i="10"/>
  <c r="AF799" i="10" s="1"/>
  <c r="AG420" i="10"/>
  <c r="W299" i="4"/>
  <c r="W299" i="10" s="1"/>
  <c r="W312" i="10"/>
  <c r="W313" i="10" s="1"/>
  <c r="P614" i="4"/>
  <c r="P614" i="10" s="1"/>
  <c r="P655" i="10"/>
  <c r="AI294" i="10"/>
  <c r="AG268" i="10"/>
  <c r="M509" i="4"/>
  <c r="M509" i="10" s="1"/>
  <c r="M522" i="10"/>
  <c r="AA614" i="4"/>
  <c r="AA614" i="10" s="1"/>
  <c r="AA655" i="10"/>
  <c r="P268" i="10"/>
  <c r="O509" i="4"/>
  <c r="O509" i="10" s="1"/>
  <c r="O522" i="10"/>
  <c r="P509" i="4"/>
  <c r="P509" i="10" s="1"/>
  <c r="P522" i="10"/>
  <c r="S733" i="4"/>
  <c r="S733" i="10" s="1"/>
  <c r="S797" i="10"/>
  <c r="S799" i="10" s="1"/>
  <c r="Y420" i="10"/>
  <c r="AQ26" i="10"/>
  <c r="AR40" i="10"/>
  <c r="Q40" i="10"/>
  <c r="N27" i="10"/>
  <c r="P27" i="10"/>
  <c r="AC58" i="10"/>
  <c r="AC32" i="10"/>
  <c r="AB58" i="10"/>
  <c r="AB32" i="10"/>
  <c r="N32" i="10"/>
  <c r="AL32" i="10"/>
  <c r="AJ58" i="10"/>
  <c r="AJ32" i="10"/>
  <c r="AD58" i="10"/>
  <c r="AD32" i="10"/>
  <c r="AE270" i="4"/>
  <c r="AE270" i="10" s="1"/>
  <c r="AE309" i="10"/>
  <c r="AD151" i="4"/>
  <c r="AD151" i="10" s="1"/>
  <c r="AD177" i="10"/>
  <c r="AQ149" i="4"/>
  <c r="AQ149" i="10" s="1"/>
  <c r="AQ162" i="10"/>
  <c r="AO149" i="4"/>
  <c r="AO149" i="10" s="1"/>
  <c r="AO162" i="10"/>
  <c r="AP193" i="10"/>
  <c r="AR119" i="10"/>
  <c r="AR125" i="10" s="1"/>
  <c r="AR149" i="4"/>
  <c r="AR149" i="10" s="1"/>
  <c r="AR162" i="10"/>
  <c r="AQ178" i="10"/>
  <c r="N193" i="10"/>
  <c r="N119" i="10"/>
  <c r="N125" i="10" s="1"/>
  <c r="R151" i="4"/>
  <c r="R151" i="10" s="1"/>
  <c r="R164" i="10"/>
  <c r="AR93" i="10"/>
  <c r="AR99" i="10" s="1"/>
  <c r="AR66" i="10"/>
  <c r="AR72" i="10" s="1"/>
  <c r="AP66" i="10"/>
  <c r="AP72" i="10" s="1"/>
  <c r="X99" i="10"/>
  <c r="AQ193" i="10"/>
  <c r="AO193" i="10"/>
  <c r="AM193" i="10"/>
  <c r="AG193" i="10"/>
  <c r="AE193" i="10"/>
  <c r="AH151" i="4"/>
  <c r="AH151" i="10" s="1"/>
  <c r="AH177" i="10"/>
  <c r="S149" i="4"/>
  <c r="S149" i="10" s="1"/>
  <c r="S162" i="10"/>
  <c r="U149" i="4"/>
  <c r="U149" i="10" s="1"/>
  <c r="U162" i="10"/>
  <c r="R193" i="10"/>
  <c r="AD119" i="10"/>
  <c r="AD125" i="10" s="1"/>
  <c r="P79" i="10"/>
  <c r="W79" i="10"/>
  <c r="Q93" i="10"/>
  <c r="Q99" i="10" s="1"/>
  <c r="Q66" i="10"/>
  <c r="Q72" i="10" s="1"/>
  <c r="O66" i="10"/>
  <c r="O72" i="10" s="1"/>
  <c r="AL145" i="4"/>
  <c r="AL145" i="10" s="1"/>
  <c r="AL158" i="10"/>
  <c r="AO146" i="4"/>
  <c r="AO159" i="10"/>
  <c r="AJ145" i="4"/>
  <c r="AJ145" i="10" s="1"/>
  <c r="AJ158" i="10"/>
  <c r="AM148" i="4"/>
  <c r="AM161" i="10"/>
  <c r="AG159" i="10"/>
  <c r="AE146" i="4"/>
  <c r="AE159" i="10"/>
  <c r="X150" i="4"/>
  <c r="X150" i="10" s="1"/>
  <c r="X163" i="10"/>
  <c r="R150" i="4"/>
  <c r="R150" i="10" s="1"/>
  <c r="R163" i="10"/>
  <c r="AF150" i="4"/>
  <c r="AF150" i="10" s="1"/>
  <c r="AF163" i="10"/>
  <c r="AP40" i="10"/>
  <c r="AJ193" i="10"/>
  <c r="AJ151" i="4"/>
  <c r="AJ151" i="10" s="1"/>
  <c r="AJ177" i="10"/>
  <c r="V112" i="10"/>
  <c r="Y112" i="10"/>
  <c r="AK119" i="10"/>
  <c r="AK125" i="10" s="1"/>
  <c r="R268" i="10"/>
  <c r="W172" i="10"/>
  <c r="W93" i="10"/>
  <c r="W99" i="10" s="1"/>
  <c r="Z225" i="10"/>
  <c r="Z232" i="10" s="1"/>
  <c r="AI225" i="10"/>
  <c r="V225" i="10"/>
  <c r="V232" i="10" s="1"/>
  <c r="S225" i="10"/>
  <c r="AQ200" i="4"/>
  <c r="AQ200" i="10" s="1"/>
  <c r="AQ213" i="10"/>
  <c r="AQ219" i="10" s="1"/>
  <c r="Q79" i="10"/>
  <c r="M40" i="10"/>
  <c r="AH66" i="10"/>
  <c r="N200" i="4"/>
  <c r="N200" i="10" s="1"/>
  <c r="N213" i="10"/>
  <c r="U200" i="4"/>
  <c r="U200" i="10" s="1"/>
  <c r="U213" i="10"/>
  <c r="U219" i="10" s="1"/>
  <c r="AE200" i="4"/>
  <c r="AE213" i="10"/>
  <c r="AE219" i="10" s="1"/>
  <c r="Y213" i="10"/>
  <c r="Z213" i="10"/>
  <c r="AA93" i="10"/>
  <c r="AA99" i="10" s="1"/>
  <c r="AP268" i="10"/>
  <c r="AB268" i="10"/>
  <c r="M313" i="10"/>
  <c r="AR268" i="10"/>
  <c r="AQ508" i="4"/>
  <c r="AQ508" i="10" s="1"/>
  <c r="AQ521" i="10"/>
  <c r="AQ505" i="4"/>
  <c r="AQ505" i="10" s="1"/>
  <c r="AQ518" i="10"/>
  <c r="AR612" i="4"/>
  <c r="AR612" i="10" s="1"/>
  <c r="AR653" i="10"/>
  <c r="O613" i="4"/>
  <c r="O613" i="10" s="1"/>
  <c r="O654" i="10"/>
  <c r="AN299" i="4"/>
  <c r="AN299" i="10" s="1"/>
  <c r="AN312" i="10"/>
  <c r="AN313" i="10" s="1"/>
  <c r="AJ298" i="4"/>
  <c r="AJ298" i="10" s="1"/>
  <c r="AJ350" i="10"/>
  <c r="AN507" i="4"/>
  <c r="AN507" i="10" s="1"/>
  <c r="AN520" i="10"/>
  <c r="AN612" i="4"/>
  <c r="AN612" i="10" s="1"/>
  <c r="AN653" i="10"/>
  <c r="AK271" i="4"/>
  <c r="AK271" i="10" s="1"/>
  <c r="AK349" i="10"/>
  <c r="AR613" i="4"/>
  <c r="AR613" i="10" s="1"/>
  <c r="AR654" i="10"/>
  <c r="AH505" i="4"/>
  <c r="AH505" i="10" s="1"/>
  <c r="AH518" i="10"/>
  <c r="AG612" i="4"/>
  <c r="AG612" i="10" s="1"/>
  <c r="AG653" i="10"/>
  <c r="AG466" i="10"/>
  <c r="AG472" i="10" s="1"/>
  <c r="AH271" i="4"/>
  <c r="AH271" i="10" s="1"/>
  <c r="AH349" i="10"/>
  <c r="Q272" i="4"/>
  <c r="Q272" i="10" s="1"/>
  <c r="Q350" i="10"/>
  <c r="AC507" i="4"/>
  <c r="AC520" i="10"/>
  <c r="AD612" i="4"/>
  <c r="AD612" i="10" s="1"/>
  <c r="AD653" i="10"/>
  <c r="AF609" i="4"/>
  <c r="AF609" i="10" s="1"/>
  <c r="AF650" i="10"/>
  <c r="Z271" i="4"/>
  <c r="Z271" i="10" s="1"/>
  <c r="Z349" i="10"/>
  <c r="T613" i="4"/>
  <c r="T613" i="10" s="1"/>
  <c r="T654" i="10"/>
  <c r="AJ509" i="4"/>
  <c r="AJ509" i="10" s="1"/>
  <c r="AJ522" i="10"/>
  <c r="AH403" i="4"/>
  <c r="AH403" i="10" s="1"/>
  <c r="AH416" i="10"/>
  <c r="AH420" i="10" s="1"/>
  <c r="AN613" i="4"/>
  <c r="AN613" i="10" s="1"/>
  <c r="AN654" i="10"/>
  <c r="O733" i="4"/>
  <c r="O733" i="10" s="1"/>
  <c r="O797" i="10"/>
  <c r="O799" i="10" s="1"/>
  <c r="AL733" i="4"/>
  <c r="AL733" i="10" s="1"/>
  <c r="AL797" i="10"/>
  <c r="AL799" i="10" s="1"/>
  <c r="P420" i="10"/>
  <c r="AC509" i="4"/>
  <c r="AC509" i="10" s="1"/>
  <c r="AC522" i="10"/>
  <c r="M733" i="4"/>
  <c r="M733" i="10" s="1"/>
  <c r="M797" i="10"/>
  <c r="M799" i="10" s="1"/>
  <c r="AR403" i="4"/>
  <c r="AR403" i="10" s="1"/>
  <c r="AR416" i="10"/>
  <c r="AR420" i="10" s="1"/>
  <c r="AD27" i="10"/>
  <c r="Z612" i="4"/>
  <c r="Z612" i="10" s="1"/>
  <c r="Z653" i="10"/>
  <c r="AR609" i="4"/>
  <c r="AR609" i="10" s="1"/>
  <c r="AR650" i="10"/>
  <c r="AF613" i="4"/>
  <c r="AF613" i="10" s="1"/>
  <c r="AF654" i="10"/>
  <c r="M610" i="4"/>
  <c r="M610" i="10" s="1"/>
  <c r="M651" i="10"/>
  <c r="V299" i="4"/>
  <c r="V299" i="10" s="1"/>
  <c r="V312" i="10"/>
  <c r="V313" i="10" s="1"/>
  <c r="V272" i="4"/>
  <c r="V272" i="10" s="1"/>
  <c r="V350" i="10"/>
  <c r="V612" i="4"/>
  <c r="V612" i="10" s="1"/>
  <c r="V653" i="10"/>
  <c r="AN609" i="4"/>
  <c r="AN609" i="10" s="1"/>
  <c r="AN650" i="10"/>
  <c r="Z466" i="10"/>
  <c r="Z472" i="10" s="1"/>
  <c r="AA271" i="4"/>
  <c r="AA271" i="10" s="1"/>
  <c r="AA349" i="10"/>
  <c r="AB613" i="4"/>
  <c r="AB613" i="10" s="1"/>
  <c r="AB654" i="10"/>
  <c r="AO610" i="4"/>
  <c r="AO610" i="10" s="1"/>
  <c r="AO651" i="10"/>
  <c r="U298" i="4"/>
  <c r="U298" i="10" s="1"/>
  <c r="U350" i="10"/>
  <c r="O507" i="4"/>
  <c r="O520" i="10"/>
  <c r="AE272" i="4"/>
  <c r="AE272" i="10" s="1"/>
  <c r="AE350" i="10"/>
  <c r="P272" i="4"/>
  <c r="P272" i="10" s="1"/>
  <c r="P350" i="10"/>
  <c r="O505" i="4"/>
  <c r="O505" i="10" s="1"/>
  <c r="O518" i="10"/>
  <c r="M507" i="4"/>
  <c r="M520" i="10"/>
  <c r="N612" i="4"/>
  <c r="N612" i="10" s="1"/>
  <c r="N653" i="10"/>
  <c r="AL609" i="4"/>
  <c r="AL609" i="10" s="1"/>
  <c r="AL650" i="10"/>
  <c r="X466" i="10"/>
  <c r="X472" i="10" s="1"/>
  <c r="AJ271" i="4"/>
  <c r="AJ271" i="10" s="1"/>
  <c r="AJ349" i="10"/>
  <c r="AG613" i="4"/>
  <c r="AG613" i="10" s="1"/>
  <c r="AG654" i="10"/>
  <c r="AH610" i="4"/>
  <c r="AH610" i="10" s="1"/>
  <c r="AH651" i="10"/>
  <c r="Y299" i="4"/>
  <c r="Y299" i="10" s="1"/>
  <c r="Y312" i="10"/>
  <c r="Y313" i="10" s="1"/>
  <c r="AO509" i="4"/>
  <c r="AO509" i="10" s="1"/>
  <c r="AO522" i="10"/>
  <c r="Y733" i="4"/>
  <c r="Y733" i="10" s="1"/>
  <c r="Y797" i="10"/>
  <c r="Y610" i="4"/>
  <c r="Y610" i="10" s="1"/>
  <c r="Y651" i="10"/>
  <c r="T614" i="4"/>
  <c r="T614" i="10" s="1"/>
  <c r="T655" i="10"/>
  <c r="AG509" i="4"/>
  <c r="AG509" i="10" s="1"/>
  <c r="AG522" i="10"/>
  <c r="AN733" i="4"/>
  <c r="AN733" i="10" s="1"/>
  <c r="AN797" i="10"/>
  <c r="AN799" i="10" s="1"/>
  <c r="T420" i="10"/>
  <c r="N299" i="4"/>
  <c r="N299" i="10" s="1"/>
  <c r="N312" i="10"/>
  <c r="N313" i="10" s="1"/>
  <c r="P299" i="4"/>
  <c r="P299" i="10" s="1"/>
  <c r="P312" i="10"/>
  <c r="AH509" i="4"/>
  <c r="AH509" i="10" s="1"/>
  <c r="AH522" i="10"/>
  <c r="Z733" i="4"/>
  <c r="Z733" i="10" s="1"/>
  <c r="Z797" i="10"/>
  <c r="Z799" i="10" s="1"/>
  <c r="AK733" i="4"/>
  <c r="AK733" i="10" s="1"/>
  <c r="AK797" i="10"/>
  <c r="AK799" i="10" s="1"/>
  <c r="AC420" i="10"/>
  <c r="R403" i="4"/>
  <c r="R403" i="10" s="1"/>
  <c r="R416" i="10"/>
  <c r="R420" i="10" s="1"/>
  <c r="AI299" i="4"/>
  <c r="AI299" i="10" s="1"/>
  <c r="AI312" i="10"/>
  <c r="AI313" i="10" s="1"/>
  <c r="AQ614" i="4"/>
  <c r="AQ614" i="10" s="1"/>
  <c r="AQ655" i="10"/>
  <c r="AC614" i="4"/>
  <c r="AC614" i="10" s="1"/>
  <c r="AC655" i="10"/>
  <c r="AE509" i="4"/>
  <c r="AE509" i="10" s="1"/>
  <c r="AE522" i="10"/>
  <c r="X733" i="4"/>
  <c r="X733" i="10" s="1"/>
  <c r="X797" i="10"/>
  <c r="X799" i="10" s="1"/>
  <c r="AP272" i="4"/>
  <c r="AP272" i="10" s="1"/>
  <c r="AP350" i="10"/>
  <c r="AR507" i="4"/>
  <c r="AR507" i="10" s="1"/>
  <c r="AR520" i="10"/>
  <c r="AD507" i="4"/>
  <c r="AD520" i="10"/>
  <c r="AO612" i="4"/>
  <c r="AO612" i="10" s="1"/>
  <c r="AO653" i="10"/>
  <c r="AE612" i="4"/>
  <c r="AE612" i="10" s="1"/>
  <c r="AE653" i="10"/>
  <c r="AP609" i="4"/>
  <c r="AP609" i="10" s="1"/>
  <c r="AP650" i="10"/>
  <c r="O271" i="4"/>
  <c r="O271" i="10" s="1"/>
  <c r="O349" i="10"/>
  <c r="R271" i="4"/>
  <c r="R271" i="10" s="1"/>
  <c r="R349" i="10"/>
  <c r="P613" i="4"/>
  <c r="P613" i="10" s="1"/>
  <c r="P654" i="10"/>
  <c r="O610" i="4"/>
  <c r="O610" i="10" s="1"/>
  <c r="O651" i="10"/>
  <c r="P731" i="4"/>
  <c r="P731" i="10" s="1"/>
  <c r="P743" i="10"/>
  <c r="V731" i="4"/>
  <c r="V731" i="10" s="1"/>
  <c r="V743" i="10"/>
  <c r="AK299" i="4"/>
  <c r="AK299" i="10" s="1"/>
  <c r="AK312" i="10"/>
  <c r="AK313" i="10" s="1"/>
  <c r="AA299" i="4"/>
  <c r="AA299" i="10" s="1"/>
  <c r="AA312" i="10"/>
  <c r="AM298" i="4"/>
  <c r="AM298" i="10" s="1"/>
  <c r="AM350" i="10"/>
  <c r="AF272" i="4"/>
  <c r="AF272" i="10" s="1"/>
  <c r="AF350" i="10"/>
  <c r="AC505" i="4"/>
  <c r="AC505" i="10" s="1"/>
  <c r="AC518" i="10"/>
  <c r="AK507" i="4"/>
  <c r="AK520" i="10"/>
  <c r="AK612" i="4"/>
  <c r="AK612" i="10" s="1"/>
  <c r="AK653" i="10"/>
  <c r="O612" i="4"/>
  <c r="O612" i="10" s="1"/>
  <c r="O653" i="10"/>
  <c r="X609" i="4"/>
  <c r="X609" i="10" s="1"/>
  <c r="X650" i="10"/>
  <c r="Z609" i="4"/>
  <c r="Z609" i="10" s="1"/>
  <c r="Z650" i="10"/>
  <c r="AR271" i="4"/>
  <c r="AR271" i="10" s="1"/>
  <c r="AR349" i="10"/>
  <c r="AP420" i="10"/>
  <c r="AO613" i="4"/>
  <c r="AO613" i="10" s="1"/>
  <c r="AO654" i="10"/>
  <c r="AR610" i="4"/>
  <c r="AR610" i="10" s="1"/>
  <c r="AR651" i="10"/>
  <c r="AM299" i="4"/>
  <c r="AM299" i="10" s="1"/>
  <c r="AM312" i="10"/>
  <c r="AM313" i="10" s="1"/>
  <c r="AI505" i="4"/>
  <c r="AI505" i="10" s="1"/>
  <c r="AI518" i="10"/>
  <c r="AA507" i="4"/>
  <c r="AA507" i="10" s="1"/>
  <c r="AA520" i="10"/>
  <c r="AH612" i="4"/>
  <c r="AH612" i="10" s="1"/>
  <c r="AH653" i="10"/>
  <c r="AG609" i="4"/>
  <c r="AG609" i="10" s="1"/>
  <c r="AG650" i="10"/>
  <c r="AI609" i="4"/>
  <c r="AI609" i="10" s="1"/>
  <c r="AI650" i="10"/>
  <c r="W466" i="10"/>
  <c r="W472" i="10" s="1"/>
  <c r="AD297" i="4"/>
  <c r="AD297" i="10" s="1"/>
  <c r="AD349" i="10"/>
  <c r="V420" i="10"/>
  <c r="O298" i="4"/>
  <c r="O298" i="10" s="1"/>
  <c r="O350" i="10"/>
  <c r="AE267" i="4"/>
  <c r="AE267" i="10" s="1"/>
  <c r="AE345" i="10"/>
  <c r="Y505" i="4"/>
  <c r="Y505" i="10" s="1"/>
  <c r="Y518" i="10"/>
  <c r="AF507" i="4"/>
  <c r="AF520" i="10"/>
  <c r="W507" i="4"/>
  <c r="W520" i="10"/>
  <c r="P609" i="4"/>
  <c r="P609" i="10" s="1"/>
  <c r="P650" i="10"/>
  <c r="Q613" i="4"/>
  <c r="Q613" i="10" s="1"/>
  <c r="Q654" i="10"/>
  <c r="T610" i="4"/>
  <c r="T610" i="10" s="1"/>
  <c r="T651" i="10"/>
  <c r="S731" i="4"/>
  <c r="S731" i="10" s="1"/>
  <c r="S743" i="10"/>
  <c r="AP299" i="4"/>
  <c r="AP299" i="10" s="1"/>
  <c r="AP312" i="10"/>
  <c r="V405" i="4"/>
  <c r="V405" i="10" s="1"/>
  <c r="V470" i="10"/>
  <c r="AL614" i="4"/>
  <c r="AL614" i="10" s="1"/>
  <c r="AL655" i="10"/>
  <c r="AA509" i="4"/>
  <c r="AA509" i="10" s="1"/>
  <c r="AA522" i="10"/>
  <c r="AN509" i="4"/>
  <c r="AN509" i="10" s="1"/>
  <c r="AN522" i="10"/>
  <c r="Z200" i="10"/>
  <c r="AM613" i="4"/>
  <c r="AM613" i="10" s="1"/>
  <c r="AM654" i="10"/>
  <c r="AN610" i="4"/>
  <c r="AN610" i="10" s="1"/>
  <c r="AN651" i="10"/>
  <c r="AI614" i="4"/>
  <c r="AI614" i="10" s="1"/>
  <c r="AI655" i="10"/>
  <c r="AO614" i="4"/>
  <c r="AO614" i="10" s="1"/>
  <c r="AO655" i="10"/>
  <c r="AK294" i="10"/>
  <c r="W509" i="4"/>
  <c r="W509" i="10" s="1"/>
  <c r="W522" i="10"/>
  <c r="AF509" i="4"/>
  <c r="AF509" i="10" s="1"/>
  <c r="AF522" i="10"/>
  <c r="AP733" i="4"/>
  <c r="AP733" i="10" s="1"/>
  <c r="AP797" i="10"/>
  <c r="AP799" i="10" s="1"/>
  <c r="AC299" i="4"/>
  <c r="AC299" i="10" s="1"/>
  <c r="AC312" i="10"/>
  <c r="AC313" i="10" s="1"/>
  <c r="N614" i="4"/>
  <c r="N614" i="10" s="1"/>
  <c r="N655" i="10"/>
  <c r="AG294" i="10"/>
  <c r="R509" i="4"/>
  <c r="R509" i="10" s="1"/>
  <c r="R522" i="10"/>
  <c r="AG733" i="4"/>
  <c r="AG733" i="10" s="1"/>
  <c r="AG797" i="10"/>
  <c r="AA733" i="4"/>
  <c r="AA733" i="10" s="1"/>
  <c r="AA797" i="10"/>
  <c r="AA799" i="10" s="1"/>
  <c r="AR299" i="4"/>
  <c r="AR299" i="10" s="1"/>
  <c r="AR312" i="10"/>
  <c r="AR313" i="10" s="1"/>
  <c r="AQ296" i="4"/>
  <c r="AQ296" i="10" s="1"/>
  <c r="AQ309" i="10"/>
  <c r="AK614" i="4"/>
  <c r="AK614" i="10" s="1"/>
  <c r="AK655" i="10"/>
  <c r="M504" i="4"/>
  <c r="M504" i="10" s="1"/>
  <c r="M517" i="10"/>
  <c r="V733" i="4"/>
  <c r="V733" i="10" s="1"/>
  <c r="V797" i="10"/>
  <c r="V799" i="10" s="1"/>
  <c r="AQ56" i="10"/>
  <c r="AQ30" i="10"/>
  <c r="N30" i="10"/>
  <c r="AN403" i="4"/>
  <c r="AN403" i="10" s="1"/>
  <c r="AN416" i="10"/>
  <c r="AN420" i="10" s="1"/>
  <c r="AK46" i="4"/>
  <c r="AL9" i="5" s="1"/>
  <c r="AK40" i="10"/>
  <c r="AK46" i="10" s="1"/>
  <c r="AN40" i="10"/>
  <c r="AP27" i="10"/>
  <c r="Z272" i="4"/>
  <c r="Z272" i="10" s="1"/>
  <c r="Z350" i="10"/>
  <c r="AO272" i="4"/>
  <c r="AO272" i="10" s="1"/>
  <c r="AO350" i="10"/>
  <c r="AO352" i="10" s="1"/>
  <c r="Z505" i="4"/>
  <c r="Z505" i="10" s="1"/>
  <c r="Z518" i="10"/>
  <c r="AN505" i="4"/>
  <c r="AN505" i="10" s="1"/>
  <c r="AN518" i="10"/>
  <c r="AB507" i="4"/>
  <c r="AB520" i="10"/>
  <c r="AL507" i="4"/>
  <c r="AL520" i="10"/>
  <c r="Y612" i="4"/>
  <c r="Y612" i="10" s="1"/>
  <c r="Y653" i="10"/>
  <c r="AM612" i="4"/>
  <c r="AM612" i="10" s="1"/>
  <c r="AM653" i="10"/>
  <c r="AB609" i="4"/>
  <c r="AB609" i="10" s="1"/>
  <c r="AB650" i="10"/>
  <c r="AE466" i="10"/>
  <c r="AE472" i="10" s="1"/>
  <c r="P466" i="10"/>
  <c r="P472" i="10" s="1"/>
  <c r="AF271" i="4"/>
  <c r="AF271" i="10" s="1"/>
  <c r="AF349" i="10"/>
  <c r="Q297" i="4"/>
  <c r="Q297" i="10" s="1"/>
  <c r="Q349" i="10"/>
  <c r="AF401" i="4"/>
  <c r="AF401" i="10" s="1"/>
  <c r="AF414" i="10"/>
  <c r="AF404" i="4"/>
  <c r="AF417" i="10"/>
  <c r="AE613" i="4"/>
  <c r="AE613" i="10" s="1"/>
  <c r="AE654" i="10"/>
  <c r="AF610" i="4"/>
  <c r="AF610" i="10" s="1"/>
  <c r="AF651" i="10"/>
  <c r="AD610" i="4"/>
  <c r="AD610" i="10" s="1"/>
  <c r="AD651" i="10"/>
  <c r="U299" i="4"/>
  <c r="U299" i="10" s="1"/>
  <c r="U312" i="10"/>
  <c r="U313" i="10" s="1"/>
  <c r="S299" i="4"/>
  <c r="S299" i="10" s="1"/>
  <c r="S312" i="10"/>
  <c r="W298" i="4"/>
  <c r="W298" i="10" s="1"/>
  <c r="W350" i="10"/>
  <c r="AC272" i="4"/>
  <c r="AC272" i="10" s="1"/>
  <c r="AC350" i="10"/>
  <c r="W505" i="4"/>
  <c r="W505" i="10" s="1"/>
  <c r="W518" i="10"/>
  <c r="AJ505" i="4"/>
  <c r="AJ505" i="10" s="1"/>
  <c r="AJ518" i="10"/>
  <c r="U507" i="4"/>
  <c r="U520" i="10"/>
  <c r="AH507" i="4"/>
  <c r="AH507" i="10" s="1"/>
  <c r="AH520" i="10"/>
  <c r="AC609" i="4"/>
  <c r="AC609" i="10" s="1"/>
  <c r="U612" i="4"/>
  <c r="U612" i="10" s="1"/>
  <c r="U653" i="10"/>
  <c r="W612" i="4"/>
  <c r="W612" i="10" s="1"/>
  <c r="W653" i="10"/>
  <c r="AA466" i="10"/>
  <c r="AA472" i="10" s="1"/>
  <c r="AK466" i="10"/>
  <c r="AK472" i="10" s="1"/>
  <c r="AB271" i="4"/>
  <c r="AB271" i="10" s="1"/>
  <c r="AB349" i="10"/>
  <c r="Y613" i="4"/>
  <c r="Y613" i="10" s="1"/>
  <c r="Y654" i="10"/>
  <c r="AA613" i="4"/>
  <c r="AA613" i="10" s="1"/>
  <c r="AA654" i="10"/>
  <c r="AB610" i="4"/>
  <c r="AB610" i="10" s="1"/>
  <c r="AB651" i="10"/>
  <c r="Z610" i="4"/>
  <c r="Z610" i="10" s="1"/>
  <c r="Z651" i="10"/>
  <c r="AB732" i="4"/>
  <c r="AB732" i="10" s="1"/>
  <c r="AB744" i="10"/>
  <c r="Q299" i="4"/>
  <c r="Q299" i="10" s="1"/>
  <c r="Q312" i="10"/>
  <c r="Q313" i="10" s="1"/>
  <c r="AE299" i="4"/>
  <c r="AE299" i="10" s="1"/>
  <c r="AE312" i="10"/>
  <c r="R272" i="4"/>
  <c r="R272" i="10" s="1"/>
  <c r="R350" i="10"/>
  <c r="Y298" i="4"/>
  <c r="Y298" i="10" s="1"/>
  <c r="Y350" i="10"/>
  <c r="S505" i="4"/>
  <c r="S505" i="10" s="1"/>
  <c r="S518" i="10"/>
  <c r="AB505" i="4"/>
  <c r="AB505" i="10" s="1"/>
  <c r="AB518" i="10"/>
  <c r="Q507" i="4"/>
  <c r="Q520" i="10"/>
  <c r="Z507" i="4"/>
  <c r="Z507" i="10" s="1"/>
  <c r="Z520" i="10"/>
  <c r="R612" i="4"/>
  <c r="R612" i="10" s="1"/>
  <c r="R653" i="10"/>
  <c r="T612" i="4"/>
  <c r="T612" i="10" s="1"/>
  <c r="T653" i="10"/>
  <c r="AJ609" i="4"/>
  <c r="AJ609" i="10" s="1"/>
  <c r="AJ650" i="10"/>
  <c r="AL466" i="10"/>
  <c r="AL472" i="10" s="1"/>
  <c r="AJ466" i="10"/>
  <c r="AM271" i="4"/>
  <c r="AM271" i="10" s="1"/>
  <c r="AM349" i="10"/>
  <c r="AC271" i="4"/>
  <c r="AC271" i="10" s="1"/>
  <c r="AC349" i="10"/>
  <c r="AD272" i="4"/>
  <c r="AD272" i="10" s="1"/>
  <c r="AD350" i="10"/>
  <c r="T272" i="4"/>
  <c r="T272" i="10" s="1"/>
  <c r="T350" i="10"/>
  <c r="N505" i="4"/>
  <c r="N505" i="10" s="1"/>
  <c r="N518" i="10"/>
  <c r="AG505" i="4"/>
  <c r="AG505" i="10" s="1"/>
  <c r="AG518" i="10"/>
  <c r="P507" i="4"/>
  <c r="P520" i="10"/>
  <c r="AE507" i="4"/>
  <c r="AE520" i="10"/>
  <c r="M612" i="4"/>
  <c r="M612" i="10" s="1"/>
  <c r="M653" i="10"/>
  <c r="S612" i="4"/>
  <c r="S612" i="10" s="1"/>
  <c r="S653" i="10"/>
  <c r="AE609" i="4"/>
  <c r="AE609" i="10" s="1"/>
  <c r="AE650" i="10"/>
  <c r="N609" i="4"/>
  <c r="N609" i="10" s="1"/>
  <c r="N650" i="10"/>
  <c r="AH466" i="10"/>
  <c r="AH472" i="10" s="1"/>
  <c r="AB466" i="10"/>
  <c r="AB472" i="10" s="1"/>
  <c r="AI271" i="4"/>
  <c r="AI271" i="10" s="1"/>
  <c r="AI349" i="10"/>
  <c r="U271" i="4"/>
  <c r="U271" i="10" s="1"/>
  <c r="U349" i="10"/>
  <c r="AJ613" i="4"/>
  <c r="AJ613" i="10" s="1"/>
  <c r="AJ654" i="10"/>
  <c r="AP613" i="4"/>
  <c r="AP613" i="10" s="1"/>
  <c r="AP654" i="10"/>
  <c r="AI610" i="4"/>
  <c r="AI610" i="10" s="1"/>
  <c r="AI651" i="10"/>
  <c r="AC610" i="4"/>
  <c r="AC610" i="10" s="1"/>
  <c r="AC651" i="10"/>
  <c r="Z299" i="4"/>
  <c r="Z299" i="10" s="1"/>
  <c r="Z312" i="10"/>
  <c r="Z313" i="10" s="1"/>
  <c r="AJ405" i="4"/>
  <c r="AJ405" i="10" s="1"/>
  <c r="AJ470" i="10"/>
  <c r="X614" i="4"/>
  <c r="X614" i="10" s="1"/>
  <c r="X655" i="10"/>
  <c r="V614" i="4"/>
  <c r="V614" i="10" s="1"/>
  <c r="V655" i="10"/>
  <c r="AP509" i="4"/>
  <c r="AP509" i="10" s="1"/>
  <c r="AP522" i="10"/>
  <c r="AR509" i="4"/>
  <c r="AR509" i="10" s="1"/>
  <c r="AR522" i="10"/>
  <c r="AJ729" i="4"/>
  <c r="AJ729" i="10" s="1"/>
  <c r="AJ741" i="10"/>
  <c r="AJ747" i="10" s="1"/>
  <c r="AJ733" i="4"/>
  <c r="AJ733" i="10" s="1"/>
  <c r="AJ797" i="10"/>
  <c r="AJ799" i="10" s="1"/>
  <c r="T733" i="4"/>
  <c r="T733" i="10" s="1"/>
  <c r="T797" i="10"/>
  <c r="T799" i="10" s="1"/>
  <c r="AK420" i="10"/>
  <c r="X403" i="4"/>
  <c r="X403" i="10" s="1"/>
  <c r="X416" i="10"/>
  <c r="X420" i="10" s="1"/>
  <c r="U613" i="4"/>
  <c r="U613" i="10" s="1"/>
  <c r="U654" i="10"/>
  <c r="W613" i="4"/>
  <c r="W613" i="10" s="1"/>
  <c r="W654" i="10"/>
  <c r="X610" i="4"/>
  <c r="X610" i="10" s="1"/>
  <c r="X651" i="10"/>
  <c r="V610" i="4"/>
  <c r="V610" i="10" s="1"/>
  <c r="V651" i="10"/>
  <c r="S614" i="4"/>
  <c r="S614" i="10" s="1"/>
  <c r="S655" i="10"/>
  <c r="AG614" i="4"/>
  <c r="AG614" i="10" s="1"/>
  <c r="AG655" i="10"/>
  <c r="W294" i="10"/>
  <c r="AL509" i="4"/>
  <c r="AL509" i="10" s="1"/>
  <c r="AL522" i="10"/>
  <c r="AB509" i="4"/>
  <c r="AB509" i="10" s="1"/>
  <c r="AB522" i="10"/>
  <c r="AD733" i="4"/>
  <c r="AD733" i="10" s="1"/>
  <c r="AD797" i="10"/>
  <c r="AD799" i="10" s="1"/>
  <c r="P733" i="4"/>
  <c r="P733" i="10" s="1"/>
  <c r="P797" i="10"/>
  <c r="P799" i="10" s="1"/>
  <c r="AO200" i="10"/>
  <c r="O299" i="4"/>
  <c r="O299" i="10" s="1"/>
  <c r="O312" i="10"/>
  <c r="AH296" i="4"/>
  <c r="AH296" i="10" s="1"/>
  <c r="AH309" i="10"/>
  <c r="AE614" i="4"/>
  <c r="AE614" i="10" s="1"/>
  <c r="AE655" i="10"/>
  <c r="Y614" i="4"/>
  <c r="Y614" i="10" s="1"/>
  <c r="Y655" i="10"/>
  <c r="S294" i="10"/>
  <c r="Q294" i="10"/>
  <c r="Q268" i="10"/>
  <c r="AM268" i="10"/>
  <c r="AI509" i="4"/>
  <c r="AI509" i="10" s="1"/>
  <c r="AI522" i="10"/>
  <c r="Y509" i="4"/>
  <c r="Y509" i="10" s="1"/>
  <c r="Y522" i="10"/>
  <c r="AQ733" i="4"/>
  <c r="AQ733" i="10" s="1"/>
  <c r="AQ797" i="10"/>
  <c r="AQ799" i="10" s="1"/>
  <c r="Q733" i="4"/>
  <c r="Q733" i="10" s="1"/>
  <c r="Q797" i="10"/>
  <c r="Q799" i="10" s="1"/>
  <c r="M413" i="10"/>
  <c r="M420" i="10" s="1"/>
  <c r="M400" i="4"/>
  <c r="AB299" i="4"/>
  <c r="AB299" i="10" s="1"/>
  <c r="AB312" i="10"/>
  <c r="AB313" i="10" s="1"/>
  <c r="AA296" i="4"/>
  <c r="AA296" i="10" s="1"/>
  <c r="AA309" i="10"/>
  <c r="AR614" i="4"/>
  <c r="AR614" i="10" s="1"/>
  <c r="AR655" i="10"/>
  <c r="AP614" i="4"/>
  <c r="AP614" i="10" s="1"/>
  <c r="AP655" i="10"/>
  <c r="AE294" i="10"/>
  <c r="M294" i="10"/>
  <c r="W268" i="10"/>
  <c r="AD509" i="4"/>
  <c r="AD509" i="10" s="1"/>
  <c r="AD522" i="10"/>
  <c r="U509" i="4"/>
  <c r="U509" i="10" s="1"/>
  <c r="U522" i="10"/>
  <c r="AC733" i="4"/>
  <c r="AC733" i="10" s="1"/>
  <c r="AC797" i="10"/>
  <c r="AC799" i="10" s="1"/>
  <c r="W733" i="4"/>
  <c r="W733" i="10" s="1"/>
  <c r="W797" i="10"/>
  <c r="AB420" i="10"/>
  <c r="AB27" i="10"/>
  <c r="Z40" i="10"/>
  <c r="Z46" i="10" s="1"/>
  <c r="AC27" i="10"/>
  <c r="N40" i="10"/>
  <c r="AB40" i="10"/>
  <c r="X40" i="10"/>
  <c r="AJ40" i="10"/>
  <c r="U294" i="10"/>
  <c r="AI27" i="10"/>
  <c r="Z27" i="10"/>
  <c r="X27" i="10"/>
  <c r="V27" i="10"/>
  <c r="T27" i="10"/>
  <c r="M27" i="10"/>
  <c r="AG27" i="10"/>
  <c r="V58" i="10"/>
  <c r="V32" i="10"/>
  <c r="T58" i="10"/>
  <c r="T32" i="10"/>
  <c r="AA125" i="10"/>
  <c r="Z149" i="4"/>
  <c r="Z149" i="10" s="1"/>
  <c r="Z162" i="10"/>
  <c r="AB149" i="4"/>
  <c r="AB149" i="10" s="1"/>
  <c r="AB162" i="10"/>
  <c r="W178" i="4"/>
  <c r="X20" i="5" s="1"/>
  <c r="W171" i="10"/>
  <c r="AL151" i="4"/>
  <c r="AL151" i="10" s="1"/>
  <c r="AL164" i="10"/>
  <c r="AD193" i="10"/>
  <c r="AF119" i="10"/>
  <c r="AF125" i="10" s="1"/>
  <c r="AH119" i="10"/>
  <c r="AI93" i="10"/>
  <c r="AI99" i="10" s="1"/>
  <c r="AC66" i="10"/>
  <c r="AC72" i="10" s="1"/>
  <c r="T99" i="10"/>
  <c r="O40" i="10"/>
  <c r="AC193" i="10"/>
  <c r="AA193" i="10"/>
  <c r="Y193" i="10"/>
  <c r="S193" i="10"/>
  <c r="Q193" i="10"/>
  <c r="O193" i="10"/>
  <c r="V193" i="10"/>
  <c r="AI149" i="4"/>
  <c r="AI149" i="10" s="1"/>
  <c r="AI162" i="10"/>
  <c r="AF178" i="10"/>
  <c r="AH193" i="10"/>
  <c r="AJ119" i="10"/>
  <c r="AJ125" i="10" s="1"/>
  <c r="V119" i="10"/>
  <c r="V125" i="10" s="1"/>
  <c r="V149" i="4"/>
  <c r="V149" i="10" s="1"/>
  <c r="V175" i="10"/>
  <c r="M151" i="4"/>
  <c r="M151" i="10" s="1"/>
  <c r="M164" i="10"/>
  <c r="R79" i="10"/>
  <c r="AM79" i="10"/>
  <c r="AG93" i="10"/>
  <c r="AG99" i="10" s="1"/>
  <c r="AQ93" i="10"/>
  <c r="AQ99" i="10" s="1"/>
  <c r="AG66" i="10"/>
  <c r="AG72" i="10" s="1"/>
  <c r="AI66" i="10"/>
  <c r="AI72" i="10" s="1"/>
  <c r="Q148" i="4"/>
  <c r="Q161" i="10"/>
  <c r="AR159" i="10"/>
  <c r="Y146" i="4"/>
  <c r="Y159" i="10"/>
  <c r="W146" i="4"/>
  <c r="W159" i="10"/>
  <c r="Y148" i="4"/>
  <c r="Y161" i="10"/>
  <c r="T145" i="4"/>
  <c r="T145" i="10" s="1"/>
  <c r="T158" i="10"/>
  <c r="S159" i="10"/>
  <c r="W148" i="4"/>
  <c r="W161" i="10"/>
  <c r="N145" i="4"/>
  <c r="N145" i="10" s="1"/>
  <c r="N158" i="10"/>
  <c r="Q159" i="10"/>
  <c r="O159" i="10"/>
  <c r="AJ150" i="4"/>
  <c r="AJ150" i="10" s="1"/>
  <c r="AJ163" i="10"/>
  <c r="AH150" i="4"/>
  <c r="AH150" i="10" s="1"/>
  <c r="AH163" i="10"/>
  <c r="Y150" i="4"/>
  <c r="Y150" i="10" s="1"/>
  <c r="Y163" i="10"/>
  <c r="T151" i="4"/>
  <c r="T151" i="10" s="1"/>
  <c r="T177" i="10"/>
  <c r="AL149" i="4"/>
  <c r="AL149" i="10" s="1"/>
  <c r="AL162" i="10"/>
  <c r="AO112" i="10"/>
  <c r="X119" i="10"/>
  <c r="X125" i="10" s="1"/>
  <c r="AP119" i="10"/>
  <c r="AP125" i="10" s="1"/>
  <c r="S112" i="10"/>
  <c r="V268" i="4"/>
  <c r="V268" i="10" s="1"/>
  <c r="V346" i="10"/>
  <c r="V79" i="10"/>
  <c r="AK66" i="10"/>
  <c r="AK72" i="10" s="1"/>
  <c r="AL79" i="10"/>
  <c r="U66" i="10"/>
  <c r="U72" i="10" s="1"/>
  <c r="O200" i="4"/>
  <c r="O200" i="10" s="1"/>
  <c r="O213" i="10"/>
  <c r="O219" i="10" s="1"/>
  <c r="AO213" i="10"/>
  <c r="AD200" i="4"/>
  <c r="AD200" i="10" s="1"/>
  <c r="AD213" i="10"/>
  <c r="AJ213" i="10"/>
  <c r="AJ219" i="10" s="1"/>
  <c r="Y172" i="10"/>
  <c r="Y178" i="10" s="1"/>
  <c r="AD40" i="10"/>
  <c r="AP172" i="10"/>
  <c r="AP178" i="10" s="1"/>
  <c r="AK268" i="10"/>
  <c r="O420" i="10"/>
  <c r="AN272" i="4"/>
  <c r="AN272" i="10" s="1"/>
  <c r="AN350" i="10"/>
  <c r="AQ507" i="4"/>
  <c r="AQ507" i="10" s="1"/>
  <c r="AQ520" i="10"/>
  <c r="P610" i="4"/>
  <c r="P610" i="10" s="1"/>
  <c r="P651" i="10"/>
  <c r="P734" i="4"/>
  <c r="P734" i="10" s="1"/>
  <c r="P746" i="10"/>
  <c r="AL272" i="4"/>
  <c r="AL272" i="10" s="1"/>
  <c r="AL350" i="10"/>
  <c r="AL352" i="10" s="1"/>
  <c r="P505" i="4"/>
  <c r="P505" i="10" s="1"/>
  <c r="P518" i="10"/>
  <c r="N507" i="4"/>
  <c r="N520" i="10"/>
  <c r="AL612" i="4"/>
  <c r="AL612" i="10" s="1"/>
  <c r="AL653" i="10"/>
  <c r="AQ271" i="4"/>
  <c r="AQ271" i="10" s="1"/>
  <c r="AQ349" i="10"/>
  <c r="AD613" i="4"/>
  <c r="AD613" i="10" s="1"/>
  <c r="AD654" i="10"/>
  <c r="AJ299" i="4"/>
  <c r="AJ299" i="10" s="1"/>
  <c r="AJ312" i="10"/>
  <c r="AJ313" i="10" s="1"/>
  <c r="AI298" i="4"/>
  <c r="AI298" i="10" s="1"/>
  <c r="AI350" i="10"/>
  <c r="AM507" i="4"/>
  <c r="AM520" i="10"/>
  <c r="W271" i="4"/>
  <c r="W271" i="10" s="1"/>
  <c r="W349" i="10"/>
  <c r="AE505" i="4"/>
  <c r="AE505" i="10" s="1"/>
  <c r="AE518" i="10"/>
  <c r="S610" i="4"/>
  <c r="S610" i="10" s="1"/>
  <c r="S651" i="10"/>
  <c r="M614" i="4"/>
  <c r="M614" i="10" s="1"/>
  <c r="M655" i="10"/>
  <c r="AE733" i="4"/>
  <c r="AE733" i="10" s="1"/>
  <c r="AE797" i="10"/>
  <c r="Q610" i="4"/>
  <c r="Q610" i="10" s="1"/>
  <c r="Q651" i="10"/>
  <c r="AJ614" i="4"/>
  <c r="AJ614" i="10" s="1"/>
  <c r="AJ655" i="10"/>
  <c r="V509" i="4"/>
  <c r="V509" i="10" s="1"/>
  <c r="V522" i="10"/>
  <c r="N733" i="4"/>
  <c r="N733" i="10" s="1"/>
  <c r="N797" i="10"/>
  <c r="N799" i="10" s="1"/>
  <c r="Q420" i="10"/>
  <c r="AF299" i="4"/>
  <c r="AF299" i="10" s="1"/>
  <c r="AF312" i="10"/>
  <c r="AF313" i="10" s="1"/>
  <c r="Q614" i="4"/>
  <c r="Q614" i="10" s="1"/>
  <c r="Q655" i="10"/>
  <c r="X509" i="4"/>
  <c r="X509" i="10" s="1"/>
  <c r="X522" i="10"/>
  <c r="AR31" i="10"/>
  <c r="P294" i="10"/>
  <c r="Z403" i="4"/>
  <c r="Z403" i="10" s="1"/>
  <c r="Z416" i="10"/>
  <c r="Z420" i="10" s="1"/>
  <c r="AO27" i="10"/>
  <c r="AQ27" i="10"/>
  <c r="M58" i="10"/>
  <c r="M32" i="10"/>
  <c r="AK32" i="10"/>
  <c r="AI58" i="10"/>
  <c r="AI32" i="10"/>
  <c r="AP149" i="4"/>
  <c r="AP149" i="10" s="1"/>
  <c r="AP162" i="10"/>
  <c r="AM178" i="4"/>
  <c r="AN20" i="5" s="1"/>
  <c r="AM171" i="10"/>
  <c r="AM178" i="10" s="1"/>
  <c r="AQ112" i="10"/>
  <c r="AQ119" i="10"/>
  <c r="AQ125" i="10" s="1"/>
  <c r="AM151" i="4"/>
  <c r="AM151" i="10" s="1"/>
  <c r="AM164" i="10"/>
  <c r="AG40" i="10"/>
  <c r="N149" i="4"/>
  <c r="N149" i="10" s="1"/>
  <c r="N162" i="10"/>
  <c r="P149" i="4"/>
  <c r="P149" i="10" s="1"/>
  <c r="P162" i="10"/>
  <c r="O119" i="10"/>
  <c r="O125" i="10" s="1"/>
  <c r="M119" i="10"/>
  <c r="M125" i="10" s="1"/>
  <c r="M52" i="10"/>
  <c r="M39" i="10"/>
  <c r="AQ151" i="4"/>
  <c r="AQ151" i="10" s="1"/>
  <c r="AQ164" i="10"/>
  <c r="AJ79" i="10"/>
  <c r="M93" i="10"/>
  <c r="M99" i="10" s="1"/>
  <c r="M66" i="10"/>
  <c r="M72" i="10" s="1"/>
  <c r="AA66" i="10"/>
  <c r="AA72" i="10" s="1"/>
  <c r="AO40" i="10"/>
  <c r="AO46" i="10" s="1"/>
  <c r="AR193" i="10"/>
  <c r="AN193" i="4"/>
  <c r="AO22" i="5" s="1"/>
  <c r="AN186" i="10"/>
  <c r="AN193" i="10" s="1"/>
  <c r="AF193" i="10"/>
  <c r="R149" i="4"/>
  <c r="R149" i="10" s="1"/>
  <c r="R162" i="10"/>
  <c r="T149" i="4"/>
  <c r="T149" i="10" s="1"/>
  <c r="T162" i="10"/>
  <c r="U112" i="10"/>
  <c r="U99" i="10"/>
  <c r="Q119" i="10"/>
  <c r="Q125" i="10" s="1"/>
  <c r="M79" i="10"/>
  <c r="AH79" i="10"/>
  <c r="R93" i="10"/>
  <c r="R99" i="10" s="1"/>
  <c r="P66" i="10"/>
  <c r="P72" i="10" s="1"/>
  <c r="N66" i="10"/>
  <c r="N72" i="10" s="1"/>
  <c r="U145" i="4"/>
  <c r="U145" i="10" s="1"/>
  <c r="U158" i="10"/>
  <c r="AP146" i="4"/>
  <c r="AP159" i="10"/>
  <c r="AN146" i="4"/>
  <c r="AN159" i="10"/>
  <c r="Z146" i="4"/>
  <c r="Z159" i="10"/>
  <c r="AJ159" i="10"/>
  <c r="AN148" i="4"/>
  <c r="AN161" i="10"/>
  <c r="AL148" i="4"/>
  <c r="AL161" i="10"/>
  <c r="AK145" i="4"/>
  <c r="AK145" i="10" s="1"/>
  <c r="AK158" i="10"/>
  <c r="AL159" i="10"/>
  <c r="AF159" i="10"/>
  <c r="AM147" i="4"/>
  <c r="AK147" i="4"/>
  <c r="AE150" i="4"/>
  <c r="AE150" i="10" s="1"/>
  <c r="AE163" i="10"/>
  <c r="AE151" i="4"/>
  <c r="AE151" i="10" s="1"/>
  <c r="AE177" i="10"/>
  <c r="AE178" i="10" s="1"/>
  <c r="AK151" i="4"/>
  <c r="AK151" i="10" s="1"/>
  <c r="AK177" i="10"/>
  <c r="AK149" i="4"/>
  <c r="AK149" i="10" s="1"/>
  <c r="AK162" i="10"/>
  <c r="AN119" i="10"/>
  <c r="AN125" i="10" s="1"/>
  <c r="AL119" i="10"/>
  <c r="AL125" i="10" s="1"/>
  <c r="AO125" i="10"/>
  <c r="AJ112" i="10"/>
  <c r="Z268" i="4"/>
  <c r="Z268" i="10" s="1"/>
  <c r="Z346" i="10"/>
  <c r="AF403" i="4"/>
  <c r="AF403" i="10" s="1"/>
  <c r="AF416" i="10"/>
  <c r="U268" i="4"/>
  <c r="U268" i="10" s="1"/>
  <c r="U346" i="10"/>
  <c r="AA268" i="10"/>
  <c r="AQ79" i="10"/>
  <c r="T193" i="10"/>
  <c r="AC225" i="10"/>
  <c r="AC232" i="10" s="1"/>
  <c r="AJ225" i="10"/>
  <c r="U225" i="10"/>
  <c r="U232" i="10" s="1"/>
  <c r="W232" i="10"/>
  <c r="T225" i="10"/>
  <c r="T232" i="10" s="1"/>
  <c r="Q232" i="10"/>
  <c r="X172" i="10"/>
  <c r="X178" i="10" s="1"/>
  <c r="T66" i="10"/>
  <c r="T72" i="10" s="1"/>
  <c r="AE66" i="10"/>
  <c r="AE72" i="10" s="1"/>
  <c r="P200" i="4"/>
  <c r="P200" i="10" s="1"/>
  <c r="P213" i="10"/>
  <c r="P219" i="10" s="1"/>
  <c r="M200" i="4"/>
  <c r="M200" i="10" s="1"/>
  <c r="M213" i="10"/>
  <c r="M219" i="10" s="1"/>
  <c r="AR200" i="4"/>
  <c r="AR200" i="10" s="1"/>
  <c r="AR213" i="10"/>
  <c r="AR219" i="10" s="1"/>
  <c r="X213" i="10"/>
  <c r="X219" i="10" s="1"/>
  <c r="AM213" i="10"/>
  <c r="AM219" i="10" s="1"/>
  <c r="T200" i="4"/>
  <c r="T200" i="10" s="1"/>
  <c r="T213" i="10"/>
  <c r="T219" i="10" s="1"/>
  <c r="AR79" i="10"/>
  <c r="AN172" i="10"/>
  <c r="AN178" i="10" s="1"/>
  <c r="M609" i="4"/>
  <c r="M609" i="10" s="1"/>
  <c r="AA508" i="4"/>
  <c r="AA508" i="10" s="1"/>
  <c r="AA521" i="10"/>
  <c r="W420" i="10"/>
  <c r="AR72" i="4"/>
  <c r="AC72" i="4"/>
  <c r="AG99" i="4"/>
  <c r="AE46" i="4"/>
  <c r="AF9" i="5" s="1"/>
  <c r="G264" i="4"/>
  <c r="AR273" i="4"/>
  <c r="AR273" i="10" s="1"/>
  <c r="V72" i="4"/>
  <c r="AN267" i="4"/>
  <c r="AN267" i="10" s="1"/>
  <c r="N731" i="4"/>
  <c r="N731" i="10" s="1"/>
  <c r="S267" i="4"/>
  <c r="S267" i="10" s="1"/>
  <c r="X731" i="4"/>
  <c r="X731" i="10" s="1"/>
  <c r="X46" i="4"/>
  <c r="Y9" i="5" s="1"/>
  <c r="AJ46" i="4"/>
  <c r="AK9" i="5" s="1"/>
  <c r="O46" i="4"/>
  <c r="P9" i="5" s="1"/>
  <c r="S200" i="4"/>
  <c r="S200" i="10" s="1"/>
  <c r="AR297" i="4"/>
  <c r="AR297" i="10" s="1"/>
  <c r="Q404" i="4"/>
  <c r="U297" i="4"/>
  <c r="U297" i="10" s="1"/>
  <c r="X389" i="4"/>
  <c r="AD389" i="4"/>
  <c r="AQ405" i="4"/>
  <c r="AQ405" i="10" s="1"/>
  <c r="AN46" i="4"/>
  <c r="AO9" i="5" s="1"/>
  <c r="Z46" i="4"/>
  <c r="AA9" i="5" s="1"/>
  <c r="Y405" i="4"/>
  <c r="Y405" i="10" s="1"/>
  <c r="AG46" i="4"/>
  <c r="AH9" i="5" s="1"/>
  <c r="AP57" i="10"/>
  <c r="AO271" i="4"/>
  <c r="AO271" i="10" s="1"/>
  <c r="AL731" i="4"/>
  <c r="AK405" i="4"/>
  <c r="AK405" i="10" s="1"/>
  <c r="AN731" i="4"/>
  <c r="AN731" i="10" s="1"/>
  <c r="AJ267" i="4"/>
  <c r="AJ267" i="10" s="1"/>
  <c r="AC56" i="10"/>
  <c r="P46" i="4"/>
  <c r="Q9" i="5" s="1"/>
  <c r="AH55" i="10"/>
  <c r="AG149" i="4"/>
  <c r="AG149" i="10" s="1"/>
  <c r="X297" i="4"/>
  <c r="X297" i="10" s="1"/>
  <c r="AR731" i="4"/>
  <c r="AR731" i="10" s="1"/>
  <c r="AH731" i="4"/>
  <c r="AH731" i="10" s="1"/>
  <c r="AD352" i="4"/>
  <c r="AE36" i="5" s="1"/>
  <c r="M389" i="4"/>
  <c r="Q267" i="4"/>
  <c r="Q267" i="10" s="1"/>
  <c r="Q731" i="4"/>
  <c r="Q731" i="10" s="1"/>
  <c r="Z405" i="4"/>
  <c r="Z405" i="10" s="1"/>
  <c r="AA33" i="4"/>
  <c r="AB8" i="5" s="1"/>
  <c r="AM731" i="4"/>
  <c r="AM731" i="10" s="1"/>
  <c r="AI273" i="4"/>
  <c r="AI273" i="10" s="1"/>
  <c r="AD147" i="4"/>
  <c r="AF147" i="4"/>
  <c r="AR147" i="4"/>
  <c r="R46" i="4"/>
  <c r="S9" i="5" s="1"/>
  <c r="AP46" i="4"/>
  <c r="AQ9" i="5" s="1"/>
  <c r="W33" i="4"/>
  <c r="X8" i="5" s="1"/>
  <c r="AN55" i="10"/>
  <c r="AE149" i="4"/>
  <c r="AE149" i="10" s="1"/>
  <c r="AH112" i="4"/>
  <c r="P147" i="4"/>
  <c r="Z147" i="4"/>
  <c r="V147" i="4"/>
  <c r="R147" i="4"/>
  <c r="T147" i="4"/>
  <c r="N352" i="4"/>
  <c r="O36" i="5" s="1"/>
  <c r="M404" i="4"/>
  <c r="M734" i="4"/>
  <c r="M734" i="10" s="1"/>
  <c r="T297" i="4"/>
  <c r="T297" i="10" s="1"/>
  <c r="AC389" i="4"/>
  <c r="AG734" i="4"/>
  <c r="AG734" i="10" s="1"/>
  <c r="AJ731" i="4"/>
  <c r="AJ731" i="10" s="1"/>
  <c r="AD731" i="4"/>
  <c r="AD731" i="10" s="1"/>
  <c r="AI732" i="4"/>
  <c r="AI732" i="10" s="1"/>
  <c r="AO729" i="4"/>
  <c r="AO729" i="10" s="1"/>
  <c r="Z33" i="4"/>
  <c r="AA8" i="5" s="1"/>
  <c r="AR46" i="4"/>
  <c r="AS9" i="5" s="1"/>
  <c r="AD178" i="4"/>
  <c r="AE20" i="5" s="1"/>
  <c r="AB112" i="4"/>
  <c r="AH99" i="4"/>
  <c r="AC125" i="4"/>
  <c r="X85" i="4"/>
  <c r="Y12" i="5" s="1"/>
  <c r="M112" i="4"/>
  <c r="M902" i="4" s="1"/>
  <c r="Y151" i="4"/>
  <c r="Y151" i="10" s="1"/>
  <c r="AN85" i="4"/>
  <c r="AO12" i="5" s="1"/>
  <c r="Y72" i="4"/>
  <c r="AQ72" i="4"/>
  <c r="AL72" i="4"/>
  <c r="AF72" i="4"/>
  <c r="AK72" i="4"/>
  <c r="AI72" i="4"/>
  <c r="AN72" i="4"/>
  <c r="AH46" i="4"/>
  <c r="AI9" i="5" s="1"/>
  <c r="AP72" i="4"/>
  <c r="AM99" i="4"/>
  <c r="AG112" i="4"/>
  <c r="AD72" i="4"/>
  <c r="AB85" i="4"/>
  <c r="AC12" i="5" s="1"/>
  <c r="AG72" i="4"/>
  <c r="AE72" i="4"/>
  <c r="T125" i="4"/>
  <c r="AC112" i="4"/>
  <c r="AQ85" i="4"/>
  <c r="AR12" i="5" s="1"/>
  <c r="AB151" i="4"/>
  <c r="AB151" i="10" s="1"/>
  <c r="O151" i="4"/>
  <c r="O151" i="10" s="1"/>
  <c r="Y85" i="4"/>
  <c r="Z12" i="5" s="1"/>
  <c r="T85" i="4"/>
  <c r="U12" i="5" s="1"/>
  <c r="AD99" i="4"/>
  <c r="AB72" i="4"/>
  <c r="M99" i="4"/>
  <c r="W99" i="4"/>
  <c r="AR99" i="4"/>
  <c r="AO99" i="4"/>
  <c r="AQ99" i="4"/>
  <c r="AP99" i="4"/>
  <c r="AL99" i="4"/>
  <c r="T99" i="4"/>
  <c r="AL46" i="4"/>
  <c r="AM9" i="5" s="1"/>
  <c r="AH200" i="4"/>
  <c r="AH200" i="10" s="1"/>
  <c r="AO199" i="4"/>
  <c r="AO199" i="10" s="1"/>
  <c r="AB199" i="4"/>
  <c r="AB199" i="10" s="1"/>
  <c r="AQ204" i="4"/>
  <c r="AQ204" i="10" s="1"/>
  <c r="AN204" i="4"/>
  <c r="AN204" i="10" s="1"/>
  <c r="AL200" i="4"/>
  <c r="AL200" i="10" s="1"/>
  <c r="AC200" i="4"/>
  <c r="AC200" i="10" s="1"/>
  <c r="Q199" i="4"/>
  <c r="Q199" i="10" s="1"/>
  <c r="AA204" i="4"/>
  <c r="AA204" i="10" s="1"/>
  <c r="AJ204" i="4"/>
  <c r="AJ204" i="10" s="1"/>
  <c r="W200" i="4"/>
  <c r="W200" i="10" s="1"/>
  <c r="AG199" i="4"/>
  <c r="AG199" i="10" s="1"/>
  <c r="AJ199" i="4"/>
  <c r="AJ199" i="10" s="1"/>
  <c r="AO204" i="4"/>
  <c r="AO204" i="10" s="1"/>
  <c r="AF204" i="4"/>
  <c r="AF204" i="10" s="1"/>
  <c r="AI200" i="4"/>
  <c r="R200" i="4"/>
  <c r="R200" i="10" s="1"/>
  <c r="AC199" i="4"/>
  <c r="AC199" i="10" s="1"/>
  <c r="AF199" i="4"/>
  <c r="AF199" i="10" s="1"/>
  <c r="Y204" i="4"/>
  <c r="Y204" i="10" s="1"/>
  <c r="AB204" i="4"/>
  <c r="AB204" i="10" s="1"/>
  <c r="AH203" i="4"/>
  <c r="AH203" i="10" s="1"/>
  <c r="AD203" i="4"/>
  <c r="AD203" i="10" s="1"/>
  <c r="V203" i="4"/>
  <c r="V203" i="10" s="1"/>
  <c r="AG203" i="4"/>
  <c r="AG203" i="10" s="1"/>
  <c r="AA203" i="4"/>
  <c r="AA203" i="10" s="1"/>
  <c r="AJ203" i="4"/>
  <c r="AJ203" i="10" s="1"/>
  <c r="X203" i="4"/>
  <c r="X203" i="10" s="1"/>
  <c r="AE203" i="4"/>
  <c r="AE203" i="10" s="1"/>
  <c r="AA297" i="4"/>
  <c r="AA297" i="10" s="1"/>
  <c r="AQ731" i="4"/>
  <c r="AQ731" i="10" s="1"/>
  <c r="AP199" i="4"/>
  <c r="AP199" i="10" s="1"/>
  <c r="M199" i="4"/>
  <c r="M199" i="10" s="1"/>
  <c r="AI204" i="4"/>
  <c r="AI204" i="10" s="1"/>
  <c r="X204" i="4"/>
  <c r="X204" i="10" s="1"/>
  <c r="V200" i="4"/>
  <c r="V200" i="10" s="1"/>
  <c r="AK200" i="4"/>
  <c r="Y199" i="4"/>
  <c r="Y199" i="10" s="1"/>
  <c r="S204" i="4"/>
  <c r="S204" i="10" s="1"/>
  <c r="T204" i="4"/>
  <c r="T204" i="10" s="1"/>
  <c r="AK199" i="4"/>
  <c r="AK199" i="10" s="1"/>
  <c r="AK219" i="4"/>
  <c r="AL24" i="5" s="1"/>
  <c r="T199" i="4"/>
  <c r="T199" i="10" s="1"/>
  <c r="AG204" i="4"/>
  <c r="AG204" i="10" s="1"/>
  <c r="P204" i="4"/>
  <c r="P204" i="10" s="1"/>
  <c r="U199" i="4"/>
  <c r="U199" i="10" s="1"/>
  <c r="P199" i="4"/>
  <c r="P199" i="10" s="1"/>
  <c r="Q204" i="4"/>
  <c r="Q204" i="10" s="1"/>
  <c r="AP204" i="4"/>
  <c r="AP204" i="10" s="1"/>
  <c r="AR203" i="4"/>
  <c r="AR203" i="10" s="1"/>
  <c r="U203" i="4"/>
  <c r="U203" i="10" s="1"/>
  <c r="AB203" i="4"/>
  <c r="AB203" i="10" s="1"/>
  <c r="Q203" i="4"/>
  <c r="Q203" i="10" s="1"/>
  <c r="Y203" i="4"/>
  <c r="Y203" i="10" s="1"/>
  <c r="AM203" i="4"/>
  <c r="AM203" i="10" s="1"/>
  <c r="P203" i="4"/>
  <c r="P203" i="10" s="1"/>
  <c r="O203" i="4"/>
  <c r="O203" i="10" s="1"/>
  <c r="N46" i="4"/>
  <c r="O9" i="5" s="1"/>
  <c r="X33" i="4"/>
  <c r="Y8" i="5" s="1"/>
  <c r="AH52" i="10"/>
  <c r="V33" i="4"/>
  <c r="W8" i="5" s="1"/>
  <c r="S33" i="4"/>
  <c r="T8" i="5" s="1"/>
  <c r="T55" i="10"/>
  <c r="AF200" i="4"/>
  <c r="AF200" i="10" s="1"/>
  <c r="AL219" i="4"/>
  <c r="AM24" i="5" s="1"/>
  <c r="AL199" i="4"/>
  <c r="AL199" i="10" s="1"/>
  <c r="AE199" i="4"/>
  <c r="AE199" i="10" s="1"/>
  <c r="AM204" i="4"/>
  <c r="AM204" i="10" s="1"/>
  <c r="AL204" i="4"/>
  <c r="AL204" i="10" s="1"/>
  <c r="AG200" i="4"/>
  <c r="AG200" i="10" s="1"/>
  <c r="AH199" i="4"/>
  <c r="AQ199" i="4"/>
  <c r="AQ199" i="10" s="1"/>
  <c r="AE204" i="4"/>
  <c r="AE204" i="10" s="1"/>
  <c r="AH204" i="4"/>
  <c r="AH204" i="10" s="1"/>
  <c r="Z199" i="4"/>
  <c r="Z199" i="10" s="1"/>
  <c r="AM199" i="4"/>
  <c r="AM199" i="10" s="1"/>
  <c r="W204" i="4"/>
  <c r="W204" i="10" s="1"/>
  <c r="AD204" i="4"/>
  <c r="AD204" i="10" s="1"/>
  <c r="R199" i="4"/>
  <c r="R199" i="10" s="1"/>
  <c r="AI199" i="4"/>
  <c r="AI199" i="10" s="1"/>
  <c r="O204" i="4"/>
  <c r="O204" i="10" s="1"/>
  <c r="Z204" i="4"/>
  <c r="Z204" i="10" s="1"/>
  <c r="AQ203" i="4"/>
  <c r="AQ203" i="10" s="1"/>
  <c r="AN203" i="4"/>
  <c r="AN203" i="10" s="1"/>
  <c r="AI203" i="4"/>
  <c r="AI203" i="10" s="1"/>
  <c r="AP203" i="4"/>
  <c r="AP203" i="10" s="1"/>
  <c r="Z203" i="4"/>
  <c r="Z203" i="10" s="1"/>
  <c r="W203" i="4"/>
  <c r="W203" i="10" s="1"/>
  <c r="N203" i="4"/>
  <c r="N203" i="10" s="1"/>
  <c r="AC203" i="4"/>
  <c r="AC203" i="10" s="1"/>
  <c r="AC734" i="4"/>
  <c r="AC734" i="10" s="1"/>
  <c r="AA734" i="4"/>
  <c r="AA734" i="10" s="1"/>
  <c r="AF731" i="4"/>
  <c r="AF731" i="10" s="1"/>
  <c r="AE732" i="4"/>
  <c r="AE732" i="10" s="1"/>
  <c r="M732" i="4"/>
  <c r="M732" i="10" s="1"/>
  <c r="AO734" i="4"/>
  <c r="AO734" i="10" s="1"/>
  <c r="AQ732" i="4"/>
  <c r="AQ732" i="10" s="1"/>
  <c r="AG732" i="4"/>
  <c r="AG732" i="10" s="1"/>
  <c r="N389" i="4"/>
  <c r="AL270" i="4"/>
  <c r="AL270" i="10" s="1"/>
  <c r="Z729" i="4"/>
  <c r="Z729" i="10" s="1"/>
  <c r="AB729" i="4"/>
  <c r="AB729" i="10" s="1"/>
  <c r="AB46" i="4"/>
  <c r="AC9" i="5" s="1"/>
  <c r="AA46" i="4"/>
  <c r="AB9" i="5" s="1"/>
  <c r="AI46" i="4"/>
  <c r="AJ9" i="5" s="1"/>
  <c r="AO46" i="4"/>
  <c r="AP9" i="5" s="1"/>
  <c r="M46" i="4"/>
  <c r="N9" i="5" s="1"/>
  <c r="W193" i="4"/>
  <c r="X22" i="5" s="1"/>
  <c r="AA99" i="4"/>
  <c r="T112" i="4"/>
  <c r="Q72" i="4"/>
  <c r="Q178" i="4"/>
  <c r="R20" i="5" s="1"/>
  <c r="S112" i="4"/>
  <c r="V125" i="4"/>
  <c r="S99" i="4"/>
  <c r="P85" i="4"/>
  <c r="Q12" i="5" s="1"/>
  <c r="U72" i="4"/>
  <c r="U125" i="4"/>
  <c r="AI125" i="4"/>
  <c r="U85" i="4"/>
  <c r="V12" i="5" s="1"/>
  <c r="Q112" i="4"/>
  <c r="R99" i="4"/>
  <c r="P72" i="4"/>
  <c r="N72" i="4"/>
  <c r="AH165" i="4"/>
  <c r="AI19" i="5" s="1"/>
  <c r="AB165" i="4"/>
  <c r="AC19" i="5" s="1"/>
  <c r="O165" i="4"/>
  <c r="P19" i="5" s="1"/>
  <c r="AM165" i="4"/>
  <c r="AN19" i="5" s="1"/>
  <c r="AJ165" i="4"/>
  <c r="AK19" i="5" s="1"/>
  <c r="AE165" i="4"/>
  <c r="AF19" i="5" s="1"/>
  <c r="AL165" i="4"/>
  <c r="AM19" i="5" s="1"/>
  <c r="M178" i="4"/>
  <c r="N20" i="5" s="1"/>
  <c r="W85" i="4"/>
  <c r="X12" i="5" s="1"/>
  <c r="Z85" i="4"/>
  <c r="AA12" i="5" s="1"/>
  <c r="AL85" i="4"/>
  <c r="AM12" i="5" s="1"/>
  <c r="M125" i="4"/>
  <c r="O99" i="4"/>
  <c r="X125" i="4"/>
  <c r="AR199" i="4"/>
  <c r="AR199" i="10" s="1"/>
  <c r="O199" i="4"/>
  <c r="O199" i="10" s="1"/>
  <c r="AK204" i="4"/>
  <c r="AK204" i="10" s="1"/>
  <c r="V204" i="4"/>
  <c r="V204" i="10" s="1"/>
  <c r="AD199" i="4"/>
  <c r="AD199" i="10" s="1"/>
  <c r="AA199" i="4"/>
  <c r="AA199" i="10" s="1"/>
  <c r="AC204" i="4"/>
  <c r="R204" i="4"/>
  <c r="R204" i="10" s="1"/>
  <c r="V219" i="4"/>
  <c r="W24" i="5" s="1"/>
  <c r="V199" i="4"/>
  <c r="V199" i="10" s="1"/>
  <c r="W199" i="4"/>
  <c r="W199" i="10" s="1"/>
  <c r="U204" i="4"/>
  <c r="U204" i="10" s="1"/>
  <c r="N204" i="4"/>
  <c r="N204" i="10" s="1"/>
  <c r="AM200" i="4"/>
  <c r="AM200" i="10" s="1"/>
  <c r="N199" i="4"/>
  <c r="N199" i="10" s="1"/>
  <c r="S199" i="4"/>
  <c r="S199" i="10" s="1"/>
  <c r="AR204" i="4"/>
  <c r="AR204" i="10" s="1"/>
  <c r="M204" i="4"/>
  <c r="M204" i="10" s="1"/>
  <c r="AO203" i="4"/>
  <c r="AO203" i="10" s="1"/>
  <c r="AF203" i="4"/>
  <c r="AF203" i="10" s="1"/>
  <c r="S203" i="4"/>
  <c r="S203" i="10" s="1"/>
  <c r="AL203" i="4"/>
  <c r="AL203" i="10" s="1"/>
  <c r="R203" i="4"/>
  <c r="R203" i="10" s="1"/>
  <c r="AK203" i="4"/>
  <c r="AK203" i="10" s="1"/>
  <c r="T203" i="4"/>
  <c r="T203" i="10" s="1"/>
  <c r="M203" i="4"/>
  <c r="M203" i="10" s="1"/>
  <c r="AR389" i="4"/>
  <c r="AA389" i="4"/>
  <c r="P389" i="4"/>
  <c r="AC267" i="4"/>
  <c r="AC267" i="10" s="1"/>
  <c r="P267" i="4"/>
  <c r="P267" i="10" s="1"/>
  <c r="O267" i="4"/>
  <c r="O267" i="10" s="1"/>
  <c r="M267" i="4"/>
  <c r="M267" i="10" s="1"/>
  <c r="Z72" i="4"/>
  <c r="U99" i="4"/>
  <c r="S125" i="4"/>
  <c r="V165" i="4"/>
  <c r="W19" i="5" s="1"/>
  <c r="AD299" i="4"/>
  <c r="AD299" i="10" s="1"/>
  <c r="AD273" i="4"/>
  <c r="AD273" i="10" s="1"/>
  <c r="AA72" i="4"/>
  <c r="X148" i="4"/>
  <c r="X165" i="4"/>
  <c r="Y19" i="5" s="1"/>
  <c r="AA165" i="4"/>
  <c r="AB19" i="5" s="1"/>
  <c r="AG147" i="4"/>
  <c r="AG165" i="4"/>
  <c r="AH19" i="5" s="1"/>
  <c r="AI145" i="4"/>
  <c r="AI145" i="10" s="1"/>
  <c r="AI165" i="4"/>
  <c r="AJ19" i="5" s="1"/>
  <c r="Z297" i="4"/>
  <c r="Z297" i="10" s="1"/>
  <c r="S734" i="4"/>
  <c r="S734" i="10" s="1"/>
  <c r="Z267" i="4"/>
  <c r="Z267" i="10" s="1"/>
  <c r="AD296" i="4"/>
  <c r="AD296" i="10" s="1"/>
  <c r="AD270" i="4"/>
  <c r="AD270" i="10" s="1"/>
  <c r="AK165" i="4"/>
  <c r="AL19" i="5" s="1"/>
  <c r="U46" i="4"/>
  <c r="V9" i="5" s="1"/>
  <c r="AD46" i="4"/>
  <c r="AE9" i="5" s="1"/>
  <c r="Q46" i="4"/>
  <c r="R9" i="5" s="1"/>
  <c r="M33" i="4"/>
  <c r="R33" i="4"/>
  <c r="S8" i="5" s="1"/>
  <c r="AD149" i="4"/>
  <c r="AD149" i="10" s="1"/>
  <c r="AD165" i="4"/>
  <c r="AE19" i="5" s="1"/>
  <c r="AE125" i="4"/>
  <c r="AA85" i="4"/>
  <c r="AB12" i="5" s="1"/>
  <c r="V178" i="4"/>
  <c r="W20" i="5" s="1"/>
  <c r="Y165" i="4"/>
  <c r="Z19" i="5" s="1"/>
  <c r="AF165" i="4"/>
  <c r="AG19" i="5" s="1"/>
  <c r="AQ389" i="4"/>
  <c r="T352" i="4"/>
  <c r="U36" i="5" s="1"/>
  <c r="W46" i="4"/>
  <c r="X9" i="5" s="1"/>
  <c r="AC297" i="4"/>
  <c r="AC297" i="10" s="1"/>
  <c r="AN406" i="4"/>
  <c r="AF389" i="4"/>
  <c r="X352" i="4"/>
  <c r="Y36" i="5" s="1"/>
  <c r="AF406" i="4"/>
  <c r="AO731" i="4"/>
  <c r="AJ297" i="4"/>
  <c r="AJ297" i="10" s="1"/>
  <c r="Y297" i="4"/>
  <c r="Y297" i="10" s="1"/>
  <c r="V271" i="4"/>
  <c r="V271" i="10" s="1"/>
  <c r="V297" i="4"/>
  <c r="V297" i="10" s="1"/>
  <c r="AO33" i="4"/>
  <c r="AP8" i="5" s="1"/>
  <c r="AA729" i="4"/>
  <c r="Y729" i="4"/>
  <c r="Y729" i="10" s="1"/>
  <c r="AN165" i="4"/>
  <c r="AO19" i="5" s="1"/>
  <c r="U165" i="4"/>
  <c r="V19" i="5" s="1"/>
  <c r="AM33" i="4"/>
  <c r="AN8" i="5" s="1"/>
  <c r="Q33" i="4"/>
  <c r="R8" i="5" s="1"/>
  <c r="AP33" i="4"/>
  <c r="AQ8" i="5" s="1"/>
  <c r="AQ165" i="4"/>
  <c r="AR19" i="5" s="1"/>
  <c r="S271" i="4"/>
  <c r="S271" i="10" s="1"/>
  <c r="S297" i="4"/>
  <c r="S297" i="10" s="1"/>
  <c r="Q125" i="4"/>
  <c r="S72" i="4"/>
  <c r="AA405" i="4"/>
  <c r="AA405" i="10" s="1"/>
  <c r="AQ46" i="4"/>
  <c r="AR9" i="5" s="1"/>
  <c r="AL297" i="4"/>
  <c r="AL297" i="10" s="1"/>
  <c r="Y46" i="4"/>
  <c r="Z9" i="5" s="1"/>
  <c r="AM46" i="4"/>
  <c r="AN9" i="5" s="1"/>
  <c r="T46" i="4"/>
  <c r="U9" i="5" s="1"/>
  <c r="AF46" i="4"/>
  <c r="AG9" i="5" s="1"/>
  <c r="S46" i="4"/>
  <c r="T9" i="5" s="1"/>
  <c r="AB297" i="4"/>
  <c r="AB297" i="10" s="1"/>
  <c r="AQ657" i="4"/>
  <c r="AR61" i="5" s="1"/>
  <c r="AH657" i="4"/>
  <c r="AI61" i="5" s="1"/>
  <c r="AA731" i="4"/>
  <c r="X401" i="4"/>
  <c r="X401" i="10" s="1"/>
  <c r="M165" i="4"/>
  <c r="N19" i="5" s="1"/>
  <c r="AH33" i="4"/>
  <c r="AI8" i="5" s="1"/>
  <c r="R165" i="4"/>
  <c r="S19" i="5" s="1"/>
  <c r="AP165" i="4"/>
  <c r="AQ19" i="5" s="1"/>
  <c r="AL193" i="4"/>
  <c r="AM22" i="5" s="1"/>
  <c r="AK193" i="4"/>
  <c r="AL22" i="5" s="1"/>
  <c r="O149" i="4"/>
  <c r="O149" i="10" s="1"/>
  <c r="O147" i="4"/>
  <c r="T406" i="4"/>
  <c r="N271" i="4"/>
  <c r="N271" i="10" s="1"/>
  <c r="P404" i="4"/>
  <c r="AC731" i="4"/>
  <c r="AM734" i="4"/>
  <c r="AB731" i="4"/>
  <c r="AB731" i="10" s="1"/>
  <c r="AP731" i="4"/>
  <c r="X406" i="4"/>
  <c r="S389" i="4"/>
  <c r="AI734" i="4"/>
  <c r="V734" i="4"/>
  <c r="X734" i="4"/>
  <c r="X734" i="10" s="1"/>
  <c r="U731" i="4"/>
  <c r="U731" i="10" s="1"/>
  <c r="W731" i="4"/>
  <c r="W731" i="10" s="1"/>
  <c r="Z57" i="10"/>
  <c r="AM193" i="4"/>
  <c r="AN22" i="5" s="1"/>
  <c r="AA112" i="4"/>
  <c r="R178" i="4"/>
  <c r="S20" i="5" s="1"/>
  <c r="AP147" i="4"/>
  <c r="AL147" i="4"/>
  <c r="AN147" i="4"/>
  <c r="AH147" i="4"/>
  <c r="AJ147" i="4"/>
  <c r="AC46" i="4"/>
  <c r="AD9" i="5" s="1"/>
  <c r="AQ112" i="4"/>
  <c r="N151" i="4"/>
  <c r="N151" i="10" s="1"/>
  <c r="X147" i="4"/>
  <c r="AQ297" i="4"/>
  <c r="AQ297" i="10" s="1"/>
  <c r="AK297" i="4"/>
  <c r="AK297" i="10" s="1"/>
  <c r="AN389" i="4"/>
  <c r="AB352" i="4"/>
  <c r="AC36" i="5" s="1"/>
  <c r="N404" i="4"/>
  <c r="AF734" i="4"/>
  <c r="AF734" i="10" s="1"/>
  <c r="AE731" i="4"/>
  <c r="AE731" i="10" s="1"/>
  <c r="AF732" i="4"/>
  <c r="W297" i="4"/>
  <c r="W297" i="10" s="1"/>
  <c r="AG401" i="4"/>
  <c r="AP734" i="4"/>
  <c r="AP734" i="10" s="1"/>
  <c r="AR734" i="4"/>
  <c r="AR734" i="10" s="1"/>
  <c r="AR732" i="4"/>
  <c r="AR732" i="10" s="1"/>
  <c r="AP732" i="4"/>
  <c r="AI297" i="4"/>
  <c r="AI297" i="10" s="1"/>
  <c r="W389" i="4"/>
  <c r="U267" i="4"/>
  <c r="U267" i="10" s="1"/>
  <c r="Y267" i="4"/>
  <c r="Y267" i="10" s="1"/>
  <c r="O389" i="4"/>
  <c r="Q734" i="4"/>
  <c r="Q734" i="10" s="1"/>
  <c r="T731" i="4"/>
  <c r="T731" i="10" s="1"/>
  <c r="S732" i="4"/>
  <c r="S732" i="10" s="1"/>
  <c r="AK732" i="4"/>
  <c r="AK732" i="10" s="1"/>
  <c r="AB273" i="4"/>
  <c r="AB273" i="10" s="1"/>
  <c r="AR405" i="4"/>
  <c r="AR33" i="4"/>
  <c r="AS8" i="5" s="1"/>
  <c r="AL33" i="4"/>
  <c r="AM8" i="5" s="1"/>
  <c r="AK734" i="4"/>
  <c r="AK734" i="10" s="1"/>
  <c r="R731" i="4"/>
  <c r="AM732" i="4"/>
  <c r="AM732" i="10" s="1"/>
  <c r="AP296" i="4"/>
  <c r="AP296" i="10" s="1"/>
  <c r="W273" i="4"/>
  <c r="W273" i="10" s="1"/>
  <c r="AM729" i="4"/>
  <c r="T33" i="4"/>
  <c r="U8" i="5" s="1"/>
  <c r="N33" i="4"/>
  <c r="O8" i="5" s="1"/>
  <c r="P33" i="4"/>
  <c r="Q8" i="5" s="1"/>
  <c r="AD33" i="4"/>
  <c r="AE8" i="5" s="1"/>
  <c r="M56" i="10"/>
  <c r="AB55" i="10"/>
  <c r="AK52" i="10"/>
  <c r="S55" i="10"/>
  <c r="AK56" i="10"/>
  <c r="O55" i="10"/>
  <c r="AG56" i="10"/>
  <c r="Y58" i="10"/>
  <c r="AN178" i="4"/>
  <c r="AO20" i="5" s="1"/>
  <c r="AR112" i="4"/>
  <c r="Z112" i="4"/>
  <c r="AO151" i="4"/>
  <c r="AO151" i="10" s="1"/>
  <c r="AI151" i="4"/>
  <c r="AI151" i="10" s="1"/>
  <c r="AQ178" i="4"/>
  <c r="AR20" i="5" s="1"/>
  <c r="Z178" i="4"/>
  <c r="AA20" i="5" s="1"/>
  <c r="P112" i="4"/>
  <c r="N112" i="4"/>
  <c r="AR151" i="4"/>
  <c r="AR151" i="10" s="1"/>
  <c r="N193" i="4"/>
  <c r="O22" i="5" s="1"/>
  <c r="M193" i="4"/>
  <c r="N22" i="5" s="1"/>
  <c r="Z193" i="4"/>
  <c r="AA22" i="5" s="1"/>
  <c r="R193" i="4"/>
  <c r="S22" i="5" s="1"/>
  <c r="P193" i="4"/>
  <c r="Q22" i="5" s="1"/>
  <c r="AH149" i="4"/>
  <c r="AH149" i="10" s="1"/>
  <c r="AE178" i="4"/>
  <c r="AF20" i="5" s="1"/>
  <c r="AG178" i="4"/>
  <c r="AH20" i="5" s="1"/>
  <c r="AF151" i="4"/>
  <c r="AF151" i="10" s="1"/>
  <c r="AF148" i="4"/>
  <c r="R148" i="4"/>
  <c r="AR145" i="4"/>
  <c r="AR145" i="10" s="1"/>
  <c r="AP145" i="4"/>
  <c r="AP145" i="10" s="1"/>
  <c r="N146" i="4"/>
  <c r="AQ146" i="4"/>
  <c r="AQ146" i="10" s="1"/>
  <c r="AJ148" i="4"/>
  <c r="AD148" i="4"/>
  <c r="AG145" i="4"/>
  <c r="AG145" i="10" s="1"/>
  <c r="W145" i="4"/>
  <c r="W145" i="10" s="1"/>
  <c r="AH146" i="4"/>
  <c r="T148" i="4"/>
  <c r="Z148" i="4"/>
  <c r="Q145" i="4"/>
  <c r="Q145" i="10" s="1"/>
  <c r="R146" i="4"/>
  <c r="T146" i="4"/>
  <c r="M148" i="4"/>
  <c r="AC145" i="4"/>
  <c r="AC145" i="10" s="1"/>
  <c r="O145" i="4"/>
  <c r="O145" i="10" s="1"/>
  <c r="AD146" i="4"/>
  <c r="P146" i="4"/>
  <c r="AL150" i="4"/>
  <c r="AL150" i="10" s="1"/>
  <c r="AD150" i="4"/>
  <c r="AD150" i="10" s="1"/>
  <c r="AM150" i="4"/>
  <c r="AM150" i="10" s="1"/>
  <c r="U150" i="4"/>
  <c r="U150" i="10" s="1"/>
  <c r="O150" i="4"/>
  <c r="O150" i="10" s="1"/>
  <c r="M150" i="4"/>
  <c r="M150" i="10" s="1"/>
  <c r="AB150" i="4"/>
  <c r="AB150" i="10" s="1"/>
  <c r="R85" i="4"/>
  <c r="S12" i="5" s="1"/>
  <c r="AJ85" i="4"/>
  <c r="AK12" i="5" s="1"/>
  <c r="N85" i="4"/>
  <c r="O12" i="5" s="1"/>
  <c r="AF85" i="4"/>
  <c r="AG12" i="5" s="1"/>
  <c r="AM149" i="4"/>
  <c r="AM149" i="10" s="1"/>
  <c r="AC149" i="4"/>
  <c r="AC149" i="10" s="1"/>
  <c r="AJ178" i="4"/>
  <c r="AK20" i="5" s="1"/>
  <c r="AN112" i="4"/>
  <c r="U401" i="4"/>
  <c r="U401" i="10" s="1"/>
  <c r="AE404" i="4"/>
  <c r="N734" i="4"/>
  <c r="M731" i="4"/>
  <c r="O731" i="4"/>
  <c r="N732" i="4"/>
  <c r="AD267" i="4"/>
  <c r="AD267" i="10" s="1"/>
  <c r="AJ389" i="4"/>
  <c r="Z734" i="4"/>
  <c r="Z734" i="10" s="1"/>
  <c r="Y731" i="4"/>
  <c r="Y731" i="10" s="1"/>
  <c r="Z732" i="4"/>
  <c r="Z732" i="10" s="1"/>
  <c r="Q657" i="4"/>
  <c r="R61" i="5" s="1"/>
  <c r="T657" i="4"/>
  <c r="U61" i="5" s="1"/>
  <c r="S657" i="4"/>
  <c r="T61" i="5" s="1"/>
  <c r="Y401" i="4"/>
  <c r="AH734" i="4"/>
  <c r="AG731" i="4"/>
  <c r="AI731" i="4"/>
  <c r="AI731" i="10" s="1"/>
  <c r="AH732" i="4"/>
  <c r="AH732" i="10" s="1"/>
  <c r="AB33" i="4"/>
  <c r="AC8" i="5" s="1"/>
  <c r="AM799" i="4"/>
  <c r="AN72" i="5" s="1"/>
  <c r="U734" i="4"/>
  <c r="W734" i="4"/>
  <c r="W732" i="4"/>
  <c r="AN33" i="4"/>
  <c r="AO8" i="5" s="1"/>
  <c r="AG33" i="4"/>
  <c r="AH8" i="5" s="1"/>
  <c r="AE33" i="4"/>
  <c r="AF8" i="5" s="1"/>
  <c r="AE56" i="10"/>
  <c r="AO52" i="10"/>
  <c r="AL57" i="10"/>
  <c r="AO56" i="10"/>
  <c r="U52" i="10"/>
  <c r="R55" i="10"/>
  <c r="Q52" i="10"/>
  <c r="N57" i="10"/>
  <c r="Y178" i="4"/>
  <c r="Z20" i="5" s="1"/>
  <c r="X151" i="4"/>
  <c r="X151" i="10" s="1"/>
  <c r="O193" i="4"/>
  <c r="P22" i="5" s="1"/>
  <c r="Y149" i="4"/>
  <c r="Y149" i="10" s="1"/>
  <c r="AB178" i="4"/>
  <c r="AC20" i="5" s="1"/>
  <c r="AF112" i="4"/>
  <c r="AC151" i="4"/>
  <c r="AC151" i="10" s="1"/>
  <c r="S151" i="4"/>
  <c r="S151" i="10" s="1"/>
  <c r="AC193" i="4"/>
  <c r="AD22" i="5" s="1"/>
  <c r="AQ193" i="4"/>
  <c r="AR22" i="5" s="1"/>
  <c r="AO193" i="4"/>
  <c r="AP22" i="5" s="1"/>
  <c r="AI193" i="4"/>
  <c r="AJ22" i="5" s="1"/>
  <c r="AG193" i="4"/>
  <c r="AH22" i="5" s="1"/>
  <c r="P178" i="4"/>
  <c r="Q20" i="5" s="1"/>
  <c r="AP178" i="4"/>
  <c r="AQ20" i="5" s="1"/>
  <c r="T193" i="4"/>
  <c r="U22" i="5" s="1"/>
  <c r="Q151" i="4"/>
  <c r="Q151" i="10" s="1"/>
  <c r="Z151" i="4"/>
  <c r="Z151" i="10" s="1"/>
  <c r="AI148" i="4"/>
  <c r="AG148" i="4"/>
  <c r="AB145" i="4"/>
  <c r="AB145" i="10" s="1"/>
  <c r="Z145" i="4"/>
  <c r="Z145" i="10" s="1"/>
  <c r="AC146" i="4"/>
  <c r="AA146" i="4"/>
  <c r="P148" i="4"/>
  <c r="N148" i="4"/>
  <c r="AN145" i="4"/>
  <c r="AN145" i="10" s="1"/>
  <c r="AM146" i="4"/>
  <c r="AQ148" i="4"/>
  <c r="AO148" i="4"/>
  <c r="AH145" i="4"/>
  <c r="AH145" i="10" s="1"/>
  <c r="AK146" i="4"/>
  <c r="AI146" i="4"/>
  <c r="AK148" i="4"/>
  <c r="AF145" i="4"/>
  <c r="AF145" i="10" s="1"/>
  <c r="AD145" i="4"/>
  <c r="AD145" i="10" s="1"/>
  <c r="AG146" i="4"/>
  <c r="AC150" i="4"/>
  <c r="AC150" i="10" s="1"/>
  <c r="S150" i="4"/>
  <c r="S150" i="10" s="1"/>
  <c r="AO150" i="4"/>
  <c r="AO150" i="10" s="1"/>
  <c r="Q150" i="4"/>
  <c r="Q150" i="10" s="1"/>
  <c r="AQ150" i="4"/>
  <c r="AQ150" i="10" s="1"/>
  <c r="O85" i="4"/>
  <c r="P12" i="5" s="1"/>
  <c r="AO85" i="4"/>
  <c r="AP12" i="5" s="1"/>
  <c r="M85" i="4"/>
  <c r="N12" i="5" s="1"/>
  <c r="AJ193" i="4"/>
  <c r="AK22" i="5" s="1"/>
  <c r="X149" i="4"/>
  <c r="X149" i="10" s="1"/>
  <c r="S178" i="4"/>
  <c r="T20" i="5" s="1"/>
  <c r="U178" i="4"/>
  <c r="V20" i="5" s="1"/>
  <c r="W112" i="4"/>
  <c r="Y112" i="4"/>
  <c r="O404" i="4"/>
  <c r="AN297" i="4"/>
  <c r="AN297" i="10" s="1"/>
  <c r="AL267" i="4"/>
  <c r="AL267" i="10" s="1"/>
  <c r="AL271" i="4"/>
  <c r="AL271" i="10" s="1"/>
  <c r="AQ33" i="4"/>
  <c r="AR8" i="5" s="1"/>
  <c r="W52" i="10"/>
  <c r="P57" i="10"/>
  <c r="AH56" i="10"/>
  <c r="AO178" i="4"/>
  <c r="AP20" i="5" s="1"/>
  <c r="AN151" i="4"/>
  <c r="AN151" i="10" s="1"/>
  <c r="M72" i="4"/>
  <c r="AR178" i="4"/>
  <c r="AS20" i="5" s="1"/>
  <c r="O112" i="4"/>
  <c r="AR193" i="4"/>
  <c r="AS22" i="5" s="1"/>
  <c r="AA193" i="4"/>
  <c r="AB22" i="5" s="1"/>
  <c r="Y193" i="4"/>
  <c r="Z22" i="5" s="1"/>
  <c r="S193" i="4"/>
  <c r="T22" i="5" s="1"/>
  <c r="Q193" i="4"/>
  <c r="R22" i="5" s="1"/>
  <c r="V193" i="4"/>
  <c r="W22" i="5" s="1"/>
  <c r="AN149" i="4"/>
  <c r="AN149" i="10" s="1"/>
  <c r="AF178" i="4"/>
  <c r="AG20" i="5" s="1"/>
  <c r="AH178" i="4"/>
  <c r="AI20" i="5" s="1"/>
  <c r="V112" i="4"/>
  <c r="AG151" i="4"/>
  <c r="AG151" i="10" s="1"/>
  <c r="S148" i="4"/>
  <c r="AQ145" i="4"/>
  <c r="AQ145" i="10" s="1"/>
  <c r="M145" i="4"/>
  <c r="M145" i="10" s="1"/>
  <c r="AR146" i="4"/>
  <c r="M146" i="4"/>
  <c r="M146" i="10" s="1"/>
  <c r="AE148" i="4"/>
  <c r="AC148" i="4"/>
  <c r="X145" i="4"/>
  <c r="X145" i="10" s="1"/>
  <c r="V145" i="4"/>
  <c r="V145" i="10" s="1"/>
  <c r="AA148" i="4"/>
  <c r="R145" i="4"/>
  <c r="R145" i="10" s="1"/>
  <c r="U146" i="4"/>
  <c r="S146" i="4"/>
  <c r="U148" i="4"/>
  <c r="P145" i="4"/>
  <c r="P145" i="10" s="1"/>
  <c r="Q146" i="4"/>
  <c r="O146" i="4"/>
  <c r="Z150" i="4"/>
  <c r="Z150" i="10" s="1"/>
  <c r="P150" i="4"/>
  <c r="P150" i="10" s="1"/>
  <c r="AN150" i="4"/>
  <c r="AN150" i="10" s="1"/>
  <c r="N150" i="4"/>
  <c r="N150" i="10" s="1"/>
  <c r="AA150" i="4"/>
  <c r="AA150" i="10" s="1"/>
  <c r="AE85" i="4"/>
  <c r="AF12" i="5" s="1"/>
  <c r="AC85" i="4"/>
  <c r="AD12" i="5" s="1"/>
  <c r="S85" i="4"/>
  <c r="T12" i="5" s="1"/>
  <c r="AP85" i="4"/>
  <c r="AQ12" i="5" s="1"/>
  <c r="AG85" i="4"/>
  <c r="AH12" i="5" s="1"/>
  <c r="AD193" i="4"/>
  <c r="AE22" i="5" s="1"/>
  <c r="Q149" i="4"/>
  <c r="Q149" i="10" s="1"/>
  <c r="AI178" i="4"/>
  <c r="AJ20" i="5" s="1"/>
  <c r="AK178" i="4"/>
  <c r="AL20" i="5" s="1"/>
  <c r="AM112" i="4"/>
  <c r="AO112" i="4"/>
  <c r="S57" i="10"/>
  <c r="AF58" i="10"/>
  <c r="X178" i="4"/>
  <c r="Y20" i="5" s="1"/>
  <c r="AA178" i="4"/>
  <c r="AB20" i="5" s="1"/>
  <c r="AC178" i="4"/>
  <c r="AD20" i="5" s="1"/>
  <c r="AB193" i="4"/>
  <c r="AC22" i="5" s="1"/>
  <c r="AP193" i="4"/>
  <c r="AQ22" i="5" s="1"/>
  <c r="AH193" i="4"/>
  <c r="AI22" i="5" s="1"/>
  <c r="AF193" i="4"/>
  <c r="AG22" i="5" s="1"/>
  <c r="O178" i="4"/>
  <c r="P20" i="5" s="1"/>
  <c r="U112" i="4"/>
  <c r="P151" i="4"/>
  <c r="P151" i="10" s="1"/>
  <c r="V151" i="4"/>
  <c r="V151" i="10" s="1"/>
  <c r="AH148" i="4"/>
  <c r="AA145" i="4"/>
  <c r="AA145" i="10" s="1"/>
  <c r="V146" i="4"/>
  <c r="AB146" i="4"/>
  <c r="AR148" i="4"/>
  <c r="O148" i="4"/>
  <c r="AO145" i="4"/>
  <c r="AO145" i="10" s="1"/>
  <c r="AM145" i="4"/>
  <c r="AM145" i="10" s="1"/>
  <c r="AB148" i="4"/>
  <c r="AP148" i="4"/>
  <c r="Y145" i="4"/>
  <c r="Y145" i="10" s="1"/>
  <c r="AJ146" i="4"/>
  <c r="AE145" i="4"/>
  <c r="AE145" i="10" s="1"/>
  <c r="AL146" i="4"/>
  <c r="AF146" i="4"/>
  <c r="W150" i="4"/>
  <c r="W150" i="10" s="1"/>
  <c r="AG150" i="4"/>
  <c r="AG150" i="10" s="1"/>
  <c r="T150" i="4"/>
  <c r="T150" i="10" s="1"/>
  <c r="AK150" i="4"/>
  <c r="AK150" i="10" s="1"/>
  <c r="V150" i="4"/>
  <c r="V150" i="10" s="1"/>
  <c r="AP150" i="4"/>
  <c r="AP150" i="10" s="1"/>
  <c r="AR150" i="4"/>
  <c r="AR150" i="10" s="1"/>
  <c r="AH85" i="4"/>
  <c r="AI12" i="5" s="1"/>
  <c r="AI85" i="4"/>
  <c r="AJ12" i="5" s="1"/>
  <c r="AD85" i="4"/>
  <c r="AE12" i="5" s="1"/>
  <c r="Q85" i="4"/>
  <c r="R12" i="5" s="1"/>
  <c r="AE193" i="4"/>
  <c r="AF22" i="5" s="1"/>
  <c r="W149" i="4"/>
  <c r="W149" i="10" s="1"/>
  <c r="T178" i="4"/>
  <c r="U20" i="5" s="1"/>
  <c r="N178" i="4"/>
  <c r="O20" i="5" s="1"/>
  <c r="X112" i="4"/>
  <c r="AP112" i="4"/>
  <c r="AE389" i="4"/>
  <c r="Q609" i="4"/>
  <c r="Q609" i="10" s="1"/>
  <c r="AQ273" i="4"/>
  <c r="AQ273" i="10" s="1"/>
  <c r="AP405" i="4"/>
  <c r="AQ729" i="4"/>
  <c r="AQ729" i="10" s="1"/>
  <c r="N273" i="4"/>
  <c r="N273" i="10" s="1"/>
  <c r="AC33" i="4"/>
  <c r="AD8" i="5" s="1"/>
  <c r="AP297" i="4"/>
  <c r="AP297" i="10" s="1"/>
  <c r="AM389" i="4"/>
  <c r="AQ609" i="4"/>
  <c r="AQ609" i="10" s="1"/>
  <c r="AR657" i="4"/>
  <c r="AS61" i="5" s="1"/>
  <c r="O732" i="4"/>
  <c r="AI389" i="4"/>
  <c r="AH352" i="4"/>
  <c r="AI36" i="5" s="1"/>
  <c r="AK657" i="4"/>
  <c r="AL61" i="5" s="1"/>
  <c r="R657" i="4"/>
  <c r="S61" i="5" s="1"/>
  <c r="AB389" i="4"/>
  <c r="T389" i="4"/>
  <c r="AJ734" i="4"/>
  <c r="AN405" i="4"/>
  <c r="AP729" i="4"/>
  <c r="Y657" i="4"/>
  <c r="Z61" i="5" s="1"/>
  <c r="AA657" i="4"/>
  <c r="AB61" i="5" s="1"/>
  <c r="AP657" i="4"/>
  <c r="AQ61" i="5" s="1"/>
  <c r="S406" i="4"/>
  <c r="AE401" i="4"/>
  <c r="AM297" i="4"/>
  <c r="AM297" i="10" s="1"/>
  <c r="AB401" i="4"/>
  <c r="Y734" i="4"/>
  <c r="AA732" i="4"/>
  <c r="T609" i="4"/>
  <c r="T609" i="10" s="1"/>
  <c r="S609" i="4"/>
  <c r="S609" i="10" s="1"/>
  <c r="R734" i="4"/>
  <c r="T732" i="4"/>
  <c r="AB267" i="4"/>
  <c r="AB267" i="10" s="1"/>
  <c r="AR729" i="4"/>
  <c r="AL734" i="4"/>
  <c r="AL732" i="4"/>
  <c r="AH270" i="4"/>
  <c r="AH270" i="10" s="1"/>
  <c r="AK352" i="4"/>
  <c r="AL36" i="5" s="1"/>
  <c r="AO352" i="4"/>
  <c r="AP36" i="5" s="1"/>
  <c r="AO657" i="4"/>
  <c r="AP61" i="5" s="1"/>
  <c r="AD406" i="4"/>
  <c r="O406" i="4"/>
  <c r="AD401" i="4"/>
  <c r="AD734" i="4"/>
  <c r="AD732" i="4"/>
  <c r="W352" i="4"/>
  <c r="X36" i="5" s="1"/>
  <c r="Y406" i="4"/>
  <c r="AA401" i="4"/>
  <c r="AA404" i="4"/>
  <c r="AH404" i="4"/>
  <c r="AO732" i="4"/>
  <c r="AO732" i="10" s="1"/>
  <c r="R297" i="4"/>
  <c r="R297" i="10" s="1"/>
  <c r="AJ352" i="4"/>
  <c r="AK36" i="5" s="1"/>
  <c r="AI352" i="4"/>
  <c r="AJ36" i="5" s="1"/>
  <c r="AJ657" i="4"/>
  <c r="AK61" i="5" s="1"/>
  <c r="V406" i="4"/>
  <c r="AJ406" i="4"/>
  <c r="V401" i="4"/>
  <c r="X404" i="4"/>
  <c r="AD404" i="4"/>
  <c r="P297" i="4"/>
  <c r="P297" i="10" s="1"/>
  <c r="N297" i="4"/>
  <c r="N297" i="10" s="1"/>
  <c r="AF352" i="4"/>
  <c r="AG36" i="5" s="1"/>
  <c r="AE352" i="4"/>
  <c r="AF36" i="5" s="1"/>
  <c r="AF657" i="4"/>
  <c r="AG61" i="5" s="1"/>
  <c r="R406" i="4"/>
  <c r="AB406" i="4"/>
  <c r="T401" i="4"/>
  <c r="R401" i="4"/>
  <c r="T404" i="4"/>
  <c r="V404" i="4"/>
  <c r="T734" i="4"/>
  <c r="R732" i="4"/>
  <c r="AH267" i="4"/>
  <c r="AH267" i="10" s="1"/>
  <c r="V598" i="4"/>
  <c r="AQ598" i="4"/>
  <c r="AL273" i="4"/>
  <c r="AG405" i="4"/>
  <c r="Y272" i="4"/>
  <c r="Y272" i="10" s="1"/>
  <c r="AM272" i="4"/>
  <c r="AM272" i="10" s="1"/>
  <c r="AR313" i="4"/>
  <c r="AS33" i="5" s="1"/>
  <c r="AR293" i="4"/>
  <c r="AR293" i="10" s="1"/>
  <c r="AQ293" i="4"/>
  <c r="AQ293" i="10" s="1"/>
  <c r="AQ313" i="4"/>
  <c r="AR33" i="5" s="1"/>
  <c r="AG313" i="4"/>
  <c r="AH33" i="5" s="1"/>
  <c r="AG293" i="4"/>
  <c r="AG293" i="10" s="1"/>
  <c r="AR472" i="4"/>
  <c r="AS46" i="5" s="1"/>
  <c r="AQ472" i="4"/>
  <c r="AR46" i="5" s="1"/>
  <c r="AR524" i="4"/>
  <c r="AS50" i="5" s="1"/>
  <c r="AR504" i="4"/>
  <c r="AQ504" i="4"/>
  <c r="AQ524" i="4"/>
  <c r="AR50" i="5" s="1"/>
  <c r="AL298" i="4"/>
  <c r="AL298" i="10" s="1"/>
  <c r="AB298" i="4"/>
  <c r="AB298" i="10" s="1"/>
  <c r="U420" i="4"/>
  <c r="V42" i="5" s="1"/>
  <c r="U400" i="4"/>
  <c r="U400" i="10" s="1"/>
  <c r="AP420" i="4"/>
  <c r="AQ42" i="5" s="1"/>
  <c r="AP400" i="4"/>
  <c r="AP400" i="10" s="1"/>
  <c r="N420" i="4"/>
  <c r="O42" i="5" s="1"/>
  <c r="N400" i="4"/>
  <c r="N400" i="10" s="1"/>
  <c r="AN747" i="4"/>
  <c r="AO67" i="5" s="1"/>
  <c r="AN728" i="4"/>
  <c r="AN728" i="10" s="1"/>
  <c r="AL747" i="4"/>
  <c r="AM67" i="5" s="1"/>
  <c r="AL728" i="4"/>
  <c r="AL728" i="10" s="1"/>
  <c r="U747" i="4"/>
  <c r="V67" i="5" s="1"/>
  <c r="U728" i="4"/>
  <c r="U728" i="10" s="1"/>
  <c r="AL799" i="4"/>
  <c r="AM72" i="5" s="1"/>
  <c r="AK799" i="4"/>
  <c r="AL72" i="5" s="1"/>
  <c r="X799" i="4"/>
  <c r="Y72" i="5" s="1"/>
  <c r="AG747" i="4"/>
  <c r="AH67" i="5" s="1"/>
  <c r="AG728" i="4"/>
  <c r="AG728" i="10" s="1"/>
  <c r="AH799" i="4"/>
  <c r="AI72" i="5" s="1"/>
  <c r="AJ799" i="4"/>
  <c r="AK72" i="5" s="1"/>
  <c r="X732" i="4"/>
  <c r="V732" i="4"/>
  <c r="AH598" i="4"/>
  <c r="AJ598" i="4"/>
  <c r="AK273" i="4"/>
  <c r="AK273" i="10" s="1"/>
  <c r="AM273" i="4"/>
  <c r="AM273" i="10" s="1"/>
  <c r="V273" i="4"/>
  <c r="V273" i="10" s="1"/>
  <c r="AK272" i="4"/>
  <c r="AK272" i="10" s="1"/>
  <c r="O272" i="4"/>
  <c r="O272" i="10" s="1"/>
  <c r="V293" i="4"/>
  <c r="V293" i="10" s="1"/>
  <c r="V313" i="4"/>
  <c r="W33" i="5" s="1"/>
  <c r="AD472" i="4"/>
  <c r="AE46" i="5" s="1"/>
  <c r="AH472" i="4"/>
  <c r="AI46" i="5" s="1"/>
  <c r="X524" i="4"/>
  <c r="Y50" i="5" s="1"/>
  <c r="X504" i="4"/>
  <c r="AC524" i="4"/>
  <c r="AD50" i="5" s="1"/>
  <c r="AC504" i="4"/>
  <c r="Y524" i="4"/>
  <c r="Z50" i="5" s="1"/>
  <c r="Y504" i="4"/>
  <c r="AL729" i="4"/>
  <c r="T729" i="4"/>
  <c r="S298" i="4"/>
  <c r="S298" i="10" s="1"/>
  <c r="Q298" i="4"/>
  <c r="Q298" i="10" s="1"/>
  <c r="AJ400" i="4"/>
  <c r="AJ400" i="10" s="1"/>
  <c r="AJ420" i="4"/>
  <c r="AK42" i="5" s="1"/>
  <c r="AI400" i="4"/>
  <c r="AI400" i="10" s="1"/>
  <c r="AI420" i="4"/>
  <c r="AJ42" i="5" s="1"/>
  <c r="AC598" i="4"/>
  <c r="AD271" i="4"/>
  <c r="AD271" i="10" s="1"/>
  <c r="O270" i="4"/>
  <c r="O270" i="10" s="1"/>
  <c r="Q273" i="4"/>
  <c r="Q273" i="10" s="1"/>
  <c r="S273" i="4"/>
  <c r="S405" i="4"/>
  <c r="U405" i="4"/>
  <c r="AI272" i="4"/>
  <c r="AI272" i="10" s="1"/>
  <c r="T313" i="4"/>
  <c r="U33" i="5" s="1"/>
  <c r="T293" i="4"/>
  <c r="T293" i="10" s="1"/>
  <c r="S293" i="4"/>
  <c r="S293" i="10" s="1"/>
  <c r="S313" i="4"/>
  <c r="T33" i="5" s="1"/>
  <c r="AK313" i="4"/>
  <c r="AL33" i="5" s="1"/>
  <c r="AK293" i="4"/>
  <c r="T472" i="4"/>
  <c r="U46" i="5" s="1"/>
  <c r="S472" i="4"/>
  <c r="T46" i="5" s="1"/>
  <c r="T524" i="4"/>
  <c r="U50" i="5" s="1"/>
  <c r="T504" i="4"/>
  <c r="S504" i="4"/>
  <c r="S524" i="4"/>
  <c r="T50" i="5" s="1"/>
  <c r="R729" i="4"/>
  <c r="AN729" i="4"/>
  <c r="AN729" i="10" s="1"/>
  <c r="AE298" i="4"/>
  <c r="AE298" i="10" s="1"/>
  <c r="AC298" i="4"/>
  <c r="AC298" i="10" s="1"/>
  <c r="AF298" i="4"/>
  <c r="AF298" i="10" s="1"/>
  <c r="P400" i="4"/>
  <c r="P400" i="10" s="1"/>
  <c r="P420" i="4"/>
  <c r="Q42" i="5" s="1"/>
  <c r="S400" i="4"/>
  <c r="S400" i="10" s="1"/>
  <c r="S420" i="4"/>
  <c r="T42" i="5" s="1"/>
  <c r="AF747" i="4"/>
  <c r="AG67" i="5" s="1"/>
  <c r="AF728" i="4"/>
  <c r="AF728" i="10" s="1"/>
  <c r="AE747" i="4"/>
  <c r="AF67" i="5" s="1"/>
  <c r="AE728" i="4"/>
  <c r="AE728" i="10" s="1"/>
  <c r="AD747" i="4"/>
  <c r="AE67" i="5" s="1"/>
  <c r="AD728" i="4"/>
  <c r="AD728" i="10" s="1"/>
  <c r="Q747" i="4"/>
  <c r="R67" i="5" s="1"/>
  <c r="Q728" i="4"/>
  <c r="Q728" i="10" s="1"/>
  <c r="AE799" i="4"/>
  <c r="AF72" i="5" s="1"/>
  <c r="AD799" i="4"/>
  <c r="AE72" i="5" s="1"/>
  <c r="AC799" i="4"/>
  <c r="AD72" i="5" s="1"/>
  <c r="T799" i="4"/>
  <c r="U72" i="5" s="1"/>
  <c r="Y598" i="4"/>
  <c r="T598" i="4"/>
  <c r="AA270" i="4"/>
  <c r="AA270" i="10" s="1"/>
  <c r="AF273" i="4"/>
  <c r="AF273" i="10" s="1"/>
  <c r="Z273" i="4"/>
  <c r="AD405" i="4"/>
  <c r="T405" i="4"/>
  <c r="AA272" i="4"/>
  <c r="AA272" i="10" s="1"/>
  <c r="P313" i="4"/>
  <c r="Q33" i="5" s="1"/>
  <c r="P293" i="4"/>
  <c r="P293" i="10" s="1"/>
  <c r="O293" i="4"/>
  <c r="O293" i="10" s="1"/>
  <c r="O313" i="4"/>
  <c r="P33" i="5" s="1"/>
  <c r="U313" i="4"/>
  <c r="V33" i="5" s="1"/>
  <c r="U293" i="4"/>
  <c r="P472" i="4"/>
  <c r="Q46" i="5" s="1"/>
  <c r="O472" i="4"/>
  <c r="P46" i="5" s="1"/>
  <c r="O524" i="4"/>
  <c r="P50" i="5" s="1"/>
  <c r="O504" i="4"/>
  <c r="N729" i="4"/>
  <c r="X729" i="4"/>
  <c r="AP298" i="4"/>
  <c r="AP298" i="10" s="1"/>
  <c r="AR298" i="4"/>
  <c r="AR298" i="10" s="1"/>
  <c r="Y420" i="4"/>
  <c r="Z42" i="5" s="1"/>
  <c r="Y400" i="4"/>
  <c r="Y400" i="10" s="1"/>
  <c r="V420" i="4"/>
  <c r="W42" i="5" s="1"/>
  <c r="V400" i="4"/>
  <c r="V400" i="10" s="1"/>
  <c r="AB747" i="4"/>
  <c r="AC67" i="5" s="1"/>
  <c r="AB728" i="4"/>
  <c r="AB728" i="10" s="1"/>
  <c r="Z747" i="4"/>
  <c r="AA67" i="5" s="1"/>
  <c r="Z728" i="4"/>
  <c r="AP799" i="4"/>
  <c r="AQ72" i="5" s="1"/>
  <c r="AR352" i="4"/>
  <c r="AS36" i="5" s="1"/>
  <c r="AQ352" i="4"/>
  <c r="AR36" i="5" s="1"/>
  <c r="N406" i="4"/>
  <c r="P401" i="4"/>
  <c r="N401" i="4"/>
  <c r="P732" i="4"/>
  <c r="AC352" i="4"/>
  <c r="AD36" i="5" s="1"/>
  <c r="AG352" i="4"/>
  <c r="AH36" i="5" s="1"/>
  <c r="Y609" i="4"/>
  <c r="Y609" i="10" s="1"/>
  <c r="AM657" i="4"/>
  <c r="AN61" i="5" s="1"/>
  <c r="AP406" i="4"/>
  <c r="AM406" i="4"/>
  <c r="AR401" i="4"/>
  <c r="AP401" i="4"/>
  <c r="AR404" i="4"/>
  <c r="AO404" i="4"/>
  <c r="AQ267" i="4"/>
  <c r="AQ267" i="10" s="1"/>
  <c r="AO267" i="4"/>
  <c r="AO267" i="10" s="1"/>
  <c r="AO297" i="4"/>
  <c r="AO297" i="10" s="1"/>
  <c r="Z352" i="4"/>
  <c r="AA36" i="5" s="1"/>
  <c r="V657" i="4"/>
  <c r="W61" i="5" s="1"/>
  <c r="AK406" i="4"/>
  <c r="AI406" i="4"/>
  <c r="AM401" i="4"/>
  <c r="AM404" i="4"/>
  <c r="AC404" i="4"/>
  <c r="AE297" i="4"/>
  <c r="AE297" i="10" s="1"/>
  <c r="R352" i="4"/>
  <c r="S36" i="5" s="1"/>
  <c r="V352" i="4"/>
  <c r="W36" i="5" s="1"/>
  <c r="R609" i="4"/>
  <c r="R609" i="10" s="1"/>
  <c r="M657" i="4"/>
  <c r="N61" i="5" s="1"/>
  <c r="O657" i="4"/>
  <c r="P61" i="5" s="1"/>
  <c r="AL657" i="4"/>
  <c r="AM61" i="5" s="1"/>
  <c r="AG406" i="4"/>
  <c r="AA406" i="4"/>
  <c r="AI401" i="4"/>
  <c r="AK401" i="4"/>
  <c r="AI404" i="4"/>
  <c r="U404" i="4"/>
  <c r="AQ734" i="4"/>
  <c r="AQ734" i="10" s="1"/>
  <c r="AC732" i="4"/>
  <c r="AC732" i="10" s="1"/>
  <c r="X267" i="4"/>
  <c r="X267" i="10" s="1"/>
  <c r="AK598" i="4"/>
  <c r="X598" i="4"/>
  <c r="AO273" i="4"/>
  <c r="AO273" i="10" s="1"/>
  <c r="Z293" i="4"/>
  <c r="Z293" i="10" s="1"/>
  <c r="Z313" i="4"/>
  <c r="AA33" i="5" s="1"/>
  <c r="AL472" i="4"/>
  <c r="AM46" i="5" s="1"/>
  <c r="AP472" i="4"/>
  <c r="AQ46" i="5" s="1"/>
  <c r="AK524" i="4"/>
  <c r="AL50" i="5" s="1"/>
  <c r="AK504" i="4"/>
  <c r="AO524" i="4"/>
  <c r="AP50" i="5" s="1"/>
  <c r="AO504" i="4"/>
  <c r="V298" i="4"/>
  <c r="V298" i="10" s="1"/>
  <c r="T298" i="4"/>
  <c r="T298" i="10" s="1"/>
  <c r="X400" i="4"/>
  <c r="X400" i="10" s="1"/>
  <c r="X420" i="4"/>
  <c r="Y42" i="5" s="1"/>
  <c r="AM747" i="4"/>
  <c r="AN67" i="5" s="1"/>
  <c r="AM728" i="4"/>
  <c r="AI747" i="4"/>
  <c r="AJ67" i="5" s="1"/>
  <c r="AI728" i="4"/>
  <c r="AI728" i="10" s="1"/>
  <c r="O734" i="4"/>
  <c r="Q732" i="4"/>
  <c r="W267" i="4"/>
  <c r="W267" i="10" s="1"/>
  <c r="R598" i="4"/>
  <c r="AA598" i="4"/>
  <c r="Q271" i="4"/>
  <c r="U273" i="4"/>
  <c r="U273" i="10" s="1"/>
  <c r="AM405" i="4"/>
  <c r="AF405" i="4"/>
  <c r="U272" i="4"/>
  <c r="W272" i="4"/>
  <c r="W272" i="10" s="1"/>
  <c r="X313" i="4"/>
  <c r="Y33" i="5" s="1"/>
  <c r="X293" i="4"/>
  <c r="W293" i="4"/>
  <c r="W313" i="4"/>
  <c r="X33" i="5" s="1"/>
  <c r="Y313" i="4"/>
  <c r="Z33" i="5" s="1"/>
  <c r="Y293" i="4"/>
  <c r="X472" i="4"/>
  <c r="Y46" i="5" s="1"/>
  <c r="W472" i="4"/>
  <c r="X46" i="5" s="1"/>
  <c r="W524" i="4"/>
  <c r="X50" i="5" s="1"/>
  <c r="W504" i="4"/>
  <c r="V729" i="4"/>
  <c r="AH298" i="4"/>
  <c r="AH298" i="10" s="1"/>
  <c r="AN298" i="4"/>
  <c r="AN298" i="10" s="1"/>
  <c r="Q420" i="4"/>
  <c r="R42" i="5" s="1"/>
  <c r="Q400" i="4"/>
  <c r="Q400" i="10" s="1"/>
  <c r="Z420" i="4"/>
  <c r="AA42" i="5" s="1"/>
  <c r="Z400" i="4"/>
  <c r="Z400" i="10" s="1"/>
  <c r="AD420" i="4"/>
  <c r="AE42" i="5" s="1"/>
  <c r="AD400" i="4"/>
  <c r="AD400" i="10" s="1"/>
  <c r="AO747" i="4"/>
  <c r="AP67" i="5" s="1"/>
  <c r="AO728" i="4"/>
  <c r="R799" i="4"/>
  <c r="S72" i="5" s="1"/>
  <c r="AR799" i="4"/>
  <c r="AS72" i="5" s="1"/>
  <c r="M299" i="4"/>
  <c r="M299" i="10" s="1"/>
  <c r="M598" i="4"/>
  <c r="AE598" i="4"/>
  <c r="AJ273" i="4"/>
  <c r="AJ273" i="10" s="1"/>
  <c r="AP273" i="4"/>
  <c r="AP273" i="10" s="1"/>
  <c r="AH405" i="4"/>
  <c r="AB405" i="4"/>
  <c r="AJ272" i="4"/>
  <c r="AJ272" i="10" s="1"/>
  <c r="AH293" i="4"/>
  <c r="AH313" i="4"/>
  <c r="AI33" i="5" s="1"/>
  <c r="Y472" i="4"/>
  <c r="Z46" i="5" s="1"/>
  <c r="U472" i="4"/>
  <c r="V46" i="5" s="1"/>
  <c r="V504" i="4"/>
  <c r="V524" i="4"/>
  <c r="W50" i="5" s="1"/>
  <c r="AP504" i="4"/>
  <c r="AP524" i="4"/>
  <c r="AQ50" i="5" s="1"/>
  <c r="AI729" i="4"/>
  <c r="AG729" i="4"/>
  <c r="M298" i="4"/>
  <c r="M298" i="10" s="1"/>
  <c r="AC420" i="4"/>
  <c r="AD42" i="5" s="1"/>
  <c r="AC400" i="4"/>
  <c r="AC400" i="10" s="1"/>
  <c r="AE400" i="4"/>
  <c r="AE400" i="10" s="1"/>
  <c r="AE420" i="4"/>
  <c r="AF42" i="5" s="1"/>
  <c r="AH420" i="4"/>
  <c r="AI42" i="5" s="1"/>
  <c r="AH400" i="4"/>
  <c r="AH400" i="10" s="1"/>
  <c r="AR747" i="4"/>
  <c r="AS67" i="5" s="1"/>
  <c r="AR728" i="4"/>
  <c r="AP747" i="4"/>
  <c r="AQ67" i="5" s="1"/>
  <c r="AP728" i="4"/>
  <c r="AQ799" i="4"/>
  <c r="AR72" i="5" s="1"/>
  <c r="Z799" i="4"/>
  <c r="AA72" i="5" s="1"/>
  <c r="Y799" i="4"/>
  <c r="Z72" i="5" s="1"/>
  <c r="AF799" i="4"/>
  <c r="AG72" i="5" s="1"/>
  <c r="AP598" i="4"/>
  <c r="AR598" i="4"/>
  <c r="P273" i="4"/>
  <c r="AH273" i="4"/>
  <c r="AH273" i="10" s="1"/>
  <c r="N405" i="4"/>
  <c r="AO405" i="4"/>
  <c r="M272" i="4"/>
  <c r="M272" i="10" s="1"/>
  <c r="AD293" i="4"/>
  <c r="AD293" i="10" s="1"/>
  <c r="AD313" i="4"/>
  <c r="AE33" i="5" s="1"/>
  <c r="Q472" i="4"/>
  <c r="R46" i="5" s="1"/>
  <c r="M472" i="4"/>
  <c r="N46" i="5" s="1"/>
  <c r="AF524" i="4"/>
  <c r="AG50" i="5" s="1"/>
  <c r="AF504" i="4"/>
  <c r="N504" i="4"/>
  <c r="N524" i="4"/>
  <c r="O50" i="5" s="1"/>
  <c r="Z504" i="4"/>
  <c r="Z524" i="4"/>
  <c r="AA50" i="5" s="1"/>
  <c r="AE729" i="4"/>
  <c r="AC729" i="4"/>
  <c r="Z298" i="4"/>
  <c r="Z298" i="10" s="1"/>
  <c r="AB400" i="4"/>
  <c r="AB400" i="10" s="1"/>
  <c r="AB420" i="4"/>
  <c r="AC42" i="5" s="1"/>
  <c r="AA400" i="4"/>
  <c r="AA400" i="10" s="1"/>
  <c r="AA420" i="4"/>
  <c r="AB42" i="5" s="1"/>
  <c r="AP352" i="4"/>
  <c r="AQ36" i="5" s="1"/>
  <c r="AC406" i="4"/>
  <c r="M297" i="4"/>
  <c r="M297" i="10" s="1"/>
  <c r="AN352" i="4"/>
  <c r="AO36" i="5" s="1"/>
  <c r="AM352" i="4"/>
  <c r="AN36" i="5" s="1"/>
  <c r="AN657" i="4"/>
  <c r="AO61" i="5" s="1"/>
  <c r="Z406" i="4"/>
  <c r="AR406" i="4"/>
  <c r="Z401" i="4"/>
  <c r="AB404" i="4"/>
  <c r="AL404" i="4"/>
  <c r="AB734" i="4"/>
  <c r="AP267" i="4"/>
  <c r="S352" i="4"/>
  <c r="T36" i="5" s="1"/>
  <c r="U406" i="4"/>
  <c r="W401" i="4"/>
  <c r="Q401" i="4"/>
  <c r="W404" i="4"/>
  <c r="Z404" i="4"/>
  <c r="O297" i="4"/>
  <c r="O297" i="10" s="1"/>
  <c r="P352" i="4"/>
  <c r="Q36" i="5" s="1"/>
  <c r="O352" i="4"/>
  <c r="P36" i="5" s="1"/>
  <c r="P657" i="4"/>
  <c r="Q61" i="5" s="1"/>
  <c r="Q406" i="4"/>
  <c r="P406" i="4"/>
  <c r="S401" i="4"/>
  <c r="AC401" i="4"/>
  <c r="S404" i="4"/>
  <c r="R404" i="4"/>
  <c r="R267" i="4"/>
  <c r="R267" i="10" s="1"/>
  <c r="AI598" i="4"/>
  <c r="Y273" i="4"/>
  <c r="Y273" i="10" s="1"/>
  <c r="AA273" i="4"/>
  <c r="AA273" i="10" s="1"/>
  <c r="AB313" i="4"/>
  <c r="AC33" i="5" s="1"/>
  <c r="AB293" i="4"/>
  <c r="AA293" i="4"/>
  <c r="AA313" i="4"/>
  <c r="AB33" i="5" s="1"/>
  <c r="AO313" i="4"/>
  <c r="AP33" i="5" s="1"/>
  <c r="AO293" i="4"/>
  <c r="AO293" i="10" s="1"/>
  <c r="AB472" i="4"/>
  <c r="AC46" i="5" s="1"/>
  <c r="AA472" i="4"/>
  <c r="AB46" i="5" s="1"/>
  <c r="AB524" i="4"/>
  <c r="AC50" i="5" s="1"/>
  <c r="AB504" i="4"/>
  <c r="AA504" i="4"/>
  <c r="AA524" i="4"/>
  <c r="AB50" i="5" s="1"/>
  <c r="AK420" i="4"/>
  <c r="AL42" i="5" s="1"/>
  <c r="AK400" i="4"/>
  <c r="AK400" i="10" s="1"/>
  <c r="AM400" i="4"/>
  <c r="AM400" i="10" s="1"/>
  <c r="AM420" i="4"/>
  <c r="AN42" i="5" s="1"/>
  <c r="W400" i="4"/>
  <c r="W400" i="10" s="1"/>
  <c r="W420" i="4"/>
  <c r="X42" i="5" s="1"/>
  <c r="X747" i="4"/>
  <c r="Y67" i="5" s="1"/>
  <c r="X728" i="4"/>
  <c r="V747" i="4"/>
  <c r="W67" i="5" s="1"/>
  <c r="V728" i="4"/>
  <c r="M747" i="4"/>
  <c r="N67" i="5" s="1"/>
  <c r="M728" i="4"/>
  <c r="W799" i="4"/>
  <c r="X72" i="5" s="1"/>
  <c r="V799" i="4"/>
  <c r="W72" i="5" s="1"/>
  <c r="U799" i="4"/>
  <c r="V72" i="5" s="1"/>
  <c r="P799" i="4"/>
  <c r="Q72" i="5" s="1"/>
  <c r="AJ747" i="4"/>
  <c r="AK67" i="5" s="1"/>
  <c r="AJ728" i="4"/>
  <c r="AJ728" i="10" s="1"/>
  <c r="AH747" i="4"/>
  <c r="AI67" i="5" s="1"/>
  <c r="AH728" i="4"/>
  <c r="AH728" i="10" s="1"/>
  <c r="AI799" i="4"/>
  <c r="AJ72" i="5" s="1"/>
  <c r="AG799" i="4"/>
  <c r="AH72" i="5" s="1"/>
  <c r="Z731" i="4"/>
  <c r="Y732" i="4"/>
  <c r="V267" i="4"/>
  <c r="P598" i="4"/>
  <c r="AN273" i="4"/>
  <c r="AN273" i="10" s="1"/>
  <c r="W405" i="4"/>
  <c r="AC405" i="4"/>
  <c r="AL293" i="4"/>
  <c r="AL313" i="4"/>
  <c r="AM33" i="5" s="1"/>
  <c r="AG472" i="4"/>
  <c r="AH46" i="5" s="1"/>
  <c r="AC472" i="4"/>
  <c r="AD46" i="5" s="1"/>
  <c r="AN524" i="4"/>
  <c r="AO50" i="5" s="1"/>
  <c r="AN504" i="4"/>
  <c r="AD504" i="4"/>
  <c r="AD524" i="4"/>
  <c r="AE50" i="5" s="1"/>
  <c r="Q524" i="4"/>
  <c r="R50" i="5" s="1"/>
  <c r="Q504" i="4"/>
  <c r="AK729" i="4"/>
  <c r="R298" i="4"/>
  <c r="R298" i="10" s="1"/>
  <c r="P298" i="4"/>
  <c r="P298" i="10" s="1"/>
  <c r="T400" i="4"/>
  <c r="T400" i="10" s="1"/>
  <c r="T420" i="4"/>
  <c r="U42" i="5" s="1"/>
  <c r="S747" i="4"/>
  <c r="T67" i="5" s="1"/>
  <c r="S728" i="4"/>
  <c r="S728" i="10" s="1"/>
  <c r="AD598" i="4"/>
  <c r="AF598" i="4"/>
  <c r="T273" i="4"/>
  <c r="T273" i="10" s="1"/>
  <c r="R273" i="4"/>
  <c r="R273" i="10" s="1"/>
  <c r="R405" i="4"/>
  <c r="Q405" i="4"/>
  <c r="AJ313" i="4"/>
  <c r="AK33" i="5" s="1"/>
  <c r="AJ293" i="4"/>
  <c r="AI293" i="4"/>
  <c r="AI313" i="4"/>
  <c r="AJ33" i="5" s="1"/>
  <c r="AC313" i="4"/>
  <c r="AD33" i="5" s="1"/>
  <c r="AC293" i="4"/>
  <c r="AJ472" i="4"/>
  <c r="AK46" i="5" s="1"/>
  <c r="AI472" i="4"/>
  <c r="AJ46" i="5" s="1"/>
  <c r="AJ524" i="4"/>
  <c r="AK50" i="5" s="1"/>
  <c r="AJ504" i="4"/>
  <c r="AI504" i="4"/>
  <c r="AI524" i="4"/>
  <c r="AJ50" i="5" s="1"/>
  <c r="S729" i="4"/>
  <c r="Q729" i="4"/>
  <c r="AD298" i="4"/>
  <c r="AD298" i="10" s="1"/>
  <c r="AF400" i="4"/>
  <c r="AF400" i="10" s="1"/>
  <c r="AF420" i="4"/>
  <c r="AG42" i="5" s="1"/>
  <c r="P747" i="4"/>
  <c r="Q67" i="5" s="1"/>
  <c r="P728" i="4"/>
  <c r="P728" i="10" s="1"/>
  <c r="O747" i="4"/>
  <c r="P67" i="5" s="1"/>
  <c r="O728" i="4"/>
  <c r="O728" i="10" s="1"/>
  <c r="N747" i="4"/>
  <c r="O67" i="5" s="1"/>
  <c r="N728" i="4"/>
  <c r="Y747" i="4"/>
  <c r="Z67" i="5" s="1"/>
  <c r="Y728" i="4"/>
  <c r="O799" i="4"/>
  <c r="P72" i="5" s="1"/>
  <c r="N799" i="4"/>
  <c r="O72" i="5" s="1"/>
  <c r="M799" i="4"/>
  <c r="N72" i="5" s="1"/>
  <c r="AB799" i="4"/>
  <c r="AC72" i="5" s="1"/>
  <c r="Z598" i="4"/>
  <c r="AB598" i="4"/>
  <c r="AC273" i="4"/>
  <c r="AE273" i="4"/>
  <c r="AE405" i="4"/>
  <c r="P405" i="4"/>
  <c r="AF313" i="4"/>
  <c r="AG33" i="5" s="1"/>
  <c r="AF293" i="4"/>
  <c r="AF293" i="10" s="1"/>
  <c r="AE293" i="4"/>
  <c r="AE313" i="4"/>
  <c r="AF33" i="5" s="1"/>
  <c r="M313" i="4"/>
  <c r="N33" i="5" s="1"/>
  <c r="AF472" i="4"/>
  <c r="AG46" i="5" s="1"/>
  <c r="AE472" i="4"/>
  <c r="AF46" i="5" s="1"/>
  <c r="AE524" i="4"/>
  <c r="AF50" i="5" s="1"/>
  <c r="AE504" i="4"/>
  <c r="O729" i="4"/>
  <c r="M729" i="4"/>
  <c r="AQ298" i="4"/>
  <c r="AQ298" i="10" s="1"/>
  <c r="AO298" i="4"/>
  <c r="AO298" i="10" s="1"/>
  <c r="AO420" i="4"/>
  <c r="AP42" i="5" s="1"/>
  <c r="AO400" i="4"/>
  <c r="AO400" i="10" s="1"/>
  <c r="AL420" i="4"/>
  <c r="AM42" i="5" s="1"/>
  <c r="AL400" i="4"/>
  <c r="AL400" i="10" s="1"/>
  <c r="AA747" i="4"/>
  <c r="AB67" i="5" s="1"/>
  <c r="AA728" i="4"/>
  <c r="AC747" i="4"/>
  <c r="AD67" i="5" s="1"/>
  <c r="AC728" i="4"/>
  <c r="AA352" i="4"/>
  <c r="AB36" i="5" s="1"/>
  <c r="AA609" i="4"/>
  <c r="AA609" i="10" s="1"/>
  <c r="AB657" i="4"/>
  <c r="AC61" i="5" s="1"/>
  <c r="M406" i="4"/>
  <c r="O401" i="4"/>
  <c r="M401" i="4"/>
  <c r="AP404" i="4"/>
  <c r="N267" i="4"/>
  <c r="AL352" i="4"/>
  <c r="AM36" i="5" s="1"/>
  <c r="AH609" i="4"/>
  <c r="AH609" i="10" s="1"/>
  <c r="U657" i="4"/>
  <c r="V61" i="5" s="1"/>
  <c r="X657" i="4"/>
  <c r="Y61" i="5" s="1"/>
  <c r="W657" i="4"/>
  <c r="X61" i="5" s="1"/>
  <c r="Z657" i="4"/>
  <c r="AA61" i="5" s="1"/>
  <c r="AO406" i="4"/>
  <c r="AQ406" i="4"/>
  <c r="AQ401" i="4"/>
  <c r="AO401" i="4"/>
  <c r="AQ404" i="4"/>
  <c r="AK404" i="4"/>
  <c r="AE734" i="4"/>
  <c r="AA267" i="4"/>
  <c r="AR267" i="4"/>
  <c r="U352" i="4"/>
  <c r="V36" i="5" s="1"/>
  <c r="Y352" i="4"/>
  <c r="Z36" i="5" s="1"/>
  <c r="U609" i="4"/>
  <c r="U609" i="10" s="1"/>
  <c r="AG657" i="4"/>
  <c r="AH61" i="5" s="1"/>
  <c r="AI657" i="4"/>
  <c r="AJ61" i="5" s="1"/>
  <c r="AD657" i="4"/>
  <c r="AE61" i="5" s="1"/>
  <c r="AL406" i="4"/>
  <c r="AE406" i="4"/>
  <c r="AN401" i="4"/>
  <c r="AL401" i="4"/>
  <c r="AN404" i="4"/>
  <c r="AG404" i="4"/>
  <c r="AF297" i="4"/>
  <c r="AF297" i="10" s="1"/>
  <c r="M352" i="4"/>
  <c r="N36" i="5" s="1"/>
  <c r="Q352" i="4"/>
  <c r="R36" i="5" s="1"/>
  <c r="V609" i="4"/>
  <c r="V609" i="10" s="1"/>
  <c r="AC657" i="4"/>
  <c r="AD61" i="5" s="1"/>
  <c r="AE657" i="4"/>
  <c r="AF61" i="5" s="1"/>
  <c r="N657" i="4"/>
  <c r="O61" i="5" s="1"/>
  <c r="AH406" i="4"/>
  <c r="W406" i="4"/>
  <c r="AJ401" i="4"/>
  <c r="AH401" i="4"/>
  <c r="AJ404" i="4"/>
  <c r="Y404" i="4"/>
  <c r="AJ732" i="4"/>
  <c r="AI267" i="4"/>
  <c r="AG267" i="4"/>
  <c r="AG267" i="10" s="1"/>
  <c r="AF267" i="4"/>
  <c r="AL598" i="4"/>
  <c r="AN598" i="4"/>
  <c r="AP293" i="4"/>
  <c r="AP313" i="4"/>
  <c r="AQ33" i="5" s="1"/>
  <c r="AO472" i="4"/>
  <c r="AP46" i="5" s="1"/>
  <c r="AK472" i="4"/>
  <c r="AL46" i="5" s="1"/>
  <c r="AL504" i="4"/>
  <c r="AL524" i="4"/>
  <c r="AM50" i="5" s="1"/>
  <c r="AG524" i="4"/>
  <c r="AH50" i="5" s="1"/>
  <c r="AG504" i="4"/>
  <c r="AN400" i="4"/>
  <c r="AN400" i="10" s="1"/>
  <c r="AN420" i="4"/>
  <c r="AO42" i="5" s="1"/>
  <c r="W747" i="4"/>
  <c r="X67" i="5" s="1"/>
  <c r="W728" i="4"/>
  <c r="W728" i="10" s="1"/>
  <c r="AN734" i="4"/>
  <c r="AK731" i="4"/>
  <c r="AN732" i="4"/>
  <c r="AM267" i="4"/>
  <c r="AK267" i="4"/>
  <c r="T267" i="4"/>
  <c r="Q598" i="4"/>
  <c r="O598" i="4"/>
  <c r="X273" i="4"/>
  <c r="X273" i="10" s="1"/>
  <c r="AL405" i="4"/>
  <c r="X272" i="4"/>
  <c r="X272" i="10" s="1"/>
  <c r="AN313" i="4"/>
  <c r="AO33" i="5" s="1"/>
  <c r="AN293" i="4"/>
  <c r="AM293" i="4"/>
  <c r="AM313" i="4"/>
  <c r="AN33" i="5" s="1"/>
  <c r="Q313" i="4"/>
  <c r="R33" i="5" s="1"/>
  <c r="Q293" i="4"/>
  <c r="AN472" i="4"/>
  <c r="AO46" i="5" s="1"/>
  <c r="AM472" i="4"/>
  <c r="AN46" i="5" s="1"/>
  <c r="AM524" i="4"/>
  <c r="AN50" i="5" s="1"/>
  <c r="AM504" i="4"/>
  <c r="W729" i="4"/>
  <c r="U729" i="4"/>
  <c r="AG298" i="4"/>
  <c r="AG298" i="10" s="1"/>
  <c r="AG420" i="4"/>
  <c r="AH42" i="5" s="1"/>
  <c r="AG400" i="4"/>
  <c r="AG400" i="10" s="1"/>
  <c r="O400" i="4"/>
  <c r="O400" i="10" s="1"/>
  <c r="O420" i="4"/>
  <c r="P42" i="5" s="1"/>
  <c r="T747" i="4"/>
  <c r="U67" i="5" s="1"/>
  <c r="T728" i="4"/>
  <c r="R747" i="4"/>
  <c r="S67" i="5" s="1"/>
  <c r="R728" i="4"/>
  <c r="S799" i="4"/>
  <c r="T72" i="5" s="1"/>
  <c r="Q799" i="4"/>
  <c r="R72" i="5" s="1"/>
  <c r="N598" i="4"/>
  <c r="S598" i="4"/>
  <c r="AG273" i="4"/>
  <c r="AG273" i="10" s="1"/>
  <c r="AI405" i="4"/>
  <c r="X405" i="4"/>
  <c r="R293" i="4"/>
  <c r="R313" i="4"/>
  <c r="S33" i="5" s="1"/>
  <c r="V472" i="4"/>
  <c r="W46" i="5" s="1"/>
  <c r="Z472" i="4"/>
  <c r="AA46" i="5" s="1"/>
  <c r="U524" i="4"/>
  <c r="V50" i="5" s="1"/>
  <c r="U504" i="4"/>
  <c r="AH504" i="4"/>
  <c r="AH524" i="4"/>
  <c r="AI50" i="5" s="1"/>
  <c r="AH729" i="4"/>
  <c r="AF729" i="4"/>
  <c r="N298" i="4"/>
  <c r="N298" i="10" s="1"/>
  <c r="M420" i="4"/>
  <c r="N42" i="5" s="1"/>
  <c r="R420" i="4"/>
  <c r="S42" i="5" s="1"/>
  <c r="R400" i="4"/>
  <c r="R400" i="10" s="1"/>
  <c r="AQ747" i="4"/>
  <c r="AR67" i="5" s="1"/>
  <c r="AQ728" i="4"/>
  <c r="AK747" i="4"/>
  <c r="AL67" i="5" s="1"/>
  <c r="AK728" i="4"/>
  <c r="AK728" i="10" s="1"/>
  <c r="AA799" i="4"/>
  <c r="AB72" i="5" s="1"/>
  <c r="AO799" i="4"/>
  <c r="AP72" i="5" s="1"/>
  <c r="AN799" i="4"/>
  <c r="AO72" i="5" s="1"/>
  <c r="AO598" i="4"/>
  <c r="AM598" i="4"/>
  <c r="AQ270" i="4"/>
  <c r="AQ270" i="10" s="1"/>
  <c r="M273" i="4"/>
  <c r="O273" i="4"/>
  <c r="O405" i="4"/>
  <c r="M405" i="4"/>
  <c r="N293" i="4"/>
  <c r="N313" i="4"/>
  <c r="O33" i="5" s="1"/>
  <c r="N472" i="4"/>
  <c r="O46" i="5" s="1"/>
  <c r="R472" i="4"/>
  <c r="S46" i="5" s="1"/>
  <c r="P524" i="4"/>
  <c r="Q50" i="5" s="1"/>
  <c r="P504" i="4"/>
  <c r="M524" i="4"/>
  <c r="N50" i="5" s="1"/>
  <c r="R504" i="4"/>
  <c r="R524" i="4"/>
  <c r="S50" i="5" s="1"/>
  <c r="AD729" i="4"/>
  <c r="P729" i="4"/>
  <c r="AR400" i="4"/>
  <c r="AR400" i="10" s="1"/>
  <c r="AR420" i="4"/>
  <c r="AS42" i="5" s="1"/>
  <c r="AQ400" i="4"/>
  <c r="AQ400" i="10" s="1"/>
  <c r="AQ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X1187" i="4" l="1"/>
  <c r="AK200" i="10"/>
  <c r="R46" i="10"/>
  <c r="X955" i="4"/>
  <c r="X89" i="11" s="1"/>
  <c r="R85" i="10"/>
  <c r="U955" i="4"/>
  <c r="U89" i="11" s="1"/>
  <c r="P946" i="4"/>
  <c r="P86" i="11" s="1"/>
  <c r="P98" i="11" s="1"/>
  <c r="AR955" i="4"/>
  <c r="AR89" i="11" s="1"/>
  <c r="AJ46" i="10"/>
  <c r="U46" i="10"/>
  <c r="X268" i="10"/>
  <c r="X46" i="10"/>
  <c r="AO313" i="10"/>
  <c r="AQ955" i="4"/>
  <c r="AQ89" i="11" s="1"/>
  <c r="AN56" i="10"/>
  <c r="AE799" i="10"/>
  <c r="AD46" i="10"/>
  <c r="AB46" i="10"/>
  <c r="AM46" i="10"/>
  <c r="AH955" i="4"/>
  <c r="AH89" i="11" s="1"/>
  <c r="Z955" i="4"/>
  <c r="Z89" i="11" s="1"/>
  <c r="Q46" i="10"/>
  <c r="N46" i="10"/>
  <c r="V46" i="10"/>
  <c r="W946" i="4"/>
  <c r="W86" i="11" s="1"/>
  <c r="W98" i="11" s="1"/>
  <c r="W601" i="4"/>
  <c r="W601" i="10" s="1"/>
  <c r="P58" i="10"/>
  <c r="AR56" i="10"/>
  <c r="Z58" i="10"/>
  <c r="R57" i="10"/>
  <c r="AR55" i="10"/>
  <c r="AH58" i="10"/>
  <c r="AD57" i="10"/>
  <c r="AH57" i="10"/>
  <c r="W57" i="10"/>
  <c r="AD52" i="10"/>
  <c r="AP52" i="10"/>
  <c r="X55" i="10"/>
  <c r="AL52" i="10"/>
  <c r="W799" i="10"/>
  <c r="N56" i="10"/>
  <c r="AP46" i="10"/>
  <c r="W219" i="10"/>
  <c r="AP219" i="10"/>
  <c r="AR58" i="10"/>
  <c r="W46" i="10"/>
  <c r="AF219" i="10"/>
  <c r="Y46" i="10"/>
  <c r="AP1133" i="4"/>
  <c r="Y1133" i="4"/>
  <c r="W955" i="4"/>
  <c r="W89" i="11" s="1"/>
  <c r="AA955" i="4"/>
  <c r="AA89" i="11" s="1"/>
  <c r="AO58" i="10"/>
  <c r="AI55" i="10"/>
  <c r="N55" i="10"/>
  <c r="S52" i="10"/>
  <c r="W55" i="10"/>
  <c r="O58" i="10"/>
  <c r="AG52" i="10"/>
  <c r="AI52" i="10"/>
  <c r="N52" i="10"/>
  <c r="T52" i="10"/>
  <c r="AD56" i="10"/>
  <c r="O57" i="10"/>
  <c r="AM57" i="10"/>
  <c r="Z55" i="10"/>
  <c r="AN46" i="10"/>
  <c r="AR46" i="10"/>
  <c r="R313" i="10"/>
  <c r="AI46" i="10"/>
  <c r="O1187" i="4"/>
  <c r="AF955" i="4"/>
  <c r="AF89" i="11" s="1"/>
  <c r="N955" i="4"/>
  <c r="N89" i="11" s="1"/>
  <c r="AN946" i="4"/>
  <c r="AN86" i="11" s="1"/>
  <c r="AN98" i="11" s="1"/>
  <c r="S955" i="4"/>
  <c r="S89" i="11" s="1"/>
  <c r="AQ232" i="10"/>
  <c r="O601" i="4"/>
  <c r="O601" i="10" s="1"/>
  <c r="AA55" i="10"/>
  <c r="AD55" i="10"/>
  <c r="AI200" i="10"/>
  <c r="AE200" i="10"/>
  <c r="AE206" i="10" s="1"/>
  <c r="Y599" i="4"/>
  <c r="Y599" i="10" s="1"/>
  <c r="W53" i="10"/>
  <c r="AJ56" i="10"/>
  <c r="V55" i="10"/>
  <c r="Q56" i="10"/>
  <c r="U56" i="10"/>
  <c r="AQ52" i="10"/>
  <c r="AF601" i="4"/>
  <c r="AF601" i="10" s="1"/>
  <c r="AN58" i="10"/>
  <c r="Y52" i="10"/>
  <c r="Z56" i="10"/>
  <c r="N58" i="10"/>
  <c r="Q219" i="10"/>
  <c r="O46" i="10"/>
  <c r="P313" i="10"/>
  <c r="AG46" i="10"/>
  <c r="AG799" i="10"/>
  <c r="S232" i="10"/>
  <c r="S46" i="10"/>
  <c r="AA46" i="10"/>
  <c r="X313" i="10"/>
  <c r="P46" i="10"/>
  <c r="AH46" i="10"/>
  <c r="AA420" i="10"/>
  <c r="W1187" i="4"/>
  <c r="AM1133" i="4"/>
  <c r="S1133" i="4"/>
  <c r="AD232" i="10"/>
  <c r="AH313" i="10"/>
  <c r="AJ232" i="10"/>
  <c r="Z219" i="10"/>
  <c r="AD219" i="10"/>
  <c r="Y219" i="10"/>
  <c r="U799" i="10"/>
  <c r="AH232" i="10"/>
  <c r="AN232" i="10"/>
  <c r="N219" i="10"/>
  <c r="AG219" i="10"/>
  <c r="AO219" i="10"/>
  <c r="AI799" i="10"/>
  <c r="AA219" i="10"/>
  <c r="AA232" i="10"/>
  <c r="AG313" i="10"/>
  <c r="S313" i="10"/>
  <c r="AI232" i="10"/>
  <c r="AN219" i="10"/>
  <c r="Y799" i="10"/>
  <c r="AD178" i="10"/>
  <c r="U1187" i="4"/>
  <c r="AP903" i="4"/>
  <c r="AQ1187" i="4"/>
  <c r="S1187" i="4"/>
  <c r="V932" i="4"/>
  <c r="V82" i="11" s="1"/>
  <c r="AH1187" i="4"/>
  <c r="AA1187" i="4"/>
  <c r="AN1133" i="4"/>
  <c r="T1187" i="4"/>
  <c r="AR1187" i="4"/>
  <c r="M955" i="4"/>
  <c r="M89" i="11" s="1"/>
  <c r="AE58" i="10"/>
  <c r="AB1133" i="4"/>
  <c r="AA1133" i="4"/>
  <c r="AF1187" i="4"/>
  <c r="AE1187" i="4"/>
  <c r="P1187" i="4"/>
  <c r="AJ1187" i="4"/>
  <c r="AN1187" i="4"/>
  <c r="O616" i="4"/>
  <c r="P58" i="5" s="1"/>
  <c r="AJ55" i="10"/>
  <c r="AC52" i="10"/>
  <c r="AP55" i="10"/>
  <c r="Y146" i="10"/>
  <c r="AB99" i="10"/>
  <c r="AJ932" i="4"/>
  <c r="AJ82" i="11" s="1"/>
  <c r="AI1133" i="4"/>
  <c r="AF52" i="10"/>
  <c r="W58" i="10"/>
  <c r="AB57" i="10"/>
  <c r="AF57" i="10"/>
  <c r="AK58" i="10"/>
  <c r="AD165" i="10"/>
  <c r="AL55" i="10"/>
  <c r="O165" i="10"/>
  <c r="AG165" i="10"/>
  <c r="AL1133" i="4"/>
  <c r="AR1133" i="4"/>
  <c r="M1187" i="4"/>
  <c r="AH1133" i="4"/>
  <c r="W1133" i="4"/>
  <c r="AP596" i="4"/>
  <c r="AP596" i="10" s="1"/>
  <c r="Q602" i="4"/>
  <c r="Q602" i="10" s="1"/>
  <c r="AJ392" i="4"/>
  <c r="AJ392" i="10" s="1"/>
  <c r="AK602" i="4"/>
  <c r="AK602" i="10" s="1"/>
  <c r="Q1187" i="4"/>
  <c r="Y1187" i="4"/>
  <c r="AL1187" i="4"/>
  <c r="AM146" i="10"/>
  <c r="AK1133" i="4"/>
  <c r="AQ1133" i="4"/>
  <c r="V1187" i="4"/>
  <c r="AC1187" i="4"/>
  <c r="AG1187" i="4"/>
  <c r="Z1187" i="4"/>
  <c r="AM1187" i="4"/>
  <c r="P1133" i="4"/>
  <c r="AD1133" i="4"/>
  <c r="AF1133" i="4"/>
  <c r="AC1133" i="4"/>
  <c r="AE1133" i="4"/>
  <c r="Q1133" i="4"/>
  <c r="AG1133" i="4"/>
  <c r="AP1187" i="4"/>
  <c r="AI1187" i="4"/>
  <c r="N1187" i="4"/>
  <c r="U148" i="10"/>
  <c r="U1203" i="4"/>
  <c r="U1197" i="4" s="1"/>
  <c r="Q616" i="4"/>
  <c r="R58" i="5" s="1"/>
  <c r="AE59" i="4"/>
  <c r="AE885" i="4" s="1"/>
  <c r="AE68" i="11" s="1"/>
  <c r="N601" i="4"/>
  <c r="N601" i="10" s="1"/>
  <c r="AK206" i="4"/>
  <c r="AL23" i="5" s="1"/>
  <c r="AG601" i="4"/>
  <c r="AG601" i="10" s="1"/>
  <c r="AP148" i="10"/>
  <c r="AP1203" i="4"/>
  <c r="AP1197" i="4" s="1"/>
  <c r="O148" i="10"/>
  <c r="O1203" i="4"/>
  <c r="O1197" i="4" s="1"/>
  <c r="AF56" i="10"/>
  <c r="AQ148" i="10"/>
  <c r="AQ152" i="10" s="1"/>
  <c r="AQ1203" i="4"/>
  <c r="AQ1197" i="4" s="1"/>
  <c r="P148" i="10"/>
  <c r="P1203" i="4"/>
  <c r="P1197" i="4" s="1"/>
  <c r="T148" i="10"/>
  <c r="T1203" i="4"/>
  <c r="T1197" i="4" s="1"/>
  <c r="AD148" i="10"/>
  <c r="AD1203" i="4"/>
  <c r="AD1197" i="4" s="1"/>
  <c r="M57" i="10"/>
  <c r="X148" i="10"/>
  <c r="X1203" i="4"/>
  <c r="X1197" i="4" s="1"/>
  <c r="P52" i="10"/>
  <c r="O56" i="10"/>
  <c r="AN52" i="10"/>
  <c r="AE165" i="10"/>
  <c r="Y148" i="10"/>
  <c r="Y1203" i="4"/>
  <c r="Y1197" i="4" s="1"/>
  <c r="AR352" i="10"/>
  <c r="AL902" i="4"/>
  <c r="AE932" i="4"/>
  <c r="AE82" i="11" s="1"/>
  <c r="AE95" i="11" s="1"/>
  <c r="X932" i="4"/>
  <c r="X82" i="11" s="1"/>
  <c r="AJ1133" i="4"/>
  <c r="O1133" i="4"/>
  <c r="AA148" i="10"/>
  <c r="AA1203" i="4"/>
  <c r="AA1197" i="4" s="1"/>
  <c r="AB148" i="10"/>
  <c r="AB1203" i="4"/>
  <c r="AB1197" i="4" s="1"/>
  <c r="AR148" i="10"/>
  <c r="AR1203" i="4"/>
  <c r="AR1197" i="4" s="1"/>
  <c r="AH148" i="10"/>
  <c r="AH1203" i="4"/>
  <c r="AH1197" i="4" s="1"/>
  <c r="AC148" i="10"/>
  <c r="AC1203" i="4"/>
  <c r="AC1197" i="4" s="1"/>
  <c r="AG148" i="10"/>
  <c r="AG1203" i="4"/>
  <c r="AG1197" i="4" s="1"/>
  <c r="AD599" i="4"/>
  <c r="AD599" i="10" s="1"/>
  <c r="AJ148" i="10"/>
  <c r="AJ1203" i="4"/>
  <c r="AJ1197" i="4" s="1"/>
  <c r="Z59" i="4"/>
  <c r="AL148" i="10"/>
  <c r="AL1203" i="4"/>
  <c r="AL1197" i="4" s="1"/>
  <c r="AM15" i="5"/>
  <c r="U1133" i="4"/>
  <c r="AK1187" i="4"/>
  <c r="AO1187" i="4"/>
  <c r="AE148" i="10"/>
  <c r="AE1203" i="4"/>
  <c r="AE1197" i="4" s="1"/>
  <c r="AI148" i="10"/>
  <c r="AI1203" i="4"/>
  <c r="AI1197" i="4" s="1"/>
  <c r="R148" i="10"/>
  <c r="R1203" i="4"/>
  <c r="R1197" i="4" s="1"/>
  <c r="AM148" i="10"/>
  <c r="AM1203" i="4"/>
  <c r="AM1197" i="4" s="1"/>
  <c r="V148" i="10"/>
  <c r="V1203" i="4"/>
  <c r="V1197" i="4" s="1"/>
  <c r="Z601" i="4"/>
  <c r="Z601" i="10" s="1"/>
  <c r="AE601" i="4"/>
  <c r="AE601" i="10" s="1"/>
  <c r="S148" i="10"/>
  <c r="S1203" i="4"/>
  <c r="S1197" i="4" s="1"/>
  <c r="AC57" i="10"/>
  <c r="AK148" i="10"/>
  <c r="AK1203" i="4"/>
  <c r="AK1197" i="4" s="1"/>
  <c r="AO148" i="10"/>
  <c r="AO1203" i="4"/>
  <c r="AO1197" i="4" s="1"/>
  <c r="N148" i="10"/>
  <c r="N1203" i="4"/>
  <c r="N1197" i="4" s="1"/>
  <c r="M148" i="10"/>
  <c r="M152" i="10" s="1"/>
  <c r="M1203" i="4"/>
  <c r="M1197" i="4" s="1"/>
  <c r="Z148" i="10"/>
  <c r="Z1203" i="4"/>
  <c r="Z1197" i="4" s="1"/>
  <c r="AF148" i="10"/>
  <c r="AF1203" i="4"/>
  <c r="AF1197" i="4" s="1"/>
  <c r="AN148" i="10"/>
  <c r="AN1203" i="4"/>
  <c r="AN1197" i="4" s="1"/>
  <c r="W148" i="10"/>
  <c r="W1203" i="4"/>
  <c r="W1197" i="4" s="1"/>
  <c r="Q148" i="10"/>
  <c r="Q1203" i="4"/>
  <c r="Q1197" i="4" s="1"/>
  <c r="AC165" i="10"/>
  <c r="Z1133" i="4"/>
  <c r="M1133" i="4"/>
  <c r="R1133" i="4"/>
  <c r="T1133" i="4"/>
  <c r="X1133" i="4"/>
  <c r="AI57" i="10"/>
  <c r="Y56" i="10"/>
  <c r="AA56" i="10"/>
  <c r="Q55" i="10"/>
  <c r="P146" i="10"/>
  <c r="S58" i="10"/>
  <c r="AE55" i="10"/>
  <c r="Z52" i="10"/>
  <c r="AG57" i="10"/>
  <c r="AQ55" i="10"/>
  <c r="AJ901" i="4"/>
  <c r="AP616" i="4"/>
  <c r="AQ58" i="5" s="1"/>
  <c r="AA602" i="4"/>
  <c r="AA602" i="10" s="1"/>
  <c r="AA58" i="10"/>
  <c r="S56" i="10"/>
  <c r="M55" i="10"/>
  <c r="Q57" i="10"/>
  <c r="N53" i="10"/>
  <c r="N59" i="10" s="1"/>
  <c r="T146" i="10"/>
  <c r="AK55" i="10"/>
  <c r="AN57" i="10"/>
  <c r="U57" i="10"/>
  <c r="X56" i="10"/>
  <c r="Y57" i="10"/>
  <c r="AM58" i="10"/>
  <c r="AK15" i="5"/>
  <c r="AQ601" i="4"/>
  <c r="AQ601" i="10" s="1"/>
  <c r="T601" i="4"/>
  <c r="T601" i="10" s="1"/>
  <c r="AJ146" i="10"/>
  <c r="AJ152" i="10" s="1"/>
  <c r="X58" i="10"/>
  <c r="T57" i="10"/>
  <c r="U55" i="10"/>
  <c r="AG58" i="10"/>
  <c r="X57" i="10"/>
  <c r="AO55" i="10"/>
  <c r="T56" i="10"/>
  <c r="AO57" i="10"/>
  <c r="AH85" i="10"/>
  <c r="V85" i="10"/>
  <c r="O85" i="10"/>
  <c r="AF206" i="4"/>
  <c r="AG23" i="5" s="1"/>
  <c r="AG146" i="10"/>
  <c r="AG152" i="10" s="1"/>
  <c r="AQ352" i="10"/>
  <c r="AI85" i="10"/>
  <c r="AD85" i="10"/>
  <c r="W235" i="11"/>
  <c r="AJ236" i="11"/>
  <c r="V165" i="10"/>
  <c r="T178" i="10"/>
  <c r="O146" i="10"/>
  <c r="O152" i="10" s="1"/>
  <c r="U178" i="10"/>
  <c r="N932" i="4"/>
  <c r="N82" i="11" s="1"/>
  <c r="N236" i="11"/>
  <c r="AR146" i="10"/>
  <c r="X602" i="4"/>
  <c r="X602" i="10" s="1"/>
  <c r="AO152" i="4"/>
  <c r="AP18" i="5" s="1"/>
  <c r="AO601" i="4"/>
  <c r="AO601" i="10" s="1"/>
  <c r="AF596" i="4"/>
  <c r="AF596" i="10" s="1"/>
  <c r="AH390" i="4"/>
  <c r="AH390" i="10" s="1"/>
  <c r="AB601" i="4"/>
  <c r="AB601" i="10" s="1"/>
  <c r="U206" i="4"/>
  <c r="V23" i="5" s="1"/>
  <c r="V57" i="10"/>
  <c r="AR600" i="4"/>
  <c r="AR600" i="10" s="1"/>
  <c r="P599" i="4"/>
  <c r="P599" i="10" s="1"/>
  <c r="V599" i="4"/>
  <c r="V599" i="10" s="1"/>
  <c r="S85" i="10"/>
  <c r="Z85" i="10"/>
  <c r="X596" i="4"/>
  <c r="X596" i="10" s="1"/>
  <c r="AH601" i="4"/>
  <c r="AH601" i="10" s="1"/>
  <c r="AI206" i="4"/>
  <c r="AJ23" i="5" s="1"/>
  <c r="AP58" i="10"/>
  <c r="AK57" i="10"/>
  <c r="AJ52" i="10"/>
  <c r="AF602" i="4"/>
  <c r="AF602" i="10" s="1"/>
  <c r="P601" i="4"/>
  <c r="P601" i="10" s="1"/>
  <c r="AI932" i="4"/>
  <c r="AI82" i="11" s="1"/>
  <c r="AI95" i="11" s="1"/>
  <c r="M511" i="4"/>
  <c r="N49" i="5" s="1"/>
  <c r="R390" i="4"/>
  <c r="R390" i="10" s="1"/>
  <c r="AR601" i="4"/>
  <c r="AR601" i="10" s="1"/>
  <c r="AC616" i="4"/>
  <c r="AD58" i="5" s="1"/>
  <c r="AM206" i="4"/>
  <c r="AN23" i="5" s="1"/>
  <c r="R58" i="10"/>
  <c r="Y55" i="10"/>
  <c r="AI600" i="4"/>
  <c r="AI600" i="10" s="1"/>
  <c r="AJ599" i="4"/>
  <c r="AJ599" i="10" s="1"/>
  <c r="AO146" i="10"/>
  <c r="AG903" i="4"/>
  <c r="Z602" i="4"/>
  <c r="Z602" i="10" s="1"/>
  <c r="AQ600" i="4"/>
  <c r="AQ600" i="10" s="1"/>
  <c r="AN599" i="4"/>
  <c r="AN599" i="10" s="1"/>
  <c r="P932" i="4"/>
  <c r="P82" i="11" s="1"/>
  <c r="P95" i="11" s="1"/>
  <c r="S932" i="4"/>
  <c r="S82" i="11" s="1"/>
  <c r="S95" i="11" s="1"/>
  <c r="AF236" i="11"/>
  <c r="AO85" i="10"/>
  <c r="AG85" i="10"/>
  <c r="AM125" i="10"/>
  <c r="R33" i="10"/>
  <c r="AH165" i="10"/>
  <c r="AB747" i="10"/>
  <c r="P85" i="10"/>
  <c r="AE112" i="10"/>
  <c r="AN85" i="10"/>
  <c r="Z236" i="11"/>
  <c r="AI235" i="11"/>
  <c r="AB352" i="10"/>
  <c r="AP33" i="10"/>
  <c r="AB85" i="10"/>
  <c r="U352" i="10"/>
  <c r="U85" i="10"/>
  <c r="S33" i="10"/>
  <c r="V747" i="10"/>
  <c r="AA85" i="10"/>
  <c r="Q85" i="10"/>
  <c r="AH178" i="10"/>
  <c r="N85" i="10"/>
  <c r="AK85" i="10"/>
  <c r="AB236" i="11"/>
  <c r="AL85" i="10"/>
  <c r="AF85" i="10"/>
  <c r="T85" i="10"/>
  <c r="AA165" i="10"/>
  <c r="AC235" i="11"/>
  <c r="S235" i="11"/>
  <c r="AC85" i="10"/>
  <c r="AN59" i="4"/>
  <c r="AN905" i="4" s="1"/>
  <c r="AN74" i="11" s="1"/>
  <c r="AL596" i="4"/>
  <c r="AL596" i="10" s="1"/>
  <c r="W152" i="4"/>
  <c r="AG59" i="4"/>
  <c r="AG905" i="4" s="1"/>
  <c r="AG74" i="11" s="1"/>
  <c r="AC601" i="4"/>
  <c r="AC601" i="10" s="1"/>
  <c r="AA392" i="4"/>
  <c r="AA392" i="10" s="1"/>
  <c r="AA206" i="4"/>
  <c r="AB23" i="5" s="1"/>
  <c r="AO206" i="4"/>
  <c r="AP23" i="5" s="1"/>
  <c r="AC55" i="10"/>
  <c r="AA57" i="10"/>
  <c r="X52" i="10"/>
  <c r="U58" i="10"/>
  <c r="AR599" i="4"/>
  <c r="AR599" i="10" s="1"/>
  <c r="AO33" i="10"/>
  <c r="Y352" i="10"/>
  <c r="X352" i="10"/>
  <c r="AF59" i="4"/>
  <c r="AG10" i="5" s="1"/>
  <c r="M616" i="4"/>
  <c r="N58" i="5" s="1"/>
  <c r="N59" i="4"/>
  <c r="AN616" i="4"/>
  <c r="AO58" i="5" s="1"/>
  <c r="AC602" i="4"/>
  <c r="AC602" i="10" s="1"/>
  <c r="O206" i="4"/>
  <c r="P23" i="5" s="1"/>
  <c r="M602" i="4"/>
  <c r="M602" i="10" s="1"/>
  <c r="AC53" i="10"/>
  <c r="R146" i="10"/>
  <c r="W56" i="10"/>
  <c r="AM56" i="10"/>
  <c r="X206" i="4"/>
  <c r="Y23" i="5" s="1"/>
  <c r="W85" i="10"/>
  <c r="AD903" i="4"/>
  <c r="AM152" i="4"/>
  <c r="AA601" i="4"/>
  <c r="AA601" i="10" s="1"/>
  <c r="AK616" i="4"/>
  <c r="AL58" i="5" s="1"/>
  <c r="AK392" i="4"/>
  <c r="AK392" i="10" s="1"/>
  <c r="M206" i="4"/>
  <c r="N23" i="5" s="1"/>
  <c r="W206" i="4"/>
  <c r="X23" i="5" s="1"/>
  <c r="M600" i="4"/>
  <c r="M600" i="10" s="1"/>
  <c r="AE57" i="10"/>
  <c r="AQ57" i="10"/>
  <c r="S600" i="4"/>
  <c r="S600" i="10" s="1"/>
  <c r="AI146" i="10"/>
  <c r="AE52" i="10"/>
  <c r="M601" i="4"/>
  <c r="M601" i="10" s="1"/>
  <c r="O313" i="10"/>
  <c r="AL58" i="10"/>
  <c r="O33" i="10"/>
  <c r="Y33" i="10"/>
  <c r="AG235" i="11"/>
  <c r="AG236" i="11"/>
  <c r="AR236" i="11"/>
  <c r="AR235" i="11"/>
  <c r="M235" i="11"/>
  <c r="M236" i="11"/>
  <c r="AL236" i="11"/>
  <c r="AL235" i="11"/>
  <c r="AE236" i="11"/>
  <c r="AE235" i="11"/>
  <c r="AP235" i="11"/>
  <c r="AP236" i="11"/>
  <c r="R236" i="11"/>
  <c r="R235" i="11"/>
  <c r="AA236" i="11"/>
  <c r="AA235" i="11"/>
  <c r="U236" i="11"/>
  <c r="U235" i="11"/>
  <c r="X235" i="11"/>
  <c r="X236" i="11"/>
  <c r="AN235" i="11"/>
  <c r="AN236" i="11"/>
  <c r="AH236" i="11"/>
  <c r="AH235" i="11"/>
  <c r="AQ236" i="11"/>
  <c r="AQ235" i="11"/>
  <c r="Y236" i="11"/>
  <c r="Y235" i="11"/>
  <c r="AK236" i="11"/>
  <c r="AK235" i="11"/>
  <c r="T236" i="11"/>
  <c r="T235" i="11"/>
  <c r="Q236" i="11"/>
  <c r="Q235" i="11"/>
  <c r="P236" i="11"/>
  <c r="P235" i="11"/>
  <c r="AD236" i="11"/>
  <c r="AD235" i="11"/>
  <c r="V235" i="11"/>
  <c r="V236" i="11"/>
  <c r="O236" i="11"/>
  <c r="O235" i="11"/>
  <c r="AO235" i="11"/>
  <c r="AO236" i="11"/>
  <c r="AJ95" i="11"/>
  <c r="O932" i="4"/>
  <c r="O82" i="11" s="1"/>
  <c r="O95" i="11" s="1"/>
  <c r="AL932" i="4"/>
  <c r="AL82" i="11" s="1"/>
  <c r="AL95" i="11" s="1"/>
  <c r="U95" i="11"/>
  <c r="AF932" i="4"/>
  <c r="AF82" i="11" s="1"/>
  <c r="AF95" i="11" s="1"/>
  <c r="AR932" i="4"/>
  <c r="AR82" i="11" s="1"/>
  <c r="AR95" i="11" s="1"/>
  <c r="Y85" i="10"/>
  <c r="V95" i="11"/>
  <c r="AN932" i="4"/>
  <c r="AN82" i="11" s="1"/>
  <c r="AN95" i="11" s="1"/>
  <c r="AP932" i="4"/>
  <c r="AP82" i="11" s="1"/>
  <c r="AP95" i="11" s="1"/>
  <c r="AO165" i="10"/>
  <c r="AE85" i="10"/>
  <c r="AP85" i="10"/>
  <c r="X165" i="10"/>
  <c r="W165" i="10"/>
  <c r="AD152" i="4"/>
  <c r="AE99" i="10"/>
  <c r="AN33" i="10"/>
  <c r="AH33" i="10"/>
  <c r="W33" i="10"/>
  <c r="AI59" i="4"/>
  <c r="AI885" i="4" s="1"/>
  <c r="AI68" i="11" s="1"/>
  <c r="AG152" i="4"/>
  <c r="AH18" i="5" s="1"/>
  <c r="AK59" i="4"/>
  <c r="AE616" i="4"/>
  <c r="AF58" i="5" s="1"/>
  <c r="AP152" i="4"/>
  <c r="AQ18" i="5" s="1"/>
  <c r="AE152" i="4"/>
  <c r="AF18" i="5" s="1"/>
  <c r="AG616" i="4"/>
  <c r="AH58" i="5" s="1"/>
  <c r="O59" i="4"/>
  <c r="O885" i="4" s="1"/>
  <c r="O68" i="11" s="1"/>
  <c r="P152" i="4"/>
  <c r="Q18" i="5" s="1"/>
  <c r="S206" i="4"/>
  <c r="T23" i="5" s="1"/>
  <c r="AJ57" i="10"/>
  <c r="O52" i="10"/>
  <c r="P56" i="10"/>
  <c r="AH146" i="10"/>
  <c r="AE53" i="10"/>
  <c r="AB56" i="10"/>
  <c r="X599" i="4"/>
  <c r="X599" i="10" s="1"/>
  <c r="AB52" i="10"/>
  <c r="AM59" i="4"/>
  <c r="AR52" i="10"/>
  <c r="M85" i="10"/>
  <c r="AJ85" i="10"/>
  <c r="AM85" i="10"/>
  <c r="Q524" i="10"/>
  <c r="AP313" i="10"/>
  <c r="AH657" i="10"/>
  <c r="AE146" i="10"/>
  <c r="AE152" i="10" s="1"/>
  <c r="AM33" i="10"/>
  <c r="P907" i="4"/>
  <c r="P75" i="11" s="1"/>
  <c r="AK932" i="4"/>
  <c r="AK82" i="11" s="1"/>
  <c r="AK95" i="11" s="1"/>
  <c r="Z932" i="4"/>
  <c r="Z82" i="11" s="1"/>
  <c r="Z95" i="11" s="1"/>
  <c r="W616" i="4"/>
  <c r="X58" i="5" s="1"/>
  <c r="AQ602" i="4"/>
  <c r="AQ602" i="10" s="1"/>
  <c r="AA390" i="4"/>
  <c r="AA390" i="10" s="1"/>
  <c r="AL59" i="4"/>
  <c r="AL885" i="4" s="1"/>
  <c r="AL68" i="11" s="1"/>
  <c r="N616" i="4"/>
  <c r="O58" i="5" s="1"/>
  <c r="R601" i="4"/>
  <c r="R601" i="10" s="1"/>
  <c r="AB274" i="4"/>
  <c r="AC30" i="5" s="1"/>
  <c r="AL206" i="4"/>
  <c r="AM23" i="5" s="1"/>
  <c r="Q601" i="4"/>
  <c r="Q601" i="10" s="1"/>
  <c r="V56" i="10"/>
  <c r="U146" i="10"/>
  <c r="U152" i="10" s="1"/>
  <c r="AJ59" i="4"/>
  <c r="AJ885" i="4" s="1"/>
  <c r="AJ68" i="11" s="1"/>
  <c r="R52" i="10"/>
  <c r="Y59" i="4"/>
  <c r="Y905" i="4" s="1"/>
  <c r="Y74" i="11" s="1"/>
  <c r="AC146" i="10"/>
  <c r="AM52" i="10"/>
  <c r="Z392" i="4"/>
  <c r="Z392" i="10" s="1"/>
  <c r="V52" i="10"/>
  <c r="S599" i="4"/>
  <c r="S599" i="10" s="1"/>
  <c r="AP56" i="10"/>
  <c r="AR85" i="10"/>
  <c r="AR33" i="10"/>
  <c r="X33" i="10"/>
  <c r="AA313" i="10"/>
  <c r="AA178" i="10"/>
  <c r="AF33" i="10"/>
  <c r="R932" i="4"/>
  <c r="R82" i="11" s="1"/>
  <c r="R95" i="11" s="1"/>
  <c r="R59" i="4"/>
  <c r="R885" i="4" s="1"/>
  <c r="R68" i="11" s="1"/>
  <c r="X616" i="4"/>
  <c r="Y58" i="5" s="1"/>
  <c r="AP59" i="4"/>
  <c r="AP905" i="4" s="1"/>
  <c r="AP74" i="11" s="1"/>
  <c r="T152" i="4"/>
  <c r="U18" i="5" s="1"/>
  <c r="AK601" i="4"/>
  <c r="AK601" i="10" s="1"/>
  <c r="AR59" i="4"/>
  <c r="AR885" i="4" s="1"/>
  <c r="AR68" i="11" s="1"/>
  <c r="AB616" i="4"/>
  <c r="AC58" i="5" s="1"/>
  <c r="AC59" i="4"/>
  <c r="AC905" i="4" s="1"/>
  <c r="AC74" i="11" s="1"/>
  <c r="X390" i="4"/>
  <c r="X390" i="10" s="1"/>
  <c r="AP601" i="4"/>
  <c r="AP601" i="10" s="1"/>
  <c r="AN596" i="4"/>
  <c r="AN596" i="10" s="1"/>
  <c r="Y601" i="4"/>
  <c r="Y601" i="10" s="1"/>
  <c r="AB59" i="4"/>
  <c r="AC10" i="5" s="1"/>
  <c r="Q58" i="10"/>
  <c r="AF55" i="10"/>
  <c r="AL56" i="10"/>
  <c r="AI56" i="10"/>
  <c r="AI53" i="10"/>
  <c r="U59" i="4"/>
  <c r="U885" i="4" s="1"/>
  <c r="U68" i="11" s="1"/>
  <c r="AQ599" i="4"/>
  <c r="AQ599" i="10" s="1"/>
  <c r="N146" i="10"/>
  <c r="AQ58" i="10"/>
  <c r="R56" i="10"/>
  <c r="AM55" i="10"/>
  <c r="AQ85" i="10"/>
  <c r="U165" i="10"/>
  <c r="AR57" i="10"/>
  <c r="Z33" i="10"/>
  <c r="AG524" i="10"/>
  <c r="AE313" i="10"/>
  <c r="AA52" i="10"/>
  <c r="X95" i="11"/>
  <c r="W599" i="4"/>
  <c r="W599" i="10" s="1"/>
  <c r="AD596" i="4"/>
  <c r="AD596" i="10" s="1"/>
  <c r="AM600" i="4"/>
  <c r="AM600" i="10" s="1"/>
  <c r="AA932" i="4"/>
  <c r="AA82" i="11" s="1"/>
  <c r="AA95" i="11" s="1"/>
  <c r="AQ932" i="4"/>
  <c r="AQ82" i="11" s="1"/>
  <c r="AQ95" i="11" s="1"/>
  <c r="AA352" i="10"/>
  <c r="Y206" i="4"/>
  <c r="Z23" i="5" s="1"/>
  <c r="Z165" i="10"/>
  <c r="Y524" i="10"/>
  <c r="AG95" i="11"/>
  <c r="AC932" i="4"/>
  <c r="AC82" i="11" s="1"/>
  <c r="AC95" i="11" s="1"/>
  <c r="AD932" i="4"/>
  <c r="AD82" i="11" s="1"/>
  <c r="AD95" i="11" s="1"/>
  <c r="T95" i="11"/>
  <c r="Q932" i="4"/>
  <c r="Q82" i="11" s="1"/>
  <c r="Q95" i="11" s="1"/>
  <c r="AH932" i="4"/>
  <c r="AH82" i="11" s="1"/>
  <c r="AH95" i="11" s="1"/>
  <c r="AM932" i="4"/>
  <c r="AM82" i="11" s="1"/>
  <c r="AM95" i="11" s="1"/>
  <c r="AB932" i="4"/>
  <c r="AB82" i="11" s="1"/>
  <c r="AB95" i="11" s="1"/>
  <c r="W932" i="4"/>
  <c r="W82" i="11" s="1"/>
  <c r="W95" i="11" s="1"/>
  <c r="AO932" i="4"/>
  <c r="AO82" i="11" s="1"/>
  <c r="AO95" i="11" s="1"/>
  <c r="Y932" i="4"/>
  <c r="Y82" i="11" s="1"/>
  <c r="Y95" i="11" s="1"/>
  <c r="M932" i="4"/>
  <c r="M82" i="11" s="1"/>
  <c r="U33" i="10"/>
  <c r="N206" i="4"/>
  <c r="O23" i="5" s="1"/>
  <c r="AD146" i="10"/>
  <c r="U388" i="4"/>
  <c r="U388" i="10" s="1"/>
  <c r="V601" i="4"/>
  <c r="V601" i="10" s="1"/>
  <c r="R165" i="10"/>
  <c r="P33" i="10"/>
  <c r="Y597" i="4"/>
  <c r="AD206" i="4"/>
  <c r="AE23" i="5" s="1"/>
  <c r="AP602" i="4"/>
  <c r="AP602" i="10" s="1"/>
  <c r="AK112" i="10"/>
  <c r="Q33" i="10"/>
  <c r="AH61" i="11"/>
  <c r="O352" i="10"/>
  <c r="S657" i="10"/>
  <c r="AM352" i="10"/>
  <c r="Z352" i="10"/>
  <c r="AB33" i="10"/>
  <c r="AE352" i="10"/>
  <c r="P61" i="11"/>
  <c r="AE18" i="5"/>
  <c r="Z885" i="4"/>
  <c r="Z68" i="11" s="1"/>
  <c r="N885" i="4"/>
  <c r="N68" i="11" s="1"/>
  <c r="X18" i="5"/>
  <c r="AG885" i="4"/>
  <c r="AG68" i="11" s="1"/>
  <c r="AN18" i="5"/>
  <c r="AK885" i="4"/>
  <c r="AK68" i="11" s="1"/>
  <c r="N11" i="5"/>
  <c r="AM885" i="4"/>
  <c r="AM68" i="11" s="1"/>
  <c r="AP61" i="11"/>
  <c r="AL10" i="5"/>
  <c r="AK905" i="4"/>
  <c r="AK74" i="11" s="1"/>
  <c r="V15" i="5"/>
  <c r="U901" i="4"/>
  <c r="U902" i="4"/>
  <c r="W15" i="5"/>
  <c r="V902" i="4"/>
  <c r="V901" i="4"/>
  <c r="Z15" i="5"/>
  <c r="Y901" i="4"/>
  <c r="Y902" i="4"/>
  <c r="AS15" i="5"/>
  <c r="AR901" i="4"/>
  <c r="AR902" i="4"/>
  <c r="T11" i="5"/>
  <c r="AF16" i="5"/>
  <c r="AE903" i="4"/>
  <c r="V14" i="5"/>
  <c r="U907" i="4"/>
  <c r="U75" i="11" s="1"/>
  <c r="P14" i="5"/>
  <c r="O907" i="4"/>
  <c r="O75" i="11" s="1"/>
  <c r="R15" i="5"/>
  <c r="Q901" i="4"/>
  <c r="Q902" i="4"/>
  <c r="V11" i="5"/>
  <c r="T15" i="5"/>
  <c r="S902" i="4"/>
  <c r="S901" i="4"/>
  <c r="AB14" i="5"/>
  <c r="AA907" i="4"/>
  <c r="AA75" i="11" s="1"/>
  <c r="U14" i="5"/>
  <c r="T907" i="4"/>
  <c r="T75" i="11" s="1"/>
  <c r="AP14" i="5"/>
  <c r="AO907" i="4"/>
  <c r="AO75" i="11" s="1"/>
  <c r="AC11" i="5"/>
  <c r="U16" i="5"/>
  <c r="T903" i="4"/>
  <c r="AE11" i="5"/>
  <c r="AG11" i="5"/>
  <c r="AD16" i="5"/>
  <c r="AC903" i="4"/>
  <c r="W11" i="5"/>
  <c r="AH14" i="5"/>
  <c r="AG907" i="4"/>
  <c r="AG75" i="11" s="1"/>
  <c r="AF14" i="5"/>
  <c r="AE907" i="4"/>
  <c r="AE75" i="11" s="1"/>
  <c r="AC14" i="5"/>
  <c r="AB907" i="4"/>
  <c r="AB75" i="11" s="1"/>
  <c r="S11" i="5"/>
  <c r="AO16" i="5"/>
  <c r="AN903" i="4"/>
  <c r="AJ14" i="5"/>
  <c r="AI907" i="4"/>
  <c r="AI75" i="11" s="1"/>
  <c r="R14" i="5"/>
  <c r="Q907" i="4"/>
  <c r="Q75" i="11" s="1"/>
  <c r="AK16" i="5"/>
  <c r="AJ903" i="4"/>
  <c r="AK11" i="5"/>
  <c r="AR16" i="5"/>
  <c r="AQ903" i="4"/>
  <c r="AN11" i="5"/>
  <c r="AO14" i="5"/>
  <c r="AN907" i="4"/>
  <c r="AN75" i="11" s="1"/>
  <c r="AS16" i="5"/>
  <c r="AR903" i="4"/>
  <c r="P41" i="11"/>
  <c r="AQ42" i="11"/>
  <c r="AQ33" i="11"/>
  <c r="AQ32" i="11"/>
  <c r="T61" i="11"/>
  <c r="AM42" i="11"/>
  <c r="AM33" i="11"/>
  <c r="AM32" i="11"/>
  <c r="AN41" i="11"/>
  <c r="AL61" i="11"/>
  <c r="W42" i="11"/>
  <c r="W33" i="11"/>
  <c r="W32" i="11"/>
  <c r="AF61" i="11"/>
  <c r="M42" i="11"/>
  <c r="M32" i="11"/>
  <c r="M33" i="11"/>
  <c r="M61" i="11" s="1"/>
  <c r="AJ41" i="11"/>
  <c r="Y41" i="11"/>
  <c r="Z61" i="11"/>
  <c r="P42" i="11"/>
  <c r="P32" i="11"/>
  <c r="P33" i="11"/>
  <c r="AN42" i="11"/>
  <c r="AN45" i="11" s="1"/>
  <c r="AN33" i="11"/>
  <c r="AN32" i="11"/>
  <c r="N42" i="11"/>
  <c r="N32" i="11"/>
  <c r="N33" i="11"/>
  <c r="AG41" i="11"/>
  <c r="AK41" i="11"/>
  <c r="N41" i="11"/>
  <c r="V61" i="11"/>
  <c r="AB61" i="11"/>
  <c r="AA61" i="11"/>
  <c r="AJ904" i="4"/>
  <c r="AJ73" i="11" s="1"/>
  <c r="AH10" i="5"/>
  <c r="X15" i="5"/>
  <c r="W902" i="4"/>
  <c r="W901" i="4"/>
  <c r="AG15" i="5"/>
  <c r="AF901" i="4"/>
  <c r="AF902" i="4"/>
  <c r="O15" i="5"/>
  <c r="N902" i="4"/>
  <c r="N901" i="4"/>
  <c r="R16" i="5"/>
  <c r="Q903" i="4"/>
  <c r="AA11" i="5"/>
  <c r="N16" i="5"/>
  <c r="M903" i="4"/>
  <c r="M904" i="4" s="1"/>
  <c r="M73" i="11" s="1"/>
  <c r="O11" i="5"/>
  <c r="AM14" i="5"/>
  <c r="AL907" i="4"/>
  <c r="AL75" i="11" s="1"/>
  <c r="AS14" i="5"/>
  <c r="AR907" i="4"/>
  <c r="AR75" i="11" s="1"/>
  <c r="AE14" i="5"/>
  <c r="AD907" i="4"/>
  <c r="AD75" i="11" s="1"/>
  <c r="AF11" i="5"/>
  <c r="AH15" i="5"/>
  <c r="AG901" i="4"/>
  <c r="AG902" i="4"/>
  <c r="AG904" i="4" s="1"/>
  <c r="AG73" i="11" s="1"/>
  <c r="AO11" i="5"/>
  <c r="AM11" i="5"/>
  <c r="AI14" i="5"/>
  <c r="AH907" i="4"/>
  <c r="AH75" i="11" s="1"/>
  <c r="AI15" i="5"/>
  <c r="AH902" i="4"/>
  <c r="AH901" i="4"/>
  <c r="AD11" i="5"/>
  <c r="AK152" i="4"/>
  <c r="Z152" i="4"/>
  <c r="AI11" i="5"/>
  <c r="Z14" i="5"/>
  <c r="Y907" i="4"/>
  <c r="Y75" i="11" s="1"/>
  <c r="W14" i="5"/>
  <c r="V907" i="4"/>
  <c r="V75" i="11" s="1"/>
  <c r="AB152" i="4"/>
  <c r="AK14" i="5"/>
  <c r="AJ907" i="4"/>
  <c r="AJ75" i="11" s="1"/>
  <c r="AA16" i="5"/>
  <c r="Z903" i="4"/>
  <c r="AG16" i="5"/>
  <c r="AF903" i="4"/>
  <c r="AM16" i="5"/>
  <c r="AL903" i="4"/>
  <c r="AL904" i="4" s="1"/>
  <c r="AL73" i="11" s="1"/>
  <c r="AD14" i="5"/>
  <c r="AC907" i="4"/>
  <c r="AC75" i="11" s="1"/>
  <c r="Z16" i="5"/>
  <c r="Y903" i="4"/>
  <c r="AP16" i="5"/>
  <c r="AO903" i="4"/>
  <c r="T41" i="11"/>
  <c r="AN61" i="11"/>
  <c r="AG42" i="11"/>
  <c r="AG32" i="11"/>
  <c r="AG33" i="11"/>
  <c r="AJ61" i="11"/>
  <c r="V42" i="11"/>
  <c r="V32" i="11"/>
  <c r="V33" i="11"/>
  <c r="W41" i="11"/>
  <c r="Y61" i="11"/>
  <c r="Z42" i="11"/>
  <c r="Z33" i="11"/>
  <c r="Z32" i="11"/>
  <c r="Q41" i="11"/>
  <c r="U41" i="11"/>
  <c r="AJ42" i="11"/>
  <c r="AJ32" i="11"/>
  <c r="AJ33" i="11"/>
  <c r="AO41" i="11"/>
  <c r="AD41" i="11"/>
  <c r="AQ61" i="11"/>
  <c r="AE41" i="11"/>
  <c r="AG61" i="11"/>
  <c r="AH42" i="11"/>
  <c r="AH32" i="11"/>
  <c r="AH33" i="11"/>
  <c r="AI61" i="11"/>
  <c r="AK61" i="11"/>
  <c r="O42" i="11"/>
  <c r="O33" i="11"/>
  <c r="O32" i="11"/>
  <c r="X41" i="11"/>
  <c r="N61" i="11"/>
  <c r="AE42" i="11"/>
  <c r="AE33" i="11"/>
  <c r="AE32" i="11"/>
  <c r="AA41" i="11"/>
  <c r="S42" i="11"/>
  <c r="S32" i="11"/>
  <c r="S33" i="11"/>
  <c r="S10" i="5"/>
  <c r="R905" i="4"/>
  <c r="R74" i="11" s="1"/>
  <c r="AS10" i="5"/>
  <c r="AR905" i="4"/>
  <c r="AR74" i="11" s="1"/>
  <c r="O10" i="5"/>
  <c r="N905" i="4"/>
  <c r="N74" i="11" s="1"/>
  <c r="AM10" i="5"/>
  <c r="AL905" i="4"/>
  <c r="AL74" i="11" s="1"/>
  <c r="P10" i="5"/>
  <c r="O905" i="4"/>
  <c r="O74" i="11" s="1"/>
  <c r="AQ15" i="5"/>
  <c r="AP902" i="4"/>
  <c r="AP901" i="4"/>
  <c r="AP15" i="5"/>
  <c r="AO901" i="4"/>
  <c r="AO902" i="4"/>
  <c r="P15" i="5"/>
  <c r="O902" i="4"/>
  <c r="O901" i="4"/>
  <c r="Q15" i="5"/>
  <c r="P901" i="4"/>
  <c r="P902" i="4"/>
  <c r="AB15" i="5"/>
  <c r="AA902" i="4"/>
  <c r="AA901" i="4"/>
  <c r="Q11" i="5"/>
  <c r="AJ16" i="5"/>
  <c r="AI903" i="4"/>
  <c r="T14" i="5"/>
  <c r="S907" i="4"/>
  <c r="S75" i="11" s="1"/>
  <c r="R11" i="5"/>
  <c r="AQ14" i="5"/>
  <c r="AP907" i="4"/>
  <c r="AP75" i="11" s="1"/>
  <c r="X14" i="5"/>
  <c r="W907" i="4"/>
  <c r="W75" i="11" s="1"/>
  <c r="AH11" i="5"/>
  <c r="AN14" i="5"/>
  <c r="AM907" i="4"/>
  <c r="AM75" i="11" s="1"/>
  <c r="AJ11" i="5"/>
  <c r="AR11" i="5"/>
  <c r="N15" i="5"/>
  <c r="M901" i="4"/>
  <c r="AC15" i="5"/>
  <c r="AB901" i="4"/>
  <c r="AB902" i="4"/>
  <c r="AS11" i="5"/>
  <c r="AL15" i="5"/>
  <c r="AK901" i="4"/>
  <c r="AK902" i="4"/>
  <c r="AI16" i="5"/>
  <c r="AH903" i="4"/>
  <c r="S15" i="5"/>
  <c r="R902" i="4"/>
  <c r="R901" i="4"/>
  <c r="AJ15" i="5"/>
  <c r="AI902" i="4"/>
  <c r="AI901" i="4"/>
  <c r="AN16" i="5"/>
  <c r="AM903" i="4"/>
  <c r="AA14" i="5"/>
  <c r="Z907" i="4"/>
  <c r="Z75" i="11" s="1"/>
  <c r="AE15" i="5"/>
  <c r="AD902" i="4"/>
  <c r="AD904" i="4" s="1"/>
  <c r="AD73" i="11" s="1"/>
  <c r="AD901" i="4"/>
  <c r="AL16" i="5"/>
  <c r="AK903" i="4"/>
  <c r="O14" i="5"/>
  <c r="N907" i="4"/>
  <c r="N75" i="11" s="1"/>
  <c r="AB16" i="5"/>
  <c r="AA903" i="4"/>
  <c r="O16" i="5"/>
  <c r="N903" i="4"/>
  <c r="AC16" i="5"/>
  <c r="AB903" i="4"/>
  <c r="Q42" i="11"/>
  <c r="Q33" i="11"/>
  <c r="Q32" i="11"/>
  <c r="AO42" i="11"/>
  <c r="AO33" i="11"/>
  <c r="AO32" i="11"/>
  <c r="AR41" i="11"/>
  <c r="AD42" i="11"/>
  <c r="AD33" i="11"/>
  <c r="AD32" i="11"/>
  <c r="R41" i="11"/>
  <c r="W61" i="11"/>
  <c r="O41" i="11"/>
  <c r="Q61" i="11"/>
  <c r="R42" i="11"/>
  <c r="R33" i="11"/>
  <c r="R32" i="11"/>
  <c r="S61" i="11"/>
  <c r="U61" i="11"/>
  <c r="AL42" i="11"/>
  <c r="AL33" i="11"/>
  <c r="AL32" i="11"/>
  <c r="AM41" i="11"/>
  <c r="AO61" i="11"/>
  <c r="AP42" i="11"/>
  <c r="AP32" i="11"/>
  <c r="AP33" i="11"/>
  <c r="AD61" i="11"/>
  <c r="AQ41" i="11"/>
  <c r="AE61" i="11"/>
  <c r="AI41" i="11"/>
  <c r="X61" i="11"/>
  <c r="AD10" i="5"/>
  <c r="Y15" i="5"/>
  <c r="X901" i="4"/>
  <c r="X902" i="4"/>
  <c r="AN15" i="5"/>
  <c r="AM902" i="4"/>
  <c r="AM901" i="4"/>
  <c r="AK10" i="5"/>
  <c r="AJ905" i="4"/>
  <c r="AJ74" i="11" s="1"/>
  <c r="AO15" i="5"/>
  <c r="AN901" i="4"/>
  <c r="AN902" i="4"/>
  <c r="AA15" i="5"/>
  <c r="Z902" i="4"/>
  <c r="Z901" i="4"/>
  <c r="AA10" i="5"/>
  <c r="Z905" i="4"/>
  <c r="Z74" i="11" s="1"/>
  <c r="AR15" i="5"/>
  <c r="AQ902" i="4"/>
  <c r="AQ901" i="4"/>
  <c r="AB11" i="5"/>
  <c r="T16" i="5"/>
  <c r="S903" i="4"/>
  <c r="Y16" i="5"/>
  <c r="X903" i="4"/>
  <c r="S14" i="5"/>
  <c r="R907" i="4"/>
  <c r="R75" i="11" s="1"/>
  <c r="V16" i="5"/>
  <c r="U903" i="4"/>
  <c r="W16" i="5"/>
  <c r="V903" i="4"/>
  <c r="U15" i="5"/>
  <c r="T901" i="4"/>
  <c r="T902" i="4"/>
  <c r="AN10" i="5"/>
  <c r="AM905" i="4"/>
  <c r="AM74" i="11" s="1"/>
  <c r="AR14" i="5"/>
  <c r="AQ907" i="4"/>
  <c r="AQ75" i="11" s="1"/>
  <c r="N14" i="5"/>
  <c r="M907" i="4"/>
  <c r="M75" i="11" s="1"/>
  <c r="AD15" i="5"/>
  <c r="AC901" i="4"/>
  <c r="AC902" i="4"/>
  <c r="AQ11" i="5"/>
  <c r="AL11" i="5"/>
  <c r="Z11" i="5"/>
  <c r="T33" i="10"/>
  <c r="AF15" i="5"/>
  <c r="AE902" i="4"/>
  <c r="AE901" i="4"/>
  <c r="P11" i="5"/>
  <c r="U11" i="5"/>
  <c r="Y11" i="5"/>
  <c r="Y14" i="5"/>
  <c r="X907" i="4"/>
  <c r="X75" i="11" s="1"/>
  <c r="AL14" i="5"/>
  <c r="AK907" i="4"/>
  <c r="AK75" i="11" s="1"/>
  <c r="Q16" i="5"/>
  <c r="P903" i="4"/>
  <c r="AP11" i="5"/>
  <c r="X16" i="5"/>
  <c r="W903" i="4"/>
  <c r="S16" i="5"/>
  <c r="R903" i="4"/>
  <c r="P16" i="5"/>
  <c r="O903" i="4"/>
  <c r="AG14" i="5"/>
  <c r="AF907" i="4"/>
  <c r="AF75" i="11" s="1"/>
  <c r="AP41" i="11"/>
  <c r="AH41" i="11"/>
  <c r="AK42" i="11"/>
  <c r="AK33" i="11"/>
  <c r="AK32" i="11"/>
  <c r="AL41" i="11"/>
  <c r="AR42" i="11"/>
  <c r="AR32" i="11"/>
  <c r="AR61" i="11" s="1"/>
  <c r="AR33" i="11"/>
  <c r="AC42" i="11"/>
  <c r="AC32" i="11"/>
  <c r="AC33" i="11"/>
  <c r="AC61" i="11" s="1"/>
  <c r="AB42" i="11"/>
  <c r="AB45" i="11" s="1"/>
  <c r="AB32" i="11"/>
  <c r="AB33" i="11"/>
  <c r="AF41" i="11"/>
  <c r="R61" i="11"/>
  <c r="M41" i="11"/>
  <c r="T42" i="11"/>
  <c r="T32" i="11"/>
  <c r="T33" i="11"/>
  <c r="X42" i="11"/>
  <c r="X32" i="11"/>
  <c r="X33" i="11"/>
  <c r="AI42" i="11"/>
  <c r="AI33" i="11"/>
  <c r="AI32" i="11"/>
  <c r="Z41" i="11"/>
  <c r="O61" i="11"/>
  <c r="S41" i="11"/>
  <c r="AM61" i="11"/>
  <c r="AC41" i="11"/>
  <c r="AF42" i="11"/>
  <c r="AF33" i="11"/>
  <c r="AF32" i="11"/>
  <c r="U42" i="11"/>
  <c r="U33" i="11"/>
  <c r="U32" i="11"/>
  <c r="Y42" i="11"/>
  <c r="Y33" i="11"/>
  <c r="Y32" i="11"/>
  <c r="V41" i="11"/>
  <c r="AB41" i="11"/>
  <c r="AA42" i="11"/>
  <c r="AA33" i="11"/>
  <c r="AA32" i="11"/>
  <c r="V178" i="10"/>
  <c r="AO524" i="10"/>
  <c r="AH152" i="4"/>
  <c r="AN152" i="4"/>
  <c r="AA59" i="4"/>
  <c r="AA885" i="4" s="1"/>
  <c r="AA68" i="11" s="1"/>
  <c r="AO600" i="4"/>
  <c r="AO600" i="10" s="1"/>
  <c r="Q596" i="4"/>
  <c r="Q596" i="10" s="1"/>
  <c r="AF152" i="4"/>
  <c r="T59" i="4"/>
  <c r="T885" i="4" s="1"/>
  <c r="T68" i="11" s="1"/>
  <c r="S152" i="4"/>
  <c r="V59" i="4"/>
  <c r="V885" i="4" s="1"/>
  <c r="V68" i="11" s="1"/>
  <c r="AO59" i="4"/>
  <c r="AO885" i="4" s="1"/>
  <c r="AO68" i="11" s="1"/>
  <c r="P59" i="4"/>
  <c r="P885" i="4" s="1"/>
  <c r="P68" i="11" s="1"/>
  <c r="R152" i="4"/>
  <c r="R616" i="10"/>
  <c r="AM616" i="4"/>
  <c r="AN58" i="5" s="1"/>
  <c r="AR390" i="4"/>
  <c r="AR390" i="10" s="1"/>
  <c r="AI152" i="4"/>
  <c r="AQ616" i="4"/>
  <c r="AR58" i="5" s="1"/>
  <c r="AD601" i="4"/>
  <c r="AD601" i="10" s="1"/>
  <c r="AI601" i="4"/>
  <c r="AI601" i="10" s="1"/>
  <c r="AH599" i="4"/>
  <c r="AH599" i="10" s="1"/>
  <c r="T206" i="4"/>
  <c r="U23" i="5" s="1"/>
  <c r="AB600" i="4"/>
  <c r="AB600" i="10" s="1"/>
  <c r="AJ206" i="4"/>
  <c r="AK23" i="5" s="1"/>
  <c r="U601" i="4"/>
  <c r="U601" i="10" s="1"/>
  <c r="Q206" i="4"/>
  <c r="R23" i="5" s="1"/>
  <c r="T599" i="4"/>
  <c r="T599" i="10" s="1"/>
  <c r="AB146" i="10"/>
  <c r="AH600" i="4"/>
  <c r="AH600" i="10" s="1"/>
  <c r="R206" i="4"/>
  <c r="S23" i="5" s="1"/>
  <c r="U599" i="4"/>
  <c r="U599" i="10" s="1"/>
  <c r="AG602" i="4"/>
  <c r="AG602" i="10" s="1"/>
  <c r="P602" i="4"/>
  <c r="P602" i="10" s="1"/>
  <c r="AQ390" i="4"/>
  <c r="AQ390" i="10" s="1"/>
  <c r="AK178" i="10"/>
  <c r="AC657" i="10"/>
  <c r="AQ152" i="4"/>
  <c r="AC152" i="4"/>
  <c r="AF616" i="4"/>
  <c r="AG58" i="5" s="1"/>
  <c r="AI616" i="4"/>
  <c r="AJ58" i="5" s="1"/>
  <c r="AN274" i="4"/>
  <c r="AO30" i="5" s="1"/>
  <c r="Q59" i="4"/>
  <c r="Q885" i="4" s="1"/>
  <c r="Q68" i="11" s="1"/>
  <c r="S59" i="4"/>
  <c r="S885" i="4" s="1"/>
  <c r="S68" i="11" s="1"/>
  <c r="AD616" i="4"/>
  <c r="AE58" i="5" s="1"/>
  <c r="Y152" i="4"/>
  <c r="AJ152" i="4"/>
  <c r="M152" i="4"/>
  <c r="AR616" i="4"/>
  <c r="AS58" i="5" s="1"/>
  <c r="AG206" i="4"/>
  <c r="AH23" i="5" s="1"/>
  <c r="AN206" i="4"/>
  <c r="AO23" i="5" s="1"/>
  <c r="S601" i="4"/>
  <c r="S601" i="10" s="1"/>
  <c r="AQ206" i="4"/>
  <c r="AR23" i="5" s="1"/>
  <c r="N599" i="4"/>
  <c r="N599" i="10" s="1"/>
  <c r="AR206" i="4"/>
  <c r="AS23" i="5" s="1"/>
  <c r="AF146" i="10"/>
  <c r="V146" i="10"/>
  <c r="S146" i="10"/>
  <c r="T53" i="10"/>
  <c r="AL601" i="4"/>
  <c r="AL601" i="10" s="1"/>
  <c r="AI599" i="4"/>
  <c r="AI599" i="10" s="1"/>
  <c r="V392" i="4"/>
  <c r="V392" i="10" s="1"/>
  <c r="Z390" i="4"/>
  <c r="Z390" i="10" s="1"/>
  <c r="AB597" i="4"/>
  <c r="AB597" i="10" s="1"/>
  <c r="AN390" i="4"/>
  <c r="AN390" i="10" s="1"/>
  <c r="W146" i="10"/>
  <c r="AR152" i="4"/>
  <c r="N152" i="4"/>
  <c r="AE596" i="4"/>
  <c r="AE596" i="10" s="1"/>
  <c r="AL616" i="4"/>
  <c r="AM58" i="5" s="1"/>
  <c r="AJ616" i="4"/>
  <c r="AK58" i="5" s="1"/>
  <c r="AG600" i="4"/>
  <c r="AG600" i="10" s="1"/>
  <c r="AB596" i="4"/>
  <c r="AB596" i="10" s="1"/>
  <c r="P616" i="4"/>
  <c r="Q58" i="5" s="1"/>
  <c r="S616" i="4"/>
  <c r="T58" i="5" s="1"/>
  <c r="AD59" i="4"/>
  <c r="AD885" i="4" s="1"/>
  <c r="AD68" i="11" s="1"/>
  <c r="W59" i="4"/>
  <c r="W885" i="4" s="1"/>
  <c r="W68" i="11" s="1"/>
  <c r="X388" i="4"/>
  <c r="X388" i="10" s="1"/>
  <c r="AF388" i="4"/>
  <c r="AF388" i="10" s="1"/>
  <c r="AO616" i="4"/>
  <c r="AP58" i="5" s="1"/>
  <c r="Z616" i="4"/>
  <c r="AA58" i="5" s="1"/>
  <c r="AJ601" i="4"/>
  <c r="AJ601" i="10" s="1"/>
  <c r="T616" i="10"/>
  <c r="AF599" i="4"/>
  <c r="AF599" i="10" s="1"/>
  <c r="Z206" i="4"/>
  <c r="AA23" i="5" s="1"/>
  <c r="AB206" i="4"/>
  <c r="AC23" i="5" s="1"/>
  <c r="AK600" i="4"/>
  <c r="AK600" i="10" s="1"/>
  <c r="P206" i="4"/>
  <c r="Q23" i="5" s="1"/>
  <c r="AL146" i="10"/>
  <c r="AQ53" i="10"/>
  <c r="Q146" i="10"/>
  <c r="Z600" i="4"/>
  <c r="Z600" i="10" s="1"/>
  <c r="AK146" i="10"/>
  <c r="AA146" i="10"/>
  <c r="AJ597" i="4"/>
  <c r="AJ597" i="10" s="1"/>
  <c r="S602" i="4"/>
  <c r="S602" i="10" s="1"/>
  <c r="AM601" i="4"/>
  <c r="AM601" i="10" s="1"/>
  <c r="AB599" i="4"/>
  <c r="AB599" i="10" s="1"/>
  <c r="U600" i="4"/>
  <c r="U600" i="10" s="1"/>
  <c r="X601" i="4"/>
  <c r="X601" i="10" s="1"/>
  <c r="M46" i="10"/>
  <c r="W352" i="10"/>
  <c r="AK352" i="10"/>
  <c r="U747" i="10"/>
  <c r="AA33" i="10"/>
  <c r="AN597" i="4"/>
  <c r="Z53" i="10"/>
  <c r="R53" i="10"/>
  <c r="AR602" i="4"/>
  <c r="AR602" i="10" s="1"/>
  <c r="AE599" i="4"/>
  <c r="AE599" i="10" s="1"/>
  <c r="Q599" i="4"/>
  <c r="Q599" i="10" s="1"/>
  <c r="AO597" i="4"/>
  <c r="AO597" i="10" s="1"/>
  <c r="Z597" i="4"/>
  <c r="Z597" i="10" s="1"/>
  <c r="AQ597" i="4"/>
  <c r="AE600" i="4"/>
  <c r="AE600" i="10" s="1"/>
  <c r="AM599" i="4"/>
  <c r="AM599" i="10" s="1"/>
  <c r="AN206" i="10"/>
  <c r="AJ596" i="4"/>
  <c r="AJ596" i="10" s="1"/>
  <c r="T616" i="4"/>
  <c r="U58" i="5" s="1"/>
  <c r="V152" i="4"/>
  <c r="Y392" i="4"/>
  <c r="Y392" i="10" s="1"/>
  <c r="AE206" i="4"/>
  <c r="AF23" i="5" s="1"/>
  <c r="AP206" i="4"/>
  <c r="AQ23" i="5" s="1"/>
  <c r="AA206" i="10"/>
  <c r="AO602" i="4"/>
  <c r="AO602" i="10" s="1"/>
  <c r="Q352" i="10"/>
  <c r="AG352" i="10"/>
  <c r="AI165" i="10"/>
  <c r="W206" i="10"/>
  <c r="AC524" i="10"/>
  <c r="T524" i="10"/>
  <c r="V206" i="4"/>
  <c r="W23" i="5" s="1"/>
  <c r="V616" i="10"/>
  <c r="AF300" i="10"/>
  <c r="U616" i="10"/>
  <c r="O206" i="10"/>
  <c r="AB165" i="10"/>
  <c r="AC352" i="10"/>
  <c r="AH72" i="10"/>
  <c r="AQ616" i="10"/>
  <c r="T165" i="10"/>
  <c r="X524" i="10"/>
  <c r="M524" i="10"/>
  <c r="AQ313" i="10"/>
  <c r="AD33" i="10"/>
  <c r="AJ178" i="10"/>
  <c r="AJ33" i="10"/>
  <c r="AA616" i="10"/>
  <c r="S616" i="10"/>
  <c r="M616" i="10"/>
  <c r="AM524" i="10"/>
  <c r="AG33" i="10"/>
  <c r="R657" i="10"/>
  <c r="AN524" i="10"/>
  <c r="AM657" i="10"/>
  <c r="V206" i="10"/>
  <c r="AQ392" i="4"/>
  <c r="AQ392" i="10" s="1"/>
  <c r="N657" i="10"/>
  <c r="Y165" i="10"/>
  <c r="M657" i="10"/>
  <c r="AL33" i="10"/>
  <c r="M165" i="10"/>
  <c r="AL313" i="10"/>
  <c r="AK524" i="10"/>
  <c r="R112" i="10"/>
  <c r="AQ274" i="10"/>
  <c r="Q616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N165" i="10"/>
  <c r="AQ524" i="10"/>
  <c r="N616" i="10"/>
  <c r="R72" i="10"/>
  <c r="X59" i="4"/>
  <c r="X885" i="4" s="1"/>
  <c r="X68" i="11" s="1"/>
  <c r="AH59" i="4"/>
  <c r="AH885" i="4" s="1"/>
  <c r="AH68" i="11" s="1"/>
  <c r="AA53" i="10"/>
  <c r="Q165" i="10"/>
  <c r="AC600" i="4"/>
  <c r="AC600" i="10" s="1"/>
  <c r="U152" i="4"/>
  <c r="AG596" i="4"/>
  <c r="AG596" i="10" s="1"/>
  <c r="AD300" i="10"/>
  <c r="X152" i="4"/>
  <c r="O152" i="4"/>
  <c r="S300" i="10"/>
  <c r="AK165" i="10"/>
  <c r="Q657" i="10"/>
  <c r="N165" i="10"/>
  <c r="V33" i="10"/>
  <c r="Y657" i="10"/>
  <c r="N33" i="10"/>
  <c r="U657" i="10"/>
  <c r="Y274" i="4"/>
  <c r="Z30" i="5" s="1"/>
  <c r="AL152" i="4"/>
  <c r="Q152" i="4"/>
  <c r="AD274" i="4"/>
  <c r="AE30" i="5" s="1"/>
  <c r="S206" i="10"/>
  <c r="X206" i="10"/>
  <c r="AI33" i="10"/>
  <c r="M300" i="10"/>
  <c r="T657" i="10"/>
  <c r="AF524" i="10"/>
  <c r="R352" i="10"/>
  <c r="AA657" i="10"/>
  <c r="AM616" i="10"/>
  <c r="AI596" i="4"/>
  <c r="AI596" i="10" s="1"/>
  <c r="AA152" i="4"/>
  <c r="AQ59" i="4"/>
  <c r="AQ885" i="4" s="1"/>
  <c r="AQ68" i="11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U524" i="10"/>
  <c r="P747" i="10"/>
  <c r="P597" i="4"/>
  <c r="P597" i="10" s="1"/>
  <c r="P729" i="10"/>
  <c r="AH511" i="4"/>
  <c r="AI49" i="5" s="1"/>
  <c r="AH504" i="10"/>
  <c r="AH511" i="10" s="1"/>
  <c r="R735" i="4"/>
  <c r="S68" i="5" s="1"/>
  <c r="R728" i="10"/>
  <c r="W597" i="4"/>
  <c r="W597" i="10" s="1"/>
  <c r="W729" i="10"/>
  <c r="AM300" i="4"/>
  <c r="AN32" i="5" s="1"/>
  <c r="AM293" i="10"/>
  <c r="AM300" i="10" s="1"/>
  <c r="AM274" i="4"/>
  <c r="AN30" i="5" s="1"/>
  <c r="AM267" i="10"/>
  <c r="AM274" i="10" s="1"/>
  <c r="AF274" i="4"/>
  <c r="AG30" i="5" s="1"/>
  <c r="AF267" i="10"/>
  <c r="AF274" i="10" s="1"/>
  <c r="Y391" i="4"/>
  <c r="Y391" i="10" s="1"/>
  <c r="Y404" i="10"/>
  <c r="W393" i="4"/>
  <c r="W393" i="10" s="1"/>
  <c r="W406" i="10"/>
  <c r="AL388" i="4"/>
  <c r="AL388" i="10" s="1"/>
  <c r="AL401" i="10"/>
  <c r="AR274" i="4"/>
  <c r="AS30" i="5" s="1"/>
  <c r="AR267" i="10"/>
  <c r="AR274" i="10" s="1"/>
  <c r="AQ388" i="4"/>
  <c r="AQ388" i="10" s="1"/>
  <c r="AQ401" i="10"/>
  <c r="M393" i="4"/>
  <c r="M393" i="10" s="1"/>
  <c r="M406" i="10"/>
  <c r="AC735" i="4"/>
  <c r="AD68" i="5" s="1"/>
  <c r="AC728" i="10"/>
  <c r="M597" i="4"/>
  <c r="M597" i="10" s="1"/>
  <c r="M729" i="10"/>
  <c r="AE300" i="4"/>
  <c r="AF32" i="5" s="1"/>
  <c r="AE293" i="10"/>
  <c r="AE300" i="10" s="1"/>
  <c r="AC274" i="4"/>
  <c r="AD30" i="5" s="1"/>
  <c r="AC273" i="10"/>
  <c r="AC274" i="10" s="1"/>
  <c r="Q597" i="4"/>
  <c r="Q597" i="10" s="1"/>
  <c r="Q729" i="10"/>
  <c r="AJ511" i="4"/>
  <c r="AK49" i="5" s="1"/>
  <c r="AJ504" i="10"/>
  <c r="AC300" i="4"/>
  <c r="AD32" i="5" s="1"/>
  <c r="AC293" i="10"/>
  <c r="AC300" i="10" s="1"/>
  <c r="AJ300" i="4"/>
  <c r="AK32" i="5" s="1"/>
  <c r="AJ293" i="10"/>
  <c r="AJ300" i="10" s="1"/>
  <c r="Q392" i="4"/>
  <c r="Q392" i="10" s="1"/>
  <c r="Q405" i="10"/>
  <c r="AC392" i="4"/>
  <c r="AC392" i="10" s="1"/>
  <c r="AC405" i="10"/>
  <c r="AB511" i="4"/>
  <c r="AC49" i="5" s="1"/>
  <c r="AB504" i="10"/>
  <c r="AA300" i="4"/>
  <c r="AB32" i="5" s="1"/>
  <c r="AA293" i="10"/>
  <c r="AA300" i="10" s="1"/>
  <c r="S391" i="4"/>
  <c r="S391" i="10" s="1"/>
  <c r="S404" i="10"/>
  <c r="Q393" i="4"/>
  <c r="Q393" i="10" s="1"/>
  <c r="Q406" i="10"/>
  <c r="W388" i="4"/>
  <c r="W388" i="10" s="1"/>
  <c r="W401" i="10"/>
  <c r="AB602" i="4"/>
  <c r="AB602" i="10" s="1"/>
  <c r="AB734" i="10"/>
  <c r="AB735" i="10" s="1"/>
  <c r="AR393" i="4"/>
  <c r="AR393" i="10" s="1"/>
  <c r="AR406" i="10"/>
  <c r="Z511" i="4"/>
  <c r="AA49" i="5" s="1"/>
  <c r="Z504" i="10"/>
  <c r="Z511" i="10" s="1"/>
  <c r="AO392" i="4"/>
  <c r="AO392" i="10" s="1"/>
  <c r="AO405" i="10"/>
  <c r="AR735" i="4"/>
  <c r="AS68" i="5" s="1"/>
  <c r="AR728" i="10"/>
  <c r="AG597" i="4"/>
  <c r="AG597" i="10" s="1"/>
  <c r="AG729" i="10"/>
  <c r="Y300" i="4"/>
  <c r="Z32" i="5" s="1"/>
  <c r="Y293" i="10"/>
  <c r="Y300" i="10" s="1"/>
  <c r="X300" i="4"/>
  <c r="Y32" i="5" s="1"/>
  <c r="X293" i="10"/>
  <c r="X300" i="10" s="1"/>
  <c r="W274" i="10"/>
  <c r="AO511" i="4"/>
  <c r="AP49" i="5" s="1"/>
  <c r="AO504" i="10"/>
  <c r="AI388" i="4"/>
  <c r="AI388" i="10" s="1"/>
  <c r="AI401" i="10"/>
  <c r="AI393" i="4"/>
  <c r="AI393" i="10" s="1"/>
  <c r="AI406" i="10"/>
  <c r="AR391" i="4"/>
  <c r="AR391" i="10" s="1"/>
  <c r="AR404" i="10"/>
  <c r="AP393" i="4"/>
  <c r="AP393" i="10" s="1"/>
  <c r="AP406" i="10"/>
  <c r="P388" i="4"/>
  <c r="P388" i="10" s="1"/>
  <c r="P401" i="10"/>
  <c r="O511" i="4"/>
  <c r="P49" i="5" s="1"/>
  <c r="O504" i="10"/>
  <c r="U300" i="4"/>
  <c r="V32" i="5" s="1"/>
  <c r="U293" i="10"/>
  <c r="U300" i="10" s="1"/>
  <c r="S511" i="4"/>
  <c r="T49" i="5" s="1"/>
  <c r="S504" i="10"/>
  <c r="S274" i="4"/>
  <c r="T30" i="5" s="1"/>
  <c r="S273" i="10"/>
  <c r="S274" i="10" s="1"/>
  <c r="Y511" i="4"/>
  <c r="Z49" i="5" s="1"/>
  <c r="Y504" i="10"/>
  <c r="X511" i="4"/>
  <c r="Y49" i="5" s="1"/>
  <c r="X504" i="10"/>
  <c r="X511" i="10" s="1"/>
  <c r="X600" i="4"/>
  <c r="X600" i="10" s="1"/>
  <c r="X732" i="10"/>
  <c r="AG300" i="10"/>
  <c r="V391" i="4"/>
  <c r="V391" i="10" s="1"/>
  <c r="V404" i="10"/>
  <c r="AB393" i="4"/>
  <c r="AB393" i="10" s="1"/>
  <c r="AB406" i="10"/>
  <c r="X391" i="4"/>
  <c r="X391" i="10" s="1"/>
  <c r="X404" i="10"/>
  <c r="V393" i="4"/>
  <c r="V393" i="10" s="1"/>
  <c r="V406" i="10"/>
  <c r="AA388" i="4"/>
  <c r="AA388" i="10" s="1"/>
  <c r="AA401" i="10"/>
  <c r="AD602" i="4"/>
  <c r="AD602" i="10" s="1"/>
  <c r="AD734" i="10"/>
  <c r="AD393" i="4"/>
  <c r="AD393" i="10" s="1"/>
  <c r="AD406" i="10"/>
  <c r="AL600" i="4"/>
  <c r="AL600" i="10" s="1"/>
  <c r="AL732" i="10"/>
  <c r="Y602" i="4"/>
  <c r="Y602" i="10" s="1"/>
  <c r="Y734" i="10"/>
  <c r="AN392" i="4"/>
  <c r="AN392" i="10" s="1"/>
  <c r="AN405" i="10"/>
  <c r="AQ597" i="10"/>
  <c r="O600" i="4"/>
  <c r="O600" i="10" s="1"/>
  <c r="O732" i="10"/>
  <c r="W600" i="4"/>
  <c r="W600" i="10" s="1"/>
  <c r="W732" i="10"/>
  <c r="Y388" i="4"/>
  <c r="Y388" i="10" s="1"/>
  <c r="Y401" i="10"/>
  <c r="O599" i="4"/>
  <c r="O599" i="10" s="1"/>
  <c r="O731" i="10"/>
  <c r="Y53" i="10"/>
  <c r="AM597" i="4"/>
  <c r="AM597" i="10" s="1"/>
  <c r="AM729" i="10"/>
  <c r="R599" i="4"/>
  <c r="R599" i="10" s="1"/>
  <c r="R731" i="10"/>
  <c r="Y274" i="10"/>
  <c r="AP600" i="4"/>
  <c r="AP600" i="10" s="1"/>
  <c r="AP732" i="10"/>
  <c r="N391" i="4"/>
  <c r="N391" i="10" s="1"/>
  <c r="N404" i="10"/>
  <c r="AP599" i="4"/>
  <c r="AP599" i="10" s="1"/>
  <c r="AP731" i="10"/>
  <c r="AR206" i="10"/>
  <c r="AL206" i="10"/>
  <c r="AM53" i="10"/>
  <c r="AP206" i="10"/>
  <c r="AJ206" i="10"/>
  <c r="M391" i="4"/>
  <c r="M391" i="10" s="1"/>
  <c r="M404" i="10"/>
  <c r="AR53" i="10"/>
  <c r="AL599" i="4"/>
  <c r="AL599" i="10" s="1"/>
  <c r="AL731" i="10"/>
  <c r="M53" i="10"/>
  <c r="AB53" i="10"/>
  <c r="AE524" i="10"/>
  <c r="AC616" i="10"/>
  <c r="U390" i="4"/>
  <c r="U390" i="10" s="1"/>
  <c r="U507" i="10"/>
  <c r="AB616" i="10"/>
  <c r="AB390" i="4"/>
  <c r="AB390" i="10" s="1"/>
  <c r="AB507" i="10"/>
  <c r="P616" i="10"/>
  <c r="AF390" i="4"/>
  <c r="AF390" i="10" s="1"/>
  <c r="AF507" i="10"/>
  <c r="AI616" i="10"/>
  <c r="Z616" i="10"/>
  <c r="AK390" i="4"/>
  <c r="AK390" i="10" s="1"/>
  <c r="AK507" i="10"/>
  <c r="AD390" i="4"/>
  <c r="AD390" i="10" s="1"/>
  <c r="AD507" i="10"/>
  <c r="AH524" i="10"/>
  <c r="AR165" i="10"/>
  <c r="T390" i="4"/>
  <c r="T390" i="10" s="1"/>
  <c r="T507" i="10"/>
  <c r="V390" i="4"/>
  <c r="V390" i="10" s="1"/>
  <c r="V507" i="10"/>
  <c r="Y390" i="4"/>
  <c r="Y390" i="10" s="1"/>
  <c r="Y507" i="10"/>
  <c r="AJ390" i="4"/>
  <c r="AJ390" i="10" s="1"/>
  <c r="AJ507" i="10"/>
  <c r="AO390" i="4"/>
  <c r="AO390" i="10" s="1"/>
  <c r="AO507" i="10"/>
  <c r="AD274" i="10"/>
  <c r="AF165" i="10"/>
  <c r="O657" i="10"/>
  <c r="AK616" i="10"/>
  <c r="AO657" i="10"/>
  <c r="AD597" i="4"/>
  <c r="AD597" i="10" s="1"/>
  <c r="AD729" i="10"/>
  <c r="M392" i="4"/>
  <c r="M392" i="10" s="1"/>
  <c r="M405" i="10"/>
  <c r="AQ735" i="4"/>
  <c r="AR68" i="5" s="1"/>
  <c r="AQ728" i="10"/>
  <c r="AQ735" i="10" s="1"/>
  <c r="AF597" i="4"/>
  <c r="AF597" i="10" s="1"/>
  <c r="AF729" i="10"/>
  <c r="U511" i="4"/>
  <c r="V49" i="5" s="1"/>
  <c r="U504" i="10"/>
  <c r="X392" i="4"/>
  <c r="X392" i="10" s="1"/>
  <c r="X405" i="10"/>
  <c r="AM511" i="4"/>
  <c r="AN49" i="5" s="1"/>
  <c r="AM504" i="10"/>
  <c r="Q300" i="4"/>
  <c r="R32" i="5" s="1"/>
  <c r="Q293" i="10"/>
  <c r="Q300" i="10" s="1"/>
  <c r="AN300" i="4"/>
  <c r="AO32" i="5" s="1"/>
  <c r="AN293" i="10"/>
  <c r="AN300" i="10" s="1"/>
  <c r="AN600" i="4"/>
  <c r="AN600" i="10" s="1"/>
  <c r="AN732" i="10"/>
  <c r="AL511" i="4"/>
  <c r="AM49" i="5" s="1"/>
  <c r="AL504" i="10"/>
  <c r="AG274" i="10"/>
  <c r="AJ391" i="4"/>
  <c r="AJ391" i="10" s="1"/>
  <c r="AJ404" i="10"/>
  <c r="AH393" i="4"/>
  <c r="AH393" i="10" s="1"/>
  <c r="AH406" i="10"/>
  <c r="AN388" i="4"/>
  <c r="AN388" i="10" s="1"/>
  <c r="AN401" i="10"/>
  <c r="AK391" i="4"/>
  <c r="AK391" i="10" s="1"/>
  <c r="AK404" i="10"/>
  <c r="AQ393" i="4"/>
  <c r="AQ393" i="10" s="1"/>
  <c r="AQ406" i="10"/>
  <c r="AP391" i="4"/>
  <c r="AP391" i="10" s="1"/>
  <c r="AP404" i="10"/>
  <c r="O597" i="4"/>
  <c r="O597" i="10" s="1"/>
  <c r="O729" i="10"/>
  <c r="P392" i="4"/>
  <c r="P392" i="10" s="1"/>
  <c r="P405" i="10"/>
  <c r="N735" i="4"/>
  <c r="O68" i="5" s="1"/>
  <c r="N728" i="10"/>
  <c r="S597" i="4"/>
  <c r="S597" i="10" s="1"/>
  <c r="S729" i="10"/>
  <c r="S735" i="10" s="1"/>
  <c r="R392" i="4"/>
  <c r="R392" i="10" s="1"/>
  <c r="R405" i="10"/>
  <c r="AL300" i="4"/>
  <c r="AM32" i="5" s="1"/>
  <c r="AL293" i="10"/>
  <c r="AL300" i="10" s="1"/>
  <c r="W392" i="4"/>
  <c r="W392" i="10" s="1"/>
  <c r="W405" i="10"/>
  <c r="V274" i="4"/>
  <c r="W30" i="5" s="1"/>
  <c r="V267" i="10"/>
  <c r="V274" i="10" s="1"/>
  <c r="V735" i="4"/>
  <c r="W68" i="5" s="1"/>
  <c r="V728" i="10"/>
  <c r="AO300" i="10"/>
  <c r="AB300" i="4"/>
  <c r="AC32" i="5" s="1"/>
  <c r="AB293" i="10"/>
  <c r="AB300" i="10" s="1"/>
  <c r="AC388" i="4"/>
  <c r="AC388" i="10" s="1"/>
  <c r="AC401" i="10"/>
  <c r="Z391" i="4"/>
  <c r="Z391" i="10" s="1"/>
  <c r="Z404" i="10"/>
  <c r="U393" i="4"/>
  <c r="U393" i="10" s="1"/>
  <c r="U406" i="10"/>
  <c r="AL391" i="4"/>
  <c r="AL391" i="10" s="1"/>
  <c r="AL404" i="10"/>
  <c r="Z393" i="4"/>
  <c r="Z393" i="10" s="1"/>
  <c r="Z406" i="10"/>
  <c r="AC597" i="4"/>
  <c r="AC597" i="10" s="1"/>
  <c r="AC729" i="10"/>
  <c r="N392" i="4"/>
  <c r="N392" i="10" s="1"/>
  <c r="N405" i="10"/>
  <c r="AI597" i="4"/>
  <c r="AI597" i="10" s="1"/>
  <c r="AI729" i="10"/>
  <c r="V511" i="4"/>
  <c r="W49" i="5" s="1"/>
  <c r="V504" i="10"/>
  <c r="AH300" i="4"/>
  <c r="AI32" i="5" s="1"/>
  <c r="AH293" i="10"/>
  <c r="AH300" i="10" s="1"/>
  <c r="AB392" i="4"/>
  <c r="AB392" i="10" s="1"/>
  <c r="AB405" i="10"/>
  <c r="Q274" i="4"/>
  <c r="R30" i="5" s="1"/>
  <c r="Q271" i="10"/>
  <c r="Q274" i="10" s="1"/>
  <c r="Q600" i="4"/>
  <c r="Q600" i="10" s="1"/>
  <c r="Q732" i="10"/>
  <c r="AM735" i="4"/>
  <c r="AN68" i="5" s="1"/>
  <c r="AM728" i="10"/>
  <c r="U391" i="4"/>
  <c r="U391" i="10" s="1"/>
  <c r="U404" i="10"/>
  <c r="AA393" i="4"/>
  <c r="AA393" i="10" s="1"/>
  <c r="AA406" i="10"/>
  <c r="AC391" i="4"/>
  <c r="AC391" i="10" s="1"/>
  <c r="AC404" i="10"/>
  <c r="AK393" i="4"/>
  <c r="AK393" i="10" s="1"/>
  <c r="AK406" i="10"/>
  <c r="AO274" i="10"/>
  <c r="AP388" i="4"/>
  <c r="AP388" i="10" s="1"/>
  <c r="AP401" i="10"/>
  <c r="N393" i="4"/>
  <c r="N393" i="10" s="1"/>
  <c r="N406" i="10"/>
  <c r="Z596" i="4"/>
  <c r="Z596" i="10" s="1"/>
  <c r="Z728" i="10"/>
  <c r="T392" i="4"/>
  <c r="T392" i="10" s="1"/>
  <c r="T405" i="10"/>
  <c r="T511" i="4"/>
  <c r="U49" i="5" s="1"/>
  <c r="T504" i="10"/>
  <c r="AK300" i="4"/>
  <c r="AL32" i="5" s="1"/>
  <c r="AK293" i="10"/>
  <c r="AK300" i="10" s="1"/>
  <c r="AQ511" i="4"/>
  <c r="AR49" i="5" s="1"/>
  <c r="AQ504" i="10"/>
  <c r="AQ511" i="10" s="1"/>
  <c r="AG392" i="4"/>
  <c r="AG392" i="10" s="1"/>
  <c r="AG405" i="10"/>
  <c r="AH274" i="10"/>
  <c r="T391" i="4"/>
  <c r="T391" i="10" s="1"/>
  <c r="T404" i="10"/>
  <c r="R393" i="4"/>
  <c r="R393" i="10" s="1"/>
  <c r="R406" i="10"/>
  <c r="V388" i="4"/>
  <c r="V388" i="10" s="1"/>
  <c r="V401" i="10"/>
  <c r="Y393" i="4"/>
  <c r="Y393" i="10" s="1"/>
  <c r="Y406" i="10"/>
  <c r="AD388" i="4"/>
  <c r="AD388" i="10" s="1"/>
  <c r="AD401" i="10"/>
  <c r="AL602" i="4"/>
  <c r="AL602" i="10" s="1"/>
  <c r="AL734" i="10"/>
  <c r="AE388" i="4"/>
  <c r="AE388" i="10" s="1"/>
  <c r="AE401" i="10"/>
  <c r="AJ602" i="4"/>
  <c r="AJ602" i="10" s="1"/>
  <c r="AJ734" i="10"/>
  <c r="AN53" i="10"/>
  <c r="W602" i="4"/>
  <c r="W602" i="10" s="1"/>
  <c r="W734" i="10"/>
  <c r="AG599" i="4"/>
  <c r="AG599" i="10" s="1"/>
  <c r="AG731" i="10"/>
  <c r="M599" i="4"/>
  <c r="M599" i="10" s="1"/>
  <c r="M731" i="10"/>
  <c r="AE391" i="4"/>
  <c r="AE391" i="10" s="1"/>
  <c r="AE404" i="10"/>
  <c r="U53" i="10"/>
  <c r="AG388" i="4"/>
  <c r="AG388" i="10" s="1"/>
  <c r="AG401" i="10"/>
  <c r="AF600" i="4"/>
  <c r="AF600" i="10" s="1"/>
  <c r="AF732" i="10"/>
  <c r="V602" i="4"/>
  <c r="V602" i="10" s="1"/>
  <c r="V734" i="10"/>
  <c r="AC599" i="4"/>
  <c r="AC599" i="10" s="1"/>
  <c r="AC731" i="10"/>
  <c r="T393" i="4"/>
  <c r="T393" i="10" s="1"/>
  <c r="T406" i="10"/>
  <c r="AO599" i="4"/>
  <c r="AO599" i="10" s="1"/>
  <c r="AO731" i="10"/>
  <c r="P206" i="10"/>
  <c r="T206" i="10"/>
  <c r="AG206" i="10"/>
  <c r="Q206" i="10"/>
  <c r="Q391" i="4"/>
  <c r="Q391" i="10" s="1"/>
  <c r="Q404" i="10"/>
  <c r="Z146" i="10"/>
  <c r="AN146" i="10"/>
  <c r="Z300" i="10"/>
  <c r="AE390" i="4"/>
  <c r="AE390" i="10" s="1"/>
  <c r="AE507" i="10"/>
  <c r="AB274" i="10"/>
  <c r="AF391" i="4"/>
  <c r="AF391" i="10" s="1"/>
  <c r="AF404" i="10"/>
  <c r="W524" i="10"/>
  <c r="AG657" i="10"/>
  <c r="AA524" i="10"/>
  <c r="X657" i="10"/>
  <c r="AP657" i="10"/>
  <c r="AL657" i="10"/>
  <c r="AQ33" i="10"/>
  <c r="AN601" i="4"/>
  <c r="AN601" i="10" s="1"/>
  <c r="AN614" i="10"/>
  <c r="AN616" i="10" s="1"/>
  <c r="X274" i="10"/>
  <c r="AI524" i="10"/>
  <c r="V300" i="10"/>
  <c r="R524" i="10"/>
  <c r="V524" i="10"/>
  <c r="O616" i="10"/>
  <c r="AP390" i="4"/>
  <c r="AP390" i="10" s="1"/>
  <c r="AP507" i="10"/>
  <c r="AL524" i="10"/>
  <c r="AO616" i="10"/>
  <c r="P511" i="4"/>
  <c r="Q49" i="5" s="1"/>
  <c r="P504" i="10"/>
  <c r="O392" i="4"/>
  <c r="O392" i="10" s="1"/>
  <c r="O405" i="10"/>
  <c r="AH597" i="4"/>
  <c r="AH597" i="10" s="1"/>
  <c r="AH729" i="10"/>
  <c r="R300" i="4"/>
  <c r="S32" i="5" s="1"/>
  <c r="R293" i="10"/>
  <c r="R300" i="10" s="1"/>
  <c r="AI392" i="4"/>
  <c r="AI392" i="10" s="1"/>
  <c r="AI405" i="10"/>
  <c r="T735" i="4"/>
  <c r="U68" i="5" s="1"/>
  <c r="T728" i="10"/>
  <c r="AL392" i="4"/>
  <c r="AL392" i="10" s="1"/>
  <c r="AL405" i="10"/>
  <c r="T274" i="4"/>
  <c r="U30" i="5" s="1"/>
  <c r="T267" i="10"/>
  <c r="T274" i="10" s="1"/>
  <c r="AK599" i="4"/>
  <c r="AK599" i="10" s="1"/>
  <c r="AK731" i="10"/>
  <c r="AG511" i="4"/>
  <c r="AH49" i="5" s="1"/>
  <c r="AG504" i="10"/>
  <c r="AI274" i="4"/>
  <c r="AJ30" i="5" s="1"/>
  <c r="AI267" i="10"/>
  <c r="AI274" i="10" s="1"/>
  <c r="AH388" i="4"/>
  <c r="AH388" i="10" s="1"/>
  <c r="AH401" i="10"/>
  <c r="AG391" i="4"/>
  <c r="AG391" i="10" s="1"/>
  <c r="AG404" i="10"/>
  <c r="AE393" i="4"/>
  <c r="AE393" i="10" s="1"/>
  <c r="AE406" i="10"/>
  <c r="AA274" i="4"/>
  <c r="AB30" i="5" s="1"/>
  <c r="AA267" i="10"/>
  <c r="AA274" i="10" s="1"/>
  <c r="AQ391" i="4"/>
  <c r="AQ391" i="10" s="1"/>
  <c r="AQ404" i="10"/>
  <c r="AO393" i="4"/>
  <c r="AO393" i="10" s="1"/>
  <c r="AO406" i="10"/>
  <c r="M388" i="4"/>
  <c r="M388" i="10" s="1"/>
  <c r="M401" i="10"/>
  <c r="AA735" i="4"/>
  <c r="AB68" i="5" s="1"/>
  <c r="AA728" i="10"/>
  <c r="AE511" i="4"/>
  <c r="AF49" i="5" s="1"/>
  <c r="AE504" i="10"/>
  <c r="AE392" i="4"/>
  <c r="AE392" i="10" s="1"/>
  <c r="AE405" i="10"/>
  <c r="AK597" i="4"/>
  <c r="AK597" i="10" s="1"/>
  <c r="AK729" i="10"/>
  <c r="AD511" i="4"/>
  <c r="AE49" i="5" s="1"/>
  <c r="AD504" i="10"/>
  <c r="Y600" i="4"/>
  <c r="Y600" i="10" s="1"/>
  <c r="Y732" i="10"/>
  <c r="S388" i="4"/>
  <c r="S388" i="10" s="1"/>
  <c r="S401" i="10"/>
  <c r="W391" i="4"/>
  <c r="W391" i="10" s="1"/>
  <c r="W404" i="10"/>
  <c r="AB391" i="4"/>
  <c r="AB391" i="10" s="1"/>
  <c r="AB404" i="10"/>
  <c r="AC393" i="4"/>
  <c r="AC393" i="10" s="1"/>
  <c r="AC406" i="10"/>
  <c r="AE597" i="4"/>
  <c r="AE597" i="10" s="1"/>
  <c r="AE729" i="10"/>
  <c r="N511" i="4"/>
  <c r="O49" i="5" s="1"/>
  <c r="N504" i="10"/>
  <c r="AP735" i="4"/>
  <c r="AQ68" i="5" s="1"/>
  <c r="AP728" i="10"/>
  <c r="AH392" i="4"/>
  <c r="AH392" i="10" s="1"/>
  <c r="AH405" i="10"/>
  <c r="AO735" i="4"/>
  <c r="AP68" i="5" s="1"/>
  <c r="AO728" i="10"/>
  <c r="V597" i="4"/>
  <c r="V597" i="10" s="1"/>
  <c r="V729" i="10"/>
  <c r="AF392" i="4"/>
  <c r="AF392" i="10" s="1"/>
  <c r="AF405" i="10"/>
  <c r="O602" i="4"/>
  <c r="O602" i="10" s="1"/>
  <c r="O734" i="10"/>
  <c r="AK511" i="4"/>
  <c r="AL49" i="5" s="1"/>
  <c r="AK504" i="10"/>
  <c r="AI391" i="4"/>
  <c r="AI391" i="10" s="1"/>
  <c r="AI404" i="10"/>
  <c r="AG393" i="4"/>
  <c r="AG393" i="10" s="1"/>
  <c r="AG406" i="10"/>
  <c r="AM391" i="4"/>
  <c r="AM391" i="10" s="1"/>
  <c r="AM404" i="10"/>
  <c r="AR388" i="4"/>
  <c r="AR388" i="10" s="1"/>
  <c r="AR401" i="10"/>
  <c r="P600" i="4"/>
  <c r="P600" i="10" s="1"/>
  <c r="P732" i="10"/>
  <c r="X597" i="4"/>
  <c r="X597" i="10" s="1"/>
  <c r="X729" i="10"/>
  <c r="AD392" i="4"/>
  <c r="AD392" i="10" s="1"/>
  <c r="AD405" i="10"/>
  <c r="R597" i="4"/>
  <c r="R597" i="10" s="1"/>
  <c r="R729" i="10"/>
  <c r="U392" i="4"/>
  <c r="U392" i="10" s="1"/>
  <c r="U405" i="10"/>
  <c r="T597" i="4"/>
  <c r="T597" i="10" s="1"/>
  <c r="T729" i="10"/>
  <c r="AC511" i="4"/>
  <c r="AD49" i="5" s="1"/>
  <c r="AC504" i="10"/>
  <c r="AR511" i="4"/>
  <c r="AS49" i="5" s="1"/>
  <c r="AR504" i="10"/>
  <c r="AR511" i="10" s="1"/>
  <c r="AL274" i="4"/>
  <c r="AM30" i="5" s="1"/>
  <c r="AL273" i="10"/>
  <c r="AL274" i="10" s="1"/>
  <c r="R600" i="4"/>
  <c r="R600" i="10" s="1"/>
  <c r="R732" i="10"/>
  <c r="R388" i="4"/>
  <c r="R388" i="10" s="1"/>
  <c r="R401" i="10"/>
  <c r="P300" i="10"/>
  <c r="AH391" i="4"/>
  <c r="AH391" i="10" s="1"/>
  <c r="AH404" i="10"/>
  <c r="AR597" i="4"/>
  <c r="AR597" i="10" s="1"/>
  <c r="AR729" i="10"/>
  <c r="T600" i="4"/>
  <c r="T600" i="10" s="1"/>
  <c r="T732" i="10"/>
  <c r="AB388" i="4"/>
  <c r="AB388" i="10" s="1"/>
  <c r="AB401" i="10"/>
  <c r="S393" i="4"/>
  <c r="S393" i="10" s="1"/>
  <c r="S406" i="10"/>
  <c r="Y597" i="10"/>
  <c r="X53" i="10"/>
  <c r="O391" i="4"/>
  <c r="O391" i="10" s="1"/>
  <c r="O404" i="10"/>
  <c r="AJ53" i="10"/>
  <c r="U602" i="4"/>
  <c r="U602" i="10" s="1"/>
  <c r="U734" i="10"/>
  <c r="AH602" i="4"/>
  <c r="AH602" i="10" s="1"/>
  <c r="AH734" i="10"/>
  <c r="N602" i="4"/>
  <c r="N602" i="10" s="1"/>
  <c r="N734" i="10"/>
  <c r="AF53" i="10"/>
  <c r="AR392" i="4"/>
  <c r="AR392" i="10" s="1"/>
  <c r="AR405" i="10"/>
  <c r="X393" i="4"/>
  <c r="X393" i="10" s="1"/>
  <c r="X406" i="10"/>
  <c r="AM602" i="4"/>
  <c r="AM602" i="10" s="1"/>
  <c r="AM734" i="10"/>
  <c r="AA599" i="4"/>
  <c r="AA599" i="10" s="1"/>
  <c r="AA731" i="10"/>
  <c r="AF393" i="4"/>
  <c r="AF393" i="10" s="1"/>
  <c r="AF406" i="10"/>
  <c r="N206" i="10"/>
  <c r="AC206" i="4"/>
  <c r="AD23" i="5" s="1"/>
  <c r="AC204" i="10"/>
  <c r="AC206" i="10" s="1"/>
  <c r="AI206" i="10"/>
  <c r="AM206" i="10"/>
  <c r="AQ206" i="10"/>
  <c r="Q53" i="10"/>
  <c r="U206" i="10"/>
  <c r="Y206" i="10"/>
  <c r="AF206" i="10"/>
  <c r="AB206" i="10"/>
  <c r="T300" i="10"/>
  <c r="S53" i="10"/>
  <c r="AR300" i="10"/>
  <c r="AO53" i="10"/>
  <c r="AM390" i="4"/>
  <c r="AM390" i="10" s="1"/>
  <c r="AM507" i="10"/>
  <c r="AG53" i="10"/>
  <c r="M387" i="4"/>
  <c r="M387" i="10" s="1"/>
  <c r="M400" i="10"/>
  <c r="AE657" i="10"/>
  <c r="N524" i="10"/>
  <c r="AJ657" i="10"/>
  <c r="AL390" i="4"/>
  <c r="AL390" i="10" s="1"/>
  <c r="AL507" i="10"/>
  <c r="W390" i="4"/>
  <c r="W390" i="10" s="1"/>
  <c r="W507" i="10"/>
  <c r="AG616" i="10"/>
  <c r="X616" i="10"/>
  <c r="AP616" i="10"/>
  <c r="AL616" i="10"/>
  <c r="M390" i="4"/>
  <c r="M390" i="10" s="1"/>
  <c r="M507" i="10"/>
  <c r="M511" i="10" s="1"/>
  <c r="O524" i="10"/>
  <c r="AN657" i="10"/>
  <c r="AR657" i="10"/>
  <c r="AF657" i="10"/>
  <c r="R274" i="10"/>
  <c r="AL165" i="10"/>
  <c r="P53" i="10"/>
  <c r="AD524" i="10"/>
  <c r="AD657" i="10"/>
  <c r="W657" i="10"/>
  <c r="AI390" i="4"/>
  <c r="AI390" i="10" s="1"/>
  <c r="AI507" i="10"/>
  <c r="AP524" i="10"/>
  <c r="S524" i="10"/>
  <c r="AJ165" i="10"/>
  <c r="AH125" i="10"/>
  <c r="AN352" i="10"/>
  <c r="P352" i="10"/>
  <c r="R511" i="4"/>
  <c r="S49" i="5" s="1"/>
  <c r="R504" i="10"/>
  <c r="R511" i="10" s="1"/>
  <c r="N300" i="4"/>
  <c r="O32" i="5" s="1"/>
  <c r="N293" i="10"/>
  <c r="N300" i="10" s="1"/>
  <c r="O274" i="4"/>
  <c r="P30" i="5" s="1"/>
  <c r="O273" i="10"/>
  <c r="O274" i="10" s="1"/>
  <c r="U597" i="4"/>
  <c r="U597" i="10" s="1"/>
  <c r="U729" i="10"/>
  <c r="AK274" i="4"/>
  <c r="AL30" i="5" s="1"/>
  <c r="AK267" i="10"/>
  <c r="AK274" i="10" s="1"/>
  <c r="AN602" i="4"/>
  <c r="AN602" i="10" s="1"/>
  <c r="AN734" i="10"/>
  <c r="AP300" i="4"/>
  <c r="AQ32" i="5" s="1"/>
  <c r="AP293" i="10"/>
  <c r="AP300" i="10" s="1"/>
  <c r="AJ600" i="4"/>
  <c r="AJ600" i="10" s="1"/>
  <c r="AJ732" i="10"/>
  <c r="AJ388" i="4"/>
  <c r="AJ388" i="10" s="1"/>
  <c r="AJ401" i="10"/>
  <c r="AN391" i="4"/>
  <c r="AN391" i="10" s="1"/>
  <c r="AN404" i="10"/>
  <c r="AL393" i="4"/>
  <c r="AL393" i="10" s="1"/>
  <c r="AL406" i="10"/>
  <c r="AE602" i="4"/>
  <c r="AE602" i="10" s="1"/>
  <c r="AE734" i="10"/>
  <c r="AO388" i="4"/>
  <c r="AO388" i="10" s="1"/>
  <c r="AO401" i="10"/>
  <c r="N274" i="4"/>
  <c r="O30" i="5" s="1"/>
  <c r="N267" i="10"/>
  <c r="N274" i="10" s="1"/>
  <c r="O388" i="4"/>
  <c r="O388" i="10" s="1"/>
  <c r="O401" i="10"/>
  <c r="AE274" i="4"/>
  <c r="AF30" i="5" s="1"/>
  <c r="AE273" i="10"/>
  <c r="AE274" i="10" s="1"/>
  <c r="Y735" i="4"/>
  <c r="Z68" i="5" s="1"/>
  <c r="Y728" i="10"/>
  <c r="AI511" i="4"/>
  <c r="AJ49" i="5" s="1"/>
  <c r="AI504" i="10"/>
  <c r="AI300" i="4"/>
  <c r="AJ32" i="5" s="1"/>
  <c r="AI293" i="10"/>
  <c r="AI300" i="10" s="1"/>
  <c r="Q511" i="4"/>
  <c r="R49" i="5" s="1"/>
  <c r="Q504" i="10"/>
  <c r="AN511" i="4"/>
  <c r="AO49" i="5" s="1"/>
  <c r="AN504" i="10"/>
  <c r="AN511" i="10" s="1"/>
  <c r="Z599" i="4"/>
  <c r="Z599" i="10" s="1"/>
  <c r="Z731" i="10"/>
  <c r="M596" i="4"/>
  <c r="M596" i="10" s="1"/>
  <c r="M728" i="10"/>
  <c r="X735" i="4"/>
  <c r="Y68" i="5" s="1"/>
  <c r="X728" i="10"/>
  <c r="AA511" i="4"/>
  <c r="AB49" i="5" s="1"/>
  <c r="AA504" i="10"/>
  <c r="AA511" i="10" s="1"/>
  <c r="R391" i="4"/>
  <c r="R391" i="10" s="1"/>
  <c r="R404" i="10"/>
  <c r="P393" i="4"/>
  <c r="P393" i="10" s="1"/>
  <c r="P406" i="10"/>
  <c r="Q388" i="4"/>
  <c r="Q388" i="10" s="1"/>
  <c r="Q401" i="10"/>
  <c r="AP274" i="4"/>
  <c r="AQ30" i="5" s="1"/>
  <c r="AP267" i="10"/>
  <c r="AP274" i="10" s="1"/>
  <c r="Z388" i="4"/>
  <c r="Z388" i="10" s="1"/>
  <c r="Z401" i="10"/>
  <c r="AF511" i="4"/>
  <c r="AG49" i="5" s="1"/>
  <c r="AF504" i="10"/>
  <c r="P274" i="4"/>
  <c r="Q30" i="5" s="1"/>
  <c r="P273" i="10"/>
  <c r="P274" i="10" s="1"/>
  <c r="AP511" i="4"/>
  <c r="AQ49" i="5" s="1"/>
  <c r="AP504" i="10"/>
  <c r="W511" i="4"/>
  <c r="X49" i="5" s="1"/>
  <c r="W504" i="10"/>
  <c r="W300" i="4"/>
  <c r="X32" i="5" s="1"/>
  <c r="W293" i="10"/>
  <c r="W300" i="10" s="1"/>
  <c r="U274" i="4"/>
  <c r="V30" i="5" s="1"/>
  <c r="U272" i="10"/>
  <c r="U274" i="10" s="1"/>
  <c r="AM392" i="4"/>
  <c r="AM392" i="10" s="1"/>
  <c r="AM405" i="10"/>
  <c r="AK388" i="4"/>
  <c r="AK388" i="10" s="1"/>
  <c r="AK401" i="10"/>
  <c r="AM388" i="4"/>
  <c r="AM388" i="10" s="1"/>
  <c r="AM401" i="10"/>
  <c r="AO391" i="4"/>
  <c r="AO391" i="10" s="1"/>
  <c r="AO404" i="10"/>
  <c r="AM393" i="4"/>
  <c r="AM393" i="10" s="1"/>
  <c r="AM406" i="10"/>
  <c r="N388" i="4"/>
  <c r="N388" i="10" s="1"/>
  <c r="N401" i="10"/>
  <c r="N597" i="4"/>
  <c r="N597" i="10" s="1"/>
  <c r="N729" i="10"/>
  <c r="O300" i="10"/>
  <c r="Z274" i="4"/>
  <c r="AA30" i="5" s="1"/>
  <c r="Z273" i="10"/>
  <c r="Z274" i="10" s="1"/>
  <c r="S392" i="4"/>
  <c r="S392" i="10" s="1"/>
  <c r="S405" i="10"/>
  <c r="AL597" i="4"/>
  <c r="AL597" i="10" s="1"/>
  <c r="AL729" i="10"/>
  <c r="V600" i="4"/>
  <c r="V600" i="10" s="1"/>
  <c r="V732" i="10"/>
  <c r="AQ300" i="10"/>
  <c r="T602" i="4"/>
  <c r="T602" i="10" s="1"/>
  <c r="T734" i="10"/>
  <c r="T388" i="4"/>
  <c r="T388" i="10" s="1"/>
  <c r="T401" i="10"/>
  <c r="AD391" i="4"/>
  <c r="AD391" i="10" s="1"/>
  <c r="AD404" i="10"/>
  <c r="AJ393" i="4"/>
  <c r="AJ393" i="10" s="1"/>
  <c r="AJ406" i="10"/>
  <c r="AA391" i="4"/>
  <c r="AA391" i="10" s="1"/>
  <c r="AA404" i="10"/>
  <c r="AD600" i="4"/>
  <c r="AD600" i="10" s="1"/>
  <c r="AD732" i="10"/>
  <c r="O393" i="4"/>
  <c r="O393" i="10" s="1"/>
  <c r="O406" i="10"/>
  <c r="R602" i="4"/>
  <c r="R602" i="10" s="1"/>
  <c r="R734" i="10"/>
  <c r="AA600" i="4"/>
  <c r="AA600" i="10" s="1"/>
  <c r="AA732" i="10"/>
  <c r="AP597" i="4"/>
  <c r="AP597" i="10" s="1"/>
  <c r="AP729" i="10"/>
  <c r="AP392" i="4"/>
  <c r="AP392" i="10" s="1"/>
  <c r="AP405" i="10"/>
  <c r="V53" i="10"/>
  <c r="N600" i="4"/>
  <c r="N600" i="10" s="1"/>
  <c r="N732" i="10"/>
  <c r="AL53" i="10"/>
  <c r="AI602" i="4"/>
  <c r="AI602" i="10" s="1"/>
  <c r="AI734" i="10"/>
  <c r="P391" i="4"/>
  <c r="P391" i="10" s="1"/>
  <c r="P404" i="10"/>
  <c r="AH53" i="10"/>
  <c r="AH59" i="10" s="1"/>
  <c r="AA597" i="4"/>
  <c r="AA597" i="10" s="1"/>
  <c r="AA729" i="10"/>
  <c r="AN393" i="4"/>
  <c r="AN393" i="10" s="1"/>
  <c r="AN406" i="10"/>
  <c r="R206" i="10"/>
  <c r="Z206" i="10"/>
  <c r="AH206" i="4"/>
  <c r="AI23" i="5" s="1"/>
  <c r="AH199" i="10"/>
  <c r="AH206" i="10" s="1"/>
  <c r="AK53" i="10"/>
  <c r="AK206" i="10"/>
  <c r="M206" i="10"/>
  <c r="AO206" i="10"/>
  <c r="AP146" i="10"/>
  <c r="N390" i="4"/>
  <c r="N390" i="10" s="1"/>
  <c r="N507" i="10"/>
  <c r="M33" i="10"/>
  <c r="AE616" i="10"/>
  <c r="P390" i="4"/>
  <c r="P390" i="10" s="1"/>
  <c r="P507" i="10"/>
  <c r="AJ616" i="10"/>
  <c r="Q390" i="4"/>
  <c r="Q390" i="10" s="1"/>
  <c r="Q507" i="10"/>
  <c r="AP53" i="10"/>
  <c r="P657" i="10"/>
  <c r="AI657" i="10"/>
  <c r="Z657" i="10"/>
  <c r="AJ274" i="10"/>
  <c r="O390" i="4"/>
  <c r="O390" i="10" s="1"/>
  <c r="O507" i="10"/>
  <c r="AR616" i="10"/>
  <c r="AD53" i="10"/>
  <c r="AF616" i="10"/>
  <c r="AC390" i="4"/>
  <c r="AC390" i="10" s="1"/>
  <c r="AC507" i="10"/>
  <c r="AM165" i="10"/>
  <c r="T352" i="10"/>
  <c r="AD616" i="10"/>
  <c r="AG390" i="4"/>
  <c r="AG390" i="10" s="1"/>
  <c r="AG507" i="10"/>
  <c r="W616" i="10"/>
  <c r="S390" i="4"/>
  <c r="S390" i="10" s="1"/>
  <c r="S507" i="10"/>
  <c r="S165" i="10"/>
  <c r="X146" i="10"/>
  <c r="O53" i="10"/>
  <c r="AN274" i="10"/>
  <c r="AK657" i="10"/>
  <c r="M274" i="4"/>
  <c r="N30" i="5" s="1"/>
  <c r="M273" i="10"/>
  <c r="M274" i="10" s="1"/>
  <c r="N8" i="5"/>
  <c r="J8" i="5"/>
  <c r="M407" i="4"/>
  <c r="N41" i="5" s="1"/>
  <c r="S300" i="4"/>
  <c r="T32" i="5" s="1"/>
  <c r="M59" i="4"/>
  <c r="M905" i="4" s="1"/>
  <c r="M74" i="11" s="1"/>
  <c r="AJ274" i="4"/>
  <c r="AK30" i="5" s="1"/>
  <c r="W274" i="4"/>
  <c r="X30" i="5" s="1"/>
  <c r="S735" i="4"/>
  <c r="T68" i="5" s="1"/>
  <c r="W735" i="4"/>
  <c r="X68" i="5" s="1"/>
  <c r="O735" i="4"/>
  <c r="P68" i="5" s="1"/>
  <c r="AO274" i="4"/>
  <c r="AP30" i="5" s="1"/>
  <c r="AR407" i="4"/>
  <c r="AS41" i="5" s="1"/>
  <c r="AR387" i="4"/>
  <c r="V596" i="4"/>
  <c r="V616" i="4"/>
  <c r="W58" i="5" s="1"/>
  <c r="P735" i="4"/>
  <c r="Q68" i="5" s="1"/>
  <c r="AK407" i="4"/>
  <c r="AL41" i="5" s="1"/>
  <c r="AK387" i="4"/>
  <c r="AA387" i="4"/>
  <c r="AA407" i="4"/>
  <c r="AB41" i="5" s="1"/>
  <c r="Z387" i="4"/>
  <c r="Z407" i="4"/>
  <c r="AA41" i="5" s="1"/>
  <c r="X407" i="4"/>
  <c r="Y41" i="5" s="1"/>
  <c r="X387" i="4"/>
  <c r="X274" i="4"/>
  <c r="Y30" i="5" s="1"/>
  <c r="N596" i="4"/>
  <c r="AC596" i="4"/>
  <c r="AB735" i="4"/>
  <c r="AC68" i="5" s="1"/>
  <c r="O300" i="4"/>
  <c r="P32" i="5" s="1"/>
  <c r="AD735" i="4"/>
  <c r="AE68" i="5" s="1"/>
  <c r="AF735" i="4"/>
  <c r="AG68" i="5" s="1"/>
  <c r="U735" i="4"/>
  <c r="V68" i="5" s="1"/>
  <c r="AN735" i="4"/>
  <c r="AO68" i="5" s="1"/>
  <c r="AP387" i="4"/>
  <c r="AP407" i="4"/>
  <c r="AQ41" i="5" s="1"/>
  <c r="AG300" i="4"/>
  <c r="AH32" i="5" s="1"/>
  <c r="AR300" i="4"/>
  <c r="AS32" i="5" s="1"/>
  <c r="AK735" i="4"/>
  <c r="AL68" i="5" s="1"/>
  <c r="R387" i="4"/>
  <c r="R407" i="4"/>
  <c r="S41" i="5" s="1"/>
  <c r="O387" i="4"/>
  <c r="O407" i="4"/>
  <c r="P41" i="5" s="1"/>
  <c r="AN407" i="4"/>
  <c r="AO41" i="5" s="1"/>
  <c r="AN387" i="4"/>
  <c r="U616" i="4"/>
  <c r="V58" i="5" s="1"/>
  <c r="U596" i="4"/>
  <c r="AH616" i="4"/>
  <c r="AI58" i="5" s="1"/>
  <c r="AH596" i="4"/>
  <c r="AA616" i="4"/>
  <c r="AB58" i="5" s="1"/>
  <c r="AA596" i="4"/>
  <c r="AO407" i="4"/>
  <c r="AP41" i="5" s="1"/>
  <c r="AO387" i="4"/>
  <c r="M300" i="4"/>
  <c r="N32" i="5" s="1"/>
  <c r="T407" i="4"/>
  <c r="U41" i="5" s="1"/>
  <c r="T387" i="4"/>
  <c r="AH735" i="4"/>
  <c r="AI68" i="5" s="1"/>
  <c r="M735" i="4"/>
  <c r="N68" i="5" s="1"/>
  <c r="W387" i="4"/>
  <c r="W407" i="4"/>
  <c r="X41" i="5" s="1"/>
  <c r="AD300" i="4"/>
  <c r="AE32" i="5" s="1"/>
  <c r="AE387" i="4"/>
  <c r="AE407" i="4"/>
  <c r="AF41" i="5" s="1"/>
  <c r="AI735" i="4"/>
  <c r="AJ68" i="5" s="1"/>
  <c r="P596" i="4"/>
  <c r="T596" i="4"/>
  <c r="Y407" i="4"/>
  <c r="Z41" i="5" s="1"/>
  <c r="Y387" i="4"/>
  <c r="P300" i="4"/>
  <c r="Q32" i="5" s="1"/>
  <c r="P407" i="4"/>
  <c r="Q41" i="5" s="1"/>
  <c r="P387" i="4"/>
  <c r="AI387" i="4"/>
  <c r="AI407" i="4"/>
  <c r="AJ41" i="5" s="1"/>
  <c r="AQ596" i="4"/>
  <c r="AQ387" i="4"/>
  <c r="AQ407" i="4"/>
  <c r="AR41" i="5" s="1"/>
  <c r="AG407" i="4"/>
  <c r="AH41" i="5" s="1"/>
  <c r="AG387" i="4"/>
  <c r="W596" i="4"/>
  <c r="AF300" i="4"/>
  <c r="AG32" i="5" s="1"/>
  <c r="AB407" i="4"/>
  <c r="AC41" i="5" s="1"/>
  <c r="AB387" i="4"/>
  <c r="AH387" i="4"/>
  <c r="AH407" i="4"/>
  <c r="AI41" i="5" s="1"/>
  <c r="AC407" i="4"/>
  <c r="AD41" i="5" s="1"/>
  <c r="AC387" i="4"/>
  <c r="AD387" i="4"/>
  <c r="AD407" i="4"/>
  <c r="AE41" i="5" s="1"/>
  <c r="Q407" i="4"/>
  <c r="R41" i="5" s="1"/>
  <c r="Q387" i="4"/>
  <c r="Z300" i="4"/>
  <c r="AA32" i="5" s="1"/>
  <c r="R616" i="4"/>
  <c r="S58" i="5" s="1"/>
  <c r="R596" i="4"/>
  <c r="AM596" i="4"/>
  <c r="Z735" i="4"/>
  <c r="AA68" i="5" s="1"/>
  <c r="Q735" i="4"/>
  <c r="R68" i="5" s="1"/>
  <c r="AE735" i="4"/>
  <c r="AF68" i="5" s="1"/>
  <c r="AL735" i="4"/>
  <c r="AM68" i="5" s="1"/>
  <c r="N387" i="4"/>
  <c r="N407" i="4"/>
  <c r="O41" i="5" s="1"/>
  <c r="U407" i="4"/>
  <c r="V41" i="5" s="1"/>
  <c r="U387" i="4"/>
  <c r="AH274" i="4"/>
  <c r="AI30" i="5" s="1"/>
  <c r="AO596" i="4"/>
  <c r="AG274" i="4"/>
  <c r="AH30" i="5" s="1"/>
  <c r="AL387" i="4"/>
  <c r="AL407" i="4"/>
  <c r="AM41" i="5" s="1"/>
  <c r="AF407" i="4"/>
  <c r="AG41" i="5" s="1"/>
  <c r="AF387" i="4"/>
  <c r="AJ735" i="4"/>
  <c r="AK68" i="5" s="1"/>
  <c r="AM387" i="4"/>
  <c r="AM407" i="4"/>
  <c r="AN41" i="5" s="1"/>
  <c r="AO300" i="4"/>
  <c r="AP32" i="5" s="1"/>
  <c r="R274" i="4"/>
  <c r="S30" i="5" s="1"/>
  <c r="O596" i="4"/>
  <c r="S596" i="4"/>
  <c r="AQ274" i="4"/>
  <c r="AR30" i="5" s="1"/>
  <c r="Y596" i="4"/>
  <c r="Y616" i="4"/>
  <c r="Z58" i="5" s="1"/>
  <c r="V387" i="4"/>
  <c r="V407" i="4"/>
  <c r="W41" i="5" s="1"/>
  <c r="S387" i="4"/>
  <c r="S407" i="4"/>
  <c r="T41" i="5" s="1"/>
  <c r="T300" i="4"/>
  <c r="U32" i="5" s="1"/>
  <c r="AJ407" i="4"/>
  <c r="AK41" i="5" s="1"/>
  <c r="AJ387" i="4"/>
  <c r="V300" i="4"/>
  <c r="W32" i="5" s="1"/>
  <c r="AG735" i="4"/>
  <c r="AH68" i="5" s="1"/>
  <c r="AQ300" i="4"/>
  <c r="AR32" i="5" s="1"/>
  <c r="AK596" i="4"/>
  <c r="AR596" i="4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N95" i="11" l="1"/>
  <c r="AP904" i="4"/>
  <c r="AP73" i="11" s="1"/>
  <c r="AD59" i="10"/>
  <c r="AA152" i="10"/>
  <c r="AE905" i="4"/>
  <c r="AE74" i="11" s="1"/>
  <c r="V10" i="5"/>
  <c r="AL152" i="10"/>
  <c r="AF10" i="5"/>
  <c r="AR152" i="10"/>
  <c r="AP152" i="10"/>
  <c r="AC152" i="10"/>
  <c r="AI152" i="10"/>
  <c r="AO10" i="5"/>
  <c r="AM152" i="10"/>
  <c r="W59" i="10"/>
  <c r="AO152" i="10"/>
  <c r="AD152" i="10"/>
  <c r="P152" i="10"/>
  <c r="AF152" i="10"/>
  <c r="W152" i="10"/>
  <c r="Y152" i="10"/>
  <c r="S152" i="10"/>
  <c r="AH152" i="10"/>
  <c r="R152" i="10"/>
  <c r="X152" i="10"/>
  <c r="V152" i="10"/>
  <c r="AB152" i="10"/>
  <c r="AK152" i="10"/>
  <c r="AN59" i="10"/>
  <c r="M95" i="11"/>
  <c r="AF885" i="4"/>
  <c r="AF68" i="11" s="1"/>
  <c r="AE904" i="4"/>
  <c r="AE73" i="11" s="1"/>
  <c r="T152" i="10"/>
  <c r="AF905" i="4"/>
  <c r="AF74" i="11" s="1"/>
  <c r="AC885" i="4"/>
  <c r="AC68" i="11" s="1"/>
  <c r="AO59" i="10"/>
  <c r="AN152" i="10"/>
  <c r="Q152" i="10"/>
  <c r="AN885" i="4"/>
  <c r="AN68" i="11" s="1"/>
  <c r="O59" i="10"/>
  <c r="AG59" i="10"/>
  <c r="Z152" i="10"/>
  <c r="N152" i="10"/>
  <c r="R904" i="4"/>
  <c r="R73" i="11" s="1"/>
  <c r="R99" i="11" s="1"/>
  <c r="AQ904" i="4"/>
  <c r="AQ73" i="11" s="1"/>
  <c r="AN904" i="4"/>
  <c r="AN73" i="11" s="1"/>
  <c r="V904" i="4"/>
  <c r="V73" i="11" s="1"/>
  <c r="AP885" i="4"/>
  <c r="AP68" i="11" s="1"/>
  <c r="AI905" i="4"/>
  <c r="AI74" i="11" s="1"/>
  <c r="AJ10" i="5"/>
  <c r="AK59" i="10"/>
  <c r="M59" i="10"/>
  <c r="Z59" i="10"/>
  <c r="T59" i="10"/>
  <c r="AP59" i="10"/>
  <c r="S59" i="10"/>
  <c r="Y59" i="10"/>
  <c r="Z10" i="5"/>
  <c r="AQ10" i="5"/>
  <c r="Y885" i="4"/>
  <c r="Y68" i="11" s="1"/>
  <c r="U905" i="4"/>
  <c r="U74" i="11" s="1"/>
  <c r="P59" i="10"/>
  <c r="AI59" i="10"/>
  <c r="Q59" i="10"/>
  <c r="AC59" i="10"/>
  <c r="AP511" i="10"/>
  <c r="U407" i="10"/>
  <c r="AE59" i="10"/>
  <c r="AL59" i="10"/>
  <c r="X59" i="10"/>
  <c r="AQ59" i="10"/>
  <c r="S511" i="10"/>
  <c r="AJ59" i="10"/>
  <c r="AM59" i="10"/>
  <c r="O511" i="10"/>
  <c r="U59" i="10"/>
  <c r="AA59" i="10"/>
  <c r="AB59" i="10"/>
  <c r="AR59" i="10"/>
  <c r="M735" i="10"/>
  <c r="R59" i="10"/>
  <c r="V59" i="10"/>
  <c r="AF59" i="10"/>
  <c r="AB885" i="4"/>
  <c r="AB68" i="11" s="1"/>
  <c r="AB905" i="4"/>
  <c r="AB74" i="11" s="1"/>
  <c r="AM904" i="4"/>
  <c r="AM73" i="11" s="1"/>
  <c r="AM99" i="11" s="1"/>
  <c r="AG99" i="11"/>
  <c r="AL99" i="11"/>
  <c r="AJ99" i="11"/>
  <c r="AF603" i="4"/>
  <c r="AG57" i="5" s="1"/>
  <c r="AB603" i="4"/>
  <c r="AC57" i="5" s="1"/>
  <c r="Q603" i="4"/>
  <c r="R57" i="5" s="1"/>
  <c r="AL511" i="10"/>
  <c r="AM511" i="10"/>
  <c r="AD511" i="10"/>
  <c r="M603" i="4"/>
  <c r="N57" i="5" s="1"/>
  <c r="AD735" i="10"/>
  <c r="N407" i="10"/>
  <c r="AJ735" i="10"/>
  <c r="T511" i="10"/>
  <c r="AR46" i="11"/>
  <c r="AC904" i="4"/>
  <c r="AC73" i="11" s="1"/>
  <c r="M885" i="4"/>
  <c r="M68" i="11" s="1"/>
  <c r="M99" i="11" s="1"/>
  <c r="AN603" i="4"/>
  <c r="AO57" i="5" s="1"/>
  <c r="AE603" i="4"/>
  <c r="AF57" i="5" s="1"/>
  <c r="AJ603" i="4"/>
  <c r="AK57" i="5" s="1"/>
  <c r="AN597" i="10"/>
  <c r="T904" i="4"/>
  <c r="T73" i="11" s="1"/>
  <c r="AH904" i="4"/>
  <c r="AH73" i="11" s="1"/>
  <c r="AJ603" i="10"/>
  <c r="N904" i="4"/>
  <c r="N73" i="11" s="1"/>
  <c r="N99" i="11" s="1"/>
  <c r="AG603" i="4"/>
  <c r="AH57" i="5" s="1"/>
  <c r="X46" i="11"/>
  <c r="AC407" i="10"/>
  <c r="T46" i="11"/>
  <c r="AD603" i="10"/>
  <c r="AE603" i="10"/>
  <c r="AB603" i="10"/>
  <c r="AO904" i="4"/>
  <c r="AO73" i="11" s="1"/>
  <c r="O735" i="10"/>
  <c r="AI904" i="4"/>
  <c r="AI73" i="11" s="1"/>
  <c r="AN46" i="11"/>
  <c r="AJ46" i="11"/>
  <c r="AB18" i="5"/>
  <c r="R18" i="5"/>
  <c r="Y18" i="5"/>
  <c r="AK18" i="5"/>
  <c r="AD18" i="5"/>
  <c r="AI18" i="5"/>
  <c r="AL18" i="5"/>
  <c r="AM18" i="5"/>
  <c r="Z18" i="5"/>
  <c r="AR18" i="5"/>
  <c r="AQ879" i="4"/>
  <c r="AJ18" i="5"/>
  <c r="S18" i="5"/>
  <c r="T18" i="5"/>
  <c r="W18" i="5"/>
  <c r="O18" i="5"/>
  <c r="AC18" i="5"/>
  <c r="P18" i="5"/>
  <c r="V18" i="5"/>
  <c r="AS18" i="5"/>
  <c r="AR879" i="4"/>
  <c r="N18" i="5"/>
  <c r="AG18" i="5"/>
  <c r="AO18" i="5"/>
  <c r="AA18" i="5"/>
  <c r="Y10" i="5"/>
  <c r="X905" i="4"/>
  <c r="X74" i="11" s="1"/>
  <c r="R10" i="5"/>
  <c r="Q905" i="4"/>
  <c r="Q74" i="11" s="1"/>
  <c r="W10" i="5"/>
  <c r="V905" i="4"/>
  <c r="V74" i="11" s="1"/>
  <c r="Y45" i="11"/>
  <c r="Y46" i="11"/>
  <c r="X904" i="4"/>
  <c r="X73" i="11" s="1"/>
  <c r="AB904" i="4"/>
  <c r="AB73" i="11" s="1"/>
  <c r="O45" i="11"/>
  <c r="O46" i="11"/>
  <c r="AG45" i="11"/>
  <c r="AG46" i="11"/>
  <c r="Z904" i="4"/>
  <c r="Z73" i="11" s="1"/>
  <c r="Z99" i="11" s="1"/>
  <c r="N45" i="11"/>
  <c r="N46" i="11"/>
  <c r="M46" i="11"/>
  <c r="M45" i="11"/>
  <c r="AQ46" i="11"/>
  <c r="AQ45" i="11"/>
  <c r="X10" i="5"/>
  <c r="W905" i="4"/>
  <c r="W74" i="11" s="1"/>
  <c r="AK45" i="11"/>
  <c r="AK46" i="11"/>
  <c r="T45" i="11"/>
  <c r="AP46" i="11"/>
  <c r="AP45" i="11"/>
  <c r="P904" i="4"/>
  <c r="P73" i="11" s="1"/>
  <c r="O904" i="4"/>
  <c r="O73" i="11" s="1"/>
  <c r="O99" i="11" s="1"/>
  <c r="AH46" i="11"/>
  <c r="AH45" i="11"/>
  <c r="AR45" i="11"/>
  <c r="X45" i="11"/>
  <c r="S904" i="4"/>
  <c r="S73" i="11" s="1"/>
  <c r="Q904" i="4"/>
  <c r="Q73" i="11" s="1"/>
  <c r="Q99" i="11" s="1"/>
  <c r="Y904" i="4"/>
  <c r="Y73" i="11" s="1"/>
  <c r="N10" i="5"/>
  <c r="AE10" i="5"/>
  <c r="AD905" i="4"/>
  <c r="AD74" i="11" s="1"/>
  <c r="AD99" i="11" s="1"/>
  <c r="Q10" i="5"/>
  <c r="P905" i="4"/>
  <c r="P74" i="11" s="1"/>
  <c r="U10" i="5"/>
  <c r="T905" i="4"/>
  <c r="T74" i="11" s="1"/>
  <c r="AB10" i="5"/>
  <c r="AA905" i="4"/>
  <c r="AA74" i="11" s="1"/>
  <c r="AF46" i="11"/>
  <c r="AI46" i="11"/>
  <c r="AI45" i="11"/>
  <c r="AC46" i="11"/>
  <c r="AC45" i="11"/>
  <c r="AL45" i="11"/>
  <c r="AL46" i="11"/>
  <c r="AD45" i="11"/>
  <c r="AD46" i="11"/>
  <c r="AO46" i="11"/>
  <c r="AO45" i="11"/>
  <c r="Q45" i="11"/>
  <c r="Q46" i="11"/>
  <c r="Z45" i="11"/>
  <c r="Z46" i="11"/>
  <c r="P45" i="11"/>
  <c r="P46" i="11"/>
  <c r="AJ45" i="11"/>
  <c r="W45" i="11"/>
  <c r="W46" i="11"/>
  <c r="AR904" i="4"/>
  <c r="AR73" i="11" s="1"/>
  <c r="AR99" i="11" s="1"/>
  <c r="AR10" i="5"/>
  <c r="AQ905" i="4"/>
  <c r="AI10" i="5"/>
  <c r="AH905" i="4"/>
  <c r="AH74" i="11" s="1"/>
  <c r="T10" i="5"/>
  <c r="S905" i="4"/>
  <c r="S74" i="11" s="1"/>
  <c r="AP10" i="5"/>
  <c r="AO905" i="4"/>
  <c r="AO74" i="11" s="1"/>
  <c r="AA46" i="11"/>
  <c r="AA45" i="11"/>
  <c r="U45" i="11"/>
  <c r="U46" i="11"/>
  <c r="AB46" i="11"/>
  <c r="R45" i="11"/>
  <c r="R46" i="11"/>
  <c r="AF45" i="11"/>
  <c r="AK904" i="4"/>
  <c r="AK73" i="11" s="1"/>
  <c r="AK99" i="11" s="1"/>
  <c r="AA904" i="4"/>
  <c r="AA73" i="11" s="1"/>
  <c r="S45" i="11"/>
  <c r="S46" i="11"/>
  <c r="AE46" i="11"/>
  <c r="AE45" i="11"/>
  <c r="V45" i="11"/>
  <c r="V46" i="11"/>
  <c r="AF904" i="4"/>
  <c r="AF73" i="11" s="1"/>
  <c r="W904" i="4"/>
  <c r="W73" i="11" s="1"/>
  <c r="AM45" i="11"/>
  <c r="AM46" i="11"/>
  <c r="U904" i="4"/>
  <c r="U73" i="11" s="1"/>
  <c r="AK735" i="10"/>
  <c r="T407" i="10"/>
  <c r="AF511" i="10"/>
  <c r="AQ407" i="10"/>
  <c r="P407" i="10"/>
  <c r="AI603" i="10"/>
  <c r="M603" i="10"/>
  <c r="AK511" i="10"/>
  <c r="AG735" i="10"/>
  <c r="Q735" i="10"/>
  <c r="AN603" i="10"/>
  <c r="AL735" i="10"/>
  <c r="AF603" i="10"/>
  <c r="X735" i="10"/>
  <c r="AB407" i="10"/>
  <c r="AD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I603" i="4"/>
  <c r="AJ57" i="5" s="1"/>
  <c r="AL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M394" i="4"/>
  <c r="N40" i="5" s="1"/>
  <c r="X603" i="4"/>
  <c r="Y57" i="5" s="1"/>
  <c r="Z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P603" i="4"/>
  <c r="AQ57" i="5" s="1"/>
  <c r="AP603" i="10"/>
  <c r="AL603" i="10"/>
  <c r="AN407" i="10"/>
  <c r="AR407" i="10"/>
  <c r="AI407" i="10"/>
  <c r="AF394" i="4"/>
  <c r="AG40" i="5" s="1"/>
  <c r="AF387" i="10"/>
  <c r="AF394" i="10" s="1"/>
  <c r="N394" i="4"/>
  <c r="O40" i="5" s="1"/>
  <c r="N387" i="10"/>
  <c r="AD394" i="4"/>
  <c r="AE40" i="5" s="1"/>
  <c r="AD387" i="10"/>
  <c r="AD394" i="10" s="1"/>
  <c r="AH394" i="4"/>
  <c r="AI40" i="5" s="1"/>
  <c r="AH387" i="10"/>
  <c r="AH394" i="10" s="1"/>
  <c r="W603" i="4"/>
  <c r="X57" i="5" s="1"/>
  <c r="W596" i="10"/>
  <c r="W603" i="10" s="1"/>
  <c r="AI394" i="4"/>
  <c r="AJ40" i="5" s="1"/>
  <c r="AI387" i="10"/>
  <c r="AI394" i="10" s="1"/>
  <c r="Y394" i="4"/>
  <c r="Z40" i="5" s="1"/>
  <c r="Y387" i="10"/>
  <c r="Y394" i="10" s="1"/>
  <c r="P603" i="4"/>
  <c r="Q57" i="5" s="1"/>
  <c r="P596" i="10"/>
  <c r="P603" i="10" s="1"/>
  <c r="R394" i="4"/>
  <c r="S40" i="5" s="1"/>
  <c r="R387" i="10"/>
  <c r="R394" i="10" s="1"/>
  <c r="X394" i="4"/>
  <c r="Y40" i="5" s="1"/>
  <c r="X387" i="10"/>
  <c r="X394" i="10" s="1"/>
  <c r="AR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V394" i="4"/>
  <c r="W40" i="5" s="1"/>
  <c r="V387" i="10"/>
  <c r="V394" i="10" s="1"/>
  <c r="S603" i="4"/>
  <c r="T57" i="5" s="1"/>
  <c r="S596" i="10"/>
  <c r="S603" i="10" s="1"/>
  <c r="U394" i="4"/>
  <c r="V40" i="5" s="1"/>
  <c r="U387" i="10"/>
  <c r="U394" i="10" s="1"/>
  <c r="AM603" i="4"/>
  <c r="AN57" i="5" s="1"/>
  <c r="AM596" i="10"/>
  <c r="AM603" i="10" s="1"/>
  <c r="Q394" i="4"/>
  <c r="R40" i="5" s="1"/>
  <c r="Q387" i="10"/>
  <c r="Q394" i="10" s="1"/>
  <c r="AC394" i="4"/>
  <c r="AD40" i="5" s="1"/>
  <c r="AC387" i="10"/>
  <c r="AC394" i="10" s="1"/>
  <c r="AB394" i="4"/>
  <c r="AC40" i="5" s="1"/>
  <c r="AB387" i="10"/>
  <c r="AB394" i="10" s="1"/>
  <c r="AQ394" i="4"/>
  <c r="AR40" i="5" s="1"/>
  <c r="AQ387" i="10"/>
  <c r="AQ394" i="10" s="1"/>
  <c r="P394" i="4"/>
  <c r="Q40" i="5" s="1"/>
  <c r="P387" i="10"/>
  <c r="P394" i="10" s="1"/>
  <c r="AO394" i="4"/>
  <c r="AP40" i="5" s="1"/>
  <c r="AO387" i="10"/>
  <c r="AO394" i="10" s="1"/>
  <c r="AH603" i="4"/>
  <c r="AI57" i="5" s="1"/>
  <c r="AH596" i="10"/>
  <c r="AH603" i="10" s="1"/>
  <c r="AP394" i="4"/>
  <c r="AQ40" i="5" s="1"/>
  <c r="AP387" i="10"/>
  <c r="AP394" i="10" s="1"/>
  <c r="AC603" i="4"/>
  <c r="AD57" i="5" s="1"/>
  <c r="AC596" i="10"/>
  <c r="AC603" i="10" s="1"/>
  <c r="AA394" i="4"/>
  <c r="AB40" i="5" s="1"/>
  <c r="AA387" i="10"/>
  <c r="AA394" i="10" s="1"/>
  <c r="N394" i="10"/>
  <c r="P511" i="10"/>
  <c r="AD407" i="10"/>
  <c r="Z603" i="10"/>
  <c r="AP407" i="10"/>
  <c r="V735" i="10"/>
  <c r="AR735" i="10"/>
  <c r="AC735" i="10"/>
  <c r="AR603" i="4"/>
  <c r="AS57" i="5" s="1"/>
  <c r="AR596" i="10"/>
  <c r="AR603" i="10" s="1"/>
  <c r="O603" i="4"/>
  <c r="P57" i="5" s="1"/>
  <c r="O596" i="10"/>
  <c r="O603" i="10" s="1"/>
  <c r="AM394" i="4"/>
  <c r="AN40" i="5" s="1"/>
  <c r="AM387" i="10"/>
  <c r="AM394" i="10" s="1"/>
  <c r="R603" i="4"/>
  <c r="S57" i="5" s="1"/>
  <c r="R596" i="10"/>
  <c r="R603" i="10" s="1"/>
  <c r="AG394" i="4"/>
  <c r="AH40" i="5" s="1"/>
  <c r="AG387" i="10"/>
  <c r="AG394" i="10" s="1"/>
  <c r="AQ603" i="4"/>
  <c r="AR57" i="5" s="1"/>
  <c r="AQ596" i="10"/>
  <c r="AQ603" i="10" s="1"/>
  <c r="T603" i="4"/>
  <c r="U57" i="5" s="1"/>
  <c r="T596" i="10"/>
  <c r="T603" i="10" s="1"/>
  <c r="T394" i="4"/>
  <c r="U40" i="5" s="1"/>
  <c r="T387" i="10"/>
  <c r="T394" i="10" s="1"/>
  <c r="O394" i="4"/>
  <c r="P40" i="5" s="1"/>
  <c r="O387" i="10"/>
  <c r="O394" i="10" s="1"/>
  <c r="N603" i="4"/>
  <c r="O57" i="5" s="1"/>
  <c r="N596" i="10"/>
  <c r="N603" i="10" s="1"/>
  <c r="AC511" i="10"/>
  <c r="AH407" i="10"/>
  <c r="AG511" i="10"/>
  <c r="AJ511" i="10"/>
  <c r="AK603" i="4"/>
  <c r="AL57" i="5" s="1"/>
  <c r="AK596" i="10"/>
  <c r="AK603" i="10" s="1"/>
  <c r="AJ394" i="4"/>
  <c r="AK40" i="5" s="1"/>
  <c r="AJ387" i="10"/>
  <c r="AJ394" i="10" s="1"/>
  <c r="S394" i="4"/>
  <c r="T40" i="5" s="1"/>
  <c r="S387" i="10"/>
  <c r="S394" i="10" s="1"/>
  <c r="Y603" i="4"/>
  <c r="Z57" i="5" s="1"/>
  <c r="Y596" i="10"/>
  <c r="Y603" i="10" s="1"/>
  <c r="AL394" i="4"/>
  <c r="AM40" i="5" s="1"/>
  <c r="AL387" i="10"/>
  <c r="AL394" i="10" s="1"/>
  <c r="AO603" i="4"/>
  <c r="AP57" i="5" s="1"/>
  <c r="AO596" i="10"/>
  <c r="AO603" i="10" s="1"/>
  <c r="AE394" i="4"/>
  <c r="AF40" i="5" s="1"/>
  <c r="AE387" i="10"/>
  <c r="AE394" i="10" s="1"/>
  <c r="W394" i="4"/>
  <c r="X40" i="5" s="1"/>
  <c r="W387" i="10"/>
  <c r="W394" i="10" s="1"/>
  <c r="AA603" i="4"/>
  <c r="AB57" i="5" s="1"/>
  <c r="AA596" i="10"/>
  <c r="AA603" i="10" s="1"/>
  <c r="U603" i="4"/>
  <c r="V57" i="5" s="1"/>
  <c r="U596" i="10"/>
  <c r="U603" i="10" s="1"/>
  <c r="AN394" i="4"/>
  <c r="AO40" i="5" s="1"/>
  <c r="AN387" i="10"/>
  <c r="AN394" i="10" s="1"/>
  <c r="Z394" i="4"/>
  <c r="AA40" i="5" s="1"/>
  <c r="Z387" i="10"/>
  <c r="Z394" i="10" s="1"/>
  <c r="AK394" i="4"/>
  <c r="AL40" i="5" s="1"/>
  <c r="AK387" i="10"/>
  <c r="AK394" i="10" s="1"/>
  <c r="V603" i="4"/>
  <c r="W57" i="5" s="1"/>
  <c r="V596" i="10"/>
  <c r="V603" i="10" s="1"/>
  <c r="Q511" i="10"/>
  <c r="W511" i="10"/>
  <c r="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P99" i="11" l="1"/>
  <c r="Y99" i="11"/>
  <c r="AE99" i="11"/>
  <c r="AI99" i="11"/>
  <c r="AN99" i="11"/>
  <c r="AF99" i="11"/>
  <c r="V99" i="11"/>
  <c r="AC99" i="11"/>
  <c r="U99" i="11"/>
  <c r="AB99" i="11"/>
  <c r="AA99" i="11"/>
  <c r="X99" i="11"/>
  <c r="S99" i="11"/>
  <c r="W99" i="11"/>
  <c r="P99" i="11"/>
  <c r="AH99" i="11"/>
  <c r="T99" i="11"/>
  <c r="AO99" i="11"/>
  <c r="AQ878" i="4"/>
  <c r="AQ877" i="4" s="1"/>
  <c r="AQ74" i="11"/>
  <c r="AQ99" i="11" s="1"/>
  <c r="AR878" i="4"/>
  <c r="AR877" i="4" s="1"/>
  <c r="AI393" i="3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069" authorId="0" shapeId="0" xr:uid="{D153EEB1-B26B-47C3-B575-3CC2AD8706DD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</commentList>
</comments>
</file>

<file path=xl/sharedStrings.xml><?xml version="1.0" encoding="utf-8"?>
<sst xmlns="http://schemas.openxmlformats.org/spreadsheetml/2006/main" count="19122" uniqueCount="883">
  <si>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</si>
  <si>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</si>
  <si>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</si>
  <si>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</si>
  <si>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</si>
  <si>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</si>
  <si>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</si>
  <si>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</si>
  <si>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</si>
  <si>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</si>
  <si>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</si>
  <si>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</si>
  <si>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</si>
  <si>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</si>
  <si>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</si>
  <si>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</si>
  <si>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</si>
  <si>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</si>
  <si>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</si>
  <si>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</si>
  <si>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</si>
  <si>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</si>
  <si>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</si>
  <si>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</si>
  <si>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</si>
  <si>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</si>
  <si>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</si>
  <si>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</si>
  <si>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</si>
  <si>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</si>
  <si>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</si>
  <si>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</si>
  <si>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</si>
  <si>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</si>
  <si>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</si>
  <si>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</si>
  <si>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</si>
  <si>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</si>
  <si>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</si>
  <si>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</si>
  <si>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</si>
  <si>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</si>
  <si>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</si>
  <si>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</si>
  <si>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</si>
  <si>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</si>
  <si>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</si>
  <si>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</si>
  <si>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</si>
  <si>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</si>
  <si>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</si>
  <si>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</si>
  <si>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</si>
  <si>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</si>
  <si>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</si>
  <si>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</si>
  <si>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</si>
  <si>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</si>
  <si>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</si>
  <si>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</si>
  <si>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</si>
  <si>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</si>
  <si>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</si>
  <si>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</si>
  <si>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</si>
  <si>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</si>
  <si>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</si>
  <si>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</si>
  <si>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</si>
  <si>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</si>
  <si>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</si>
  <si>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</si>
  <si>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</si>
  <si>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</si>
  <si>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</si>
  <si>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</si>
  <si>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</si>
  <si>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</si>
  <si>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</si>
  <si>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</si>
  <si>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</si>
  <si>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</si>
  <si>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</si>
  <si>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</si>
  <si>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</si>
  <si>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</si>
  <si>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</si>
  <si>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</si>
  <si>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</si>
  <si>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</si>
  <si>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</si>
  <si>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</si>
  <si>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</si>
  <si>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</si>
  <si>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</si>
  <si>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</si>
  <si>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</si>
  <si>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</si>
  <si>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</si>
  <si>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</si>
  <si>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</si>
  <si>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</si>
  <si>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</si>
  <si>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</si>
  <si>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</si>
  <si>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</si>
  <si>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</si>
  <si>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</si>
  <si>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</si>
  <si>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</si>
  <si>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</si>
  <si>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</si>
  <si>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</si>
  <si>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</si>
  <si>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</si>
  <si>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</si>
  <si>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</si>
  <si>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</si>
  <si>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</si>
  <si>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</si>
  <si>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</si>
  <si>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</si>
  <si>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</si>
  <si>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</si>
  <si>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</si>
  <si>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</si>
  <si>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</si>
  <si>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</si>
  <si>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</si>
  <si>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</si>
  <si>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</si>
  <si>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</si>
  <si>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</si>
  <si>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</si>
  <si>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</si>
  <si>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</si>
  <si>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</si>
  <si>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</si>
  <si>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</si>
  <si>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</si>
  <si>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</si>
  <si>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</si>
  <si>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</si>
  <si>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</si>
  <si>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</si>
  <si>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</si>
  <si>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</si>
  <si>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</si>
  <si>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</si>
  <si>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</si>
  <si>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</si>
  <si>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</si>
  <si>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</si>
  <si>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</si>
  <si>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</si>
  <si>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</si>
  <si>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</si>
  <si>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</si>
  <si>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</si>
  <si>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</si>
  <si>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</si>
  <si>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</si>
  <si>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</si>
  <si>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</si>
  <si>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</si>
  <si>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</si>
  <si>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</si>
  <si>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</si>
  <si>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</si>
  <si>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</si>
  <si>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</si>
  <si>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</si>
  <si>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</si>
  <si>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</si>
  <si>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</si>
  <si>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</si>
  <si>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</si>
  <si>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</si>
  <si>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</si>
  <si>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</si>
  <si>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</si>
  <si>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</si>
  <si>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</si>
  <si>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</si>
  <si>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</si>
  <si>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</si>
  <si>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</si>
  <si>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</si>
  <si>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</si>
  <si>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</si>
  <si>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</si>
  <si>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</si>
  <si>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</si>
  <si>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</si>
  <si>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</si>
  <si>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</si>
  <si>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</si>
  <si>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</si>
  <si>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</si>
  <si>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</si>
  <si>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</si>
  <si>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</si>
  <si>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</si>
  <si>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</si>
  <si>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</si>
  <si>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</si>
  <si>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</si>
  <si>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</si>
  <si>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</si>
  <si>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</si>
  <si>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</si>
  <si>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</si>
  <si>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</si>
  <si>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</si>
  <si>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</si>
  <si>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</si>
  <si>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</si>
  <si>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</si>
  <si>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</si>
  <si>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</si>
  <si>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</si>
  <si>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</si>
  <si>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</si>
  <si>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</si>
  <si>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</si>
  <si>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</si>
  <si>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</si>
  <si>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</si>
  <si>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</si>
  <si>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</si>
  <si>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</si>
  <si>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</si>
  <si>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</si>
  <si>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</si>
  <si>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</si>
  <si>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</si>
  <si>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</si>
  <si>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</si>
  <si>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</si>
  <si>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</si>
  <si>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</si>
  <si>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</si>
  <si>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</si>
  <si>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</si>
  <si>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</si>
  <si>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</si>
  <si>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</si>
  <si>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</si>
  <si>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</si>
  <si>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</si>
  <si>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</si>
  <si>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</si>
  <si>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</si>
  <si>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</si>
  <si>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</si>
  <si>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</si>
  <si>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</si>
  <si>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</si>
  <si>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</si>
  <si>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</si>
  <si>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</si>
  <si>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</si>
  <si>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</si>
  <si>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</si>
  <si>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</si>
  <si>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</si>
  <si>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</si>
  <si>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</si>
  <si>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</si>
  <si>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</si>
  <si>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</si>
  <si>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</si>
  <si>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</si>
  <si>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</si>
  <si>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</si>
  <si>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</si>
  <si>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</si>
  <si>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</si>
  <si>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</si>
  <si>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</si>
  <si>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</si>
  <si>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</si>
  <si>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</si>
  <si>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</si>
  <si>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</si>
  <si>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</si>
  <si>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</si>
  <si>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</si>
  <si>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</si>
  <si>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</si>
  <si>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</si>
  <si>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</si>
  <si>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</si>
  <si>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</si>
  <si>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</si>
  <si>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</si>
  <si>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</si>
  <si>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</si>
  <si>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</si>
  <si>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</si>
  <si>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</si>
  <si>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</si>
  <si>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</si>
  <si>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</si>
  <si>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</si>
  <si>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</si>
  <si>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</si>
  <si>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</si>
  <si>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</si>
  <si>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</si>
  <si>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</si>
  <si>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</si>
  <si>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</si>
  <si>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</si>
  <si>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</si>
  <si>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</si>
  <si>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</si>
  <si>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</si>
  <si>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</si>
  <si>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</si>
  <si>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</si>
  <si>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</si>
  <si>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</si>
  <si>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</si>
  <si>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</si>
  <si>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</si>
  <si>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</si>
  <si>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</si>
  <si>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</si>
  <si>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</si>
  <si>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</si>
  <si>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</si>
  <si>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</si>
  <si>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</si>
  <si>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</si>
  <si>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</si>
  <si>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</si>
  <si>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</si>
  <si>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</si>
  <si>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</si>
  <si>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</si>
  <si>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</si>
  <si>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</si>
  <si>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</si>
  <si>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</si>
  <si>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</si>
  <si>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</si>
  <si>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</si>
  <si>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</si>
  <si>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</si>
  <si>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</si>
  <si>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</si>
  <si>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</si>
  <si>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</si>
  <si>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</si>
  <si>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</si>
  <si>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</si>
  <si>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</si>
  <si>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</si>
  <si>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</si>
  <si>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</si>
  <si>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</si>
  <si>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</si>
  <si>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</si>
  <si>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</si>
  <si>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</si>
  <si>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</si>
  <si>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</si>
  <si>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</si>
  <si>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</si>
  <si>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</si>
  <si>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</si>
  <si>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</si>
  <si>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</si>
  <si>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</si>
  <si>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</si>
  <si>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</si>
  <si>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</si>
  <si>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</si>
  <si>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</si>
  <si>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</si>
  <si>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</si>
  <si>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</si>
  <si>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</si>
  <si>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</si>
  <si>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</si>
  <si>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</si>
  <si>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</si>
  <si>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</si>
  <si>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</si>
  <si>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</si>
  <si>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</si>
  <si>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</si>
  <si>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</si>
  <si>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</si>
  <si>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</si>
  <si>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</si>
  <si>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</si>
  <si>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</si>
  <si>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</si>
  <si>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</si>
  <si>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</si>
  <si>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</si>
  <si>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</si>
  <si>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</si>
  <si>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</si>
  <si>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</si>
  <si>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</si>
  <si>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</si>
  <si>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</si>
  <si>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</si>
  <si>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</si>
  <si>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</si>
  <si>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</si>
  <si>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</si>
  <si>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</si>
  <si>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</si>
  <si>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</si>
  <si>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</si>
  <si>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</si>
  <si>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</si>
  <si>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</si>
  <si>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</si>
  <si>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</si>
  <si>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</si>
  <si>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</si>
  <si>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</si>
  <si>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</si>
  <si>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</si>
  <si>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</si>
  <si>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</si>
  <si>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</si>
  <si>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</si>
  <si>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</si>
  <si>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</si>
  <si>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</si>
  <si>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</si>
  <si>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</si>
  <si>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</si>
  <si>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</si>
  <si>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</si>
  <si>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</si>
  <si>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</si>
  <si>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</si>
  <si>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</si>
  <si>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</si>
  <si>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</si>
  <si>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</si>
  <si>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</si>
  <si>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</si>
  <si>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</si>
  <si>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</si>
  <si>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</si>
  <si>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</si>
  <si>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</si>
  <si>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</si>
  <si>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</si>
  <si>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</si>
  <si>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</si>
  <si>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</si>
  <si>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</si>
  <si>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</si>
  <si>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</si>
  <si>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</si>
  <si>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</si>
  <si>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</si>
  <si>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</si>
  <si>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</si>
  <si>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</si>
  <si>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</si>
  <si>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</si>
  <si>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</si>
  <si>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</si>
  <si>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</si>
  <si>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</si>
  <si>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</si>
  <si>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</si>
  <si>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</si>
  <si>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</si>
  <si>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</si>
  <si>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</si>
  <si>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</si>
  <si>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</si>
  <si>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</si>
  <si>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</si>
  <si>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</si>
  <si>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</si>
  <si>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</si>
  <si>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</si>
  <si>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</si>
  <si>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</si>
  <si>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</si>
  <si>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</si>
  <si>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</si>
  <si>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</si>
  <si>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</si>
  <si>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</si>
  <si>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</si>
  <si>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</si>
  <si>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</si>
  <si>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</si>
  <si>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</si>
  <si>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</si>
  <si>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</si>
  <si>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</si>
  <si>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</si>
  <si>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</si>
  <si>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</si>
  <si>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</si>
  <si>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</si>
  <si>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</si>
  <si>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</si>
  <si>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</si>
  <si>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</si>
  <si>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</si>
  <si>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</si>
  <si>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</si>
  <si>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</si>
  <si>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</si>
  <si>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</si>
  <si>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</si>
  <si>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</si>
  <si>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</si>
  <si>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</si>
  <si>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</si>
  <si>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</si>
  <si>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</si>
  <si>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</si>
  <si>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</si>
  <si>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</si>
  <si>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</si>
  <si>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</si>
  <si>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</si>
  <si>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</si>
  <si>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</si>
  <si>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</si>
  <si>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</si>
  <si>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</si>
  <si>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</si>
  <si>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</si>
  <si>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</si>
  <si>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</si>
  <si>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</si>
  <si>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</si>
  <si>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</si>
  <si>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</si>
  <si>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</si>
  <si>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</si>
  <si>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</si>
  <si>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</si>
  <si>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</si>
  <si>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</si>
  <si>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</si>
  <si>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</si>
  <si>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</si>
  <si>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</si>
  <si>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</si>
  <si>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</si>
  <si>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</si>
  <si>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</si>
  <si>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</si>
  <si>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</si>
  <si>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</si>
  <si>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</si>
  <si>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</si>
  <si>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</si>
  <si>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</si>
  <si>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</si>
  <si>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</si>
  <si>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</si>
  <si>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</si>
  <si>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</si>
  <si>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</si>
  <si>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</si>
  <si>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</si>
  <si>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</si>
  <si>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</si>
  <si>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</si>
  <si>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</si>
  <si>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</si>
  <si>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</si>
  <si>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</si>
  <si>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</si>
  <si>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</si>
  <si>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</si>
  <si>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</si>
  <si>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</si>
  <si>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</si>
  <si>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</si>
  <si>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</si>
  <si>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</si>
  <si>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</si>
  <si>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</si>
  <si>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</si>
  <si>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</si>
  <si>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</si>
  <si>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</si>
  <si>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</si>
  <si>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</si>
  <si>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</si>
  <si>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</si>
  <si>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</si>
  <si>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</si>
  <si>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</si>
  <si>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</si>
  <si>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</si>
  <si>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</si>
  <si>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</si>
  <si>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</si>
  <si>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</si>
  <si>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</si>
  <si>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</si>
  <si>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</si>
  <si>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</si>
  <si>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</si>
  <si>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</si>
  <si>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</si>
  <si>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</si>
  <si>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</si>
  <si>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</si>
  <si>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</si>
  <si>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</si>
  <si>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</si>
  <si>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</si>
  <si>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</si>
  <si>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</si>
  <si>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</si>
  <si>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</si>
  <si>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</si>
  <si>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</si>
  <si>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</si>
  <si>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</si>
  <si>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</si>
  <si>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</si>
  <si>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</si>
  <si>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</si>
  <si>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</si>
  <si>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</si>
  <si>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</si>
  <si>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</si>
  <si>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</si>
  <si>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</si>
  <si>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</si>
  <si>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</si>
  <si>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</si>
  <si>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</si>
  <si>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</si>
  <si>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</si>
  <si>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</si>
  <si>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</si>
  <si>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</si>
  <si>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</si>
  <si>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</si>
  <si>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</si>
  <si>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</si>
  <si>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</si>
  <si>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</si>
  <si>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</si>
  <si>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</si>
  <si>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</si>
  <si>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</si>
  <si>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</si>
  <si>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</si>
  <si>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</si>
  <si>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</si>
  <si>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</si>
  <si>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</si>
  <si>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</si>
  <si>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</si>
  <si>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</si>
  <si>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</si>
  <si>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</si>
  <si>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</si>
  <si>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</si>
  <si>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</si>
  <si>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</si>
  <si>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</si>
  <si>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</si>
  <si>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</si>
  <si>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</si>
  <si>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</si>
  <si>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</si>
  <si>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</si>
  <si>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</si>
  <si>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</si>
  <si>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</si>
  <si>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</si>
  <si>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</si>
  <si>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</si>
  <si>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</si>
  <si>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</si>
  <si>
    <t>CO2eq</t>
  </si>
  <si>
    <t>%</t>
  </si>
  <si>
    <t>"GOR"</t>
  </si>
  <si>
    <t>Total Gas</t>
  </si>
  <si>
    <t>3. Fluidos quemados (Flaring de Gas Natural) pòr campo</t>
  </si>
  <si>
    <t>Quemado</t>
  </si>
  <si>
    <t>Refinerías</t>
  </si>
  <si>
    <t>Demanda</t>
  </si>
  <si>
    <t>1. Producción Fiscalizada de Fluidos</t>
  </si>
  <si>
    <t>2. Producción Fiscalizada - Quema de Gas Natural</t>
  </si>
  <si>
    <t>Importacion</t>
  </si>
  <si>
    <t>Exportacion</t>
  </si>
  <si>
    <t>X. Balance de Gas Natual</t>
  </si>
  <si>
    <t>Refinerias</t>
  </si>
  <si>
    <t>REF 1</t>
  </si>
  <si>
    <t>Autogeneracion Ref 1</t>
  </si>
  <si>
    <t>Autogeneracion Ref 2</t>
  </si>
  <si>
    <t>SMR 2</t>
  </si>
  <si>
    <t>SMR 1</t>
  </si>
  <si>
    <t>Autogeneración P +T</t>
  </si>
  <si>
    <t>Autogeneracion P</t>
  </si>
  <si>
    <t>Autogeneracion T</t>
  </si>
  <si>
    <t>FTE-FUEL-GAS-</t>
  </si>
  <si>
    <t>Plantas de LPG</t>
  </si>
  <si>
    <t>Entrada</t>
  </si>
  <si>
    <t>Salida</t>
  </si>
  <si>
    <t>Transformado</t>
  </si>
  <si>
    <t>Producción Campos</t>
  </si>
  <si>
    <t>4. Balance de Gas Natural (Oferta y Usos)</t>
  </si>
  <si>
    <t>Autogeneracion P +T</t>
  </si>
  <si>
    <t>o</t>
  </si>
  <si>
    <t>d</t>
  </si>
  <si>
    <t>X. Balance de Petróleo</t>
  </si>
  <si>
    <t>5. Balance de Petróleo</t>
  </si>
  <si>
    <t>Liviano</t>
  </si>
  <si>
    <t>Mediano</t>
  </si>
  <si>
    <t>Pesado</t>
  </si>
  <si>
    <t>CAM5, CAM6</t>
  </si>
  <si>
    <t>CAM2, CAM4, CAM7</t>
  </si>
  <si>
    <t>oil</t>
  </si>
  <si>
    <t>IMP-</t>
  </si>
  <si>
    <t>REF-</t>
  </si>
  <si>
    <t>AUT-</t>
  </si>
  <si>
    <t>FTE-DOIL</t>
  </si>
  <si>
    <t>FUEL-OIL-CAM1</t>
  </si>
  <si>
    <t>6. Balance de Exportación, Importación, Producción Comercial por Fluidos</t>
  </si>
  <si>
    <t>Producción Comercial</t>
  </si>
  <si>
    <t>Importación</t>
  </si>
  <si>
    <t>Exportación</t>
  </si>
  <si>
    <t>Refinería + Demanda</t>
  </si>
  <si>
    <t>Oil</t>
  </si>
  <si>
    <t>kbpd</t>
  </si>
  <si>
    <t>Mpc/d</t>
  </si>
  <si>
    <t>Z.1 Agricultura, Construcción, Mineria</t>
  </si>
  <si>
    <t>Original</t>
  </si>
  <si>
    <t>Diésel</t>
  </si>
  <si>
    <t>Demanda Total</t>
  </si>
  <si>
    <t>Biodiésel</t>
  </si>
  <si>
    <t>Ethanol</t>
  </si>
  <si>
    <t>Gas Natural</t>
  </si>
  <si>
    <t>Gasolina</t>
  </si>
  <si>
    <t>PJ</t>
  </si>
  <si>
    <t>Z.2 Residencial</t>
  </si>
  <si>
    <t>Z. Demandas y Emisiones de Demandas por Sectores</t>
  </si>
  <si>
    <t>Emisiones</t>
  </si>
  <si>
    <t>Z.3 Terciario</t>
  </si>
  <si>
    <t>DH2</t>
  </si>
  <si>
    <t>Hidrogeno</t>
  </si>
  <si>
    <t>Fuel Oil</t>
  </si>
  <si>
    <t>Keroseno</t>
  </si>
  <si>
    <t>Petroleo</t>
  </si>
  <si>
    <t>Z.4 Transporte</t>
  </si>
  <si>
    <t>Z.5 Industrial</t>
  </si>
  <si>
    <t>7. Demanda de Cada Combustible por Sector</t>
  </si>
  <si>
    <t>7.1 Gas Natural</t>
  </si>
  <si>
    <t>AGR</t>
  </si>
  <si>
    <t>RSD</t>
  </si>
  <si>
    <t>TER</t>
  </si>
  <si>
    <t>TRA</t>
  </si>
  <si>
    <t>IND</t>
  </si>
  <si>
    <t>Mpc</t>
  </si>
  <si>
    <t>7.2 Petróleo</t>
  </si>
  <si>
    <t>7.3 LPG</t>
  </si>
  <si>
    <t>7.4 HFO</t>
  </si>
  <si>
    <t>7.5 KER</t>
  </si>
  <si>
    <t>7.6 AVG</t>
  </si>
  <si>
    <t>7.7 Hidrogeno</t>
  </si>
  <si>
    <t>7.8.1 Gasolina</t>
  </si>
  <si>
    <t>% Etanol / Gasolina</t>
  </si>
  <si>
    <t>vol</t>
  </si>
  <si>
    <t>7.8.2 Ethanol</t>
  </si>
  <si>
    <t>Total</t>
  </si>
  <si>
    <t>7.9.1 Diesel</t>
  </si>
  <si>
    <t>7.8.2 Biodiesel</t>
  </si>
  <si>
    <t>8. Demanda total de cada combustible</t>
  </si>
  <si>
    <t>H2</t>
  </si>
  <si>
    <t>9. Demanda y Emisiones por sectores</t>
  </si>
  <si>
    <t>Intensidad</t>
  </si>
  <si>
    <t>kton CO2e</t>
  </si>
  <si>
    <t>Kton/PJ</t>
  </si>
  <si>
    <t>Y. Producción, Compra y Venta de Combustibles</t>
  </si>
  <si>
    <t>Y.1 Refinerias</t>
  </si>
  <si>
    <t>Refinería 1</t>
  </si>
  <si>
    <t>Petróleo</t>
  </si>
  <si>
    <t>Refinery Gas 1</t>
  </si>
  <si>
    <t>Refinería 2</t>
  </si>
  <si>
    <t>Entradas 2</t>
  </si>
  <si>
    <t>Salidas 2</t>
  </si>
  <si>
    <t>Entradas 1</t>
  </si>
  <si>
    <t>Salidas 1</t>
  </si>
  <si>
    <t>Refinery Gas 2</t>
  </si>
  <si>
    <t>Refinery gas 2</t>
  </si>
  <si>
    <t>Actualmente Refinerías a la entrada</t>
  </si>
  <si>
    <t>Electricidad</t>
  </si>
  <si>
    <t>Vapor</t>
  </si>
  <si>
    <t>Gas natural para H2</t>
  </si>
  <si>
    <t>Electricidad producoda</t>
  </si>
  <si>
    <t>Vapor producida</t>
  </si>
  <si>
    <t>Gas Natural 1</t>
  </si>
  <si>
    <t>Hidrogeno produicido</t>
  </si>
  <si>
    <t>Fuel Oil 2</t>
  </si>
  <si>
    <t>Gas Natural 2</t>
  </si>
  <si>
    <t>MJ/kg</t>
  </si>
  <si>
    <t>J/kg</t>
  </si>
  <si>
    <t>PJ/t</t>
  </si>
  <si>
    <t>t/PJ</t>
  </si>
  <si>
    <t>kt</t>
  </si>
  <si>
    <t>Y.2 Balance de Combustibles</t>
  </si>
  <si>
    <t>Autoconsumo</t>
  </si>
  <si>
    <t>FTE-FUEL</t>
  </si>
  <si>
    <t>Biodiesel</t>
  </si>
  <si>
    <t>Etanol</t>
  </si>
  <si>
    <t>Plantas</t>
  </si>
  <si>
    <t>Refinery Gas</t>
  </si>
  <si>
    <t>IMP-RFG</t>
  </si>
  <si>
    <t>EXP-RFG</t>
  </si>
  <si>
    <t>FTE-DRFG</t>
  </si>
  <si>
    <t>U. Emisiones por cada actividad de cada Campo</t>
  </si>
  <si>
    <t>Producción</t>
  </si>
  <si>
    <t>Separación</t>
  </si>
  <si>
    <t>Autogeneración Transporte</t>
  </si>
  <si>
    <t>Compra para campo</t>
  </si>
  <si>
    <t>Compra para Transporte Gas</t>
  </si>
  <si>
    <t>Compra para Transporte Oil</t>
  </si>
  <si>
    <t>Autogeneración Campo</t>
  </si>
  <si>
    <t>EMI</t>
  </si>
  <si>
    <t>Flaring</t>
  </si>
  <si>
    <t>Venting</t>
  </si>
  <si>
    <t>Combustión</t>
  </si>
  <si>
    <t>Directas</t>
  </si>
  <si>
    <t>Indirectas</t>
  </si>
  <si>
    <t>COMPRA-ELC-CAM2</t>
  </si>
  <si>
    <t>COMPRA-ELC-COLO-CAM2</t>
  </si>
  <si>
    <t>COMPRA-ELC-COLG-CAM2</t>
  </si>
  <si>
    <t>COMPRA-ELC-CAM3</t>
  </si>
  <si>
    <t>COMPRA-ELC-COLO-CAM3</t>
  </si>
  <si>
    <t>COMPRA-ELC-COLG-CAM3</t>
  </si>
  <si>
    <t>TOTAL</t>
  </si>
  <si>
    <t>F.E. SIN</t>
  </si>
  <si>
    <t>Electricidade CAM2</t>
  </si>
  <si>
    <t>Electricidade CAM3</t>
  </si>
  <si>
    <t>ELC Transporte Gas</t>
  </si>
  <si>
    <t>ELC Transporte Oil</t>
  </si>
  <si>
    <t>ELC Prof</t>
  </si>
  <si>
    <t>kt CO2/PJ</t>
  </si>
  <si>
    <t>V. Balance de Electricidad de cada Campo</t>
  </si>
  <si>
    <t>Transporte</t>
  </si>
  <si>
    <t>Transporte Gas</t>
  </si>
  <si>
    <t>Transporte Oil</t>
  </si>
  <si>
    <t>Consumo Producción + Transporte</t>
  </si>
  <si>
    <t>Generado Producción</t>
  </si>
  <si>
    <t>Compra para Transporte</t>
  </si>
  <si>
    <t>Generado para Transporte</t>
  </si>
  <si>
    <t>Generado para Producción + Transporte</t>
  </si>
  <si>
    <t>v</t>
  </si>
  <si>
    <t>Producción Total Fluido</t>
  </si>
  <si>
    <t>Indice Energía</t>
  </si>
  <si>
    <t>Gwh-año/bl</t>
  </si>
  <si>
    <t>COLFUEL-OIL-CAM2</t>
  </si>
  <si>
    <t>CAM2-CAM3</t>
  </si>
  <si>
    <t>Generación Producción</t>
  </si>
  <si>
    <t>Generación Transporte</t>
  </si>
  <si>
    <t>COLELC-OIL-CAM1</t>
  </si>
  <si>
    <t>Transporte Gas Fuel</t>
  </si>
  <si>
    <t>Transporte Gas Elc</t>
  </si>
  <si>
    <t>Transporte Oil Fuel</t>
  </si>
  <si>
    <t>Transporte Oil Elc</t>
  </si>
  <si>
    <t>Total electricidad Producción</t>
  </si>
  <si>
    <t>Total electricidad Transporte</t>
  </si>
  <si>
    <t>Total electricidad GAS</t>
  </si>
  <si>
    <t>Total electricidad OIL</t>
  </si>
  <si>
    <t>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</si>
</sst>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  <numFmt numFmtId="170" formatCode="0.0%"/>
  </numFmts>
  <fonts count="5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B76FDF"/>
      <name val="Calibri"/>
      <family val="2"/>
      <scheme val="minor"/>
    </font>
    <font>
      <sz val="10"/>
      <color rgb="FF000000"/>
      <name val="Microsoft Sans Serif"/>
      <family val="2"/>
    </font>
  </fonts>
  <fills count="27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BE4D5"/>
        <bgColor rgb="FFFBE4D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AF1FB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F1FB"/>
      </patternFill>
    </fill>
    <fill>
      <patternFill patternType="solid">
        <fgColor theme="8" tint="0.79998168889431442"/>
        <bgColor rgb="FFEAF1FB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rgb="FFEAF1FB"/>
      </patternFill>
    </fill>
    <fill>
      <patternFill patternType="solid">
        <fgColor rgb="FFFF0000"/>
        <bgColor indexed="64"/>
      </patternFill>
    </fill>
  </fills>
  <borders count="61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mediumDashDotDot">
        <color auto="1"/>
      </right>
      <top/>
      <bottom style="dashDotDot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DashDotDot">
        <color auto="1"/>
      </right>
      <top/>
      <bottom style="hair">
        <color auto="1"/>
      </bottom>
      <diagonal/>
    </border>
    <border>
      <left/>
      <right style="mediumDashDotDot">
        <color auto="1"/>
      </right>
      <top style="hair">
        <color auto="1"/>
      </top>
      <bottom/>
      <diagonal/>
    </border>
    <border>
      <left/>
      <right/>
      <top style="thin">
        <color indexed="64"/>
      </top>
      <bottom style="dashDotDot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696969"/>
      </top>
      <bottom/>
      <diagonal/>
    </border>
    <border>
      <left style="thin">
        <color rgb="FF696969"/>
      </left>
      <right/>
      <top style="thin">
        <color indexed="64"/>
      </top>
      <bottom/>
      <diagonal/>
    </border>
    <border>
      <left style="thin">
        <color rgb="FF696969"/>
      </left>
      <right/>
      <top/>
      <bottom style="thin">
        <color indexed="64"/>
      </bottom>
      <diagonal/>
    </border>
    <border>
      <left style="thin">
        <color rgb="FF696969"/>
      </left>
      <right style="thin">
        <color rgb="FF696969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7">
    <xf numFmtId="0" fontId="0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6" fillId="0" borderId="0"/>
    <xf numFmtId="0" fontId="21" fillId="0" borderId="0"/>
    <xf numFmtId="0" fontId="21" fillId="0" borderId="0"/>
    <xf numFmtId="0" fontId="21" fillId="0" borderId="0"/>
    <xf numFmtId="9" fontId="16" fillId="0" borderId="0" applyFont="0" applyFill="0" applyBorder="0" applyAlignment="0" applyProtection="0"/>
    <xf numFmtId="0" fontId="21" fillId="0" borderId="0"/>
    <xf numFmtId="43" fontId="16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0" fillId="6" borderId="0" applyNumberFormat="0" applyBorder="0" applyAlignment="0" applyProtection="0"/>
    <xf numFmtId="43" fontId="16" fillId="0" borderId="0" applyFont="0" applyFill="0" applyBorder="0" applyAlignment="0" applyProtection="0"/>
    <xf numFmtId="0" fontId="28" fillId="5" borderId="0" applyNumberFormat="0" applyBorder="0" applyAlignment="0" applyProtection="0"/>
    <xf numFmtId="0" fontId="21" fillId="0" borderId="0"/>
    <xf numFmtId="0" fontId="16" fillId="0" borderId="0"/>
    <xf numFmtId="0" fontId="21" fillId="0" borderId="0"/>
    <xf numFmtId="0" fontId="27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43" fontId="19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</cellStyleXfs>
  <cellXfs count="384">
    <xf numFmtId="0" fontId="0" fillId="0" borderId="0" xfId="0"/>
    <xf numFmtId="49" fontId="17" fillId="2" borderId="1" xfId="0" applyNumberFormat="1" applyFont="1" applyFill="1" applyBorder="1" applyAlignment="1">
      <alignment horizontal="left" vertical="center"/>
    </xf>
    <xf numFmtId="49" fontId="18" fillId="3" borderId="1" xfId="0" applyNumberFormat="1" applyFont="1" applyFill="1" applyBorder="1" applyAlignment="1">
      <alignment horizontal="left" vertical="center"/>
    </xf>
    <xf numFmtId="164" fontId="18" fillId="4" borderId="1" xfId="0" applyNumberFormat="1" applyFont="1" applyFill="1" applyBorder="1" applyAlignment="1">
      <alignment horizontal="right" vertical="center"/>
    </xf>
    <xf numFmtId="0" fontId="18" fillId="4" borderId="1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65" fontId="18" fillId="4" borderId="1" xfId="1" applyNumberFormat="1" applyFont="1" applyFill="1" applyBorder="1" applyAlignment="1">
      <alignment horizontal="right" vertical="center"/>
    </xf>
    <xf numFmtId="166" fontId="16" fillId="0" borderId="0" xfId="0" applyNumberFormat="1" applyFont="1"/>
    <xf numFmtId="0" fontId="16" fillId="0" borderId="3" xfId="3" applyBorder="1" applyAlignment="1">
      <alignment horizontal="center"/>
    </xf>
    <xf numFmtId="0" fontId="16" fillId="9" borderId="3" xfId="3" applyFill="1" applyBorder="1" applyAlignment="1">
      <alignment horizontal="center" vertical="center"/>
    </xf>
    <xf numFmtId="0" fontId="26" fillId="7" borderId="3" xfId="3" applyFont="1" applyFill="1" applyBorder="1" applyAlignment="1">
      <alignment horizontal="center" vertical="center" wrapText="1"/>
    </xf>
    <xf numFmtId="0" fontId="26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9" fillId="3" borderId="1" xfId="0" applyNumberFormat="1" applyFont="1" applyFill="1" applyBorder="1" applyAlignment="1">
      <alignment horizontal="left" vertical="center"/>
    </xf>
    <xf numFmtId="17" fontId="16" fillId="0" borderId="0" xfId="0" applyNumberFormat="1" applyFont="1" applyAlignment="1">
      <alignment horizontal="center"/>
    </xf>
    <xf numFmtId="0" fontId="0" fillId="7" borderId="0" xfId="0" applyFill="1"/>
    <xf numFmtId="0" fontId="16" fillId="0" borderId="0" xfId="0" applyFont="1"/>
    <xf numFmtId="0" fontId="0" fillId="0" borderId="0" xfId="0" applyAlignment="1">
      <alignment horizontal="center"/>
    </xf>
    <xf numFmtId="49" fontId="30" fillId="2" borderId="1" xfId="0" applyNumberFormat="1" applyFont="1" applyFill="1" applyBorder="1" applyAlignment="1">
      <alignment horizontal="left" vertical="center"/>
    </xf>
    <xf numFmtId="49" fontId="29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18" fillId="10" borderId="0" xfId="0" applyNumberFormat="1" applyFont="1" applyFill="1" applyAlignment="1">
      <alignment horizontal="left" vertical="center"/>
    </xf>
    <xf numFmtId="0" fontId="24" fillId="8" borderId="0" xfId="0" applyFont="1" applyFill="1"/>
    <xf numFmtId="0" fontId="16" fillId="0" borderId="0" xfId="3"/>
    <xf numFmtId="0" fontId="16" fillId="0" borderId="0" xfId="3" applyAlignment="1">
      <alignment horizontal="center"/>
    </xf>
    <xf numFmtId="2" fontId="16" fillId="0" borderId="0" xfId="3" applyNumberFormat="1"/>
    <xf numFmtId="2" fontId="16" fillId="0" borderId="2" xfId="3" applyNumberFormat="1" applyBorder="1"/>
    <xf numFmtId="2" fontId="16" fillId="0" borderId="4" xfId="3" applyNumberFormat="1" applyBorder="1"/>
    <xf numFmtId="2" fontId="16" fillId="0" borderId="6" xfId="3" applyNumberFormat="1" applyBorder="1"/>
    <xf numFmtId="2" fontId="16" fillId="0" borderId="7" xfId="3" applyNumberFormat="1" applyBorder="1"/>
    <xf numFmtId="2" fontId="16" fillId="0" borderId="5" xfId="3" applyNumberFormat="1" applyBorder="1"/>
    <xf numFmtId="0" fontId="31" fillId="0" borderId="0" xfId="0" applyFont="1"/>
    <xf numFmtId="0" fontId="25" fillId="0" borderId="0" xfId="0" applyFont="1"/>
    <xf numFmtId="167" fontId="0" fillId="0" borderId="0" xfId="2" applyNumberFormat="1" applyFont="1"/>
    <xf numFmtId="49" fontId="32" fillId="3" borderId="0" xfId="0" applyNumberFormat="1" applyFont="1" applyFill="1" applyAlignment="1">
      <alignment horizontal="left" vertical="center"/>
    </xf>
    <xf numFmtId="49" fontId="29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18" fillId="11" borderId="1" xfId="0" applyFont="1" applyFill="1" applyBorder="1" applyAlignment="1">
      <alignment horizontal="right" vertical="center"/>
    </xf>
    <xf numFmtId="49" fontId="18" fillId="11" borderId="1" xfId="0" applyNumberFormat="1" applyFont="1" applyFill="1" applyBorder="1" applyAlignment="1">
      <alignment horizontal="left" vertical="center"/>
    </xf>
    <xf numFmtId="0" fontId="16" fillId="7" borderId="0" xfId="3" applyFill="1"/>
    <xf numFmtId="0" fontId="22" fillId="7" borderId="0" xfId="6" applyFont="1" applyFill="1" applyAlignment="1">
      <alignment horizontal="center" vertical="center"/>
    </xf>
    <xf numFmtId="0" fontId="16" fillId="7" borderId="0" xfId="0" applyFont="1" applyFill="1"/>
    <xf numFmtId="166" fontId="33" fillId="0" borderId="0" xfId="0" applyNumberFormat="1" applyFont="1"/>
    <xf numFmtId="49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18" fillId="13" borderId="1" xfId="0" applyFont="1" applyFill="1" applyBorder="1" applyAlignment="1">
      <alignment horizontal="right" vertical="center"/>
    </xf>
    <xf numFmtId="49" fontId="29" fillId="13" borderId="1" xfId="0" applyNumberFormat="1" applyFont="1" applyFill="1" applyBorder="1" applyAlignment="1">
      <alignment horizontal="left" vertical="center"/>
    </xf>
    <xf numFmtId="0" fontId="35" fillId="8" borderId="0" xfId="0" applyFont="1" applyFill="1"/>
    <xf numFmtId="0" fontId="36" fillId="0" borderId="0" xfId="0" applyFont="1"/>
    <xf numFmtId="49" fontId="18" fillId="3" borderId="0" xfId="0" applyNumberFormat="1" applyFont="1" applyFill="1" applyAlignment="1">
      <alignment horizontal="left" vertical="center"/>
    </xf>
    <xf numFmtId="49" fontId="18" fillId="14" borderId="1" xfId="0" applyNumberFormat="1" applyFont="1" applyFill="1" applyBorder="1" applyAlignment="1">
      <alignment horizontal="left" vertical="center"/>
    </xf>
    <xf numFmtId="0" fontId="18" fillId="14" borderId="1" xfId="0" applyFont="1" applyFill="1" applyBorder="1" applyAlignment="1">
      <alignment horizontal="right" vertical="center"/>
    </xf>
    <xf numFmtId="49" fontId="29" fillId="14" borderId="1" xfId="0" applyNumberFormat="1" applyFont="1" applyFill="1" applyBorder="1" applyAlignment="1">
      <alignment horizontal="left" vertical="center"/>
    </xf>
    <xf numFmtId="49" fontId="37" fillId="14" borderId="1" xfId="0" applyNumberFormat="1" applyFont="1" applyFill="1" applyBorder="1" applyAlignment="1">
      <alignment horizontal="left" vertical="center"/>
    </xf>
    <xf numFmtId="49" fontId="38" fillId="11" borderId="1" xfId="0" applyNumberFormat="1" applyFont="1" applyFill="1" applyBorder="1" applyAlignment="1">
      <alignment horizontal="left" vertical="center"/>
    </xf>
    <xf numFmtId="49" fontId="39" fillId="14" borderId="1" xfId="0" applyNumberFormat="1" applyFont="1" applyFill="1" applyBorder="1" applyAlignment="1">
      <alignment horizontal="left" vertical="center"/>
    </xf>
    <xf numFmtId="0" fontId="35" fillId="15" borderId="0" xfId="0" applyFont="1" applyFill="1"/>
    <xf numFmtId="0" fontId="24" fillId="15" borderId="0" xfId="0" applyFont="1" applyFill="1"/>
    <xf numFmtId="0" fontId="0" fillId="15" borderId="0" xfId="0" applyFill="1"/>
    <xf numFmtId="49" fontId="18" fillId="3" borderId="9" xfId="0" applyNumberFormat="1" applyFont="1" applyFill="1" applyBorder="1" applyAlignment="1">
      <alignment horizontal="left" vertical="center"/>
    </xf>
    <xf numFmtId="2" fontId="16" fillId="0" borderId="10" xfId="3" applyNumberFormat="1" applyBorder="1"/>
    <xf numFmtId="2" fontId="16" fillId="0" borderId="11" xfId="3" applyNumberFormat="1" applyBorder="1"/>
    <xf numFmtId="2" fontId="16" fillId="0" borderId="12" xfId="3" applyNumberFormat="1" applyBorder="1"/>
    <xf numFmtId="0" fontId="14" fillId="0" borderId="8" xfId="0" applyFont="1" applyBorder="1"/>
    <xf numFmtId="166" fontId="36" fillId="0" borderId="0" xfId="0" applyNumberFormat="1" applyFont="1"/>
    <xf numFmtId="166" fontId="36" fillId="0" borderId="2" xfId="0" applyNumberFormat="1" applyFont="1" applyBorder="1"/>
    <xf numFmtId="166" fontId="40" fillId="3" borderId="1" xfId="0" applyNumberFormat="1" applyFont="1" applyFill="1" applyBorder="1" applyAlignment="1">
      <alignment horizontal="left" vertical="center"/>
    </xf>
    <xf numFmtId="166" fontId="36" fillId="0" borderId="0" xfId="0" applyNumberFormat="1" applyFont="1" applyAlignment="1">
      <alignment horizontal="center"/>
    </xf>
    <xf numFmtId="1" fontId="40" fillId="3" borderId="1" xfId="0" applyNumberFormat="1" applyFont="1" applyFill="1" applyBorder="1" applyAlignment="1">
      <alignment horizontal="left" vertical="center"/>
    </xf>
    <xf numFmtId="1" fontId="36" fillId="0" borderId="0" xfId="0" applyNumberFormat="1" applyFont="1"/>
    <xf numFmtId="1" fontId="36" fillId="0" borderId="0" xfId="0" applyNumberFormat="1" applyFont="1" applyAlignment="1">
      <alignment horizontal="center"/>
    </xf>
    <xf numFmtId="1" fontId="36" fillId="0" borderId="2" xfId="0" applyNumberFormat="1" applyFont="1" applyBorder="1"/>
    <xf numFmtId="1" fontId="40" fillId="3" borderId="0" xfId="0" applyNumberFormat="1" applyFont="1" applyFill="1" applyAlignment="1">
      <alignment horizontal="left" vertical="center"/>
    </xf>
    <xf numFmtId="0" fontId="25" fillId="7" borderId="0" xfId="0" applyFont="1" applyFill="1"/>
    <xf numFmtId="1" fontId="0" fillId="0" borderId="0" xfId="0" applyNumberFormat="1"/>
    <xf numFmtId="166" fontId="40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16" fillId="7" borderId="14" xfId="3" applyFill="1" applyBorder="1"/>
    <xf numFmtId="166" fontId="33" fillId="0" borderId="14" xfId="0" applyNumberFormat="1" applyFont="1" applyBorder="1"/>
    <xf numFmtId="166" fontId="0" fillId="0" borderId="14" xfId="0" applyNumberFormat="1" applyBorder="1"/>
    <xf numFmtId="0" fontId="25" fillId="0" borderId="14" xfId="0" applyFont="1" applyBorder="1"/>
    <xf numFmtId="0" fontId="42" fillId="0" borderId="14" xfId="0" applyFont="1" applyBorder="1"/>
    <xf numFmtId="0" fontId="0" fillId="0" borderId="13" xfId="0" applyBorder="1" applyAlignment="1">
      <alignment horizontal="center"/>
    </xf>
    <xf numFmtId="0" fontId="25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25" fillId="0" borderId="15" xfId="0" applyFont="1" applyBorder="1"/>
    <xf numFmtId="0" fontId="0" fillId="0" borderId="16" xfId="0" applyBorder="1"/>
    <xf numFmtId="1" fontId="36" fillId="0" borderId="16" xfId="0" applyNumberFormat="1" applyFont="1" applyBorder="1"/>
    <xf numFmtId="166" fontId="36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25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25" fillId="0" borderId="20" xfId="0" applyFont="1" applyBorder="1"/>
    <xf numFmtId="0" fontId="13" fillId="0" borderId="0" xfId="0" applyFont="1"/>
    <xf numFmtId="0" fontId="13" fillId="0" borderId="8" xfId="0" applyFont="1" applyBorder="1"/>
    <xf numFmtId="166" fontId="40" fillId="3" borderId="22" xfId="0" applyNumberFormat="1" applyFont="1" applyFill="1" applyBorder="1" applyAlignment="1">
      <alignment horizontal="left" vertical="center"/>
    </xf>
    <xf numFmtId="49" fontId="29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16" fillId="0" borderId="23" xfId="3" applyBorder="1" applyAlignment="1">
      <alignment horizontal="center"/>
    </xf>
    <xf numFmtId="0" fontId="16" fillId="0" borderId="24" xfId="3" applyBorder="1" applyAlignment="1">
      <alignment horizontal="center"/>
    </xf>
    <xf numFmtId="0" fontId="16" fillId="0" borderId="25" xfId="3" applyBorder="1" applyAlignment="1">
      <alignment horizontal="center"/>
    </xf>
    <xf numFmtId="168" fontId="41" fillId="0" borderId="24" xfId="0" applyNumberFormat="1" applyFont="1" applyBorder="1"/>
    <xf numFmtId="168" fontId="41" fillId="0" borderId="25" xfId="0" applyNumberFormat="1" applyFont="1" applyBorder="1"/>
    <xf numFmtId="169" fontId="0" fillId="0" borderId="0" xfId="0" applyNumberFormat="1" applyAlignment="1">
      <alignment horizontal="center"/>
    </xf>
    <xf numFmtId="0" fontId="16" fillId="9" borderId="0" xfId="3" applyFill="1" applyAlignment="1">
      <alignment horizontal="center" vertical="center"/>
    </xf>
    <xf numFmtId="0" fontId="16" fillId="0" borderId="17" xfId="3" applyBorder="1" applyAlignment="1">
      <alignment horizontal="center"/>
    </xf>
    <xf numFmtId="0" fontId="41" fillId="0" borderId="17" xfId="0" applyFont="1" applyBorder="1"/>
    <xf numFmtId="0" fontId="12" fillId="0" borderId="17" xfId="3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17" xfId="3" applyFont="1" applyBorder="1" applyAlignment="1">
      <alignment horizontal="center"/>
    </xf>
    <xf numFmtId="0" fontId="41" fillId="0" borderId="29" xfId="0" applyFont="1" applyBorder="1"/>
    <xf numFmtId="0" fontId="43" fillId="0" borderId="26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28" xfId="0" applyFont="1" applyBorder="1" applyAlignment="1">
      <alignment horizontal="center" vertical="center"/>
    </xf>
    <xf numFmtId="0" fontId="43" fillId="0" borderId="17" xfId="0" applyFont="1" applyBorder="1"/>
    <xf numFmtId="2" fontId="36" fillId="0" borderId="2" xfId="0" applyNumberFormat="1" applyFont="1" applyBorder="1"/>
    <xf numFmtId="49" fontId="38" fillId="11" borderId="1" xfId="0" applyNumberFormat="1" applyFont="1" applyFill="1" applyBorder="1" applyAlignment="1">
      <alignment horizontal="center" vertical="center"/>
    </xf>
    <xf numFmtId="1" fontId="36" fillId="7" borderId="0" xfId="0" applyNumberFormat="1" applyFont="1" applyFill="1"/>
    <xf numFmtId="1" fontId="36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36" fillId="7" borderId="0" xfId="0" applyNumberFormat="1" applyFont="1" applyFill="1"/>
    <xf numFmtId="166" fontId="36" fillId="7" borderId="16" xfId="0" applyNumberFormat="1" applyFont="1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12" fillId="7" borderId="0" xfId="0" applyFon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11" fillId="0" borderId="0" xfId="0" applyFont="1"/>
    <xf numFmtId="0" fontId="41" fillId="0" borderId="0" xfId="0" applyFont="1"/>
    <xf numFmtId="0" fontId="11" fillId="0" borderId="0" xfId="0" quotePrefix="1" applyFont="1" applyAlignment="1">
      <alignment horizontal="center"/>
    </xf>
    <xf numFmtId="0" fontId="41" fillId="0" borderId="11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41" fillId="16" borderId="0" xfId="0" applyFont="1" applyFill="1"/>
    <xf numFmtId="49" fontId="38" fillId="11" borderId="0" xfId="0" applyNumberFormat="1" applyFont="1" applyFill="1" applyAlignment="1">
      <alignment horizontal="center" vertical="center"/>
    </xf>
    <xf numFmtId="49" fontId="18" fillId="11" borderId="0" xfId="0" applyNumberFormat="1" applyFont="1" applyFill="1" applyAlignment="1">
      <alignment horizontal="left" vertical="center"/>
    </xf>
    <xf numFmtId="49" fontId="29" fillId="13" borderId="0" xfId="0" applyNumberFormat="1" applyFont="1" applyFill="1" applyAlignment="1">
      <alignment horizontal="left" vertical="center"/>
    </xf>
    <xf numFmtId="49" fontId="18" fillId="14" borderId="0" xfId="0" applyNumberFormat="1" applyFont="1" applyFill="1" applyAlignment="1">
      <alignment horizontal="left" vertical="center"/>
    </xf>
    <xf numFmtId="49" fontId="38" fillId="11" borderId="0" xfId="0" applyNumberFormat="1" applyFont="1" applyFill="1" applyAlignment="1">
      <alignment horizontal="left" vertical="center"/>
    </xf>
    <xf numFmtId="49" fontId="29" fillId="14" borderId="0" xfId="0" applyNumberFormat="1" applyFont="1" applyFill="1" applyAlignment="1">
      <alignment horizontal="left" vertical="center"/>
    </xf>
    <xf numFmtId="49" fontId="29" fillId="12" borderId="0" xfId="0" applyNumberFormat="1" applyFont="1" applyFill="1" applyAlignment="1">
      <alignment horizontal="left" vertical="center"/>
    </xf>
    <xf numFmtId="49" fontId="18" fillId="3" borderId="30" xfId="0" applyNumberFormat="1" applyFont="1" applyFill="1" applyBorder="1" applyAlignment="1">
      <alignment horizontal="left" vertical="center"/>
    </xf>
    <xf numFmtId="49" fontId="32" fillId="3" borderId="8" xfId="0" applyNumberFormat="1" applyFont="1" applyFill="1" applyBorder="1" applyAlignment="1">
      <alignment horizontal="center" vertical="center"/>
    </xf>
    <xf numFmtId="49" fontId="18" fillId="11" borderId="30" xfId="0" applyNumberFormat="1" applyFont="1" applyFill="1" applyBorder="1" applyAlignment="1">
      <alignment horizontal="left" vertical="center"/>
    </xf>
    <xf numFmtId="49" fontId="32" fillId="11" borderId="8" xfId="0" applyNumberFormat="1" applyFont="1" applyFill="1" applyBorder="1" applyAlignment="1">
      <alignment horizontal="center" vertical="center"/>
    </xf>
    <xf numFmtId="49" fontId="29" fillId="12" borderId="30" xfId="0" applyNumberFormat="1" applyFont="1" applyFill="1" applyBorder="1" applyAlignment="1">
      <alignment horizontal="left" vertical="center"/>
    </xf>
    <xf numFmtId="49" fontId="32" fillId="12" borderId="8" xfId="0" applyNumberFormat="1" applyFont="1" applyFill="1" applyBorder="1" applyAlignment="1">
      <alignment horizontal="center" vertical="center"/>
    </xf>
    <xf numFmtId="49" fontId="18" fillId="14" borderId="30" xfId="0" applyNumberFormat="1" applyFont="1" applyFill="1" applyBorder="1" applyAlignment="1">
      <alignment horizontal="left" vertical="center"/>
    </xf>
    <xf numFmtId="49" fontId="32" fillId="14" borderId="8" xfId="0" applyNumberFormat="1" applyFont="1" applyFill="1" applyBorder="1" applyAlignment="1">
      <alignment horizontal="center" vertical="center"/>
    </xf>
    <xf numFmtId="0" fontId="41" fillId="0" borderId="8" xfId="0" applyFont="1" applyBorder="1" applyAlignment="1">
      <alignment horizontal="center"/>
    </xf>
    <xf numFmtId="49" fontId="29" fillId="3" borderId="30" xfId="0" applyNumberFormat="1" applyFont="1" applyFill="1" applyBorder="1" applyAlignment="1">
      <alignment horizontal="left" vertical="center"/>
    </xf>
    <xf numFmtId="49" fontId="29" fillId="13" borderId="30" xfId="0" applyNumberFormat="1" applyFont="1" applyFill="1" applyBorder="1" applyAlignment="1">
      <alignment horizontal="left" vertical="center"/>
    </xf>
    <xf numFmtId="49" fontId="32" fillId="13" borderId="8" xfId="0" applyNumberFormat="1" applyFont="1" applyFill="1" applyBorder="1" applyAlignment="1">
      <alignment horizontal="center" vertical="center"/>
    </xf>
    <xf numFmtId="166" fontId="10" fillId="0" borderId="0" xfId="0" applyNumberFormat="1" applyFont="1"/>
    <xf numFmtId="166" fontId="0" fillId="7" borderId="31" xfId="0" applyNumberFormat="1" applyFill="1" applyBorder="1"/>
    <xf numFmtId="0" fontId="0" fillId="7" borderId="31" xfId="0" applyFill="1" applyBorder="1"/>
    <xf numFmtId="0" fontId="0" fillId="0" borderId="31" xfId="0" applyBorder="1"/>
    <xf numFmtId="0" fontId="0" fillId="0" borderId="31" xfId="0" applyBorder="1" applyAlignment="1">
      <alignment horizontal="center"/>
    </xf>
    <xf numFmtId="2" fontId="0" fillId="0" borderId="31" xfId="0" applyNumberFormat="1" applyBorder="1"/>
    <xf numFmtId="0" fontId="0" fillId="7" borderId="32" xfId="0" applyFill="1" applyBorder="1"/>
    <xf numFmtId="166" fontId="0" fillId="0" borderId="31" xfId="0" applyNumberFormat="1" applyBorder="1"/>
    <xf numFmtId="1" fontId="36" fillId="7" borderId="31" xfId="0" applyNumberFormat="1" applyFont="1" applyFill="1" applyBorder="1"/>
    <xf numFmtId="1" fontId="36" fillId="7" borderId="32" xfId="0" applyNumberFormat="1" applyFont="1" applyFill="1" applyBorder="1"/>
    <xf numFmtId="1" fontId="36" fillId="0" borderId="31" xfId="0" applyNumberFormat="1" applyFont="1" applyBorder="1"/>
    <xf numFmtId="1" fontId="36" fillId="0" borderId="31" xfId="0" applyNumberFormat="1" applyFont="1" applyBorder="1" applyAlignment="1">
      <alignment horizontal="center"/>
    </xf>
    <xf numFmtId="0" fontId="41" fillId="16" borderId="0" xfId="0" applyFont="1" applyFill="1" applyAlignment="1">
      <alignment horizontal="center"/>
    </xf>
    <xf numFmtId="17" fontId="41" fillId="16" borderId="0" xfId="0" applyNumberFormat="1" applyFont="1" applyFill="1" applyAlignment="1">
      <alignment horizontal="center"/>
    </xf>
    <xf numFmtId="0" fontId="0" fillId="7" borderId="33" xfId="0" applyFill="1" applyBorder="1"/>
    <xf numFmtId="2" fontId="0" fillId="0" borderId="14" xfId="0" applyNumberFormat="1" applyBorder="1"/>
    <xf numFmtId="0" fontId="33" fillId="7" borderId="14" xfId="0" applyFont="1" applyFill="1" applyBorder="1"/>
    <xf numFmtId="0" fontId="42" fillId="0" borderId="0" xfId="0" applyFont="1"/>
    <xf numFmtId="0" fontId="0" fillId="7" borderId="34" xfId="0" applyFill="1" applyBorder="1"/>
    <xf numFmtId="0" fontId="0" fillId="7" borderId="35" xfId="0" applyFill="1" applyBorder="1"/>
    <xf numFmtId="0" fontId="0" fillId="7" borderId="34" xfId="0" applyFill="1" applyBorder="1" applyAlignment="1">
      <alignment horizontal="center"/>
    </xf>
    <xf numFmtId="0" fontId="25" fillId="7" borderId="34" xfId="0" applyFont="1" applyFill="1" applyBorder="1"/>
    <xf numFmtId="2" fontId="0" fillId="0" borderId="34" xfId="0" applyNumberFormat="1" applyBorder="1"/>
    <xf numFmtId="0" fontId="0" fillId="0" borderId="34" xfId="0" applyBorder="1"/>
    <xf numFmtId="0" fontId="0" fillId="0" borderId="34" xfId="0" applyBorder="1" applyAlignment="1">
      <alignment horizontal="center"/>
    </xf>
    <xf numFmtId="2" fontId="0" fillId="0" borderId="20" xfId="0" applyNumberFormat="1" applyBorder="1"/>
    <xf numFmtId="166" fontId="36" fillId="7" borderId="36" xfId="0" applyNumberFormat="1" applyFont="1" applyFill="1" applyBorder="1"/>
    <xf numFmtId="166" fontId="36" fillId="7" borderId="37" xfId="0" applyNumberFormat="1" applyFont="1" applyFill="1" applyBorder="1"/>
    <xf numFmtId="166" fontId="36" fillId="0" borderId="36" xfId="0" applyNumberFormat="1" applyFont="1" applyBorder="1"/>
    <xf numFmtId="166" fontId="36" fillId="0" borderId="36" xfId="0" applyNumberFormat="1" applyFont="1" applyBorder="1" applyAlignment="1">
      <alignment horizontal="center"/>
    </xf>
    <xf numFmtId="2" fontId="0" fillId="0" borderId="36" xfId="0" applyNumberFormat="1" applyBorder="1"/>
    <xf numFmtId="0" fontId="9" fillId="0" borderId="8" xfId="0" applyFont="1" applyBorder="1"/>
    <xf numFmtId="0" fontId="0" fillId="7" borderId="36" xfId="0" applyFill="1" applyBorder="1"/>
    <xf numFmtId="0" fontId="0" fillId="7" borderId="37" xfId="0" applyFill="1" applyBorder="1"/>
    <xf numFmtId="0" fontId="0" fillId="0" borderId="36" xfId="0" applyBorder="1"/>
    <xf numFmtId="0" fontId="0" fillId="0" borderId="36" xfId="0" applyBorder="1" applyAlignment="1">
      <alignment horizontal="center"/>
    </xf>
    <xf numFmtId="0" fontId="0" fillId="7" borderId="38" xfId="0" applyFill="1" applyBorder="1"/>
    <xf numFmtId="2" fontId="0" fillId="0" borderId="15" xfId="0" applyNumberFormat="1" applyBorder="1"/>
    <xf numFmtId="166" fontId="36" fillId="7" borderId="34" xfId="0" applyNumberFormat="1" applyFont="1" applyFill="1" applyBorder="1"/>
    <xf numFmtId="166" fontId="36" fillId="7" borderId="35" xfId="0" applyNumberFormat="1" applyFont="1" applyFill="1" applyBorder="1"/>
    <xf numFmtId="166" fontId="36" fillId="0" borderId="34" xfId="0" applyNumberFormat="1" applyFont="1" applyBorder="1"/>
    <xf numFmtId="166" fontId="36" fillId="0" borderId="34" xfId="0" applyNumberFormat="1" applyFont="1" applyBorder="1" applyAlignment="1">
      <alignment horizontal="center"/>
    </xf>
    <xf numFmtId="166" fontId="36" fillId="0" borderId="39" xfId="0" applyNumberFormat="1" applyFont="1" applyBorder="1"/>
    <xf numFmtId="0" fontId="8" fillId="0" borderId="0" xfId="0" applyFont="1"/>
    <xf numFmtId="0" fontId="8" fillId="0" borderId="0" xfId="0" applyFont="1" applyAlignment="1">
      <alignment horizontal="right"/>
    </xf>
    <xf numFmtId="0" fontId="8" fillId="0" borderId="8" xfId="0" applyFont="1" applyBorder="1"/>
    <xf numFmtId="0" fontId="41" fillId="0" borderId="0" xfId="0" applyFont="1" applyAlignment="1">
      <alignment horizontal="center"/>
    </xf>
    <xf numFmtId="0" fontId="41" fillId="17" borderId="8" xfId="0" applyFont="1" applyFill="1" applyBorder="1" applyAlignment="1">
      <alignment horizontal="center"/>
    </xf>
    <xf numFmtId="0" fontId="44" fillId="18" borderId="0" xfId="0" applyFont="1" applyFill="1" applyAlignment="1">
      <alignment horizontal="center"/>
    </xf>
    <xf numFmtId="0" fontId="45" fillId="18" borderId="40" xfId="0" applyFont="1" applyFill="1" applyBorder="1" applyAlignment="1">
      <alignment horizontal="center" vertical="center" wrapText="1"/>
    </xf>
    <xf numFmtId="9" fontId="46" fillId="18" borderId="41" xfId="0" applyNumberFormat="1" applyFont="1" applyFill="1" applyBorder="1" applyAlignment="1">
      <alignment horizontal="center"/>
    </xf>
    <xf numFmtId="0" fontId="41" fillId="19" borderId="8" xfId="0" applyFont="1" applyFill="1" applyBorder="1" applyAlignment="1">
      <alignment horizontal="center"/>
    </xf>
    <xf numFmtId="2" fontId="8" fillId="0" borderId="0" xfId="0" applyNumberFormat="1" applyFont="1"/>
    <xf numFmtId="166" fontId="0" fillId="0" borderId="42" xfId="0" applyNumberFormat="1" applyBorder="1"/>
    <xf numFmtId="166" fontId="0" fillId="0" borderId="6" xfId="0" applyNumberFormat="1" applyBorder="1"/>
    <xf numFmtId="166" fontId="0" fillId="0" borderId="5" xfId="0" applyNumberFormat="1" applyBorder="1"/>
    <xf numFmtId="2" fontId="0" fillId="0" borderId="43" xfId="0" applyNumberFormat="1" applyBorder="1"/>
    <xf numFmtId="2" fontId="0" fillId="0" borderId="44" xfId="0" applyNumberFormat="1" applyBorder="1"/>
    <xf numFmtId="2" fontId="41" fillId="0" borderId="0" xfId="0" applyNumberFormat="1" applyFont="1"/>
    <xf numFmtId="2" fontId="41" fillId="19" borderId="0" xfId="0" applyNumberFormat="1" applyFont="1" applyFill="1"/>
    <xf numFmtId="0" fontId="8" fillId="8" borderId="0" xfId="0" applyFont="1" applyFill="1"/>
    <xf numFmtId="49" fontId="29" fillId="12" borderId="45" xfId="0" applyNumberFormat="1" applyFont="1" applyFill="1" applyBorder="1" applyAlignment="1">
      <alignment horizontal="left" vertical="center"/>
    </xf>
    <xf numFmtId="166" fontId="41" fillId="0" borderId="0" xfId="0" applyNumberFormat="1" applyFont="1"/>
    <xf numFmtId="2" fontId="8" fillId="7" borderId="0" xfId="0" applyNumberFormat="1" applyFont="1" applyFill="1"/>
    <xf numFmtId="0" fontId="18" fillId="3" borderId="22" xfId="0" applyFont="1" applyFill="1" applyBorder="1" applyAlignment="1">
      <alignment horizontal="right" vertical="center"/>
    </xf>
    <xf numFmtId="0" fontId="24" fillId="7" borderId="0" xfId="0" applyFont="1" applyFill="1"/>
    <xf numFmtId="49" fontId="29" fillId="10" borderId="0" xfId="0" applyNumberFormat="1" applyFont="1" applyFill="1" applyAlignment="1">
      <alignment horizontal="left" vertical="center"/>
    </xf>
    <xf numFmtId="0" fontId="8" fillId="7" borderId="0" xfId="0" applyFont="1" applyFill="1"/>
    <xf numFmtId="0" fontId="7" fillId="7" borderId="0" xfId="0" applyFont="1" applyFill="1"/>
    <xf numFmtId="0" fontId="41" fillId="7" borderId="0" xfId="0" applyFont="1" applyFill="1"/>
    <xf numFmtId="2" fontId="7" fillId="15" borderId="0" xfId="0" applyNumberFormat="1" applyFont="1" applyFill="1"/>
    <xf numFmtId="2" fontId="7" fillId="0" borderId="0" xfId="0" applyNumberFormat="1" applyFont="1"/>
    <xf numFmtId="2" fontId="41" fillId="7" borderId="0" xfId="0" applyNumberFormat="1" applyFont="1" applyFill="1"/>
    <xf numFmtId="0" fontId="7" fillId="0" borderId="0" xfId="0" applyFont="1"/>
    <xf numFmtId="0" fontId="7" fillId="15" borderId="0" xfId="0" applyFont="1" applyFill="1" applyAlignment="1">
      <alignment horizontal="center"/>
    </xf>
    <xf numFmtId="0" fontId="7" fillId="0" borderId="8" xfId="0" applyFont="1" applyBorder="1"/>
    <xf numFmtId="49" fontId="32" fillId="0" borderId="0" xfId="0" applyNumberFormat="1" applyFont="1" applyAlignment="1">
      <alignment horizontal="left" vertical="center"/>
    </xf>
    <xf numFmtId="0" fontId="7" fillId="8" borderId="0" xfId="0" applyFont="1" applyFill="1"/>
    <xf numFmtId="49" fontId="29" fillId="0" borderId="0" xfId="0" applyNumberFormat="1" applyFont="1" applyAlignment="1">
      <alignment horizontal="left" vertical="center"/>
    </xf>
    <xf numFmtId="0" fontId="18" fillId="12" borderId="22" xfId="0" applyFont="1" applyFill="1" applyBorder="1" applyAlignment="1">
      <alignment horizontal="right" vertical="center"/>
    </xf>
    <xf numFmtId="0" fontId="0" fillId="19" borderId="8" xfId="0" applyFill="1" applyBorder="1"/>
    <xf numFmtId="2" fontId="41" fillId="19" borderId="46" xfId="0" applyNumberFormat="1" applyFont="1" applyFill="1" applyBorder="1"/>
    <xf numFmtId="0" fontId="41" fillId="19" borderId="8" xfId="0" applyFont="1" applyFill="1" applyBorder="1"/>
    <xf numFmtId="49" fontId="32" fillId="20" borderId="30" xfId="0" applyNumberFormat="1" applyFont="1" applyFill="1" applyBorder="1" applyAlignment="1">
      <alignment horizontal="left" vertical="center"/>
    </xf>
    <xf numFmtId="2" fontId="41" fillId="19" borderId="8" xfId="0" applyNumberFormat="1" applyFont="1" applyFill="1" applyBorder="1"/>
    <xf numFmtId="1" fontId="41" fillId="19" borderId="8" xfId="0" applyNumberFormat="1" applyFont="1" applyFill="1" applyBorder="1"/>
    <xf numFmtId="1" fontId="41" fillId="0" borderId="0" xfId="0" applyNumberFormat="1" applyFont="1"/>
    <xf numFmtId="2" fontId="32" fillId="20" borderId="8" xfId="0" applyNumberFormat="1" applyFont="1" applyFill="1" applyBorder="1" applyAlignment="1">
      <alignment horizontal="right" vertical="center"/>
    </xf>
    <xf numFmtId="166" fontId="41" fillId="19" borderId="8" xfId="0" applyNumberFormat="1" applyFont="1" applyFill="1" applyBorder="1"/>
    <xf numFmtId="49" fontId="32" fillId="20" borderId="8" xfId="0" applyNumberFormat="1" applyFont="1" applyFill="1" applyBorder="1" applyAlignment="1">
      <alignment horizontal="left" vertical="center"/>
    </xf>
    <xf numFmtId="0" fontId="6" fillId="0" borderId="8" xfId="0" applyFont="1" applyBorder="1"/>
    <xf numFmtId="0" fontId="6" fillId="0" borderId="0" xfId="0" applyFont="1"/>
    <xf numFmtId="2" fontId="6" fillId="0" borderId="0" xfId="0" applyNumberFormat="1" applyFont="1"/>
    <xf numFmtId="17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166" fontId="0" fillId="0" borderId="10" xfId="0" applyNumberFormat="1" applyBorder="1"/>
    <xf numFmtId="166" fontId="0" fillId="0" borderId="2" xfId="0" applyNumberFormat="1" applyBorder="1"/>
    <xf numFmtId="166" fontId="0" fillId="0" borderId="4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7" xfId="0" applyNumberFormat="1" applyBorder="1"/>
    <xf numFmtId="0" fontId="41" fillId="21" borderId="0" xfId="0" applyFont="1" applyFill="1"/>
    <xf numFmtId="49" fontId="32" fillId="22" borderId="1" xfId="0" applyNumberFormat="1" applyFont="1" applyFill="1" applyBorder="1" applyAlignment="1">
      <alignment horizontal="left" vertical="center"/>
    </xf>
    <xf numFmtId="2" fontId="41" fillId="21" borderId="0" xfId="0" applyNumberFormat="1" applyFont="1" applyFill="1"/>
    <xf numFmtId="166" fontId="41" fillId="21" borderId="10" xfId="0" applyNumberFormat="1" applyFont="1" applyFill="1" applyBorder="1"/>
    <xf numFmtId="166" fontId="41" fillId="21" borderId="2" xfId="0" applyNumberFormat="1" applyFont="1" applyFill="1" applyBorder="1"/>
    <xf numFmtId="166" fontId="41" fillId="21" borderId="4" xfId="0" applyNumberFormat="1" applyFont="1" applyFill="1" applyBorder="1"/>
    <xf numFmtId="0" fontId="5" fillId="0" borderId="8" xfId="0" applyFont="1" applyBorder="1"/>
    <xf numFmtId="0" fontId="5" fillId="0" borderId="0" xfId="0" applyFont="1"/>
    <xf numFmtId="169" fontId="0" fillId="0" borderId="0" xfId="0" applyNumberFormat="1"/>
    <xf numFmtId="169" fontId="36" fillId="0" borderId="0" xfId="0" applyNumberFormat="1" applyFont="1"/>
    <xf numFmtId="2" fontId="36" fillId="0" borderId="0" xfId="0" applyNumberFormat="1" applyFont="1"/>
    <xf numFmtId="2" fontId="0" fillId="0" borderId="12" xfId="0" applyNumberFormat="1" applyBorder="1"/>
    <xf numFmtId="168" fontId="0" fillId="0" borderId="0" xfId="0" applyNumberFormat="1" applyAlignment="1">
      <alignment horizontal="center"/>
    </xf>
    <xf numFmtId="170" fontId="0" fillId="0" borderId="0" xfId="2" applyNumberFormat="1" applyFont="1"/>
    <xf numFmtId="0" fontId="43" fillId="0" borderId="0" xfId="0" applyFont="1"/>
    <xf numFmtId="0" fontId="5" fillId="0" borderId="0" xfId="3" applyFont="1" applyAlignment="1">
      <alignment horizontal="center"/>
    </xf>
    <xf numFmtId="2" fontId="41" fillId="16" borderId="0" xfId="0" applyNumberFormat="1" applyFont="1" applyFill="1" applyAlignment="1">
      <alignment horizontal="center"/>
    </xf>
    <xf numFmtId="0" fontId="18" fillId="3" borderId="47" xfId="0" applyFont="1" applyFill="1" applyBorder="1" applyAlignment="1">
      <alignment horizontal="right" vertical="center"/>
    </xf>
    <xf numFmtId="0" fontId="18" fillId="3" borderId="48" xfId="0" applyFont="1" applyFill="1" applyBorder="1" applyAlignment="1">
      <alignment horizontal="right" vertical="center"/>
    </xf>
    <xf numFmtId="0" fontId="18" fillId="3" borderId="49" xfId="0" applyFont="1" applyFill="1" applyBorder="1" applyAlignment="1">
      <alignment horizontal="right" vertical="center"/>
    </xf>
    <xf numFmtId="2" fontId="0" fillId="0" borderId="11" xfId="0" applyNumberFormat="1" applyBorder="1"/>
    <xf numFmtId="2" fontId="0" fillId="0" borderId="6" xfId="0" applyNumberFormat="1" applyBorder="1"/>
    <xf numFmtId="166" fontId="36" fillId="0" borderId="46" xfId="0" applyNumberFormat="1" applyFont="1" applyBorder="1"/>
    <xf numFmtId="166" fontId="36" fillId="0" borderId="3" xfId="0" applyNumberFormat="1" applyFont="1" applyBorder="1"/>
    <xf numFmtId="166" fontId="36" fillId="0" borderId="50" xfId="0" applyNumberFormat="1" applyFont="1" applyBorder="1"/>
    <xf numFmtId="2" fontId="4" fillId="0" borderId="0" xfId="0" applyNumberFormat="1" applyFont="1"/>
    <xf numFmtId="0" fontId="4" fillId="0" borderId="0" xfId="0" applyFont="1"/>
    <xf numFmtId="0" fontId="4" fillId="0" borderId="8" xfId="0" applyFont="1" applyBorder="1"/>
    <xf numFmtId="2" fontId="4" fillId="0" borderId="0" xfId="0" applyNumberFormat="1" applyFont="1" applyAlignment="1">
      <alignment horizontal="left" indent="1"/>
    </xf>
    <xf numFmtId="2" fontId="41" fillId="15" borderId="0" xfId="0" applyNumberFormat="1" applyFont="1" applyFill="1"/>
    <xf numFmtId="0" fontId="4" fillId="0" borderId="0" xfId="0" applyFont="1" applyAlignment="1">
      <alignment horizontal="center"/>
    </xf>
    <xf numFmtId="49" fontId="32" fillId="12" borderId="1" xfId="0" applyNumberFormat="1" applyFont="1" applyFill="1" applyBorder="1" applyAlignment="1">
      <alignment horizontal="left" vertical="center"/>
    </xf>
    <xf numFmtId="2" fontId="41" fillId="0" borderId="0" xfId="0" applyNumberFormat="1" applyFont="1" applyAlignment="1">
      <alignment horizontal="left"/>
    </xf>
    <xf numFmtId="49" fontId="32" fillId="12" borderId="22" xfId="0" applyNumberFormat="1" applyFont="1" applyFill="1" applyBorder="1" applyAlignment="1">
      <alignment horizontal="left" vertical="center"/>
    </xf>
    <xf numFmtId="49" fontId="29" fillId="12" borderId="8" xfId="0" applyNumberFormat="1" applyFont="1" applyFill="1" applyBorder="1" applyAlignment="1">
      <alignment horizontal="left" vertical="center"/>
    </xf>
    <xf numFmtId="0" fontId="4" fillId="7" borderId="0" xfId="0" applyFont="1" applyFill="1"/>
    <xf numFmtId="0" fontId="4" fillId="0" borderId="51" xfId="0" applyFont="1" applyBorder="1"/>
    <xf numFmtId="2" fontId="4" fillId="7" borderId="0" xfId="0" applyNumberFormat="1" applyFont="1" applyFill="1"/>
    <xf numFmtId="49" fontId="29" fillId="12" borderId="22" xfId="0" applyNumberFormat="1" applyFont="1" applyFill="1" applyBorder="1" applyAlignment="1">
      <alignment horizontal="left" vertical="center"/>
    </xf>
    <xf numFmtId="0" fontId="33" fillId="0" borderId="0" xfId="0" applyFont="1"/>
    <xf numFmtId="2" fontId="3" fillId="0" borderId="0" xfId="0" applyNumberFormat="1" applyFont="1"/>
    <xf numFmtId="2" fontId="41" fillId="16" borderId="0" xfId="0" applyNumberFormat="1" applyFont="1" applyFill="1"/>
    <xf numFmtId="49" fontId="32" fillId="12" borderId="8" xfId="0" applyNumberFormat="1" applyFont="1" applyFill="1" applyBorder="1" applyAlignment="1">
      <alignment horizontal="left" vertical="center"/>
    </xf>
    <xf numFmtId="2" fontId="3" fillId="0" borderId="0" xfId="0" applyNumberFormat="1" applyFont="1" applyAlignment="1">
      <alignment horizontal="left" indent="1"/>
    </xf>
    <xf numFmtId="49" fontId="32" fillId="12" borderId="51" xfId="0" applyNumberFormat="1" applyFont="1" applyFill="1" applyBorder="1" applyAlignment="1">
      <alignment horizontal="left" vertical="center"/>
    </xf>
    <xf numFmtId="0" fontId="3" fillId="0" borderId="8" xfId="0" applyFont="1" applyBorder="1"/>
    <xf numFmtId="0" fontId="3" fillId="0" borderId="0" xfId="0" applyFont="1" applyAlignment="1">
      <alignment horizontal="center"/>
    </xf>
    <xf numFmtId="2" fontId="47" fillId="7" borderId="0" xfId="0" applyNumberFormat="1" applyFont="1" applyFill="1"/>
    <xf numFmtId="0" fontId="18" fillId="12" borderId="8" xfId="0" applyFont="1" applyFill="1" applyBorder="1" applyAlignment="1">
      <alignment horizontal="right" vertical="center"/>
    </xf>
    <xf numFmtId="2" fontId="36" fillId="0" borderId="0" xfId="0" applyNumberFormat="1" applyFont="1" applyAlignment="1">
      <alignment horizontal="left" indent="1"/>
    </xf>
    <xf numFmtId="2" fontId="41" fillId="0" borderId="2" xfId="0" applyNumberFormat="1" applyFont="1" applyBorder="1"/>
    <xf numFmtId="166" fontId="18" fillId="12" borderId="0" xfId="0" applyNumberFormat="1" applyFont="1" applyFill="1" applyAlignment="1">
      <alignment horizontal="right" vertic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3" xfId="0" applyBorder="1"/>
    <xf numFmtId="2" fontId="0" fillId="0" borderId="53" xfId="0" applyNumberFormat="1" applyBorder="1"/>
    <xf numFmtId="0" fontId="0" fillId="0" borderId="26" xfId="0" applyBorder="1"/>
    <xf numFmtId="0" fontId="0" fillId="0" borderId="54" xfId="0" applyBorder="1" applyAlignment="1">
      <alignment horizontal="center"/>
    </xf>
    <xf numFmtId="0" fontId="0" fillId="0" borderId="27" xfId="0" applyBorder="1"/>
    <xf numFmtId="0" fontId="18" fillId="12" borderId="55" xfId="0" applyFont="1" applyFill="1" applyBorder="1" applyAlignment="1">
      <alignment horizontal="right" vertical="center"/>
    </xf>
    <xf numFmtId="166" fontId="18" fillId="12" borderId="27" xfId="0" applyNumberFormat="1" applyFont="1" applyFill="1" applyBorder="1" applyAlignment="1">
      <alignment horizontal="right" vertical="center"/>
    </xf>
    <xf numFmtId="166" fontId="0" fillId="0" borderId="27" xfId="0" applyNumberFormat="1" applyBorder="1"/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2" fontId="0" fillId="0" borderId="57" xfId="0" applyNumberFormat="1" applyBorder="1"/>
    <xf numFmtId="0" fontId="0" fillId="0" borderId="28" xfId="0" applyBorder="1"/>
    <xf numFmtId="49" fontId="32" fillId="12" borderId="0" xfId="0" applyNumberFormat="1" applyFont="1" applyFill="1" applyAlignment="1">
      <alignment horizontal="left" vertical="center"/>
    </xf>
    <xf numFmtId="2" fontId="2" fillId="0" borderId="0" xfId="0" applyNumberFormat="1" applyFont="1" applyAlignment="1">
      <alignment horizontal="left" indent="1"/>
    </xf>
    <xf numFmtId="49" fontId="32" fillId="11" borderId="8" xfId="0" applyNumberFormat="1" applyFont="1" applyFill="1" applyBorder="1" applyAlignment="1">
      <alignment horizontal="left" vertical="center"/>
    </xf>
    <xf numFmtId="2" fontId="41" fillId="15" borderId="0" xfId="0" applyNumberFormat="1" applyFont="1" applyFill="1" applyAlignment="1">
      <alignment horizontal="left"/>
    </xf>
    <xf numFmtId="166" fontId="0" fillId="15" borderId="0" xfId="0" applyNumberFormat="1" applyFill="1"/>
    <xf numFmtId="2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8" xfId="0" applyFont="1" applyBorder="1"/>
    <xf numFmtId="0" fontId="2" fillId="0" borderId="0" xfId="0" applyFont="1"/>
    <xf numFmtId="0" fontId="36" fillId="0" borderId="0" xfId="0" applyFont="1" applyAlignment="1">
      <alignment horizontal="right"/>
    </xf>
    <xf numFmtId="2" fontId="36" fillId="0" borderId="0" xfId="0" applyNumberFormat="1" applyFont="1" applyAlignment="1">
      <alignment horizontal="right"/>
    </xf>
    <xf numFmtId="0" fontId="0" fillId="15" borderId="0" xfId="0" applyFill="1" applyAlignment="1">
      <alignment horizontal="center"/>
    </xf>
    <xf numFmtId="49" fontId="32" fillId="23" borderId="8" xfId="0" applyNumberFormat="1" applyFont="1" applyFill="1" applyBorder="1" applyAlignment="1">
      <alignment horizontal="left" vertical="center"/>
    </xf>
    <xf numFmtId="2" fontId="41" fillId="24" borderId="0" xfId="0" applyNumberFormat="1" applyFont="1" applyFill="1"/>
    <xf numFmtId="2" fontId="2" fillId="24" borderId="0" xfId="0" applyNumberFormat="1" applyFont="1" applyFill="1" applyAlignment="1">
      <alignment horizontal="left" indent="1"/>
    </xf>
    <xf numFmtId="2" fontId="2" fillId="17" borderId="0" xfId="0" applyNumberFormat="1" applyFont="1" applyFill="1" applyAlignment="1">
      <alignment horizontal="left" indent="1"/>
    </xf>
    <xf numFmtId="0" fontId="48" fillId="0" borderId="0" xfId="0" applyFont="1"/>
    <xf numFmtId="0" fontId="49" fillId="0" borderId="0" xfId="0" applyFont="1"/>
    <xf numFmtId="11" fontId="0" fillId="0" borderId="0" xfId="0" applyNumberFormat="1"/>
    <xf numFmtId="49" fontId="32" fillId="25" borderId="8" xfId="0" applyNumberFormat="1" applyFont="1" applyFill="1" applyBorder="1" applyAlignment="1">
      <alignment horizontal="left" vertical="center"/>
    </xf>
    <xf numFmtId="49" fontId="29" fillId="25" borderId="1" xfId="0" applyNumberFormat="1" applyFont="1" applyFill="1" applyBorder="1" applyAlignment="1">
      <alignment horizontal="left" vertical="center"/>
    </xf>
    <xf numFmtId="0" fontId="18" fillId="25" borderId="8" xfId="0" applyFont="1" applyFill="1" applyBorder="1" applyAlignment="1">
      <alignment horizontal="right" vertical="center"/>
    </xf>
    <xf numFmtId="2" fontId="0" fillId="15" borderId="0" xfId="0" applyNumberFormat="1" applyFill="1"/>
    <xf numFmtId="0" fontId="50" fillId="12" borderId="8" xfId="0" applyFont="1" applyFill="1" applyBorder="1" applyAlignment="1">
      <alignment horizontal="right" vertical="center"/>
    </xf>
    <xf numFmtId="2" fontId="41" fillId="26" borderId="0" xfId="0" applyNumberFormat="1" applyFont="1" applyFill="1"/>
    <xf numFmtId="2" fontId="41" fillId="16" borderId="52" xfId="0" applyNumberFormat="1" applyFont="1" applyFill="1" applyBorder="1"/>
    <xf numFmtId="0" fontId="50" fillId="12" borderId="58" xfId="0" applyFont="1" applyFill="1" applyBorder="1" applyAlignment="1">
      <alignment horizontal="right" vertical="center"/>
    </xf>
    <xf numFmtId="0" fontId="50" fillId="12" borderId="59" xfId="0" applyFont="1" applyFill="1" applyBorder="1" applyAlignment="1">
      <alignment horizontal="right" vertical="center"/>
    </xf>
    <xf numFmtId="2" fontId="41" fillId="0" borderId="54" xfId="0" applyNumberFormat="1" applyFont="1" applyBorder="1"/>
    <xf numFmtId="2" fontId="3" fillId="0" borderId="54" xfId="0" applyNumberFormat="1" applyFont="1" applyBorder="1" applyAlignment="1">
      <alignment horizontal="left" indent="1"/>
    </xf>
    <xf numFmtId="2" fontId="2" fillId="0" borderId="54" xfId="0" applyNumberFormat="1" applyFont="1" applyBorder="1" applyAlignment="1">
      <alignment horizontal="left" indent="1"/>
    </xf>
    <xf numFmtId="2" fontId="0" fillId="0" borderId="54" xfId="0" applyNumberFormat="1" applyBorder="1"/>
    <xf numFmtId="2" fontId="36" fillId="0" borderId="54" xfId="0" applyNumberFormat="1" applyFont="1" applyBorder="1"/>
    <xf numFmtId="166" fontId="36" fillId="0" borderId="27" xfId="0" applyNumberFormat="1" applyFont="1" applyBorder="1"/>
    <xf numFmtId="0" fontId="50" fillId="12" borderId="55" xfId="0" applyFont="1" applyFill="1" applyBorder="1" applyAlignment="1">
      <alignment horizontal="right" vertical="center"/>
    </xf>
    <xf numFmtId="2" fontId="36" fillId="0" borderId="54" xfId="0" applyNumberFormat="1" applyFont="1" applyBorder="1" applyAlignment="1">
      <alignment horizontal="left" indent="1"/>
    </xf>
    <xf numFmtId="2" fontId="41" fillId="0" borderId="60" xfId="0" applyNumberFormat="1" applyFont="1" applyBorder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1" fillId="0" borderId="11" xfId="0" applyNumberFormat="1" applyFont="1" applyBorder="1" applyAlignment="1">
      <alignment horizontal="center"/>
    </xf>
    <xf numFmtId="166" fontId="11" fillId="0" borderId="0" xfId="0" applyNumberFormat="1" applyFont="1" applyAlignment="1">
      <alignment horizontal="center"/>
    </xf>
    <xf numFmtId="0" fontId="11" fillId="16" borderId="0" xfId="0" applyFont="1" applyFill="1" applyAlignment="1">
      <alignment horizontal="center"/>
    </xf>
    <xf numFmtId="0" fontId="41" fillId="0" borderId="0" xfId="0" applyFont="1" applyAlignment="1">
      <alignment horizontal="center" vertical="center"/>
    </xf>
    <xf numFmtId="0" fontId="1" fillId="0" borderId="8" xfId="0" applyFont="1" applyBorder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2604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color rgb="FFA5A5A5"/>
      </font>
      <fill>
        <patternFill patternType="none"/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Produccion_UO!$C$3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Produccion_UO!$M$26:$AR$26</c15:sqref>
                  </c15:fullRef>
                </c:ext>
              </c:extLst>
              <c:f>(Produccion_UO!$M$26:$N$26,Produccion_UO!$Q$26,Produccion_UO!$S$26,Produccion_UO!$U$26,Produccion_UO!$X$26,Produccion_UO!$AA$26,Produccion_UO!$AC$26,Produccion_UO!$AE$26,Produccion_UO!$AH$26,Produccion_UO!$AK$26,Produccion_UO!$AM$26,Produccion_UO!$AO$26,Produccion_UO!$AR$26)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Produccion_UO!$C$4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Produccion_UO!$M$27:$AR$27</c15:sqref>
                  </c15:fullRef>
                </c:ext>
              </c:extLst>
              <c:f>(Produccion_UO!$M$27:$N$27,Produccion_UO!$Q$27,Produccion_UO!$S$27,Produccion_UO!$U$27,Produccion_UO!$X$27,Produccion_UO!$AA$27,Produccion_UO!$AC$27,Produccion_UO!$AE$27,Produccion_UO!$AH$27,Produccion_UO!$AK$27,Produccion_UO!$AM$27,Produccion_UO!$AO$27,Produccion_UO!$AR$27)</c:f>
              <c:numCache>
                <c:formatCode>0.0</c:formatCode>
                <c:ptCount val="14"/>
                <c:pt idx="0">
                  <c:v>165.09352664793127</c:v>
                </c:pt>
                <c:pt idx="1">
                  <c:v>159.59804827519491</c:v>
                </c:pt>
                <c:pt idx="2">
                  <c:v>78.30856972652316</c:v>
                </c:pt>
                <c:pt idx="3">
                  <c:v>78.30856972652316</c:v>
                </c:pt>
                <c:pt idx="4">
                  <c:v>24.482481209910162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Produccion_UO!$C$5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Produccion_UO!$M$28:$AR$28</c15:sqref>
                  </c15:fullRef>
                </c:ext>
              </c:extLst>
              <c:f>(Produccion_UO!$M$28:$N$28,Produccion_UO!$Q$28,Produccion_UO!$S$28,Produccion_UO!$U$28,Produccion_UO!$X$28,Produccion_UO!$AA$28,Produccion_UO!$AC$28,Produccion_UO!$AE$28,Produccion_UO!$AH$28,Produccion_UO!$AK$28,Produccion_UO!$AM$28,Produccion_UO!$AO$28,Produccion_UO!$AR$28)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Produccion_UO!$C$6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Produccion_UO!$M$29:$AR$29</c15:sqref>
                  </c15:fullRef>
                </c:ext>
              </c:extLst>
              <c:f>(Produccion_UO!$M$29:$N$29,Produccion_UO!$Q$29,Produccion_UO!$S$29,Produccion_UO!$U$29,Produccion_UO!$X$29,Produccion_UO!$AA$29,Produccion_UO!$AC$29,Produccion_UO!$AE$29,Produccion_UO!$AH$29,Produccion_UO!$AK$29,Produccion_UO!$AM$29,Produccion_UO!$AO$29,Produccion_UO!$AR$29)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Produccion_UO!$C$7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Produccion_UO!$M$30:$AR$30</c15:sqref>
                  </c15:fullRef>
                </c:ext>
              </c:extLst>
              <c:f>(Produccion_UO!$M$30:$N$30,Produccion_UO!$Q$30,Produccion_UO!$S$30,Produccion_UO!$U$30,Produccion_UO!$X$30,Produccion_UO!$AA$30,Produccion_UO!$AC$30,Produccion_UO!$AE$30,Produccion_UO!$AH$30,Produccion_UO!$AK$30,Produccion_UO!$AM$30,Produccion_UO!$AO$30,Produccion_UO!$AR$30)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Produccion_UO!$C$8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Produccion_UO!$M$31:$AR$31</c15:sqref>
                  </c15:fullRef>
                </c:ext>
              </c:extLst>
              <c:f>(Produccion_UO!$M$31:$N$31,Produccion_UO!$Q$31,Produccion_UO!$S$31,Produccion_UO!$U$31,Produccion_UO!$X$31,Produccion_UO!$AA$31,Produccion_UO!$AC$31,Produccion_UO!$AE$31,Produccion_UO!$AH$31,Produccion_UO!$AK$31,Produccion_UO!$AM$31,Produccion_UO!$AO$31,Produccion_UO!$AR$31)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Produccion_UO!$C$9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Produccion_UO!$M$32:$AR$32</c15:sqref>
                  </c15:fullRef>
                </c:ext>
              </c:extLst>
              <c:f>(Produccion_UO!$M$32:$N$32,Produccion_UO!$Q$32,Produccion_UO!$S$32,Produccion_UO!$U$32,Produccion_UO!$X$32,Produccion_UO!$AA$32,Produccion_UO!$AC$32,Produccion_UO!$AE$32,Produccion_UO!$AH$32,Produccion_UO!$AK$32,Produccion_UO!$AM$32,Produccion_UO!$AO$32,Produccion_UO!$AR$32)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</c:f>
          <c:strCache>
            <c:ptCount val="1"/>
            <c:pt idx="0">
              <c:v>2. Producción de Fluidos realmente entregados al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Produccion_UO!$M$39:$AR$39</c:f>
              <c:numCache>
                <c:formatCode>0.0</c:formatCode>
                <c:ptCount val="14"/>
                <c:pt idx="0">
                  <c:v>30.854862874680528</c:v>
                </c:pt>
                <c:pt idx="1">
                  <c:v>24.933258576424141</c:v>
                </c:pt>
                <c:pt idx="2">
                  <c:v>21.729335350571336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Produccion_UO!$M$40:$AR$40</c:f>
              <c:numCache>
                <c:formatCode>0.0</c:formatCode>
                <c:ptCount val="14"/>
                <c:pt idx="0">
                  <c:v>163.61231543432038</c:v>
                </c:pt>
                <c:pt idx="1">
                  <c:v>158.16614223032775</c:v>
                </c:pt>
                <c:pt idx="2">
                  <c:v>77.605988989677215</c:v>
                </c:pt>
                <c:pt idx="3">
                  <c:v>77.605988989677215</c:v>
                </c:pt>
                <c:pt idx="4">
                  <c:v>24.262825561130668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Produccion_UO!$M$41:$AR$41</c:f>
              <c:numCache>
                <c:formatCode>0.0</c:formatCode>
                <c:ptCount val="14"/>
                <c:pt idx="0">
                  <c:v>326.92467365979894</c:v>
                </c:pt>
                <c:pt idx="1">
                  <c:v>309.45059317120007</c:v>
                </c:pt>
                <c:pt idx="2">
                  <c:v>264.32620655795938</c:v>
                </c:pt>
                <c:pt idx="3">
                  <c:v>222.42828501954205</c:v>
                </c:pt>
                <c:pt idx="4">
                  <c:v>189.20361474158807</c:v>
                </c:pt>
                <c:pt idx="5">
                  <c:v>110.46227470496434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Produccion_UO!$M$42:$AR$42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Produccion_UO!$M$43:$AR$43</c:f>
              <c:numCache>
                <c:formatCode>0.0</c:formatCode>
                <c:ptCount val="14"/>
                <c:pt idx="0">
                  <c:v>74.429128703151363</c:v>
                </c:pt>
                <c:pt idx="1">
                  <c:v>69.231424167628504</c:v>
                </c:pt>
                <c:pt idx="2">
                  <c:v>52.790406622898978</c:v>
                </c:pt>
                <c:pt idx="3">
                  <c:v>41.04221038703988</c:v>
                </c:pt>
                <c:pt idx="4">
                  <c:v>30.630224786228091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Produccion_UO!$M$44:$AR$44</c:f>
              <c:numCache>
                <c:formatCode>0.0</c:formatCode>
                <c:ptCount val="14"/>
                <c:pt idx="0">
                  <c:v>13.434635067644196</c:v>
                </c:pt>
                <c:pt idx="1">
                  <c:v>12.522260914452572</c:v>
                </c:pt>
                <c:pt idx="2">
                  <c:v>10.794096821211147</c:v>
                </c:pt>
                <c:pt idx="3">
                  <c:v>9.1210437982494081</c:v>
                </c:pt>
                <c:pt idx="4">
                  <c:v>7.7278069812372854</c:v>
                </c:pt>
                <c:pt idx="5">
                  <c:v>5.7347977326375599</c:v>
                </c:pt>
                <c:pt idx="6">
                  <c:v>1.4986472596555187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Produccion_UO!$M$45:$AR$45</c:f>
              <c:numCache>
                <c:formatCode>0.0</c:formatCode>
                <c:ptCount val="14"/>
                <c:pt idx="0">
                  <c:v>6.210883284547136</c:v>
                </c:pt>
                <c:pt idx="1">
                  <c:v>6.098035297218301</c:v>
                </c:pt>
                <c:pt idx="2">
                  <c:v>6.1094396031949971</c:v>
                </c:pt>
                <c:pt idx="3">
                  <c:v>5.1795252320879053</c:v>
                </c:pt>
                <c:pt idx="4">
                  <c:v>4.414315625433435</c:v>
                </c:pt>
                <c:pt idx="5">
                  <c:v>3.4629009931659582</c:v>
                </c:pt>
                <c:pt idx="6">
                  <c:v>1.4631126567464472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</c:f>
          <c:strCache>
            <c:ptCount val="1"/>
            <c:pt idx="0">
              <c:v>3. Fluidos quemadas (Flaring de Gas Natural)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Produccion_UO!$M$52:$AR$52</c:f>
              <c:numCache>
                <c:formatCode>0.0</c:formatCode>
                <c:ptCount val="14"/>
                <c:pt idx="0">
                  <c:v>0.25217613488129526</c:v>
                </c:pt>
                <c:pt idx="1">
                  <c:v>0.20377898950113899</c:v>
                </c:pt>
                <c:pt idx="2">
                  <c:v>0.1775933934466348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Produccion_UO!$M$53:$AR$53</c:f>
              <c:numCache>
                <c:formatCode>0.0</c:formatCode>
                <c:ptCount val="14"/>
                <c:pt idx="0">
                  <c:v>8.9312636543468571</c:v>
                </c:pt>
                <c:pt idx="1">
                  <c:v>8.6339681319217991</c:v>
                </c:pt>
                <c:pt idx="2">
                  <c:v>4.2363531558334726</c:v>
                </c:pt>
                <c:pt idx="3">
                  <c:v>4.2363531558334726</c:v>
                </c:pt>
                <c:pt idx="4">
                  <c:v>1.3244583178882339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Produccion_UO!$M$54:$AR$54</c:f>
              <c:numCache>
                <c:formatCode>0.0</c:formatCode>
                <c:ptCount val="14"/>
                <c:pt idx="0">
                  <c:v>3.5089457707551621</c:v>
                </c:pt>
                <c:pt idx="1">
                  <c:v>3.3213930842559902</c:v>
                </c:pt>
                <c:pt idx="2">
                  <c:v>2.8370643127630135</c:v>
                </c:pt>
                <c:pt idx="3">
                  <c:v>2.3873658151227328</c:v>
                </c:pt>
                <c:pt idx="4">
                  <c:v>2.03075900123146</c:v>
                </c:pt>
                <c:pt idx="5">
                  <c:v>1.1856129649505855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Produccion_UO!$M$55:$AR$55</c:f>
              <c:numCache>
                <c:formatCode>0.0</c:formatCode>
                <c:ptCount val="14"/>
                <c:pt idx="0">
                  <c:v>4.4741459755197601</c:v>
                </c:pt>
                <c:pt idx="1">
                  <c:v>4.2279053351225038</c:v>
                </c:pt>
                <c:pt idx="2">
                  <c:v>3.6703793568645864</c:v>
                </c:pt>
                <c:pt idx="3">
                  <c:v>3.2986953713593112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Produccion_UO!$M$56:$AR$56</c:f>
              <c:numCache>
                <c:formatCode>0.0</c:formatCode>
                <c:ptCount val="14"/>
                <c:pt idx="0">
                  <c:v>2.0981630670120945</c:v>
                </c:pt>
                <c:pt idx="1">
                  <c:v>1.9516393621185575</c:v>
                </c:pt>
                <c:pt idx="2">
                  <c:v>1.4881657678746758</c:v>
                </c:pt>
                <c:pt idx="3">
                  <c:v>1.1569831801489303</c:v>
                </c:pt>
                <c:pt idx="4">
                  <c:v>0.86346847666455173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Produccion_UO!$M$57:$AR$57</c:f>
              <c:numCache>
                <c:formatCode>0.0</c:formatCode>
                <c:ptCount val="14"/>
                <c:pt idx="0">
                  <c:v>0.66067381683601856</c:v>
                </c:pt>
                <c:pt idx="1">
                  <c:v>0.61580607676441379</c:v>
                </c:pt>
                <c:pt idx="2">
                  <c:v>0.53082030961481375</c:v>
                </c:pt>
                <c:pt idx="3">
                  <c:v>0.4485447345148606</c:v>
                </c:pt>
                <c:pt idx="4">
                  <c:v>0.38002965531696875</c:v>
                </c:pt>
                <c:pt idx="5">
                  <c:v>0.28201962224712018</c:v>
                </c:pt>
                <c:pt idx="6">
                  <c:v>7.3698838870012759E-2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Produccion_UO!$M$58:$AR$58</c:f>
              <c:numCache>
                <c:formatCode>0.0</c:formatCode>
                <c:ptCount val="14"/>
                <c:pt idx="0">
                  <c:v>0.66921380926705709</c:v>
                </c:pt>
                <c:pt idx="1">
                  <c:v>0.65705459969754754</c:v>
                </c:pt>
                <c:pt idx="2">
                  <c:v>0.65828339738939801</c:v>
                </c:pt>
                <c:pt idx="3">
                  <c:v>0.5580864511468846</c:v>
                </c:pt>
                <c:pt idx="4">
                  <c:v>0.4756362081949273</c:v>
                </c:pt>
                <c:pt idx="5">
                  <c:v>0.37312263949911856</c:v>
                </c:pt>
                <c:pt idx="6">
                  <c:v>0.15764830049925399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Produccion_UO!$J$49</c:f>
              <c:strCache>
                <c:ptCount val="1"/>
                <c:pt idx="0">
                  <c:v>Kb/d - 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Produccion_UO!$K$61</c:f>
          <c:strCache>
            <c:ptCount val="1"/>
            <c:pt idx="0">
              <c:v>4. Producción Gas Natural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Produccion_UO!$M$65:$AR$65</c:f>
              <c:numCache>
                <c:formatCode>0.0</c:formatCode>
                <c:ptCount val="14"/>
                <c:pt idx="0">
                  <c:v>186.04565832356872</c:v>
                </c:pt>
                <c:pt idx="1">
                  <c:v>150.34014329744852</c:v>
                </c:pt>
                <c:pt idx="2">
                  <c:v>131.02143790592024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Produccion_UO!$M$66:$AR$66</c:f>
              <c:numCache>
                <c:formatCode>0.0</c:formatCode>
                <c:ptCount val="14"/>
                <c:pt idx="0">
                  <c:v>691.9905266150115</c:v>
                </c:pt>
                <c:pt idx="1">
                  <c:v>668.95619540672988</c:v>
                </c:pt>
                <c:pt idx="2">
                  <c:v>328.23084892410418</c:v>
                </c:pt>
                <c:pt idx="3">
                  <c:v>328.23084892410418</c:v>
                </c:pt>
                <c:pt idx="4">
                  <c:v>102.61846971999431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Produccion_UO!$M$67:$AR$67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0.69766748608100904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Produccion_UO!$M$68:$AR$68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Produccion_UO!$M$69:$AR$69</c:f>
              <c:numCache>
                <c:formatCode>0.0</c:formatCode>
                <c:ptCount val="14"/>
                <c:pt idx="0">
                  <c:v>10.980139097812287</c:v>
                </c:pt>
                <c:pt idx="1">
                  <c:v>10.213349001195796</c:v>
                </c:pt>
                <c:pt idx="2">
                  <c:v>7.7878918892269633</c:v>
                </c:pt>
                <c:pt idx="3">
                  <c:v>6.0547420987382061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Produccion_UO!$M$70:$AR$70</c:f>
              <c:numCache>
                <c:formatCode>0.0</c:formatCode>
                <c:ptCount val="14"/>
                <c:pt idx="0">
                  <c:v>3.3552456450599757</c:v>
                </c:pt>
                <c:pt idx="1">
                  <c:v>3.1273838990022789</c:v>
                </c:pt>
                <c:pt idx="2">
                  <c:v>2.6957819225732997</c:v>
                </c:pt>
                <c:pt idx="3">
                  <c:v>2.2779437125301913</c:v>
                </c:pt>
                <c:pt idx="4">
                  <c:v>1.9299884655673973</c:v>
                </c:pt>
                <c:pt idx="5">
                  <c:v>1.4322424852516775</c:v>
                </c:pt>
                <c:pt idx="6">
                  <c:v>0.37428107768631763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Produccion_UO!$M$71:$AR$71</c:f>
              <c:numCache>
                <c:formatCode>0.0</c:formatCode>
                <c:ptCount val="14"/>
                <c:pt idx="0">
                  <c:v>37.24291364470853</c:v>
                </c:pt>
                <c:pt idx="1">
                  <c:v>36.566232461933268</c:v>
                </c:pt>
                <c:pt idx="2">
                  <c:v>36.634617192930151</c:v>
                </c:pt>
                <c:pt idx="3">
                  <c:v>31.058482682999593</c:v>
                </c:pt>
                <c:pt idx="4">
                  <c:v>26.469983109736091</c:v>
                </c:pt>
                <c:pt idx="5">
                  <c:v>20.764924526843512</c:v>
                </c:pt>
                <c:pt idx="6">
                  <c:v>8.7734024020805652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</c:f>
          <c:strCache>
            <c:ptCount val="1"/>
            <c:pt idx="0">
              <c:v>5. Producción de Petróleo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Produccion_UO!$M$78:$AR$78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Produccion_UO!$M$79:$AR$79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Produccion_UO!$M$80:$AR$80</c:f>
              <c:numCache>
                <c:formatCode>0.0</c:formatCode>
                <c:ptCount val="14"/>
                <c:pt idx="0">
                  <c:v>326.58223224591535</c:v>
                </c:pt>
                <c:pt idx="1">
                  <c:v>309.12645520551411</c:v>
                </c:pt>
                <c:pt idx="2">
                  <c:v>264.04933470583893</c:v>
                </c:pt>
                <c:pt idx="3">
                  <c:v>222.19529967904447</c:v>
                </c:pt>
                <c:pt idx="4">
                  <c:v>189.00543100519829</c:v>
                </c:pt>
                <c:pt idx="5">
                  <c:v>110.34656958822502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Produccion_UO!$M$81:$AR$81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Produccion_UO!$M$82:$AR$82</c:f>
              <c:numCache>
                <c:formatCode>0.0</c:formatCode>
                <c:ptCount val="14"/>
                <c:pt idx="0">
                  <c:v>72.608120412709368</c:v>
                </c:pt>
                <c:pt idx="1">
                  <c:v>67.537584678103329</c:v>
                </c:pt>
                <c:pt idx="2">
                  <c:v>51.498818641269999</c:v>
                </c:pt>
                <c:pt idx="3">
                  <c:v>40.03805775654309</c:v>
                </c:pt>
                <c:pt idx="4">
                  <c:v>29.880815324560501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Produccion_UO!$M$83:$AR$83</c:f>
              <c:numCache>
                <c:formatCode>0.0</c:formatCode>
                <c:ptCount val="14"/>
                <c:pt idx="0">
                  <c:v>12.878182177412556</c:v>
                </c:pt>
                <c:pt idx="1">
                  <c:v>12.003597903287986</c:v>
                </c:pt>
                <c:pt idx="2">
                  <c:v>10.347013119766338</c:v>
                </c:pt>
                <c:pt idx="3">
                  <c:v>8.743256745760803</c:v>
                </c:pt>
                <c:pt idx="4">
                  <c:v>7.4077267923665122</c:v>
                </c:pt>
                <c:pt idx="5">
                  <c:v>5.4972665487124193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Produccion_UO!$M$84:$AR$84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Produccion_UO!$K$88</c:f>
          <c:strCache>
            <c:ptCount val="1"/>
            <c:pt idx="0">
              <c:v>6.1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Produccion_UO!$M$92:$AR$92</c:f>
              <c:numCache>
                <c:formatCode>0.0</c:formatCode>
                <c:ptCount val="14"/>
                <c:pt idx="0">
                  <c:v>11.321959718327301</c:v>
                </c:pt>
                <c:pt idx="1">
                  <c:v>9.1490715870451105</c:v>
                </c:pt>
                <c:pt idx="2">
                  <c:v>7.9734160720278853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Produccion_UO!$M$93:$AR$93</c:f>
              <c:numCache>
                <c:formatCode>0.0</c:formatCode>
                <c:ptCount val="14"/>
                <c:pt idx="0">
                  <c:v>37.344000029199783</c:v>
                </c:pt>
                <c:pt idx="1">
                  <c:v>37.344000029199783</c:v>
                </c:pt>
                <c:pt idx="2">
                  <c:v>37.344000029199783</c:v>
                </c:pt>
                <c:pt idx="3">
                  <c:v>37.344000029199783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Produccion_UO!$M$94:$AR$94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Produccion_UO!$M$95:$AR$95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Produccion_UO!$M$96:$AR$96</c:f>
              <c:numCache>
                <c:formatCode>0.0</c:formatCode>
                <c:ptCount val="14"/>
                <c:pt idx="0">
                  <c:v>4.9739118618342326</c:v>
                </c:pt>
                <c:pt idx="1">
                  <c:v>4.9739118618342326</c:v>
                </c:pt>
                <c:pt idx="2">
                  <c:v>4.9739118618342326</c:v>
                </c:pt>
                <c:pt idx="3">
                  <c:v>4.9739118618342326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Produccion_UO!$M$97:$AR$97</c:f>
              <c:numCache>
                <c:formatCode>0.0</c:formatCode>
                <c:ptCount val="14"/>
                <c:pt idx="0">
                  <c:v>0.64412959201938158</c:v>
                </c:pt>
                <c:pt idx="1">
                  <c:v>0.64412959201938158</c:v>
                </c:pt>
                <c:pt idx="2">
                  <c:v>0.64412959201938158</c:v>
                </c:pt>
                <c:pt idx="3">
                  <c:v>0.64412959201938158</c:v>
                </c:pt>
                <c:pt idx="4">
                  <c:v>0.64412959201938158</c:v>
                </c:pt>
                <c:pt idx="5">
                  <c:v>0.64412959201938158</c:v>
                </c:pt>
                <c:pt idx="6">
                  <c:v>0.34077437490113116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Produccion_UO!$M$98:$AR$98</c:f>
              <c:numCache>
                <c:formatCode>0.0</c:formatCode>
                <c:ptCount val="14"/>
                <c:pt idx="0">
                  <c:v>8.6705925687047061E-2</c:v>
                </c:pt>
                <c:pt idx="1">
                  <c:v>8.6705925687047061E-2</c:v>
                </c:pt>
                <c:pt idx="2">
                  <c:v>8.6705925687047061E-2</c:v>
                </c:pt>
                <c:pt idx="3">
                  <c:v>8.6705925687047061E-2</c:v>
                </c:pt>
                <c:pt idx="4">
                  <c:v>8.6705925687047061E-2</c:v>
                </c:pt>
                <c:pt idx="5">
                  <c:v>8.6705925687047061E-2</c:v>
                </c:pt>
                <c:pt idx="6">
                  <c:v>8.6705925687047061E-2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Produccion_UO!$I$88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Produccion_UO!$K$101</c:f>
          <c:strCache>
            <c:ptCount val="1"/>
            <c:pt idx="0">
              <c:v>6.2 Uso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Produccion_UO!$M$105:$AR$105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Produccion_UO!$M$106:$AR$106</c:f>
              <c:numCache>
                <c:formatCode>0.0</c:formatCode>
                <c:ptCount val="14"/>
                <c:pt idx="0">
                  <c:v>290.88684889490577</c:v>
                </c:pt>
                <c:pt idx="1">
                  <c:v>290.88684889490577</c:v>
                </c:pt>
                <c:pt idx="2">
                  <c:v>290.88684889490577</c:v>
                </c:pt>
                <c:pt idx="3">
                  <c:v>290.88684889490577</c:v>
                </c:pt>
                <c:pt idx="4">
                  <c:v>65.274469690794518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Produccion_UO!$M$107:$AR$107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0.69766748608101714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Produccion_UO!$M$108:$AR$108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Produccion_UO!$M$109:$AR$109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Produccion_UO!$M$110:$AR$110</c:f>
              <c:numCache>
                <c:formatCode>0.0</c:formatCode>
                <c:ptCount val="14"/>
                <c:pt idx="0">
                  <c:v>1.8039042729249748</c:v>
                </c:pt>
                <c:pt idx="1">
                  <c:v>1.8039042729249748</c:v>
                </c:pt>
                <c:pt idx="2">
                  <c:v>1.8039042729249748</c:v>
                </c:pt>
                <c:pt idx="3">
                  <c:v>1.6338141205108099</c:v>
                </c:pt>
                <c:pt idx="4">
                  <c:v>1.2858588735480156</c:v>
                </c:pt>
                <c:pt idx="5">
                  <c:v>0.78811289323229616</c:v>
                </c:pt>
                <c:pt idx="6">
                  <c:v>3.3506702785187581E-2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Produccion_UO!$M$111:$AR$111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Produccion_UO!$I$101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Produccion_UO!$K$114</c:f>
          <c:strCache>
            <c:ptCount val="1"/>
            <c:pt idx="0">
              <c:v>6.2.1 Gas Natural de salida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Produccion_UO!$M$118:$AR$118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Produccion_UO!$M$119:$AR$119</c:f>
              <c:numCache>
                <c:formatCode>0.0</c:formatCode>
                <c:ptCount val="14"/>
                <c:pt idx="0">
                  <c:v>231.44849494826477</c:v>
                </c:pt>
                <c:pt idx="1">
                  <c:v>231.44849494826477</c:v>
                </c:pt>
                <c:pt idx="2">
                  <c:v>231.44849494826477</c:v>
                </c:pt>
                <c:pt idx="3">
                  <c:v>231.44849494826477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Produccion_UO!$M$120:$AR$120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Produccion_UO!$M$121:$AR$121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Produccion_UO!$M$122:$AR$122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Produccion_UO!$M$123:$AR$123</c:f>
              <c:numCache>
                <c:formatCode>0.0</c:formatCode>
                <c:ptCount val="14"/>
                <c:pt idx="0">
                  <c:v>1.0941530020412098</c:v>
                </c:pt>
                <c:pt idx="1">
                  <c:v>1.0941530020412098</c:v>
                </c:pt>
                <c:pt idx="2">
                  <c:v>1.0941530020412098</c:v>
                </c:pt>
                <c:pt idx="3">
                  <c:v>0.99098530424544962</c:v>
                </c:pt>
                <c:pt idx="4">
                  <c:v>0.77993403963315611</c:v>
                </c:pt>
                <c:pt idx="5">
                  <c:v>0.47802763207566529</c:v>
                </c:pt>
                <c:pt idx="6">
                  <c:v>2.0323395199607758E-2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Produccion_UO!$M$124:$AR$124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Produccion_UO!$I$114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Produccion_UO!$K$127</c:f>
          <c:strCache>
            <c:ptCount val="1"/>
            <c:pt idx="0">
              <c:v>6.2.1 LPG procesado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Produccion_UO!$L$131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Produccion_UO!$M$131:$AR$131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Produccion_UO!$L$132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Produccion_UO!$M$132:$AR$132</c:f>
              <c:numCache>
                <c:formatCode>0.0</c:formatCode>
                <c:ptCount val="14"/>
                <c:pt idx="0">
                  <c:v>14.786388543376207</c:v>
                </c:pt>
                <c:pt idx="1">
                  <c:v>14.786388543376207</c:v>
                </c:pt>
                <c:pt idx="2">
                  <c:v>14.786388543376207</c:v>
                </c:pt>
                <c:pt idx="3">
                  <c:v>14.786388543376207</c:v>
                </c:pt>
                <c:pt idx="4">
                  <c:v>3.3180381804047441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Produccion_UO!$L$133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Produccion_UO!$M$133:$AR$133</c:f>
              <c:numCache>
                <c:formatCode>0.0</c:formatCode>
                <c:ptCount val="14"/>
                <c:pt idx="0">
                  <c:v>0.23150901358703757</c:v>
                </c:pt>
                <c:pt idx="1">
                  <c:v>0.21913488748646198</c:v>
                </c:pt>
                <c:pt idx="2">
                  <c:v>0.18718042495965245</c:v>
                </c:pt>
                <c:pt idx="3">
                  <c:v>0.15751075708747486</c:v>
                </c:pt>
                <c:pt idx="4">
                  <c:v>0.13398298062234429</c:v>
                </c:pt>
                <c:pt idx="5">
                  <c:v>7.8222949553628449E-2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Produccion_UO!$L$134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Produccion_UO!$M$134:$AR$134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Produccion_UO!$L$135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Produccion_UO!$M$135:$AR$135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Produccion_UO!$L$136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Produccion_UO!$M$136:$AR$136</c:f>
              <c:numCache>
                <c:formatCode>0.0</c:formatCode>
                <c:ptCount val="14"/>
                <c:pt idx="0">
                  <c:v>0.17656373980113368</c:v>
                </c:pt>
                <c:pt idx="1">
                  <c:v>0.17656373980113368</c:v>
                </c:pt>
                <c:pt idx="2">
                  <c:v>0.17656373980113368</c:v>
                </c:pt>
                <c:pt idx="3">
                  <c:v>0.15991554296256563</c:v>
                </c:pt>
                <c:pt idx="4">
                  <c:v>0.12585814833842568</c:v>
                </c:pt>
                <c:pt idx="5">
                  <c:v>7.7139436888718535E-2</c:v>
                </c:pt>
                <c:pt idx="6">
                  <c:v>3.2795912959200689E-3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Produccion_UO!$L$137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Produccion_UO!$M$137:$AR$137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Produccion_UO!$I$127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Produccion_UO!$K$141</c:f>
          <c:strCache>
            <c:ptCount val="1"/>
            <c:pt idx="0">
              <c:v>6.3 Gas Natural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Produccion_UO!$M$145:$AR$145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Produccion_UO!$M$146:$AR$146</c:f>
              <c:numCache>
                <c:formatCode>0.0</c:formatCode>
                <c:ptCount val="14"/>
                <c:pt idx="0">
                  <c:v>595.20817263916967</c:v>
                </c:pt>
                <c:pt idx="1">
                  <c:v>572.17384143089055</c:v>
                </c:pt>
                <c:pt idx="2">
                  <c:v>231.44849494826474</c:v>
                </c:pt>
                <c:pt idx="3">
                  <c:v>231.44849494826474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Produccion_UO!$M$147:$AR$147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Produccion_UO!$M$148:$AR$148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Produccion_UO!$M$149:$AR$149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Produccion_UO!$M$150:$AR$150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Produccion_UO!$M$151:$AR$151</c:f>
              <c:numCache>
                <c:formatCode>0.0</c:formatCode>
                <c:ptCount val="14"/>
                <c:pt idx="0">
                  <c:v>37.156207719021374</c:v>
                </c:pt>
                <c:pt idx="1">
                  <c:v>36.479526536246112</c:v>
                </c:pt>
                <c:pt idx="2">
                  <c:v>36.547911267243265</c:v>
                </c:pt>
                <c:pt idx="3">
                  <c:v>30.971776757312441</c:v>
                </c:pt>
                <c:pt idx="4">
                  <c:v>26.383277184049042</c:v>
                </c:pt>
                <c:pt idx="5">
                  <c:v>20.678218601156466</c:v>
                </c:pt>
                <c:pt idx="6">
                  <c:v>8.6866964763935322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Produccion_UO!$I$141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Produccion_UO!$K$154</c:f>
          <c:strCache>
            <c:ptCount val="1"/>
            <c:pt idx="0">
              <c:v>6.3.1 Gas Natural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Produccion_UO!$M$158:$AR$158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Produccion_UO!$M$159:$AR$159</c:f>
              <c:numCache>
                <c:formatCode>0.0</c:formatCode>
                <c:ptCount val="14"/>
                <c:pt idx="0">
                  <c:v>493.34797163255496</c:v>
                </c:pt>
                <c:pt idx="1">
                  <c:v>470.31364042427589</c:v>
                </c:pt>
                <c:pt idx="2">
                  <c:v>129.58829394165008</c:v>
                </c:pt>
                <c:pt idx="3">
                  <c:v>129.58829394165008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Produccion_UO!$M$160:$AR$160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Produccion_UO!$M$161:$AR$161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Produccion_UO!$M$162:$AR$162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Produccion_UO!$M$163:$AR$163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Produccion_UO!$M$164:$AR$164</c:f>
              <c:numCache>
                <c:formatCode>0.0</c:formatCode>
                <c:ptCount val="14"/>
                <c:pt idx="0">
                  <c:v>33.383607681739321</c:v>
                </c:pt>
                <c:pt idx="1">
                  <c:v>32.706926498964059</c:v>
                </c:pt>
                <c:pt idx="2">
                  <c:v>32.775311229961211</c:v>
                </c:pt>
                <c:pt idx="3">
                  <c:v>27.199176720030383</c:v>
                </c:pt>
                <c:pt idx="4">
                  <c:v>22.610677146766985</c:v>
                </c:pt>
                <c:pt idx="5">
                  <c:v>16.905618563874409</c:v>
                </c:pt>
                <c:pt idx="6">
                  <c:v>6.4355817049186763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Produccion_UO!$I$154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Produccion_UO!$K$167</c:f>
          <c:strCache>
            <c:ptCount val="1"/>
            <c:pt idx="0">
              <c:v>6.3.2 Gas Natural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Produccion_UO!$M$171:$AR$171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Produccion_UO!$M$172:$AR$172</c:f>
              <c:numCache>
                <c:formatCode>0.0</c:formatCode>
                <c:ptCount val="14"/>
                <c:pt idx="0">
                  <c:v>101.86020100661467</c:v>
                </c:pt>
                <c:pt idx="1">
                  <c:v>101.86020100661467</c:v>
                </c:pt>
                <c:pt idx="2">
                  <c:v>101.86020100661467</c:v>
                </c:pt>
                <c:pt idx="3">
                  <c:v>101.86020100661467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Produccion_UO!$M$173:$AR$173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Produccion_UO!$M$174:$AR$174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Produccion_UO!$M$175:$AR$175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Produccion_UO!$M$176:$AR$176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Produccion_UO!$M$177:$AR$177</c:f>
              <c:numCache>
                <c:formatCode>0.0</c:formatCode>
                <c:ptCount val="14"/>
                <c:pt idx="0">
                  <c:v>3.7726000372820558</c:v>
                </c:pt>
                <c:pt idx="1">
                  <c:v>3.7726000372820558</c:v>
                </c:pt>
                <c:pt idx="2">
                  <c:v>3.7726000372820558</c:v>
                </c:pt>
                <c:pt idx="3">
                  <c:v>3.7726000372820558</c:v>
                </c:pt>
                <c:pt idx="4">
                  <c:v>3.7726000372820558</c:v>
                </c:pt>
                <c:pt idx="5">
                  <c:v>3.7726000372820558</c:v>
                </c:pt>
                <c:pt idx="6">
                  <c:v>2.2511147714748567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Produccion_UO!$I$167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Produccion_UO!$K$182</c:f>
          <c:strCache>
            <c:ptCount val="1"/>
            <c:pt idx="0">
              <c:v>7.1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Produccion_UO!$L$186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Produccion_UO!$M$186:$AR$186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Produccion_UO!$L$187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Produccion_UO!$M$187:$AR$187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Produccion_UO!$L$188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Produccion_UO!$M$188:$AR$188</c:f>
              <c:numCache>
                <c:formatCode>0.0</c:formatCode>
                <c:ptCount val="14"/>
                <c:pt idx="0">
                  <c:v>2.3964443033121849</c:v>
                </c:pt>
                <c:pt idx="1">
                  <c:v>2.3964443033121849</c:v>
                </c:pt>
                <c:pt idx="2">
                  <c:v>2.3964443033121849</c:v>
                </c:pt>
                <c:pt idx="3">
                  <c:v>2.3964443033121849</c:v>
                </c:pt>
                <c:pt idx="4">
                  <c:v>2.3964443033121849</c:v>
                </c:pt>
                <c:pt idx="5">
                  <c:v>2.3964443033121849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Produccion_UO!$L$189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Produccion_UO!$M$189:$AR$189</c:f>
              <c:numCache>
                <c:formatCode>0.0</c:formatCode>
                <c:ptCount val="14"/>
                <c:pt idx="0">
                  <c:v>0.11732071977001596</c:v>
                </c:pt>
                <c:pt idx="1">
                  <c:v>0.11086381618973436</c:v>
                </c:pt>
                <c:pt idx="2">
                  <c:v>9.6244411857022288E-2</c:v>
                </c:pt>
                <c:pt idx="3">
                  <c:v>7.3052045889663283E-2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Produccion_UO!$L$190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Produccion_UO!$M$190:$AR$190</c:f>
              <c:numCache>
                <c:formatCode>0.0</c:formatCode>
                <c:ptCount val="14"/>
                <c:pt idx="0">
                  <c:v>1.6192887544205954</c:v>
                </c:pt>
                <c:pt idx="1">
                  <c:v>1.4614051676513575</c:v>
                </c:pt>
                <c:pt idx="2">
                  <c:v>0.96199878501504821</c:v>
                </c:pt>
                <c:pt idx="3">
                  <c:v>0.60513983947291539</c:v>
                </c:pt>
                <c:pt idx="4">
                  <c:v>0.1810031309964748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Produccion_UO!$L$191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Produccion_UO!$M$191:$AR$191</c:f>
              <c:numCache>
                <c:formatCode>0.0</c:formatCode>
                <c:ptCount val="14"/>
                <c:pt idx="0">
                  <c:v>0.37397923467737904</c:v>
                </c:pt>
                <c:pt idx="1">
                  <c:v>0.34616927691985916</c:v>
                </c:pt>
                <c:pt idx="2">
                  <c:v>0.29349333222876395</c:v>
                </c:pt>
                <c:pt idx="3">
                  <c:v>0.23536506983137101</c:v>
                </c:pt>
                <c:pt idx="4">
                  <c:v>0.14298538084793352</c:v>
                </c:pt>
                <c:pt idx="5">
                  <c:v>8.2236725463496863E-2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Produccion_UO!$L$192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Produccion_UO!$M$192:$AR$192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Produccion_UO!$I$182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0229779559763623E-2"/>
              <c:y val="0.37350802363608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Produccion_UO!$K$195</c:f>
          <c:strCache>
            <c:ptCount val="1"/>
            <c:pt idx="0">
              <c:v>7.2 Petróleo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Produccion_UO!$L$199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Produccion_UO!$M$199:$AR$199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Produccion_UO!$L$200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Produccion_UO!$M$200:$AR$200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Produccion_UO!$L$201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Produccion_UO!$M$201:$AR$201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186.60898670188587</c:v>
                </c:pt>
                <c:pt idx="5">
                  <c:v>107.95012528491307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Produccion_UO!$L$202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Produccion_UO!$M$202:$AR$202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Produccion_UO!$L$203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Produccion_UO!$M$203:$AR$203</c:f>
              <c:numCache>
                <c:formatCode>0.0</c:formatCode>
                <c:ptCount val="14"/>
                <c:pt idx="0">
                  <c:v>70.988831658289001</c:v>
                </c:pt>
                <c:pt idx="1">
                  <c:v>66.076179510451993</c:v>
                </c:pt>
                <c:pt idx="2">
                  <c:v>50.536819856255164</c:v>
                </c:pt>
                <c:pt idx="3">
                  <c:v>39.432917917070156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Produccion_UO!$L$204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Produccion_UO!$M$204:$AR$204</c:f>
              <c:numCache>
                <c:formatCode>0.0</c:formatCode>
                <c:ptCount val="14"/>
                <c:pt idx="0">
                  <c:v>12.504202942735205</c:v>
                </c:pt>
                <c:pt idx="1">
                  <c:v>11.657428626368141</c:v>
                </c:pt>
                <c:pt idx="2">
                  <c:v>10.053519787537553</c:v>
                </c:pt>
                <c:pt idx="3">
                  <c:v>8.5078916759294607</c:v>
                </c:pt>
                <c:pt idx="4">
                  <c:v>7.264741411518556</c:v>
                </c:pt>
                <c:pt idx="5">
                  <c:v>5.4150298232489105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Produccion_UO!$L$205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Produccion_UO!$M$205:$AR$205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Produccion_UO!$I$195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Produccion_UO!$K$208</c:f>
          <c:strCache>
            <c:ptCount val="1"/>
            <c:pt idx="0">
              <c:v>7.2.1 Petróleo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Produccion_UO!$L$212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Produccion_UO!$M$212:$AR$212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Produccion_UO!$L$213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Produccion_UO!$M$213:$AR$213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Produccion_UO!$L$214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Produccion_UO!$M$214:$AR$214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151.33627142434668</c:v>
                </c:pt>
                <c:pt idx="5">
                  <c:v>49.883253386473221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Produccion_UO!$L$215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Produccion_UO!$M$215:$AR$215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Produccion_UO!$L$216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Produccion_UO!$M$216:$AR$216</c:f>
              <c:numCache>
                <c:formatCode>0.0</c:formatCode>
                <c:ptCount val="14"/>
                <c:pt idx="0">
                  <c:v>50.980123944397505</c:v>
                </c:pt>
                <c:pt idx="1">
                  <c:v>45.518490371267518</c:v>
                </c:pt>
                <c:pt idx="2">
                  <c:v>28.242630848082957</c:v>
                </c:pt>
                <c:pt idx="3">
                  <c:v>15.897884711213171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Produccion_UO!$L$217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Produccion_UO!$M$217:$AR$217</c:f>
              <c:numCache>
                <c:formatCode>0.0</c:formatCode>
                <c:ptCount val="14"/>
                <c:pt idx="0">
                  <c:v>3.7002769099869313</c:v>
                </c:pt>
                <c:pt idx="1">
                  <c:v>2.6903655543277867</c:v>
                </c:pt>
                <c:pt idx="2">
                  <c:v>0.77745237490287245</c:v>
                </c:pt>
                <c:pt idx="3">
                  <c:v>0</c:v>
                </c:pt>
                <c:pt idx="4">
                  <c:v>5.3740530102646158</c:v>
                </c:pt>
                <c:pt idx="5">
                  <c:v>3.5243414219949702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Produccion_UO!$L$218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Produccion_UO!$M$218:$AR$218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Produccion_UO!$I$208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Produccion_UO!$K$221</c:f>
          <c:strCache>
            <c:ptCount val="1"/>
            <c:pt idx="0">
              <c:v>7.2.2 Petróleo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Produccion_UO!$L$225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Produccion_UO!$M$225:$AR$225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Produccion_UO!$L$226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Produccion_UO!$M$226:$AR$226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Produccion_UO!$L$227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Produccion_UO!$M$227:$AR$227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35.272715277539191</c:v>
                </c:pt>
                <c:pt idx="5">
                  <c:v>58.066871898439842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Produccion_UO!$L$228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Produccion_UO!$M$228:$AR$228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Produccion_UO!$L$229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Produccion_UO!$M$229:$AR$229</c:f>
              <c:numCache>
                <c:formatCode>0.0</c:formatCode>
                <c:ptCount val="14"/>
                <c:pt idx="0">
                  <c:v>20.008707713891489</c:v>
                </c:pt>
                <c:pt idx="1">
                  <c:v>20.557689139184472</c:v>
                </c:pt>
                <c:pt idx="2">
                  <c:v>22.294189008172211</c:v>
                </c:pt>
                <c:pt idx="3">
                  <c:v>23.535033205856987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Produccion_UO!$L$230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Produccion_UO!$M$230:$AR$230</c:f>
              <c:numCache>
                <c:formatCode>0.0</c:formatCode>
                <c:ptCount val="14"/>
                <c:pt idx="0">
                  <c:v>8.803926032748274</c:v>
                </c:pt>
                <c:pt idx="1">
                  <c:v>8.9670630720403537</c:v>
                </c:pt>
                <c:pt idx="2">
                  <c:v>9.2760674126346814</c:v>
                </c:pt>
                <c:pt idx="3">
                  <c:v>8.5078916759294607</c:v>
                </c:pt>
                <c:pt idx="4">
                  <c:v>1.89068840125394</c:v>
                </c:pt>
                <c:pt idx="5">
                  <c:v>1.89068840125394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Produccion_UO!$L$231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Produccion_UO!$M$231:$AR$231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Produccion_UO!$I$221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Produccion_UO!$K$235</c:f>
          <c:strCache>
            <c:ptCount val="1"/>
            <c:pt idx="0">
              <c:v>8.1 Diésel usado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Produccion_UO!$M$239:$AR$239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Produccion_UO!$M$240:$AR$240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Produccion_UO!$M$241:$AR$241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Produccion_UO!$M$242:$AR$242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Produccion_UO!$M$243:$AR$243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Produccion_UO!$M$244:$AR$244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Produccion_UO!$M$245:$AR$245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Produccion_UO!$I$235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4746248901682007E-2"/>
              <c:y val="0.39479877100418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Produccion_UO!$K$248</c:f>
          <c:strCache>
            <c:ptCount val="1"/>
            <c:pt idx="0">
              <c:v>8.2 LPG usado para auogeneración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Produccion_UO!$M$252:$AR$252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Produccion_UO!$M$253:$AR$253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Produccion_UO!$M$254:$AR$254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Produccion_UO!$M$255:$AR$255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Produccion_UO!$M$256:$AR$256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Produccion_UO!$M$257:$AR$257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Produccion_UO!$M$258:$AR$258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Produccion_UO!$I$248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Produccion_UO!$K$263</c:f>
          <c:strCache>
            <c:ptCount val="1"/>
            <c:pt idx="0">
              <c:v>9.1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Produccion_UO!$L$267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Produccion_UO!$M$267:$AR$267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Produccion_UO!$L$268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Produccion_UO!$M$268:$AR$268</c:f>
              <c:numCache>
                <c:formatCode>0.0</c:formatCode>
                <c:ptCount val="14"/>
                <c:pt idx="0">
                  <c:v>1836.9967034109422</c:v>
                </c:pt>
                <c:pt idx="1">
                  <c:v>1772.0886843596563</c:v>
                </c:pt>
                <c:pt idx="2">
                  <c:v>811.9649854870122</c:v>
                </c:pt>
                <c:pt idx="3">
                  <c:v>811.9649854870122</c:v>
                </c:pt>
                <c:pt idx="4">
                  <c:v>230.01799526647798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Produccion_UO!$L$269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Produccion_UO!$M$269:$AR$269</c:f>
              <c:numCache>
                <c:formatCode>0.0</c:formatCode>
                <c:ptCount val="14"/>
                <c:pt idx="0">
                  <c:v>3456.6058494530475</c:v>
                </c:pt>
                <c:pt idx="1">
                  <c:v>3271.6838448900312</c:v>
                </c:pt>
                <c:pt idx="2">
                  <c:v>2794.1484442352644</c:v>
                </c:pt>
                <c:pt idx="3">
                  <c:v>2350.757580666615</c:v>
                </c:pt>
                <c:pt idx="4">
                  <c:v>2010.6957621106592</c:v>
                </c:pt>
                <c:pt idx="5">
                  <c:v>1184.8635046007573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Produccion_UO!$L$270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Produccion_UO!$M$270:$AR$270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Produccion_UO!$L$271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Produccion_UO!$M$271:$AR$271</c:f>
              <c:numCache>
                <c:formatCode>0.0</c:formatCode>
                <c:ptCount val="14"/>
                <c:pt idx="0">
                  <c:v>528.2150042972637</c:v>
                </c:pt>
                <c:pt idx="1">
                  <c:v>494.09471657573602</c:v>
                </c:pt>
                <c:pt idx="2">
                  <c:v>386.16779513821115</c:v>
                </c:pt>
                <c:pt idx="3">
                  <c:v>309.04685972587413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Produccion_UO!$L$272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Produccion_UO!$M$272:$AR$272</c:f>
              <c:numCache>
                <c:formatCode>0.0</c:formatCode>
                <c:ptCount val="14"/>
                <c:pt idx="0">
                  <c:v>103.90703904588749</c:v>
                </c:pt>
                <c:pt idx="1">
                  <c:v>97.89701748742749</c:v>
                </c:pt>
                <c:pt idx="2">
                  <c:v>86.513197131924443</c:v>
                </c:pt>
                <c:pt idx="3">
                  <c:v>73.951074125114587</c:v>
                </c:pt>
                <c:pt idx="4">
                  <c:v>53.986861047366943</c:v>
                </c:pt>
                <c:pt idx="5">
                  <c:v>40.858443820296664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Produccion_UO!$L$273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Produccion_UO!$M$273:$AR$273</c:f>
              <c:numCache>
                <c:formatCode>0.0</c:formatCode>
                <c:ptCount val="14"/>
                <c:pt idx="0">
                  <c:v>84.670220970807492</c:v>
                </c:pt>
                <c:pt idx="1">
                  <c:v>83.129975763173334</c:v>
                </c:pt>
                <c:pt idx="2">
                  <c:v>83.285631420334724</c:v>
                </c:pt>
                <c:pt idx="3">
                  <c:v>70.593370020634993</c:v>
                </c:pt>
                <c:pt idx="4">
                  <c:v>60.149139180695059</c:v>
                </c:pt>
                <c:pt idx="5">
                  <c:v>47.163423949881391</c:v>
                </c:pt>
                <c:pt idx="6">
                  <c:v>19.868613697955489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Produccion_UO!$I$263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1.008041241184032E-3"/>
              <c:y val="0.3088313343169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Produccion_UO!$K$276</c:f>
          <c:strCache>
            <c:ptCount val="1"/>
            <c:pt idx="0">
              <c:v>9.2 Electricidad Necesaria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Produccion_UO!$L$280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Produccion_UO!$M$280:$AR$280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Produccion_UO!$L$281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Produccion_UO!$M$281:$AR$281</c:f>
              <c:numCache>
                <c:formatCode>0.0</c:formatCode>
                <c:ptCount val="14"/>
                <c:pt idx="0">
                  <c:v>1078.7118716379332</c:v>
                </c:pt>
                <c:pt idx="1">
                  <c:v>1042.8047232393055</c:v>
                </c:pt>
                <c:pt idx="2">
                  <c:v>511.66381583893332</c:v>
                </c:pt>
                <c:pt idx="3">
                  <c:v>511.66381583893332</c:v>
                </c:pt>
                <c:pt idx="4">
                  <c:v>159.96716324681918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Produccion_UO!$L$282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Produccion_UO!$M$282:$AR$282</c:f>
              <c:numCache>
                <c:formatCode>0.0</c:formatCode>
                <c:ptCount val="14"/>
                <c:pt idx="0">
                  <c:v>3032.9209053829445</c:v>
                </c:pt>
                <c:pt idx="1">
                  <c:v>2870.8116848615</c:v>
                </c:pt>
                <c:pt idx="2">
                  <c:v>2452.1871314749474</c:v>
                </c:pt>
                <c:pt idx="3">
                  <c:v>2063.4948963388665</c:v>
                </c:pt>
                <c:pt idx="4">
                  <c:v>1755.2654931176164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Produccion_UO!$L$283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Produccion_UO!$M$283:$AR$283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Produccion_UO!$L$284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Produccion_UO!$M$284:$AR$284</c:f>
              <c:numCache>
                <c:formatCode>0.0</c:formatCode>
                <c:ptCount val="14"/>
                <c:pt idx="0">
                  <c:v>488.58938957726389</c:v>
                </c:pt>
                <c:pt idx="1">
                  <c:v>454.46910185573614</c:v>
                </c:pt>
                <c:pt idx="2">
                  <c:v>346.5421804182111</c:v>
                </c:pt>
                <c:pt idx="3">
                  <c:v>269.42124500587414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Produccion_UO!$L$285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Produccion_UO!$M$285:$AR$285</c:f>
              <c:numCache>
                <c:formatCode>0.0</c:formatCode>
                <c:ptCount val="14"/>
                <c:pt idx="0">
                  <c:v>88.497077765887497</c:v>
                </c:pt>
                <c:pt idx="1">
                  <c:v>82.4870562074275</c:v>
                </c:pt>
                <c:pt idx="2">
                  <c:v>71.103235851924438</c:v>
                </c:pt>
                <c:pt idx="3">
                  <c:v>60.082444983098888</c:v>
                </c:pt>
                <c:pt idx="4">
                  <c:v>50.904868791366944</c:v>
                </c:pt>
                <c:pt idx="5">
                  <c:v>37.776451564296664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Produccion_UO!$L$286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Produccion_UO!$M$286:$AR$286</c:f>
              <c:numCache>
                <c:formatCode>0.0</c:formatCode>
                <c:ptCount val="14"/>
                <c:pt idx="0">
                  <c:v>41.306741702748333</c:v>
                </c:pt>
                <c:pt idx="1">
                  <c:v>40.556223225631669</c:v>
                </c:pt>
                <c:pt idx="2">
                  <c:v>40.632069880559172</c:v>
                </c:pt>
                <c:pt idx="3">
                  <c:v>34.447485341905278</c:v>
                </c:pt>
                <c:pt idx="4">
                  <c:v>29.358303316994167</c:v>
                </c:pt>
                <c:pt idx="5">
                  <c:v>23.030726921368387</c:v>
                </c:pt>
                <c:pt idx="6">
                  <c:v>9.7307281147296383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Produccion_UO!$I$276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Produccion_UO!$K$289</c:f>
          <c:strCache>
            <c:ptCount val="1"/>
            <c:pt idx="0">
              <c:v>9.3 Electricidad necesaria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Produccion_UO!$L$293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Produccion_UO!$M$293:$AR$293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Produccion_UO!$L$294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Produccion_UO!$M$294:$AR$294</c:f>
              <c:numCache>
                <c:formatCode>0.0</c:formatCode>
                <c:ptCount val="14"/>
                <c:pt idx="0">
                  <c:v>758.28483177300882</c:v>
                </c:pt>
                <c:pt idx="1">
                  <c:v>729.28396112035091</c:v>
                </c:pt>
                <c:pt idx="2">
                  <c:v>300.30116964807888</c:v>
                </c:pt>
                <c:pt idx="3">
                  <c:v>300.30116964807888</c:v>
                </c:pt>
                <c:pt idx="4">
                  <c:v>70.050832019658785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Produccion_UO!$L$295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Produccion_UO!$M$295:$AR$295</c:f>
              <c:numCache>
                <c:formatCode>0.0</c:formatCode>
                <c:ptCount val="14"/>
                <c:pt idx="0">
                  <c:v>423.68494407010274</c:v>
                </c:pt>
                <c:pt idx="1">
                  <c:v>400.87216002853108</c:v>
                </c:pt>
                <c:pt idx="2">
                  <c:v>341.96131276031701</c:v>
                </c:pt>
                <c:pt idx="3">
                  <c:v>287.2626843277485</c:v>
                </c:pt>
                <c:pt idx="4">
                  <c:v>255.43026899304269</c:v>
                </c:pt>
                <c:pt idx="5">
                  <c:v>160.09122767721286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Produccion_UO!$L$296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Produccion_UO!$M$296:$AR$296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Produccion_UO!$L$297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Produccion_UO!$M$297:$AR$297</c:f>
              <c:numCache>
                <c:formatCode>0.0</c:formatCode>
                <c:ptCount val="14"/>
                <c:pt idx="0">
                  <c:v>39.625614719999859</c:v>
                </c:pt>
                <c:pt idx="1">
                  <c:v>39.625614719999888</c:v>
                </c:pt>
                <c:pt idx="2">
                  <c:v>39.625614720000058</c:v>
                </c:pt>
                <c:pt idx="3">
                  <c:v>39.625614719999973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Produccion_UO!$L$298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Produccion_UO!$M$298:$AR$298</c:f>
              <c:numCache>
                <c:formatCode>0.0</c:formatCode>
                <c:ptCount val="14"/>
                <c:pt idx="0">
                  <c:v>15.409961280000003</c:v>
                </c:pt>
                <c:pt idx="1">
                  <c:v>15.409961279999989</c:v>
                </c:pt>
                <c:pt idx="2">
                  <c:v>15.409961279999994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Produccion_UO!$L$299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Produccion_UO!$M$299:$AR$299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Produccion_UO!$I$289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Produccion_UO!$K$302</c:f>
          <c:strCache>
            <c:ptCount val="1"/>
            <c:pt idx="0">
              <c:v>9.3.1 Electricidad necesaria para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Produccion_UO!$L$306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Produccion_UO!$M$306:$AR$306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Produccion_UO!$L$307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Produccion_UO!$M$307:$AR$307</c:f>
              <c:numCache>
                <c:formatCode>0.0</c:formatCode>
                <c:ptCount val="14"/>
                <c:pt idx="0">
                  <c:v>694.64293691105274</c:v>
                </c:pt>
                <c:pt idx="1">
                  <c:v>667.76051792585281</c:v>
                </c:pt>
                <c:pt idx="2">
                  <c:v>270.11400324298108</c:v>
                </c:pt>
                <c:pt idx="3">
                  <c:v>270.11400324298108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Produccion_UO!$L$308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Produccion_UO!$M$308:$AR$308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Produccion_UO!$L$309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Produccion_UO!$M$309:$AR$309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Produccion_UO!$L$310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Produccion_UO!$M$310:$AR$310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Produccion_UO!$L$311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Produccion_UO!$M$311:$AR$311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Produccion_UO!$L$312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Produccion_UO!$M$312:$AR$312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Produccion_UO!$I$302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Produccion_UO!$K$315</c:f>
          <c:strCache>
            <c:ptCount val="1"/>
            <c:pt idx="0">
              <c:v>9.3.1.1 Electricidad para Colectores de Gas Natural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Produccion_UO!$L$319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Produccion_UO!$M$319:$AR$319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Produccion_UO!$L$320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Produccion_UO!$M$320:$AR$320</c:f>
              <c:numCache>
                <c:formatCode>0.0</c:formatCode>
                <c:ptCount val="14"/>
                <c:pt idx="0">
                  <c:v>575.76609275105272</c:v>
                </c:pt>
                <c:pt idx="1">
                  <c:v>548.88367376585279</c:v>
                </c:pt>
                <c:pt idx="2">
                  <c:v>151.23715908298109</c:v>
                </c:pt>
                <c:pt idx="3">
                  <c:v>151.23715908298109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Produccion_UO!$L$321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Produccion_UO!$M$321:$AR$321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Produccion_UO!$L$322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Produccion_UO!$M$322:$AR$322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Produccion_UO!$L$323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Produccion_UO!$M$323:$AR$323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Produccion_UO!$L$324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Produccion_UO!$M$324:$AR$324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Produccion_UO!$L$325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Produccion_UO!$M$325:$AR$325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Produccion_UO!$I$315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Produccion_UO!$K$328</c:f>
          <c:strCache>
            <c:ptCount val="1"/>
            <c:pt idx="0">
              <c:v>9.3.1.2 Electricidad para Colectores de Gas Natural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Produccion_UO!$L$332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Produccion_UO!$M$332:$AR$332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Produccion_UO!$L$333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Produccion_UO!$M$333:$AR$333</c:f>
              <c:numCache>
                <c:formatCode>0.0</c:formatCode>
                <c:ptCount val="14"/>
                <c:pt idx="0">
                  <c:v>118.87684416</c:v>
                </c:pt>
                <c:pt idx="1">
                  <c:v>118.87684416</c:v>
                </c:pt>
                <c:pt idx="2">
                  <c:v>118.87684416</c:v>
                </c:pt>
                <c:pt idx="3">
                  <c:v>118.87684416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Produccion_UO!$L$334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Produccion_UO!$M$334:$AR$334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Produccion_UO!$L$335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Produccion_UO!$M$335:$AR$335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Produccion_UO!$L$336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Produccion_UO!$M$336:$AR$336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Produccion_UO!$L$337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Produccion_UO!$M$337:$AR$337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Produccion_UO!$L$338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Produccion_UO!$M$338:$AR$338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Produccion_UO!$I$328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Produccion_UO!$K$341</c:f>
          <c:strCache>
            <c:ptCount val="1"/>
            <c:pt idx="0">
              <c:v>9.3.2 Electricidad necesaria para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Produccion_UO!$M$345:$AR$345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Produccion_UO!$M$346:$AR$346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Produccion_UO!$M$347:$AR$347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254.66420691180943</c:v>
                </c:pt>
                <c:pt idx="5">
                  <c:v>159.64397956213946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Produccion_UO!$M$348:$AR$348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Produccion_UO!$M$349:$AR$349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Produccion_UO!$M$350:$AR$350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Produccion_UO!$M$351:$AR$351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Produccion_UO!$I$341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Produccion_UO!$K$354</c:f>
          <c:strCache>
            <c:ptCount val="1"/>
            <c:pt idx="0">
              <c:v>9.3.2.1 Electricidad para Colectores de Petroleo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Produccion_UO!$M$358:$AR$358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Produccion_UO!$M$359:$AR$359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Produccion_UO!$M$360:$AR$360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197.1665064650461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Produccion_UO!$M$361:$AR$361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Produccion_UO!$M$362:$AR$362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Produccion_UO!$M$363:$AR$363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Produccion_UO!$M$364:$AR$364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Produccion_UO!$K$367</c:f>
          <c:strCache>
            <c:ptCount val="1"/>
            <c:pt idx="0">
              <c:v>9.3.2.2 Electricidad para Colectores de Petroleo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Produccion_UO!$M$371:$AR$371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Produccion_UO!$M$372:$AR$372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Produccion_UO!$M$373:$AR$373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57.497700446763332</c:v>
                </c:pt>
                <c:pt idx="5">
                  <c:v>94.654227212926671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Produccion_UO!$M$374:$AR$374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Produccion_UO!$M$375:$AR$375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Produccion_UO!$M$376:$AR$376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Produccion_UO!$M$377:$AR$377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Produccion_UO!$I$367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Produccion_UO!$K$383</c:f>
          <c:strCache>
            <c:ptCount val="1"/>
            <c:pt idx="0">
              <c:v>10.1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Produccion_UO!$L$387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Produccion_UO!$M$387:$AR$387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Produccion_UO!$L$388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Produccion_UO!$M$388:$AR$388</c:f>
              <c:numCache>
                <c:formatCode>0.0</c:formatCode>
                <c:ptCount val="14"/>
                <c:pt idx="0">
                  <c:v>5293.6025528639893</c:v>
                </c:pt>
                <c:pt idx="1">
                  <c:v>4949.0134192328724</c:v>
                </c:pt>
                <c:pt idx="2">
                  <c:v>3511.354319705456</c:v>
                </c:pt>
                <c:pt idx="3">
                  <c:v>3067.9634561368107</c:v>
                </c:pt>
                <c:pt idx="4">
                  <c:v>2145.9546473603186</c:v>
                </c:pt>
                <c:pt idx="5">
                  <c:v>1090.1043945839381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Produccion_UO!$L$389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Produccion_UO!$M$389:$AR$389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Produccion_UO!$L$390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Produccion_UO!$M$390:$AR$390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Produccion_UO!$L$391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Produccion_UO!$M$391:$AR$391</c:f>
              <c:numCache>
                <c:formatCode>0.0</c:formatCode>
                <c:ptCount val="14"/>
                <c:pt idx="0">
                  <c:v>528.21500429726586</c:v>
                </c:pt>
                <c:pt idx="1">
                  <c:v>494.094716575738</c:v>
                </c:pt>
                <c:pt idx="2">
                  <c:v>386.16779513821194</c:v>
                </c:pt>
                <c:pt idx="3">
                  <c:v>309.04685972587419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Produccion_UO!$L$392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Produccion_UO!$M$392:$AR$392</c:f>
              <c:numCache>
                <c:formatCode>0.0</c:formatCode>
                <c:ptCount val="14"/>
                <c:pt idx="0">
                  <c:v>170.32583503358074</c:v>
                </c:pt>
                <c:pt idx="1">
                  <c:v>157.20019472046852</c:v>
                </c:pt>
                <c:pt idx="2">
                  <c:v>123.30874393170268</c:v>
                </c:pt>
                <c:pt idx="3">
                  <c:v>94.663427873441947</c:v>
                </c:pt>
                <c:pt idx="4">
                  <c:v>92.680877741179074</c:v>
                </c:pt>
                <c:pt idx="5">
                  <c:v>40.858443820296607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Produccion_UO!$L$393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Produccion_UO!$M$393:$AR$393</c:f>
              <c:numCache>
                <c:formatCode>0.0</c:formatCode>
                <c:ptCount val="14"/>
                <c:pt idx="0">
                  <c:v>87.264023489689066</c:v>
                </c:pt>
                <c:pt idx="1">
                  <c:v>84.408028317022683</c:v>
                </c:pt>
                <c:pt idx="2">
                  <c:v>82.071469746832406</c:v>
                </c:pt>
                <c:pt idx="3">
                  <c:v>68.366314562583597</c:v>
                </c:pt>
                <c:pt idx="4">
                  <c:v>64.923599272215824</c:v>
                </c:pt>
                <c:pt idx="5">
                  <c:v>49.528011190732833</c:v>
                </c:pt>
                <c:pt idx="6">
                  <c:v>17.641558239903958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Produccion_UO!$I$383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Produccion_UO!$K$396</c:f>
          <c:strCache>
            <c:ptCount val="1"/>
            <c:pt idx="0">
              <c:v>10.2 Electricidad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Produccion_UO!$L$400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Produccion_UO!$M$400:$AR$400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Produccion_UO!$M$401:$AR$401</c:f>
              <c:numCache>
                <c:formatCode>0.0</c:formatCode>
                <c:ptCount val="14"/>
                <c:pt idx="0">
                  <c:v>1181.9697758431112</c:v>
                </c:pt>
                <c:pt idx="1">
                  <c:v>1035.3970111320612</c:v>
                </c:pt>
                <c:pt idx="2">
                  <c:v>547.50337239157602</c:v>
                </c:pt>
                <c:pt idx="3">
                  <c:v>492.80474395900774</c:v>
                </c:pt>
                <c:pt idx="4">
                  <c:v>230.72199099588218</c:v>
                </c:pt>
                <c:pt idx="5">
                  <c:v>65.332117660393578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Produccion_UO!$L$402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Produccion_UO!$M$402:$AR$402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Produccion_UO!$L$403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Produccion_UO!$M$403:$AR$403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Produccion_UO!$L$404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Produccion_UO!$M$404:$AR$404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Produccion_UO!$L$405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Produccion_UO!$M$405:$AR$405</c:f>
              <c:numCache>
                <c:formatCode>0.0</c:formatCode>
                <c:ptCount val="14"/>
                <c:pt idx="0">
                  <c:v>81.828757267693334</c:v>
                </c:pt>
                <c:pt idx="1">
                  <c:v>74.713138513041102</c:v>
                </c:pt>
                <c:pt idx="2">
                  <c:v>52.205508079778049</c:v>
                </c:pt>
                <c:pt idx="3">
                  <c:v>34.580982890343137</c:v>
                </c:pt>
                <c:pt idx="4">
                  <c:v>41.776008949812223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Produccion_UO!$L$406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Produccion_UO!$M$406:$AR$406</c:f>
              <c:numCache>
                <c:formatCode>0.0</c:formatCode>
                <c:ptCount val="14"/>
                <c:pt idx="0">
                  <c:v>48.184337244992406</c:v>
                </c:pt>
                <c:pt idx="1">
                  <c:v>46.078860549442695</c:v>
                </c:pt>
                <c:pt idx="2">
                  <c:v>43.66645532432463</c:v>
                </c:pt>
                <c:pt idx="3">
                  <c:v>36.145884678729715</c:v>
                </c:pt>
                <c:pt idx="4">
                  <c:v>37.792351413273082</c:v>
                </c:pt>
                <c:pt idx="5">
                  <c:v>28.724339727415973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Produccion_UO!$I$396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Produccion_UO!$K$409</c:f>
          <c:strCache>
            <c:ptCount val="1"/>
            <c:pt idx="0">
              <c:v>10.2.1 Electricidad AUTOGENERADA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Produccion_UO!$L$413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Produccion_UO!$M$413:$AR$413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Produccion_UO!$L$414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Produccion_UO!$M$414:$AR$414</c:f>
              <c:numCache>
                <c:formatCode>0.0</c:formatCode>
                <c:ptCount val="14"/>
                <c:pt idx="0">
                  <c:v>118.87684415999999</c:v>
                </c:pt>
                <c:pt idx="1">
                  <c:v>24.117734143180797</c:v>
                </c:pt>
                <c:pt idx="2">
                  <c:v>24.117734143180797</c:v>
                </c:pt>
                <c:pt idx="3">
                  <c:v>24.117734143180797</c:v>
                </c:pt>
                <c:pt idx="4">
                  <c:v>24.117734143180797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Produccion_UO!$M$415:$AR$415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Produccion_UO!$L$416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Produccion_UO!$M$416:$AR$416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Produccion_UO!$L$417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Produccion_UO!$M$417:$AR$417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Produccion_UO!$L$418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Produccion_UO!$M$418:$AR$418</c:f>
              <c:numCache>
                <c:formatCode>0.0</c:formatCode>
                <c:ptCount val="14"/>
                <c:pt idx="0">
                  <c:v>15.409961279999999</c:v>
                </c:pt>
                <c:pt idx="1">
                  <c:v>15.409961279999999</c:v>
                </c:pt>
                <c:pt idx="2">
                  <c:v>15.409961279999999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Produccion_UO!$L$419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Produccion_UO!$M$419:$AR$419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Produccion_UO!$I$409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Produccion_UO!$K$422</c:f>
          <c:strCache>
            <c:ptCount val="1"/>
            <c:pt idx="0">
              <c:v>10.2.1.1 Electricidad por AUTOGENERACION con Gas Natural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Produccion_UO!$L$426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Produccion_UO!$M$426:$AR$426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Produccion_UO!$L$427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Produccion_UO!$M$427:$AR$427</c:f>
              <c:numCache>
                <c:formatCode>0.0</c:formatCode>
                <c:ptCount val="14"/>
                <c:pt idx="0">
                  <c:v>23.775368831999998</c:v>
                </c:pt>
                <c:pt idx="1">
                  <c:v>23.775368831999998</c:v>
                </c:pt>
                <c:pt idx="2">
                  <c:v>23.775368831999998</c:v>
                </c:pt>
                <c:pt idx="3">
                  <c:v>23.775368831999998</c:v>
                </c:pt>
                <c:pt idx="4">
                  <c:v>23.775368831999998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Produccion_UO!$L$428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Produccion_UO!$M$428:$AR$428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Produccion_UO!$M$429:$AR$429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Produccion_UO!$M$430:$AR$430</c:f>
              <c:numCache>
                <c:formatCode>0.0</c:formatCode>
                <c:ptCount val="14"/>
                <c:pt idx="0">
                  <c:v>7.9251229439999999</c:v>
                </c:pt>
                <c:pt idx="1">
                  <c:v>7.9251229439999999</c:v>
                </c:pt>
                <c:pt idx="2">
                  <c:v>7.9251229439999999</c:v>
                </c:pt>
                <c:pt idx="3">
                  <c:v>7.9251229439999999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Produccion_UO!$L$431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Produccion_UO!$M$431:$AR$431</c:f>
              <c:numCache>
                <c:formatCode>0.0</c:formatCode>
                <c:ptCount val="14"/>
                <c:pt idx="0">
                  <c:v>3.0819922559999999</c:v>
                </c:pt>
                <c:pt idx="1">
                  <c:v>3.0819922559999999</c:v>
                </c:pt>
                <c:pt idx="2">
                  <c:v>3.0819922559999999</c:v>
                </c:pt>
                <c:pt idx="3">
                  <c:v>3.0819922559999999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Produccion_UO!$L$432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Produccion_UO!$M$432:$AR$432</c:f>
              <c:numCache>
                <c:formatCode>0.0</c:formatCode>
                <c:ptCount val="14"/>
                <c:pt idx="0">
                  <c:v>0.88056921600000004</c:v>
                </c:pt>
                <c:pt idx="1">
                  <c:v>0.88056921600000004</c:v>
                </c:pt>
                <c:pt idx="2">
                  <c:v>0.88056921600000004</c:v>
                </c:pt>
                <c:pt idx="3">
                  <c:v>0.88056921600000004</c:v>
                </c:pt>
                <c:pt idx="4">
                  <c:v>0.88056921600000004</c:v>
                </c:pt>
                <c:pt idx="5">
                  <c:v>0.88056921600000004</c:v>
                </c:pt>
                <c:pt idx="6">
                  <c:v>0.88056921600000004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Produccion_UO!$I$422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Produccion_UO!$K$435</c:f>
          <c:strCache>
            <c:ptCount val="1"/>
            <c:pt idx="0">
              <c:v>10.2.1.2 Electricidad por AUTOGENERACION con Petróleo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Produccion_UO!$M$439:$AR$439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Produccion_UO!$M$440:$AR$440</c:f>
              <c:numCache>
                <c:formatCode>0.0</c:formatCode>
                <c:ptCount val="14"/>
                <c:pt idx="0">
                  <c:v>95.101475327999992</c:v>
                </c:pt>
                <c:pt idx="1">
                  <c:v>0.34236531118079999</c:v>
                </c:pt>
                <c:pt idx="2">
                  <c:v>0.34236531118079999</c:v>
                </c:pt>
                <c:pt idx="3">
                  <c:v>0.34236531118079999</c:v>
                </c:pt>
                <c:pt idx="4">
                  <c:v>0.34236531118079999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Produccion_UO!$M$441:$AR$441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Produccion_UO!$M$442:$AR$442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Produccion_UO!$M$443:$AR$443</c:f>
              <c:numCache>
                <c:formatCode>0.0</c:formatCode>
                <c:ptCount val="14"/>
                <c:pt idx="0">
                  <c:v>31.700491776</c:v>
                </c:pt>
                <c:pt idx="1">
                  <c:v>31.700491776</c:v>
                </c:pt>
                <c:pt idx="2">
                  <c:v>31.700491776</c:v>
                </c:pt>
                <c:pt idx="3">
                  <c:v>31.700491776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Produccion_UO!$M$444:$AR$444</c:f>
              <c:numCache>
                <c:formatCode>0.0</c:formatCode>
                <c:ptCount val="14"/>
                <c:pt idx="0">
                  <c:v>12.327969024</c:v>
                </c:pt>
                <c:pt idx="1">
                  <c:v>12.327969024</c:v>
                </c:pt>
                <c:pt idx="2">
                  <c:v>12.327969024</c:v>
                </c:pt>
                <c:pt idx="3">
                  <c:v>10.786636886015694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Produccion_UO!$M$445:$AR$445</c:f>
              <c:numCache>
                <c:formatCode>0.0</c:formatCode>
                <c:ptCount val="14"/>
                <c:pt idx="0">
                  <c:v>3.5222768640000002</c:v>
                </c:pt>
                <c:pt idx="1">
                  <c:v>3.5222768640000002</c:v>
                </c:pt>
                <c:pt idx="2">
                  <c:v>3.5222768640000002</c:v>
                </c:pt>
                <c:pt idx="3">
                  <c:v>3.5222768640000002</c:v>
                </c:pt>
                <c:pt idx="4">
                  <c:v>3.5222768640000002</c:v>
                </c:pt>
                <c:pt idx="5">
                  <c:v>3.5222768640000002</c:v>
                </c:pt>
                <c:pt idx="6">
                  <c:v>1.7466140924004054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Produccion_UO!$I$435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Produccion_UO!$K$448</c:f>
          <c:strCache>
            <c:ptCount val="1"/>
            <c:pt idx="0">
              <c:v>10.2.1.3 Electricidad por AUTOGENERACION con Diésel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Produccion_UO!$M$452:$AR$452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Produccion_UO!$M$453:$AR$453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Produccion_UO!$M$454:$AR$454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Produccion_UO!$M$455:$AR$455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Produccion_UO!$M$456:$AR$456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Produccion_UO!$M$457:$AR$457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Produccion_UO!$M$458:$AR$458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Produccion_UO!$I$448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4.211306919968337E-2"/>
              <c:y val="0.306687597654009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Produccion_UO!$K$461</c:f>
          <c:strCache>
            <c:ptCount val="1"/>
            <c:pt idx="0">
              <c:v>10.2.2 Electricidad COMPRADA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Produccion_UO!$M$465:$AR$465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Produccion_UO!$M$466:$AR$466</c:f>
              <c:numCache>
                <c:formatCode>0.0</c:formatCode>
                <c:ptCount val="14"/>
                <c:pt idx="0">
                  <c:v>1063.0929316831111</c:v>
                </c:pt>
                <c:pt idx="1">
                  <c:v>1011.2792769888804</c:v>
                </c:pt>
                <c:pt idx="2">
                  <c:v>523.38563824839525</c:v>
                </c:pt>
                <c:pt idx="3">
                  <c:v>468.68700981582697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Produccion_UO!$M$467:$AR$467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Produccion_UO!$M$468:$AR$468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Produccion_UO!$M$469:$AR$469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Produccion_UO!$M$470:$AR$470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Produccion_UO!$M$471:$AR$471</c:f>
              <c:numCache>
                <c:formatCode>0.0</c:formatCode>
                <c:ptCount val="14"/>
                <c:pt idx="0">
                  <c:v>43.78149116499241</c:v>
                </c:pt>
                <c:pt idx="1">
                  <c:v>41.676014469442698</c:v>
                </c:pt>
                <c:pt idx="2">
                  <c:v>39.263609244324634</c:v>
                </c:pt>
                <c:pt idx="3">
                  <c:v>31.743038598729719</c:v>
                </c:pt>
                <c:pt idx="4">
                  <c:v>33.389505333273085</c:v>
                </c:pt>
                <c:pt idx="5">
                  <c:v>24.321493647415974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Produccion_UO!$I$461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Produccion_UO!$K$474</c:f>
          <c:strCache>
            <c:ptCount val="1"/>
            <c:pt idx="0">
              <c:v>10.2.2.1 Electricidad por COMPRADA para Transprote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Produccion_UO!$M$478:$AR$478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Produccion_UO!$M$479:$AR$479</c:f>
              <c:numCache>
                <c:formatCode>0.0</c:formatCode>
                <c:ptCount val="14"/>
                <c:pt idx="0">
                  <c:v>577.08977039987769</c:v>
                </c:pt>
                <c:pt idx="1">
                  <c:v>550.13660101973881</c:v>
                </c:pt>
                <c:pt idx="2">
                  <c:v>152.30738326552029</c:v>
                </c:pt>
                <c:pt idx="3">
                  <c:v>152.1377437529936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Produccion_UO!$M$480:$AR$480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Produccion_UO!$M$481:$AR$481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Produccion_UO!$M$482:$AR$482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Produccion_UO!$M$483:$AR$483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Produccion_UO!$M$484:$AR$484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Produccion_UO!$I$474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Produccion_UO!$K$487</c:f>
          <c:strCache>
            <c:ptCount val="1"/>
            <c:pt idx="0">
              <c:v>10.2.2.2 Electricidad por COMPRADA para Transprote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Produccion_UO!$L$491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Produccion_UO!$M$491:$AR$491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Produccion_UO!$L$492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Produccion_UO!$M$492:$AR$492</c:f>
              <c:numCache>
                <c:formatCode>0.0</c:formatCode>
                <c:ptCount val="14"/>
                <c:pt idx="0">
                  <c:v>486.00316128323334</c:v>
                </c:pt>
                <c:pt idx="1">
                  <c:v>461.14267596914164</c:v>
                </c:pt>
                <c:pt idx="2">
                  <c:v>371.07825498287497</c:v>
                </c:pt>
                <c:pt idx="3">
                  <c:v>316.54926606283334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Produccion_UO!$L$493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Produccion_UO!$M$493:$AR$493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Produccion_UO!$L$494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Produccion_UO!$M$494:$AR$494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Produccion_UO!$L$495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Produccion_UO!$M$495:$AR$495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Produccion_UO!$L$496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Produccion_UO!$M$496:$AR$496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Produccion_UO!$L$497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Produccion_UO!$M$497:$AR$497</c:f>
              <c:numCache>
                <c:formatCode>0.0</c:formatCode>
                <c:ptCount val="14"/>
                <c:pt idx="0">
                  <c:v>4.82085797693325</c:v>
                </c:pt>
                <c:pt idx="1">
                  <c:v>3.5051080119010281</c:v>
                </c:pt>
                <c:pt idx="2">
                  <c:v>1.0128937845490751</c:v>
                </c:pt>
                <c:pt idx="3">
                  <c:v>0</c:v>
                </c:pt>
                <c:pt idx="4">
                  <c:v>7.0015155495721944</c:v>
                </c:pt>
                <c:pt idx="5">
                  <c:v>4.5916426989029722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Produccion_UO!$I$487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Produccion_UO!$K$500</c:f>
          <c:strCache>
            <c:ptCount val="1"/>
            <c:pt idx="0">
              <c:v>10.3 Electricidad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Produccion_UO!$L$504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Produccion_UO!$M$504:$AR$504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Produccion_UO!$L$505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Produccion_UO!$M$505:$AR$505</c:f>
              <c:numCache>
                <c:formatCode>0.0</c:formatCode>
                <c:ptCount val="14"/>
                <c:pt idx="0">
                  <c:v>4111.6327770208782</c:v>
                </c:pt>
                <c:pt idx="1">
                  <c:v>3913.616408100811</c:v>
                </c:pt>
                <c:pt idx="2">
                  <c:v>2963.8509473138802</c:v>
                </c:pt>
                <c:pt idx="3">
                  <c:v>2575.158712177803</c:v>
                </c:pt>
                <c:pt idx="4">
                  <c:v>1915.2326563644363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Produccion_UO!$L$506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Produccion_UO!$M$506:$AR$506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Produccion_UO!$L$507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Produccion_UO!$M$507:$AR$507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Produccion_UO!$L$508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Produccion_UO!$M$508:$AR$508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Produccion_UO!$L$509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Produccion_UO!$M$509:$AR$509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Produccion_UO!$L$510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Produccion_UO!$M$510:$AR$510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Produccion_UO!$I$500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Produccion_UO!$K$513</c:f>
          <c:strCache>
            <c:ptCount val="1"/>
            <c:pt idx="0">
              <c:v>10.4 Electricidad para Producción por AUTOGENERACION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Produccion_UO!$L$517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Produccion_UO!$M$517:$AR$517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Produccion_UO!$L$518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Produccion_UO!$M$518:$AR$518</c:f>
              <c:numCache>
                <c:formatCode>0.0</c:formatCode>
                <c:ptCount val="14"/>
                <c:pt idx="0">
                  <c:v>1737.4650004604666</c:v>
                </c:pt>
                <c:pt idx="1">
                  <c:v>1737.4650004604666</c:v>
                </c:pt>
                <c:pt idx="2">
                  <c:v>1737.4650004604666</c:v>
                </c:pt>
                <c:pt idx="3">
                  <c:v>1737.4650004604666</c:v>
                </c:pt>
                <c:pt idx="4">
                  <c:v>1737.4650004604666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Produccion_UO!$L$519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Produccion_UO!$M$519:$AR$519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Produccion_UO!$L$520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Produccion_UO!$M$520:$AR$520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Produccion_UO!$L$521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Produccion_UO!$M$521:$AR$521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Produccion_UO!$L$522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Produccion_UO!$M$522:$AR$522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Produccion_UO!$L$523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Produccion_UO!$M$523:$AR$523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Produccion_UO!$I$513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Produccion_UO!$K$526</c:f>
          <c:strCache>
            <c:ptCount val="1"/>
            <c:pt idx="0">
              <c:v>10.4.1.1 Electricidad por AUTOGENERACION con Gas Natural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Produccion_UO!$L$530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Produccion_UO!$M$530:$AR$530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Produccion_UO!$M$531:$AR$531</c:f>
              <c:numCache>
                <c:formatCode>0.0</c:formatCode>
                <c:ptCount val="14"/>
                <c:pt idx="0">
                  <c:v>1314.6698988812111</c:v>
                </c:pt>
                <c:pt idx="1">
                  <c:v>1314.6698988812111</c:v>
                </c:pt>
                <c:pt idx="2">
                  <c:v>1314.6698988812111</c:v>
                </c:pt>
                <c:pt idx="3">
                  <c:v>1314.6698988812111</c:v>
                </c:pt>
                <c:pt idx="4">
                  <c:v>1314.6698988812111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Produccion_UO!$L$532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Produccion_UO!$M$532:$AR$532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Produccion_UO!$L$533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Produccion_UO!$M$533:$AR$533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Produccion_UO!$L$534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Produccion_UO!$M$534:$AR$534</c:f>
              <c:numCache>
                <c:formatCode>0.0</c:formatCode>
                <c:ptCount val="14"/>
                <c:pt idx="0">
                  <c:v>170.34471393178251</c:v>
                </c:pt>
                <c:pt idx="1">
                  <c:v>170.34471393178251</c:v>
                </c:pt>
                <c:pt idx="2">
                  <c:v>170.34471393178251</c:v>
                </c:pt>
                <c:pt idx="3">
                  <c:v>170.34471393178251</c:v>
                </c:pt>
                <c:pt idx="4">
                  <c:v>161.95519101492528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Produccion_UO!$L$535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Produccion_UO!$M$535:$AR$535</c:f>
              <c:numCache>
                <c:formatCode>0.0</c:formatCode>
                <c:ptCount val="14"/>
                <c:pt idx="0">
                  <c:v>20.004238559077972</c:v>
                </c:pt>
                <c:pt idx="1">
                  <c:v>20.004238559077972</c:v>
                </c:pt>
                <c:pt idx="2">
                  <c:v>20.004238559077972</c:v>
                </c:pt>
                <c:pt idx="3">
                  <c:v>20.004238559077972</c:v>
                </c:pt>
                <c:pt idx="4">
                  <c:v>20.004238559077972</c:v>
                </c:pt>
                <c:pt idx="5">
                  <c:v>20.004238559077972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Produccion_UO!$L$536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Produccion_UO!$M$536:$AR$536</c:f>
              <c:numCache>
                <c:formatCode>0.0</c:formatCode>
                <c:ptCount val="14"/>
                <c:pt idx="0">
                  <c:v>2.2270554580515167</c:v>
                </c:pt>
                <c:pt idx="1">
                  <c:v>2.2270554580515167</c:v>
                </c:pt>
                <c:pt idx="2">
                  <c:v>2.2270554580515167</c:v>
                </c:pt>
                <c:pt idx="3">
                  <c:v>2.2270554580515167</c:v>
                </c:pt>
                <c:pt idx="4">
                  <c:v>2.2270554580515167</c:v>
                </c:pt>
                <c:pt idx="5">
                  <c:v>2.2270554580515167</c:v>
                </c:pt>
                <c:pt idx="6">
                  <c:v>2.2270554580515167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Produccion_UO!$I$526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Produccion_UO!$K$539</c:f>
          <c:strCache>
            <c:ptCount val="1"/>
            <c:pt idx="0">
              <c:v>10.4.1.2 Electricidad por AUTOGENERACION con Petróleo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Produccion_UO!$L$543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Produccion_UO!$M$543:$AR$543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Produccion_UO!$L$544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Produccion_UO!$M$544:$AR$544</c:f>
              <c:numCache>
                <c:formatCode>0.0</c:formatCode>
                <c:ptCount val="14"/>
                <c:pt idx="0">
                  <c:v>422.79510157925557</c:v>
                </c:pt>
                <c:pt idx="1">
                  <c:v>422.79510157925557</c:v>
                </c:pt>
                <c:pt idx="2">
                  <c:v>422.79510157925557</c:v>
                </c:pt>
                <c:pt idx="3">
                  <c:v>422.79510157925557</c:v>
                </c:pt>
                <c:pt idx="4">
                  <c:v>422.79510157925557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Produccion_UO!$M$545:$AR$545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Produccion_UO!$L$546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Produccion_UO!$M$546:$AR$546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Produccion_UO!$L$547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Produccion_UO!$M$547:$AR$547</c:f>
              <c:numCache>
                <c:formatCode>0.0</c:formatCode>
                <c:ptCount val="14"/>
                <c:pt idx="0">
                  <c:v>318.24467564548331</c:v>
                </c:pt>
                <c:pt idx="1">
                  <c:v>284.12438792395551</c:v>
                </c:pt>
                <c:pt idx="2">
                  <c:v>176.19746648642945</c:v>
                </c:pt>
                <c:pt idx="3">
                  <c:v>99.076531074091676</c:v>
                </c:pt>
                <c:pt idx="4">
                  <c:v>39.116662057619443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Produccion_UO!$L$548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Produccion_UO!$M$548:$AR$548</c:f>
              <c:numCache>
                <c:formatCode>0.0</c:formatCode>
                <c:ptCount val="14"/>
                <c:pt idx="0">
                  <c:v>68.492839206809435</c:v>
                </c:pt>
                <c:pt idx="1">
                  <c:v>62.482817648349446</c:v>
                </c:pt>
                <c:pt idx="2">
                  <c:v>51.098997292846668</c:v>
                </c:pt>
                <c:pt idx="3">
                  <c:v>40.078206424020834</c:v>
                </c:pt>
                <c:pt idx="4">
                  <c:v>30.900630232288886</c:v>
                </c:pt>
                <c:pt idx="5">
                  <c:v>17.772213005218639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Produccion_UO!$L$549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Produccion_UO!$M$549:$AR$549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Produccion_UO!$I$539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Produccion_UO!$K$552</c:f>
          <c:strCache>
            <c:ptCount val="1"/>
            <c:pt idx="0">
              <c:v>10.4.1.3 Electricidad por AUTOGENERACION con Diésel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Produccion_UO!$L$556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Produccion_UO!$M$556:$AR$556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Produccion_UO!$L$557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Produccion_UO!$M$557:$AR$557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Produccion_UO!$L$558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Produccion_UO!$M$558:$AR$558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Produccion_UO!$M$559:$AR$559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Produccion_UO!$M$560:$AR$560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Produccion_UO!$L$561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Produccion_UO!$M$561:$AR$561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Produccion_UO!$L$562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Produccion_UO!$M$562:$AR$562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Produccion_UO!$I$552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Produccion_UO!$K$565</c:f>
          <c:strCache>
            <c:ptCount val="1"/>
            <c:pt idx="0">
              <c:v>10.4.1.4 Electricidad por AUTOGENERACION con LPG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Produccion_UO!$L$569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Produccion_UO!$M$569:$AR$569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Produccion_UO!$L$570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Produccion_UO!$M$570:$AR$570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Produccion_UO!$L$571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Produccion_UO!$M$571:$AR$571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Produccion_UO!$L$572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Produccion_UO!$M$572:$AR$572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Produccion_UO!$L$573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Produccion_UO!$M$573:$AR$573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Produccion_UO!$M$574:$AR$574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Produccion_UO!$L$575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Produccion_UO!$M$575:$AR$575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Produccion_UO!$I$565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Produccion_UO!$K$578</c:f>
          <c:strCache>
            <c:ptCount val="1"/>
            <c:pt idx="0">
              <c:v>10.5 Electricidad para Producción COMPRADA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Produccion_UO!$L$582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Produccion_UO!$M$582:$AR$582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Produccion_UO!$L$583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Produccion_UO!$M$583:$AR$583</c:f>
              <c:numCache>
                <c:formatCode>0.0</c:formatCode>
                <c:ptCount val="14"/>
                <c:pt idx="0">
                  <c:v>2374.1677765604113</c:v>
                </c:pt>
                <c:pt idx="1">
                  <c:v>2176.1514076403446</c:v>
                </c:pt>
                <c:pt idx="2">
                  <c:v>1226.3859468534138</c:v>
                </c:pt>
                <c:pt idx="3">
                  <c:v>837.6937117173361</c:v>
                </c:pt>
                <c:pt idx="4">
                  <c:v>177.76765590396971</c:v>
                </c:pt>
                <c:pt idx="5">
                  <c:v>601.97717534428887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Produccion_UO!$L$584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Produccion_UO!$M$584:$AR$584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Produccion_UO!$L$585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Produccion_UO!$M$585:$AR$585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Produccion_UO!$L$586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Produccion_UO!$M$586:$AR$586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Produccion_UO!$L$587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Produccion_UO!$M$587:$AR$587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Produccion_UO!$M$588:$AR$588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Produccion_UO!$I$578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Produccion_UO!$K$592</c:f>
          <c:strCache>
            <c:ptCount val="1"/>
            <c:pt idx="0">
              <c:v>11.1 Emisiones TOTALES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Produccion_UO!$L$596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Produccion_UO!$M$596:$AR$596</c:f>
              <c:numCache>
                <c:formatCode>0.0</c:formatCode>
                <c:ptCount val="14"/>
                <c:pt idx="0">
                  <c:v>264.40887629440834</c:v>
                </c:pt>
                <c:pt idx="1">
                  <c:v>213.6640473602655</c:v>
                </c:pt>
                <c:pt idx="2">
                  <c:v>186.20822156962603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Produccion_UO!$L$597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Produccion_UO!$M$597:$AR$597</c:f>
              <c:numCache>
                <c:formatCode>0.0</c:formatCode>
                <c:ptCount val="14"/>
                <c:pt idx="0">
                  <c:v>2260.0231767329942</c:v>
                </c:pt>
                <c:pt idx="1">
                  <c:v>2201.5689937103739</c:v>
                </c:pt>
                <c:pt idx="2">
                  <c:v>1711.7128155732644</c:v>
                </c:pt>
                <c:pt idx="3">
                  <c:v>1638.1099322208688</c:v>
                </c:pt>
                <c:pt idx="4">
                  <c:v>1318.7204287089587</c:v>
                </c:pt>
                <c:pt idx="5">
                  <c:v>525.37469496789288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Produccion_UO!$L$598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Produccion_UO!$M$598:$AR$598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Produccion_UO!$L$599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Produccion_UO!$M$599:$AR$599</c:f>
              <c:numCache>
                <c:formatCode>0.0</c:formatCode>
                <c:ptCount val="14"/>
                <c:pt idx="0">
                  <c:v>114.72359765252507</c:v>
                </c:pt>
                <c:pt idx="1">
                  <c:v>108.40963018047545</c:v>
                </c:pt>
                <c:pt idx="2">
                  <c:v>94.113854772061089</c:v>
                </c:pt>
                <c:pt idx="3">
                  <c:v>82.645190082778583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Produccion_UO!$L$600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Produccion_UO!$M$600:$AR$600</c:f>
              <c:numCache>
                <c:formatCode>0.0</c:formatCode>
                <c:ptCount val="14"/>
                <c:pt idx="0">
                  <c:v>507.70605274394916</c:v>
                </c:pt>
                <c:pt idx="1">
                  <c:v>471.61050411299959</c:v>
                </c:pt>
                <c:pt idx="2">
                  <c:v>357.43557472402506</c:v>
                </c:pt>
                <c:pt idx="3">
                  <c:v>275.85002370640984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Produccion_UO!$L$601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Produccion_UO!$M$601:$AR$601</c:f>
              <c:numCache>
                <c:formatCode>0.0</c:formatCode>
                <c:ptCount val="14"/>
                <c:pt idx="0">
                  <c:v>117.38214962516349</c:v>
                </c:pt>
                <c:pt idx="1">
                  <c:v>109.45630360847453</c:v>
                </c:pt>
                <c:pt idx="2">
                  <c:v>92.944721457365517</c:v>
                </c:pt>
                <c:pt idx="3">
                  <c:v>76.672919765988055</c:v>
                </c:pt>
                <c:pt idx="4">
                  <c:v>60.72207335748017</c:v>
                </c:pt>
                <c:pt idx="5">
                  <c:v>39.565704357538102</c:v>
                </c:pt>
                <c:pt idx="6">
                  <c:v>10.151763661187321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Produccion_UO!$L$602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Produccion_UO!$M$602:$AR$602</c:f>
              <c:numCache>
                <c:formatCode>0.0</c:formatCode>
                <c:ptCount val="14"/>
                <c:pt idx="0">
                  <c:v>37.574514994938177</c:v>
                </c:pt>
                <c:pt idx="1">
                  <c:v>36.751128464583942</c:v>
                </c:pt>
                <c:pt idx="2">
                  <c:v>36.398558778414113</c:v>
                </c:pt>
                <c:pt idx="3">
                  <c:v>31.245197106207648</c:v>
                </c:pt>
                <c:pt idx="4">
                  <c:v>28.305200833630721</c:v>
                </c:pt>
                <c:pt idx="5">
                  <c:v>22.804678884067744</c:v>
                </c:pt>
                <c:pt idx="6">
                  <c:v>10.194768585713611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Produccion_UO!$I$592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Produccion_UO!$K$605</c:f>
          <c:strCache>
            <c:ptCount val="1"/>
            <c:pt idx="0">
              <c:v>11.2 Emisiones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Produccion_UO!$L$609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Produccion_UO!$M$609:$AR$609</c:f>
              <c:numCache>
                <c:formatCode>0.0</c:formatCode>
                <c:ptCount val="14"/>
                <c:pt idx="0">
                  <c:v>147.92174126786136</c:v>
                </c:pt>
                <c:pt idx="1">
                  <c:v>119.53289305113131</c:v>
                </c:pt>
                <c:pt idx="2">
                  <c:v>104.17291869695583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Produccion_UO!$L$610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Produccion_UO!$M$610:$AR$610</c:f>
              <c:numCache>
                <c:formatCode>0.0</c:formatCode>
                <c:ptCount val="14"/>
                <c:pt idx="0">
                  <c:v>1993.824061401916</c:v>
                </c:pt>
                <c:pt idx="1">
                  <c:v>1943.9709450585378</c:v>
                </c:pt>
                <c:pt idx="2">
                  <c:v>1535.1051109523487</c:v>
                </c:pt>
                <c:pt idx="3">
                  <c:v>1470.5821999197597</c:v>
                </c:pt>
                <c:pt idx="4">
                  <c:v>1194.6984333997284</c:v>
                </c:pt>
                <c:pt idx="5">
                  <c:v>438.44261195978112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Produccion_UO!$L$611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Produccion_UO!$M$611:$AR$611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Produccion_UO!$L$612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Produccion_UO!$M$612:$AR$612</c:f>
              <c:numCache>
                <c:formatCode>0.0</c:formatCode>
                <c:ptCount val="14"/>
                <c:pt idx="0">
                  <c:v>111.56796049019354</c:v>
                </c:pt>
                <c:pt idx="1">
                  <c:v>105.42766775293475</c:v>
                </c:pt>
                <c:pt idx="2">
                  <c:v>91.525118159141144</c:v>
                </c:pt>
                <c:pt idx="3">
                  <c:v>82.2567517632787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Produccion_UO!$L$613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Produccion_UO!$M$613:$AR$613</c:f>
              <c:numCache>
                <c:formatCode>0.0</c:formatCode>
                <c:ptCount val="14"/>
                <c:pt idx="0">
                  <c:v>477.79748985338847</c:v>
                </c:pt>
                <c:pt idx="1">
                  <c:v>441.7019412224389</c:v>
                </c:pt>
                <c:pt idx="2">
                  <c:v>327.52701183346437</c:v>
                </c:pt>
                <c:pt idx="3">
                  <c:v>245.94146081584918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Produccion_UO!$L$614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Produccion_UO!$M$614:$AR$614</c:f>
              <c:numCache>
                <c:formatCode>0.0</c:formatCode>
                <c:ptCount val="14"/>
                <c:pt idx="0">
                  <c:v>94.725521700432807</c:v>
                </c:pt>
                <c:pt idx="1">
                  <c:v>87.98086839701611</c:v>
                </c:pt>
                <c:pt idx="2">
                  <c:v>75.205552897828795</c:v>
                </c:pt>
                <c:pt idx="3">
                  <c:v>62.837641598898998</c:v>
                </c:pt>
                <c:pt idx="4">
                  <c:v>52.538249329367027</c:v>
                </c:pt>
                <c:pt idx="5">
                  <c:v>37.80508710059781</c:v>
                </c:pt>
                <c:pt idx="6">
                  <c:v>8.8140193624544505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Produccion_UO!$L$615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Produccion_UO!$M$615:$AR$615</c:f>
              <c:numCache>
                <c:formatCode>0.0</c:formatCode>
                <c:ptCount val="14"/>
                <c:pt idx="0">
                  <c:v>26.983613807042715</c:v>
                </c:pt>
                <c:pt idx="1">
                  <c:v>26.509736408149703</c:v>
                </c:pt>
                <c:pt idx="2">
                  <c:v>26.5576259893495</c:v>
                </c:pt>
                <c:pt idx="3">
                  <c:v>22.652679044311789</c:v>
                </c:pt>
                <c:pt idx="4">
                  <c:v>19.439369293800652</c:v>
                </c:pt>
                <c:pt idx="5">
                  <c:v>15.444137284089949</c:v>
                </c:pt>
                <c:pt idx="6">
                  <c:v>7.0465174626794305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Produccion_UO!$I$605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Produccion_UO!$K$620</c:f>
          <c:strCache>
            <c:ptCount val="1"/>
            <c:pt idx="0">
              <c:v>11.3 Emisiones por flaring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Produccion_UO!$L$624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Produccion_UO!$M$624:$AR$624</c:f>
              <c:numCache>
                <c:formatCode>0.0</c:formatCode>
                <c:ptCount val="14"/>
                <c:pt idx="0">
                  <c:v>5.1631789443809799</c:v>
                </c:pt>
                <c:pt idx="1">
                  <c:v>4.1722718464012196</c:v>
                </c:pt>
                <c:pt idx="2">
                  <c:v>3.6361349980112299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Produccion_UO!$L$625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Produccion_UO!$M$625:$AR$625</c:f>
              <c:numCache>
                <c:formatCode>0.0</c:formatCode>
                <c:ptCount val="14"/>
                <c:pt idx="0">
                  <c:v>182.86311061329801</c:v>
                </c:pt>
                <c:pt idx="1">
                  <c:v>176.77613500649699</c:v>
                </c:pt>
                <c:pt idx="2">
                  <c:v>86.737190358818694</c:v>
                </c:pt>
                <c:pt idx="3">
                  <c:v>86.737190358818694</c:v>
                </c:pt>
                <c:pt idx="4">
                  <c:v>27.117614848237199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Produccion_UO!$L$626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Produccion_UO!$M$626:$AR$626</c:f>
              <c:numCache>
                <c:formatCode>0.0</c:formatCode>
                <c:ptCount val="14"/>
                <c:pt idx="0">
                  <c:v>71.8438916873057</c:v>
                </c:pt>
                <c:pt idx="1">
                  <c:v>68.003845196154202</c:v>
                </c:pt>
                <c:pt idx="2">
                  <c:v>58.087458317165201</c:v>
                </c:pt>
                <c:pt idx="3">
                  <c:v>48.8801087976804</c:v>
                </c:pt>
                <c:pt idx="4">
                  <c:v>41.578764466356901</c:v>
                </c:pt>
                <c:pt idx="5">
                  <c:v>24.274826401433302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Produccion_UO!$L$627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Produccion_UO!$M$627:$AR$627</c:f>
              <c:numCache>
                <c:formatCode>0.0</c:formatCode>
                <c:ptCount val="14"/>
                <c:pt idx="0">
                  <c:v>91.605878192078194</c:v>
                </c:pt>
                <c:pt idx="1">
                  <c:v>86.564225498225596</c:v>
                </c:pt>
                <c:pt idx="2">
                  <c:v>75.149162795162795</c:v>
                </c:pt>
                <c:pt idx="3">
                  <c:v>67.539120993121003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Produccion_UO!$L$628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Produccion_UO!$M$628:$AR$628</c:f>
              <c:numCache>
                <c:formatCode>0.0</c:formatCode>
                <c:ptCount val="14"/>
                <c:pt idx="0">
                  <c:v>42.958828655929999</c:v>
                </c:pt>
                <c:pt idx="1">
                  <c:v>39.958829832401896</c:v>
                </c:pt>
                <c:pt idx="2">
                  <c:v>30.469442170078398</c:v>
                </c:pt>
                <c:pt idx="3">
                  <c:v>23.6886460233791</c:v>
                </c:pt>
                <c:pt idx="4">
                  <c:v>17.679080774036802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Produccion_UO!$L$629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Produccion_UO!$M$629:$AR$629</c:f>
              <c:numCache>
                <c:formatCode>0.0</c:formatCode>
                <c:ptCount val="14"/>
                <c:pt idx="0">
                  <c:v>13.5269625803303</c:v>
                </c:pt>
                <c:pt idx="1">
                  <c:v>12.608318272737099</c:v>
                </c:pt>
                <c:pt idx="2">
                  <c:v>10.868277631198</c:v>
                </c:pt>
                <c:pt idx="3">
                  <c:v>9.1837268024957996</c:v>
                </c:pt>
                <c:pt idx="4">
                  <c:v>7.7809151746123799</c:v>
                </c:pt>
                <c:pt idx="5">
                  <c:v>5.7742092691435101</c:v>
                </c:pt>
                <c:pt idx="6">
                  <c:v>1.50894648796959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Produccion_UO!$L$630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Produccion_UO!$M$630:$AR$630</c:f>
              <c:numCache>
                <c:formatCode>0.0</c:formatCode>
                <c:ptCount val="14"/>
                <c:pt idx="0">
                  <c:v>13.701814610340501</c:v>
                </c:pt>
                <c:pt idx="1">
                  <c:v>13.4528609381024</c:v>
                </c:pt>
                <c:pt idx="2">
                  <c:v>13.4780199499681</c:v>
                </c:pt>
                <c:pt idx="3">
                  <c:v>11.426538102273099</c:v>
                </c:pt>
                <c:pt idx="4">
                  <c:v>9.7384110375579507</c:v>
                </c:pt>
                <c:pt idx="5">
                  <c:v>7.6394975156554503</c:v>
                </c:pt>
                <c:pt idx="6">
                  <c:v>3.2277692975910099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Produccion_UO!$I$620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Produccion_UO!$K$633</c:f>
          <c:strCache>
            <c:ptCount val="1"/>
            <c:pt idx="0">
              <c:v>11.4 Emisiones por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Produccion_UO!$L$637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Produccion_UO!$M$637:$AR$637</c:f>
              <c:numCache>
                <c:formatCode>0.0</c:formatCode>
                <c:ptCount val="14"/>
                <c:pt idx="0">
                  <c:v>27.434292776393399</c:v>
                </c:pt>
                <c:pt idx="1">
                  <c:v>22.169157530641801</c:v>
                </c:pt>
                <c:pt idx="2">
                  <c:v>19.320421233607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Produccion_UO!$L$638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Produccion_UO!$M$638:$AR$638</c:f>
              <c:numCache>
                <c:formatCode>0.0</c:formatCode>
                <c:ptCount val="14"/>
                <c:pt idx="0">
                  <c:v>327.31707182686102</c:v>
                </c:pt>
                <c:pt idx="1">
                  <c:v>316.42164833101498</c:v>
                </c:pt>
                <c:pt idx="2">
                  <c:v>155.25582536313399</c:v>
                </c:pt>
                <c:pt idx="3">
                  <c:v>155.25582536313399</c:v>
                </c:pt>
                <c:pt idx="4">
                  <c:v>48.539359618703401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Produccion_UO!$L$639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Produccion_UO!$M$639:$AR$639</c:f>
              <c:numCache>
                <c:formatCode>0.0</c:formatCode>
                <c:ptCount val="14"/>
                <c:pt idx="0">
                  <c:v>363.35225542234201</c:v>
                </c:pt>
                <c:pt idx="1">
                  <c:v>343.93112551530101</c:v>
                </c:pt>
                <c:pt idx="2">
                  <c:v>293.77875412368002</c:v>
                </c:pt>
                <c:pt idx="3">
                  <c:v>247.21235667784401</c:v>
                </c:pt>
                <c:pt idx="4">
                  <c:v>210.28562751416999</c:v>
                </c:pt>
                <c:pt idx="5">
                  <c:v>122.770533663965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Produccion_UO!$L$640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Produccion_UO!$M$640:$AR$640</c:f>
              <c:numCache>
                <c:formatCode>0.0</c:formatCode>
                <c:ptCount val="14"/>
                <c:pt idx="0">
                  <c:v>2.81764544993815</c:v>
                </c:pt>
                <c:pt idx="1">
                  <c:v>2.6625725435552599</c:v>
                </c:pt>
                <c:pt idx="2">
                  <c:v>2.3114640762732499</c:v>
                </c:pt>
                <c:pt idx="3">
                  <c:v>2.0773917647519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Produccion_UO!$L$641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Produccion_UO!$M$641:$AR$641</c:f>
              <c:numCache>
                <c:formatCode>0.0</c:formatCode>
                <c:ptCount val="14"/>
                <c:pt idx="0">
                  <c:v>82.722394368899998</c:v>
                </c:pt>
                <c:pt idx="1">
                  <c:v>76.945535605506507</c:v>
                </c:pt>
                <c:pt idx="2">
                  <c:v>58.672577680855497</c:v>
                </c:pt>
                <c:pt idx="3">
                  <c:v>45.6153386794158</c:v>
                </c:pt>
                <c:pt idx="4">
                  <c:v>34.043197583033503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Produccion_UO!$L$642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Produccion_UO!$M$642:$AR$642</c:f>
              <c:numCache>
                <c:formatCode>0.0</c:formatCode>
                <c:ptCount val="14"/>
                <c:pt idx="0">
                  <c:v>14.9315892800564</c:v>
                </c:pt>
                <c:pt idx="1">
                  <c:v>13.9175538368454</c:v>
                </c:pt>
                <c:pt idx="2">
                  <c:v>11.996829059514599</c:v>
                </c:pt>
                <c:pt idx="3">
                  <c:v>10.137356103469299</c:v>
                </c:pt>
                <c:pt idx="4">
                  <c:v>8.5888778741216498</c:v>
                </c:pt>
                <c:pt idx="5">
                  <c:v>6.3737975699967002</c:v>
                </c:pt>
                <c:pt idx="6">
                  <c:v>1.66563403056264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Produccion_UO!$L$643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Produccion_UO!$M$643:$AR$643</c:f>
              <c:numCache>
                <c:formatCode>0.0</c:formatCode>
                <c:ptCount val="14"/>
                <c:pt idx="0">
                  <c:v>5.5223447636222396</c:v>
                </c:pt>
                <c:pt idx="1">
                  <c:v>5.4220071041686797</c:v>
                </c:pt>
                <c:pt idx="2">
                  <c:v>5.4321471287848002</c:v>
                </c:pt>
                <c:pt idx="3">
                  <c:v>4.6053230648586396</c:v>
                </c:pt>
                <c:pt idx="4">
                  <c:v>3.9249445951978799</c:v>
                </c:pt>
                <c:pt idx="5">
                  <c:v>3.07900378906358</c:v>
                </c:pt>
                <c:pt idx="6">
                  <c:v>1.3009119876195301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Produccion_UO!$I$633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Produccion_UO!$K$646</c:f>
          <c:strCache>
            <c:ptCount val="1"/>
            <c:pt idx="0">
              <c:v>11.5 Emisiones por AUTOGENERACIÓN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Produccion_UO!$M$650:$AR$650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Produccion_UO!$L$651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Produccion_UO!$M$651:$AR$651</c:f>
              <c:numCache>
                <c:formatCode>0.0</c:formatCode>
                <c:ptCount val="14"/>
                <c:pt idx="0">
                  <c:v>1089.5320280527289</c:v>
                </c:pt>
                <c:pt idx="1">
                  <c:v>1089.5320280527289</c:v>
                </c:pt>
                <c:pt idx="2">
                  <c:v>1089.5320280527289</c:v>
                </c:pt>
                <c:pt idx="3">
                  <c:v>1089.5320280527289</c:v>
                </c:pt>
                <c:pt idx="4">
                  <c:v>1089.5320280527289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Produccion_UO!$L$652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Produccion_UO!$M$652:$AR$652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Produccion_UO!$L$653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Produccion_UO!$M$653:$AR$653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Produccion_UO!$L$654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Produccion_UO!$M$654:$AR$654</c:f>
              <c:numCache>
                <c:formatCode>0.0</c:formatCode>
                <c:ptCount val="14"/>
                <c:pt idx="0">
                  <c:v>352.11626682855848</c:v>
                </c:pt>
                <c:pt idx="1">
                  <c:v>324.79757578453052</c:v>
                </c:pt>
                <c:pt idx="2">
                  <c:v>238.38499198253049</c:v>
                </c:pt>
                <c:pt idx="3">
                  <c:v>176.63747611305428</c:v>
                </c:pt>
                <c:pt idx="4">
                  <c:v>123.83751583010481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Produccion_UO!$L$655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Produccion_UO!$M$655:$AR$655</c:f>
              <c:numCache>
                <c:formatCode>0.0</c:formatCode>
                <c:ptCount val="14"/>
                <c:pt idx="0">
                  <c:v>66.266969840046102</c:v>
                </c:pt>
                <c:pt idx="1">
                  <c:v>61.454996287433602</c:v>
                </c:pt>
                <c:pt idx="2">
                  <c:v>52.340446207116202</c:v>
                </c:pt>
                <c:pt idx="3">
                  <c:v>43.516558692933899</c:v>
                </c:pt>
                <c:pt idx="4">
                  <c:v>36.168456280632995</c:v>
                </c:pt>
                <c:pt idx="5">
                  <c:v>25.657080261457601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Produccion_UO!$L$656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Produccion_UO!$M$656:$AR$656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Produccion_UO!$I$646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Produccion_UO!$K$659</c:f>
          <c:strCache>
            <c:ptCount val="1"/>
            <c:pt idx="0">
              <c:v>11.5.1 Emisiones por AUTOGENERACION por GAS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Produccion_UO!$L$663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Produccion_UO!$M$663:$AR$663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Produccion_UO!$M$664:$AR$664</c:f>
              <c:numCache>
                <c:formatCode>0.0</c:formatCode>
                <c:ptCount val="14"/>
                <c:pt idx="0">
                  <c:v>751.01762720010004</c:v>
                </c:pt>
                <c:pt idx="1">
                  <c:v>751.01762720010004</c:v>
                </c:pt>
                <c:pt idx="2">
                  <c:v>751.01762720010004</c:v>
                </c:pt>
                <c:pt idx="3">
                  <c:v>751.01762720010004</c:v>
                </c:pt>
                <c:pt idx="4">
                  <c:v>751.01762720010004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Produccion_UO!$L$665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Produccion_UO!$M$665:$AR$665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Produccion_UO!$L$666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Produccion_UO!$M$666:$AR$666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Produccion_UO!$L$667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Produccion_UO!$M$667:$AR$667</c:f>
              <c:numCache>
                <c:formatCode>0.0</c:formatCode>
                <c:ptCount val="14"/>
                <c:pt idx="0">
                  <c:v>97.311030679258494</c:v>
                </c:pt>
                <c:pt idx="1">
                  <c:v>97.311030679258494</c:v>
                </c:pt>
                <c:pt idx="2">
                  <c:v>97.311030679258494</c:v>
                </c:pt>
                <c:pt idx="3">
                  <c:v>97.311030679258494</c:v>
                </c:pt>
                <c:pt idx="4">
                  <c:v>92.518436279918504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Produccion_UO!$L$668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Produccion_UO!$M$668:$AR$668</c:f>
              <c:numCache>
                <c:formatCode>0.0</c:formatCode>
                <c:ptCount val="14"/>
                <c:pt idx="0">
                  <c:v>11.427610679584699</c:v>
                </c:pt>
                <c:pt idx="1">
                  <c:v>11.427610679584699</c:v>
                </c:pt>
                <c:pt idx="2">
                  <c:v>11.427610679584699</c:v>
                </c:pt>
                <c:pt idx="3">
                  <c:v>11.427610679584699</c:v>
                </c:pt>
                <c:pt idx="4">
                  <c:v>11.427610679584699</c:v>
                </c:pt>
                <c:pt idx="5">
                  <c:v>11.427610679584699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Produccion_UO!$L$669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Produccion_UO!$M$669:$AR$669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Produccion_UO!$I$659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Produccion_UO!$K$672</c:f>
          <c:strCache>
            <c:ptCount val="1"/>
            <c:pt idx="0">
              <c:v>11.5.2 Emisiones por AUTOGENERACION por OIL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Produccion_UO!$L$676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Produccion_UO!$M$676:$AR$676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Produccion_UO!$L$677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Produccion_UO!$M$677:$AR$677</c:f>
              <c:numCache>
                <c:formatCode>0.0</c:formatCode>
                <c:ptCount val="14"/>
                <c:pt idx="0">
                  <c:v>338.51440085262902</c:v>
                </c:pt>
                <c:pt idx="1">
                  <c:v>338.51440085262902</c:v>
                </c:pt>
                <c:pt idx="2">
                  <c:v>338.51440085262902</c:v>
                </c:pt>
                <c:pt idx="3">
                  <c:v>338.51440085262902</c:v>
                </c:pt>
                <c:pt idx="4">
                  <c:v>338.51440085262902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Produccion_UO!$M$678:$AR$678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Produccion_UO!$L$679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Produccion_UO!$M$679:$AR$679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Produccion_UO!$L$680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Produccion_UO!$M$680:$AR$680</c:f>
              <c:numCache>
                <c:formatCode>0.0</c:formatCode>
                <c:ptCount val="14"/>
                <c:pt idx="0">
                  <c:v>254.80523614929999</c:v>
                </c:pt>
                <c:pt idx="1">
                  <c:v>227.486545105272</c:v>
                </c:pt>
                <c:pt idx="2">
                  <c:v>141.073961303272</c:v>
                </c:pt>
                <c:pt idx="3">
                  <c:v>79.326445433795797</c:v>
                </c:pt>
                <c:pt idx="4">
                  <c:v>31.319079550186299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Produccion_UO!$L$681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Produccion_UO!$M$681:$AR$681</c:f>
              <c:numCache>
                <c:formatCode>0.0</c:formatCode>
                <c:ptCount val="14"/>
                <c:pt idx="0">
                  <c:v>54.839359160461399</c:v>
                </c:pt>
                <c:pt idx="1">
                  <c:v>50.027385607848899</c:v>
                </c:pt>
                <c:pt idx="2">
                  <c:v>40.912835527531499</c:v>
                </c:pt>
                <c:pt idx="3">
                  <c:v>32.088948013349203</c:v>
                </c:pt>
                <c:pt idx="4">
                  <c:v>24.740845601048299</c:v>
                </c:pt>
                <c:pt idx="5">
                  <c:v>14.2294695818729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Produccion_UO!$L$682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Produccion_UO!$M$682:$AR$682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Produccion_UO!$I$672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Produccion_UO!$K$685</c:f>
          <c:strCache>
            <c:ptCount val="1"/>
            <c:pt idx="0">
              <c:v>11.5.3 Emisiones por AUTOGENERACION por DSL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Produccion_UO!$L$689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Produccion_UO!$M$689:$AR$689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Produccion_UO!$L$690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Produccion_UO!$M$690:$AR$690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Produccion_UO!$L$691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Produccion_UO!$M$691:$AR$691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Produccion_UO!$L$692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Produccion_UO!$M$692:$AR$692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Produccion_UO!$M$693:$AR$693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Produccion_UO!$L$694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Produccion_UO!$M$694:$AR$694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Produccion_UO!$L$695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Produccion_UO!$M$695:$AR$695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Produccion_UO!$I$685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Produccion_UO!$K$698</c:f>
          <c:strCache>
            <c:ptCount val="1"/>
            <c:pt idx="0">
              <c:v>11.5.4 Emisiones por AUTOGENERACION por LPG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Produccion_UO!$L$702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Produccion_UO!$M$702:$AR$702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Produccion_UO!$L$703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Produccion_UO!$M$703:$AR$703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Produccion_UO!$L$704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Produccion_UO!$M$704:$AR$704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Produccion_UO!$L$705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Produccion_UO!$M$705:$AR$705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Produccion_UO!$L$706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Produccion_UO!$M$706:$AR$706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Produccion_UO!$M$707:$AR$707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Produccion_UO!$L$708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Produccion_UO!$M$708:$AR$708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Produccion_UO!$I$698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Produccion_UO!$K$711</c:f>
          <c:strCache>
            <c:ptCount val="1"/>
            <c:pt idx="0">
              <c:v>11.5.1 Emisiones por COMPRA ELC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Produccion_UO!$L$715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Produccion_UO!$M$715:$AR$715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Produccion_UO!$L$716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Produccion_UO!$M$716:$AR$716</c:f>
              <c:numCache>
                <c:formatCode>0.0</c:formatCode>
                <c:ptCount val="14"/>
                <c:pt idx="0">
                  <c:v>394.11185090902802</c:v>
                </c:pt>
                <c:pt idx="1">
                  <c:v>361.24113366829698</c:v>
                </c:pt>
                <c:pt idx="2">
                  <c:v>203.58006717766699</c:v>
                </c:pt>
                <c:pt idx="3">
                  <c:v>139.05715614507801</c:v>
                </c:pt>
                <c:pt idx="4">
                  <c:v>29.509430880059</c:v>
                </c:pt>
                <c:pt idx="5">
                  <c:v>99.928211107152094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Produccion_UO!$L$717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Produccion_UO!$M$717:$AR$717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Produccion_UO!$L$718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Produccion_UO!$M$718:$AR$718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Produccion_UO!$L$719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Produccion_UO!$M$719:$AR$719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Produccion_UO!$L$720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Produccion_UO!$M$720:$AR$720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Produccion_UO!$L$721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Produccion_UO!$M$721:$AR$721</c:f>
              <c:numCache>
                <c:formatCode>0.0</c:formatCode>
                <c:ptCount val="14"/>
                <c:pt idx="0">
                  <c:v>6.4872279166196503</c:v>
                </c:pt>
                <c:pt idx="1">
                  <c:v>6.3626418494183001</c:v>
                </c:pt>
                <c:pt idx="2">
                  <c:v>6.3752323941362796</c:v>
                </c:pt>
                <c:pt idx="3">
                  <c:v>5.3485913607197304</c:v>
                </c:pt>
                <c:pt idx="4">
                  <c:v>4.5037871445844999</c:v>
                </c:pt>
                <c:pt idx="5">
                  <c:v>3.4534094629105998</c:v>
                </c:pt>
                <c:pt idx="6">
                  <c:v>1.2456096610085701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Produccion_UO!$I$711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Produccion_UO!$K$724</c:f>
          <c:strCache>
            <c:ptCount val="1"/>
            <c:pt idx="0">
              <c:v>11.6 Emisiones COLECCIÓN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Produccion_UO!$L$728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Produccion_UO!$M$728:$AR$728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Produccion_UO!$L$729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Produccion_UO!$M$729:$AR$729</c:f>
              <c:numCache>
                <c:formatCode>0.0</c:formatCode>
                <c:ptCount val="14"/>
                <c:pt idx="0">
                  <c:v>266.1991153310783</c:v>
                </c:pt>
                <c:pt idx="1">
                  <c:v>257.59804865183622</c:v>
                </c:pt>
                <c:pt idx="2">
                  <c:v>176.6077046209158</c:v>
                </c:pt>
                <c:pt idx="3">
                  <c:v>167.52773230110921</c:v>
                </c:pt>
                <c:pt idx="4">
                  <c:v>124.02199530923031</c:v>
                </c:pt>
                <c:pt idx="5">
                  <c:v>86.932083008111803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Produccion_UO!$L$730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Produccion_UO!$M$730:$AR$730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Produccion_UO!$L$731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Produccion_UO!$M$731:$AR$731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Produccion_UO!$L$732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Produccion_UO!$M$732:$AR$732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Produccion_UO!$L$733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Produccion_UO!$M$733:$AR$733</c:f>
              <c:numCache>
                <c:formatCode>0.0</c:formatCode>
                <c:ptCount val="14"/>
                <c:pt idx="0">
                  <c:v>22.656627924730678</c:v>
                </c:pt>
                <c:pt idx="1">
                  <c:v>21.475435211458418</c:v>
                </c:pt>
                <c:pt idx="2">
                  <c:v>17.739168559536729</c:v>
                </c:pt>
                <c:pt idx="3">
                  <c:v>13.83527816708906</c:v>
                </c:pt>
                <c:pt idx="4">
                  <c:v>8.1838240281131398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Produccion_UO!$L$734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Produccion_UO!$M$734:$AR$734</c:f>
              <c:numCache>
                <c:formatCode>0.0</c:formatCode>
                <c:ptCount val="14"/>
                <c:pt idx="0">
                  <c:v>10.59090118789546</c:v>
                </c:pt>
                <c:pt idx="1">
                  <c:v>10.24139205643424</c:v>
                </c:pt>
                <c:pt idx="2">
                  <c:v>9.8409327890646168</c:v>
                </c:pt>
                <c:pt idx="3">
                  <c:v>8.5925180618958592</c:v>
                </c:pt>
                <c:pt idx="4">
                  <c:v>8.8658315398300704</c:v>
                </c:pt>
                <c:pt idx="5">
                  <c:v>7.3605415999777941</c:v>
                </c:pt>
                <c:pt idx="6">
                  <c:v>3.1482511230341799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Produccion_UO!$I$724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Produccion_UO!$K$736</c:f>
          <c:strCache>
            <c:ptCount val="1"/>
            <c:pt idx="0">
              <c:v>11.7 Emisiones por AUTOGENERACIÓN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Produccion_UO!$L$740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Produccion_UO!$M$740:$AR$740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Produccion_UO!$L$741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Produccion_UO!$M$741:$AR$741</c:f>
              <c:numCache>
                <c:formatCode>0.0</c:formatCode>
                <c:ptCount val="14"/>
                <c:pt idx="0">
                  <c:v>89.725688671681908</c:v>
                </c:pt>
                <c:pt idx="1">
                  <c:v>89.725688671681908</c:v>
                </c:pt>
                <c:pt idx="2">
                  <c:v>89.725688671681908</c:v>
                </c:pt>
                <c:pt idx="3">
                  <c:v>89.725688671681908</c:v>
                </c:pt>
                <c:pt idx="4">
                  <c:v>89.725688671681908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Produccion_UO!$L$742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Produccion_UO!$M$742:$AR$742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Produccion_UO!$L$743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Produccion_UO!$M$743:$AR$743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Produccion_UO!$L$744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Produccion_UO!$M$744:$AR$744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Produccion_UO!$L$745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Produccion_UO!$M$745:$AR$745</c:f>
              <c:numCache>
                <c:formatCode>0.0</c:formatCode>
                <c:ptCount val="14"/>
                <c:pt idx="0">
                  <c:v>11.63110779077358</c:v>
                </c:pt>
                <c:pt idx="1">
                  <c:v>11.63110779077358</c:v>
                </c:pt>
                <c:pt idx="2">
                  <c:v>11.63110779077358</c:v>
                </c:pt>
                <c:pt idx="3">
                  <c:v>10.39702744486671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Produccion_UO!$L$746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Produccion_UO!$M$746:$AR$746</c:f>
              <c:numCache>
                <c:formatCode>0.0</c:formatCode>
                <c:ptCount val="14"/>
                <c:pt idx="0">
                  <c:v>3.3231736545067401</c:v>
                </c:pt>
                <c:pt idx="1">
                  <c:v>3.3231736545067401</c:v>
                </c:pt>
                <c:pt idx="2">
                  <c:v>3.3231736545067401</c:v>
                </c:pt>
                <c:pt idx="3">
                  <c:v>3.3231736545067401</c:v>
                </c:pt>
                <c:pt idx="4">
                  <c:v>3.3231736545067401</c:v>
                </c:pt>
                <c:pt idx="5">
                  <c:v>3.3231736545067401</c:v>
                </c:pt>
                <c:pt idx="6">
                  <c:v>1.9014745454131599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Produccion_UO!$I$736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Produccion_UO!$K$749</c:f>
          <c:strCache>
            <c:ptCount val="1"/>
            <c:pt idx="0">
              <c:v>11.7.1 Emisiones por AUTOGENERACION por GAS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Produccion_UO!$L$753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Produccion_UO!$M$753:$AR$753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Produccion_UO!$L$754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Produccion_UO!$M$754:$AR$754</c:f>
              <c:numCache>
                <c:formatCode>0.0</c:formatCode>
                <c:ptCount val="14"/>
                <c:pt idx="0">
                  <c:v>13.581904553539401</c:v>
                </c:pt>
                <c:pt idx="1">
                  <c:v>13.581904553539401</c:v>
                </c:pt>
                <c:pt idx="2">
                  <c:v>13.581904553539401</c:v>
                </c:pt>
                <c:pt idx="3">
                  <c:v>13.581904553539401</c:v>
                </c:pt>
                <c:pt idx="4">
                  <c:v>13.581904553539401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Produccion_UO!$L$755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Produccion_UO!$M$755:$AR$755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Produccion_UO!$L$756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Produccion_UO!$M$756:$AR$756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Produccion_UO!$L$757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Produccion_UO!$M$757:$AR$757</c:f>
              <c:numCache>
                <c:formatCode>0.0</c:formatCode>
                <c:ptCount val="14"/>
                <c:pt idx="0">
                  <c:v>4.5273015178464604</c:v>
                </c:pt>
                <c:pt idx="1">
                  <c:v>4.5273015178464604</c:v>
                </c:pt>
                <c:pt idx="2">
                  <c:v>4.5273015178464604</c:v>
                </c:pt>
                <c:pt idx="3">
                  <c:v>4.5273015178464604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Produccion_UO!$L$758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Produccion_UO!$M$758:$AR$758</c:f>
              <c:numCache>
                <c:formatCode>0.0</c:formatCode>
                <c:ptCount val="14"/>
                <c:pt idx="0">
                  <c:v>1.76061725694029</c:v>
                </c:pt>
                <c:pt idx="1">
                  <c:v>1.76061725694029</c:v>
                </c:pt>
                <c:pt idx="2">
                  <c:v>1.76061725694029</c:v>
                </c:pt>
                <c:pt idx="3">
                  <c:v>1.76061725694029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Produccion_UO!$L$759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Produccion_UO!$M$759:$AR$759</c:f>
              <c:numCache>
                <c:formatCode>0.0</c:formatCode>
                <c:ptCount val="14"/>
                <c:pt idx="0">
                  <c:v>0.50303350198293995</c:v>
                </c:pt>
                <c:pt idx="1">
                  <c:v>0.50303350198293995</c:v>
                </c:pt>
                <c:pt idx="2">
                  <c:v>0.50303350198293995</c:v>
                </c:pt>
                <c:pt idx="3">
                  <c:v>0.50303350198293995</c:v>
                </c:pt>
                <c:pt idx="4">
                  <c:v>0.50303350198293995</c:v>
                </c:pt>
                <c:pt idx="5">
                  <c:v>0.50303350198293995</c:v>
                </c:pt>
                <c:pt idx="6">
                  <c:v>0.50303350198293995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Produccion_UO!$K$762</c:f>
          <c:strCache>
            <c:ptCount val="1"/>
            <c:pt idx="0">
              <c:v>11.7.2 Emisiones por AUTOGENERACION por OIL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Produccion_UO!$L$766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Produccion_UO!$M$766:$AR$766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Produccion_UO!$L$767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Produccion_UO!$M$767:$AR$767</c:f>
              <c:numCache>
                <c:formatCode>0.0</c:formatCode>
                <c:ptCount val="14"/>
                <c:pt idx="0">
                  <c:v>76.143784118142506</c:v>
                </c:pt>
                <c:pt idx="1">
                  <c:v>76.143784118142506</c:v>
                </c:pt>
                <c:pt idx="2">
                  <c:v>76.143784118142506</c:v>
                </c:pt>
                <c:pt idx="3">
                  <c:v>76.143784118142506</c:v>
                </c:pt>
                <c:pt idx="4">
                  <c:v>76.143784118142506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Produccion_UO!$L$768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Produccion_UO!$M$768:$AR$768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Produccion_UO!$L$769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Produccion_UO!$M$769:$AR$769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Produccion_UO!$L$770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Produccion_UO!$M$770:$AR$770</c:f>
              <c:numCache>
                <c:formatCode>0.0</c:formatCode>
                <c:ptCount val="14"/>
                <c:pt idx="0">
                  <c:v>25.381261372714199</c:v>
                </c:pt>
                <c:pt idx="1">
                  <c:v>25.381261372714199</c:v>
                </c:pt>
                <c:pt idx="2">
                  <c:v>25.381261372714199</c:v>
                </c:pt>
                <c:pt idx="3">
                  <c:v>25.381261372714199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Produccion_UO!$L$771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Produccion_UO!$M$771:$AR$771</c:f>
              <c:numCache>
                <c:formatCode>0.0</c:formatCode>
                <c:ptCount val="14"/>
                <c:pt idx="0">
                  <c:v>9.8704905338332907</c:v>
                </c:pt>
                <c:pt idx="1">
                  <c:v>9.8704905338332907</c:v>
                </c:pt>
                <c:pt idx="2">
                  <c:v>9.8704905338332907</c:v>
                </c:pt>
                <c:pt idx="3">
                  <c:v>8.6364101879264208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Produccion_UO!$L$772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Produccion_UO!$M$772:$AR$772</c:f>
              <c:numCache>
                <c:formatCode>0.0</c:formatCode>
                <c:ptCount val="14"/>
                <c:pt idx="0">
                  <c:v>2.8201401525238001</c:v>
                </c:pt>
                <c:pt idx="1">
                  <c:v>2.8201401525238001</c:v>
                </c:pt>
                <c:pt idx="2">
                  <c:v>2.8201401525238001</c:v>
                </c:pt>
                <c:pt idx="3">
                  <c:v>2.8201401525238001</c:v>
                </c:pt>
                <c:pt idx="4">
                  <c:v>2.8201401525238001</c:v>
                </c:pt>
                <c:pt idx="5">
                  <c:v>2.8201401525238001</c:v>
                </c:pt>
                <c:pt idx="6">
                  <c:v>1.3984410434302199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Produccion_UO!$I$762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Produccion_UO!$K$775</c:f>
          <c:strCache>
            <c:ptCount val="1"/>
            <c:pt idx="0">
              <c:v>11.7.3 Emisiones por AUTOGENERACION por DSL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Produccion_UO!$L$779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Produccion_UO!$M$779:$AR$779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Produccion_UO!$L$780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Produccion_UO!$M$780:$AR$780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Produccion_UO!$L$781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Produccion_UO!$M$781:$AR$781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Produccion_UO!$L$782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Produccion_UO!$M$782:$AR$782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Produccion_UO!$L$783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Produccion_UO!$M$783:$AR$783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Produccion_UO!$L$784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Produccion_UO!$M$784:$AR$784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Produccion_UO!$L$785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Produccion_UO!$M$785:$AR$785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Produccion_UO!$I$775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Produccion_UO!$K$788</c:f>
          <c:strCache>
            <c:ptCount val="1"/>
            <c:pt idx="0">
              <c:v>11.8 Emisiones por COMPRA ELC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Produccion_UO!$M$792:$AR$792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Produccion_UO!$M$793:$AR$793</c:f>
              <c:numCache>
                <c:formatCode>0.0</c:formatCode>
                <c:ptCount val="14"/>
                <c:pt idx="0">
                  <c:v>176.47342665939641</c:v>
                </c:pt>
                <c:pt idx="1">
                  <c:v>167.8723599801543</c:v>
                </c:pt>
                <c:pt idx="2">
                  <c:v>86.882015949233903</c:v>
                </c:pt>
                <c:pt idx="3">
                  <c:v>77.802043629427303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Produccion_UO!$M$794:$AR$794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Produccion_UO!$M$795:$AR$795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Produccion_UO!$M$796:$AR$796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Produccion_UO!$M$797:$AR$797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Produccion_UO!$M$798:$AR$798</c:f>
              <c:numCache>
                <c:formatCode>0.0</c:formatCode>
                <c:ptCount val="14"/>
                <c:pt idx="0">
                  <c:v>7.2677275333887197</c:v>
                </c:pt>
                <c:pt idx="1">
                  <c:v>6.9182184019275006</c:v>
                </c:pt>
                <c:pt idx="2">
                  <c:v>6.5177591345578776</c:v>
                </c:pt>
                <c:pt idx="3">
                  <c:v>5.26934440738912</c:v>
                </c:pt>
                <c:pt idx="4">
                  <c:v>5.5426578853233304</c:v>
                </c:pt>
                <c:pt idx="5">
                  <c:v>4.037367945471054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Produccion_UO!$I$788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Produccion_UO!$K$801</c:f>
          <c:strCache>
            <c:ptCount val="1"/>
            <c:pt idx="0">
              <c:v>11.8.1 Emisiones por COMPRA ELC en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Produccion_UO!$M$805:$AR$805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Produccion_UO!$M$806:$AR$806</c:f>
              <c:numCache>
                <c:formatCode>0.0</c:formatCode>
                <c:ptCount val="14"/>
                <c:pt idx="0">
                  <c:v>80.676524773016794</c:v>
                </c:pt>
                <c:pt idx="1">
                  <c:v>76.549684210877501</c:v>
                </c:pt>
                <c:pt idx="2">
                  <c:v>61.598990327157502</c:v>
                </c:pt>
                <c:pt idx="3">
                  <c:v>52.547178166430399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Produccion_UO!$M$807:$AR$807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Produccion_UO!$M$808:$AR$808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Produccion_UO!$M$809:$AR$809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Produccion_UO!$M$810:$AR$810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Produccion_UO!$M$811:$AR$811</c:f>
              <c:numCache>
                <c:formatCode>0.0</c:formatCode>
                <c:ptCount val="14"/>
                <c:pt idx="0">
                  <c:v>0.80026242417091997</c:v>
                </c:pt>
                <c:pt idx="1">
                  <c:v>0.581847929975571</c:v>
                </c:pt>
                <c:pt idx="2">
                  <c:v>0.168140368235147</c:v>
                </c:pt>
                <c:pt idx="3">
                  <c:v>0</c:v>
                </c:pt>
                <c:pt idx="4">
                  <c:v>1.16225158122898</c:v>
                </c:pt>
                <c:pt idx="5">
                  <c:v>0.76221268801789399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Produccion_UO!$I$801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Produccion_UO!$K$814</c:f>
          <c:strCache>
            <c:ptCount val="1"/>
            <c:pt idx="0">
              <c:v>11.8.2 Emisiones por COMPRA ELC en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Produccion_UO!$M$818:$AR$818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Produccion_UO!$M$819:$AR$819</c:f>
              <c:numCache>
                <c:formatCode>0.0</c:formatCode>
                <c:ptCount val="14"/>
                <c:pt idx="0">
                  <c:v>95.796901886379601</c:v>
                </c:pt>
                <c:pt idx="1">
                  <c:v>91.322675769276799</c:v>
                </c:pt>
                <c:pt idx="2">
                  <c:v>25.283025622076401</c:v>
                </c:pt>
                <c:pt idx="3">
                  <c:v>25.2548654629969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Produccion_UO!$M$820:$AR$820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Produccion_UO!$M$821:$AR$821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Produccion_UO!$M$822:$AR$822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Produccion_UO!$M$823:$AR$823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Produccion_UO!$M$824:$AR$824</c:f>
              <c:numCache>
                <c:formatCode>0.0</c:formatCode>
                <c:ptCount val="14"/>
                <c:pt idx="0">
                  <c:v>6.4674651092177999</c:v>
                </c:pt>
                <c:pt idx="1">
                  <c:v>6.3363704719519296</c:v>
                </c:pt>
                <c:pt idx="2">
                  <c:v>6.3496187663227301</c:v>
                </c:pt>
                <c:pt idx="3">
                  <c:v>5.26934440738912</c:v>
                </c:pt>
                <c:pt idx="4">
                  <c:v>4.3804063040943504</c:v>
                </c:pt>
                <c:pt idx="5">
                  <c:v>3.2751552574531599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Produccion_UO!$I$814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176845</xdr:colOff>
      <xdr:row>21</xdr:row>
      <xdr:rowOff>44395</xdr:rowOff>
    </xdr:from>
    <xdr:to>
      <xdr:col>5</xdr:col>
      <xdr:colOff>329038</xdr:colOff>
      <xdr:row>34</xdr:row>
      <xdr:rowOff>51288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174176</xdr:colOff>
      <xdr:row>34</xdr:row>
      <xdr:rowOff>49353</xdr:rowOff>
    </xdr:from>
    <xdr:to>
      <xdr:col>5</xdr:col>
      <xdr:colOff>323021</xdr:colOff>
      <xdr:row>46</xdr:row>
      <xdr:rowOff>32156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47E01C-BEF7-2AA7-54C8-B81C7246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218513</xdr:colOff>
      <xdr:row>46</xdr:row>
      <xdr:rowOff>57148</xdr:rowOff>
    </xdr:from>
    <xdr:to>
      <xdr:col>5</xdr:col>
      <xdr:colOff>313764</xdr:colOff>
      <xdr:row>58</xdr:row>
      <xdr:rowOff>49695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11868D-A37F-2FD3-57BC-A2157DC5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218513</xdr:colOff>
      <xdr:row>60</xdr:row>
      <xdr:rowOff>146797</xdr:rowOff>
    </xdr:from>
    <xdr:to>
      <xdr:col>5</xdr:col>
      <xdr:colOff>302558</xdr:colOff>
      <xdr:row>72</xdr:row>
      <xdr:rowOff>56030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4022AE-3D42-307B-BA48-EB8F63D3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210909</xdr:colOff>
      <xdr:row>72</xdr:row>
      <xdr:rowOff>138792</xdr:rowOff>
    </xdr:from>
    <xdr:to>
      <xdr:col>5</xdr:col>
      <xdr:colOff>304800</xdr:colOff>
      <xdr:row>84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E4A9D94-3F18-D648-4E30-C7B70009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238124</xdr:colOff>
      <xdr:row>87</xdr:row>
      <xdr:rowOff>33337</xdr:rowOff>
    </xdr:from>
    <xdr:to>
      <xdr:col>5</xdr:col>
      <xdr:colOff>276225</xdr:colOff>
      <xdr:row>100</xdr:row>
      <xdr:rowOff>19050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DFDBF-C099-5CC9-8786-109D44D0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219075</xdr:colOff>
      <xdr:row>100</xdr:row>
      <xdr:rowOff>109537</xdr:rowOff>
    </xdr:from>
    <xdr:to>
      <xdr:col>5</xdr:col>
      <xdr:colOff>266700</xdr:colOff>
      <xdr:row>111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666A86-BBD3-A597-BC08-D729F2C2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257175</xdr:colOff>
      <xdr:row>112</xdr:row>
      <xdr:rowOff>71437</xdr:rowOff>
    </xdr:from>
    <xdr:to>
      <xdr:col>5</xdr:col>
      <xdr:colOff>266700</xdr:colOff>
      <xdr:row>124</xdr:row>
      <xdr:rowOff>19050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7683C54-43D4-FFB5-F902-C1EF65AD8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276225</xdr:colOff>
      <xdr:row>124</xdr:row>
      <xdr:rowOff>128587</xdr:rowOff>
    </xdr:from>
    <xdr:to>
      <xdr:col>5</xdr:col>
      <xdr:colOff>247650</xdr:colOff>
      <xdr:row>138</xdr:row>
      <xdr:rowOff>157162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02494D1-02DA-52A3-5A78-0E787E2FA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295274</xdr:colOff>
      <xdr:row>140</xdr:row>
      <xdr:rowOff>119062</xdr:rowOff>
    </xdr:from>
    <xdr:to>
      <xdr:col>5</xdr:col>
      <xdr:colOff>333374</xdr:colOff>
      <xdr:row>151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8F6E08C-4E9E-7494-A439-A96223DD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276224</xdr:colOff>
      <xdr:row>152</xdr:row>
      <xdr:rowOff>109537</xdr:rowOff>
    </xdr:from>
    <xdr:to>
      <xdr:col>5</xdr:col>
      <xdr:colOff>314324</xdr:colOff>
      <xdr:row>164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35CBBA-DEAF-8F6A-EB93-C1396C94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295274</xdr:colOff>
      <xdr:row>165</xdr:row>
      <xdr:rowOff>80962</xdr:rowOff>
    </xdr:from>
    <xdr:to>
      <xdr:col>5</xdr:col>
      <xdr:colOff>314324</xdr:colOff>
      <xdr:row>178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6BDFA20-96AD-4360-7306-6D8AB19D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181</xdr:row>
      <xdr:rowOff>109537</xdr:rowOff>
    </xdr:from>
    <xdr:to>
      <xdr:col>5</xdr:col>
      <xdr:colOff>152400</xdr:colOff>
      <xdr:row>193</xdr:row>
      <xdr:rowOff>161925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D04BD8-63A6-0B02-F7CE-2A3ACC72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200025</xdr:colOff>
      <xdr:row>194</xdr:row>
      <xdr:rowOff>100012</xdr:rowOff>
    </xdr:from>
    <xdr:to>
      <xdr:col>5</xdr:col>
      <xdr:colOff>152400</xdr:colOff>
      <xdr:row>205</xdr:row>
      <xdr:rowOff>180975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683511B-38FE-D470-BC45-93207E8AC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200024</xdr:colOff>
      <xdr:row>206</xdr:row>
      <xdr:rowOff>90487</xdr:rowOff>
    </xdr:from>
    <xdr:to>
      <xdr:col>5</xdr:col>
      <xdr:colOff>142874</xdr:colOff>
      <xdr:row>218</xdr:row>
      <xdr:rowOff>95250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CCB4C9B-00DF-90C3-FC6D-BF47F153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200024</xdr:colOff>
      <xdr:row>218</xdr:row>
      <xdr:rowOff>176212</xdr:rowOff>
    </xdr:from>
    <xdr:to>
      <xdr:col>5</xdr:col>
      <xdr:colOff>200024</xdr:colOff>
      <xdr:row>231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E22208E-3EB5-6860-E5A9-D53E05C1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252412</xdr:colOff>
      <xdr:row>233</xdr:row>
      <xdr:rowOff>195262</xdr:rowOff>
    </xdr:from>
    <xdr:to>
      <xdr:col>5</xdr:col>
      <xdr:colOff>238125</xdr:colOff>
      <xdr:row>245</xdr:row>
      <xdr:rowOff>142875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B63D6D2-D44C-B1F9-5E8F-610CD686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261937</xdr:colOff>
      <xdr:row>246</xdr:row>
      <xdr:rowOff>109537</xdr:rowOff>
    </xdr:from>
    <xdr:to>
      <xdr:col>5</xdr:col>
      <xdr:colOff>247650</xdr:colOff>
      <xdr:row>259</xdr:row>
      <xdr:rowOff>85725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147B4A-7E7D-30EA-E315-A24B82AF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357187</xdr:colOff>
      <xdr:row>261</xdr:row>
      <xdr:rowOff>195262</xdr:rowOff>
    </xdr:from>
    <xdr:to>
      <xdr:col>5</xdr:col>
      <xdr:colOff>76200</xdr:colOff>
      <xdr:row>274</xdr:row>
      <xdr:rowOff>66675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C401FF3-E10A-F02C-C7BA-25B18155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414337</xdr:colOff>
      <xdr:row>275</xdr:row>
      <xdr:rowOff>109537</xdr:rowOff>
    </xdr:from>
    <xdr:to>
      <xdr:col>5</xdr:col>
      <xdr:colOff>38100</xdr:colOff>
      <xdr:row>287</xdr:row>
      <xdr:rowOff>66675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E407BA2-3254-CD54-339A-9F9611723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433387</xdr:colOff>
      <xdr:row>288</xdr:row>
      <xdr:rowOff>147637</xdr:rowOff>
    </xdr:from>
    <xdr:to>
      <xdr:col>4</xdr:col>
      <xdr:colOff>1190625</xdr:colOff>
      <xdr:row>299</xdr:row>
      <xdr:rowOff>161925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731027-0EF4-5B1C-4F62-4FA33A19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414336</xdr:colOff>
      <xdr:row>301</xdr:row>
      <xdr:rowOff>147637</xdr:rowOff>
    </xdr:from>
    <xdr:to>
      <xdr:col>4</xdr:col>
      <xdr:colOff>1238249</xdr:colOff>
      <xdr:row>313</xdr:row>
      <xdr:rowOff>28575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B30A898-5D5F-3E61-CB81-15703DE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404811</xdr:colOff>
      <xdr:row>314</xdr:row>
      <xdr:rowOff>138112</xdr:rowOff>
    </xdr:from>
    <xdr:to>
      <xdr:col>5</xdr:col>
      <xdr:colOff>76199</xdr:colOff>
      <xdr:row>326</xdr:row>
      <xdr:rowOff>95250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75ED12-86F0-BD96-3EB6-DEA3DDFB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414337</xdr:colOff>
      <xdr:row>327</xdr:row>
      <xdr:rowOff>80962</xdr:rowOff>
    </xdr:from>
    <xdr:to>
      <xdr:col>5</xdr:col>
      <xdr:colOff>57150</xdr:colOff>
      <xdr:row>338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7C7E812-5C6F-748B-E5CE-F48021A8D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433386</xdr:colOff>
      <xdr:row>340</xdr:row>
      <xdr:rowOff>119062</xdr:rowOff>
    </xdr:from>
    <xdr:to>
      <xdr:col>5</xdr:col>
      <xdr:colOff>123824</xdr:colOff>
      <xdr:row>353</xdr:row>
      <xdr:rowOff>28575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8C8F7A1-EC0B-383C-8B05-804CCA5D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461961</xdr:colOff>
      <xdr:row>353</xdr:row>
      <xdr:rowOff>176212</xdr:rowOff>
    </xdr:from>
    <xdr:to>
      <xdr:col>5</xdr:col>
      <xdr:colOff>228599</xdr:colOff>
      <xdr:row>365</xdr:row>
      <xdr:rowOff>114300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D937181-F112-E293-2F68-CA12542EB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481011</xdr:colOff>
      <xdr:row>366</xdr:row>
      <xdr:rowOff>90487</xdr:rowOff>
    </xdr:from>
    <xdr:to>
      <xdr:col>5</xdr:col>
      <xdr:colOff>190499</xdr:colOff>
      <xdr:row>379</xdr:row>
      <xdr:rowOff>9525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0D23EE7-D352-BA19-B66B-5B7BC6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452437</xdr:colOff>
      <xdr:row>381</xdr:row>
      <xdr:rowOff>119062</xdr:rowOff>
    </xdr:from>
    <xdr:to>
      <xdr:col>5</xdr:col>
      <xdr:colOff>133350</xdr:colOff>
      <xdr:row>393</xdr:row>
      <xdr:rowOff>28575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E9548C1F-4D32-9F67-DFF5-0E49D492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376236</xdr:colOff>
      <xdr:row>395</xdr:row>
      <xdr:rowOff>128587</xdr:rowOff>
    </xdr:from>
    <xdr:to>
      <xdr:col>5</xdr:col>
      <xdr:colOff>66674</xdr:colOff>
      <xdr:row>407</xdr:row>
      <xdr:rowOff>28575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EEEAA44-9E3F-8EE6-2EAC-C21E26965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314325</xdr:colOff>
      <xdr:row>408</xdr:row>
      <xdr:rowOff>119062</xdr:rowOff>
    </xdr:from>
    <xdr:to>
      <xdr:col>5</xdr:col>
      <xdr:colOff>38100</xdr:colOff>
      <xdr:row>419</xdr:row>
      <xdr:rowOff>180975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6CF0D66-AADB-AAD1-F2B4-3E6A9D28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361950</xdr:colOff>
      <xdr:row>421</xdr:row>
      <xdr:rowOff>52386</xdr:rowOff>
    </xdr:from>
    <xdr:to>
      <xdr:col>5</xdr:col>
      <xdr:colOff>85725</xdr:colOff>
      <xdr:row>432</xdr:row>
      <xdr:rowOff>161924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7B698D33-684B-3949-8508-67ADB4D0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390524</xdr:colOff>
      <xdr:row>434</xdr:row>
      <xdr:rowOff>100012</xdr:rowOff>
    </xdr:from>
    <xdr:to>
      <xdr:col>5</xdr:col>
      <xdr:colOff>104774</xdr:colOff>
      <xdr:row>445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350C8BD-63F6-99E7-6F6F-CE11354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446</xdr:row>
      <xdr:rowOff>138112</xdr:rowOff>
    </xdr:from>
    <xdr:to>
      <xdr:col>5</xdr:col>
      <xdr:colOff>142875</xdr:colOff>
      <xdr:row>458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1C764F-7E76-F2C0-0C96-DABC1E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409575</xdr:colOff>
      <xdr:row>460</xdr:row>
      <xdr:rowOff>195262</xdr:rowOff>
    </xdr:from>
    <xdr:to>
      <xdr:col>5</xdr:col>
      <xdr:colOff>171450</xdr:colOff>
      <xdr:row>472</xdr:row>
      <xdr:rowOff>133350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B2996DB-79C9-1665-5424-823BF50C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419099</xdr:colOff>
      <xdr:row>473</xdr:row>
      <xdr:rowOff>138112</xdr:rowOff>
    </xdr:from>
    <xdr:to>
      <xdr:col>5</xdr:col>
      <xdr:colOff>152399</xdr:colOff>
      <xdr:row>485</xdr:row>
      <xdr:rowOff>85725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E055A57-EF8A-70A6-DDBA-8D790530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419100</xdr:colOff>
      <xdr:row>486</xdr:row>
      <xdr:rowOff>71437</xdr:rowOff>
    </xdr:from>
    <xdr:to>
      <xdr:col>5</xdr:col>
      <xdr:colOff>123825</xdr:colOff>
      <xdr:row>497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0AB6D00-B000-1612-228E-A04F1B9D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438150</xdr:colOff>
      <xdr:row>499</xdr:row>
      <xdr:rowOff>128587</xdr:rowOff>
    </xdr:from>
    <xdr:to>
      <xdr:col>5</xdr:col>
      <xdr:colOff>66675</xdr:colOff>
      <xdr:row>511</xdr:row>
      <xdr:rowOff>19050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6C11A84-7A68-C8E3-1C53-0B5DEE88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390525</xdr:colOff>
      <xdr:row>512</xdr:row>
      <xdr:rowOff>147637</xdr:rowOff>
    </xdr:from>
    <xdr:to>
      <xdr:col>5</xdr:col>
      <xdr:colOff>95250</xdr:colOff>
      <xdr:row>524</xdr:row>
      <xdr:rowOff>57150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E087D74-118F-F6B5-051C-71407627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381000</xdr:colOff>
      <xdr:row>525</xdr:row>
      <xdr:rowOff>100012</xdr:rowOff>
    </xdr:from>
    <xdr:to>
      <xdr:col>5</xdr:col>
      <xdr:colOff>104775</xdr:colOff>
      <xdr:row>537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B38939-4B7F-646B-AB73-D8A3D9011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371475</xdr:colOff>
      <xdr:row>538</xdr:row>
      <xdr:rowOff>195262</xdr:rowOff>
    </xdr:from>
    <xdr:to>
      <xdr:col>5</xdr:col>
      <xdr:colOff>38100</xdr:colOff>
      <xdr:row>550</xdr:row>
      <xdr:rowOff>95250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A3196E57-7CE5-04EE-49C3-8B2DEDD2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304799</xdr:colOff>
      <xdr:row>551</xdr:row>
      <xdr:rowOff>109537</xdr:rowOff>
    </xdr:from>
    <xdr:to>
      <xdr:col>4</xdr:col>
      <xdr:colOff>1247774</xdr:colOff>
      <xdr:row>563</xdr:row>
      <xdr:rowOff>161925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C7B0536-026C-4FC3-9CD2-BF3B21CE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333375</xdr:colOff>
      <xdr:row>564</xdr:row>
      <xdr:rowOff>119062</xdr:rowOff>
    </xdr:from>
    <xdr:to>
      <xdr:col>5</xdr:col>
      <xdr:colOff>0</xdr:colOff>
      <xdr:row>575</xdr:row>
      <xdr:rowOff>161925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421D7F46-3B99-4CB7-7BB7-D0DE0DC9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323849</xdr:colOff>
      <xdr:row>577</xdr:row>
      <xdr:rowOff>128587</xdr:rowOff>
    </xdr:from>
    <xdr:to>
      <xdr:col>5</xdr:col>
      <xdr:colOff>57149</xdr:colOff>
      <xdr:row>589</xdr:row>
      <xdr:rowOff>57150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9C21F874-AE50-B0D4-3503-E4BD5EEC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333375</xdr:colOff>
      <xdr:row>590</xdr:row>
      <xdr:rowOff>128587</xdr:rowOff>
    </xdr:from>
    <xdr:to>
      <xdr:col>4</xdr:col>
      <xdr:colOff>1209675</xdr:colOff>
      <xdr:row>603</xdr:row>
      <xdr:rowOff>19050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8157B55-A428-EA2D-87E2-A497EA93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333375</xdr:colOff>
      <xdr:row>604</xdr:row>
      <xdr:rowOff>138112</xdr:rowOff>
    </xdr:from>
    <xdr:to>
      <xdr:col>4</xdr:col>
      <xdr:colOff>1228725</xdr:colOff>
      <xdr:row>618</xdr:row>
      <xdr:rowOff>9525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97C475D-7A2A-33C4-7E0E-592AEB1D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419099</xdr:colOff>
      <xdr:row>619</xdr:row>
      <xdr:rowOff>185737</xdr:rowOff>
    </xdr:from>
    <xdr:to>
      <xdr:col>4</xdr:col>
      <xdr:colOff>1266824</xdr:colOff>
      <xdr:row>631</xdr:row>
      <xdr:rowOff>180975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9F93B098-EB4F-16E6-8742-77601A25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419099</xdr:colOff>
      <xdr:row>632</xdr:row>
      <xdr:rowOff>119062</xdr:rowOff>
    </xdr:from>
    <xdr:to>
      <xdr:col>4</xdr:col>
      <xdr:colOff>1247774</xdr:colOff>
      <xdr:row>644</xdr:row>
      <xdr:rowOff>28575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106039F0-1EE1-6B94-EFA6-DC08CDD6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428625</xdr:colOff>
      <xdr:row>645</xdr:row>
      <xdr:rowOff>109537</xdr:rowOff>
    </xdr:from>
    <xdr:to>
      <xdr:col>4</xdr:col>
      <xdr:colOff>1209675</xdr:colOff>
      <xdr:row>658</xdr:row>
      <xdr:rowOff>114300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051796C-01C5-42E4-099B-1CF3E67E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447674</xdr:colOff>
      <xdr:row>659</xdr:row>
      <xdr:rowOff>80962</xdr:rowOff>
    </xdr:from>
    <xdr:to>
      <xdr:col>4</xdr:col>
      <xdr:colOff>1219199</xdr:colOff>
      <xdr:row>671</xdr:row>
      <xdr:rowOff>104775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6102F498-9EF7-3E4F-D7B2-011F621F9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485774</xdr:colOff>
      <xdr:row>672</xdr:row>
      <xdr:rowOff>33337</xdr:rowOff>
    </xdr:from>
    <xdr:to>
      <xdr:col>4</xdr:col>
      <xdr:colOff>1238249</xdr:colOff>
      <xdr:row>684</xdr:row>
      <xdr:rowOff>104775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625E1FD2-58CD-5D83-F4C0-89CA9C8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485774</xdr:colOff>
      <xdr:row>684</xdr:row>
      <xdr:rowOff>223837</xdr:rowOff>
    </xdr:from>
    <xdr:to>
      <xdr:col>4</xdr:col>
      <xdr:colOff>1257299</xdr:colOff>
      <xdr:row>697</xdr:row>
      <xdr:rowOff>66675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13CB0655-2C74-86CF-39EE-723A5E11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485774</xdr:colOff>
      <xdr:row>697</xdr:row>
      <xdr:rowOff>223837</xdr:rowOff>
    </xdr:from>
    <xdr:to>
      <xdr:col>4</xdr:col>
      <xdr:colOff>1257299</xdr:colOff>
      <xdr:row>709</xdr:row>
      <xdr:rowOff>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0D76AB2-F36F-3847-03F5-5E9A98512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504824</xdr:colOff>
      <xdr:row>710</xdr:row>
      <xdr:rowOff>90487</xdr:rowOff>
    </xdr:from>
    <xdr:to>
      <xdr:col>4</xdr:col>
      <xdr:colOff>1200149</xdr:colOff>
      <xdr:row>721</xdr:row>
      <xdr:rowOff>180975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5FF3B6F0-723F-448E-D7BB-45E3BD1B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552449</xdr:colOff>
      <xdr:row>723</xdr:row>
      <xdr:rowOff>100012</xdr:rowOff>
    </xdr:from>
    <xdr:to>
      <xdr:col>4</xdr:col>
      <xdr:colOff>1209674</xdr:colOff>
      <xdr:row>734</xdr:row>
      <xdr:rowOff>47625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94DB56FD-315C-142E-00A8-41F8B062E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428625</xdr:colOff>
      <xdr:row>735</xdr:row>
      <xdr:rowOff>147637</xdr:rowOff>
    </xdr:from>
    <xdr:to>
      <xdr:col>5</xdr:col>
      <xdr:colOff>85725</xdr:colOff>
      <xdr:row>747</xdr:row>
      <xdr:rowOff>161925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7971F6FC-F60D-DF88-ABD5-8BFC712A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409574</xdr:colOff>
      <xdr:row>748</xdr:row>
      <xdr:rowOff>52387</xdr:rowOff>
    </xdr:from>
    <xdr:to>
      <xdr:col>5</xdr:col>
      <xdr:colOff>85724</xdr:colOff>
      <xdr:row>760</xdr:row>
      <xdr:rowOff>28575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F0FE2B7E-6950-E53C-CC5D-2CA062474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371475</xdr:colOff>
      <xdr:row>760</xdr:row>
      <xdr:rowOff>185737</xdr:rowOff>
    </xdr:from>
    <xdr:to>
      <xdr:col>5</xdr:col>
      <xdr:colOff>152400</xdr:colOff>
      <xdr:row>773</xdr:row>
      <xdr:rowOff>19050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FBFCCE6-B77D-1A6C-ACEB-46FAF38AB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352425</xdr:colOff>
      <xdr:row>774</xdr:row>
      <xdr:rowOff>14287</xdr:rowOff>
    </xdr:from>
    <xdr:to>
      <xdr:col>5</xdr:col>
      <xdr:colOff>304800</xdr:colOff>
      <xdr:row>786</xdr:row>
      <xdr:rowOff>19050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7E131B2-9A0D-5D6D-0A06-F7163DBB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361949</xdr:colOff>
      <xdr:row>787</xdr:row>
      <xdr:rowOff>128587</xdr:rowOff>
    </xdr:from>
    <xdr:to>
      <xdr:col>5</xdr:col>
      <xdr:colOff>380999</xdr:colOff>
      <xdr:row>799</xdr:row>
      <xdr:rowOff>19050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E9D8F4A9-35C5-AF85-3D26-679679FE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323850</xdr:colOff>
      <xdr:row>799</xdr:row>
      <xdr:rowOff>147636</xdr:rowOff>
    </xdr:from>
    <xdr:to>
      <xdr:col>5</xdr:col>
      <xdr:colOff>428625</xdr:colOff>
      <xdr:row>813</xdr:row>
      <xdr:rowOff>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70D9316-E558-F245-8D6F-87948E99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333374</xdr:colOff>
      <xdr:row>813</xdr:row>
      <xdr:rowOff>157162</xdr:rowOff>
    </xdr:from>
    <xdr:to>
      <xdr:col>5</xdr:col>
      <xdr:colOff>390524</xdr:colOff>
      <xdr:row>825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17269C9-37B8-FBE3-9382-CE1567B0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490" workbookViewId="0">
      <selection activeCell="F499" sqref="F499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46" zoomScale="55" zoomScaleNormal="55" workbookViewId="0">
      <selection activeCell="L55" sqref="L55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381" t="s">
        <v>675</v>
      </c>
      <c r="E6" s="381"/>
      <c r="F6" s="381" t="s">
        <v>677</v>
      </c>
      <c r="G6" s="381"/>
    </row>
    <row r="7" spans="2:45" x14ac:dyDescent="0.25">
      <c r="B7" t="s">
        <v>600</v>
      </c>
      <c r="C7" s="146" t="s">
        <v>670</v>
      </c>
      <c r="D7" s="147" t="s">
        <v>672</v>
      </c>
      <c r="E7" s="147" t="s">
        <v>671</v>
      </c>
      <c r="F7" s="147" t="s">
        <v>672</v>
      </c>
      <c r="G7" s="147" t="s">
        <v>671</v>
      </c>
      <c r="H7" s="147" t="s">
        <v>674</v>
      </c>
      <c r="I7" s="147"/>
      <c r="L7" s="152" t="s">
        <v>669</v>
      </c>
      <c r="M7" s="152"/>
      <c r="N7" s="149">
        <v>2019</v>
      </c>
      <c r="O7" s="150">
        <v>2020</v>
      </c>
      <c r="P7" s="150">
        <v>2021</v>
      </c>
      <c r="Q7" s="149">
        <v>2022</v>
      </c>
      <c r="R7" s="150">
        <v>2023</v>
      </c>
      <c r="S7" s="150">
        <v>2024</v>
      </c>
      <c r="T7" s="149">
        <v>2025</v>
      </c>
      <c r="U7" s="150">
        <v>2026</v>
      </c>
      <c r="V7" s="150">
        <v>2027</v>
      </c>
      <c r="W7" s="149">
        <v>2028</v>
      </c>
      <c r="X7" s="150">
        <v>2029</v>
      </c>
      <c r="Y7" s="150">
        <v>2030</v>
      </c>
      <c r="Z7" s="149">
        <v>2031</v>
      </c>
      <c r="AA7" s="150">
        <v>2032</v>
      </c>
      <c r="AB7" s="150">
        <v>2033</v>
      </c>
      <c r="AC7" s="149">
        <v>2034</v>
      </c>
      <c r="AD7" s="150">
        <v>2035</v>
      </c>
      <c r="AE7" s="150">
        <v>2036</v>
      </c>
      <c r="AF7" s="149">
        <v>2037</v>
      </c>
      <c r="AG7" s="150">
        <v>2038</v>
      </c>
      <c r="AH7" s="150">
        <v>2039</v>
      </c>
      <c r="AI7" s="149">
        <v>2040</v>
      </c>
      <c r="AJ7" s="150">
        <v>2041</v>
      </c>
      <c r="AK7" s="150">
        <v>2042</v>
      </c>
      <c r="AL7" s="149">
        <v>2043</v>
      </c>
      <c r="AM7" s="150">
        <v>2044</v>
      </c>
      <c r="AN7" s="150">
        <v>2045</v>
      </c>
      <c r="AO7" s="149">
        <v>2046</v>
      </c>
      <c r="AP7" s="150">
        <v>2047</v>
      </c>
      <c r="AQ7" s="150">
        <v>2048</v>
      </c>
      <c r="AR7" s="149">
        <v>2049</v>
      </c>
      <c r="AS7" s="150">
        <v>2050</v>
      </c>
    </row>
    <row r="8" spans="2:45" x14ac:dyDescent="0.25">
      <c r="B8" t="s">
        <v>536</v>
      </c>
      <c r="C8" s="142" t="s">
        <v>602</v>
      </c>
      <c r="D8" s="146" t="s">
        <v>676</v>
      </c>
      <c r="E8" s="142" t="str">
        <f>+RIGHT(C8,2)</f>
        <v>22</v>
      </c>
      <c r="F8" s="148" t="s">
        <v>673</v>
      </c>
      <c r="G8" s="148">
        <v>11</v>
      </c>
      <c r="H8" t="str">
        <f>+SUBSTITUTE(SUBSTITUTE(C8,D8,F8),E8,G8+E8)</f>
        <v>Produccion_UO!L33</v>
      </c>
      <c r="J8" s="78">
        <f>Produccion_UO!M33</f>
        <v>621.41718559249239</v>
      </c>
      <c r="L8" t="str">
        <f>+Produccion_UO!K22</f>
        <v>1. Producción Fluidos DESDE RESERVAS</v>
      </c>
      <c r="N8" s="151">
        <f>Produccion_UO!M33</f>
        <v>621.41718559249239</v>
      </c>
      <c r="O8" s="151">
        <f>Produccion_UO!N33</f>
        <v>586.04984237531357</v>
      </c>
      <c r="P8" s="151">
        <f>Produccion_UO!O33</f>
        <v>543.2863356876519</v>
      </c>
      <c r="Q8" s="151">
        <f>Produccion_UO!P33</f>
        <v>524.04541665779618</v>
      </c>
      <c r="R8" s="151">
        <f>Produccion_UO!Q33</f>
        <v>437.69048262745787</v>
      </c>
      <c r="S8" s="151">
        <f>Produccion_UO!R33</f>
        <v>387.59114372134826</v>
      </c>
      <c r="T8" s="151">
        <f>Produccion_UO!S33</f>
        <v>359.25059325733378</v>
      </c>
      <c r="U8" s="151">
        <f>Produccion_UO!T33</f>
        <v>335.29984284966071</v>
      </c>
      <c r="V8" s="151">
        <f>Produccion_UO!U33</f>
        <v>257.08034683779965</v>
      </c>
      <c r="W8" s="151">
        <f>Produccion_UO!V33</f>
        <v>192.55589920420906</v>
      </c>
      <c r="X8" s="151">
        <f>Produccion_UO!W33</f>
        <v>125.14712238602868</v>
      </c>
      <c r="Y8" s="151">
        <f>Produccion_UO!X33</f>
        <v>119.96525467526109</v>
      </c>
      <c r="Z8" s="151">
        <f>Produccion_UO!Y33</f>
        <v>119.39217994487787</v>
      </c>
      <c r="AA8" s="151">
        <f>Produccion_UO!Z33</f>
        <v>86.519484742224407</v>
      </c>
      <c r="AB8" s="151">
        <f>Produccion_UO!AA33</f>
        <v>3.000127832783404</v>
      </c>
      <c r="AC8" s="151">
        <f>Produccion_UO!AB33</f>
        <v>0</v>
      </c>
      <c r="AD8" s="151">
        <f>Produccion_UO!AC33</f>
        <v>0</v>
      </c>
      <c r="AE8" s="151">
        <f>Produccion_UO!AD33</f>
        <v>0</v>
      </c>
      <c r="AF8" s="151">
        <f>Produccion_UO!AE33</f>
        <v>0</v>
      </c>
      <c r="AG8" s="151">
        <f>Produccion_UO!AF33</f>
        <v>0</v>
      </c>
      <c r="AH8" s="151">
        <f>Produccion_UO!AG33</f>
        <v>0</v>
      </c>
      <c r="AI8" s="151">
        <f>Produccion_UO!AH33</f>
        <v>0</v>
      </c>
      <c r="AJ8" s="151">
        <f>Produccion_UO!AI33</f>
        <v>0</v>
      </c>
      <c r="AK8" s="151">
        <f>Produccion_UO!AJ33</f>
        <v>0</v>
      </c>
      <c r="AL8" s="151">
        <f>Produccion_UO!AK33</f>
        <v>0</v>
      </c>
      <c r="AM8" s="151">
        <f>Produccion_UO!AL33</f>
        <v>0</v>
      </c>
      <c r="AN8" s="151">
        <f>Produccion_UO!AM33</f>
        <v>0</v>
      </c>
      <c r="AO8" s="151">
        <f>Produccion_UO!AN33</f>
        <v>0</v>
      </c>
      <c r="AP8" s="151">
        <f>Produccion_UO!AO33</f>
        <v>0</v>
      </c>
      <c r="AQ8" s="151">
        <f>Produccion_UO!AP33</f>
        <v>0</v>
      </c>
      <c r="AR8" s="151">
        <f>Produccion_UO!AQ33</f>
        <v>0</v>
      </c>
      <c r="AS8" s="151">
        <f>Produccion_UO!AR33</f>
        <v>0</v>
      </c>
    </row>
    <row r="9" spans="2:45" x14ac:dyDescent="0.25">
      <c r="B9" t="s">
        <v>537</v>
      </c>
      <c r="C9" s="142" t="s">
        <v>604</v>
      </c>
      <c r="D9" s="146" t="s">
        <v>676</v>
      </c>
      <c r="E9" s="142" t="str">
        <f t="shared" ref="E9:E14" si="0">+RIGHT(C9,2)</f>
        <v>35</v>
      </c>
      <c r="F9" s="148" t="s">
        <v>673</v>
      </c>
      <c r="G9" s="148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1">
        <f>Produccion_UO!M46</f>
        <v>618.00166374505318</v>
      </c>
      <c r="O9" s="151">
        <f>Produccion_UO!N46</f>
        <v>582.79735287856874</v>
      </c>
      <c r="P9" s="151">
        <f>Produccion_UO!O46</f>
        <v>540.27309276720769</v>
      </c>
      <c r="Q9" s="151">
        <f>Produccion_UO!P46</f>
        <v>521.12665315875427</v>
      </c>
      <c r="R9" s="151">
        <f>Produccion_UO!Q46</f>
        <v>435.43520409039303</v>
      </c>
      <c r="S9" s="151">
        <f>Produccion_UO!R46</f>
        <v>385.47602336350332</v>
      </c>
      <c r="T9" s="151">
        <f>Produccion_UO!S46</f>
        <v>357.24617798718475</v>
      </c>
      <c r="U9" s="151">
        <f>Produccion_UO!T46</f>
        <v>333.84123268590247</v>
      </c>
      <c r="V9" s="151">
        <f>Produccion_UO!U46</f>
        <v>256.23878769561759</v>
      </c>
      <c r="W9" s="151">
        <f>Produccion_UO!V46</f>
        <v>192.04279567239871</v>
      </c>
      <c r="X9" s="151">
        <f>Produccion_UO!W46</f>
        <v>124.79316955068835</v>
      </c>
      <c r="Y9" s="151">
        <f>Produccion_UO!X46</f>
        <v>119.65997343076786</v>
      </c>
      <c r="Z9" s="151">
        <f>Produccion_UO!Y46</f>
        <v>119.09367841541481</v>
      </c>
      <c r="AA9" s="151">
        <f>Produccion_UO!Z46</f>
        <v>86.285155815649418</v>
      </c>
      <c r="AB9" s="151">
        <f>Produccion_UO!AA46</f>
        <v>2.9617599164019657</v>
      </c>
      <c r="AC9" s="151">
        <f>Produccion_UO!AB46</f>
        <v>0</v>
      </c>
      <c r="AD9" s="151">
        <f>Produccion_UO!AC46</f>
        <v>0</v>
      </c>
      <c r="AE9" s="151">
        <f>Produccion_UO!AD46</f>
        <v>0</v>
      </c>
      <c r="AF9" s="151">
        <f>Produccion_UO!AE46</f>
        <v>0</v>
      </c>
      <c r="AG9" s="151">
        <f>Produccion_UO!AF46</f>
        <v>0</v>
      </c>
      <c r="AH9" s="151">
        <f>Produccion_UO!AG46</f>
        <v>0</v>
      </c>
      <c r="AI9" s="151">
        <f>Produccion_UO!AH46</f>
        <v>0</v>
      </c>
      <c r="AJ9" s="151">
        <f>Produccion_UO!AI46</f>
        <v>0</v>
      </c>
      <c r="AK9" s="151">
        <f>Produccion_UO!AJ46</f>
        <v>0</v>
      </c>
      <c r="AL9" s="151">
        <f>Produccion_UO!AK46</f>
        <v>0</v>
      </c>
      <c r="AM9" s="151">
        <f>Produccion_UO!AL46</f>
        <v>0</v>
      </c>
      <c r="AN9" s="151">
        <f>Produccion_UO!AM46</f>
        <v>0</v>
      </c>
      <c r="AO9" s="151">
        <f>Produccion_UO!AN46</f>
        <v>0</v>
      </c>
      <c r="AP9" s="151">
        <f>Produccion_UO!AO46</f>
        <v>0</v>
      </c>
      <c r="AQ9" s="151">
        <f>Produccion_UO!AP46</f>
        <v>0</v>
      </c>
      <c r="AR9" s="151">
        <f>Produccion_UO!AQ46</f>
        <v>0</v>
      </c>
      <c r="AS9" s="151">
        <f>Produccion_UO!AR46</f>
        <v>0</v>
      </c>
    </row>
    <row r="10" spans="2:45" x14ac:dyDescent="0.25">
      <c r="B10" t="s">
        <v>538</v>
      </c>
      <c r="C10" s="142" t="s">
        <v>601</v>
      </c>
      <c r="D10" s="146" t="s">
        <v>676</v>
      </c>
      <c r="E10" s="142" t="str">
        <f t="shared" si="0"/>
        <v>48</v>
      </c>
      <c r="F10" s="148" t="s">
        <v>673</v>
      </c>
      <c r="G10" s="148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1">
        <f>Produccion_UO!M59</f>
        <v>20.594582228618247</v>
      </c>
      <c r="O10" s="151">
        <f>Produccion_UO!N59</f>
        <v>19.61154557938195</v>
      </c>
      <c r="P10" s="151">
        <f>Produccion_UO!O59</f>
        <v>18.168959787627955</v>
      </c>
      <c r="Q10" s="151">
        <f>Produccion_UO!P59</f>
        <v>17.599276939766771</v>
      </c>
      <c r="R10" s="151">
        <f>Produccion_UO!Q59</f>
        <v>13.598659693786596</v>
      </c>
      <c r="S10" s="151">
        <f>Produccion_UO!R59</f>
        <v>12.753547504233181</v>
      </c>
      <c r="T10" s="151">
        <f>Produccion_UO!S59</f>
        <v>12.086028708126193</v>
      </c>
      <c r="U10" s="151">
        <f>Produccion_UO!T59</f>
        <v>8.7949860369183455</v>
      </c>
      <c r="V10" s="151">
        <f>Produccion_UO!U59</f>
        <v>5.0743516592961422</v>
      </c>
      <c r="W10" s="151">
        <f>Produccion_UO!V59</f>
        <v>3.0938618898268366</v>
      </c>
      <c r="X10" s="151">
        <f>Produccion_UO!W59</f>
        <v>2.1342304625966961</v>
      </c>
      <c r="Y10" s="151">
        <f>Produccion_UO!X59</f>
        <v>1.8407552266968241</v>
      </c>
      <c r="Z10" s="151">
        <f>Produccion_UO!Y59</f>
        <v>1.7998755588415922</v>
      </c>
      <c r="AA10" s="151">
        <f>Produccion_UO!Z59</f>
        <v>1.4129338245956928</v>
      </c>
      <c r="AB10" s="151">
        <f>Produccion_UO!AA59</f>
        <v>0.23134713936926676</v>
      </c>
      <c r="AC10" s="151">
        <f>Produccion_UO!AB59</f>
        <v>0</v>
      </c>
      <c r="AD10" s="151">
        <f>Produccion_UO!AC59</f>
        <v>0</v>
      </c>
      <c r="AE10" s="151">
        <f>Produccion_UO!AD59</f>
        <v>0</v>
      </c>
      <c r="AF10" s="151">
        <f>Produccion_UO!AE59</f>
        <v>0</v>
      </c>
      <c r="AG10" s="151">
        <f>Produccion_UO!AF59</f>
        <v>0</v>
      </c>
      <c r="AH10" s="151">
        <f>Produccion_UO!AG59</f>
        <v>0</v>
      </c>
      <c r="AI10" s="151">
        <f>Produccion_UO!AH59</f>
        <v>0</v>
      </c>
      <c r="AJ10" s="151">
        <f>Produccion_UO!AI59</f>
        <v>0</v>
      </c>
      <c r="AK10" s="151">
        <f>Produccion_UO!AJ59</f>
        <v>0</v>
      </c>
      <c r="AL10" s="151">
        <f>Produccion_UO!AK59</f>
        <v>0</v>
      </c>
      <c r="AM10" s="151">
        <f>Produccion_UO!AL59</f>
        <v>0</v>
      </c>
      <c r="AN10" s="151">
        <f>Produccion_UO!AM59</f>
        <v>0</v>
      </c>
      <c r="AO10" s="151">
        <f>Produccion_UO!AN59</f>
        <v>0</v>
      </c>
      <c r="AP10" s="151">
        <f>Produccion_UO!AO59</f>
        <v>0</v>
      </c>
      <c r="AQ10" s="151">
        <f>Produccion_UO!AP59</f>
        <v>0</v>
      </c>
      <c r="AR10" s="151">
        <f>Produccion_UO!AQ59</f>
        <v>0</v>
      </c>
      <c r="AS10" s="151">
        <f>Produccion_UO!AR59</f>
        <v>0</v>
      </c>
    </row>
    <row r="11" spans="2:45" x14ac:dyDescent="0.25">
      <c r="B11" t="s">
        <v>539</v>
      </c>
      <c r="C11" s="142" t="s">
        <v>605</v>
      </c>
      <c r="D11" s="146" t="s">
        <v>676</v>
      </c>
      <c r="E11" s="142" t="str">
        <f t="shared" si="0"/>
        <v>61</v>
      </c>
      <c r="F11" s="148" t="s">
        <v>673</v>
      </c>
      <c r="G11" s="148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1">
        <f>Produccion_UO!M72</f>
        <v>931.67930333660604</v>
      </c>
      <c r="O11" s="151">
        <f>Produccion_UO!N72</f>
        <v>871.15775972079143</v>
      </c>
      <c r="P11" s="151">
        <f>Produccion_UO!O72</f>
        <v>770.19779617562529</v>
      </c>
      <c r="Q11" s="151">
        <f>Produccion_UO!P72</f>
        <v>783.75345469212004</v>
      </c>
      <c r="R11" s="151">
        <f>Produccion_UO!Q72</f>
        <v>508.04003286387831</v>
      </c>
      <c r="S11" s="151">
        <f>Produccion_UO!R72</f>
        <v>373.02272238798264</v>
      </c>
      <c r="T11" s="151">
        <f>Produccion_UO!S72</f>
        <v>369.02684981800695</v>
      </c>
      <c r="U11" s="151">
        <f>Produccion_UO!T72</f>
        <v>365.85516228367601</v>
      </c>
      <c r="V11" s="151">
        <f>Produccion_UO!U72</f>
        <v>136.73214681625825</v>
      </c>
      <c r="W11" s="151">
        <f>Produccion_UO!V72</f>
        <v>62.488270731417657</v>
      </c>
      <c r="X11" s="151">
        <f>Produccion_UO!W72</f>
        <v>42.521945122514325</v>
      </c>
      <c r="Y11" s="151">
        <f>Produccion_UO!X72</f>
        <v>22.894834498176198</v>
      </c>
      <c r="Z11" s="151">
        <f>Produccion_UO!Y72</f>
        <v>21.474889402870726</v>
      </c>
      <c r="AA11" s="151">
        <f>Produccion_UO!Z72</f>
        <v>19.851305971087527</v>
      </c>
      <c r="AB11" s="151">
        <f>Produccion_UO!AA72</f>
        <v>9.1476834797668829</v>
      </c>
      <c r="AC11" s="151">
        <f>Produccion_UO!AB72</f>
        <v>0</v>
      </c>
      <c r="AD11" s="151">
        <f>Produccion_UO!AC72</f>
        <v>0</v>
      </c>
      <c r="AE11" s="151">
        <f>Produccion_UO!AD72</f>
        <v>0</v>
      </c>
      <c r="AF11" s="151">
        <f>Produccion_UO!AE72</f>
        <v>0</v>
      </c>
      <c r="AG11" s="151">
        <f>Produccion_UO!AF72</f>
        <v>0</v>
      </c>
      <c r="AH11" s="151">
        <f>Produccion_UO!AG72</f>
        <v>0</v>
      </c>
      <c r="AI11" s="151">
        <f>Produccion_UO!AH72</f>
        <v>0</v>
      </c>
      <c r="AJ11" s="151">
        <f>Produccion_UO!AI72</f>
        <v>0</v>
      </c>
      <c r="AK11" s="151">
        <f>Produccion_UO!AJ72</f>
        <v>0</v>
      </c>
      <c r="AL11" s="151">
        <f>Produccion_UO!AK72</f>
        <v>0</v>
      </c>
      <c r="AM11" s="151">
        <f>Produccion_UO!AL72</f>
        <v>0</v>
      </c>
      <c r="AN11" s="151">
        <f>Produccion_UO!AM72</f>
        <v>0</v>
      </c>
      <c r="AO11" s="151">
        <f>Produccion_UO!AN72</f>
        <v>0</v>
      </c>
      <c r="AP11" s="151">
        <f>Produccion_UO!AO72</f>
        <v>0</v>
      </c>
      <c r="AQ11" s="151">
        <f>Produccion_UO!AP72</f>
        <v>0</v>
      </c>
      <c r="AR11" s="151">
        <f>Produccion_UO!AQ72</f>
        <v>0</v>
      </c>
      <c r="AS11" s="151">
        <f>Produccion_UO!AR72</f>
        <v>0</v>
      </c>
    </row>
    <row r="12" spans="2:45" x14ac:dyDescent="0.25">
      <c r="B12" t="s">
        <v>540</v>
      </c>
      <c r="C12" s="142" t="s">
        <v>606</v>
      </c>
      <c r="D12" s="146" t="s">
        <v>676</v>
      </c>
      <c r="E12" s="142" t="str">
        <f t="shared" si="0"/>
        <v>74</v>
      </c>
      <c r="F12" s="148" t="s">
        <v>673</v>
      </c>
      <c r="G12" s="148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1">
        <f>Produccion_UO!M85</f>
        <v>463.48670539201947</v>
      </c>
      <c r="O12" s="151">
        <f>Produccion_UO!N85</f>
        <v>438.31962918103119</v>
      </c>
      <c r="P12" s="151">
        <f>Produccion_UO!O85</f>
        <v>412.53913970688245</v>
      </c>
      <c r="Q12" s="151">
        <f>Produccion_UO!P85</f>
        <v>391.14455311950292</v>
      </c>
      <c r="R12" s="151">
        <f>Produccion_UO!Q85</f>
        <v>351.17897532314873</v>
      </c>
      <c r="S12" s="151">
        <f>Produccion_UO!R85</f>
        <v>323.61182802493823</v>
      </c>
      <c r="T12" s="151">
        <f>Produccion_UO!S85</f>
        <v>296.04468072672717</v>
      </c>
      <c r="U12" s="151">
        <f>Produccion_UO!T85</f>
        <v>273.16574600174584</v>
      </c>
      <c r="V12" s="151">
        <f>Produccion_UO!U85</f>
        <v>233.56235612182118</v>
      </c>
      <c r="W12" s="151">
        <f>Produccion_UO!V85</f>
        <v>181.67938788278747</v>
      </c>
      <c r="X12" s="151">
        <f>Produccion_UO!W85</f>
        <v>117.74108998193013</v>
      </c>
      <c r="Y12" s="151">
        <f>Produccion_UO!X85</f>
        <v>115.86296475373034</v>
      </c>
      <c r="Z12" s="151">
        <f>Produccion_UO!Y85</f>
        <v>115.53216145369063</v>
      </c>
      <c r="AA12" s="151">
        <f>Produccion_UO!Z85</f>
        <v>82.992903101232699</v>
      </c>
      <c r="AB12" s="151">
        <f>Produccion_UO!AA85</f>
        <v>1.4446564164734654</v>
      </c>
      <c r="AC12" s="151">
        <f>Produccion_UO!AB85</f>
        <v>0</v>
      </c>
      <c r="AD12" s="151">
        <f>Produccion_UO!AC85</f>
        <v>0</v>
      </c>
      <c r="AE12" s="151">
        <f>Produccion_UO!AD85</f>
        <v>0</v>
      </c>
      <c r="AF12" s="151">
        <f>Produccion_UO!AE85</f>
        <v>0</v>
      </c>
      <c r="AG12" s="151">
        <f>Produccion_UO!AF85</f>
        <v>0</v>
      </c>
      <c r="AH12" s="151">
        <f>Produccion_UO!AG85</f>
        <v>0</v>
      </c>
      <c r="AI12" s="151">
        <f>Produccion_UO!AH85</f>
        <v>0</v>
      </c>
      <c r="AJ12" s="151">
        <f>Produccion_UO!AI85</f>
        <v>0</v>
      </c>
      <c r="AK12" s="151">
        <f>Produccion_UO!AJ85</f>
        <v>0</v>
      </c>
      <c r="AL12" s="151">
        <f>Produccion_UO!AK85</f>
        <v>0</v>
      </c>
      <c r="AM12" s="151">
        <f>Produccion_UO!AL85</f>
        <v>0</v>
      </c>
      <c r="AN12" s="151">
        <f>Produccion_UO!AM85</f>
        <v>0</v>
      </c>
      <c r="AO12" s="151">
        <f>Produccion_UO!AN85</f>
        <v>0</v>
      </c>
      <c r="AP12" s="151">
        <f>Produccion_UO!AO85</f>
        <v>0</v>
      </c>
      <c r="AQ12" s="151">
        <f>Produccion_UO!AP85</f>
        <v>0</v>
      </c>
      <c r="AR12" s="151">
        <f>Produccion_UO!AQ85</f>
        <v>0</v>
      </c>
      <c r="AS12" s="151">
        <f>Produccion_UO!AR85</f>
        <v>0</v>
      </c>
    </row>
    <row r="13" spans="2:45" x14ac:dyDescent="0.25">
      <c r="B13" t="s">
        <v>541</v>
      </c>
      <c r="C13" s="142" t="s">
        <v>607</v>
      </c>
      <c r="D13" s="146" t="s">
        <v>676</v>
      </c>
      <c r="E13" s="142" t="str">
        <f t="shared" si="0"/>
        <v>87</v>
      </c>
      <c r="F13" s="148" t="s">
        <v>673</v>
      </c>
      <c r="G13" s="148">
        <v>11</v>
      </c>
      <c r="H13" t="str">
        <f t="shared" si="1"/>
        <v>Produccion_UO!L98</v>
      </c>
      <c r="L13" t="str">
        <f>+Produccion_UO!K87</f>
        <v>6. Usos del Gas Natural</v>
      </c>
      <c r="N13" s="377"/>
      <c r="O13" s="378"/>
      <c r="P13" s="378"/>
      <c r="Q13" s="378"/>
      <c r="R13" s="378"/>
      <c r="S13" s="378"/>
      <c r="T13" s="378"/>
      <c r="U13" s="378"/>
      <c r="V13" s="378"/>
      <c r="W13" s="378"/>
      <c r="X13" s="378"/>
      <c r="Y13" s="378"/>
      <c r="Z13" s="378"/>
      <c r="AA13" s="378"/>
      <c r="AB13" s="378"/>
      <c r="AC13" s="378"/>
      <c r="AD13" s="378"/>
      <c r="AE13" s="378"/>
      <c r="AF13" s="378"/>
      <c r="AG13" s="378"/>
      <c r="AH13" s="378"/>
      <c r="AI13" s="378"/>
      <c r="AJ13" s="378"/>
      <c r="AK13" s="378"/>
      <c r="AL13" s="378"/>
      <c r="AM13" s="378"/>
      <c r="AN13" s="378"/>
      <c r="AO13" s="378"/>
      <c r="AP13" s="378"/>
      <c r="AQ13" s="378"/>
      <c r="AR13" s="378"/>
      <c r="AS13" s="378"/>
    </row>
    <row r="14" spans="2:45" x14ac:dyDescent="0.25">
      <c r="B14" s="143" t="s">
        <v>545</v>
      </c>
      <c r="C14" s="145" t="s">
        <v>608</v>
      </c>
      <c r="D14" s="146" t="s">
        <v>676</v>
      </c>
      <c r="E14" s="142" t="str">
        <f t="shared" si="0"/>
        <v>88</v>
      </c>
      <c r="F14" s="148" t="s">
        <v>673</v>
      </c>
      <c r="G14" s="148">
        <v>11</v>
      </c>
      <c r="H14" t="str">
        <f t="shared" si="1"/>
        <v>Produccion_UO!L99</v>
      </c>
      <c r="L14" t="str">
        <f>+Produccion_UO!K88</f>
        <v>6.1 Uso para autogeneración</v>
      </c>
      <c r="N14" s="151">
        <f>Produccion_UO!M99</f>
        <v>54.370707127067746</v>
      </c>
      <c r="O14" s="151">
        <f>Produccion_UO!N99</f>
        <v>52.197818995785553</v>
      </c>
      <c r="P14" s="151">
        <f>Produccion_UO!O99</f>
        <v>50.211969990710308</v>
      </c>
      <c r="Q14" s="151">
        <f>Produccion_UO!P99</f>
        <v>51.414048652440734</v>
      </c>
      <c r="R14" s="151">
        <f>Produccion_UO!Q99</f>
        <v>51.022163480768334</v>
      </c>
      <c r="S14" s="151">
        <f>Produccion_UO!R99</f>
        <v>43.048747408740446</v>
      </c>
      <c r="T14" s="151">
        <f>Produccion_UO!S99</f>
        <v>43.048747408740446</v>
      </c>
      <c r="U14" s="151">
        <f>Produccion_UO!T99</f>
        <v>43.048747408740446</v>
      </c>
      <c r="V14" s="151">
        <f>Produccion_UO!U99</f>
        <v>42.593552003891972</v>
      </c>
      <c r="W14" s="151">
        <f>Produccion_UO!V99</f>
        <v>35.796668798745358</v>
      </c>
      <c r="X14" s="151">
        <f>Produccion_UO!W99</f>
        <v>18.290344620975137</v>
      </c>
      <c r="Y14" s="151">
        <f>Produccion_UO!X99</f>
        <v>0.73083551770642863</v>
      </c>
      <c r="Z14" s="151">
        <f>Produccion_UO!Y99</f>
        <v>0.73083551770642863</v>
      </c>
      <c r="AA14" s="151">
        <f>Produccion_UO!Z99</f>
        <v>0.73083551770642863</v>
      </c>
      <c r="AB14" s="151">
        <f>Produccion_UO!AA99</f>
        <v>0.42748030058817821</v>
      </c>
      <c r="AC14" s="151">
        <f>Produccion_UO!AB99</f>
        <v>0</v>
      </c>
      <c r="AD14" s="151">
        <f>Produccion_UO!AC99</f>
        <v>0</v>
      </c>
      <c r="AE14" s="151">
        <f>Produccion_UO!AD99</f>
        <v>0</v>
      </c>
      <c r="AF14" s="151">
        <f>Produccion_UO!AE99</f>
        <v>0</v>
      </c>
      <c r="AG14" s="151">
        <f>Produccion_UO!AF99</f>
        <v>0</v>
      </c>
      <c r="AH14" s="151">
        <f>Produccion_UO!AG99</f>
        <v>0</v>
      </c>
      <c r="AI14" s="151">
        <f>Produccion_UO!AH99</f>
        <v>0</v>
      </c>
      <c r="AJ14" s="151">
        <f>Produccion_UO!AI99</f>
        <v>0</v>
      </c>
      <c r="AK14" s="151">
        <f>Produccion_UO!AJ99</f>
        <v>0</v>
      </c>
      <c r="AL14" s="151">
        <f>Produccion_UO!AK99</f>
        <v>0</v>
      </c>
      <c r="AM14" s="151">
        <f>Produccion_UO!AL99</f>
        <v>0</v>
      </c>
      <c r="AN14" s="151">
        <f>Produccion_UO!AM99</f>
        <v>0</v>
      </c>
      <c r="AO14" s="151">
        <f>Produccion_UO!AN99</f>
        <v>0</v>
      </c>
      <c r="AP14" s="151">
        <f>Produccion_UO!AO99</f>
        <v>0</v>
      </c>
      <c r="AQ14" s="151">
        <f>Produccion_UO!AP99</f>
        <v>0</v>
      </c>
      <c r="AR14" s="151">
        <f>Produccion_UO!AQ99</f>
        <v>0</v>
      </c>
      <c r="AS14" s="151">
        <f>Produccion_UO!AR99</f>
        <v>0</v>
      </c>
    </row>
    <row r="15" spans="2:45" x14ac:dyDescent="0.25">
      <c r="B15" t="s">
        <v>546</v>
      </c>
      <c r="C15" s="142" t="s">
        <v>609</v>
      </c>
      <c r="D15" s="146" t="s">
        <v>676</v>
      </c>
      <c r="E15" s="142" t="str">
        <f>+RIGHT(C15,3)</f>
        <v>101</v>
      </c>
      <c r="F15" s="148" t="s">
        <v>673</v>
      </c>
      <c r="G15" s="148">
        <v>11</v>
      </c>
      <c r="H15" t="str">
        <f t="shared" si="1"/>
        <v>Produccion_UO!L112</v>
      </c>
      <c r="L15" t="str">
        <f>+Produccion_UO!K101</f>
        <v>6.2 Uso en Plantas</v>
      </c>
      <c r="N15" s="151">
        <f>Produccion_UO!M112</f>
        <v>294.75557317827577</v>
      </c>
      <c r="O15" s="151">
        <f>Produccion_UO!N112</f>
        <v>294.64520882231244</v>
      </c>
      <c r="P15" s="151">
        <f>Produccion_UO!O112</f>
        <v>294.5502086138597</v>
      </c>
      <c r="Q15" s="151">
        <f>Produccion_UO!P112</f>
        <v>294.45520840540695</v>
      </c>
      <c r="R15" s="151">
        <f>Produccion_UO!Q112</f>
        <v>294.3602081969542</v>
      </c>
      <c r="S15" s="151">
        <f>Produccion_UO!R112</f>
        <v>294.22789688220985</v>
      </c>
      <c r="T15" s="151">
        <f>Produccion_UO!S112</f>
        <v>293.92549541505139</v>
      </c>
      <c r="U15" s="151">
        <f>Produccion_UO!T112</f>
        <v>293.64659612373993</v>
      </c>
      <c r="V15" s="151">
        <f>Produccion_UO!U112</f>
        <v>67.755317628317258</v>
      </c>
      <c r="W15" s="151">
        <f>Produccion_UO!V112</f>
        <v>2.2100109429207837</v>
      </c>
      <c r="X15" s="151">
        <f>Produccion_UO!W112</f>
        <v>1.6516957060852109</v>
      </c>
      <c r="Y15" s="151">
        <f>Produccion_UO!X112</f>
        <v>1.4857803793133133</v>
      </c>
      <c r="Z15" s="151">
        <f>Produccion_UO!Y112</f>
        <v>1.3999139982372764</v>
      </c>
      <c r="AA15" s="151">
        <f>Produccion_UO!Z112</f>
        <v>1.1104092806834693</v>
      </c>
      <c r="AB15" s="151">
        <f>Produccion_UO!AA112</f>
        <v>3.3506702785187581E-2</v>
      </c>
      <c r="AC15" s="151">
        <f>Produccion_UO!AB112</f>
        <v>0</v>
      </c>
      <c r="AD15" s="151">
        <f>Produccion_UO!AC112</f>
        <v>0</v>
      </c>
      <c r="AE15" s="151">
        <f>Produccion_UO!AD112</f>
        <v>0</v>
      </c>
      <c r="AF15" s="151">
        <f>Produccion_UO!AE112</f>
        <v>0</v>
      </c>
      <c r="AG15" s="151">
        <f>Produccion_UO!AF112</f>
        <v>0</v>
      </c>
      <c r="AH15" s="151">
        <f>Produccion_UO!AG112</f>
        <v>0</v>
      </c>
      <c r="AI15" s="151">
        <f>Produccion_UO!AH112</f>
        <v>0</v>
      </c>
      <c r="AJ15" s="151">
        <f>Produccion_UO!AI112</f>
        <v>0</v>
      </c>
      <c r="AK15" s="151">
        <f>Produccion_UO!AJ112</f>
        <v>0</v>
      </c>
      <c r="AL15" s="151">
        <f>Produccion_UO!AK112</f>
        <v>0</v>
      </c>
      <c r="AM15" s="151">
        <f>Produccion_UO!AL112</f>
        <v>0</v>
      </c>
      <c r="AN15" s="151">
        <f>Produccion_UO!AM112</f>
        <v>0</v>
      </c>
      <c r="AO15" s="151">
        <f>Produccion_UO!AN112</f>
        <v>0</v>
      </c>
      <c r="AP15" s="151">
        <f>Produccion_UO!AO112</f>
        <v>0</v>
      </c>
      <c r="AQ15" s="151">
        <f>Produccion_UO!AP112</f>
        <v>0</v>
      </c>
      <c r="AR15" s="151">
        <f>Produccion_UO!AQ112</f>
        <v>0</v>
      </c>
      <c r="AS15" s="151">
        <f>Produccion_UO!AR112</f>
        <v>0</v>
      </c>
    </row>
    <row r="16" spans="2:45" x14ac:dyDescent="0.25">
      <c r="B16" t="s">
        <v>548</v>
      </c>
      <c r="C16" s="142" t="s">
        <v>610</v>
      </c>
      <c r="D16" s="146" t="s">
        <v>676</v>
      </c>
      <c r="E16" s="142" t="str">
        <f t="shared" ref="E16:E74" si="2">+RIGHT(C16,3)</f>
        <v>114</v>
      </c>
      <c r="F16" s="148" t="s">
        <v>673</v>
      </c>
      <c r="G16" s="148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1">
        <f>Produccion_UO!M125</f>
        <v>233.67684756950013</v>
      </c>
      <c r="O16" s="151">
        <f>Produccion_UO!N125</f>
        <v>233.61622475013911</v>
      </c>
      <c r="P16" s="151">
        <f>Produccion_UO!O125</f>
        <v>233.56404141226685</v>
      </c>
      <c r="Q16" s="151">
        <f>Produccion_UO!P125</f>
        <v>233.51185807439458</v>
      </c>
      <c r="R16" s="151">
        <f>Produccion_UO!Q125</f>
        <v>233.45967473652232</v>
      </c>
      <c r="S16" s="151">
        <f>Produccion_UO!R125</f>
        <v>233.3869965166102</v>
      </c>
      <c r="T16" s="151">
        <f>Produccion_UO!S125</f>
        <v>233.21115059890229</v>
      </c>
      <c r="U16" s="151">
        <f>Produccion_UO!T125</f>
        <v>233.04799179997821</v>
      </c>
      <c r="V16" s="151">
        <f>Produccion_UO!U125</f>
        <v>53.372951295620211</v>
      </c>
      <c r="W16" s="151">
        <f>Produccion_UO!V125</f>
        <v>1.2780694169855664</v>
      </c>
      <c r="X16" s="151">
        <f>Produccion_UO!W125</f>
        <v>0.96188981982990107</v>
      </c>
      <c r="Y16" s="151">
        <f>Produccion_UO!X125</f>
        <v>0.86125435064407707</v>
      </c>
      <c r="Z16" s="151">
        <f>Produccion_UO!Y125</f>
        <v>0.80917234161572493</v>
      </c>
      <c r="AA16" s="151">
        <f>Produccion_UO!Z125</f>
        <v>0.64523238733400512</v>
      </c>
      <c r="AB16" s="151">
        <f>Produccion_UO!AA125</f>
        <v>2.0323395199607758E-2</v>
      </c>
      <c r="AC16" s="151">
        <f>Produccion_UO!AB125</f>
        <v>0</v>
      </c>
      <c r="AD16" s="151">
        <f>Produccion_UO!AC125</f>
        <v>0</v>
      </c>
      <c r="AE16" s="151">
        <f>Produccion_UO!AD125</f>
        <v>0</v>
      </c>
      <c r="AF16" s="151">
        <f>Produccion_UO!AE125</f>
        <v>0</v>
      </c>
      <c r="AG16" s="151">
        <f>Produccion_UO!AF125</f>
        <v>0</v>
      </c>
      <c r="AH16" s="151">
        <f>Produccion_UO!AG125</f>
        <v>0</v>
      </c>
      <c r="AI16" s="151">
        <f>Produccion_UO!AH125</f>
        <v>0</v>
      </c>
      <c r="AJ16" s="151">
        <f>Produccion_UO!AI125</f>
        <v>0</v>
      </c>
      <c r="AK16" s="151">
        <f>Produccion_UO!AJ125</f>
        <v>0</v>
      </c>
      <c r="AL16" s="151">
        <f>Produccion_UO!AK125</f>
        <v>0</v>
      </c>
      <c r="AM16" s="151">
        <f>Produccion_UO!AL125</f>
        <v>0</v>
      </c>
      <c r="AN16" s="151">
        <f>Produccion_UO!AM125</f>
        <v>0</v>
      </c>
      <c r="AO16" s="151">
        <f>Produccion_UO!AN125</f>
        <v>0</v>
      </c>
      <c r="AP16" s="151">
        <f>Produccion_UO!AO125</f>
        <v>0</v>
      </c>
      <c r="AQ16" s="151">
        <f>Produccion_UO!AP125</f>
        <v>0</v>
      </c>
      <c r="AR16" s="151">
        <f>Produccion_UO!AQ125</f>
        <v>0</v>
      </c>
      <c r="AS16" s="151">
        <f>Produccion_UO!AR125</f>
        <v>0</v>
      </c>
    </row>
    <row r="17" spans="2:45" x14ac:dyDescent="0.25">
      <c r="B17" t="s">
        <v>548</v>
      </c>
      <c r="C17" s="142" t="s">
        <v>611</v>
      </c>
      <c r="D17" s="146" t="s">
        <v>676</v>
      </c>
      <c r="E17" s="142" t="str">
        <f t="shared" si="2"/>
        <v>127</v>
      </c>
      <c r="F17" s="148" t="s">
        <v>673</v>
      </c>
      <c r="G17" s="148">
        <v>11</v>
      </c>
      <c r="H17" t="str">
        <f t="shared" si="1"/>
        <v>Produccion_UO!L138</v>
      </c>
      <c r="L17" t="str">
        <f>+Produccion_UO!K127</f>
        <v>6.2.1 LPG procesado en plantas</v>
      </c>
      <c r="N17" s="151">
        <f>Produccion_UO!M138</f>
        <v>15.194461296764379</v>
      </c>
      <c r="O17" s="151">
        <f>Produccion_UO!N138</f>
        <v>15.182087170663802</v>
      </c>
      <c r="P17" s="151">
        <f>Produccion_UO!O138</f>
        <v>15.171435683154867</v>
      </c>
      <c r="Q17" s="151">
        <f>Produccion_UO!P138</f>
        <v>15.160784195645929</v>
      </c>
      <c r="R17" s="151">
        <f>Produccion_UO!Q138</f>
        <v>15.150132708136994</v>
      </c>
      <c r="S17" s="151">
        <f>Produccion_UO!R138</f>
        <v>15.135297874200905</v>
      </c>
      <c r="T17" s="151">
        <f>Produccion_UO!S138</f>
        <v>15.103814843426248</v>
      </c>
      <c r="U17" s="151">
        <f>Produccion_UO!T138</f>
        <v>15.075022257881614</v>
      </c>
      <c r="V17" s="151">
        <f>Produccion_UO!U138</f>
        <v>3.5778793093655139</v>
      </c>
      <c r="W17" s="151">
        <f>Produccion_UO!V138</f>
        <v>0.23183767024496862</v>
      </c>
      <c r="X17" s="151">
        <f>Produccion_UO!W138</f>
        <v>0.17160195692558203</v>
      </c>
      <c r="Y17" s="151">
        <f>Produccion_UO!X138</f>
        <v>0.15536238644234698</v>
      </c>
      <c r="Z17" s="151">
        <f>Produccion_UO!Y138</f>
        <v>0.14695789979994264</v>
      </c>
      <c r="AA17" s="151">
        <f>Produccion_UO!Z138</f>
        <v>0.11572134538989157</v>
      </c>
      <c r="AB17" s="151">
        <f>Produccion_UO!AA138</f>
        <v>3.2795912959200689E-3</v>
      </c>
      <c r="AC17" s="151">
        <f>Produccion_UO!AB138</f>
        <v>0</v>
      </c>
      <c r="AD17" s="151">
        <f>Produccion_UO!AC138</f>
        <v>0</v>
      </c>
      <c r="AE17" s="151">
        <f>Produccion_UO!AD138</f>
        <v>0</v>
      </c>
      <c r="AF17" s="151">
        <f>Produccion_UO!AE138</f>
        <v>0</v>
      </c>
      <c r="AG17" s="151">
        <f>Produccion_UO!AF138</f>
        <v>0</v>
      </c>
      <c r="AH17" s="151">
        <f>Produccion_UO!AG138</f>
        <v>0</v>
      </c>
      <c r="AI17" s="151">
        <f>Produccion_UO!AH138</f>
        <v>0</v>
      </c>
      <c r="AJ17" s="151">
        <f>Produccion_UO!AI138</f>
        <v>0</v>
      </c>
      <c r="AK17" s="151">
        <f>Produccion_UO!AJ138</f>
        <v>0</v>
      </c>
      <c r="AL17" s="151">
        <f>Produccion_UO!AK138</f>
        <v>0</v>
      </c>
      <c r="AM17" s="151">
        <f>Produccion_UO!AL138</f>
        <v>0</v>
      </c>
      <c r="AN17" s="151">
        <f>Produccion_UO!AM138</f>
        <v>0</v>
      </c>
      <c r="AO17" s="151">
        <f>Produccion_UO!AN138</f>
        <v>0</v>
      </c>
      <c r="AP17" s="151">
        <f>Produccion_UO!AO138</f>
        <v>0</v>
      </c>
      <c r="AQ17" s="151">
        <f>Produccion_UO!AP138</f>
        <v>0</v>
      </c>
      <c r="AR17" s="151">
        <f>Produccion_UO!AQ138</f>
        <v>0</v>
      </c>
      <c r="AS17" s="151">
        <f>Produccion_UO!AR138</f>
        <v>0</v>
      </c>
    </row>
    <row r="18" spans="2:45" x14ac:dyDescent="0.25">
      <c r="B18" t="s">
        <v>547</v>
      </c>
      <c r="C18" s="142" t="s">
        <v>612</v>
      </c>
      <c r="D18" s="146" t="s">
        <v>676</v>
      </c>
      <c r="E18" s="142" t="str">
        <f t="shared" si="2"/>
        <v>141</v>
      </c>
      <c r="F18" s="148" t="s">
        <v>673</v>
      </c>
      <c r="G18" s="148">
        <v>11</v>
      </c>
      <c r="H18" t="str">
        <f t="shared" si="1"/>
        <v>Produccion_UO!L152</v>
      </c>
      <c r="L18" t="str">
        <f>+Produccion_UO!K141</f>
        <v>6.3 Gas Natural Transportado</v>
      </c>
      <c r="N18" s="151">
        <f>Produccion_UO!M152</f>
        <v>815.13571759872048</v>
      </c>
      <c r="O18" s="151">
        <f>Produccion_UO!N152</f>
        <v>756.83680365079272</v>
      </c>
      <c r="P18" s="151">
        <f>Produccion_UO!O152</f>
        <v>657.90550598128175</v>
      </c>
      <c r="Q18" s="151">
        <f>Produccion_UO!P152</f>
        <v>670.30190270662604</v>
      </c>
      <c r="R18" s="151">
        <f>Produccion_UO!Q152</f>
        <v>395.02318292063836</v>
      </c>
      <c r="S18" s="151">
        <f>Produccion_UO!R152</f>
        <v>268.03892161160252</v>
      </c>
      <c r="T18" s="151">
        <f>Produccion_UO!S152</f>
        <v>264.27277228887323</v>
      </c>
      <c r="U18" s="151">
        <f>Produccion_UO!T152</f>
        <v>261.32235087923584</v>
      </c>
      <c r="V18" s="151">
        <f>Produccion_UO!U152</f>
        <v>78.976294440036099</v>
      </c>
      <c r="W18" s="151">
        <f>Produccion_UO!V152</f>
        <v>25.080361836289764</v>
      </c>
      <c r="X18" s="151">
        <f>Produccion_UO!W152</f>
        <v>22.963131514022386</v>
      </c>
      <c r="Y18" s="151">
        <f>Produccion_UO!X152</f>
        <v>21.061445319724879</v>
      </c>
      <c r="Z18" s="151">
        <f>Produccion_UO!Y152</f>
        <v>19.727366605495444</v>
      </c>
      <c r="AA18" s="151">
        <f>Produccion_UO!Z152</f>
        <v>18.281429946012668</v>
      </c>
      <c r="AB18" s="151">
        <f>Produccion_UO!AA152</f>
        <v>8.6866964763935322</v>
      </c>
      <c r="AC18" s="151">
        <f>Produccion_UO!AB152</f>
        <v>0</v>
      </c>
      <c r="AD18" s="151">
        <f>Produccion_UO!AC152</f>
        <v>0</v>
      </c>
      <c r="AE18" s="151">
        <f>Produccion_UO!AD152</f>
        <v>0</v>
      </c>
      <c r="AF18" s="151">
        <f>Produccion_UO!AE152</f>
        <v>0</v>
      </c>
      <c r="AG18" s="151">
        <f>Produccion_UO!AF152</f>
        <v>0</v>
      </c>
      <c r="AH18" s="151">
        <f>Produccion_UO!AG152</f>
        <v>0</v>
      </c>
      <c r="AI18" s="151">
        <f>Produccion_UO!AH152</f>
        <v>0</v>
      </c>
      <c r="AJ18" s="151">
        <f>Produccion_UO!AI152</f>
        <v>0</v>
      </c>
      <c r="AK18" s="151">
        <f>Produccion_UO!AJ152</f>
        <v>0</v>
      </c>
      <c r="AL18" s="151">
        <f>Produccion_UO!AK152</f>
        <v>0</v>
      </c>
      <c r="AM18" s="151">
        <f>Produccion_UO!AL152</f>
        <v>0</v>
      </c>
      <c r="AN18" s="151">
        <f>Produccion_UO!AM152</f>
        <v>0</v>
      </c>
      <c r="AO18" s="151">
        <f>Produccion_UO!AN152</f>
        <v>0</v>
      </c>
      <c r="AP18" s="151">
        <f>Produccion_UO!AO152</f>
        <v>0</v>
      </c>
      <c r="AQ18" s="151">
        <f>Produccion_UO!AP152</f>
        <v>0</v>
      </c>
      <c r="AR18" s="151">
        <f>Produccion_UO!AQ152</f>
        <v>0</v>
      </c>
      <c r="AS18" s="151">
        <f>Produccion_UO!AR152</f>
        <v>0</v>
      </c>
    </row>
    <row r="19" spans="2:45" x14ac:dyDescent="0.25">
      <c r="B19" t="s">
        <v>549</v>
      </c>
      <c r="C19" s="142" t="s">
        <v>613</v>
      </c>
      <c r="D19" s="146" t="s">
        <v>676</v>
      </c>
      <c r="E19" s="142" t="str">
        <f t="shared" si="2"/>
        <v>154</v>
      </c>
      <c r="F19" s="148" t="s">
        <v>673</v>
      </c>
      <c r="G19" s="148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1">
        <f>Produccion_UO!M165</f>
        <v>527.86577893348851</v>
      </c>
      <c r="O19" s="151">
        <f>Produccion_UO!N165</f>
        <v>504.0941437230731</v>
      </c>
      <c r="P19" s="151">
        <f>Produccion_UO!O165</f>
        <v>436.76138504998806</v>
      </c>
      <c r="Q19" s="151">
        <f>Produccion_UO!P165</f>
        <v>431.559315422179</v>
      </c>
      <c r="R19" s="151">
        <f>Produccion_UO!Q165</f>
        <v>163.28063195782764</v>
      </c>
      <c r="S19" s="151">
        <f>Produccion_UO!R165</f>
        <v>160.41988648295012</v>
      </c>
      <c r="T19" s="151">
        <f>Produccion_UO!S165</f>
        <v>157.55914100807254</v>
      </c>
      <c r="U19" s="151">
        <f>Produccion_UO!T165</f>
        <v>155.20725805482292</v>
      </c>
      <c r="V19" s="151">
        <f>Produccion_UO!U165</f>
        <v>22.610677146766985</v>
      </c>
      <c r="W19" s="151">
        <f>Produccion_UO!V165</f>
        <v>20.708990952469467</v>
      </c>
      <c r="X19" s="151">
        <f>Produccion_UO!W165</f>
        <v>18.807304758171924</v>
      </c>
      <c r="Y19" s="151">
        <f>Produccion_UO!X165</f>
        <v>16.905618563874409</v>
      </c>
      <c r="Z19" s="151">
        <f>Produccion_UO!Y165</f>
        <v>15.571539849644974</v>
      </c>
      <c r="AA19" s="151">
        <f>Produccion_UO!Z165</f>
        <v>14.23746113541557</v>
      </c>
      <c r="AB19" s="151">
        <f>Produccion_UO!AA165</f>
        <v>6.4355817049186763</v>
      </c>
      <c r="AC19" s="151">
        <f>Produccion_UO!AB165</f>
        <v>0</v>
      </c>
      <c r="AD19" s="151">
        <f>Produccion_UO!AC165</f>
        <v>0</v>
      </c>
      <c r="AE19" s="151">
        <f>Produccion_UO!AD165</f>
        <v>0</v>
      </c>
      <c r="AF19" s="151">
        <f>Produccion_UO!AE165</f>
        <v>0</v>
      </c>
      <c r="AG19" s="151">
        <f>Produccion_UO!AF165</f>
        <v>0</v>
      </c>
      <c r="AH19" s="151">
        <f>Produccion_UO!AG165</f>
        <v>0</v>
      </c>
      <c r="AI19" s="151">
        <f>Produccion_UO!AH165</f>
        <v>0</v>
      </c>
      <c r="AJ19" s="151">
        <f>Produccion_UO!AI165</f>
        <v>0</v>
      </c>
      <c r="AK19" s="151">
        <f>Produccion_UO!AJ165</f>
        <v>0</v>
      </c>
      <c r="AL19" s="151">
        <f>Produccion_UO!AK165</f>
        <v>0</v>
      </c>
      <c r="AM19" s="151">
        <f>Produccion_UO!AL165</f>
        <v>0</v>
      </c>
      <c r="AN19" s="151">
        <f>Produccion_UO!AM165</f>
        <v>0</v>
      </c>
      <c r="AO19" s="151">
        <f>Produccion_UO!AN165</f>
        <v>0</v>
      </c>
      <c r="AP19" s="151">
        <f>Produccion_UO!AO165</f>
        <v>0</v>
      </c>
      <c r="AQ19" s="151">
        <f>Produccion_UO!AP165</f>
        <v>0</v>
      </c>
      <c r="AR19" s="151">
        <f>Produccion_UO!AQ165</f>
        <v>0</v>
      </c>
      <c r="AS19" s="151">
        <f>Produccion_UO!AR165</f>
        <v>0</v>
      </c>
    </row>
    <row r="20" spans="2:45" x14ac:dyDescent="0.25">
      <c r="B20" t="s">
        <v>550</v>
      </c>
      <c r="C20" s="142" t="s">
        <v>614</v>
      </c>
      <c r="D20" s="146" t="s">
        <v>676</v>
      </c>
      <c r="E20" s="142" t="str">
        <f t="shared" si="2"/>
        <v>167</v>
      </c>
      <c r="F20" s="148" t="s">
        <v>673</v>
      </c>
      <c r="G20" s="148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1">
        <f>Produccion_UO!M178</f>
        <v>287.26993866523196</v>
      </c>
      <c r="O20" s="151">
        <f>Produccion_UO!N178</f>
        <v>252.74265992771959</v>
      </c>
      <c r="P20" s="151">
        <f>Produccion_UO!O178</f>
        <v>221.14412093129366</v>
      </c>
      <c r="Q20" s="151">
        <f>Produccion_UO!P178</f>
        <v>238.74258728444698</v>
      </c>
      <c r="R20" s="151">
        <f>Produccion_UO!Q178</f>
        <v>231.7425509628107</v>
      </c>
      <c r="S20" s="151">
        <f>Produccion_UO!R178</f>
        <v>107.61903512865246</v>
      </c>
      <c r="T20" s="151">
        <f>Produccion_UO!S178</f>
        <v>106.7136312808007</v>
      </c>
      <c r="U20" s="151">
        <f>Produccion_UO!T178</f>
        <v>106.11509282441291</v>
      </c>
      <c r="V20" s="151">
        <f>Produccion_UO!U178</f>
        <v>56.365617293269111</v>
      </c>
      <c r="W20" s="151">
        <f>Produccion_UO!V178</f>
        <v>4.3713708838202958</v>
      </c>
      <c r="X20" s="151">
        <f>Produccion_UO!W178</f>
        <v>4.1558267558504625</v>
      </c>
      <c r="Y20" s="151">
        <f>Produccion_UO!X178</f>
        <v>4.1558267558504678</v>
      </c>
      <c r="Z20" s="151">
        <f>Produccion_UO!Y178</f>
        <v>4.1558267558504678</v>
      </c>
      <c r="AA20" s="151">
        <f>Produccion_UO!Z178</f>
        <v>4.0439688105970975</v>
      </c>
      <c r="AB20" s="151">
        <f>Produccion_UO!AA178</f>
        <v>2.2511147714748567</v>
      </c>
      <c r="AC20" s="151">
        <f>Produccion_UO!AB178</f>
        <v>0</v>
      </c>
      <c r="AD20" s="151">
        <f>Produccion_UO!AC178</f>
        <v>0</v>
      </c>
      <c r="AE20" s="151">
        <f>Produccion_UO!AD178</f>
        <v>0</v>
      </c>
      <c r="AF20" s="151">
        <f>Produccion_UO!AE178</f>
        <v>0</v>
      </c>
      <c r="AG20" s="151">
        <f>Produccion_UO!AF178</f>
        <v>0</v>
      </c>
      <c r="AH20" s="151">
        <f>Produccion_UO!AG178</f>
        <v>0</v>
      </c>
      <c r="AI20" s="151">
        <f>Produccion_UO!AH178</f>
        <v>0</v>
      </c>
      <c r="AJ20" s="151">
        <f>Produccion_UO!AI178</f>
        <v>0</v>
      </c>
      <c r="AK20" s="151">
        <f>Produccion_UO!AJ178</f>
        <v>0</v>
      </c>
      <c r="AL20" s="151">
        <f>Produccion_UO!AK178</f>
        <v>0</v>
      </c>
      <c r="AM20" s="151">
        <f>Produccion_UO!AL178</f>
        <v>0</v>
      </c>
      <c r="AN20" s="151">
        <f>Produccion_UO!AM178</f>
        <v>0</v>
      </c>
      <c r="AO20" s="151">
        <f>Produccion_UO!AN178</f>
        <v>0</v>
      </c>
      <c r="AP20" s="151">
        <f>Produccion_UO!AO178</f>
        <v>0</v>
      </c>
      <c r="AQ20" s="151">
        <f>Produccion_UO!AP178</f>
        <v>0</v>
      </c>
      <c r="AR20" s="151">
        <f>Produccion_UO!AQ178</f>
        <v>0</v>
      </c>
      <c r="AS20" s="151">
        <f>Produccion_UO!AR178</f>
        <v>0</v>
      </c>
    </row>
    <row r="21" spans="2:45" x14ac:dyDescent="0.25">
      <c r="B21" t="s">
        <v>542</v>
      </c>
      <c r="C21" s="142" t="s">
        <v>615</v>
      </c>
      <c r="D21" s="146" t="s">
        <v>676</v>
      </c>
      <c r="E21" s="142" t="str">
        <f t="shared" si="2"/>
        <v>181</v>
      </c>
      <c r="F21" s="148" t="s">
        <v>673</v>
      </c>
      <c r="G21" s="148">
        <v>11</v>
      </c>
      <c r="H21" t="str">
        <f t="shared" si="1"/>
        <v>Produccion_UO!L192</v>
      </c>
      <c r="L21" t="str">
        <f>+Produccion_UO!K181</f>
        <v>7. Usos del Petróleo Fiscalizado</v>
      </c>
      <c r="N21" s="377"/>
      <c r="O21" s="378"/>
      <c r="P21" s="378"/>
      <c r="Q21" s="378"/>
      <c r="R21" s="378"/>
      <c r="S21" s="378"/>
      <c r="T21" s="378"/>
      <c r="U21" s="378"/>
      <c r="V21" s="378"/>
      <c r="W21" s="378"/>
      <c r="X21" s="378"/>
      <c r="Y21" s="378"/>
      <c r="Z21" s="378"/>
      <c r="AA21" s="378"/>
      <c r="AB21" s="378"/>
      <c r="AC21" s="378"/>
      <c r="AD21" s="378"/>
      <c r="AE21" s="378"/>
      <c r="AF21" s="378"/>
      <c r="AG21" s="378"/>
      <c r="AH21" s="378"/>
      <c r="AI21" s="378"/>
      <c r="AJ21" s="378"/>
      <c r="AK21" s="378"/>
      <c r="AL21" s="378"/>
      <c r="AM21" s="378"/>
      <c r="AN21" s="378"/>
      <c r="AO21" s="378"/>
      <c r="AP21" s="378"/>
      <c r="AQ21" s="378"/>
      <c r="AR21" s="378"/>
      <c r="AS21" s="378"/>
    </row>
    <row r="22" spans="2:45" x14ac:dyDescent="0.25">
      <c r="B22" t="s">
        <v>551</v>
      </c>
      <c r="C22" s="142" t="s">
        <v>616</v>
      </c>
      <c r="D22" s="146" t="s">
        <v>676</v>
      </c>
      <c r="E22" s="142" t="str">
        <f t="shared" si="2"/>
        <v>182</v>
      </c>
      <c r="F22" s="148" t="s">
        <v>673</v>
      </c>
      <c r="G22" s="148">
        <v>11</v>
      </c>
      <c r="H22" t="str">
        <f t="shared" si="1"/>
        <v>Produccion_UO!L193</v>
      </c>
      <c r="L22" t="str">
        <f>+Produccion_UO!K182</f>
        <v>7.1 Uso para autogeneración</v>
      </c>
      <c r="N22" s="151">
        <f>Produccion_UO!M193</f>
        <v>4.5413411274078364</v>
      </c>
      <c r="O22" s="151">
        <f>Produccion_UO!N193</f>
        <v>4.3485673216276419</v>
      </c>
      <c r="P22" s="151">
        <f>Produccion_UO!O193</f>
        <v>4.1596877430442261</v>
      </c>
      <c r="Q22" s="151">
        <f>Produccion_UO!P193</f>
        <v>3.9708081644608075</v>
      </c>
      <c r="R22" s="151">
        <f>Produccion_UO!Q193</f>
        <v>3.781928585877385</v>
      </c>
      <c r="S22" s="151">
        <f>Produccion_UO!R193</f>
        <v>3.5552441863039519</v>
      </c>
      <c r="T22" s="151">
        <f>Produccion_UO!S193</f>
        <v>3.3386122853675104</v>
      </c>
      <c r="U22" s="151">
        <f>Produccion_UO!T193</f>
        <v>2.9306964598135767</v>
      </c>
      <c r="V22" s="151">
        <f>Produccion_UO!U193</f>
        <v>2.7448169232117929</v>
      </c>
      <c r="W22" s="151">
        <f>Produccion_UO!V193</f>
        <v>2.5418124099997388</v>
      </c>
      <c r="X22" s="151">
        <f>Produccion_UO!W193</f>
        <v>2.5198110277841597</v>
      </c>
      <c r="Y22" s="151">
        <f>Produccion_UO!X193</f>
        <v>2.4978096455685797</v>
      </c>
      <c r="Z22" s="151">
        <f>Produccion_UO!Y193</f>
        <v>2.4861009166560954</v>
      </c>
      <c r="AA22" s="151">
        <f>Produccion_UO!Z193</f>
        <v>2.4743921877436112</v>
      </c>
      <c r="AB22" s="151">
        <f>Produccion_UO!AA193</f>
        <v>8.0820449071384477E-3</v>
      </c>
      <c r="AC22" s="151">
        <f>Produccion_UO!AB193</f>
        <v>0</v>
      </c>
      <c r="AD22" s="151">
        <f>Produccion_UO!AC193</f>
        <v>0</v>
      </c>
      <c r="AE22" s="151">
        <f>Produccion_UO!AD193</f>
        <v>0</v>
      </c>
      <c r="AF22" s="151">
        <f>Produccion_UO!AE193</f>
        <v>0</v>
      </c>
      <c r="AG22" s="151">
        <f>Produccion_UO!AF193</f>
        <v>0</v>
      </c>
      <c r="AH22" s="151">
        <f>Produccion_UO!AG193</f>
        <v>0</v>
      </c>
      <c r="AI22" s="151">
        <f>Produccion_UO!AH193</f>
        <v>0</v>
      </c>
      <c r="AJ22" s="151">
        <f>Produccion_UO!AI193</f>
        <v>0</v>
      </c>
      <c r="AK22" s="151">
        <f>Produccion_UO!AJ193</f>
        <v>0</v>
      </c>
      <c r="AL22" s="151">
        <f>Produccion_UO!AK193</f>
        <v>0</v>
      </c>
      <c r="AM22" s="151">
        <f>Produccion_UO!AL193</f>
        <v>0</v>
      </c>
      <c r="AN22" s="151">
        <f>Produccion_UO!AM193</f>
        <v>0</v>
      </c>
      <c r="AO22" s="151">
        <f>Produccion_UO!AN193</f>
        <v>0</v>
      </c>
      <c r="AP22" s="151">
        <f>Produccion_UO!AO193</f>
        <v>0</v>
      </c>
      <c r="AQ22" s="151">
        <f>Produccion_UO!AP193</f>
        <v>0</v>
      </c>
      <c r="AR22" s="151">
        <f>Produccion_UO!AQ193</f>
        <v>0</v>
      </c>
      <c r="AS22" s="151">
        <f>Produccion_UO!AR193</f>
        <v>0</v>
      </c>
    </row>
    <row r="23" spans="2:45" x14ac:dyDescent="0.25">
      <c r="B23" t="s">
        <v>552</v>
      </c>
      <c r="C23" s="142" t="s">
        <v>617</v>
      </c>
      <c r="D23" s="146" t="s">
        <v>676</v>
      </c>
      <c r="E23" s="142" t="str">
        <f t="shared" si="2"/>
        <v>195</v>
      </c>
      <c r="F23" s="148" t="s">
        <v>673</v>
      </c>
      <c r="G23" s="148">
        <v>11</v>
      </c>
      <c r="H23" t="str">
        <f t="shared" si="1"/>
        <v>Produccion_UO!L206</v>
      </c>
      <c r="L23" t="str">
        <f>+Produccion_UO!K195</f>
        <v>7.2 Petróleo transportado</v>
      </c>
      <c r="N23" s="151">
        <f>Produccion_UO!M206</f>
        <v>458.94536426461218</v>
      </c>
      <c r="O23" s="151">
        <f>Produccion_UO!N206</f>
        <v>433.97106185940385</v>
      </c>
      <c r="P23" s="151">
        <f>Produccion_UO!O206</f>
        <v>408.37945196383782</v>
      </c>
      <c r="Q23" s="151">
        <f>Produccion_UO!P206</f>
        <v>387.17374495504231</v>
      </c>
      <c r="R23" s="151">
        <f>Produccion_UO!Q206</f>
        <v>347.39704673727124</v>
      </c>
      <c r="S23" s="151">
        <f>Produccion_UO!R206</f>
        <v>320.05658383863386</v>
      </c>
      <c r="T23" s="151">
        <f>Produccion_UO!S206</f>
        <v>292.70606844135943</v>
      </c>
      <c r="U23" s="151">
        <f>Produccion_UO!T206</f>
        <v>270.23504954193248</v>
      </c>
      <c r="V23" s="151">
        <f>Produccion_UO!U206</f>
        <v>230.81753919860915</v>
      </c>
      <c r="W23" s="151">
        <f>Produccion_UO!V206</f>
        <v>179.13757547278746</v>
      </c>
      <c r="X23" s="151">
        <f>Produccion_UO!W206</f>
        <v>115.22127895414573</v>
      </c>
      <c r="Y23" s="151">
        <f>Produccion_UO!X206</f>
        <v>113.36515510816199</v>
      </c>
      <c r="Z23" s="151">
        <f>Produccion_UO!Y206</f>
        <v>113.0460605370348</v>
      </c>
      <c r="AA23" s="151">
        <f>Produccion_UO!Z206</f>
        <v>80.518510913488839</v>
      </c>
      <c r="AB23" s="151">
        <f>Produccion_UO!AA206</f>
        <v>1.4365743715663271</v>
      </c>
      <c r="AC23" s="151">
        <f>Produccion_UO!AB206</f>
        <v>0</v>
      </c>
      <c r="AD23" s="151">
        <f>Produccion_UO!AC206</f>
        <v>0</v>
      </c>
      <c r="AE23" s="151">
        <f>Produccion_UO!AD206</f>
        <v>0</v>
      </c>
      <c r="AF23" s="151">
        <f>Produccion_UO!AE206</f>
        <v>0</v>
      </c>
      <c r="AG23" s="151">
        <f>Produccion_UO!AF206</f>
        <v>0</v>
      </c>
      <c r="AH23" s="151">
        <f>Produccion_UO!AG206</f>
        <v>0</v>
      </c>
      <c r="AI23" s="151">
        <f>Produccion_UO!AH206</f>
        <v>0</v>
      </c>
      <c r="AJ23" s="151">
        <f>Produccion_UO!AI206</f>
        <v>0</v>
      </c>
      <c r="AK23" s="151">
        <f>Produccion_UO!AJ206</f>
        <v>0</v>
      </c>
      <c r="AL23" s="151">
        <f>Produccion_UO!AK206</f>
        <v>0</v>
      </c>
      <c r="AM23" s="151">
        <f>Produccion_UO!AL206</f>
        <v>0</v>
      </c>
      <c r="AN23" s="151">
        <f>Produccion_UO!AM206</f>
        <v>0</v>
      </c>
      <c r="AO23" s="151">
        <f>Produccion_UO!AN206</f>
        <v>0</v>
      </c>
      <c r="AP23" s="151">
        <f>Produccion_UO!AO206</f>
        <v>0</v>
      </c>
      <c r="AQ23" s="151">
        <f>Produccion_UO!AP206</f>
        <v>0</v>
      </c>
      <c r="AR23" s="151">
        <f>Produccion_UO!AQ206</f>
        <v>0</v>
      </c>
      <c r="AS23" s="151">
        <f>Produccion_UO!AR206</f>
        <v>0</v>
      </c>
    </row>
    <row r="24" spans="2:45" x14ac:dyDescent="0.25">
      <c r="B24" t="s">
        <v>553</v>
      </c>
      <c r="C24" s="142" t="s">
        <v>618</v>
      </c>
      <c r="D24" s="146" t="s">
        <v>676</v>
      </c>
      <c r="E24" s="142" t="str">
        <f t="shared" si="2"/>
        <v>208</v>
      </c>
      <c r="F24" s="148" t="s">
        <v>673</v>
      </c>
      <c r="G24" s="148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1">
        <f>Produccion_UO!M219</f>
        <v>427.71488651683177</v>
      </c>
      <c r="O24" s="151">
        <f>Produccion_UO!N219</f>
        <v>402.16153494305132</v>
      </c>
      <c r="P24" s="151">
        <f>Produccion_UO!O219</f>
        <v>375.98851996832622</v>
      </c>
      <c r="Q24" s="151">
        <f>Produccion_UO!P219</f>
        <v>354.20140788037156</v>
      </c>
      <c r="R24" s="151">
        <f>Produccion_UO!Q219</f>
        <v>313.84330458344141</v>
      </c>
      <c r="S24" s="151">
        <f>Produccion_UO!R219</f>
        <v>287.86372132533177</v>
      </c>
      <c r="T24" s="151">
        <f>Produccion_UO!S219</f>
        <v>260.66314355957303</v>
      </c>
      <c r="U24" s="151">
        <f>Produccion_UO!T219</f>
        <v>263.82788654332001</v>
      </c>
      <c r="V24" s="151">
        <f>Produccion_UO!U219</f>
        <v>193.65413551981604</v>
      </c>
      <c r="W24" s="151">
        <f>Produccion_UO!V219</f>
        <v>104.74902292099119</v>
      </c>
      <c r="X24" s="151">
        <f>Produccion_UO!W219</f>
        <v>55.263718654451957</v>
      </c>
      <c r="Y24" s="151">
        <f>Produccion_UO!X219</f>
        <v>53.40759480846819</v>
      </c>
      <c r="Z24" s="151">
        <f>Produccion_UO!Y219</f>
        <v>53.088500237341009</v>
      </c>
      <c r="AA24" s="151">
        <f>Produccion_UO!Z219</f>
        <v>20.480866201533757</v>
      </c>
      <c r="AB24" s="151">
        <f>Produccion_UO!AA219</f>
        <v>0</v>
      </c>
      <c r="AC24" s="151">
        <f>Produccion_UO!AB219</f>
        <v>0</v>
      </c>
      <c r="AD24" s="151">
        <f>Produccion_UO!AC219</f>
        <v>0</v>
      </c>
      <c r="AE24" s="151">
        <f>Produccion_UO!AD219</f>
        <v>0</v>
      </c>
      <c r="AF24" s="151">
        <f>Produccion_UO!AE219</f>
        <v>0</v>
      </c>
      <c r="AG24" s="151">
        <f>Produccion_UO!AF219</f>
        <v>0</v>
      </c>
      <c r="AH24" s="151">
        <f>Produccion_UO!AG219</f>
        <v>0</v>
      </c>
      <c r="AI24" s="151">
        <f>Produccion_UO!AH219</f>
        <v>0</v>
      </c>
      <c r="AJ24" s="151">
        <f>Produccion_UO!AI219</f>
        <v>0</v>
      </c>
      <c r="AK24" s="151">
        <f>Produccion_UO!AJ219</f>
        <v>0</v>
      </c>
      <c r="AL24" s="151">
        <f>Produccion_UO!AK219</f>
        <v>0</v>
      </c>
      <c r="AM24" s="151">
        <f>Produccion_UO!AL219</f>
        <v>0</v>
      </c>
      <c r="AN24" s="151">
        <f>Produccion_UO!AM219</f>
        <v>0</v>
      </c>
      <c r="AO24" s="151">
        <f>Produccion_UO!AN219</f>
        <v>0</v>
      </c>
      <c r="AP24" s="151">
        <f>Produccion_UO!AO219</f>
        <v>0</v>
      </c>
      <c r="AQ24" s="151">
        <f>Produccion_UO!AP219</f>
        <v>0</v>
      </c>
      <c r="AR24" s="151">
        <f>Produccion_UO!AQ219</f>
        <v>0</v>
      </c>
      <c r="AS24" s="151">
        <f>Produccion_UO!AR219</f>
        <v>0</v>
      </c>
    </row>
    <row r="25" spans="2:45" x14ac:dyDescent="0.25">
      <c r="B25" t="s">
        <v>554</v>
      </c>
      <c r="C25" s="142" t="s">
        <v>619</v>
      </c>
      <c r="D25" s="146" t="s">
        <v>676</v>
      </c>
      <c r="E25" s="142" t="str">
        <f t="shared" si="2"/>
        <v>221</v>
      </c>
      <c r="F25" s="148" t="s">
        <v>673</v>
      </c>
      <c r="G25" s="148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1">
        <f>Produccion_UO!M232</f>
        <v>31.230477747780419</v>
      </c>
      <c r="O25" s="151">
        <f>Produccion_UO!N232</f>
        <v>31.809526916352553</v>
      </c>
      <c r="P25" s="151">
        <f>Produccion_UO!O232</f>
        <v>32.390931995511636</v>
      </c>
      <c r="Q25" s="151">
        <f>Produccion_UO!P232</f>
        <v>32.972337074670733</v>
      </c>
      <c r="R25" s="151">
        <f>Produccion_UO!Q232</f>
        <v>33.553742153829859</v>
      </c>
      <c r="S25" s="151">
        <f>Produccion_UO!R232</f>
        <v>32.192862513302067</v>
      </c>
      <c r="T25" s="151">
        <f>Produccion_UO!S232</f>
        <v>32.042924881786448</v>
      </c>
      <c r="U25" s="151">
        <f>Produccion_UO!T232</f>
        <v>6.407162998612467</v>
      </c>
      <c r="V25" s="151">
        <f>Produccion_UO!U232</f>
        <v>37.163403678793131</v>
      </c>
      <c r="W25" s="151">
        <f>Produccion_UO!V232</f>
        <v>74.388552551796266</v>
      </c>
      <c r="X25" s="151">
        <f>Produccion_UO!W232</f>
        <v>59.957560299693782</v>
      </c>
      <c r="Y25" s="151">
        <f>Produccion_UO!X232</f>
        <v>59.957560299693782</v>
      </c>
      <c r="Z25" s="151">
        <f>Produccion_UO!Y232</f>
        <v>59.957560299693782</v>
      </c>
      <c r="AA25" s="151">
        <f>Produccion_UO!Z232</f>
        <v>60.037644711955075</v>
      </c>
      <c r="AB25" s="151">
        <f>Produccion_UO!AA232</f>
        <v>1.4365743715663271</v>
      </c>
      <c r="AC25" s="151">
        <f>Produccion_UO!AB232</f>
        <v>0</v>
      </c>
      <c r="AD25" s="151">
        <f>Produccion_UO!AC232</f>
        <v>0</v>
      </c>
      <c r="AE25" s="151">
        <f>Produccion_UO!AD232</f>
        <v>0</v>
      </c>
      <c r="AF25" s="151">
        <f>Produccion_UO!AE232</f>
        <v>0</v>
      </c>
      <c r="AG25" s="151">
        <f>Produccion_UO!AF232</f>
        <v>0</v>
      </c>
      <c r="AH25" s="151">
        <f>Produccion_UO!AG232</f>
        <v>0</v>
      </c>
      <c r="AI25" s="151">
        <f>Produccion_UO!AH232</f>
        <v>0</v>
      </c>
      <c r="AJ25" s="151">
        <f>Produccion_UO!AI232</f>
        <v>0</v>
      </c>
      <c r="AK25" s="151">
        <f>Produccion_UO!AJ232</f>
        <v>0</v>
      </c>
      <c r="AL25" s="151">
        <f>Produccion_UO!AK232</f>
        <v>0</v>
      </c>
      <c r="AM25" s="151">
        <f>Produccion_UO!AL232</f>
        <v>0</v>
      </c>
      <c r="AN25" s="151">
        <f>Produccion_UO!AM232</f>
        <v>0</v>
      </c>
      <c r="AO25" s="151">
        <f>Produccion_UO!AN232</f>
        <v>0</v>
      </c>
      <c r="AP25" s="151">
        <f>Produccion_UO!AO232</f>
        <v>0</v>
      </c>
      <c r="AQ25" s="151">
        <f>Produccion_UO!AP232</f>
        <v>0</v>
      </c>
      <c r="AR25" s="151">
        <f>Produccion_UO!AQ232</f>
        <v>0</v>
      </c>
      <c r="AS25" s="151">
        <f>Produccion_UO!AR232</f>
        <v>0</v>
      </c>
    </row>
    <row r="26" spans="2:45" x14ac:dyDescent="0.25">
      <c r="B26" t="s">
        <v>543</v>
      </c>
      <c r="C26" s="142" t="s">
        <v>620</v>
      </c>
      <c r="D26" s="146" t="s">
        <v>676</v>
      </c>
      <c r="E26" s="142" t="str">
        <f t="shared" si="2"/>
        <v>234</v>
      </c>
      <c r="F26" s="148" t="s">
        <v>673</v>
      </c>
      <c r="G26" s="148">
        <v>11</v>
      </c>
      <c r="H26" t="str">
        <f t="shared" si="1"/>
        <v>Produccion_UO!L245</v>
      </c>
      <c r="L26" t="str">
        <f>+Produccion_UO!K234</f>
        <v>8. Otros</v>
      </c>
      <c r="N26" s="377"/>
      <c r="O26" s="378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Z26" s="378"/>
      <c r="AA26" s="378"/>
      <c r="AB26" s="378"/>
      <c r="AC26" s="378"/>
      <c r="AD26" s="378"/>
      <c r="AE26" s="378"/>
      <c r="AF26" s="378"/>
      <c r="AG26" s="378"/>
      <c r="AH26" s="378"/>
      <c r="AI26" s="378"/>
      <c r="AJ26" s="378"/>
      <c r="AK26" s="378"/>
      <c r="AL26" s="378"/>
      <c r="AM26" s="378"/>
      <c r="AN26" s="378"/>
      <c r="AO26" s="378"/>
      <c r="AP26" s="378"/>
      <c r="AQ26" s="378"/>
      <c r="AR26" s="378"/>
      <c r="AS26" s="378"/>
    </row>
    <row r="27" spans="2:45" x14ac:dyDescent="0.25">
      <c r="B27" t="s">
        <v>555</v>
      </c>
      <c r="C27" s="142" t="s">
        <v>621</v>
      </c>
      <c r="D27" s="146" t="s">
        <v>676</v>
      </c>
      <c r="E27" s="142" t="str">
        <f t="shared" si="2"/>
        <v>235</v>
      </c>
      <c r="F27" s="148" t="s">
        <v>673</v>
      </c>
      <c r="G27" s="148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1">
        <f>Produccion_UO!M246</f>
        <v>0</v>
      </c>
      <c r="O27" s="151">
        <f>Produccion_UO!N246</f>
        <v>0</v>
      </c>
      <c r="P27" s="151">
        <f>Produccion_UO!O246</f>
        <v>0</v>
      </c>
      <c r="Q27" s="151">
        <f>Produccion_UO!P246</f>
        <v>0</v>
      </c>
      <c r="R27" s="151">
        <f>Produccion_UO!Q246</f>
        <v>0</v>
      </c>
      <c r="S27" s="151">
        <f>Produccion_UO!R246</f>
        <v>0</v>
      </c>
      <c r="T27" s="151">
        <f>Produccion_UO!S246</f>
        <v>0</v>
      </c>
      <c r="U27" s="151">
        <f>Produccion_UO!T246</f>
        <v>0</v>
      </c>
      <c r="V27" s="151">
        <f>Produccion_UO!U246</f>
        <v>0</v>
      </c>
      <c r="W27" s="151">
        <f>Produccion_UO!V246</f>
        <v>0</v>
      </c>
      <c r="X27" s="151">
        <f>Produccion_UO!W246</f>
        <v>0</v>
      </c>
      <c r="Y27" s="151">
        <f>Produccion_UO!X246</f>
        <v>0</v>
      </c>
      <c r="Z27" s="151">
        <f>Produccion_UO!Y246</f>
        <v>0</v>
      </c>
      <c r="AA27" s="151">
        <f>Produccion_UO!Z246</f>
        <v>0</v>
      </c>
      <c r="AB27" s="151">
        <f>Produccion_UO!AA246</f>
        <v>0</v>
      </c>
      <c r="AC27" s="151">
        <f>Produccion_UO!AB246</f>
        <v>0</v>
      </c>
      <c r="AD27" s="151">
        <f>Produccion_UO!AC246</f>
        <v>0</v>
      </c>
      <c r="AE27" s="151">
        <f>Produccion_UO!AD246</f>
        <v>0</v>
      </c>
      <c r="AF27" s="151">
        <f>Produccion_UO!AE246</f>
        <v>0</v>
      </c>
      <c r="AG27" s="151">
        <f>Produccion_UO!AF246</f>
        <v>0</v>
      </c>
      <c r="AH27" s="151">
        <f>Produccion_UO!AG246</f>
        <v>0</v>
      </c>
      <c r="AI27" s="151">
        <f>Produccion_UO!AH246</f>
        <v>0</v>
      </c>
      <c r="AJ27" s="151">
        <f>Produccion_UO!AI246</f>
        <v>0</v>
      </c>
      <c r="AK27" s="151">
        <f>Produccion_UO!AJ246</f>
        <v>0</v>
      </c>
      <c r="AL27" s="151">
        <f>Produccion_UO!AK246</f>
        <v>0</v>
      </c>
      <c r="AM27" s="151">
        <f>Produccion_UO!AL246</f>
        <v>0</v>
      </c>
      <c r="AN27" s="151">
        <f>Produccion_UO!AM246</f>
        <v>0</v>
      </c>
      <c r="AO27" s="151">
        <f>Produccion_UO!AN246</f>
        <v>0</v>
      </c>
      <c r="AP27" s="151">
        <f>Produccion_UO!AO246</f>
        <v>0</v>
      </c>
      <c r="AQ27" s="151">
        <f>Produccion_UO!AP246</f>
        <v>0</v>
      </c>
      <c r="AR27" s="151">
        <f>Produccion_UO!AQ246</f>
        <v>0</v>
      </c>
      <c r="AS27" s="151">
        <f>Produccion_UO!AR246</f>
        <v>0</v>
      </c>
    </row>
    <row r="28" spans="2:45" x14ac:dyDescent="0.25">
      <c r="B28" t="s">
        <v>556</v>
      </c>
      <c r="C28" s="142" t="s">
        <v>622</v>
      </c>
      <c r="D28" s="146" t="s">
        <v>676</v>
      </c>
      <c r="E28" s="142" t="str">
        <f t="shared" si="2"/>
        <v>248</v>
      </c>
      <c r="F28" s="148" t="s">
        <v>673</v>
      </c>
      <c r="G28" s="148">
        <v>11</v>
      </c>
      <c r="H28" t="str">
        <f t="shared" si="1"/>
        <v>Produccion_UO!L259</v>
      </c>
      <c r="L28" t="str">
        <f>+Produccion_UO!K248</f>
        <v>8.2 LPG usado para auogeneración</v>
      </c>
      <c r="N28" s="151">
        <f>Produccion_UO!M259</f>
        <v>0</v>
      </c>
      <c r="O28" s="151">
        <f>Produccion_UO!N259</f>
        <v>0</v>
      </c>
      <c r="P28" s="151">
        <f>Produccion_UO!O259</f>
        <v>0</v>
      </c>
      <c r="Q28" s="151">
        <f>Produccion_UO!P259</f>
        <v>0</v>
      </c>
      <c r="R28" s="151">
        <f>Produccion_UO!Q259</f>
        <v>0</v>
      </c>
      <c r="S28" s="151">
        <f>Produccion_UO!R259</f>
        <v>0</v>
      </c>
      <c r="T28" s="151">
        <f>Produccion_UO!S259</f>
        <v>0</v>
      </c>
      <c r="U28" s="151">
        <f>Produccion_UO!T259</f>
        <v>0</v>
      </c>
      <c r="V28" s="151">
        <f>Produccion_UO!U259</f>
        <v>0</v>
      </c>
      <c r="W28" s="151">
        <f>Produccion_UO!V259</f>
        <v>0</v>
      </c>
      <c r="X28" s="151">
        <f>Produccion_UO!W259</f>
        <v>0</v>
      </c>
      <c r="Y28" s="151">
        <f>Produccion_UO!X259</f>
        <v>0</v>
      </c>
      <c r="Z28" s="151">
        <f>Produccion_UO!Y259</f>
        <v>0</v>
      </c>
      <c r="AA28" s="151">
        <f>Produccion_UO!Z259</f>
        <v>0</v>
      </c>
      <c r="AB28" s="151">
        <f>Produccion_UO!AA259</f>
        <v>0</v>
      </c>
      <c r="AC28" s="151">
        <f>Produccion_UO!AB259</f>
        <v>0</v>
      </c>
      <c r="AD28" s="151">
        <f>Produccion_UO!AC259</f>
        <v>0</v>
      </c>
      <c r="AE28" s="151">
        <f>Produccion_UO!AD259</f>
        <v>0</v>
      </c>
      <c r="AF28" s="151">
        <f>Produccion_UO!AE259</f>
        <v>0</v>
      </c>
      <c r="AG28" s="151">
        <f>Produccion_UO!AF259</f>
        <v>0</v>
      </c>
      <c r="AH28" s="151">
        <f>Produccion_UO!AG259</f>
        <v>0</v>
      </c>
      <c r="AI28" s="151">
        <f>Produccion_UO!AH259</f>
        <v>0</v>
      </c>
      <c r="AJ28" s="151">
        <f>Produccion_UO!AI259</f>
        <v>0</v>
      </c>
      <c r="AK28" s="151">
        <f>Produccion_UO!AJ259</f>
        <v>0</v>
      </c>
      <c r="AL28" s="151">
        <f>Produccion_UO!AK259</f>
        <v>0</v>
      </c>
      <c r="AM28" s="151">
        <f>Produccion_UO!AL259</f>
        <v>0</v>
      </c>
      <c r="AN28" s="151">
        <f>Produccion_UO!AM259</f>
        <v>0</v>
      </c>
      <c r="AO28" s="151">
        <f>Produccion_UO!AN259</f>
        <v>0</v>
      </c>
      <c r="AP28" s="151">
        <f>Produccion_UO!AO259</f>
        <v>0</v>
      </c>
      <c r="AQ28" s="151">
        <f>Produccion_UO!AP259</f>
        <v>0</v>
      </c>
      <c r="AR28" s="151">
        <f>Produccion_UO!AQ259</f>
        <v>0</v>
      </c>
      <c r="AS28" s="151">
        <f>Produccion_UO!AR259</f>
        <v>0</v>
      </c>
    </row>
    <row r="29" spans="2:45" x14ac:dyDescent="0.25">
      <c r="B29" t="s">
        <v>544</v>
      </c>
      <c r="C29" s="142" t="s">
        <v>623</v>
      </c>
      <c r="D29" s="146" t="s">
        <v>676</v>
      </c>
      <c r="E29" s="142" t="str">
        <f t="shared" si="2"/>
        <v>262</v>
      </c>
      <c r="F29" s="148" t="s">
        <v>673</v>
      </c>
      <c r="G29" s="148">
        <v>11</v>
      </c>
      <c r="H29" t="str">
        <f t="shared" si="1"/>
        <v>Produccion_UO!L273</v>
      </c>
      <c r="L29" t="str">
        <f>+Produccion_UO!K262</f>
        <v>9. CONSUMO DE ELECTRICIDAD</v>
      </c>
      <c r="N29" s="377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Z29" s="378"/>
      <c r="AA29" s="378"/>
      <c r="AB29" s="378"/>
      <c r="AC29" s="378"/>
      <c r="AD29" s="378"/>
      <c r="AE29" s="378"/>
      <c r="AF29" s="378"/>
      <c r="AG29" s="378"/>
      <c r="AH29" s="378"/>
      <c r="AI29" s="378"/>
      <c r="AJ29" s="378"/>
      <c r="AK29" s="378"/>
      <c r="AL29" s="378"/>
      <c r="AM29" s="378"/>
      <c r="AN29" s="378"/>
      <c r="AO29" s="378"/>
      <c r="AP29" s="378"/>
      <c r="AQ29" s="378"/>
      <c r="AR29" s="378"/>
      <c r="AS29" s="378"/>
    </row>
    <row r="30" spans="2:45" x14ac:dyDescent="0.25">
      <c r="B30" t="s">
        <v>557</v>
      </c>
      <c r="C30" s="142" t="s">
        <v>624</v>
      </c>
      <c r="D30" s="146" t="s">
        <v>676</v>
      </c>
      <c r="E30" s="142" t="str">
        <f t="shared" si="2"/>
        <v>263</v>
      </c>
      <c r="F30" s="148" t="s">
        <v>673</v>
      </c>
      <c r="G30" s="148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1">
        <f>Produccion_UO!M274</f>
        <v>6441.5390905767672</v>
      </c>
      <c r="O30" s="151">
        <f>Produccion_UO!N274</f>
        <v>6070.764685196451</v>
      </c>
      <c r="P30" s="151">
        <f>Produccion_UO!O274</f>
        <v>5609.9870305800132</v>
      </c>
      <c r="Q30" s="151">
        <f>Produccion_UO!P274</f>
        <v>5438.5447309915571</v>
      </c>
      <c r="R30" s="151">
        <f>Produccion_UO!Q274</f>
        <v>4468.6544573147767</v>
      </c>
      <c r="S30" s="151">
        <f>Produccion_UO!R274</f>
        <v>3908.8759211885085</v>
      </c>
      <c r="T30" s="151">
        <f>Produccion_UO!S274</f>
        <v>3634.4411679773239</v>
      </c>
      <c r="U30" s="151">
        <f>Produccion_UO!T274</f>
        <v>3363.6450744315916</v>
      </c>
      <c r="V30" s="151">
        <f>Produccion_UO!U274</f>
        <v>2555.9216106777435</v>
      </c>
      <c r="W30" s="151">
        <f>Produccion_UO!V274</f>
        <v>2010.3941097958768</v>
      </c>
      <c r="X30" s="151">
        <f>Produccion_UO!W274</f>
        <v>1310.5777218796366</v>
      </c>
      <c r="Y30" s="151">
        <f>Produccion_UO!X274</f>
        <v>1272.8853723709356</v>
      </c>
      <c r="Z30" s="151">
        <f>Produccion_UO!Y274</f>
        <v>1267.5839858210149</v>
      </c>
      <c r="AA30" s="151">
        <f>Produccion_UO!Z274</f>
        <v>921.10073266787731</v>
      </c>
      <c r="AB30" s="151">
        <f>Produccion_UO!AA274</f>
        <v>32.082298602832047</v>
      </c>
      <c r="AC30" s="151">
        <f>Produccion_UO!AB274</f>
        <v>0</v>
      </c>
      <c r="AD30" s="151">
        <f>Produccion_UO!AC274</f>
        <v>0</v>
      </c>
      <c r="AE30" s="151">
        <f>Produccion_UO!AD274</f>
        <v>0</v>
      </c>
      <c r="AF30" s="151">
        <f>Produccion_UO!AE274</f>
        <v>0</v>
      </c>
      <c r="AG30" s="151">
        <f>Produccion_UO!AF274</f>
        <v>0</v>
      </c>
      <c r="AH30" s="151">
        <f>Produccion_UO!AG274</f>
        <v>0</v>
      </c>
      <c r="AI30" s="151">
        <f>Produccion_UO!AH274</f>
        <v>0</v>
      </c>
      <c r="AJ30" s="151">
        <f>Produccion_UO!AI274</f>
        <v>0</v>
      </c>
      <c r="AK30" s="151">
        <f>Produccion_UO!AJ274</f>
        <v>0</v>
      </c>
      <c r="AL30" s="151">
        <f>Produccion_UO!AK274</f>
        <v>0</v>
      </c>
      <c r="AM30" s="151">
        <f>Produccion_UO!AL274</f>
        <v>0</v>
      </c>
      <c r="AN30" s="151">
        <f>Produccion_UO!AM274</f>
        <v>0</v>
      </c>
      <c r="AO30" s="151">
        <f>Produccion_UO!AN274</f>
        <v>0</v>
      </c>
      <c r="AP30" s="151">
        <f>Produccion_UO!AO274</f>
        <v>0</v>
      </c>
      <c r="AQ30" s="151">
        <f>Produccion_UO!AP274</f>
        <v>0</v>
      </c>
      <c r="AR30" s="151">
        <f>Produccion_UO!AQ274</f>
        <v>0</v>
      </c>
      <c r="AS30" s="151">
        <f>Produccion_UO!AR274</f>
        <v>0</v>
      </c>
    </row>
    <row r="31" spans="2:45" x14ac:dyDescent="0.25">
      <c r="B31" t="s">
        <v>558</v>
      </c>
      <c r="C31" s="142" t="s">
        <v>625</v>
      </c>
      <c r="D31" s="146" t="s">
        <v>676</v>
      </c>
      <c r="E31" s="142" t="str">
        <f t="shared" si="2"/>
        <v>276</v>
      </c>
      <c r="F31" s="148" t="s">
        <v>673</v>
      </c>
      <c r="G31" s="148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1">
        <f>Produccion_UO!M287</f>
        <v>4953.3161257595502</v>
      </c>
      <c r="O31" s="151">
        <f>Produccion_UO!N287</f>
        <v>4674.496564105094</v>
      </c>
      <c r="P31" s="151">
        <f>Produccion_UO!O287</f>
        <v>4353.9957015615182</v>
      </c>
      <c r="Q31" s="151">
        <f>Produccion_UO!P287</f>
        <v>4187.1901114693583</v>
      </c>
      <c r="R31" s="151">
        <f>Produccion_UO!Q287</f>
        <v>3581.8653001560288</v>
      </c>
      <c r="S31" s="151">
        <f>Produccion_UO!R287</f>
        <v>3197.2958943692715</v>
      </c>
      <c r="T31" s="151">
        <f>Produccion_UO!S287</f>
        <v>2954.8971955842453</v>
      </c>
      <c r="U31" s="151">
        <f>Produccion_UO!T287</f>
        <v>2753.0269131900027</v>
      </c>
      <c r="V31" s="151">
        <f>Produccion_UO!U287</f>
        <v>2196.5676815453417</v>
      </c>
      <c r="W31" s="151">
        <f>Produccion_UO!V287</f>
        <v>1729.5911302228474</v>
      </c>
      <c r="X31" s="151">
        <f>Produccion_UO!W287</f>
        <v>1119.4374892785968</v>
      </c>
      <c r="Y31" s="151">
        <f>Produccion_UO!X287</f>
        <v>1085.5794554092095</v>
      </c>
      <c r="Z31" s="151">
        <f>Produccion_UO!Y287</f>
        <v>1081.8350171653142</v>
      </c>
      <c r="AA31" s="151">
        <f>Produccion_UO!Z287</f>
        <v>778.97541889946024</v>
      </c>
      <c r="AB31" s="151">
        <f>Produccion_UO!AA287</f>
        <v>19.602667502259667</v>
      </c>
      <c r="AC31" s="151">
        <f>Produccion_UO!AB287</f>
        <v>0</v>
      </c>
      <c r="AD31" s="151">
        <f>Produccion_UO!AC287</f>
        <v>0</v>
      </c>
      <c r="AE31" s="151">
        <f>Produccion_UO!AD287</f>
        <v>0</v>
      </c>
      <c r="AF31" s="151">
        <f>Produccion_UO!AE287</f>
        <v>0</v>
      </c>
      <c r="AG31" s="151">
        <f>Produccion_UO!AF287</f>
        <v>0</v>
      </c>
      <c r="AH31" s="151">
        <f>Produccion_UO!AG287</f>
        <v>0</v>
      </c>
      <c r="AI31" s="151">
        <f>Produccion_UO!AH287</f>
        <v>0</v>
      </c>
      <c r="AJ31" s="151">
        <f>Produccion_UO!AI287</f>
        <v>0</v>
      </c>
      <c r="AK31" s="151">
        <f>Produccion_UO!AJ287</f>
        <v>0</v>
      </c>
      <c r="AL31" s="151">
        <f>Produccion_UO!AK287</f>
        <v>0</v>
      </c>
      <c r="AM31" s="151">
        <f>Produccion_UO!AL287</f>
        <v>0</v>
      </c>
      <c r="AN31" s="151">
        <f>Produccion_UO!AM287</f>
        <v>0</v>
      </c>
      <c r="AO31" s="151">
        <f>Produccion_UO!AN287</f>
        <v>0</v>
      </c>
      <c r="AP31" s="151">
        <f>Produccion_UO!AO287</f>
        <v>0</v>
      </c>
      <c r="AQ31" s="151">
        <f>Produccion_UO!AP287</f>
        <v>0</v>
      </c>
      <c r="AR31" s="151">
        <f>Produccion_UO!AQ287</f>
        <v>0</v>
      </c>
      <c r="AS31" s="151">
        <f>Produccion_UO!AR287</f>
        <v>0</v>
      </c>
    </row>
    <row r="32" spans="2:45" x14ac:dyDescent="0.25">
      <c r="B32" t="s">
        <v>559</v>
      </c>
      <c r="C32" s="142" t="s">
        <v>626</v>
      </c>
      <c r="D32" s="146" t="s">
        <v>676</v>
      </c>
      <c r="E32" s="142" t="str">
        <f t="shared" si="2"/>
        <v>289</v>
      </c>
      <c r="F32" s="148" t="s">
        <v>673</v>
      </c>
      <c r="G32" s="148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1">
        <f>Produccion_UO!M300</f>
        <v>1488.2229648172167</v>
      </c>
      <c r="O32" s="151">
        <f>Produccion_UO!N300</f>
        <v>1396.2681210913565</v>
      </c>
      <c r="P32" s="151">
        <f>Produccion_UO!O300</f>
        <v>1255.9913290184945</v>
      </c>
      <c r="Q32" s="151">
        <f>Produccion_UO!P300</f>
        <v>1251.3546195221982</v>
      </c>
      <c r="R32" s="151">
        <f>Produccion_UO!Q300</f>
        <v>886.78915715874894</v>
      </c>
      <c r="S32" s="151">
        <f>Produccion_UO!R300</f>
        <v>711.58002681923722</v>
      </c>
      <c r="T32" s="151">
        <f>Produccion_UO!S300</f>
        <v>679.54397239307809</v>
      </c>
      <c r="U32" s="151">
        <f>Produccion_UO!T300</f>
        <v>610.61816124158895</v>
      </c>
      <c r="V32" s="151">
        <f>Produccion_UO!U300</f>
        <v>359.3539291324023</v>
      </c>
      <c r="W32" s="151">
        <f>Produccion_UO!V300</f>
        <v>280.80297957302923</v>
      </c>
      <c r="X32" s="151">
        <f>Produccion_UO!W300</f>
        <v>191.14023260103971</v>
      </c>
      <c r="Y32" s="151">
        <f>Produccion_UO!X300</f>
        <v>187.30591696172587</v>
      </c>
      <c r="Z32" s="151">
        <f>Produccion_UO!Y300</f>
        <v>185.74896865570082</v>
      </c>
      <c r="AA32" s="151">
        <f>Produccion_UO!Z300</f>
        <v>142.12531376841713</v>
      </c>
      <c r="AB32" s="151">
        <f>Produccion_UO!AA300</f>
        <v>12.47963110057238</v>
      </c>
      <c r="AC32" s="151">
        <f>Produccion_UO!AB300</f>
        <v>0</v>
      </c>
      <c r="AD32" s="151">
        <f>Produccion_UO!AC300</f>
        <v>0</v>
      </c>
      <c r="AE32" s="151">
        <f>Produccion_UO!AD300</f>
        <v>0</v>
      </c>
      <c r="AF32" s="151">
        <f>Produccion_UO!AE300</f>
        <v>0</v>
      </c>
      <c r="AG32" s="151">
        <f>Produccion_UO!AF300</f>
        <v>0</v>
      </c>
      <c r="AH32" s="151">
        <f>Produccion_UO!AG300</f>
        <v>0</v>
      </c>
      <c r="AI32" s="151">
        <f>Produccion_UO!AH300</f>
        <v>0</v>
      </c>
      <c r="AJ32" s="151">
        <f>Produccion_UO!AI300</f>
        <v>0</v>
      </c>
      <c r="AK32" s="151">
        <f>Produccion_UO!AJ300</f>
        <v>0</v>
      </c>
      <c r="AL32" s="151">
        <f>Produccion_UO!AK300</f>
        <v>0</v>
      </c>
      <c r="AM32" s="151">
        <f>Produccion_UO!AL300</f>
        <v>0</v>
      </c>
      <c r="AN32" s="151">
        <f>Produccion_UO!AM300</f>
        <v>0</v>
      </c>
      <c r="AO32" s="151">
        <f>Produccion_UO!AN300</f>
        <v>0</v>
      </c>
      <c r="AP32" s="151">
        <f>Produccion_UO!AO300</f>
        <v>0</v>
      </c>
      <c r="AQ32" s="151">
        <f>Produccion_UO!AP300</f>
        <v>0</v>
      </c>
      <c r="AR32" s="151">
        <f>Produccion_UO!AQ300</f>
        <v>0</v>
      </c>
      <c r="AS32" s="151">
        <f>Produccion_UO!AR300</f>
        <v>0</v>
      </c>
    </row>
    <row r="33" spans="2:45" x14ac:dyDescent="0.25">
      <c r="B33" t="s">
        <v>559</v>
      </c>
      <c r="C33" s="142" t="s">
        <v>627</v>
      </c>
      <c r="D33" s="146" t="s">
        <v>676</v>
      </c>
      <c r="E33" s="142" t="str">
        <f t="shared" si="2"/>
        <v>302</v>
      </c>
      <c r="F33" s="148" t="s">
        <v>673</v>
      </c>
      <c r="G33" s="148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1">
        <f>Produccion_UO!M313</f>
        <v>951.3113140621042</v>
      </c>
      <c r="O33" s="151">
        <f>Produccion_UO!N313</f>
        <v>883.27305339113741</v>
      </c>
      <c r="P33" s="151">
        <f>Produccion_UO!O313</f>
        <v>767.81441165096305</v>
      </c>
      <c r="Q33" s="151">
        <f>Produccion_UO!P313</f>
        <v>782.28173556257127</v>
      </c>
      <c r="R33" s="151">
        <f>Produccion_UO!Q313</f>
        <v>461.01528262833745</v>
      </c>
      <c r="S33" s="151">
        <f>Produccion_UO!R313</f>
        <v>312.81718274999002</v>
      </c>
      <c r="T33" s="151">
        <f>Produccion_UO!S313</f>
        <v>308.42186503318823</v>
      </c>
      <c r="U33" s="151">
        <f>Produccion_UO!T313</f>
        <v>304.97854975741109</v>
      </c>
      <c r="V33" s="151">
        <f>Produccion_UO!U313</f>
        <v>92.169979576937493</v>
      </c>
      <c r="W33" s="151">
        <f>Produccion_UO!V313</f>
        <v>29.270257038815284</v>
      </c>
      <c r="X33" s="151">
        <f>Produccion_UO!W313</f>
        <v>26.799324755315688</v>
      </c>
      <c r="Y33" s="151">
        <f>Produccion_UO!X313</f>
        <v>24.579945143586389</v>
      </c>
      <c r="Z33" s="151">
        <f>Produccion_UO!Y313</f>
        <v>23.022996837561333</v>
      </c>
      <c r="AA33" s="151">
        <f>Produccion_UO!Z313</f>
        <v>21.335503731952755</v>
      </c>
      <c r="AB33" s="151">
        <f>Produccion_UO!AA313</f>
        <v>10.137885583225849</v>
      </c>
      <c r="AC33" s="151">
        <f>Produccion_UO!AB313</f>
        <v>0</v>
      </c>
      <c r="AD33" s="151">
        <f>Produccion_UO!AC313</f>
        <v>0</v>
      </c>
      <c r="AE33" s="151">
        <f>Produccion_UO!AD313</f>
        <v>0</v>
      </c>
      <c r="AF33" s="151">
        <f>Produccion_UO!AE313</f>
        <v>0</v>
      </c>
      <c r="AG33" s="151">
        <f>Produccion_UO!AF313</f>
        <v>0</v>
      </c>
      <c r="AH33" s="151">
        <f>Produccion_UO!AG313</f>
        <v>0</v>
      </c>
      <c r="AI33" s="151">
        <f>Produccion_UO!AH313</f>
        <v>0</v>
      </c>
      <c r="AJ33" s="151">
        <f>Produccion_UO!AI313</f>
        <v>0</v>
      </c>
      <c r="AK33" s="151">
        <f>Produccion_UO!AJ313</f>
        <v>0</v>
      </c>
      <c r="AL33" s="151">
        <f>Produccion_UO!AK313</f>
        <v>0</v>
      </c>
      <c r="AM33" s="151">
        <f>Produccion_UO!AL313</f>
        <v>0</v>
      </c>
      <c r="AN33" s="151">
        <f>Produccion_UO!AM313</f>
        <v>0</v>
      </c>
      <c r="AO33" s="151">
        <f>Produccion_UO!AN313</f>
        <v>0</v>
      </c>
      <c r="AP33" s="151">
        <f>Produccion_UO!AO313</f>
        <v>0</v>
      </c>
      <c r="AQ33" s="151">
        <f>Produccion_UO!AP313</f>
        <v>0</v>
      </c>
      <c r="AR33" s="151">
        <f>Produccion_UO!AQ313</f>
        <v>0</v>
      </c>
      <c r="AS33" s="151">
        <f>Produccion_UO!AR313</f>
        <v>0</v>
      </c>
    </row>
    <row r="34" spans="2:45" x14ac:dyDescent="0.25">
      <c r="B34" t="s">
        <v>560</v>
      </c>
      <c r="C34" s="142" t="s">
        <v>628</v>
      </c>
      <c r="D34" s="146" t="s">
        <v>676</v>
      </c>
      <c r="E34" s="142" t="str">
        <f t="shared" si="2"/>
        <v>315</v>
      </c>
      <c r="F34" s="148" t="s">
        <v>673</v>
      </c>
      <c r="G34" s="148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1">
        <f>Produccion_UO!M326</f>
        <v>616.0504035879369</v>
      </c>
      <c r="O34" s="151">
        <f>Produccion_UO!N326</f>
        <v>588.30750747728109</v>
      </c>
      <c r="P34" s="151">
        <f>Produccion_UO!O326</f>
        <v>509.72621880376551</v>
      </c>
      <c r="Q34" s="151">
        <f>Produccion_UO!P326</f>
        <v>503.65509765592475</v>
      </c>
      <c r="R34" s="151">
        <f>Produccion_UO!Q326</f>
        <v>190.55809872529591</v>
      </c>
      <c r="S34" s="151">
        <f>Produccion_UO!R326</f>
        <v>187.21944053850945</v>
      </c>
      <c r="T34" s="151">
        <f>Produccion_UO!S326</f>
        <v>183.88078235172327</v>
      </c>
      <c r="U34" s="151">
        <f>Produccion_UO!T326</f>
        <v>181.13599664981922</v>
      </c>
      <c r="V34" s="151">
        <f>Produccion_UO!U326</f>
        <v>26.387989783700888</v>
      </c>
      <c r="W34" s="151">
        <f>Produccion_UO!V326</f>
        <v>24.168610171971611</v>
      </c>
      <c r="X34" s="151">
        <f>Produccion_UO!W326</f>
        <v>21.949230560242306</v>
      </c>
      <c r="Y34" s="151">
        <f>Produccion_UO!X326</f>
        <v>19.729850948513</v>
      </c>
      <c r="Z34" s="151">
        <f>Produccion_UO!Y326</f>
        <v>18.172902642487944</v>
      </c>
      <c r="AA34" s="151">
        <f>Produccion_UO!Z326</f>
        <v>16.61595433646286</v>
      </c>
      <c r="AB34" s="151">
        <f>Produccion_UO!AA326</f>
        <v>7.5107022748254444</v>
      </c>
      <c r="AC34" s="151">
        <f>Produccion_UO!AB326</f>
        <v>0</v>
      </c>
      <c r="AD34" s="151">
        <f>Produccion_UO!AC326</f>
        <v>0</v>
      </c>
      <c r="AE34" s="151">
        <f>Produccion_UO!AD326</f>
        <v>0</v>
      </c>
      <c r="AF34" s="151">
        <f>Produccion_UO!AE326</f>
        <v>0</v>
      </c>
      <c r="AG34" s="151">
        <f>Produccion_UO!AF326</f>
        <v>0</v>
      </c>
      <c r="AH34" s="151">
        <f>Produccion_UO!AG326</f>
        <v>0</v>
      </c>
      <c r="AI34" s="151">
        <f>Produccion_UO!AH326</f>
        <v>0</v>
      </c>
      <c r="AJ34" s="151">
        <f>Produccion_UO!AI326</f>
        <v>0</v>
      </c>
      <c r="AK34" s="151">
        <f>Produccion_UO!AJ326</f>
        <v>0</v>
      </c>
      <c r="AL34" s="151">
        <f>Produccion_UO!AK326</f>
        <v>0</v>
      </c>
      <c r="AM34" s="151">
        <f>Produccion_UO!AL326</f>
        <v>0</v>
      </c>
      <c r="AN34" s="151">
        <f>Produccion_UO!AM326</f>
        <v>0</v>
      </c>
      <c r="AO34" s="151">
        <f>Produccion_UO!AN326</f>
        <v>0</v>
      </c>
      <c r="AP34" s="151">
        <f>Produccion_UO!AO326</f>
        <v>0</v>
      </c>
      <c r="AQ34" s="151">
        <f>Produccion_UO!AP326</f>
        <v>0</v>
      </c>
      <c r="AR34" s="151">
        <f>Produccion_UO!AQ326</f>
        <v>0</v>
      </c>
      <c r="AS34" s="151">
        <f>Produccion_UO!AR326</f>
        <v>0</v>
      </c>
    </row>
    <row r="35" spans="2:45" x14ac:dyDescent="0.25">
      <c r="B35" t="s">
        <v>561</v>
      </c>
      <c r="C35" s="142" t="s">
        <v>629</v>
      </c>
      <c r="D35" s="146" t="s">
        <v>676</v>
      </c>
      <c r="E35" s="142" t="str">
        <f t="shared" si="2"/>
        <v>328</v>
      </c>
      <c r="F35" s="148" t="s">
        <v>673</v>
      </c>
      <c r="G35" s="148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1">
        <f>Produccion_UO!M339</f>
        <v>335.26091047416736</v>
      </c>
      <c r="O35" s="151">
        <f>Produccion_UO!N339</f>
        <v>294.96554591385643</v>
      </c>
      <c r="P35" s="151">
        <f>Produccion_UO!O339</f>
        <v>258.08819284719743</v>
      </c>
      <c r="Q35" s="151">
        <f>Produccion_UO!P339</f>
        <v>278.62663790664664</v>
      </c>
      <c r="R35" s="151">
        <f>Produccion_UO!Q339</f>
        <v>270.4571839030416</v>
      </c>
      <c r="S35" s="151">
        <f>Produccion_UO!R339</f>
        <v>125.59774221148052</v>
      </c>
      <c r="T35" s="151">
        <f>Produccion_UO!S339</f>
        <v>124.54108268146499</v>
      </c>
      <c r="U35" s="151">
        <f>Produccion_UO!T339</f>
        <v>123.84255310759191</v>
      </c>
      <c r="V35" s="151">
        <f>Produccion_UO!U339</f>
        <v>65.781989793236605</v>
      </c>
      <c r="W35" s="151">
        <f>Produccion_UO!V339</f>
        <v>5.1016468668436721</v>
      </c>
      <c r="X35" s="151">
        <f>Produccion_UO!W339</f>
        <v>4.85009419507338</v>
      </c>
      <c r="Y35" s="151">
        <f>Produccion_UO!X339</f>
        <v>4.8500941950733889</v>
      </c>
      <c r="Z35" s="151">
        <f>Produccion_UO!Y339</f>
        <v>4.8500941950733889</v>
      </c>
      <c r="AA35" s="151">
        <f>Produccion_UO!Z339</f>
        <v>4.7195493954898966</v>
      </c>
      <c r="AB35" s="151">
        <f>Produccion_UO!AA339</f>
        <v>2.6271833084004053</v>
      </c>
      <c r="AC35" s="151">
        <f>Produccion_UO!AB339</f>
        <v>0</v>
      </c>
      <c r="AD35" s="151">
        <f>Produccion_UO!AC339</f>
        <v>0</v>
      </c>
      <c r="AE35" s="151">
        <f>Produccion_UO!AD339</f>
        <v>0</v>
      </c>
      <c r="AF35" s="151">
        <f>Produccion_UO!AE339</f>
        <v>0</v>
      </c>
      <c r="AG35" s="151">
        <f>Produccion_UO!AF339</f>
        <v>0</v>
      </c>
      <c r="AH35" s="151">
        <f>Produccion_UO!AG339</f>
        <v>0</v>
      </c>
      <c r="AI35" s="151">
        <f>Produccion_UO!AH339</f>
        <v>0</v>
      </c>
      <c r="AJ35" s="151">
        <f>Produccion_UO!AI339</f>
        <v>0</v>
      </c>
      <c r="AK35" s="151">
        <f>Produccion_UO!AJ339</f>
        <v>0</v>
      </c>
      <c r="AL35" s="151">
        <f>Produccion_UO!AK339</f>
        <v>0</v>
      </c>
      <c r="AM35" s="151">
        <f>Produccion_UO!AL339</f>
        <v>0</v>
      </c>
      <c r="AN35" s="151">
        <f>Produccion_UO!AM339</f>
        <v>0</v>
      </c>
      <c r="AO35" s="151">
        <f>Produccion_UO!AN339</f>
        <v>0</v>
      </c>
      <c r="AP35" s="151">
        <f>Produccion_UO!AO339</f>
        <v>0</v>
      </c>
      <c r="AQ35" s="151">
        <f>Produccion_UO!AP339</f>
        <v>0</v>
      </c>
      <c r="AR35" s="151">
        <f>Produccion_UO!AQ339</f>
        <v>0</v>
      </c>
      <c r="AS35" s="151">
        <f>Produccion_UO!AR339</f>
        <v>0</v>
      </c>
    </row>
    <row r="36" spans="2:45" x14ac:dyDescent="0.25">
      <c r="B36" t="s">
        <v>562</v>
      </c>
      <c r="C36" s="142" t="s">
        <v>630</v>
      </c>
      <c r="D36" s="146" t="s">
        <v>676</v>
      </c>
      <c r="E36" s="142" t="str">
        <f t="shared" si="2"/>
        <v>341</v>
      </c>
      <c r="F36" s="148" t="s">
        <v>673</v>
      </c>
      <c r="G36" s="148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1">
        <f>Produccion_UO!M352</f>
        <v>536.91165075511265</v>
      </c>
      <c r="O36" s="151">
        <f>Produccion_UO!N352</f>
        <v>512.9950677002189</v>
      </c>
      <c r="P36" s="151">
        <f>Produccion_UO!O352</f>
        <v>488.17691736753159</v>
      </c>
      <c r="Q36" s="151">
        <f>Produccion_UO!P352</f>
        <v>469.07288395962689</v>
      </c>
      <c r="R36" s="151">
        <f>Produccion_UO!Q352</f>
        <v>425.7738745304116</v>
      </c>
      <c r="S36" s="151">
        <f>Produccion_UO!R352</f>
        <v>398.76284406924719</v>
      </c>
      <c r="T36" s="151">
        <f>Produccion_UO!S352</f>
        <v>371.12210735988987</v>
      </c>
      <c r="U36" s="151">
        <f>Produccion_UO!T352</f>
        <v>305.63961148417781</v>
      </c>
      <c r="V36" s="151">
        <f>Produccion_UO!U352</f>
        <v>267.18394955546484</v>
      </c>
      <c r="W36" s="151">
        <f>Produccion_UO!V352</f>
        <v>251.53272253421397</v>
      </c>
      <c r="X36" s="151">
        <f>Produccion_UO!W352</f>
        <v>164.34090784572402</v>
      </c>
      <c r="Y36" s="151">
        <f>Produccion_UO!X352</f>
        <v>162.72597181813947</v>
      </c>
      <c r="Z36" s="151">
        <f>Produccion_UO!Y352</f>
        <v>162.72597181813947</v>
      </c>
      <c r="AA36" s="151">
        <f>Produccion_UO!Z352</f>
        <v>120.78981003646436</v>
      </c>
      <c r="AB36" s="151">
        <f>Produccion_UO!AA352</f>
        <v>2.3417455173465305</v>
      </c>
      <c r="AC36" s="151">
        <f>Produccion_UO!AB352</f>
        <v>0</v>
      </c>
      <c r="AD36" s="151">
        <f>Produccion_UO!AC352</f>
        <v>0</v>
      </c>
      <c r="AE36" s="151">
        <f>Produccion_UO!AD352</f>
        <v>0</v>
      </c>
      <c r="AF36" s="151">
        <f>Produccion_UO!AE352</f>
        <v>0</v>
      </c>
      <c r="AG36" s="151">
        <f>Produccion_UO!AF352</f>
        <v>0</v>
      </c>
      <c r="AH36" s="151">
        <f>Produccion_UO!AG352</f>
        <v>0</v>
      </c>
      <c r="AI36" s="151">
        <f>Produccion_UO!AH352</f>
        <v>0</v>
      </c>
      <c r="AJ36" s="151">
        <f>Produccion_UO!AI352</f>
        <v>0</v>
      </c>
      <c r="AK36" s="151">
        <f>Produccion_UO!AJ352</f>
        <v>0</v>
      </c>
      <c r="AL36" s="151">
        <f>Produccion_UO!AK352</f>
        <v>0</v>
      </c>
      <c r="AM36" s="151">
        <f>Produccion_UO!AL352</f>
        <v>0</v>
      </c>
      <c r="AN36" s="151">
        <f>Produccion_UO!AM352</f>
        <v>0</v>
      </c>
      <c r="AO36" s="151">
        <f>Produccion_UO!AN352</f>
        <v>0</v>
      </c>
      <c r="AP36" s="151">
        <f>Produccion_UO!AO352</f>
        <v>0</v>
      </c>
      <c r="AQ36" s="151">
        <f>Produccion_UO!AP352</f>
        <v>0</v>
      </c>
      <c r="AR36" s="151">
        <f>Produccion_UO!AQ352</f>
        <v>0</v>
      </c>
      <c r="AS36" s="151">
        <f>Produccion_UO!AR352</f>
        <v>0</v>
      </c>
    </row>
    <row r="37" spans="2:45" x14ac:dyDescent="0.25">
      <c r="B37" t="s">
        <v>563</v>
      </c>
      <c r="C37" s="142" t="s">
        <v>631</v>
      </c>
      <c r="D37" s="146" t="s">
        <v>676</v>
      </c>
      <c r="E37" s="142" t="str">
        <f t="shared" si="2"/>
        <v>354</v>
      </c>
      <c r="F37" s="148" t="s">
        <v>673</v>
      </c>
      <c r="G37" s="148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1">
        <f>Produccion_UO!M365</f>
        <v>486.00316128323391</v>
      </c>
      <c r="O37" s="151">
        <f>Produccion_UO!N365</f>
        <v>461.14267596914249</v>
      </c>
      <c r="P37" s="151">
        <f>Produccion_UO!O365</f>
        <v>435.37678303096862</v>
      </c>
      <c r="Q37" s="151">
        <f>Produccion_UO!P365</f>
        <v>415.32500701757743</v>
      </c>
      <c r="R37" s="151">
        <f>Produccion_UO!Q365</f>
        <v>371.07825498287559</v>
      </c>
      <c r="S37" s="151">
        <f>Produccion_UO!R365</f>
        <v>346.28558081493918</v>
      </c>
      <c r="T37" s="151">
        <f>Produccion_UO!S365</f>
        <v>318.88925593933914</v>
      </c>
      <c r="U37" s="151">
        <f>Produccion_UO!T365</f>
        <v>295.19535915176971</v>
      </c>
      <c r="V37" s="151">
        <f>Produccion_UO!U365</f>
        <v>206.60425685270155</v>
      </c>
      <c r="W37" s="151">
        <f>Produccion_UO!V365</f>
        <v>130.27268690505755</v>
      </c>
      <c r="X37" s="151">
        <f>Produccion_UO!W365</f>
        <v>66.604688376797327</v>
      </c>
      <c r="Y37" s="151">
        <f>Produccion_UO!X365</f>
        <v>64.989752349212779</v>
      </c>
      <c r="Z37" s="151">
        <f>Produccion_UO!Y365</f>
        <v>64.989752349212779</v>
      </c>
      <c r="AA37" s="151">
        <f>Produccion_UO!Z365</f>
        <v>22.923045767954363</v>
      </c>
      <c r="AB37" s="151">
        <f>Produccion_UO!AA365</f>
        <v>0</v>
      </c>
      <c r="AC37" s="151">
        <f>Produccion_UO!AB365</f>
        <v>0</v>
      </c>
      <c r="AD37" s="151">
        <f>Produccion_UO!AC365</f>
        <v>0</v>
      </c>
      <c r="AE37" s="151">
        <f>Produccion_UO!AD365</f>
        <v>0</v>
      </c>
      <c r="AF37" s="151">
        <f>Produccion_UO!AE365</f>
        <v>0</v>
      </c>
      <c r="AG37" s="151">
        <f>Produccion_UO!AF365</f>
        <v>0</v>
      </c>
      <c r="AH37" s="151">
        <f>Produccion_UO!AG365</f>
        <v>0</v>
      </c>
      <c r="AI37" s="151">
        <f>Produccion_UO!AH365</f>
        <v>0</v>
      </c>
      <c r="AJ37" s="151">
        <f>Produccion_UO!AI365</f>
        <v>0</v>
      </c>
      <c r="AK37" s="151">
        <f>Produccion_UO!AJ365</f>
        <v>0</v>
      </c>
      <c r="AL37" s="151">
        <f>Produccion_UO!AK365</f>
        <v>0</v>
      </c>
      <c r="AM37" s="151">
        <f>Produccion_UO!AL365</f>
        <v>0</v>
      </c>
      <c r="AN37" s="151">
        <f>Produccion_UO!AM365</f>
        <v>0</v>
      </c>
      <c r="AO37" s="151">
        <f>Produccion_UO!AN365</f>
        <v>0</v>
      </c>
      <c r="AP37" s="151">
        <f>Produccion_UO!AO365</f>
        <v>0</v>
      </c>
      <c r="AQ37" s="151">
        <f>Produccion_UO!AP365</f>
        <v>0</v>
      </c>
      <c r="AR37" s="151">
        <f>Produccion_UO!AQ365</f>
        <v>0</v>
      </c>
      <c r="AS37" s="151">
        <f>Produccion_UO!AR365</f>
        <v>0</v>
      </c>
    </row>
    <row r="38" spans="2:45" x14ac:dyDescent="0.25">
      <c r="B38" t="s">
        <v>564</v>
      </c>
      <c r="C38" s="142" t="s">
        <v>632</v>
      </c>
      <c r="D38" s="146" t="s">
        <v>676</v>
      </c>
      <c r="E38" s="142" t="str">
        <f t="shared" si="2"/>
        <v>367</v>
      </c>
      <c r="F38" s="148" t="s">
        <v>673</v>
      </c>
      <c r="G38" s="148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1">
        <f>Produccion_UO!M378</f>
        <v>50.908489471878752</v>
      </c>
      <c r="O38" s="151">
        <f>Produccion_UO!N378</f>
        <v>51.852391731076473</v>
      </c>
      <c r="P38" s="151">
        <f>Produccion_UO!O378</f>
        <v>52.800134336562969</v>
      </c>
      <c r="Q38" s="151">
        <f>Produccion_UO!P378</f>
        <v>53.747876942049473</v>
      </c>
      <c r="R38" s="151">
        <f>Produccion_UO!Q378</f>
        <v>54.695619547535998</v>
      </c>
      <c r="S38" s="151">
        <f>Produccion_UO!R378</f>
        <v>52.477263254308035</v>
      </c>
      <c r="T38" s="151">
        <f>Produccion_UO!S378</f>
        <v>52.232851420550688</v>
      </c>
      <c r="U38" s="151">
        <f>Produccion_UO!T378</f>
        <v>10.44425233240811</v>
      </c>
      <c r="V38" s="151">
        <f>Produccion_UO!U378</f>
        <v>60.579692702763332</v>
      </c>
      <c r="W38" s="151">
        <f>Produccion_UO!V378</f>
        <v>121.26003562915641</v>
      </c>
      <c r="X38" s="151">
        <f>Produccion_UO!W378</f>
        <v>97.736219468926677</v>
      </c>
      <c r="Y38" s="151">
        <f>Produccion_UO!X378</f>
        <v>97.736219468926677</v>
      </c>
      <c r="Z38" s="151">
        <f>Produccion_UO!Y378</f>
        <v>97.736219468926677</v>
      </c>
      <c r="AA38" s="151">
        <f>Produccion_UO!Z378</f>
        <v>97.866764268509996</v>
      </c>
      <c r="AB38" s="151">
        <f>Produccion_UO!AA378</f>
        <v>2.3417455173465305</v>
      </c>
      <c r="AC38" s="151">
        <f>Produccion_UO!AB378</f>
        <v>0</v>
      </c>
      <c r="AD38" s="151">
        <f>Produccion_UO!AC378</f>
        <v>0</v>
      </c>
      <c r="AE38" s="151">
        <f>Produccion_UO!AD378</f>
        <v>0</v>
      </c>
      <c r="AF38" s="151">
        <f>Produccion_UO!AE378</f>
        <v>0</v>
      </c>
      <c r="AG38" s="151">
        <f>Produccion_UO!AF378</f>
        <v>0</v>
      </c>
      <c r="AH38" s="151">
        <f>Produccion_UO!AG378</f>
        <v>0</v>
      </c>
      <c r="AI38" s="151">
        <f>Produccion_UO!AH378</f>
        <v>0</v>
      </c>
      <c r="AJ38" s="151">
        <f>Produccion_UO!AI378</f>
        <v>0</v>
      </c>
      <c r="AK38" s="151">
        <f>Produccion_UO!AJ378</f>
        <v>0</v>
      </c>
      <c r="AL38" s="151">
        <f>Produccion_UO!AK378</f>
        <v>0</v>
      </c>
      <c r="AM38" s="151">
        <f>Produccion_UO!AL378</f>
        <v>0</v>
      </c>
      <c r="AN38" s="151">
        <f>Produccion_UO!AM378</f>
        <v>0</v>
      </c>
      <c r="AO38" s="151">
        <f>Produccion_UO!AN378</f>
        <v>0</v>
      </c>
      <c r="AP38" s="151">
        <f>Produccion_UO!AO378</f>
        <v>0</v>
      </c>
      <c r="AQ38" s="151">
        <f>Produccion_UO!AP378</f>
        <v>0</v>
      </c>
      <c r="AR38" s="151">
        <f>Produccion_UO!AQ378</f>
        <v>0</v>
      </c>
      <c r="AS38" s="151">
        <f>Produccion_UO!AR378</f>
        <v>0</v>
      </c>
    </row>
    <row r="39" spans="2:45" x14ac:dyDescent="0.25">
      <c r="B39" t="s">
        <v>565</v>
      </c>
      <c r="C39" s="142" t="s">
        <v>633</v>
      </c>
      <c r="D39" s="146" t="s">
        <v>676</v>
      </c>
      <c r="E39" s="142" t="str">
        <f t="shared" si="2"/>
        <v>382</v>
      </c>
      <c r="F39" s="148" t="s">
        <v>673</v>
      </c>
      <c r="G39" s="148">
        <v>11</v>
      </c>
      <c r="H39" t="str">
        <f t="shared" si="1"/>
        <v>Produccion_UO!L393</v>
      </c>
      <c r="L39" t="str">
        <f>+Produccion_UO!K382</f>
        <v>10. GENERACIÓN DE ELECTRICIDAD</v>
      </c>
      <c r="N39" s="377"/>
      <c r="O39" s="378"/>
      <c r="P39" s="378"/>
      <c r="Q39" s="378"/>
      <c r="R39" s="378"/>
      <c r="S39" s="378"/>
      <c r="T39" s="378"/>
      <c r="U39" s="378"/>
      <c r="V39" s="378"/>
      <c r="W39" s="378"/>
      <c r="X39" s="378"/>
      <c r="Y39" s="378"/>
      <c r="Z39" s="378"/>
      <c r="AA39" s="378"/>
      <c r="AB39" s="378"/>
      <c r="AC39" s="378"/>
      <c r="AD39" s="378"/>
      <c r="AE39" s="378"/>
      <c r="AF39" s="378"/>
      <c r="AG39" s="378"/>
      <c r="AH39" s="378"/>
      <c r="AI39" s="378"/>
      <c r="AJ39" s="378"/>
      <c r="AK39" s="378"/>
      <c r="AL39" s="378"/>
      <c r="AM39" s="378"/>
      <c r="AN39" s="378"/>
      <c r="AO39" s="378"/>
      <c r="AP39" s="378"/>
      <c r="AQ39" s="378"/>
      <c r="AR39" s="378"/>
      <c r="AS39" s="378"/>
    </row>
    <row r="40" spans="2:45" x14ac:dyDescent="0.25">
      <c r="B40" t="s">
        <v>566</v>
      </c>
      <c r="C40" s="142" t="s">
        <v>634</v>
      </c>
      <c r="D40" s="146" t="s">
        <v>676</v>
      </c>
      <c r="E40" s="142" t="str">
        <f t="shared" si="2"/>
        <v>383</v>
      </c>
      <c r="F40" s="148" t="s">
        <v>673</v>
      </c>
      <c r="G40" s="148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1">
        <f>Produccion_UO!M394</f>
        <v>6510.5516890833442</v>
      </c>
      <c r="O40" s="151">
        <f>Produccion_UO!N394</f>
        <v>6036.5868049665278</v>
      </c>
      <c r="P40" s="151">
        <f>Produccion_UO!O394</f>
        <v>5567.4758687965468</v>
      </c>
      <c r="Q40" s="151">
        <f>Produccion_UO!P394</f>
        <v>5387.7002876545548</v>
      </c>
      <c r="R40" s="151">
        <f>Produccion_UO!Q394</f>
        <v>4409.476732424233</v>
      </c>
      <c r="S40" s="151">
        <f>Produccion_UO!R394</f>
        <v>3840.6437059876894</v>
      </c>
      <c r="T40" s="151">
        <f>Produccion_UO!S394</f>
        <v>3558.1673562507831</v>
      </c>
      <c r="U40" s="151">
        <f>Produccion_UO!T394</f>
        <v>3315.1883040110652</v>
      </c>
      <c r="V40" s="151">
        <f>Produccion_UO!U394</f>
        <v>2504.6309774462588</v>
      </c>
      <c r="W40" s="151">
        <f>Produccion_UO!V394</f>
        <v>1919.6061689203561</v>
      </c>
      <c r="X40" s="151">
        <f>Produccion_UO!W394</f>
        <v>1218.9864900538921</v>
      </c>
      <c r="Y40" s="151">
        <f>Produccion_UO!X394</f>
        <v>1180.4908495949674</v>
      </c>
      <c r="Z40" s="151">
        <f>Produccion_UO!Y394</f>
        <v>1174.7737348046921</v>
      </c>
      <c r="AA40" s="151">
        <f>Produccion_UO!Z394</f>
        <v>827.87475341120012</v>
      </c>
      <c r="AB40" s="151">
        <f>Produccion_UO!AA394</f>
        <v>29.855243144780516</v>
      </c>
      <c r="AC40" s="151">
        <f>Produccion_UO!AB394</f>
        <v>0</v>
      </c>
      <c r="AD40" s="151">
        <f>Produccion_UO!AC394</f>
        <v>0</v>
      </c>
      <c r="AE40" s="151">
        <f>Produccion_UO!AD394</f>
        <v>0</v>
      </c>
      <c r="AF40" s="151">
        <f>Produccion_UO!AE394</f>
        <v>0</v>
      </c>
      <c r="AG40" s="151">
        <f>Produccion_UO!AF394</f>
        <v>0</v>
      </c>
      <c r="AH40" s="151">
        <f>Produccion_UO!AG394</f>
        <v>0</v>
      </c>
      <c r="AI40" s="151">
        <f>Produccion_UO!AH394</f>
        <v>0</v>
      </c>
      <c r="AJ40" s="151">
        <f>Produccion_UO!AI394</f>
        <v>0</v>
      </c>
      <c r="AK40" s="151">
        <f>Produccion_UO!AJ394</f>
        <v>0</v>
      </c>
      <c r="AL40" s="151">
        <f>Produccion_UO!AK394</f>
        <v>0</v>
      </c>
      <c r="AM40" s="151">
        <f>Produccion_UO!AL394</f>
        <v>0</v>
      </c>
      <c r="AN40" s="151">
        <f>Produccion_UO!AM394</f>
        <v>0</v>
      </c>
      <c r="AO40" s="151">
        <f>Produccion_UO!AN394</f>
        <v>0</v>
      </c>
      <c r="AP40" s="151">
        <f>Produccion_UO!AO394</f>
        <v>0</v>
      </c>
      <c r="AQ40" s="151">
        <f>Produccion_UO!AP394</f>
        <v>0</v>
      </c>
      <c r="AR40" s="151">
        <f>Produccion_UO!AQ394</f>
        <v>0</v>
      </c>
      <c r="AS40" s="151">
        <f>Produccion_UO!AR394</f>
        <v>0</v>
      </c>
    </row>
    <row r="41" spans="2:45" x14ac:dyDescent="0.25">
      <c r="B41" t="s">
        <v>567</v>
      </c>
      <c r="C41" s="142" t="s">
        <v>635</v>
      </c>
      <c r="D41" s="146" t="s">
        <v>676</v>
      </c>
      <c r="E41" s="142" t="str">
        <f t="shared" si="2"/>
        <v>396</v>
      </c>
      <c r="F41" s="148" t="s">
        <v>673</v>
      </c>
      <c r="G41" s="148">
        <v>11</v>
      </c>
      <c r="H41" t="str">
        <f t="shared" si="1"/>
        <v>Produccion_UO!L407</v>
      </c>
      <c r="L41" t="str">
        <f>+Produccion_UO!K396</f>
        <v>10.2 Electricidad para Transporte</v>
      </c>
      <c r="N41" s="151">
        <f>Produccion_UO!M407</f>
        <v>1559.462618781843</v>
      </c>
      <c r="O41" s="151">
        <f>Produccion_UO!N407</f>
        <v>1364.3172963194777</v>
      </c>
      <c r="P41" s="151">
        <f>Produccion_UO!O407</f>
        <v>1215.7072226930788</v>
      </c>
      <c r="Q41" s="151">
        <f>Produccion_UO!P407</f>
        <v>1202.7372316432454</v>
      </c>
      <c r="R41" s="151">
        <f>Produccion_UO!Q407</f>
        <v>829.83848772625629</v>
      </c>
      <c r="S41" s="151">
        <f>Produccion_UO!R407</f>
        <v>645.57486707647013</v>
      </c>
      <c r="T41" s="151">
        <f>Produccion_UO!S407</f>
        <v>605.49721612458598</v>
      </c>
      <c r="U41" s="151">
        <f>Produccion_UO!T407</f>
        <v>564.38844627911146</v>
      </c>
      <c r="V41" s="151">
        <f>Produccion_UO!U407</f>
        <v>310.29035135896748</v>
      </c>
      <c r="W41" s="151">
        <f>Produccion_UO!V407</f>
        <v>192.24209415555902</v>
      </c>
      <c r="X41" s="151">
        <f>Produccion_UO!W407</f>
        <v>101.77605623334667</v>
      </c>
      <c r="Y41" s="151">
        <f>Produccion_UO!X407</f>
        <v>97.138449643809565</v>
      </c>
      <c r="Z41" s="151">
        <f>Produccion_UO!Y407</f>
        <v>95.165773097429636</v>
      </c>
      <c r="AA41" s="151">
        <f>Produccion_UO!Z407</f>
        <v>51.126389969791305</v>
      </c>
      <c r="AB41" s="151">
        <f>Produccion_UO!AA407</f>
        <v>12.47963110057238</v>
      </c>
      <c r="AC41" s="151">
        <f>Produccion_UO!AB407</f>
        <v>0</v>
      </c>
      <c r="AD41" s="151">
        <f>Produccion_UO!AC407</f>
        <v>0</v>
      </c>
      <c r="AE41" s="151">
        <f>Produccion_UO!AD407</f>
        <v>0</v>
      </c>
      <c r="AF41" s="151">
        <f>Produccion_UO!AE407</f>
        <v>0</v>
      </c>
      <c r="AG41" s="151">
        <f>Produccion_UO!AF407</f>
        <v>0</v>
      </c>
      <c r="AH41" s="151">
        <f>Produccion_UO!AG407</f>
        <v>0</v>
      </c>
      <c r="AI41" s="151">
        <f>Produccion_UO!AH407</f>
        <v>0</v>
      </c>
      <c r="AJ41" s="151">
        <f>Produccion_UO!AI407</f>
        <v>0</v>
      </c>
      <c r="AK41" s="151">
        <f>Produccion_UO!AJ407</f>
        <v>0</v>
      </c>
      <c r="AL41" s="151">
        <f>Produccion_UO!AK407</f>
        <v>0</v>
      </c>
      <c r="AM41" s="151">
        <f>Produccion_UO!AL407</f>
        <v>0</v>
      </c>
      <c r="AN41" s="151">
        <f>Produccion_UO!AM407</f>
        <v>0</v>
      </c>
      <c r="AO41" s="151">
        <f>Produccion_UO!AN407</f>
        <v>0</v>
      </c>
      <c r="AP41" s="151">
        <f>Produccion_UO!AO407</f>
        <v>0</v>
      </c>
      <c r="AQ41" s="151">
        <f>Produccion_UO!AP407</f>
        <v>0</v>
      </c>
      <c r="AR41" s="151">
        <f>Produccion_UO!AQ407</f>
        <v>0</v>
      </c>
      <c r="AS41" s="151">
        <f>Produccion_UO!AR407</f>
        <v>0</v>
      </c>
    </row>
    <row r="42" spans="2:45" x14ac:dyDescent="0.25">
      <c r="B42" t="s">
        <v>568</v>
      </c>
      <c r="C42" s="142" t="s">
        <v>636</v>
      </c>
      <c r="D42" s="146" t="s">
        <v>676</v>
      </c>
      <c r="E42" s="142" t="str">
        <f t="shared" si="2"/>
        <v>409</v>
      </c>
      <c r="F42" s="148" t="s">
        <v>673</v>
      </c>
      <c r="G42" s="148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1">
        <f>Produccion_UO!M420</f>
        <v>386.16939994604627</v>
      </c>
      <c r="O42" s="151">
        <f>Produccion_UO!N420</f>
        <v>252.05882762811379</v>
      </c>
      <c r="P42" s="151">
        <f>Produccion_UO!O420</f>
        <v>216.12921716694129</v>
      </c>
      <c r="Q42" s="151">
        <f>Produccion_UO!P420</f>
        <v>237.61540483187687</v>
      </c>
      <c r="R42" s="151">
        <f>Produccion_UO!Q420</f>
        <v>230.39369343375833</v>
      </c>
      <c r="S42" s="151">
        <f>Produccion_UO!R420</f>
        <v>83.315895448969329</v>
      </c>
      <c r="T42" s="151">
        <f>Produccion_UO!S420</f>
        <v>82.014824085196494</v>
      </c>
      <c r="U42" s="151">
        <f>Produccion_UO!T420</f>
        <v>39.527695423180802</v>
      </c>
      <c r="V42" s="151">
        <f>Produccion_UO!U420</f>
        <v>31.602572479180797</v>
      </c>
      <c r="W42" s="151">
        <f>Produccion_UO!V420</f>
        <v>31.602572479180797</v>
      </c>
      <c r="X42" s="151">
        <f>Produccion_UO!W420</f>
        <v>7.8272036471807995</v>
      </c>
      <c r="Y42" s="151">
        <f>Produccion_UO!X420</f>
        <v>7.8272036471807995</v>
      </c>
      <c r="Z42" s="151">
        <f>Produccion_UO!Y420</f>
        <v>7.8272036471807995</v>
      </c>
      <c r="AA42" s="151">
        <f>Produccion_UO!Z420</f>
        <v>7.8272036471807995</v>
      </c>
      <c r="AB42" s="151">
        <f>Produccion_UO!AA420</f>
        <v>4.9689288257469357</v>
      </c>
      <c r="AC42" s="151">
        <f>Produccion_UO!AB420</f>
        <v>0</v>
      </c>
      <c r="AD42" s="151">
        <f>Produccion_UO!AC420</f>
        <v>0</v>
      </c>
      <c r="AE42" s="151">
        <f>Produccion_UO!AD420</f>
        <v>0</v>
      </c>
      <c r="AF42" s="151">
        <f>Produccion_UO!AE420</f>
        <v>0</v>
      </c>
      <c r="AG42" s="151">
        <f>Produccion_UO!AF420</f>
        <v>0</v>
      </c>
      <c r="AH42" s="151">
        <f>Produccion_UO!AG420</f>
        <v>0</v>
      </c>
      <c r="AI42" s="151">
        <f>Produccion_UO!AH420</f>
        <v>0</v>
      </c>
      <c r="AJ42" s="151">
        <f>Produccion_UO!AI420</f>
        <v>0</v>
      </c>
      <c r="AK42" s="151">
        <f>Produccion_UO!AJ420</f>
        <v>0</v>
      </c>
      <c r="AL42" s="151">
        <f>Produccion_UO!AK420</f>
        <v>0</v>
      </c>
      <c r="AM42" s="151">
        <f>Produccion_UO!AL420</f>
        <v>0</v>
      </c>
      <c r="AN42" s="151">
        <f>Produccion_UO!AM420</f>
        <v>0</v>
      </c>
      <c r="AO42" s="151">
        <f>Produccion_UO!AN420</f>
        <v>0</v>
      </c>
      <c r="AP42" s="151">
        <f>Produccion_UO!AO420</f>
        <v>0</v>
      </c>
      <c r="AQ42" s="151">
        <f>Produccion_UO!AP420</f>
        <v>0</v>
      </c>
      <c r="AR42" s="151">
        <f>Produccion_UO!AQ420</f>
        <v>0</v>
      </c>
      <c r="AS42" s="151">
        <f>Produccion_UO!AR420</f>
        <v>0</v>
      </c>
    </row>
    <row r="43" spans="2:45" x14ac:dyDescent="0.25">
      <c r="B43" t="s">
        <v>569</v>
      </c>
      <c r="C43" s="142" t="s">
        <v>637</v>
      </c>
      <c r="D43" s="146" t="s">
        <v>676</v>
      </c>
      <c r="E43" s="142" t="str">
        <f t="shared" si="2"/>
        <v>422</v>
      </c>
      <c r="F43" s="148" t="s">
        <v>673</v>
      </c>
      <c r="G43" s="148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1">
        <f>Produccion_UO!M433</f>
        <v>239.57588362622693</v>
      </c>
      <c r="O43" s="151">
        <f>Produccion_UO!N433</f>
        <v>200.4413362538514</v>
      </c>
      <c r="P43" s="151">
        <f>Produccion_UO!O433</f>
        <v>164.67543517285833</v>
      </c>
      <c r="Q43" s="151">
        <f>Produccion_UO!P433</f>
        <v>186.32533221797334</v>
      </c>
      <c r="R43" s="151">
        <f>Produccion_UO!Q433</f>
        <v>179.26733020003417</v>
      </c>
      <c r="S43" s="151">
        <f>Produccion_UO!R433</f>
        <v>35.663053247999997</v>
      </c>
      <c r="T43" s="151">
        <f>Produccion_UO!S433</f>
        <v>35.663053247999997</v>
      </c>
      <c r="U43" s="151">
        <f>Produccion_UO!T433</f>
        <v>35.663053247999997</v>
      </c>
      <c r="V43" s="151">
        <f>Produccion_UO!U433</f>
        <v>27.737930303999999</v>
      </c>
      <c r="W43" s="151">
        <f>Produccion_UO!V433</f>
        <v>27.737930303999999</v>
      </c>
      <c r="X43" s="151">
        <f>Produccion_UO!W433</f>
        <v>3.962561472</v>
      </c>
      <c r="Y43" s="151">
        <f>Produccion_UO!X433</f>
        <v>3.962561472</v>
      </c>
      <c r="Z43" s="151">
        <f>Produccion_UO!Y433</f>
        <v>3.962561472</v>
      </c>
      <c r="AA43" s="151">
        <f>Produccion_UO!Z433</f>
        <v>3.962561472</v>
      </c>
      <c r="AB43" s="151">
        <f>Produccion_UO!AA433</f>
        <v>3.2223147333465305</v>
      </c>
      <c r="AC43" s="151">
        <f>Produccion_UO!AB433</f>
        <v>0</v>
      </c>
      <c r="AD43" s="151">
        <f>Produccion_UO!AC433</f>
        <v>0</v>
      </c>
      <c r="AE43" s="151">
        <f>Produccion_UO!AD433</f>
        <v>0</v>
      </c>
      <c r="AF43" s="151">
        <f>Produccion_UO!AE433</f>
        <v>0</v>
      </c>
      <c r="AG43" s="151">
        <f>Produccion_UO!AF433</f>
        <v>0</v>
      </c>
      <c r="AH43" s="151">
        <f>Produccion_UO!AG433</f>
        <v>0</v>
      </c>
      <c r="AI43" s="151">
        <f>Produccion_UO!AH433</f>
        <v>0</v>
      </c>
      <c r="AJ43" s="151">
        <f>Produccion_UO!AI433</f>
        <v>0</v>
      </c>
      <c r="AK43" s="151">
        <f>Produccion_UO!AJ433</f>
        <v>0</v>
      </c>
      <c r="AL43" s="151">
        <f>Produccion_UO!AK433</f>
        <v>0</v>
      </c>
      <c r="AM43" s="151">
        <f>Produccion_UO!AL433</f>
        <v>0</v>
      </c>
      <c r="AN43" s="151">
        <f>Produccion_UO!AM433</f>
        <v>0</v>
      </c>
      <c r="AO43" s="151">
        <f>Produccion_UO!AN433</f>
        <v>0</v>
      </c>
      <c r="AP43" s="151">
        <f>Produccion_UO!AO433</f>
        <v>0</v>
      </c>
      <c r="AQ43" s="151">
        <f>Produccion_UO!AP433</f>
        <v>0</v>
      </c>
      <c r="AR43" s="151">
        <f>Produccion_UO!AQ433</f>
        <v>0</v>
      </c>
      <c r="AS43" s="151">
        <f>Produccion_UO!AR433</f>
        <v>0</v>
      </c>
    </row>
    <row r="44" spans="2:45" x14ac:dyDescent="0.25">
      <c r="B44" t="s">
        <v>570</v>
      </c>
      <c r="C44" s="142" t="s">
        <v>638</v>
      </c>
      <c r="D44" s="146" t="s">
        <v>676</v>
      </c>
      <c r="E44" s="142" t="str">
        <f t="shared" si="2"/>
        <v>435</v>
      </c>
      <c r="F44" s="148" t="s">
        <v>673</v>
      </c>
      <c r="G44" s="148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1">
        <f>Produccion_UO!M446</f>
        <v>146.59351631981932</v>
      </c>
      <c r="O44" s="151">
        <f>Produccion_UO!N446</f>
        <v>51.617491374262407</v>
      </c>
      <c r="P44" s="151">
        <f>Produccion_UO!O446</f>
        <v>51.453781994082988</v>
      </c>
      <c r="Q44" s="151">
        <f>Produccion_UO!P446</f>
        <v>51.290072613903575</v>
      </c>
      <c r="R44" s="151">
        <f>Produccion_UO!Q446</f>
        <v>51.126363233724184</v>
      </c>
      <c r="S44" s="151">
        <f>Produccion_UO!R446</f>
        <v>47.652842200969324</v>
      </c>
      <c r="T44" s="151">
        <f>Produccion_UO!S446</f>
        <v>46.35177083719649</v>
      </c>
      <c r="U44" s="151">
        <f>Produccion_UO!T446</f>
        <v>3.8646421751808</v>
      </c>
      <c r="V44" s="151">
        <f>Produccion_UO!U446</f>
        <v>3.8646421751808</v>
      </c>
      <c r="W44" s="151">
        <f>Produccion_UO!V446</f>
        <v>3.8646421751808</v>
      </c>
      <c r="X44" s="151">
        <f>Produccion_UO!W446</f>
        <v>3.8646421751808</v>
      </c>
      <c r="Y44" s="151">
        <f>Produccion_UO!X446</f>
        <v>3.8646421751808</v>
      </c>
      <c r="Z44" s="151">
        <f>Produccion_UO!Y446</f>
        <v>3.8646421751808</v>
      </c>
      <c r="AA44" s="151">
        <f>Produccion_UO!Z446</f>
        <v>3.8646421751808</v>
      </c>
      <c r="AB44" s="151">
        <f>Produccion_UO!AA446</f>
        <v>1.7466140924004054</v>
      </c>
      <c r="AC44" s="151">
        <f>Produccion_UO!AB446</f>
        <v>0</v>
      </c>
      <c r="AD44" s="151">
        <f>Produccion_UO!AC446</f>
        <v>0</v>
      </c>
      <c r="AE44" s="151">
        <f>Produccion_UO!AD446</f>
        <v>0</v>
      </c>
      <c r="AF44" s="151">
        <f>Produccion_UO!AE446</f>
        <v>0</v>
      </c>
      <c r="AG44" s="151">
        <f>Produccion_UO!AF446</f>
        <v>0</v>
      </c>
      <c r="AH44" s="151">
        <f>Produccion_UO!AG446</f>
        <v>0</v>
      </c>
      <c r="AI44" s="151">
        <f>Produccion_UO!AH446</f>
        <v>0</v>
      </c>
      <c r="AJ44" s="151">
        <f>Produccion_UO!AI446</f>
        <v>0</v>
      </c>
      <c r="AK44" s="151">
        <f>Produccion_UO!AJ446</f>
        <v>0</v>
      </c>
      <c r="AL44" s="151">
        <f>Produccion_UO!AK446</f>
        <v>0</v>
      </c>
      <c r="AM44" s="151">
        <f>Produccion_UO!AL446</f>
        <v>0</v>
      </c>
      <c r="AN44" s="151">
        <f>Produccion_UO!AM446</f>
        <v>0</v>
      </c>
      <c r="AO44" s="151">
        <f>Produccion_UO!AN446</f>
        <v>0</v>
      </c>
      <c r="AP44" s="151">
        <f>Produccion_UO!AO446</f>
        <v>0</v>
      </c>
      <c r="AQ44" s="151">
        <f>Produccion_UO!AP446</f>
        <v>0</v>
      </c>
      <c r="AR44" s="151">
        <f>Produccion_UO!AQ446</f>
        <v>0</v>
      </c>
      <c r="AS44" s="151">
        <f>Produccion_UO!AR446</f>
        <v>0</v>
      </c>
    </row>
    <row r="45" spans="2:45" x14ac:dyDescent="0.25">
      <c r="B45" t="s">
        <v>571</v>
      </c>
      <c r="C45" s="142" t="s">
        <v>639</v>
      </c>
      <c r="D45" s="146" t="s">
        <v>676</v>
      </c>
      <c r="E45" s="142" t="str">
        <f t="shared" si="2"/>
        <v>448</v>
      </c>
      <c r="F45" s="148" t="s">
        <v>673</v>
      </c>
      <c r="G45" s="148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1">
        <v>0</v>
      </c>
      <c r="O45" s="151">
        <v>1</v>
      </c>
      <c r="P45" s="151">
        <v>2</v>
      </c>
      <c r="Q45" s="151">
        <v>3</v>
      </c>
      <c r="R45" s="151">
        <v>4</v>
      </c>
      <c r="S45" s="151">
        <v>5</v>
      </c>
      <c r="T45" s="151">
        <v>6</v>
      </c>
      <c r="U45" s="151">
        <v>7</v>
      </c>
      <c r="V45" s="151">
        <v>8</v>
      </c>
      <c r="W45" s="151">
        <v>9</v>
      </c>
      <c r="X45" s="151">
        <v>10</v>
      </c>
      <c r="Y45" s="151">
        <v>11</v>
      </c>
      <c r="Z45" s="151">
        <v>12</v>
      </c>
      <c r="AA45" s="151">
        <v>13</v>
      </c>
      <c r="AB45" s="151">
        <v>14</v>
      </c>
      <c r="AC45" s="151">
        <v>15</v>
      </c>
      <c r="AD45" s="151">
        <v>16</v>
      </c>
      <c r="AE45" s="151">
        <v>17</v>
      </c>
      <c r="AF45" s="151">
        <v>18</v>
      </c>
      <c r="AG45" s="151">
        <v>19</v>
      </c>
      <c r="AH45" s="151">
        <v>20</v>
      </c>
      <c r="AI45" s="151">
        <v>21</v>
      </c>
      <c r="AJ45" s="151">
        <v>22</v>
      </c>
      <c r="AK45" s="151">
        <v>23</v>
      </c>
      <c r="AL45" s="151">
        <v>24</v>
      </c>
      <c r="AM45" s="151">
        <v>25</v>
      </c>
      <c r="AN45" s="151">
        <v>26</v>
      </c>
      <c r="AO45" s="151">
        <v>27</v>
      </c>
      <c r="AP45" s="151">
        <v>28</v>
      </c>
      <c r="AQ45" s="151">
        <v>29</v>
      </c>
      <c r="AR45" s="151">
        <v>30</v>
      </c>
      <c r="AS45" s="151">
        <v>31</v>
      </c>
    </row>
    <row r="46" spans="2:45" x14ac:dyDescent="0.25">
      <c r="B46" t="s">
        <v>572</v>
      </c>
      <c r="C46" s="142" t="s">
        <v>640</v>
      </c>
      <c r="D46" s="146" t="s">
        <v>676</v>
      </c>
      <c r="E46" s="142" t="str">
        <f t="shared" si="2"/>
        <v>461</v>
      </c>
      <c r="F46" s="148" t="s">
        <v>673</v>
      </c>
      <c r="G46" s="148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1">
        <f>Produccion_UO!M472</f>
        <v>1173.2932188357968</v>
      </c>
      <c r="O46" s="151">
        <f>Produccion_UO!N472</f>
        <v>1112.2584686913642</v>
      </c>
      <c r="P46" s="151">
        <f>Produccion_UO!O472</f>
        <v>999.57800552613764</v>
      </c>
      <c r="Q46" s="151">
        <f>Produccion_UO!P472</f>
        <v>965.12182681136858</v>
      </c>
      <c r="R46" s="151">
        <f>Produccion_UO!Q472</f>
        <v>599.44479429249793</v>
      </c>
      <c r="S46" s="151">
        <f>Produccion_UO!R472</f>
        <v>562.25897162750073</v>
      </c>
      <c r="T46" s="151">
        <f>Produccion_UO!S472</f>
        <v>523.48239203938942</v>
      </c>
      <c r="U46" s="151">
        <f>Produccion_UO!T472</f>
        <v>524.86075085593075</v>
      </c>
      <c r="V46" s="151">
        <f>Produccion_UO!U472</f>
        <v>278.68777887978666</v>
      </c>
      <c r="W46" s="151">
        <f>Produccion_UO!V472</f>
        <v>160.63952167637822</v>
      </c>
      <c r="X46" s="151">
        <f>Produccion_UO!W472</f>
        <v>93.948852586165856</v>
      </c>
      <c r="Y46" s="151">
        <f>Produccion_UO!X472</f>
        <v>89.311245996628756</v>
      </c>
      <c r="Z46" s="151">
        <f>Produccion_UO!Y472</f>
        <v>87.338569450248826</v>
      </c>
      <c r="AA46" s="151">
        <f>Produccion_UO!Z472</f>
        <v>43.299186322610502</v>
      </c>
      <c r="AB46" s="151">
        <f>Produccion_UO!AA472</f>
        <v>7.5107022748254444</v>
      </c>
      <c r="AC46" s="151">
        <f>Produccion_UO!AB472</f>
        <v>0</v>
      </c>
      <c r="AD46" s="151">
        <f>Produccion_UO!AC472</f>
        <v>0</v>
      </c>
      <c r="AE46" s="151">
        <f>Produccion_UO!AD472</f>
        <v>0</v>
      </c>
      <c r="AF46" s="151">
        <f>Produccion_UO!AE472</f>
        <v>0</v>
      </c>
      <c r="AG46" s="151">
        <f>Produccion_UO!AF472</f>
        <v>0</v>
      </c>
      <c r="AH46" s="151">
        <f>Produccion_UO!AG472</f>
        <v>0</v>
      </c>
      <c r="AI46" s="151">
        <f>Produccion_UO!AH472</f>
        <v>0</v>
      </c>
      <c r="AJ46" s="151">
        <f>Produccion_UO!AI472</f>
        <v>0</v>
      </c>
      <c r="AK46" s="151">
        <f>Produccion_UO!AJ472</f>
        <v>0</v>
      </c>
      <c r="AL46" s="151">
        <f>Produccion_UO!AK472</f>
        <v>0</v>
      </c>
      <c r="AM46" s="151">
        <f>Produccion_UO!AL472</f>
        <v>0</v>
      </c>
      <c r="AN46" s="151">
        <f>Produccion_UO!AM472</f>
        <v>0</v>
      </c>
      <c r="AO46" s="151">
        <f>Produccion_UO!AN472</f>
        <v>0</v>
      </c>
      <c r="AP46" s="151">
        <f>Produccion_UO!AO472</f>
        <v>0</v>
      </c>
      <c r="AQ46" s="151">
        <f>Produccion_UO!AP472</f>
        <v>0</v>
      </c>
      <c r="AR46" s="151">
        <f>Produccion_UO!AQ472</f>
        <v>0</v>
      </c>
      <c r="AS46" s="151">
        <f>Produccion_UO!AR472</f>
        <v>0</v>
      </c>
    </row>
    <row r="47" spans="2:45" x14ac:dyDescent="0.25">
      <c r="B47" t="s">
        <v>573</v>
      </c>
      <c r="C47" s="142" t="s">
        <v>641</v>
      </c>
      <c r="D47" s="146" t="s">
        <v>676</v>
      </c>
      <c r="E47" s="142" t="str">
        <f t="shared" si="2"/>
        <v>474</v>
      </c>
      <c r="F47" s="148" t="s">
        <v>673</v>
      </c>
      <c r="G47" s="148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1">
        <f>Produccion_UO!M485</f>
        <v>616.0504035879369</v>
      </c>
      <c r="O47" s="151">
        <f>Produccion_UO!N485</f>
        <v>588.30750747728052</v>
      </c>
      <c r="P47" s="151">
        <f>Produccion_UO!O485</f>
        <v>509.7262188037642</v>
      </c>
      <c r="Q47" s="151">
        <f>Produccion_UO!P485</f>
        <v>503.65509765592526</v>
      </c>
      <c r="R47" s="151">
        <f>Produccion_UO!Q485</f>
        <v>190.55809872529585</v>
      </c>
      <c r="S47" s="151">
        <f>Produccion_UO!R485</f>
        <v>187.21944053850945</v>
      </c>
      <c r="T47" s="151">
        <f>Produccion_UO!S485</f>
        <v>183.88078235172333</v>
      </c>
      <c r="U47" s="151">
        <f>Produccion_UO!T485</f>
        <v>181.13599664981916</v>
      </c>
      <c r="V47" s="151">
        <f>Produccion_UO!U485</f>
        <v>26.387989783700888</v>
      </c>
      <c r="W47" s="151">
        <f>Produccion_UO!V485</f>
        <v>24.168610171971611</v>
      </c>
      <c r="X47" s="151">
        <f>Produccion_UO!W485</f>
        <v>21.949230560242306</v>
      </c>
      <c r="Y47" s="151">
        <f>Produccion_UO!X485</f>
        <v>19.729850948513</v>
      </c>
      <c r="Z47" s="151">
        <f>Produccion_UO!Y485</f>
        <v>18.172902642487944</v>
      </c>
      <c r="AA47" s="151">
        <f>Produccion_UO!Z485</f>
        <v>16.61595433646286</v>
      </c>
      <c r="AB47" s="151">
        <f>Produccion_UO!AA485</f>
        <v>7.5107022748254444</v>
      </c>
      <c r="AC47" s="151">
        <f>Produccion_UO!AB485</f>
        <v>0</v>
      </c>
      <c r="AD47" s="151">
        <f>Produccion_UO!AC485</f>
        <v>0</v>
      </c>
      <c r="AE47" s="151">
        <f>Produccion_UO!AD485</f>
        <v>0</v>
      </c>
      <c r="AF47" s="151">
        <f>Produccion_UO!AE485</f>
        <v>0</v>
      </c>
      <c r="AG47" s="151">
        <f>Produccion_UO!AF485</f>
        <v>0</v>
      </c>
      <c r="AH47" s="151">
        <f>Produccion_UO!AG485</f>
        <v>0</v>
      </c>
      <c r="AI47" s="151">
        <f>Produccion_UO!AH485</f>
        <v>0</v>
      </c>
      <c r="AJ47" s="151">
        <f>Produccion_UO!AI485</f>
        <v>0</v>
      </c>
      <c r="AK47" s="151">
        <f>Produccion_UO!AJ485</f>
        <v>0</v>
      </c>
      <c r="AL47" s="151">
        <f>Produccion_UO!AK485</f>
        <v>0</v>
      </c>
      <c r="AM47" s="151">
        <f>Produccion_UO!AL485</f>
        <v>0</v>
      </c>
      <c r="AN47" s="151">
        <f>Produccion_UO!AM485</f>
        <v>0</v>
      </c>
      <c r="AO47" s="151">
        <f>Produccion_UO!AN485</f>
        <v>0</v>
      </c>
      <c r="AP47" s="151">
        <f>Produccion_UO!AO485</f>
        <v>0</v>
      </c>
      <c r="AQ47" s="151">
        <f>Produccion_UO!AP485</f>
        <v>0</v>
      </c>
      <c r="AR47" s="151">
        <f>Produccion_UO!AQ485</f>
        <v>0</v>
      </c>
      <c r="AS47" s="151">
        <f>Produccion_UO!AR485</f>
        <v>0</v>
      </c>
    </row>
    <row r="48" spans="2:45" x14ac:dyDescent="0.25">
      <c r="B48" t="s">
        <v>574</v>
      </c>
      <c r="C48" s="142" t="s">
        <v>642</v>
      </c>
      <c r="D48" s="146" t="s">
        <v>676</v>
      </c>
      <c r="E48" s="142" t="str">
        <f t="shared" si="2"/>
        <v>487</v>
      </c>
      <c r="F48" s="148" t="s">
        <v>673</v>
      </c>
      <c r="G48" s="148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1">
        <f>Produccion_UO!M498</f>
        <v>557.24281524785988</v>
      </c>
      <c r="O48" s="151">
        <f>Produccion_UO!N498</f>
        <v>523.9509612140838</v>
      </c>
      <c r="P48" s="151">
        <f>Produccion_UO!O498</f>
        <v>489.85178672237339</v>
      </c>
      <c r="Q48" s="151">
        <f>Produccion_UO!P498</f>
        <v>461.46672915544332</v>
      </c>
      <c r="R48" s="151">
        <f>Produccion_UO!Q498</f>
        <v>408.88669556720208</v>
      </c>
      <c r="S48" s="151">
        <f>Produccion_UO!R498</f>
        <v>375.0395310889914</v>
      </c>
      <c r="T48" s="151">
        <f>Produccion_UO!S498</f>
        <v>339.60160968766604</v>
      </c>
      <c r="U48" s="151">
        <f>Produccion_UO!T498</f>
        <v>343.72475420611158</v>
      </c>
      <c r="V48" s="151">
        <f>Produccion_UO!U498</f>
        <v>252.29978909608579</v>
      </c>
      <c r="W48" s="151">
        <f>Produccion_UO!V498</f>
        <v>136.47091150440662</v>
      </c>
      <c r="X48" s="151">
        <f>Produccion_UO!W498</f>
        <v>71.999622025923557</v>
      </c>
      <c r="Y48" s="151">
        <f>Produccion_UO!X498</f>
        <v>69.581395048115752</v>
      </c>
      <c r="Z48" s="151">
        <f>Produccion_UO!Y498</f>
        <v>69.165666807760886</v>
      </c>
      <c r="AA48" s="151">
        <f>Produccion_UO!Z498</f>
        <v>26.683231986147643</v>
      </c>
      <c r="AB48" s="151">
        <f>Produccion_UO!AA498</f>
        <v>0</v>
      </c>
      <c r="AC48" s="151">
        <f>Produccion_UO!AB498</f>
        <v>0</v>
      </c>
      <c r="AD48" s="151">
        <f>Produccion_UO!AC498</f>
        <v>0</v>
      </c>
      <c r="AE48" s="151">
        <f>Produccion_UO!AD498</f>
        <v>0</v>
      </c>
      <c r="AF48" s="151">
        <f>Produccion_UO!AE498</f>
        <v>0</v>
      </c>
      <c r="AG48" s="151">
        <f>Produccion_UO!AF498</f>
        <v>0</v>
      </c>
      <c r="AH48" s="151">
        <f>Produccion_UO!AG498</f>
        <v>0</v>
      </c>
      <c r="AI48" s="151">
        <f>Produccion_UO!AH498</f>
        <v>0</v>
      </c>
      <c r="AJ48" s="151">
        <f>Produccion_UO!AI498</f>
        <v>0</v>
      </c>
      <c r="AK48" s="151">
        <f>Produccion_UO!AJ498</f>
        <v>0</v>
      </c>
      <c r="AL48" s="151">
        <f>Produccion_UO!AK498</f>
        <v>0</v>
      </c>
      <c r="AM48" s="151">
        <f>Produccion_UO!AL498</f>
        <v>0</v>
      </c>
      <c r="AN48" s="151">
        <f>Produccion_UO!AM498</f>
        <v>0</v>
      </c>
      <c r="AO48" s="151">
        <f>Produccion_UO!AN498</f>
        <v>0</v>
      </c>
      <c r="AP48" s="151">
        <f>Produccion_UO!AO498</f>
        <v>0</v>
      </c>
      <c r="AQ48" s="151">
        <f>Produccion_UO!AP498</f>
        <v>0</v>
      </c>
      <c r="AR48" s="151">
        <f>Produccion_UO!AQ498</f>
        <v>0</v>
      </c>
      <c r="AS48" s="151">
        <f>Produccion_UO!AR498</f>
        <v>0</v>
      </c>
    </row>
    <row r="49" spans="2:45" x14ac:dyDescent="0.25">
      <c r="B49" t="s">
        <v>575</v>
      </c>
      <c r="C49" s="142" t="s">
        <v>643</v>
      </c>
      <c r="D49" s="146" t="s">
        <v>676</v>
      </c>
      <c r="E49" s="142" t="str">
        <f t="shared" si="2"/>
        <v>500</v>
      </c>
      <c r="F49" s="148" t="s">
        <v>673</v>
      </c>
      <c r="G49" s="148">
        <v>11</v>
      </c>
      <c r="H49" t="str">
        <f t="shared" si="1"/>
        <v>Produccion_UO!L511</v>
      </c>
      <c r="L49" t="str">
        <f>+Produccion_UO!K500</f>
        <v>10.3 Electricidad para Producción</v>
      </c>
      <c r="N49" s="151">
        <f>Produccion_UO!M511</f>
        <v>4951.0890703015011</v>
      </c>
      <c r="O49" s="151">
        <f>Produccion_UO!N511</f>
        <v>4672.2695086470494</v>
      </c>
      <c r="P49" s="151">
        <f>Produccion_UO!O511</f>
        <v>4351.7686461034691</v>
      </c>
      <c r="Q49" s="151">
        <f>Produccion_UO!P511</f>
        <v>4184.9630560113083</v>
      </c>
      <c r="R49" s="151">
        <f>Produccion_UO!Q511</f>
        <v>3579.6382446979778</v>
      </c>
      <c r="S49" s="151">
        <f>Produccion_UO!R511</f>
        <v>3195.0688389112192</v>
      </c>
      <c r="T49" s="151">
        <f>Produccion_UO!S511</f>
        <v>2952.6701401261976</v>
      </c>
      <c r="U49" s="151">
        <f>Produccion_UO!T511</f>
        <v>2750.799857731954</v>
      </c>
      <c r="V49" s="151">
        <f>Produccion_UO!U511</f>
        <v>2194.3406260872907</v>
      </c>
      <c r="W49" s="151">
        <f>Produccion_UO!V511</f>
        <v>1727.3640747647969</v>
      </c>
      <c r="X49" s="151">
        <f>Produccion_UO!W511</f>
        <v>1117.2104338205456</v>
      </c>
      <c r="Y49" s="151">
        <f>Produccion_UO!X511</f>
        <v>1083.3523999511581</v>
      </c>
      <c r="Z49" s="151">
        <f>Produccion_UO!Y511</f>
        <v>1079.6079617072623</v>
      </c>
      <c r="AA49" s="151">
        <f>Produccion_UO!Z511</f>
        <v>776.74836344140874</v>
      </c>
      <c r="AB49" s="151">
        <f>Produccion_UO!AA511</f>
        <v>17.37561204420814</v>
      </c>
      <c r="AC49" s="151">
        <f>Produccion_UO!AB511</f>
        <v>0</v>
      </c>
      <c r="AD49" s="151">
        <f>Produccion_UO!AC511</f>
        <v>0</v>
      </c>
      <c r="AE49" s="151">
        <f>Produccion_UO!AD511</f>
        <v>0</v>
      </c>
      <c r="AF49" s="151">
        <f>Produccion_UO!AE511</f>
        <v>0</v>
      </c>
      <c r="AG49" s="151">
        <f>Produccion_UO!AF511</f>
        <v>0</v>
      </c>
      <c r="AH49" s="151">
        <f>Produccion_UO!AG511</f>
        <v>0</v>
      </c>
      <c r="AI49" s="151">
        <f>Produccion_UO!AH511</f>
        <v>0</v>
      </c>
      <c r="AJ49" s="151">
        <f>Produccion_UO!AI511</f>
        <v>0</v>
      </c>
      <c r="AK49" s="151">
        <f>Produccion_UO!AJ511</f>
        <v>0</v>
      </c>
      <c r="AL49" s="151">
        <f>Produccion_UO!AK511</f>
        <v>0</v>
      </c>
      <c r="AM49" s="151">
        <f>Produccion_UO!AL511</f>
        <v>0</v>
      </c>
      <c r="AN49" s="151">
        <f>Produccion_UO!AM511</f>
        <v>0</v>
      </c>
      <c r="AO49" s="151">
        <f>Produccion_UO!AN511</f>
        <v>0</v>
      </c>
      <c r="AP49" s="151">
        <f>Produccion_UO!AO511</f>
        <v>0</v>
      </c>
      <c r="AQ49" s="151">
        <f>Produccion_UO!AP511</f>
        <v>0</v>
      </c>
      <c r="AR49" s="151">
        <f>Produccion_UO!AQ511</f>
        <v>0</v>
      </c>
      <c r="AS49" s="151">
        <f>Produccion_UO!AR511</f>
        <v>0</v>
      </c>
    </row>
    <row r="50" spans="2:45" x14ac:dyDescent="0.25">
      <c r="B50" t="s">
        <v>576</v>
      </c>
      <c r="C50" s="142" t="s">
        <v>644</v>
      </c>
      <c r="D50" s="146" t="s">
        <v>676</v>
      </c>
      <c r="E50" s="142" t="str">
        <f t="shared" si="2"/>
        <v>513</v>
      </c>
      <c r="F50" s="148" t="s">
        <v>673</v>
      </c>
      <c r="G50" s="148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1">
        <f>Produccion_UO!M524</f>
        <v>2537.8416074963925</v>
      </c>
      <c r="O50" s="151">
        <f>Produccion_UO!N524</f>
        <v>2457.788933239126</v>
      </c>
      <c r="P50" s="151">
        <f>Produccion_UO!O524</f>
        <v>2381.7204022202714</v>
      </c>
      <c r="Q50" s="151">
        <f>Produccion_UO!P524</f>
        <v>2362.4945000277462</v>
      </c>
      <c r="R50" s="151">
        <f>Produccion_UO!Q524</f>
        <v>2314.8472834220561</v>
      </c>
      <c r="S50" s="151">
        <f>Produccion_UO!R524</f>
        <v>2127.7162874726637</v>
      </c>
      <c r="T50" s="151">
        <f>Produccion_UO!S524</f>
        <v>2082.7559985250073</v>
      </c>
      <c r="U50" s="151">
        <f>Produccion_UO!T524</f>
        <v>2037.5450087538443</v>
      </c>
      <c r="V50" s="151">
        <f>Produccion_UO!U524</f>
        <v>1989.4417223243781</v>
      </c>
      <c r="W50" s="151">
        <f>Produccion_UO!V524</f>
        <v>1702.3420190377294</v>
      </c>
      <c r="X50" s="151">
        <f>Produccion_UO!W524</f>
        <v>1094.2975702253534</v>
      </c>
      <c r="Y50" s="151">
        <f>Produccion_UO!X524</f>
        <v>460.57155314355219</v>
      </c>
      <c r="Z50" s="151">
        <f>Produccion_UO!Y524</f>
        <v>458.30676403198612</v>
      </c>
      <c r="AA50" s="151">
        <f>Produccion_UO!Z524</f>
        <v>456.04197492042005</v>
      </c>
      <c r="AB50" s="151">
        <f>Produccion_UO!AA524</f>
        <v>9.8719393875300288</v>
      </c>
      <c r="AC50" s="151">
        <f>Produccion_UO!AB524</f>
        <v>0</v>
      </c>
      <c r="AD50" s="151">
        <f>Produccion_UO!AC524</f>
        <v>0</v>
      </c>
      <c r="AE50" s="151">
        <f>Produccion_UO!AD524</f>
        <v>0</v>
      </c>
      <c r="AF50" s="151">
        <f>Produccion_UO!AE524</f>
        <v>0</v>
      </c>
      <c r="AG50" s="151">
        <f>Produccion_UO!AF524</f>
        <v>0</v>
      </c>
      <c r="AH50" s="151">
        <f>Produccion_UO!AG524</f>
        <v>0</v>
      </c>
      <c r="AI50" s="151">
        <f>Produccion_UO!AH524</f>
        <v>0</v>
      </c>
      <c r="AJ50" s="151">
        <f>Produccion_UO!AI524</f>
        <v>0</v>
      </c>
      <c r="AK50" s="151">
        <f>Produccion_UO!AJ524</f>
        <v>0</v>
      </c>
      <c r="AL50" s="151">
        <f>Produccion_UO!AK524</f>
        <v>0</v>
      </c>
      <c r="AM50" s="151">
        <f>Produccion_UO!AL524</f>
        <v>0</v>
      </c>
      <c r="AN50" s="151">
        <f>Produccion_UO!AM524</f>
        <v>0</v>
      </c>
      <c r="AO50" s="151">
        <f>Produccion_UO!AN524</f>
        <v>0</v>
      </c>
      <c r="AP50" s="151">
        <f>Produccion_UO!AO524</f>
        <v>0</v>
      </c>
      <c r="AQ50" s="151">
        <f>Produccion_UO!AP524</f>
        <v>0</v>
      </c>
      <c r="AR50" s="151">
        <f>Produccion_UO!AQ524</f>
        <v>0</v>
      </c>
      <c r="AS50" s="151">
        <f>Produccion_UO!AR524</f>
        <v>0</v>
      </c>
    </row>
    <row r="51" spans="2:45" x14ac:dyDescent="0.25">
      <c r="B51" t="s">
        <v>577</v>
      </c>
      <c r="C51" s="142" t="s">
        <v>645</v>
      </c>
      <c r="D51" s="146" t="s">
        <v>676</v>
      </c>
      <c r="E51" s="142" t="str">
        <f t="shared" si="2"/>
        <v>526</v>
      </c>
      <c r="F51" s="148" t="s">
        <v>673</v>
      </c>
      <c r="G51" s="148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1">
        <f>Produccion_UO!M537</f>
        <v>1709.1231202175838</v>
      </c>
      <c r="O51" s="151">
        <f>Produccion_UO!N537</f>
        <v>1670.3792444346782</v>
      </c>
      <c r="P51" s="151">
        <f>Produccion_UO!O537</f>
        <v>1634.9703864872413</v>
      </c>
      <c r="Q51" s="151">
        <f>Produccion_UO!P537</f>
        <v>1656.4041573661329</v>
      </c>
      <c r="R51" s="151">
        <f>Produccion_UO!Q537</f>
        <v>1649.4166138318601</v>
      </c>
      <c r="S51" s="151">
        <f>Produccion_UO!R537</f>
        <v>1507.2459068301232</v>
      </c>
      <c r="T51" s="151">
        <f>Produccion_UO!S537</f>
        <v>1507.2459068301232</v>
      </c>
      <c r="U51" s="151">
        <f>Produccion_UO!T537</f>
        <v>1507.2459068301232</v>
      </c>
      <c r="V51" s="151">
        <f>Produccion_UO!U537</f>
        <v>1498.856383913266</v>
      </c>
      <c r="W51" s="151">
        <f>Produccion_UO!V537</f>
        <v>1255.2494817599268</v>
      </c>
      <c r="X51" s="151">
        <f>Produccion_UO!W537</f>
        <v>651.58117202324047</v>
      </c>
      <c r="Y51" s="151">
        <f>Produccion_UO!X537</f>
        <v>22.231294017129489</v>
      </c>
      <c r="Z51" s="151">
        <f>Produccion_UO!Y537</f>
        <v>22.231294017129489</v>
      </c>
      <c r="AA51" s="151">
        <f>Produccion_UO!Z537</f>
        <v>22.231294017129489</v>
      </c>
      <c r="AB51" s="151">
        <f>Produccion_UO!AA537</f>
        <v>12.098994845581545</v>
      </c>
      <c r="AC51" s="151">
        <f>Produccion_UO!AB537</f>
        <v>0</v>
      </c>
      <c r="AD51" s="151">
        <f>Produccion_UO!AC537</f>
        <v>0</v>
      </c>
      <c r="AE51" s="151">
        <f>Produccion_UO!AD537</f>
        <v>0</v>
      </c>
      <c r="AF51" s="151">
        <f>Produccion_UO!AE537</f>
        <v>0</v>
      </c>
      <c r="AG51" s="151">
        <f>Produccion_UO!AF537</f>
        <v>0</v>
      </c>
      <c r="AH51" s="151">
        <f>Produccion_UO!AG537</f>
        <v>0</v>
      </c>
      <c r="AI51" s="151">
        <f>Produccion_UO!AH537</f>
        <v>0</v>
      </c>
      <c r="AJ51" s="151">
        <f>Produccion_UO!AI537</f>
        <v>0</v>
      </c>
      <c r="AK51" s="151">
        <f>Produccion_UO!AJ537</f>
        <v>0</v>
      </c>
      <c r="AL51" s="151">
        <f>Produccion_UO!AK537</f>
        <v>0</v>
      </c>
      <c r="AM51" s="151">
        <f>Produccion_UO!AL537</f>
        <v>0</v>
      </c>
      <c r="AN51" s="151">
        <f>Produccion_UO!AM537</f>
        <v>0</v>
      </c>
      <c r="AO51" s="151">
        <f>Produccion_UO!AN537</f>
        <v>0</v>
      </c>
      <c r="AP51" s="151">
        <f>Produccion_UO!AO537</f>
        <v>0</v>
      </c>
      <c r="AQ51" s="151">
        <f>Produccion_UO!AP537</f>
        <v>0</v>
      </c>
      <c r="AR51" s="151">
        <f>Produccion_UO!AQ537</f>
        <v>0</v>
      </c>
      <c r="AS51" s="151">
        <f>Produccion_UO!AR537</f>
        <v>0</v>
      </c>
    </row>
    <row r="52" spans="2:45" x14ac:dyDescent="0.25">
      <c r="B52" t="s">
        <v>578</v>
      </c>
      <c r="C52" s="142" t="s">
        <v>646</v>
      </c>
      <c r="D52" s="146" t="s">
        <v>676</v>
      </c>
      <c r="E52" s="142" t="str">
        <f t="shared" si="2"/>
        <v>539</v>
      </c>
      <c r="F52" s="148" t="s">
        <v>673</v>
      </c>
      <c r="G52" s="148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1">
        <f>Produccion_UO!M550</f>
        <v>830.94554273686038</v>
      </c>
      <c r="O52" s="151">
        <f>Produccion_UO!N550</f>
        <v>789.63674426249918</v>
      </c>
      <c r="P52" s="151">
        <f>Produccion_UO!O550</f>
        <v>748.97707119108168</v>
      </c>
      <c r="Q52" s="151">
        <f>Produccion_UO!P550</f>
        <v>708.31739811966474</v>
      </c>
      <c r="R52" s="151">
        <f>Produccion_UO!Q550</f>
        <v>667.6577250482477</v>
      </c>
      <c r="S52" s="151">
        <f>Produccion_UO!R550</f>
        <v>622.69743610059174</v>
      </c>
      <c r="T52" s="151">
        <f>Produccion_UO!S550</f>
        <v>577.73714715293568</v>
      </c>
      <c r="U52" s="151">
        <f>Produccion_UO!T550</f>
        <v>532.5261573817728</v>
      </c>
      <c r="V52" s="151">
        <f>Produccion_UO!U550</f>
        <v>492.81239386916394</v>
      </c>
      <c r="W52" s="151">
        <f>Produccion_UO!V550</f>
        <v>449.31959273585443</v>
      </c>
      <c r="X52" s="151">
        <f>Produccion_UO!W550</f>
        <v>444.94345366016432</v>
      </c>
      <c r="Y52" s="151">
        <f>Produccion_UO!X550</f>
        <v>440.56731458447422</v>
      </c>
      <c r="Z52" s="151">
        <f>Produccion_UO!Y550</f>
        <v>438.30252547290814</v>
      </c>
      <c r="AA52" s="151">
        <f>Produccion_UO!Z550</f>
        <v>436.03773636134207</v>
      </c>
      <c r="AB52" s="151">
        <f>Produccion_UO!AA550</f>
        <v>0</v>
      </c>
      <c r="AC52" s="151">
        <f>Produccion_UO!AB550</f>
        <v>0</v>
      </c>
      <c r="AD52" s="151">
        <f>Produccion_UO!AC550</f>
        <v>0</v>
      </c>
      <c r="AE52" s="151">
        <f>Produccion_UO!AD550</f>
        <v>0</v>
      </c>
      <c r="AF52" s="151">
        <f>Produccion_UO!AE550</f>
        <v>0</v>
      </c>
      <c r="AG52" s="151">
        <f>Produccion_UO!AF550</f>
        <v>0</v>
      </c>
      <c r="AH52" s="151">
        <f>Produccion_UO!AG550</f>
        <v>0</v>
      </c>
      <c r="AI52" s="151">
        <f>Produccion_UO!AH550</f>
        <v>0</v>
      </c>
      <c r="AJ52" s="151">
        <f>Produccion_UO!AI550</f>
        <v>0</v>
      </c>
      <c r="AK52" s="151">
        <f>Produccion_UO!AJ550</f>
        <v>0</v>
      </c>
      <c r="AL52" s="151">
        <f>Produccion_UO!AK550</f>
        <v>0</v>
      </c>
      <c r="AM52" s="151">
        <f>Produccion_UO!AL550</f>
        <v>0</v>
      </c>
      <c r="AN52" s="151">
        <f>Produccion_UO!AM550</f>
        <v>0</v>
      </c>
      <c r="AO52" s="151">
        <f>Produccion_UO!AN550</f>
        <v>0</v>
      </c>
      <c r="AP52" s="151">
        <f>Produccion_UO!AO550</f>
        <v>0</v>
      </c>
      <c r="AQ52" s="151">
        <f>Produccion_UO!AP550</f>
        <v>0</v>
      </c>
      <c r="AR52" s="151">
        <f>Produccion_UO!AQ550</f>
        <v>0</v>
      </c>
      <c r="AS52" s="151">
        <f>Produccion_UO!AR550</f>
        <v>0</v>
      </c>
    </row>
    <row r="53" spans="2:45" x14ac:dyDescent="0.25">
      <c r="B53" t="s">
        <v>579</v>
      </c>
      <c r="C53" s="142" t="s">
        <v>647</v>
      </c>
      <c r="D53" s="146" t="s">
        <v>676</v>
      </c>
      <c r="E53" s="142" t="str">
        <f t="shared" si="2"/>
        <v>552</v>
      </c>
      <c r="F53" s="148" t="s">
        <v>673</v>
      </c>
      <c r="G53" s="148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1">
        <f>Produccion_UO!M563</f>
        <v>0</v>
      </c>
      <c r="O53" s="151">
        <f>Produccion_UO!N563</f>
        <v>0</v>
      </c>
      <c r="P53" s="151">
        <f>Produccion_UO!O563</f>
        <v>0</v>
      </c>
      <c r="Q53" s="151">
        <f>Produccion_UO!P563</f>
        <v>0</v>
      </c>
      <c r="R53" s="151">
        <f>Produccion_UO!Q563</f>
        <v>0</v>
      </c>
      <c r="S53" s="151">
        <f>Produccion_UO!R563</f>
        <v>0</v>
      </c>
      <c r="T53" s="151">
        <f>Produccion_UO!S563</f>
        <v>0</v>
      </c>
      <c r="U53" s="151">
        <f>Produccion_UO!T563</f>
        <v>0</v>
      </c>
      <c r="V53" s="151">
        <f>Produccion_UO!U563</f>
        <v>0</v>
      </c>
      <c r="W53" s="151">
        <f>Produccion_UO!V563</f>
        <v>0</v>
      </c>
      <c r="X53" s="151">
        <f>Produccion_UO!W563</f>
        <v>0</v>
      </c>
      <c r="Y53" s="151">
        <f>Produccion_UO!X563</f>
        <v>0</v>
      </c>
      <c r="Z53" s="151">
        <f>Produccion_UO!Y563</f>
        <v>0</v>
      </c>
      <c r="AA53" s="151">
        <f>Produccion_UO!Z563</f>
        <v>0</v>
      </c>
      <c r="AB53" s="151">
        <f>Produccion_UO!AA563</f>
        <v>0</v>
      </c>
      <c r="AC53" s="151">
        <f>Produccion_UO!AB563</f>
        <v>0</v>
      </c>
      <c r="AD53" s="151">
        <f>Produccion_UO!AC563</f>
        <v>0</v>
      </c>
      <c r="AE53" s="151">
        <f>Produccion_UO!AD563</f>
        <v>0</v>
      </c>
      <c r="AF53" s="151">
        <f>Produccion_UO!AE563</f>
        <v>0</v>
      </c>
      <c r="AG53" s="151">
        <f>Produccion_UO!AF563</f>
        <v>0</v>
      </c>
      <c r="AH53" s="151">
        <f>Produccion_UO!AG563</f>
        <v>0</v>
      </c>
      <c r="AI53" s="151">
        <f>Produccion_UO!AH563</f>
        <v>0</v>
      </c>
      <c r="AJ53" s="151">
        <f>Produccion_UO!AI563</f>
        <v>0</v>
      </c>
      <c r="AK53" s="151">
        <f>Produccion_UO!AJ563</f>
        <v>0</v>
      </c>
      <c r="AL53" s="151">
        <f>Produccion_UO!AK563</f>
        <v>0</v>
      </c>
      <c r="AM53" s="151">
        <f>Produccion_UO!AL563</f>
        <v>0</v>
      </c>
      <c r="AN53" s="151">
        <f>Produccion_UO!AM563</f>
        <v>0</v>
      </c>
      <c r="AO53" s="151">
        <f>Produccion_UO!AN563</f>
        <v>0</v>
      </c>
      <c r="AP53" s="151">
        <f>Produccion_UO!AO563</f>
        <v>0</v>
      </c>
      <c r="AQ53" s="151">
        <f>Produccion_UO!AP563</f>
        <v>0</v>
      </c>
      <c r="AR53" s="151">
        <f>Produccion_UO!AQ563</f>
        <v>0</v>
      </c>
      <c r="AS53" s="151">
        <f>Produccion_UO!AR563</f>
        <v>0</v>
      </c>
    </row>
    <row r="54" spans="2:45" x14ac:dyDescent="0.25">
      <c r="B54" t="s">
        <v>580</v>
      </c>
      <c r="C54" s="142" t="s">
        <v>648</v>
      </c>
      <c r="D54" s="146" t="s">
        <v>676</v>
      </c>
      <c r="E54" s="142" t="str">
        <f t="shared" si="2"/>
        <v>565</v>
      </c>
      <c r="F54" s="148" t="s">
        <v>673</v>
      </c>
      <c r="G54" s="148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1">
        <f>Produccion_UO!M576</f>
        <v>0</v>
      </c>
      <c r="O54" s="151">
        <f>Produccion_UO!N576</f>
        <v>0</v>
      </c>
      <c r="P54" s="151">
        <f>Produccion_UO!O576</f>
        <v>0</v>
      </c>
      <c r="Q54" s="151">
        <f>Produccion_UO!P576</f>
        <v>0</v>
      </c>
      <c r="R54" s="151">
        <f>Produccion_UO!Q576</f>
        <v>0</v>
      </c>
      <c r="S54" s="151">
        <f>Produccion_UO!R576</f>
        <v>0</v>
      </c>
      <c r="T54" s="151">
        <f>Produccion_UO!S576</f>
        <v>0</v>
      </c>
      <c r="U54" s="151">
        <f>Produccion_UO!T576</f>
        <v>0</v>
      </c>
      <c r="V54" s="151">
        <f>Produccion_UO!U576</f>
        <v>0</v>
      </c>
      <c r="W54" s="151">
        <f>Produccion_UO!V576</f>
        <v>0</v>
      </c>
      <c r="X54" s="151">
        <f>Produccion_UO!W576</f>
        <v>0</v>
      </c>
      <c r="Y54" s="151">
        <f>Produccion_UO!X576</f>
        <v>0</v>
      </c>
      <c r="Z54" s="151">
        <f>Produccion_UO!Y576</f>
        <v>0</v>
      </c>
      <c r="AA54" s="151">
        <f>Produccion_UO!Z576</f>
        <v>0</v>
      </c>
      <c r="AB54" s="151">
        <f>Produccion_UO!AA576</f>
        <v>0</v>
      </c>
      <c r="AC54" s="151">
        <f>Produccion_UO!AB576</f>
        <v>0</v>
      </c>
      <c r="AD54" s="151">
        <f>Produccion_UO!AC576</f>
        <v>0</v>
      </c>
      <c r="AE54" s="151">
        <f>Produccion_UO!AD576</f>
        <v>0</v>
      </c>
      <c r="AF54" s="151">
        <f>Produccion_UO!AE576</f>
        <v>0</v>
      </c>
      <c r="AG54" s="151">
        <f>Produccion_UO!AF576</f>
        <v>0</v>
      </c>
      <c r="AH54" s="151">
        <f>Produccion_UO!AG576</f>
        <v>0</v>
      </c>
      <c r="AI54" s="151">
        <f>Produccion_UO!AH576</f>
        <v>0</v>
      </c>
      <c r="AJ54" s="151">
        <f>Produccion_UO!AI576</f>
        <v>0</v>
      </c>
      <c r="AK54" s="151">
        <f>Produccion_UO!AJ576</f>
        <v>0</v>
      </c>
      <c r="AL54" s="151">
        <f>Produccion_UO!AK576</f>
        <v>0</v>
      </c>
      <c r="AM54" s="151">
        <f>Produccion_UO!AL576</f>
        <v>0</v>
      </c>
      <c r="AN54" s="151">
        <f>Produccion_UO!AM576</f>
        <v>0</v>
      </c>
      <c r="AO54" s="151">
        <f>Produccion_UO!AN576</f>
        <v>0</v>
      </c>
      <c r="AP54" s="151">
        <f>Produccion_UO!AO576</f>
        <v>0</v>
      </c>
      <c r="AQ54" s="151">
        <f>Produccion_UO!AP576</f>
        <v>0</v>
      </c>
      <c r="AR54" s="151">
        <f>Produccion_UO!AQ576</f>
        <v>0</v>
      </c>
      <c r="AS54" s="151">
        <f>Produccion_UO!AR576</f>
        <v>0</v>
      </c>
    </row>
    <row r="55" spans="2:45" x14ac:dyDescent="0.25">
      <c r="B55" t="s">
        <v>581</v>
      </c>
      <c r="C55" s="142" t="s">
        <v>649</v>
      </c>
      <c r="D55" s="146" t="s">
        <v>676</v>
      </c>
      <c r="E55" s="142" t="str">
        <f t="shared" si="2"/>
        <v>578</v>
      </c>
      <c r="F55" s="148" t="s">
        <v>673</v>
      </c>
      <c r="G55" s="148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1">
        <f>Produccion_UO!M589</f>
        <v>2413.2474628051082</v>
      </c>
      <c r="O55" s="151">
        <f>Produccion_UO!N589</f>
        <v>2214.4805754079248</v>
      </c>
      <c r="P55" s="151">
        <f>Produccion_UO!O589</f>
        <v>1970.0482438831978</v>
      </c>
      <c r="Q55" s="151">
        <f>Produccion_UO!P589</f>
        <v>1822.4685559835627</v>
      </c>
      <c r="R55" s="151">
        <f>Produccion_UO!Q589</f>
        <v>1264.7909612759215</v>
      </c>
      <c r="S55" s="151">
        <f>Produccion_UO!R589</f>
        <v>1067.3525514385558</v>
      </c>
      <c r="T55" s="151">
        <f>Produccion_UO!S589</f>
        <v>869.91414160118995</v>
      </c>
      <c r="U55" s="151">
        <f>Produccion_UO!T589</f>
        <v>713.25484897810941</v>
      </c>
      <c r="V55" s="151">
        <f>Produccion_UO!U589</f>
        <v>204.89890376291245</v>
      </c>
      <c r="W55" s="151">
        <f>Produccion_UO!V589</f>
        <v>25.022055727067443</v>
      </c>
      <c r="X55" s="151">
        <f>Produccion_UO!W589</f>
        <v>22.912863595192164</v>
      </c>
      <c r="Y55" s="151">
        <f>Produccion_UO!X589</f>
        <v>622.78084680760571</v>
      </c>
      <c r="Z55" s="151">
        <f>Produccion_UO!Y589</f>
        <v>621.3011976752764</v>
      </c>
      <c r="AA55" s="151">
        <f>Produccion_UO!Z589</f>
        <v>320.70638852098875</v>
      </c>
      <c r="AB55" s="151">
        <f>Produccion_UO!AA589</f>
        <v>7.5036726566781109</v>
      </c>
      <c r="AC55" s="151">
        <f>Produccion_UO!AB589</f>
        <v>0</v>
      </c>
      <c r="AD55" s="151">
        <f>Produccion_UO!AC589</f>
        <v>0</v>
      </c>
      <c r="AE55" s="151">
        <f>Produccion_UO!AD589</f>
        <v>0</v>
      </c>
      <c r="AF55" s="151">
        <f>Produccion_UO!AE589</f>
        <v>0</v>
      </c>
      <c r="AG55" s="151">
        <f>Produccion_UO!AF589</f>
        <v>0</v>
      </c>
      <c r="AH55" s="151">
        <f>Produccion_UO!AG589</f>
        <v>0</v>
      </c>
      <c r="AI55" s="151">
        <f>Produccion_UO!AH589</f>
        <v>0</v>
      </c>
      <c r="AJ55" s="151">
        <f>Produccion_UO!AI589</f>
        <v>0</v>
      </c>
      <c r="AK55" s="151">
        <f>Produccion_UO!AJ589</f>
        <v>0</v>
      </c>
      <c r="AL55" s="151">
        <f>Produccion_UO!AK589</f>
        <v>0</v>
      </c>
      <c r="AM55" s="151">
        <f>Produccion_UO!AL589</f>
        <v>0</v>
      </c>
      <c r="AN55" s="151">
        <f>Produccion_UO!AM589</f>
        <v>0</v>
      </c>
      <c r="AO55" s="151">
        <f>Produccion_UO!AN589</f>
        <v>0</v>
      </c>
      <c r="AP55" s="151">
        <f>Produccion_UO!AO589</f>
        <v>0</v>
      </c>
      <c r="AQ55" s="151">
        <f>Produccion_UO!AP589</f>
        <v>0</v>
      </c>
      <c r="AR55" s="151">
        <f>Produccion_UO!AQ589</f>
        <v>0</v>
      </c>
      <c r="AS55" s="151">
        <f>Produccion_UO!AR589</f>
        <v>0</v>
      </c>
    </row>
    <row r="56" spans="2:45" x14ac:dyDescent="0.25">
      <c r="B56" t="s">
        <v>582</v>
      </c>
      <c r="C56" s="142" t="s">
        <v>650</v>
      </c>
      <c r="D56" s="146" t="s">
        <v>676</v>
      </c>
      <c r="E56" s="142" t="str">
        <f t="shared" si="2"/>
        <v>591</v>
      </c>
      <c r="F56" s="148" t="s">
        <v>673</v>
      </c>
      <c r="G56" s="148">
        <v>11</v>
      </c>
      <c r="H56" t="str">
        <f t="shared" si="1"/>
        <v>Produccion_UO!L602</v>
      </c>
      <c r="L56" t="str">
        <f>+Produccion_UO!K591</f>
        <v>11. Emisiones</v>
      </c>
      <c r="N56" s="379"/>
      <c r="O56" s="380"/>
      <c r="P56" s="380"/>
      <c r="Q56" s="380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  <c r="AP56" s="380"/>
      <c r="AQ56" s="380"/>
      <c r="AR56" s="380"/>
      <c r="AS56" s="380"/>
    </row>
    <row r="57" spans="2:45" x14ac:dyDescent="0.25">
      <c r="B57" t="s">
        <v>583</v>
      </c>
      <c r="C57" s="142" t="s">
        <v>651</v>
      </c>
      <c r="D57" s="146" t="s">
        <v>676</v>
      </c>
      <c r="E57" s="142" t="str">
        <f t="shared" si="2"/>
        <v>592</v>
      </c>
      <c r="F57" s="148" t="s">
        <v>673</v>
      </c>
      <c r="G57" s="148">
        <v>11</v>
      </c>
      <c r="H57" t="str">
        <f t="shared" si="1"/>
        <v>Produccion_UO!L603</v>
      </c>
      <c r="L57" t="str">
        <f>+Produccion_UO!K592</f>
        <v>11.1 Emisiones TOTALES</v>
      </c>
      <c r="N57" s="151">
        <f>Produccion_UO!M603</f>
        <v>3737.0145151536258</v>
      </c>
      <c r="O57" s="151">
        <f>Produccion_UO!N603</f>
        <v>3553.3955781486279</v>
      </c>
      <c r="P57" s="151">
        <f>Produccion_UO!O603</f>
        <v>3331.0245097697366</v>
      </c>
      <c r="Q57" s="151">
        <f>Produccion_UO!P603</f>
        <v>3257.9726630812734</v>
      </c>
      <c r="R57" s="151">
        <f>Produccion_UO!Q603</f>
        <v>2830.6799593156015</v>
      </c>
      <c r="S57" s="151">
        <f>Produccion_UO!R603</f>
        <v>2521.8060709636029</v>
      </c>
      <c r="T57" s="151">
        <f>Produccion_UO!S603</f>
        <v>2400.6157283577772</v>
      </c>
      <c r="U57" s="151">
        <f>Produccion_UO!T603</f>
        <v>2211.3126384139182</v>
      </c>
      <c r="V57" s="151">
        <f>Produccion_UO!U603</f>
        <v>1835.1718890677719</v>
      </c>
      <c r="W57" s="151">
        <f>Produccion_UO!V603</f>
        <v>1485.701331706153</v>
      </c>
      <c r="X57" s="151">
        <f>Produccion_UO!W603</f>
        <v>1014.3429505878219</v>
      </c>
      <c r="Y57" s="151">
        <f>Produccion_UO!X603</f>
        <v>734.79043827489704</v>
      </c>
      <c r="Z57" s="151">
        <f>Produccion_UO!Y603</f>
        <v>730.9870990545063</v>
      </c>
      <c r="AA57" s="151">
        <f>Produccion_UO!Z603</f>
        <v>627.6273062307115</v>
      </c>
      <c r="AB57" s="151">
        <f>Produccion_UO!AA603</f>
        <v>20.346532246900932</v>
      </c>
      <c r="AC57" s="151">
        <f>Produccion_UO!AB603</f>
        <v>0</v>
      </c>
      <c r="AD57" s="151">
        <f>Produccion_UO!AC603</f>
        <v>0</v>
      </c>
      <c r="AE57" s="151">
        <f>Produccion_UO!AD603</f>
        <v>0</v>
      </c>
      <c r="AF57" s="151">
        <f>Produccion_UO!AE603</f>
        <v>0</v>
      </c>
      <c r="AG57" s="151">
        <f>Produccion_UO!AF603</f>
        <v>0</v>
      </c>
      <c r="AH57" s="151">
        <f>Produccion_UO!AG603</f>
        <v>0</v>
      </c>
      <c r="AI57" s="151">
        <f>Produccion_UO!AH603</f>
        <v>0</v>
      </c>
      <c r="AJ57" s="151">
        <f>Produccion_UO!AI603</f>
        <v>0</v>
      </c>
      <c r="AK57" s="151">
        <f>Produccion_UO!AJ603</f>
        <v>0</v>
      </c>
      <c r="AL57" s="151">
        <f>Produccion_UO!AK603</f>
        <v>0</v>
      </c>
      <c r="AM57" s="151">
        <f>Produccion_UO!AL603</f>
        <v>0</v>
      </c>
      <c r="AN57" s="151">
        <f>Produccion_UO!AM603</f>
        <v>0</v>
      </c>
      <c r="AO57" s="151">
        <f>Produccion_UO!AN603</f>
        <v>0</v>
      </c>
      <c r="AP57" s="151">
        <f>Produccion_UO!AO603</f>
        <v>0</v>
      </c>
      <c r="AQ57" s="151">
        <f>Produccion_UO!AP603</f>
        <v>0</v>
      </c>
      <c r="AR57" s="151">
        <f>Produccion_UO!AQ603</f>
        <v>0</v>
      </c>
      <c r="AS57" s="151">
        <f>Produccion_UO!AR603</f>
        <v>0</v>
      </c>
    </row>
    <row r="58" spans="2:45" x14ac:dyDescent="0.25">
      <c r="B58" t="s">
        <v>584</v>
      </c>
      <c r="C58" s="142" t="s">
        <v>652</v>
      </c>
      <c r="D58" s="146" t="s">
        <v>676</v>
      </c>
      <c r="E58" s="142" t="str">
        <f t="shared" si="2"/>
        <v>605</v>
      </c>
      <c r="F58" s="148" t="s">
        <v>673</v>
      </c>
      <c r="G58" s="148">
        <v>11</v>
      </c>
      <c r="H58" t="str">
        <f t="shared" si="1"/>
        <v>Produccion_UO!L616</v>
      </c>
      <c r="L58" t="str">
        <f>+Produccion_UO!K605</f>
        <v>11.2 Emisiones PRODUCCIÓN</v>
      </c>
      <c r="N58" s="151">
        <f>Produccion_UO!M616</f>
        <v>3288.0165356304824</v>
      </c>
      <c r="O58" s="151">
        <f>Produccion_UO!N616</f>
        <v>3137.0590226016639</v>
      </c>
      <c r="P58" s="151">
        <f>Produccion_UO!O616</f>
        <v>2953.9555960084231</v>
      </c>
      <c r="Q58" s="151">
        <f>Produccion_UO!P616</f>
        <v>2874.3868415871125</v>
      </c>
      <c r="R58" s="151">
        <f>Produccion_UO!Q616</f>
        <v>2511.9595509699338</v>
      </c>
      <c r="S58" s="151">
        <f>Produccion_UO!R616</f>
        <v>2294.0749154452997</v>
      </c>
      <c r="T58" s="151">
        <f>Produccion_UO!S616</f>
        <v>2180.3631986176229</v>
      </c>
      <c r="U58" s="151">
        <f>Produccion_UO!T616</f>
        <v>2024.8489726708581</v>
      </c>
      <c r="V58" s="151">
        <f>Produccion_UO!U616</f>
        <v>1694.100238190598</v>
      </c>
      <c r="W58" s="151">
        <f>Produccion_UO!V616</f>
        <v>1364.2256915247451</v>
      </c>
      <c r="X58" s="151">
        <f>Produccion_UO!W616</f>
        <v>917.51986602892873</v>
      </c>
      <c r="Y58" s="151">
        <f>Produccion_UO!X616</f>
        <v>638.73719640986724</v>
      </c>
      <c r="Z58" s="151">
        <f>Produccion_UO!Y616</f>
        <v>635.26132149617547</v>
      </c>
      <c r="AA58" s="151">
        <f>Produccion_UO!Z616</f>
        <v>539.21206627156869</v>
      </c>
      <c r="AB58" s="151">
        <f>Produccion_UO!AA616</f>
        <v>15.860536825133881</v>
      </c>
      <c r="AC58" s="151">
        <f>Produccion_UO!AB616</f>
        <v>0</v>
      </c>
      <c r="AD58" s="151">
        <f>Produccion_UO!AC616</f>
        <v>0</v>
      </c>
      <c r="AE58" s="151">
        <f>Produccion_UO!AD616</f>
        <v>0</v>
      </c>
      <c r="AF58" s="151">
        <f>Produccion_UO!AE616</f>
        <v>0</v>
      </c>
      <c r="AG58" s="151">
        <f>Produccion_UO!AF616</f>
        <v>0</v>
      </c>
      <c r="AH58" s="151">
        <f>Produccion_UO!AG616</f>
        <v>0</v>
      </c>
      <c r="AI58" s="151">
        <f>Produccion_UO!AH616</f>
        <v>0</v>
      </c>
      <c r="AJ58" s="151">
        <f>Produccion_UO!AI616</f>
        <v>0</v>
      </c>
      <c r="AK58" s="151">
        <f>Produccion_UO!AJ616</f>
        <v>0</v>
      </c>
      <c r="AL58" s="151">
        <f>Produccion_UO!AK616</f>
        <v>0</v>
      </c>
      <c r="AM58" s="151">
        <f>Produccion_UO!AL616</f>
        <v>0</v>
      </c>
      <c r="AN58" s="151">
        <f>Produccion_UO!AM616</f>
        <v>0</v>
      </c>
      <c r="AO58" s="151">
        <f>Produccion_UO!AN616</f>
        <v>0</v>
      </c>
      <c r="AP58" s="151">
        <f>Produccion_UO!AO616</f>
        <v>0</v>
      </c>
      <c r="AQ58" s="151">
        <f>Produccion_UO!AP616</f>
        <v>0</v>
      </c>
      <c r="AR58" s="151">
        <f>Produccion_UO!AQ616</f>
        <v>0</v>
      </c>
      <c r="AS58" s="151">
        <f>Produccion_UO!AR616</f>
        <v>0</v>
      </c>
    </row>
    <row r="59" spans="2:45" x14ac:dyDescent="0.25">
      <c r="B59" t="s">
        <v>585</v>
      </c>
      <c r="C59" s="142" t="s">
        <v>653</v>
      </c>
      <c r="D59" s="146" t="s">
        <v>676</v>
      </c>
      <c r="E59" s="142" t="str">
        <f t="shared" si="2"/>
        <v>620</v>
      </c>
      <c r="F59" s="148" t="s">
        <v>673</v>
      </c>
      <c r="G59" s="148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1">
        <f>Produccion_UO!M631</f>
        <v>421.66366528366365</v>
      </c>
      <c r="O59" s="151">
        <f>Produccion_UO!N631</f>
        <v>401.53648659051936</v>
      </c>
      <c r="P59" s="151">
        <f>Produccion_UO!O631</f>
        <v>372.0002714012324</v>
      </c>
      <c r="Q59" s="151">
        <f>Produccion_UO!P631</f>
        <v>360.33630293557241</v>
      </c>
      <c r="R59" s="151">
        <f>Produccion_UO!Q631</f>
        <v>278.42568622040244</v>
      </c>
      <c r="S59" s="151">
        <f>Produccion_UO!R631</f>
        <v>261.12244115007957</v>
      </c>
      <c r="T59" s="151">
        <f>Produccion_UO!S631</f>
        <v>247.45533107776811</v>
      </c>
      <c r="U59" s="151">
        <f>Produccion_UO!T631</f>
        <v>180.07289525353042</v>
      </c>
      <c r="V59" s="151">
        <f>Produccion_UO!U631</f>
        <v>103.89478630080123</v>
      </c>
      <c r="W59" s="151">
        <f>Produccion_UO!V631</f>
        <v>63.34525895519505</v>
      </c>
      <c r="X59" s="151">
        <f>Produccion_UO!W631</f>
        <v>43.697290356673591</v>
      </c>
      <c r="Y59" s="151">
        <f>Produccion_UO!X631</f>
        <v>37.688533186232263</v>
      </c>
      <c r="Z59" s="151">
        <f>Produccion_UO!Y631</f>
        <v>36.851542642213523</v>
      </c>
      <c r="AA59" s="151">
        <f>Produccion_UO!Z631</f>
        <v>28.929106143930568</v>
      </c>
      <c r="AB59" s="151">
        <f>Produccion_UO!AA631</f>
        <v>4.7367157855605999</v>
      </c>
      <c r="AC59" s="151">
        <f>Produccion_UO!AB631</f>
        <v>0</v>
      </c>
      <c r="AD59" s="151">
        <f>Produccion_UO!AC631</f>
        <v>0</v>
      </c>
      <c r="AE59" s="151">
        <f>Produccion_UO!AD631</f>
        <v>0</v>
      </c>
      <c r="AF59" s="151">
        <f>Produccion_UO!AE631</f>
        <v>0</v>
      </c>
      <c r="AG59" s="151">
        <f>Produccion_UO!AF631</f>
        <v>0</v>
      </c>
      <c r="AH59" s="151">
        <f>Produccion_UO!AG631</f>
        <v>0</v>
      </c>
      <c r="AI59" s="151">
        <f>Produccion_UO!AH631</f>
        <v>0</v>
      </c>
      <c r="AJ59" s="151">
        <f>Produccion_UO!AI631</f>
        <v>0</v>
      </c>
      <c r="AK59" s="151">
        <f>Produccion_UO!AJ631</f>
        <v>0</v>
      </c>
      <c r="AL59" s="151">
        <f>Produccion_UO!AK631</f>
        <v>0</v>
      </c>
      <c r="AM59" s="151">
        <f>Produccion_UO!AL631</f>
        <v>0</v>
      </c>
      <c r="AN59" s="151">
        <f>Produccion_UO!AM631</f>
        <v>0</v>
      </c>
      <c r="AO59" s="151">
        <f>Produccion_UO!AN631</f>
        <v>0</v>
      </c>
      <c r="AP59" s="151">
        <f>Produccion_UO!AO631</f>
        <v>0</v>
      </c>
      <c r="AQ59" s="151">
        <f>Produccion_UO!AP631</f>
        <v>0</v>
      </c>
      <c r="AR59" s="151">
        <f>Produccion_UO!AQ631</f>
        <v>0</v>
      </c>
      <c r="AS59" s="151">
        <f>Produccion_UO!AR631</f>
        <v>0</v>
      </c>
    </row>
    <row r="60" spans="2:45" x14ac:dyDescent="0.25">
      <c r="B60" t="s">
        <v>586</v>
      </c>
      <c r="C60" s="142" t="s">
        <v>654</v>
      </c>
      <c r="D60" s="146" t="s">
        <v>676</v>
      </c>
      <c r="E60" s="142" t="str">
        <f t="shared" si="2"/>
        <v>633</v>
      </c>
      <c r="F60" s="148" t="s">
        <v>673</v>
      </c>
      <c r="G60" s="148">
        <v>11</v>
      </c>
      <c r="H60" t="str">
        <f t="shared" si="1"/>
        <v>Produccion_UO!L644</v>
      </c>
      <c r="L60" t="str">
        <f>+Produccion_UO!K633</f>
        <v>11.4 Emisiones por SEPARADOR</v>
      </c>
      <c r="N60" s="151">
        <f>Produccion_UO!M644</f>
        <v>824.09759388811324</v>
      </c>
      <c r="O60" s="151">
        <f>Produccion_UO!N644</f>
        <v>781.46960046703362</v>
      </c>
      <c r="P60" s="151">
        <f>Produccion_UO!O644</f>
        <v>721.26030555621583</v>
      </c>
      <c r="Q60" s="151">
        <f>Produccion_UO!P644</f>
        <v>698.16400734155093</v>
      </c>
      <c r="R60" s="151">
        <f>Produccion_UO!Q644</f>
        <v>546.76801866584913</v>
      </c>
      <c r="S60" s="151">
        <f>Produccion_UO!R644</f>
        <v>496.17559454285788</v>
      </c>
      <c r="T60" s="151">
        <f>Produccion_UO!S644</f>
        <v>464.90359165347365</v>
      </c>
      <c r="U60" s="151">
        <f>Produccion_UO!T644</f>
        <v>438.97579763070416</v>
      </c>
      <c r="V60" s="151">
        <f>Produccion_UO!U644</f>
        <v>305.38200718522637</v>
      </c>
      <c r="W60" s="151">
        <f>Produccion_UO!V644</f>
        <v>219.90216555218043</v>
      </c>
      <c r="X60" s="151">
        <f>Produccion_UO!W644</f>
        <v>141.54946410168557</v>
      </c>
      <c r="Y60" s="151">
        <f>Produccion_UO!X644</f>
        <v>132.2233350230253</v>
      </c>
      <c r="Z60" s="151">
        <f>Produccion_UO!Y644</f>
        <v>131.643394574821</v>
      </c>
      <c r="AA60" s="151">
        <f>Produccion_UO!Z644</f>
        <v>95.22863633361122</v>
      </c>
      <c r="AB60" s="151">
        <f>Produccion_UO!AA644</f>
        <v>2.9665460181821701</v>
      </c>
      <c r="AC60" s="151">
        <f>Produccion_UO!AB644</f>
        <v>0</v>
      </c>
      <c r="AD60" s="151">
        <f>Produccion_UO!AC644</f>
        <v>0</v>
      </c>
      <c r="AE60" s="151">
        <f>Produccion_UO!AD644</f>
        <v>0</v>
      </c>
      <c r="AF60" s="151">
        <f>Produccion_UO!AE644</f>
        <v>0</v>
      </c>
      <c r="AG60" s="151">
        <f>Produccion_UO!AF644</f>
        <v>0</v>
      </c>
      <c r="AH60" s="151">
        <f>Produccion_UO!AG644</f>
        <v>0</v>
      </c>
      <c r="AI60" s="151">
        <f>Produccion_UO!AH644</f>
        <v>0</v>
      </c>
      <c r="AJ60" s="151">
        <f>Produccion_UO!AI644</f>
        <v>0</v>
      </c>
      <c r="AK60" s="151">
        <f>Produccion_UO!AJ644</f>
        <v>0</v>
      </c>
      <c r="AL60" s="151">
        <f>Produccion_UO!AK644</f>
        <v>0</v>
      </c>
      <c r="AM60" s="151">
        <f>Produccion_UO!AL644</f>
        <v>0</v>
      </c>
      <c r="AN60" s="151">
        <f>Produccion_UO!AM644</f>
        <v>0</v>
      </c>
      <c r="AO60" s="151">
        <f>Produccion_UO!AN644</f>
        <v>0</v>
      </c>
      <c r="AP60" s="151">
        <f>Produccion_UO!AO644</f>
        <v>0</v>
      </c>
      <c r="AQ60" s="151">
        <f>Produccion_UO!AP644</f>
        <v>0</v>
      </c>
      <c r="AR60" s="151">
        <f>Produccion_UO!AQ644</f>
        <v>0</v>
      </c>
      <c r="AS60" s="151">
        <f>Produccion_UO!AR644</f>
        <v>0</v>
      </c>
    </row>
    <row r="61" spans="2:45" x14ac:dyDescent="0.25">
      <c r="B61" t="s">
        <v>587</v>
      </c>
      <c r="C61" s="142" t="s">
        <v>655</v>
      </c>
      <c r="D61" s="146" t="s">
        <v>676</v>
      </c>
      <c r="E61" s="142" t="str">
        <f t="shared" si="2"/>
        <v>646</v>
      </c>
      <c r="F61" s="148" t="s">
        <v>673</v>
      </c>
      <c r="G61" s="148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1">
        <f>Produccion_UO!M657</f>
        <v>1641.6561976330581</v>
      </c>
      <c r="O61" s="151">
        <f>Produccion_UO!N657</f>
        <v>1586.4491600263957</v>
      </c>
      <c r="P61" s="151">
        <f>Produccion_UO!O657</f>
        <v>1533.6670105663645</v>
      </c>
      <c r="Q61" s="151">
        <f>Produccion_UO!P657</f>
        <v>1513.3567510167181</v>
      </c>
      <c r="R61" s="151">
        <f>Produccion_UO!Q657</f>
        <v>1476.8105465118786</v>
      </c>
      <c r="S61" s="151">
        <f>Produccion_UO!R657</f>
        <v>1359.5963562135621</v>
      </c>
      <c r="T61" s="151">
        <f>Produccion_UO!S657</f>
        <v>1323.598528380583</v>
      </c>
      <c r="U61" s="151">
        <f>Produccion_UO!T657</f>
        <v>1287.3999748562574</v>
      </c>
      <c r="V61" s="151">
        <f>Produccion_UO!U657</f>
        <v>1250.8102266799269</v>
      </c>
      <c r="W61" s="151">
        <f>Produccion_UO!V657</f>
        <v>1076.8246057666765</v>
      </c>
      <c r="X61" s="151">
        <f>Produccion_UO!W657</f>
        <v>728.46957621376782</v>
      </c>
      <c r="Y61" s="151">
        <f>Produccion_UO!X657</f>
        <v>365.44370763054695</v>
      </c>
      <c r="Z61" s="151">
        <f>Produccion_UO!Y657</f>
        <v>363.63038546504492</v>
      </c>
      <c r="AA61" s="151">
        <f>Produccion_UO!Z657</f>
        <v>361.81706329954295</v>
      </c>
      <c r="AB61" s="151">
        <f>Produccion_UO!AA657</f>
        <v>6.91166536038254</v>
      </c>
      <c r="AC61" s="151">
        <f>Produccion_UO!AB657</f>
        <v>0</v>
      </c>
      <c r="AD61" s="151">
        <f>Produccion_UO!AC657</f>
        <v>0</v>
      </c>
      <c r="AE61" s="151">
        <f>Produccion_UO!AD657</f>
        <v>0</v>
      </c>
      <c r="AF61" s="151">
        <f>Produccion_UO!AE657</f>
        <v>0</v>
      </c>
      <c r="AG61" s="151">
        <f>Produccion_UO!AF657</f>
        <v>0</v>
      </c>
      <c r="AH61" s="151">
        <f>Produccion_UO!AG657</f>
        <v>0</v>
      </c>
      <c r="AI61" s="151">
        <f>Produccion_UO!AH657</f>
        <v>0</v>
      </c>
      <c r="AJ61" s="151">
        <f>Produccion_UO!AI657</f>
        <v>0</v>
      </c>
      <c r="AK61" s="151">
        <f>Produccion_UO!AJ657</f>
        <v>0</v>
      </c>
      <c r="AL61" s="151">
        <f>Produccion_UO!AK657</f>
        <v>0</v>
      </c>
      <c r="AM61" s="151">
        <f>Produccion_UO!AL657</f>
        <v>0</v>
      </c>
      <c r="AN61" s="151">
        <f>Produccion_UO!AM657</f>
        <v>0</v>
      </c>
      <c r="AO61" s="151">
        <f>Produccion_UO!AN657</f>
        <v>0</v>
      </c>
      <c r="AP61" s="151">
        <f>Produccion_UO!AO657</f>
        <v>0</v>
      </c>
      <c r="AQ61" s="151">
        <f>Produccion_UO!AP657</f>
        <v>0</v>
      </c>
      <c r="AR61" s="151">
        <f>Produccion_UO!AQ657</f>
        <v>0</v>
      </c>
      <c r="AS61" s="151">
        <f>Produccion_UO!AR657</f>
        <v>0</v>
      </c>
    </row>
    <row r="62" spans="2:45" x14ac:dyDescent="0.25">
      <c r="B62" t="s">
        <v>588</v>
      </c>
      <c r="C62" s="142" t="s">
        <v>656</v>
      </c>
      <c r="D62" s="146" t="s">
        <v>676</v>
      </c>
      <c r="E62" s="142" t="str">
        <f t="shared" si="2"/>
        <v>659</v>
      </c>
      <c r="F62" s="148" t="s">
        <v>673</v>
      </c>
      <c r="G62" s="148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1">
        <f>Produccion_UO!M670</f>
        <v>976.35276462249067</v>
      </c>
      <c r="O62" s="151">
        <f>Produccion_UO!N670</f>
        <v>954.21995874949187</v>
      </c>
      <c r="P62" s="151">
        <f>Produccion_UO!O670</f>
        <v>933.99231339138339</v>
      </c>
      <c r="Q62" s="151">
        <f>Produccion_UO!P670</f>
        <v>946.23655794365811</v>
      </c>
      <c r="R62" s="151">
        <f>Produccion_UO!Q670</f>
        <v>942.24485754074124</v>
      </c>
      <c r="S62" s="151">
        <f>Produccion_UO!R670</f>
        <v>861.02849507540361</v>
      </c>
      <c r="T62" s="151">
        <f>Produccion_UO!S670</f>
        <v>861.02849507540361</v>
      </c>
      <c r="U62" s="151">
        <f>Produccion_UO!T670</f>
        <v>861.02849507540361</v>
      </c>
      <c r="V62" s="151">
        <f>Produccion_UO!U670</f>
        <v>856.23590067606369</v>
      </c>
      <c r="W62" s="151">
        <f>Produccion_UO!V670</f>
        <v>717.07315131939106</v>
      </c>
      <c r="X62" s="151">
        <f>Produccion_UO!W670</f>
        <v>372.22191377287402</v>
      </c>
      <c r="Y62" s="151">
        <f>Produccion_UO!X670</f>
        <v>12.699837196045019</v>
      </c>
      <c r="Z62" s="151">
        <f>Produccion_UO!Y670</f>
        <v>12.699837196045019</v>
      </c>
      <c r="AA62" s="151">
        <f>Produccion_UO!Z670</f>
        <v>12.699837196045019</v>
      </c>
      <c r="AB62" s="151">
        <f>Produccion_UO!AA670</f>
        <v>6.91166536038254</v>
      </c>
      <c r="AC62" s="151">
        <f>Produccion_UO!AB670</f>
        <v>0</v>
      </c>
      <c r="AD62" s="151">
        <f>Produccion_UO!AC670</f>
        <v>0</v>
      </c>
      <c r="AE62" s="151">
        <f>Produccion_UO!AD670</f>
        <v>0</v>
      </c>
      <c r="AF62" s="151">
        <f>Produccion_UO!AE670</f>
        <v>0</v>
      </c>
      <c r="AG62" s="151">
        <f>Produccion_UO!AF670</f>
        <v>0</v>
      </c>
      <c r="AH62" s="151">
        <f>Produccion_UO!AG670</f>
        <v>0</v>
      </c>
      <c r="AI62" s="151">
        <f>Produccion_UO!AH670</f>
        <v>0</v>
      </c>
      <c r="AJ62" s="151">
        <f>Produccion_UO!AI670</f>
        <v>0</v>
      </c>
      <c r="AK62" s="151">
        <f>Produccion_UO!AJ670</f>
        <v>0</v>
      </c>
      <c r="AL62" s="151">
        <f>Produccion_UO!AK670</f>
        <v>0</v>
      </c>
      <c r="AM62" s="151">
        <f>Produccion_UO!AL670</f>
        <v>0</v>
      </c>
      <c r="AN62" s="151">
        <f>Produccion_UO!AM670</f>
        <v>0</v>
      </c>
      <c r="AO62" s="151">
        <f>Produccion_UO!AN670</f>
        <v>0</v>
      </c>
      <c r="AP62" s="151">
        <f>Produccion_UO!AO670</f>
        <v>0</v>
      </c>
      <c r="AQ62" s="151">
        <f>Produccion_UO!AP670</f>
        <v>0</v>
      </c>
      <c r="AR62" s="151">
        <f>Produccion_UO!AQ670</f>
        <v>0</v>
      </c>
      <c r="AS62" s="151">
        <f>Produccion_UO!AR670</f>
        <v>0</v>
      </c>
    </row>
    <row r="63" spans="2:45" x14ac:dyDescent="0.25">
      <c r="B63" t="s">
        <v>589</v>
      </c>
      <c r="C63" s="142" t="s">
        <v>657</v>
      </c>
      <c r="D63" s="146" t="s">
        <v>676</v>
      </c>
      <c r="E63" s="142" t="str">
        <f t="shared" si="2"/>
        <v>672</v>
      </c>
      <c r="F63" s="148" t="s">
        <v>673</v>
      </c>
      <c r="G63" s="148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1">
        <f>Produccion_UO!M683</f>
        <v>665.30343301056757</v>
      </c>
      <c r="O63" s="151">
        <f>Produccion_UO!N683</f>
        <v>632.22920127690384</v>
      </c>
      <c r="P63" s="151">
        <f>Produccion_UO!O683</f>
        <v>599.67469717498147</v>
      </c>
      <c r="Q63" s="151">
        <f>Produccion_UO!P683</f>
        <v>567.12019307305991</v>
      </c>
      <c r="R63" s="151">
        <f>Produccion_UO!Q683</f>
        <v>534.56568897113755</v>
      </c>
      <c r="S63" s="151">
        <f>Produccion_UO!R683</f>
        <v>498.56786113815878</v>
      </c>
      <c r="T63" s="151">
        <f>Produccion_UO!S683</f>
        <v>462.57003330517983</v>
      </c>
      <c r="U63" s="151">
        <f>Produccion_UO!T683</f>
        <v>426.37147978085386</v>
      </c>
      <c r="V63" s="151">
        <f>Produccion_UO!U683</f>
        <v>394.57432600386363</v>
      </c>
      <c r="W63" s="151">
        <f>Produccion_UO!V683</f>
        <v>359.75145444728554</v>
      </c>
      <c r="X63" s="151">
        <f>Produccion_UO!W683</f>
        <v>356.24766244089375</v>
      </c>
      <c r="Y63" s="151">
        <f>Produccion_UO!X683</f>
        <v>352.7438704345019</v>
      </c>
      <c r="Z63" s="151">
        <f>Produccion_UO!Y683</f>
        <v>350.93054826899993</v>
      </c>
      <c r="AA63" s="151">
        <f>Produccion_UO!Z683</f>
        <v>349.1172261034979</v>
      </c>
      <c r="AB63" s="151">
        <f>Produccion_UO!AA683</f>
        <v>0</v>
      </c>
      <c r="AC63" s="151">
        <f>Produccion_UO!AB683</f>
        <v>0</v>
      </c>
      <c r="AD63" s="151">
        <f>Produccion_UO!AC683</f>
        <v>0</v>
      </c>
      <c r="AE63" s="151">
        <f>Produccion_UO!AD683</f>
        <v>0</v>
      </c>
      <c r="AF63" s="151">
        <f>Produccion_UO!AE683</f>
        <v>0</v>
      </c>
      <c r="AG63" s="151">
        <f>Produccion_UO!AF683</f>
        <v>0</v>
      </c>
      <c r="AH63" s="151">
        <f>Produccion_UO!AG683</f>
        <v>0</v>
      </c>
      <c r="AI63" s="151">
        <f>Produccion_UO!AH683</f>
        <v>0</v>
      </c>
      <c r="AJ63" s="151">
        <f>Produccion_UO!AI683</f>
        <v>0</v>
      </c>
      <c r="AK63" s="151">
        <f>Produccion_UO!AJ683</f>
        <v>0</v>
      </c>
      <c r="AL63" s="151">
        <f>Produccion_UO!AK683</f>
        <v>0</v>
      </c>
      <c r="AM63" s="151">
        <f>Produccion_UO!AL683</f>
        <v>0</v>
      </c>
      <c r="AN63" s="151">
        <f>Produccion_UO!AM683</f>
        <v>0</v>
      </c>
      <c r="AO63" s="151">
        <f>Produccion_UO!AN683</f>
        <v>0</v>
      </c>
      <c r="AP63" s="151">
        <f>Produccion_UO!AO683</f>
        <v>0</v>
      </c>
      <c r="AQ63" s="151">
        <f>Produccion_UO!AP683</f>
        <v>0</v>
      </c>
      <c r="AR63" s="151">
        <f>Produccion_UO!AQ683</f>
        <v>0</v>
      </c>
      <c r="AS63" s="151">
        <f>Produccion_UO!AR683</f>
        <v>0</v>
      </c>
    </row>
    <row r="64" spans="2:45" x14ac:dyDescent="0.25">
      <c r="B64" t="s">
        <v>590</v>
      </c>
      <c r="C64" s="142" t="s">
        <v>658</v>
      </c>
      <c r="D64" s="146" t="s">
        <v>676</v>
      </c>
      <c r="E64" s="142" t="str">
        <f t="shared" si="2"/>
        <v>685</v>
      </c>
      <c r="F64" s="148" t="s">
        <v>673</v>
      </c>
      <c r="G64" s="148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1">
        <f>Produccion_UO!M696</f>
        <v>0</v>
      </c>
      <c r="O64" s="151">
        <f>Produccion_UO!N696</f>
        <v>0</v>
      </c>
      <c r="P64" s="151">
        <f>Produccion_UO!O696</f>
        <v>0</v>
      </c>
      <c r="Q64" s="151">
        <f>Produccion_UO!P696</f>
        <v>0</v>
      </c>
      <c r="R64" s="151">
        <f>Produccion_UO!Q696</f>
        <v>0</v>
      </c>
      <c r="S64" s="151">
        <f>Produccion_UO!R696</f>
        <v>0</v>
      </c>
      <c r="T64" s="151">
        <f>Produccion_UO!S696</f>
        <v>0</v>
      </c>
      <c r="U64" s="151">
        <f>Produccion_UO!T696</f>
        <v>0</v>
      </c>
      <c r="V64" s="151">
        <f>Produccion_UO!U696</f>
        <v>0</v>
      </c>
      <c r="W64" s="151">
        <f>Produccion_UO!V696</f>
        <v>0</v>
      </c>
      <c r="X64" s="151">
        <f>Produccion_UO!W696</f>
        <v>0</v>
      </c>
      <c r="Y64" s="151">
        <f>Produccion_UO!X696</f>
        <v>0</v>
      </c>
      <c r="Z64" s="151">
        <f>Produccion_UO!Y696</f>
        <v>0</v>
      </c>
      <c r="AA64" s="151">
        <f>Produccion_UO!Z696</f>
        <v>0</v>
      </c>
      <c r="AB64" s="151">
        <f>Produccion_UO!AA696</f>
        <v>0</v>
      </c>
      <c r="AC64" s="151">
        <f>Produccion_UO!AB696</f>
        <v>0</v>
      </c>
      <c r="AD64" s="151">
        <f>Produccion_UO!AC696</f>
        <v>0</v>
      </c>
      <c r="AE64" s="151">
        <f>Produccion_UO!AD696</f>
        <v>0</v>
      </c>
      <c r="AF64" s="151">
        <f>Produccion_UO!AE696</f>
        <v>0</v>
      </c>
      <c r="AG64" s="151">
        <f>Produccion_UO!AF696</f>
        <v>0</v>
      </c>
      <c r="AH64" s="151">
        <f>Produccion_UO!AG696</f>
        <v>0</v>
      </c>
      <c r="AI64" s="151">
        <f>Produccion_UO!AH696</f>
        <v>0</v>
      </c>
      <c r="AJ64" s="151">
        <f>Produccion_UO!AI696</f>
        <v>0</v>
      </c>
      <c r="AK64" s="151">
        <f>Produccion_UO!AJ696</f>
        <v>0</v>
      </c>
      <c r="AL64" s="151">
        <f>Produccion_UO!AK696</f>
        <v>0</v>
      </c>
      <c r="AM64" s="151">
        <f>Produccion_UO!AL696</f>
        <v>0</v>
      </c>
      <c r="AN64" s="151">
        <f>Produccion_UO!AM696</f>
        <v>0</v>
      </c>
      <c r="AO64" s="151">
        <f>Produccion_UO!AN696</f>
        <v>0</v>
      </c>
      <c r="AP64" s="151">
        <f>Produccion_UO!AO696</f>
        <v>0</v>
      </c>
      <c r="AQ64" s="151">
        <f>Produccion_UO!AP696</f>
        <v>0</v>
      </c>
      <c r="AR64" s="151">
        <f>Produccion_UO!AQ696</f>
        <v>0</v>
      </c>
      <c r="AS64" s="151">
        <f>Produccion_UO!AR696</f>
        <v>0</v>
      </c>
    </row>
    <row r="65" spans="2:45" x14ac:dyDescent="0.25">
      <c r="B65" t="s">
        <v>591</v>
      </c>
      <c r="C65" s="142" t="s">
        <v>659</v>
      </c>
      <c r="D65" s="146" t="s">
        <v>676</v>
      </c>
      <c r="E65" s="142" t="str">
        <f t="shared" si="2"/>
        <v>698</v>
      </c>
      <c r="F65" s="148" t="s">
        <v>673</v>
      </c>
      <c r="G65" s="148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1">
        <f>Produccion_UO!M709</f>
        <v>0</v>
      </c>
      <c r="O65" s="151">
        <f>Produccion_UO!N709</f>
        <v>0</v>
      </c>
      <c r="P65" s="151">
        <f>Produccion_UO!O709</f>
        <v>0</v>
      </c>
      <c r="Q65" s="151">
        <f>Produccion_UO!P709</f>
        <v>0</v>
      </c>
      <c r="R65" s="151">
        <f>Produccion_UO!Q709</f>
        <v>0</v>
      </c>
      <c r="S65" s="151">
        <f>Produccion_UO!R709</f>
        <v>0</v>
      </c>
      <c r="T65" s="151">
        <f>Produccion_UO!S709</f>
        <v>0</v>
      </c>
      <c r="U65" s="151">
        <f>Produccion_UO!T709</f>
        <v>0</v>
      </c>
      <c r="V65" s="151">
        <f>Produccion_UO!U709</f>
        <v>0</v>
      </c>
      <c r="W65" s="151">
        <f>Produccion_UO!V709</f>
        <v>0</v>
      </c>
      <c r="X65" s="151">
        <f>Produccion_UO!W709</f>
        <v>0</v>
      </c>
      <c r="Y65" s="151">
        <f>Produccion_UO!X709</f>
        <v>0</v>
      </c>
      <c r="Z65" s="151">
        <f>Produccion_UO!Y709</f>
        <v>0</v>
      </c>
      <c r="AA65" s="151">
        <f>Produccion_UO!Z709</f>
        <v>0</v>
      </c>
      <c r="AB65" s="151">
        <f>Produccion_UO!AA709</f>
        <v>0</v>
      </c>
      <c r="AC65" s="151">
        <f>Produccion_UO!AB709</f>
        <v>0</v>
      </c>
      <c r="AD65" s="151">
        <f>Produccion_UO!AC709</f>
        <v>0</v>
      </c>
      <c r="AE65" s="151">
        <f>Produccion_UO!AD709</f>
        <v>0</v>
      </c>
      <c r="AF65" s="151">
        <f>Produccion_UO!AE709</f>
        <v>0</v>
      </c>
      <c r="AG65" s="151">
        <f>Produccion_UO!AF709</f>
        <v>0</v>
      </c>
      <c r="AH65" s="151">
        <f>Produccion_UO!AG709</f>
        <v>0</v>
      </c>
      <c r="AI65" s="151">
        <f>Produccion_UO!AH709</f>
        <v>0</v>
      </c>
      <c r="AJ65" s="151">
        <f>Produccion_UO!AI709</f>
        <v>0</v>
      </c>
      <c r="AK65" s="151">
        <f>Produccion_UO!AJ709</f>
        <v>0</v>
      </c>
      <c r="AL65" s="151">
        <f>Produccion_UO!AK709</f>
        <v>0</v>
      </c>
      <c r="AM65" s="151">
        <f>Produccion_UO!AL709</f>
        <v>0</v>
      </c>
      <c r="AN65" s="151">
        <f>Produccion_UO!AM709</f>
        <v>0</v>
      </c>
      <c r="AO65" s="151">
        <f>Produccion_UO!AN709</f>
        <v>0</v>
      </c>
      <c r="AP65" s="151">
        <f>Produccion_UO!AO709</f>
        <v>0</v>
      </c>
      <c r="AQ65" s="151">
        <f>Produccion_UO!AP709</f>
        <v>0</v>
      </c>
      <c r="AR65" s="151">
        <f>Produccion_UO!AQ709</f>
        <v>0</v>
      </c>
      <c r="AS65" s="151">
        <f>Produccion_UO!AR709</f>
        <v>0</v>
      </c>
    </row>
    <row r="66" spans="2:45" x14ac:dyDescent="0.25">
      <c r="B66" t="s">
        <v>588</v>
      </c>
      <c r="C66" s="142" t="s">
        <v>660</v>
      </c>
      <c r="D66" s="146" t="s">
        <v>676</v>
      </c>
      <c r="E66" s="142" t="str">
        <f t="shared" si="2"/>
        <v>711</v>
      </c>
      <c r="F66" s="148" t="s">
        <v>673</v>
      </c>
      <c r="G66" s="148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1">
        <f>Produccion_UO!M722</f>
        <v>400.59907882564767</v>
      </c>
      <c r="O66" s="151">
        <f>Produccion_UO!N722</f>
        <v>367.60377551771529</v>
      </c>
      <c r="P66" s="151">
        <f>Produccion_UO!O722</f>
        <v>327.02800848461061</v>
      </c>
      <c r="Q66" s="151">
        <f>Produccion_UO!P722</f>
        <v>302.52978029327096</v>
      </c>
      <c r="R66" s="151">
        <f>Produccion_UO!Q722</f>
        <v>209.95529957180327</v>
      </c>
      <c r="S66" s="151">
        <f>Produccion_UO!R722</f>
        <v>177.1805235388</v>
      </c>
      <c r="T66" s="151">
        <f>Produccion_UO!S722</f>
        <v>144.40574750579773</v>
      </c>
      <c r="U66" s="151">
        <f>Produccion_UO!T722</f>
        <v>118.4003049303661</v>
      </c>
      <c r="V66" s="151">
        <f>Produccion_UO!U722</f>
        <v>34.0132180246435</v>
      </c>
      <c r="W66" s="151">
        <f>Produccion_UO!V722</f>
        <v>4.1536612506932</v>
      </c>
      <c r="X66" s="151">
        <f>Produccion_UO!W722</f>
        <v>3.8035353568019001</v>
      </c>
      <c r="Y66" s="151">
        <f>Produccion_UO!X722</f>
        <v>103.38162057006269</v>
      </c>
      <c r="Z66" s="151">
        <f>Produccion_UO!Y722</f>
        <v>103.13599881409603</v>
      </c>
      <c r="AA66" s="151">
        <f>Produccion_UO!Z722</f>
        <v>53.237260494483856</v>
      </c>
      <c r="AB66" s="151">
        <f>Produccion_UO!AA722</f>
        <v>1.2456096610085701</v>
      </c>
      <c r="AC66" s="151">
        <f>Produccion_UO!AB722</f>
        <v>0</v>
      </c>
      <c r="AD66" s="151">
        <f>Produccion_UO!AC722</f>
        <v>0</v>
      </c>
      <c r="AE66" s="151">
        <f>Produccion_UO!AD722</f>
        <v>0</v>
      </c>
      <c r="AF66" s="151">
        <f>Produccion_UO!AE722</f>
        <v>0</v>
      </c>
      <c r="AG66" s="151">
        <f>Produccion_UO!AF722</f>
        <v>0</v>
      </c>
      <c r="AH66" s="151">
        <f>Produccion_UO!AG722</f>
        <v>0</v>
      </c>
      <c r="AI66" s="151">
        <f>Produccion_UO!AH722</f>
        <v>0</v>
      </c>
      <c r="AJ66" s="151">
        <f>Produccion_UO!AI722</f>
        <v>0</v>
      </c>
      <c r="AK66" s="151">
        <f>Produccion_UO!AJ722</f>
        <v>0</v>
      </c>
      <c r="AL66" s="151">
        <f>Produccion_UO!AK722</f>
        <v>0</v>
      </c>
      <c r="AM66" s="151">
        <f>Produccion_UO!AL722</f>
        <v>0</v>
      </c>
      <c r="AN66" s="151">
        <f>Produccion_UO!AM722</f>
        <v>0</v>
      </c>
      <c r="AO66" s="151">
        <f>Produccion_UO!AN722</f>
        <v>0</v>
      </c>
      <c r="AP66" s="151">
        <f>Produccion_UO!AO722</f>
        <v>0</v>
      </c>
      <c r="AQ66" s="151">
        <f>Produccion_UO!AP722</f>
        <v>0</v>
      </c>
      <c r="AR66" s="151">
        <f>Produccion_UO!AQ722</f>
        <v>0</v>
      </c>
      <c r="AS66" s="151">
        <f>Produccion_UO!AR722</f>
        <v>0</v>
      </c>
    </row>
    <row r="67" spans="2:45" x14ac:dyDescent="0.25">
      <c r="B67" t="s">
        <v>592</v>
      </c>
      <c r="C67" s="142" t="s">
        <v>661</v>
      </c>
      <c r="D67" s="146" t="s">
        <v>676</v>
      </c>
      <c r="E67" s="142" t="str">
        <f t="shared" si="2"/>
        <v>736</v>
      </c>
      <c r="F67" s="148" t="s">
        <v>673</v>
      </c>
      <c r="G67" s="148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1">
        <f>Produccion_UO!M747</f>
        <v>254.23130519640142</v>
      </c>
      <c r="O67" s="151">
        <f>Produccion_UO!N747</f>
        <v>231.70164974419779</v>
      </c>
      <c r="P67" s="151">
        <f>Produccion_UO!O747</f>
        <v>211.13896484397475</v>
      </c>
      <c r="Q67" s="151">
        <f>Produccion_UO!P747</f>
        <v>223.37559824347457</v>
      </c>
      <c r="R67" s="151">
        <f>Produccion_UO!Q747</f>
        <v>219.21257249311304</v>
      </c>
      <c r="S67" s="151">
        <f>Produccion_UO!R747</f>
        <v>134.39616622813782</v>
      </c>
      <c r="T67" s="151">
        <f>Produccion_UO!S747</f>
        <v>133.35445266161602</v>
      </c>
      <c r="U67" s="151">
        <f>Produccion_UO!T747</f>
        <v>99.336781100975401</v>
      </c>
      <c r="V67" s="151">
        <f>Produccion_UO!U747</f>
        <v>94.809479583128947</v>
      </c>
      <c r="W67" s="151">
        <f>Produccion_UO!V747</f>
        <v>94.809479583128947</v>
      </c>
      <c r="X67" s="151">
        <f>Produccion_UO!W747</f>
        <v>81.227575029589545</v>
      </c>
      <c r="Y67" s="151">
        <f>Produccion_UO!X747</f>
        <v>81.227575029589545</v>
      </c>
      <c r="Z67" s="151">
        <f>Produccion_UO!Y747</f>
        <v>81.227575029589545</v>
      </c>
      <c r="AA67" s="151">
        <f>Produccion_UO!Z747</f>
        <v>81.227575029589545</v>
      </c>
      <c r="AB67" s="151">
        <f>Produccion_UO!AA747</f>
        <v>3.2392188441460297</v>
      </c>
      <c r="AC67" s="151">
        <f>Produccion_UO!AB747</f>
        <v>0</v>
      </c>
      <c r="AD67" s="151">
        <f>Produccion_UO!AC747</f>
        <v>0</v>
      </c>
      <c r="AE67" s="151">
        <f>Produccion_UO!AD747</f>
        <v>0</v>
      </c>
      <c r="AF67" s="151">
        <f>Produccion_UO!AE747</f>
        <v>0</v>
      </c>
      <c r="AG67" s="151">
        <f>Produccion_UO!AF747</f>
        <v>0</v>
      </c>
      <c r="AH67" s="151">
        <f>Produccion_UO!AG747</f>
        <v>0</v>
      </c>
      <c r="AI67" s="151">
        <f>Produccion_UO!AH747</f>
        <v>0</v>
      </c>
      <c r="AJ67" s="151">
        <f>Produccion_UO!AI747</f>
        <v>0</v>
      </c>
      <c r="AK67" s="151">
        <f>Produccion_UO!AJ747</f>
        <v>0</v>
      </c>
      <c r="AL67" s="151">
        <f>Produccion_UO!AK747</f>
        <v>0</v>
      </c>
      <c r="AM67" s="151">
        <f>Produccion_UO!AL747</f>
        <v>0</v>
      </c>
      <c r="AN67" s="151">
        <f>Produccion_UO!AM747</f>
        <v>0</v>
      </c>
      <c r="AO67" s="151">
        <f>Produccion_UO!AN747</f>
        <v>0</v>
      </c>
      <c r="AP67" s="151">
        <f>Produccion_UO!AO747</f>
        <v>0</v>
      </c>
      <c r="AQ67" s="151">
        <f>Produccion_UO!AP747</f>
        <v>0</v>
      </c>
      <c r="AR67" s="151">
        <f>Produccion_UO!AQ747</f>
        <v>0</v>
      </c>
      <c r="AS67" s="151">
        <f>Produccion_UO!AR747</f>
        <v>0</v>
      </c>
    </row>
    <row r="68" spans="2:45" x14ac:dyDescent="0.25">
      <c r="B68" t="s">
        <v>593</v>
      </c>
      <c r="C68" s="142" t="s">
        <v>662</v>
      </c>
      <c r="D68" s="146" t="s">
        <v>676</v>
      </c>
      <c r="E68" s="142" t="str">
        <f t="shared" si="2"/>
        <v>724</v>
      </c>
      <c r="F68" s="148" t="s">
        <v>673</v>
      </c>
      <c r="G68" s="148">
        <v>11</v>
      </c>
      <c r="H68" t="str">
        <f t="shared" si="1"/>
        <v>Produccion_UO!L735</v>
      </c>
      <c r="L68" t="str">
        <f>+Produccion_UO!K724</f>
        <v>11.6 Emisiones COLECCIÓN</v>
      </c>
      <c r="N68" s="151">
        <f>Produccion_UO!M735</f>
        <v>448.99797952314361</v>
      </c>
      <c r="O68" s="151">
        <f>Produccion_UO!N735</f>
        <v>416.33655554696441</v>
      </c>
      <c r="P68" s="151">
        <f>Produccion_UO!O735</f>
        <v>377.06891376131347</v>
      </c>
      <c r="Q68" s="151">
        <f>Produccion_UO!P735</f>
        <v>383.58582149416156</v>
      </c>
      <c r="R68" s="151">
        <f>Produccion_UO!Q735</f>
        <v>318.72040834566786</v>
      </c>
      <c r="S68" s="151">
        <f>Produccion_UO!R735</f>
        <v>227.73115551830278</v>
      </c>
      <c r="T68" s="151">
        <f>Produccion_UO!S735</f>
        <v>220.25252974015467</v>
      </c>
      <c r="U68" s="151">
        <f>Produccion_UO!T735</f>
        <v>186.46366574305986</v>
      </c>
      <c r="V68" s="151">
        <f>Produccion_UO!U735</f>
        <v>141.07165087717354</v>
      </c>
      <c r="W68" s="151">
        <f>Produccion_UO!V735</f>
        <v>121.47564018140778</v>
      </c>
      <c r="X68" s="151">
        <f>Produccion_UO!W735</f>
        <v>96.823084558893072</v>
      </c>
      <c r="Y68" s="151">
        <f>Produccion_UO!X735</f>
        <v>96.053241865029889</v>
      </c>
      <c r="Z68" s="151">
        <f>Produccion_UO!Y735</f>
        <v>95.725777558330819</v>
      </c>
      <c r="AA68" s="151">
        <f>Produccion_UO!Z735</f>
        <v>88.41523995914288</v>
      </c>
      <c r="AB68" s="151">
        <f>Produccion_UO!AA735</f>
        <v>4.4859954217670497</v>
      </c>
      <c r="AC68" s="151">
        <f>Produccion_UO!AB735</f>
        <v>0</v>
      </c>
      <c r="AD68" s="151">
        <f>Produccion_UO!AC735</f>
        <v>0</v>
      </c>
      <c r="AE68" s="151">
        <f>Produccion_UO!AD735</f>
        <v>0</v>
      </c>
      <c r="AF68" s="151">
        <f>Produccion_UO!AE735</f>
        <v>0</v>
      </c>
      <c r="AG68" s="151">
        <f>Produccion_UO!AF735</f>
        <v>0</v>
      </c>
      <c r="AH68" s="151">
        <f>Produccion_UO!AG735</f>
        <v>0</v>
      </c>
      <c r="AI68" s="151">
        <f>Produccion_UO!AH735</f>
        <v>0</v>
      </c>
      <c r="AJ68" s="151">
        <f>Produccion_UO!AI735</f>
        <v>0</v>
      </c>
      <c r="AK68" s="151">
        <f>Produccion_UO!AJ735</f>
        <v>0</v>
      </c>
      <c r="AL68" s="151">
        <f>Produccion_UO!AK735</f>
        <v>0</v>
      </c>
      <c r="AM68" s="151">
        <f>Produccion_UO!AL735</f>
        <v>0</v>
      </c>
      <c r="AN68" s="151">
        <f>Produccion_UO!AM735</f>
        <v>0</v>
      </c>
      <c r="AO68" s="151">
        <f>Produccion_UO!AN735</f>
        <v>0</v>
      </c>
      <c r="AP68" s="151">
        <f>Produccion_UO!AO735</f>
        <v>0</v>
      </c>
      <c r="AQ68" s="151">
        <f>Produccion_UO!AP735</f>
        <v>0</v>
      </c>
      <c r="AR68" s="151">
        <f>Produccion_UO!AQ735</f>
        <v>0</v>
      </c>
      <c r="AS68" s="151">
        <f>Produccion_UO!AR735</f>
        <v>0</v>
      </c>
    </row>
    <row r="69" spans="2:45" x14ac:dyDescent="0.25">
      <c r="B69" t="s">
        <v>594</v>
      </c>
      <c r="C69" s="142" t="s">
        <v>663</v>
      </c>
      <c r="D69" s="146" t="s">
        <v>676</v>
      </c>
      <c r="E69" s="142" t="str">
        <f t="shared" si="2"/>
        <v>749</v>
      </c>
      <c r="F69" s="148" t="s">
        <v>673</v>
      </c>
      <c r="G69" s="148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1">
        <f>Produccion_UO!M760</f>
        <v>136.85999185685608</v>
      </c>
      <c r="O69" s="151">
        <f>Produccion_UO!N760</f>
        <v>114.50401113944329</v>
      </c>
      <c r="P69" s="151">
        <f>Produccion_UO!O760</f>
        <v>94.0724015107605</v>
      </c>
      <c r="Q69" s="151">
        <f>Produccion_UO!P760</f>
        <v>106.44011018180061</v>
      </c>
      <c r="R69" s="151">
        <f>Produccion_UO!Q760</f>
        <v>102.4081597029793</v>
      </c>
      <c r="S69" s="151">
        <f>Produccion_UO!R760</f>
        <v>20.372856830309093</v>
      </c>
      <c r="T69" s="151">
        <f>Produccion_UO!S760</f>
        <v>20.372856830309093</v>
      </c>
      <c r="U69" s="151">
        <f>Produccion_UO!T760</f>
        <v>20.372856830309093</v>
      </c>
      <c r="V69" s="151">
        <f>Produccion_UO!U760</f>
        <v>15.845555312462629</v>
      </c>
      <c r="W69" s="151">
        <f>Produccion_UO!V760</f>
        <v>15.845555312462629</v>
      </c>
      <c r="X69" s="151">
        <f>Produccion_UO!W760</f>
        <v>2.2636507589232302</v>
      </c>
      <c r="Y69" s="151">
        <f>Produccion_UO!X760</f>
        <v>2.2636507589232302</v>
      </c>
      <c r="Z69" s="151">
        <f>Produccion_UO!Y760</f>
        <v>2.2636507589232302</v>
      </c>
      <c r="AA69" s="151">
        <f>Produccion_UO!Z760</f>
        <v>2.2636507589232302</v>
      </c>
      <c r="AB69" s="151">
        <f>Produccion_UO!AA760</f>
        <v>1.84077780071581</v>
      </c>
      <c r="AC69" s="151">
        <f>Produccion_UO!AB760</f>
        <v>0</v>
      </c>
      <c r="AD69" s="151">
        <f>Produccion_UO!AC760</f>
        <v>0</v>
      </c>
      <c r="AE69" s="151">
        <f>Produccion_UO!AD760</f>
        <v>0</v>
      </c>
      <c r="AF69" s="151">
        <f>Produccion_UO!AE760</f>
        <v>0</v>
      </c>
      <c r="AG69" s="151">
        <f>Produccion_UO!AF760</f>
        <v>0</v>
      </c>
      <c r="AH69" s="151">
        <f>Produccion_UO!AG760</f>
        <v>0</v>
      </c>
      <c r="AI69" s="151">
        <f>Produccion_UO!AH760</f>
        <v>0</v>
      </c>
      <c r="AJ69" s="151">
        <f>Produccion_UO!AI760</f>
        <v>0</v>
      </c>
      <c r="AK69" s="151">
        <f>Produccion_UO!AJ760</f>
        <v>0</v>
      </c>
      <c r="AL69" s="151">
        <f>Produccion_UO!AK760</f>
        <v>0</v>
      </c>
      <c r="AM69" s="151">
        <f>Produccion_UO!AL760</f>
        <v>0</v>
      </c>
      <c r="AN69" s="151">
        <f>Produccion_UO!AM760</f>
        <v>0</v>
      </c>
      <c r="AO69" s="151">
        <f>Produccion_UO!AN760</f>
        <v>0</v>
      </c>
      <c r="AP69" s="151">
        <f>Produccion_UO!AO760</f>
        <v>0</v>
      </c>
      <c r="AQ69" s="151">
        <f>Produccion_UO!AP760</f>
        <v>0</v>
      </c>
      <c r="AR69" s="151">
        <f>Produccion_UO!AQ760</f>
        <v>0</v>
      </c>
      <c r="AS69" s="151">
        <f>Produccion_UO!AR760</f>
        <v>0</v>
      </c>
    </row>
    <row r="70" spans="2:45" x14ac:dyDescent="0.25">
      <c r="B70" t="s">
        <v>595</v>
      </c>
      <c r="C70" s="142" t="s">
        <v>664</v>
      </c>
      <c r="D70" s="146" t="s">
        <v>676</v>
      </c>
      <c r="E70" s="142" t="str">
        <f t="shared" si="2"/>
        <v>762</v>
      </c>
      <c r="F70" s="148" t="s">
        <v>673</v>
      </c>
      <c r="G70" s="148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1">
        <f>Produccion_UO!M773</f>
        <v>117.37131333954532</v>
      </c>
      <c r="O70" s="151">
        <f>Produccion_UO!N773</f>
        <v>117.19763860475449</v>
      </c>
      <c r="P70" s="151">
        <f>Produccion_UO!O773</f>
        <v>117.06656333321426</v>
      </c>
      <c r="Q70" s="151">
        <f>Produccion_UO!P773</f>
        <v>116.93548806167401</v>
      </c>
      <c r="R70" s="151">
        <f>Produccion_UO!Q773</f>
        <v>116.80441279013375</v>
      </c>
      <c r="S70" s="151">
        <f>Produccion_UO!R773</f>
        <v>114.02330939782873</v>
      </c>
      <c r="T70" s="151">
        <f>Produccion_UO!S773</f>
        <v>112.98159583130693</v>
      </c>
      <c r="U70" s="151">
        <f>Produccion_UO!T773</f>
        <v>78.963924270666311</v>
      </c>
      <c r="V70" s="151">
        <f>Produccion_UO!U773</f>
        <v>78.963924270666311</v>
      </c>
      <c r="W70" s="151">
        <f>Produccion_UO!V773</f>
        <v>78.963924270666311</v>
      </c>
      <c r="X70" s="151">
        <f>Produccion_UO!W773</f>
        <v>78.963924270666311</v>
      </c>
      <c r="Y70" s="151">
        <f>Produccion_UO!X773</f>
        <v>78.963924270666311</v>
      </c>
      <c r="Z70" s="151">
        <f>Produccion_UO!Y773</f>
        <v>78.963924270666311</v>
      </c>
      <c r="AA70" s="151">
        <f>Produccion_UO!Z773</f>
        <v>78.963924270666311</v>
      </c>
      <c r="AB70" s="151">
        <f>Produccion_UO!AA773</f>
        <v>1.3984410434302199</v>
      </c>
      <c r="AC70" s="151">
        <f>Produccion_UO!AB773</f>
        <v>0</v>
      </c>
      <c r="AD70" s="151">
        <f>Produccion_UO!AC773</f>
        <v>0</v>
      </c>
      <c r="AE70" s="151">
        <f>Produccion_UO!AD773</f>
        <v>0</v>
      </c>
      <c r="AF70" s="151">
        <f>Produccion_UO!AE773</f>
        <v>0</v>
      </c>
      <c r="AG70" s="151">
        <f>Produccion_UO!AF773</f>
        <v>0</v>
      </c>
      <c r="AH70" s="151">
        <f>Produccion_UO!AG773</f>
        <v>0</v>
      </c>
      <c r="AI70" s="151">
        <f>Produccion_UO!AH773</f>
        <v>0</v>
      </c>
      <c r="AJ70" s="151">
        <f>Produccion_UO!AI773</f>
        <v>0</v>
      </c>
      <c r="AK70" s="151">
        <f>Produccion_UO!AJ773</f>
        <v>0</v>
      </c>
      <c r="AL70" s="151">
        <f>Produccion_UO!AK773</f>
        <v>0</v>
      </c>
      <c r="AM70" s="151">
        <f>Produccion_UO!AL773</f>
        <v>0</v>
      </c>
      <c r="AN70" s="151">
        <f>Produccion_UO!AM773</f>
        <v>0</v>
      </c>
      <c r="AO70" s="151">
        <f>Produccion_UO!AN773</f>
        <v>0</v>
      </c>
      <c r="AP70" s="151">
        <f>Produccion_UO!AO773</f>
        <v>0</v>
      </c>
      <c r="AQ70" s="151">
        <f>Produccion_UO!AP773</f>
        <v>0</v>
      </c>
      <c r="AR70" s="151">
        <f>Produccion_UO!AQ773</f>
        <v>0</v>
      </c>
      <c r="AS70" s="151">
        <f>Produccion_UO!AR773</f>
        <v>0</v>
      </c>
    </row>
    <row r="71" spans="2:45" x14ac:dyDescent="0.25">
      <c r="B71" t="s">
        <v>596</v>
      </c>
      <c r="C71" s="142" t="s">
        <v>665</v>
      </c>
      <c r="D71" s="146" t="s">
        <v>676</v>
      </c>
      <c r="E71" s="142" t="str">
        <f t="shared" si="2"/>
        <v>775</v>
      </c>
      <c r="F71" s="148" t="s">
        <v>673</v>
      </c>
      <c r="G71" s="148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1">
        <f>Produccion_UO!M786</f>
        <v>0</v>
      </c>
      <c r="O71" s="151">
        <f>Produccion_UO!N786</f>
        <v>0</v>
      </c>
      <c r="P71" s="151">
        <f>Produccion_UO!O786</f>
        <v>0</v>
      </c>
      <c r="Q71" s="151">
        <f>Produccion_UO!P786</f>
        <v>0</v>
      </c>
      <c r="R71" s="151">
        <f>Produccion_UO!Q786</f>
        <v>0</v>
      </c>
      <c r="S71" s="151">
        <f>Produccion_UO!R786</f>
        <v>0</v>
      </c>
      <c r="T71" s="151">
        <f>Produccion_UO!S786</f>
        <v>0</v>
      </c>
      <c r="U71" s="151">
        <f>Produccion_UO!T786</f>
        <v>0</v>
      </c>
      <c r="V71" s="151">
        <f>Produccion_UO!U786</f>
        <v>0</v>
      </c>
      <c r="W71" s="151">
        <f>Produccion_UO!V786</f>
        <v>0</v>
      </c>
      <c r="X71" s="151">
        <f>Produccion_UO!W786</f>
        <v>0</v>
      </c>
      <c r="Y71" s="151">
        <f>Produccion_UO!X786</f>
        <v>0</v>
      </c>
      <c r="Z71" s="151">
        <f>Produccion_UO!Y786</f>
        <v>0</v>
      </c>
      <c r="AA71" s="151">
        <f>Produccion_UO!Z786</f>
        <v>0</v>
      </c>
      <c r="AB71" s="151">
        <f>Produccion_UO!AA786</f>
        <v>0</v>
      </c>
      <c r="AC71" s="151">
        <f>Produccion_UO!AB786</f>
        <v>0</v>
      </c>
      <c r="AD71" s="151">
        <f>Produccion_UO!AC786</f>
        <v>0</v>
      </c>
      <c r="AE71" s="151">
        <f>Produccion_UO!AD786</f>
        <v>0</v>
      </c>
      <c r="AF71" s="151">
        <f>Produccion_UO!AE786</f>
        <v>0</v>
      </c>
      <c r="AG71" s="151">
        <f>Produccion_UO!AF786</f>
        <v>0</v>
      </c>
      <c r="AH71" s="151">
        <f>Produccion_UO!AG786</f>
        <v>0</v>
      </c>
      <c r="AI71" s="151">
        <f>Produccion_UO!AH786</f>
        <v>0</v>
      </c>
      <c r="AJ71" s="151">
        <f>Produccion_UO!AI786</f>
        <v>0</v>
      </c>
      <c r="AK71" s="151">
        <f>Produccion_UO!AJ786</f>
        <v>0</v>
      </c>
      <c r="AL71" s="151">
        <f>Produccion_UO!AK786</f>
        <v>0</v>
      </c>
      <c r="AM71" s="151">
        <f>Produccion_UO!AL786</f>
        <v>0</v>
      </c>
      <c r="AN71" s="151">
        <f>Produccion_UO!AM786</f>
        <v>0</v>
      </c>
      <c r="AO71" s="151">
        <f>Produccion_UO!AN786</f>
        <v>0</v>
      </c>
      <c r="AP71" s="151">
        <f>Produccion_UO!AO786</f>
        <v>0</v>
      </c>
      <c r="AQ71" s="151">
        <f>Produccion_UO!AP786</f>
        <v>0</v>
      </c>
      <c r="AR71" s="151">
        <f>Produccion_UO!AQ786</f>
        <v>0</v>
      </c>
      <c r="AS71" s="151">
        <f>Produccion_UO!AR786</f>
        <v>0</v>
      </c>
    </row>
    <row r="72" spans="2:45" x14ac:dyDescent="0.25">
      <c r="B72" t="s">
        <v>597</v>
      </c>
      <c r="C72" s="142" t="s">
        <v>666</v>
      </c>
      <c r="D72" s="146" t="s">
        <v>676</v>
      </c>
      <c r="E72" s="142" t="str">
        <f t="shared" si="2"/>
        <v>788</v>
      </c>
      <c r="F72" s="148" t="s">
        <v>673</v>
      </c>
      <c r="G72" s="148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1">
        <f>Produccion_UO!M799</f>
        <v>194.76667432674222</v>
      </c>
      <c r="O72" s="151">
        <f>Produccion_UO!N799</f>
        <v>184.63490580276664</v>
      </c>
      <c r="P72" s="151">
        <f>Produccion_UO!O799</f>
        <v>165.92994891733875</v>
      </c>
      <c r="Q72" s="151">
        <f>Produccion_UO!P799</f>
        <v>160.21022325068702</v>
      </c>
      <c r="R72" s="151">
        <f>Produccion_UO!Q799</f>
        <v>99.507835852554933</v>
      </c>
      <c r="S72" s="151">
        <f>Produccion_UO!R799</f>
        <v>93.334989290164955</v>
      </c>
      <c r="T72" s="151">
        <f>Produccion_UO!S799</f>
        <v>86.898077078538648</v>
      </c>
      <c r="U72" s="151">
        <f>Produccion_UO!T799</f>
        <v>87.126884642084462</v>
      </c>
      <c r="V72" s="151">
        <f>Produccion_UO!U799</f>
        <v>46.262171294044578</v>
      </c>
      <c r="W72" s="151">
        <f>Produccion_UO!V799</f>
        <v>26.666160598278839</v>
      </c>
      <c r="X72" s="151">
        <f>Produccion_UO!W799</f>
        <v>15.595509529303545</v>
      </c>
      <c r="Y72" s="151">
        <f>Produccion_UO!X799</f>
        <v>14.825666835440353</v>
      </c>
      <c r="Z72" s="151">
        <f>Produccion_UO!Y799</f>
        <v>14.498202528741288</v>
      </c>
      <c r="AA72" s="151">
        <f>Produccion_UO!Z799</f>
        <v>7.1876649295533426</v>
      </c>
      <c r="AB72" s="151">
        <f>Produccion_UO!AA799</f>
        <v>1.24677657762102</v>
      </c>
      <c r="AC72" s="151">
        <f>Produccion_UO!AB799</f>
        <v>0</v>
      </c>
      <c r="AD72" s="151">
        <f>Produccion_UO!AC799</f>
        <v>0</v>
      </c>
      <c r="AE72" s="151">
        <f>Produccion_UO!AD799</f>
        <v>0</v>
      </c>
      <c r="AF72" s="151">
        <f>Produccion_UO!AE799</f>
        <v>0</v>
      </c>
      <c r="AG72" s="151">
        <f>Produccion_UO!AF799</f>
        <v>0</v>
      </c>
      <c r="AH72" s="151">
        <f>Produccion_UO!AG799</f>
        <v>0</v>
      </c>
      <c r="AI72" s="151">
        <f>Produccion_UO!AH799</f>
        <v>0</v>
      </c>
      <c r="AJ72" s="151">
        <f>Produccion_UO!AI799</f>
        <v>0</v>
      </c>
      <c r="AK72" s="151">
        <f>Produccion_UO!AJ799</f>
        <v>0</v>
      </c>
      <c r="AL72" s="151">
        <f>Produccion_UO!AK799</f>
        <v>0</v>
      </c>
      <c r="AM72" s="151">
        <f>Produccion_UO!AL799</f>
        <v>0</v>
      </c>
      <c r="AN72" s="151">
        <f>Produccion_UO!AM799</f>
        <v>0</v>
      </c>
      <c r="AO72" s="151">
        <f>Produccion_UO!AN799</f>
        <v>0</v>
      </c>
      <c r="AP72" s="151">
        <f>Produccion_UO!AO799</f>
        <v>0</v>
      </c>
      <c r="AQ72" s="151">
        <f>Produccion_UO!AP799</f>
        <v>0</v>
      </c>
      <c r="AR72" s="151">
        <f>Produccion_UO!AQ799</f>
        <v>0</v>
      </c>
      <c r="AS72" s="151">
        <f>Produccion_UO!AR799</f>
        <v>0</v>
      </c>
    </row>
    <row r="73" spans="2:45" x14ac:dyDescent="0.25">
      <c r="B73" t="s">
        <v>598</v>
      </c>
      <c r="C73" s="142" t="s">
        <v>667</v>
      </c>
      <c r="D73" s="146" t="s">
        <v>676</v>
      </c>
      <c r="E73" s="142" t="str">
        <f t="shared" si="2"/>
        <v>801</v>
      </c>
      <c r="F73" s="148" t="s">
        <v>673</v>
      </c>
      <c r="G73" s="148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1">
        <f>Produccion_UO!M812</f>
        <v>92.50230733114482</v>
      </c>
      <c r="O73" s="151">
        <f>Produccion_UO!N812</f>
        <v>86.975859561537902</v>
      </c>
      <c r="P73" s="151">
        <f>Produccion_UO!O812</f>
        <v>81.315396595913739</v>
      </c>
      <c r="Q73" s="151">
        <f>Produccion_UO!P812</f>
        <v>76.603477039803565</v>
      </c>
      <c r="R73" s="151">
        <f>Produccion_UO!Q812</f>
        <v>67.87519146415579</v>
      </c>
      <c r="S73" s="151">
        <f>Produccion_UO!R812</f>
        <v>62.25656216077244</v>
      </c>
      <c r="T73" s="151">
        <f>Produccion_UO!S812</f>
        <v>56.373867208152632</v>
      </c>
      <c r="U73" s="151">
        <f>Produccion_UO!T812</f>
        <v>57.058309198214417</v>
      </c>
      <c r="V73" s="151">
        <f>Produccion_UO!U812</f>
        <v>41.881764989950227</v>
      </c>
      <c r="W73" s="151">
        <f>Produccion_UO!V812</f>
        <v>22.654171309731552</v>
      </c>
      <c r="X73" s="151">
        <f>Produccion_UO!W812</f>
        <v>11.951937256303324</v>
      </c>
      <c r="Y73" s="151">
        <f>Produccion_UO!X812</f>
        <v>11.550511577987193</v>
      </c>
      <c r="Z73" s="151">
        <f>Produccion_UO!Y812</f>
        <v>11.481500690088287</v>
      </c>
      <c r="AA73" s="151">
        <f>Produccion_UO!Z812</f>
        <v>4.429416509700502</v>
      </c>
      <c r="AB73" s="151">
        <f>Produccion_UO!AA812</f>
        <v>0</v>
      </c>
      <c r="AC73" s="151">
        <f>Produccion_UO!AB812</f>
        <v>0</v>
      </c>
      <c r="AD73" s="151">
        <f>Produccion_UO!AC812</f>
        <v>0</v>
      </c>
      <c r="AE73" s="151">
        <f>Produccion_UO!AD812</f>
        <v>0</v>
      </c>
      <c r="AF73" s="151">
        <f>Produccion_UO!AE812</f>
        <v>0</v>
      </c>
      <c r="AG73" s="151">
        <f>Produccion_UO!AF812</f>
        <v>0</v>
      </c>
      <c r="AH73" s="151">
        <f>Produccion_UO!AG812</f>
        <v>0</v>
      </c>
      <c r="AI73" s="151">
        <f>Produccion_UO!AH812</f>
        <v>0</v>
      </c>
      <c r="AJ73" s="151">
        <f>Produccion_UO!AI812</f>
        <v>0</v>
      </c>
      <c r="AK73" s="151">
        <f>Produccion_UO!AJ812</f>
        <v>0</v>
      </c>
      <c r="AL73" s="151">
        <f>Produccion_UO!AK812</f>
        <v>0</v>
      </c>
      <c r="AM73" s="151">
        <f>Produccion_UO!AL812</f>
        <v>0</v>
      </c>
      <c r="AN73" s="151">
        <f>Produccion_UO!AM812</f>
        <v>0</v>
      </c>
      <c r="AO73" s="151">
        <f>Produccion_UO!AN812</f>
        <v>0</v>
      </c>
      <c r="AP73" s="151">
        <f>Produccion_UO!AO812</f>
        <v>0</v>
      </c>
      <c r="AQ73" s="151">
        <f>Produccion_UO!AP812</f>
        <v>0</v>
      </c>
      <c r="AR73" s="151">
        <f>Produccion_UO!AQ812</f>
        <v>0</v>
      </c>
      <c r="AS73" s="151">
        <f>Produccion_UO!AR812</f>
        <v>0</v>
      </c>
    </row>
    <row r="74" spans="2:45" x14ac:dyDescent="0.25">
      <c r="B74" t="s">
        <v>599</v>
      </c>
      <c r="C74" s="142" t="s">
        <v>668</v>
      </c>
      <c r="D74" s="146" t="s">
        <v>676</v>
      </c>
      <c r="E74" s="142" t="str">
        <f t="shared" si="2"/>
        <v>814</v>
      </c>
      <c r="F74" s="148" t="s">
        <v>673</v>
      </c>
      <c r="G74" s="148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1">
        <f>Produccion_UO!M825</f>
        <v>102.2643669955974</v>
      </c>
      <c r="O74" s="151">
        <f>Produccion_UO!N825</f>
        <v>97.659046241228722</v>
      </c>
      <c r="P74" s="151">
        <f>Produccion_UO!O825</f>
        <v>84.614552321425037</v>
      </c>
      <c r="Q74" s="151">
        <f>Produccion_UO!P825</f>
        <v>83.606746210883429</v>
      </c>
      <c r="R74" s="151">
        <f>Produccion_UO!Q825</f>
        <v>31.632644388399132</v>
      </c>
      <c r="S74" s="151">
        <f>Produccion_UO!R825</f>
        <v>31.07842712939253</v>
      </c>
      <c r="T74" s="151">
        <f>Produccion_UO!S825</f>
        <v>30.52420987038602</v>
      </c>
      <c r="U74" s="151">
        <f>Produccion_UO!T825</f>
        <v>30.068575443870039</v>
      </c>
      <c r="V74" s="151">
        <f>Produccion_UO!U825</f>
        <v>4.3804063040943504</v>
      </c>
      <c r="W74" s="151">
        <f>Produccion_UO!V825</f>
        <v>4.0119892885472899</v>
      </c>
      <c r="X74" s="151">
        <f>Produccion_UO!W825</f>
        <v>3.64357227300022</v>
      </c>
      <c r="Y74" s="151">
        <f>Produccion_UO!X825</f>
        <v>3.2751552574531599</v>
      </c>
      <c r="Z74" s="151">
        <f>Produccion_UO!Y825</f>
        <v>3.0167018386529998</v>
      </c>
      <c r="AA74" s="151">
        <f>Produccion_UO!Z825</f>
        <v>2.7582484198528401</v>
      </c>
      <c r="AB74" s="151">
        <f>Produccion_UO!AA825</f>
        <v>1.24677657762102</v>
      </c>
      <c r="AC74" s="151">
        <f>Produccion_UO!AB825</f>
        <v>0</v>
      </c>
      <c r="AD74" s="151">
        <f>Produccion_UO!AC825</f>
        <v>0</v>
      </c>
      <c r="AE74" s="151">
        <f>Produccion_UO!AD825</f>
        <v>0</v>
      </c>
      <c r="AF74" s="151">
        <f>Produccion_UO!AE825</f>
        <v>0</v>
      </c>
      <c r="AG74" s="151">
        <f>Produccion_UO!AF825</f>
        <v>0</v>
      </c>
      <c r="AH74" s="151">
        <f>Produccion_UO!AG825</f>
        <v>0</v>
      </c>
      <c r="AI74" s="151">
        <f>Produccion_UO!AH825</f>
        <v>0</v>
      </c>
      <c r="AJ74" s="151">
        <f>Produccion_UO!AI825</f>
        <v>0</v>
      </c>
      <c r="AK74" s="151">
        <f>Produccion_UO!AJ825</f>
        <v>0</v>
      </c>
      <c r="AL74" s="151">
        <f>Produccion_UO!AK825</f>
        <v>0</v>
      </c>
      <c r="AM74" s="151">
        <f>Produccion_UO!AL825</f>
        <v>0</v>
      </c>
      <c r="AN74" s="151">
        <f>Produccion_UO!AM825</f>
        <v>0</v>
      </c>
      <c r="AO74" s="151">
        <f>Produccion_UO!AN825</f>
        <v>0</v>
      </c>
      <c r="AP74" s="151">
        <f>Produccion_UO!AO825</f>
        <v>0</v>
      </c>
      <c r="AQ74" s="151">
        <f>Produccion_UO!AP825</f>
        <v>0</v>
      </c>
      <c r="AR74" s="151">
        <f>Produccion_UO!AQ825</f>
        <v>0</v>
      </c>
      <c r="AS74" s="151">
        <f>Produccion_UO!AR825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3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1" workbookViewId="0">
      <selection activeCell="H1" sqref="H1:I1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Produccion_UO!A1</f>
        <v>Escenario</v>
      </c>
      <c r="I1" s="14" t="str">
        <f>Produccion_UO!B1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Produccion_UO!E3</f>
        <v>Energetico</v>
      </c>
      <c r="P3" s="26" t="str">
        <f>Produccion_UO!F3</f>
        <v>TJ/kbl*</v>
      </c>
      <c r="Q3" s="26" t="str">
        <f>Produccion_UO!G3</f>
        <v>t/TJ</v>
      </c>
      <c r="R3" s="120" t="str">
        <f>Produccion_UO!H3</f>
        <v>UO</v>
      </c>
      <c r="S3" s="120" t="str">
        <f>Produccion_UO!I3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Produccion_UO!E4</f>
        <v>GAS</v>
      </c>
      <c r="P4" s="28">
        <f>Produccion_UO!F4</f>
        <v>1.01</v>
      </c>
      <c r="Q4" s="28">
        <f>Produccion_UO!G4</f>
        <v>55.54</v>
      </c>
      <c r="R4" s="113">
        <f>Produccion_UO!H4</f>
        <v>2.7126000271260002</v>
      </c>
      <c r="S4" s="123" t="str">
        <f>Produccion_UO!I4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Produccion_UO!E5</f>
        <v>LOIL</v>
      </c>
      <c r="P5" s="28">
        <f>Produccion_UO!F5</f>
        <v>6.09</v>
      </c>
      <c r="Q5" s="28">
        <f>Produccion_UO!G5</f>
        <v>77.84</v>
      </c>
      <c r="R5" s="113">
        <f>Produccion_UO!H5</f>
        <v>0.44987291090267001</v>
      </c>
      <c r="S5" s="124" t="str">
        <f>Produccion_UO!I5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Produccion_UO!E6</f>
        <v>MOIL</v>
      </c>
      <c r="P6" s="27">
        <f>Produccion_UO!F6</f>
        <v>6.09</v>
      </c>
      <c r="Q6" s="27">
        <f>Produccion_UO!G6</f>
        <v>77.84</v>
      </c>
      <c r="R6" s="113">
        <f>Produccion_UO!H6</f>
        <v>0.44987291090267001</v>
      </c>
      <c r="S6" s="124" t="str">
        <f>Produccion_UO!I6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Produccion_UO!E7</f>
        <v>HOIL</v>
      </c>
      <c r="P7" s="31">
        <f>Produccion_UO!F7</f>
        <v>6.09</v>
      </c>
      <c r="Q7" s="31">
        <f>Produccion_UO!G7</f>
        <v>77.84</v>
      </c>
      <c r="R7" s="113">
        <f>Produccion_UO!H7</f>
        <v>0.44987291090267001</v>
      </c>
      <c r="S7" s="124" t="str">
        <f>Produccion_UO!I7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Produccion_UO!E8</f>
        <v>GSL</v>
      </c>
      <c r="P8" s="28">
        <f>Produccion_UO!F8</f>
        <v>5.33</v>
      </c>
      <c r="Q8" s="28">
        <f>Produccion_UO!G8</f>
        <v>69.19</v>
      </c>
      <c r="R8" s="113">
        <f>Produccion_UO!H8</f>
        <v>0.51401989256984237</v>
      </c>
      <c r="S8" s="124" t="str">
        <f>Produccion_UO!I8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Produccion_UO!E9</f>
        <v>DSL</v>
      </c>
      <c r="P9" s="27">
        <f>Produccion_UO!F9</f>
        <v>5.67</v>
      </c>
      <c r="Q9" s="27">
        <f>Produccion_UO!G9</f>
        <v>75.17</v>
      </c>
      <c r="R9" s="113">
        <f>Produccion_UO!H9</f>
        <v>0.48319683022879367</v>
      </c>
      <c r="S9" s="124" t="str">
        <f>Produccion_UO!I9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Produccion_UO!E10</f>
        <v>KER</v>
      </c>
      <c r="P10" s="31">
        <f>Produccion_UO!F10</f>
        <v>4.71</v>
      </c>
      <c r="Q10" s="31">
        <f>Produccion_UO!G10</f>
        <v>87.74</v>
      </c>
      <c r="R10" s="113">
        <f>Produccion_UO!H10</f>
        <v>0.58168280836459885</v>
      </c>
      <c r="S10" s="124" t="str">
        <f>Produccion_UO!I10</f>
        <v>Kb/d</v>
      </c>
      <c r="V10" s="105"/>
      <c r="X10" s="105"/>
      <c r="Z10" s="105"/>
    </row>
    <row r="11" spans="8:26" x14ac:dyDescent="0.25">
      <c r="O11" s="111" t="str">
        <f>Produccion_UO!E11</f>
        <v>LPG</v>
      </c>
      <c r="P11" s="28">
        <f>Produccion_UO!F11</f>
        <v>4.0599999999999996</v>
      </c>
      <c r="Q11" s="28">
        <f>Produccion_UO!G11</f>
        <v>47.29</v>
      </c>
      <c r="R11" s="113">
        <f>Produccion_UO!H11</f>
        <v>0.67480936635400501</v>
      </c>
      <c r="S11" s="124" t="str">
        <f>Produccion_UO!I11</f>
        <v>Kb/d</v>
      </c>
      <c r="V11" s="105"/>
      <c r="X11" s="105"/>
      <c r="Z11" s="105"/>
    </row>
    <row r="12" spans="8:26" x14ac:dyDescent="0.25">
      <c r="O12" s="111" t="str">
        <f>Produccion_UO!E12</f>
        <v>HFO</v>
      </c>
      <c r="P12" s="27">
        <f>Produccion_UO!F12</f>
        <v>5.46</v>
      </c>
      <c r="Q12" s="27">
        <f>Produccion_UO!G12</f>
        <v>78.28</v>
      </c>
      <c r="R12" s="113">
        <f>Produccion_UO!H12</f>
        <v>0.50178132369913186</v>
      </c>
      <c r="S12" s="124" t="str">
        <f>Produccion_UO!I12</f>
        <v>Kb/d</v>
      </c>
      <c r="V12" s="105"/>
      <c r="X12" s="105"/>
      <c r="Z12" s="105"/>
    </row>
    <row r="13" spans="8:26" x14ac:dyDescent="0.25">
      <c r="O13" s="111" t="str">
        <f>Produccion_UO!E13</f>
        <v>AVG</v>
      </c>
      <c r="P13" s="27">
        <f>Produccion_UO!F13</f>
        <v>4.76</v>
      </c>
      <c r="Q13" s="27">
        <f>Produccion_UO!G13</f>
        <v>56.34</v>
      </c>
      <c r="R13" s="113">
        <f>Produccion_UO!H13</f>
        <v>0.5755726948313572</v>
      </c>
      <c r="S13" s="124" t="str">
        <f>Produccion_UO!I13</f>
        <v>Kb/d</v>
      </c>
      <c r="V13" s="105"/>
      <c r="X13" s="105"/>
      <c r="Z13" s="105"/>
    </row>
    <row r="14" spans="8:26" x14ac:dyDescent="0.25">
      <c r="O14" s="111" t="str">
        <f>Produccion_UO!E14</f>
        <v>RFG</v>
      </c>
      <c r="P14" s="31">
        <f>Produccion_UO!F14</f>
        <v>4.1900000000000004</v>
      </c>
      <c r="Q14" s="31">
        <f>Produccion_UO!G14</f>
        <v>40.78</v>
      </c>
      <c r="R14" s="113">
        <f>Produccion_UO!H14</f>
        <v>0.65387256023800955</v>
      </c>
      <c r="S14" s="124" t="str">
        <f>Produccion_UO!I14</f>
        <v>Kb/d</v>
      </c>
      <c r="V14" s="105"/>
      <c r="X14" s="105"/>
      <c r="Z14" s="105"/>
    </row>
    <row r="15" spans="8:26" ht="15.75" thickBot="1" x14ac:dyDescent="0.3">
      <c r="O15" s="112" t="str">
        <f>Produccion_UO!E15</f>
        <v>ELC</v>
      </c>
      <c r="R15" s="114">
        <f>Produccion_UO!H15</f>
        <v>277.77777777777777</v>
      </c>
      <c r="S15" s="125" t="str">
        <f>Produccion_UO!I15</f>
        <v>GWh/año</v>
      </c>
    </row>
    <row r="16" spans="8:26" ht="15.75" thickBot="1" x14ac:dyDescent="0.3">
      <c r="O16" s="117" t="str">
        <f>Produccion_UO!E16</f>
        <v>EMISIONES</v>
      </c>
      <c r="R16" s="118">
        <f>Produccion_UO!H16</f>
        <v>1</v>
      </c>
      <c r="S16" s="126" t="str">
        <f>Produccion_UO!I16</f>
        <v>Kt CO2e/año</v>
      </c>
    </row>
    <row r="17" spans="10:44" ht="15.75" thickBot="1" x14ac:dyDescent="0.3">
      <c r="O17" s="119" t="str">
        <f>Produccion_UO!E17</f>
        <v>Kb/d - Mpc/d</v>
      </c>
      <c r="R17" s="122">
        <f>Produccion_UO!H17</f>
        <v>6.0297029702970297</v>
      </c>
      <c r="S17" s="126" t="str">
        <f>Produccion_UO!I17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0" t="s">
        <v>170</v>
      </c>
      <c r="L26" s="161" t="s">
        <v>678</v>
      </c>
      <c r="M26" s="21">
        <f>+Produccion_UO!M26</f>
        <v>30.896685189332434</v>
      </c>
      <c r="N26" s="21">
        <f>+Produccion_UO!N26</f>
        <v>24.96705443510988</v>
      </c>
      <c r="O26" s="21">
        <f>+Produccion_UO!O26</f>
        <v>19.547837879866389</v>
      </c>
      <c r="P26" s="21">
        <f>+Produccion_UO!P26</f>
        <v>22.828210439766877</v>
      </c>
      <c r="Q26" s="21">
        <f>+Produccion_UO!Q26</f>
        <v>21.758788442095327</v>
      </c>
      <c r="R26" s="21">
        <f>+Produccion_UO!R26</f>
        <v>0</v>
      </c>
      <c r="S26" s="21">
        <f>+Produccion_UO!S26</f>
        <v>0</v>
      </c>
      <c r="T26" s="21">
        <f>+Produccion_UO!T26</f>
        <v>0</v>
      </c>
      <c r="U26" s="21">
        <f>+Produccion_UO!U26</f>
        <v>0</v>
      </c>
      <c r="V26" s="21">
        <f>+Produccion_UO!V26</f>
        <v>0</v>
      </c>
      <c r="W26" s="21">
        <f>+Produccion_UO!W26</f>
        <v>0</v>
      </c>
      <c r="X26" s="21">
        <f>+Produccion_UO!X26</f>
        <v>0</v>
      </c>
      <c r="Y26" s="21">
        <f>+Produccion_UO!Y26</f>
        <v>0</v>
      </c>
      <c r="Z26" s="21">
        <f>+Produccion_UO!Z26</f>
        <v>0</v>
      </c>
      <c r="AA26" s="21">
        <f>+Produccion_UO!AA26</f>
        <v>0</v>
      </c>
      <c r="AB26" s="21">
        <f>+Produccion_UO!AB26</f>
        <v>0</v>
      </c>
      <c r="AC26" s="21">
        <f>+Produccion_UO!AC26</f>
        <v>0</v>
      </c>
      <c r="AD26" s="21">
        <f>+Produccion_UO!AD26</f>
        <v>0</v>
      </c>
      <c r="AE26" s="21">
        <f>+Produccion_UO!AE26</f>
        <v>0</v>
      </c>
      <c r="AF26" s="21">
        <f>+Produccion_UO!AF26</f>
        <v>0</v>
      </c>
      <c r="AG26" s="21">
        <f>+Produccion_UO!AG26</f>
        <v>0</v>
      </c>
      <c r="AH26" s="21">
        <f>+Produccion_UO!AH26</f>
        <v>0</v>
      </c>
      <c r="AI26" s="21">
        <f>+Produccion_UO!AI26</f>
        <v>0</v>
      </c>
      <c r="AJ26" s="21">
        <f>+Produccion_UO!AJ26</f>
        <v>0</v>
      </c>
      <c r="AK26" s="21">
        <f>+Produccion_UO!AK26</f>
        <v>0</v>
      </c>
      <c r="AL26" s="21">
        <f>+Produccion_UO!AL26</f>
        <v>0</v>
      </c>
      <c r="AM26" s="21">
        <f>+Produccion_UO!AM26</f>
        <v>0</v>
      </c>
      <c r="AN26" s="21">
        <f>+Produccion_UO!AN26</f>
        <v>0</v>
      </c>
      <c r="AO26" s="21">
        <f>+Produccion_UO!AO26</f>
        <v>0</v>
      </c>
      <c r="AP26" s="21">
        <f>+Produccion_UO!AP26</f>
        <v>0</v>
      </c>
      <c r="AQ26" s="21">
        <f>+Produccion_UO!AQ26</f>
        <v>0</v>
      </c>
      <c r="AR26" s="21">
        <f>+Produccion_UO!AR26</f>
        <v>0</v>
      </c>
    </row>
    <row r="27" spans="10:44" x14ac:dyDescent="0.25">
      <c r="J27" s="24" t="s">
        <v>46</v>
      </c>
      <c r="K27" s="160" t="s">
        <v>171</v>
      </c>
      <c r="L27" s="161" t="s">
        <v>679</v>
      </c>
      <c r="M27" s="21">
        <f>+Produccion_UO!M27+Produccion_UO!M28</f>
        <v>492.60014369499834</v>
      </c>
      <c r="N27" s="21">
        <f>+Produccion_UO!N27+Produccion_UO!N28</f>
        <v>469.59948003672315</v>
      </c>
      <c r="O27" s="21">
        <f>+Produccion_UO!O27+Produccion_UO!O28</f>
        <v>438.47415816219905</v>
      </c>
      <c r="P27" s="21">
        <f>+Produccion_UO!P27+Produccion_UO!P28</f>
        <v>422.17183483033716</v>
      </c>
      <c r="Q27" s="21">
        <f>+Produccion_UO!Q27+Produccion_UO!Q28</f>
        <v>343.10529105556475</v>
      </c>
      <c r="R27" s="21">
        <f>+Produccion_UO!R27+Produccion_UO!R28</f>
        <v>322.11904001684729</v>
      </c>
      <c r="S27" s="21">
        <f>+Produccion_UO!S27+Produccion_UO!S28</f>
        <v>301.13278897812989</v>
      </c>
      <c r="T27" s="21">
        <f>+Produccion_UO!T27+Produccion_UO!T28</f>
        <v>284.49088299497987</v>
      </c>
      <c r="U27" s="21">
        <f>+Produccion_UO!U27+Produccion_UO!U28</f>
        <v>214.02288849521642</v>
      </c>
      <c r="V27" s="21">
        <f>+Produccion_UO!V27+Produccion_UO!V28</f>
        <v>181.26442808663651</v>
      </c>
      <c r="W27" s="21">
        <f>+Produccion_UO!W27+Produccion_UO!W28</f>
        <v>114.84821121767696</v>
      </c>
      <c r="X27" s="21">
        <f>+Produccion_UO!X27+Produccion_UO!X28</f>
        <v>110.6589034561302</v>
      </c>
      <c r="Y27" s="21">
        <f>+Produccion_UO!Y27+Produccion_UO!Y28</f>
        <v>110.6589034561302</v>
      </c>
      <c r="Z27" s="21">
        <f>+Produccion_UO!Z27+Produccion_UO!Z28</f>
        <v>78.359282983859913</v>
      </c>
      <c r="AA27" s="21">
        <f>+Produccion_UO!AA27+Produccion_UO!AA28</f>
        <v>0</v>
      </c>
      <c r="AB27" s="21">
        <f>+Produccion_UO!AB27+Produccion_UO!AB28</f>
        <v>0</v>
      </c>
      <c r="AC27" s="21">
        <f>+Produccion_UO!AC27+Produccion_UO!AC28</f>
        <v>0</v>
      </c>
      <c r="AD27" s="21">
        <f>+Produccion_UO!AD27+Produccion_UO!AD28</f>
        <v>0</v>
      </c>
      <c r="AE27" s="21">
        <f>+Produccion_UO!AE27+Produccion_UO!AE28</f>
        <v>0</v>
      </c>
      <c r="AF27" s="21">
        <f>+Produccion_UO!AF27+Produccion_UO!AF28</f>
        <v>0</v>
      </c>
      <c r="AG27" s="21">
        <f>+Produccion_UO!AG27+Produccion_UO!AG28</f>
        <v>0</v>
      </c>
      <c r="AH27" s="21">
        <f>+Produccion_UO!AH27+Produccion_UO!AH28</f>
        <v>0</v>
      </c>
      <c r="AI27" s="21">
        <f>+Produccion_UO!AI27+Produccion_UO!AI28</f>
        <v>0</v>
      </c>
      <c r="AJ27" s="21">
        <f>+Produccion_UO!AJ27+Produccion_UO!AJ28</f>
        <v>0</v>
      </c>
      <c r="AK27" s="21">
        <f>+Produccion_UO!AK27+Produccion_UO!AK28</f>
        <v>0</v>
      </c>
      <c r="AL27" s="21">
        <f>+Produccion_UO!AL27+Produccion_UO!AL28</f>
        <v>0</v>
      </c>
      <c r="AM27" s="21">
        <f>+Produccion_UO!AM27+Produccion_UO!AM28</f>
        <v>0</v>
      </c>
      <c r="AN27" s="21">
        <f>+Produccion_UO!AN27+Produccion_UO!AN28</f>
        <v>0</v>
      </c>
      <c r="AO27" s="21">
        <f>+Produccion_UO!AO27+Produccion_UO!AO28</f>
        <v>0</v>
      </c>
      <c r="AP27" s="21">
        <f>+Produccion_UO!AP27+Produccion_UO!AP28</f>
        <v>0</v>
      </c>
      <c r="AQ27" s="21">
        <f>+Produccion_UO!AQ27+Produccion_UO!AQ28</f>
        <v>0</v>
      </c>
      <c r="AR27" s="21">
        <f>+Produccion_UO!AR27+Produccion_UO!AR28</f>
        <v>0</v>
      </c>
    </row>
    <row r="28" spans="10:44" x14ac:dyDescent="0.25">
      <c r="J28" s="24" t="s">
        <v>47</v>
      </c>
      <c r="K28" s="160" t="s">
        <v>172</v>
      </c>
      <c r="L28" s="16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0" t="s">
        <v>173</v>
      </c>
      <c r="L29" s="161" t="s">
        <v>683</v>
      </c>
      <c r="M29" s="21">
        <f>+Produccion_UO!M29</f>
        <v>3.2771823621709291</v>
      </c>
      <c r="N29" s="21">
        <f>+Produccion_UO!N29</f>
        <v>3.0968182238583037</v>
      </c>
      <c r="O29" s="21">
        <f>+Produccion_UO!O29</f>
        <v>2.9606943458865107</v>
      </c>
      <c r="P29" s="21">
        <f>+Produccion_UO!P29</f>
        <v>2.8245704679147132</v>
      </c>
      <c r="Q29" s="21">
        <f>+Produccion_UO!Q29</f>
        <v>2.6884465899429202</v>
      </c>
      <c r="R29" s="21">
        <f>+Produccion_UO!R29</f>
        <v>2.5523227119711271</v>
      </c>
      <c r="S29" s="21">
        <f>+Produccion_UO!S29</f>
        <v>2.4161988339993341</v>
      </c>
      <c r="T29" s="21">
        <f>+Produccion_UO!T29</f>
        <v>0.27527122616092586</v>
      </c>
      <c r="U29" s="21">
        <f>+Produccion_UO!U29</f>
        <v>0</v>
      </c>
      <c r="V29" s="21">
        <f>+Produccion_UO!V29</f>
        <v>0</v>
      </c>
      <c r="W29" s="21">
        <f>+Produccion_UO!W29</f>
        <v>0</v>
      </c>
      <c r="X29" s="21">
        <f>+Produccion_UO!X29</f>
        <v>0</v>
      </c>
      <c r="Y29" s="21">
        <f>+Produccion_UO!Y29</f>
        <v>0</v>
      </c>
      <c r="Z29" s="21">
        <f>+Produccion_UO!Z29</f>
        <v>0</v>
      </c>
      <c r="AA29" s="21">
        <f>+Produccion_UO!AA29</f>
        <v>0</v>
      </c>
      <c r="AB29" s="21">
        <f>+Produccion_UO!AB29</f>
        <v>0</v>
      </c>
      <c r="AC29" s="21">
        <f>+Produccion_UO!AC29</f>
        <v>0</v>
      </c>
      <c r="AD29" s="21">
        <f>+Produccion_UO!AD29</f>
        <v>0</v>
      </c>
      <c r="AE29" s="21">
        <f>+Produccion_UO!AE29</f>
        <v>0</v>
      </c>
      <c r="AF29" s="21">
        <f>+Produccion_UO!AF29</f>
        <v>0</v>
      </c>
      <c r="AG29" s="21">
        <f>+Produccion_UO!AG29</f>
        <v>0</v>
      </c>
      <c r="AH29" s="21">
        <f>+Produccion_UO!AH29</f>
        <v>0</v>
      </c>
      <c r="AI29" s="21">
        <f>+Produccion_UO!AI29</f>
        <v>0</v>
      </c>
      <c r="AJ29" s="21">
        <f>+Produccion_UO!AJ29</f>
        <v>0</v>
      </c>
      <c r="AK29" s="21">
        <f>+Produccion_UO!AK29</f>
        <v>0</v>
      </c>
      <c r="AL29" s="21">
        <f>+Produccion_UO!AL29</f>
        <v>0</v>
      </c>
      <c r="AM29" s="21">
        <f>+Produccion_UO!AM29</f>
        <v>0</v>
      </c>
      <c r="AN29" s="21">
        <f>+Produccion_UO!AN29</f>
        <v>0</v>
      </c>
      <c r="AO29" s="21">
        <f>+Produccion_UO!AO29</f>
        <v>0</v>
      </c>
      <c r="AP29" s="21">
        <f>+Produccion_UO!AP29</f>
        <v>0</v>
      </c>
      <c r="AQ29" s="21">
        <f>+Produccion_UO!AQ29</f>
        <v>0</v>
      </c>
      <c r="AR29" s="21">
        <f>+Produccion_UO!AR29</f>
        <v>0</v>
      </c>
    </row>
    <row r="30" spans="10:44" x14ac:dyDescent="0.25">
      <c r="J30" s="24" t="s">
        <v>49</v>
      </c>
      <c r="K30" s="160" t="s">
        <v>174</v>
      </c>
      <c r="L30" s="161" t="s">
        <v>681</v>
      </c>
      <c r="M30" s="21">
        <f>+Produccion_UO!M30</f>
        <v>74.777099917877507</v>
      </c>
      <c r="N30" s="21">
        <f>+Produccion_UO!N30</f>
        <v>69.555095063480678</v>
      </c>
      <c r="O30" s="21">
        <f>+Produccion_UO!O30</f>
        <v>64.049134188954724</v>
      </c>
      <c r="P30" s="21">
        <f>+Produccion_UO!P30</f>
        <v>58.543173314428778</v>
      </c>
      <c r="Q30" s="21">
        <f>+Produccion_UO!Q30</f>
        <v>53.037212439902824</v>
      </c>
      <c r="R30" s="21">
        <f>+Produccion_UO!R30</f>
        <v>47.135651726439484</v>
      </c>
      <c r="S30" s="21">
        <f>+Produccion_UO!S30</f>
        <v>41.23409101297591</v>
      </c>
      <c r="T30" s="21">
        <f>+Produccion_UO!T30</f>
        <v>37.15791587900889</v>
      </c>
      <c r="U30" s="21">
        <f>+Produccion_UO!U30</f>
        <v>30.773427275789864</v>
      </c>
      <c r="V30" s="21">
        <f>+Produccion_UO!V30</f>
        <v>0</v>
      </c>
      <c r="W30" s="21">
        <f>+Produccion_UO!W30</f>
        <v>0</v>
      </c>
      <c r="X30" s="21">
        <f>+Produccion_UO!X30</f>
        <v>0</v>
      </c>
      <c r="Y30" s="21">
        <f>+Produccion_UO!Y30</f>
        <v>0</v>
      </c>
      <c r="Z30" s="21">
        <f>+Produccion_UO!Z30</f>
        <v>0</v>
      </c>
      <c r="AA30" s="21">
        <f>+Produccion_UO!AA30</f>
        <v>0</v>
      </c>
      <c r="AB30" s="21">
        <f>+Produccion_UO!AB30</f>
        <v>0</v>
      </c>
      <c r="AC30" s="21">
        <f>+Produccion_UO!AC30</f>
        <v>0</v>
      </c>
      <c r="AD30" s="21">
        <f>+Produccion_UO!AD30</f>
        <v>0</v>
      </c>
      <c r="AE30" s="21">
        <f>+Produccion_UO!AE30</f>
        <v>0</v>
      </c>
      <c r="AF30" s="21">
        <f>+Produccion_UO!AF30</f>
        <v>0</v>
      </c>
      <c r="AG30" s="21">
        <f>+Produccion_UO!AG30</f>
        <v>0</v>
      </c>
      <c r="AH30" s="21">
        <f>+Produccion_UO!AH30</f>
        <v>0</v>
      </c>
      <c r="AI30" s="21">
        <f>+Produccion_UO!AI30</f>
        <v>0</v>
      </c>
      <c r="AJ30" s="21">
        <f>+Produccion_UO!AJ30</f>
        <v>0</v>
      </c>
      <c r="AK30" s="21">
        <f>+Produccion_UO!AK30</f>
        <v>0</v>
      </c>
      <c r="AL30" s="21">
        <f>+Produccion_UO!AL30</f>
        <v>0</v>
      </c>
      <c r="AM30" s="21">
        <f>+Produccion_UO!AM30</f>
        <v>0</v>
      </c>
      <c r="AN30" s="21">
        <f>+Produccion_UO!AN30</f>
        <v>0</v>
      </c>
      <c r="AO30" s="21">
        <f>+Produccion_UO!AO30</f>
        <v>0</v>
      </c>
      <c r="AP30" s="21">
        <f>+Produccion_UO!AP30</f>
        <v>0</v>
      </c>
      <c r="AQ30" s="21">
        <f>+Produccion_UO!AQ30</f>
        <v>0</v>
      </c>
      <c r="AR30" s="21">
        <f>+Produccion_UO!AR30</f>
        <v>0</v>
      </c>
    </row>
    <row r="31" spans="10:44" x14ac:dyDescent="0.25">
      <c r="J31" s="24" t="s">
        <v>50</v>
      </c>
      <c r="K31" s="160" t="s">
        <v>175</v>
      </c>
      <c r="L31" s="161" t="s">
        <v>682</v>
      </c>
      <c r="M31" s="21">
        <f>+Produccion_UO!M31</f>
        <v>13.544204945313224</v>
      </c>
      <c r="N31" s="21">
        <f>+Produccion_UO!N31</f>
        <v>12.624389672668016</v>
      </c>
      <c r="O31" s="21">
        <f>+Produccion_UO!O31</f>
        <v>12.043636801695886</v>
      </c>
      <c r="P31" s="21">
        <f>+Produccion_UO!P31</f>
        <v>11.462883930723711</v>
      </c>
      <c r="Q31" s="21">
        <f>+Produccion_UO!Q31</f>
        <v>10.882131059751535</v>
      </c>
      <c r="R31" s="21">
        <f>+Produccion_UO!R31</f>
        <v>10.038782025212273</v>
      </c>
      <c r="S31" s="21">
        <f>+Produccion_UO!S31</f>
        <v>9.195432990673055</v>
      </c>
      <c r="T31" s="21">
        <f>+Produccion_UO!T31</f>
        <v>8.4931331182925973</v>
      </c>
      <c r="U31" s="21">
        <f>+Produccion_UO!U31</f>
        <v>7.790833245912185</v>
      </c>
      <c r="V31" s="21">
        <f>+Produccion_UO!V31</f>
        <v>7.1210786505442112</v>
      </c>
      <c r="W31" s="21">
        <f>+Produccion_UO!W31</f>
        <v>6.4513240551762383</v>
      </c>
      <c r="X31" s="21">
        <f>+Produccion_UO!X31</f>
        <v>5.7815694598082645</v>
      </c>
      <c r="Y31" s="21">
        <f>+Produccion_UO!Y31</f>
        <v>5.4349504678669271</v>
      </c>
      <c r="Z31" s="21">
        <f>+Produccion_UO!Z31</f>
        <v>5.0883314759256359</v>
      </c>
      <c r="AA31" s="21">
        <f>+Produccion_UO!AA31</f>
        <v>1.5108698913892975</v>
      </c>
      <c r="AB31" s="21">
        <f>+Produccion_UO!AB31</f>
        <v>0</v>
      </c>
      <c r="AC31" s="21">
        <f>+Produccion_UO!AC31</f>
        <v>0</v>
      </c>
      <c r="AD31" s="21">
        <f>+Produccion_UO!AD31</f>
        <v>0</v>
      </c>
      <c r="AE31" s="21">
        <f>+Produccion_UO!AE31</f>
        <v>0</v>
      </c>
      <c r="AF31" s="21">
        <f>+Produccion_UO!AF31</f>
        <v>0</v>
      </c>
      <c r="AG31" s="21">
        <f>+Produccion_UO!AG31</f>
        <v>0</v>
      </c>
      <c r="AH31" s="21">
        <f>+Produccion_UO!AH31</f>
        <v>0</v>
      </c>
      <c r="AI31" s="21">
        <f>+Produccion_UO!AI31</f>
        <v>0</v>
      </c>
      <c r="AJ31" s="21">
        <f>+Produccion_UO!AJ31</f>
        <v>0</v>
      </c>
      <c r="AK31" s="21">
        <f>+Produccion_UO!AK31</f>
        <v>0</v>
      </c>
      <c r="AL31" s="21">
        <f>+Produccion_UO!AL31</f>
        <v>0</v>
      </c>
      <c r="AM31" s="21">
        <f>+Produccion_UO!AM31</f>
        <v>0</v>
      </c>
      <c r="AN31" s="21">
        <f>+Produccion_UO!AN31</f>
        <v>0</v>
      </c>
      <c r="AO31" s="21">
        <f>+Produccion_UO!AO31</f>
        <v>0</v>
      </c>
      <c r="AP31" s="21">
        <f>+Produccion_UO!AP31</f>
        <v>0</v>
      </c>
      <c r="AQ31" s="21">
        <f>+Produccion_UO!AQ31</f>
        <v>0</v>
      </c>
      <c r="AR31" s="21">
        <f>+Produccion_UO!AR31</f>
        <v>0</v>
      </c>
    </row>
    <row r="32" spans="10:44" x14ac:dyDescent="0.25">
      <c r="J32" s="24" t="s">
        <v>51</v>
      </c>
      <c r="K32" s="160" t="s">
        <v>176</v>
      </c>
      <c r="L32" s="161" t="s">
        <v>680</v>
      </c>
      <c r="M32" s="21">
        <f>+Produccion_UO!M32</f>
        <v>6.3218694827999649</v>
      </c>
      <c r="N32" s="21">
        <f>+Produccion_UO!N32</f>
        <v>6.2070049434735592</v>
      </c>
      <c r="O32" s="21">
        <f>+Produccion_UO!O32</f>
        <v>6.2108743090491938</v>
      </c>
      <c r="P32" s="21">
        <f>+Produccion_UO!P32</f>
        <v>6.2147436746248284</v>
      </c>
      <c r="Q32" s="21">
        <f>+Produccion_UO!Q32</f>
        <v>6.2186130402004638</v>
      </c>
      <c r="R32" s="21">
        <f>+Produccion_UO!R32</f>
        <v>5.7453472408780621</v>
      </c>
      <c r="S32" s="21">
        <f>+Produccion_UO!S32</f>
        <v>5.2720814415556152</v>
      </c>
      <c r="T32" s="21">
        <f>+Produccion_UO!T32</f>
        <v>4.8826396312183906</v>
      </c>
      <c r="U32" s="21">
        <f>+Produccion_UO!U32</f>
        <v>4.493197820881198</v>
      </c>
      <c r="V32" s="21">
        <f>+Produccion_UO!V32</f>
        <v>4.1703924670283419</v>
      </c>
      <c r="W32" s="21">
        <f>+Produccion_UO!W32</f>
        <v>3.8475871131754822</v>
      </c>
      <c r="X32" s="21">
        <f>+Produccion_UO!X32</f>
        <v>3.5247817593226265</v>
      </c>
      <c r="Y32" s="21">
        <f>+Produccion_UO!Y32</f>
        <v>3.2983260208807388</v>
      </c>
      <c r="Z32" s="21">
        <f>+Produccion_UO!Z32</f>
        <v>3.0718702824388511</v>
      </c>
      <c r="AA32" s="21">
        <f>+Produccion_UO!AA32</f>
        <v>1.4892579413941067</v>
      </c>
      <c r="AB32" s="21">
        <f>+Produccion_UO!AB32</f>
        <v>0</v>
      </c>
      <c r="AC32" s="21">
        <f>+Produccion_UO!AC32</f>
        <v>0</v>
      </c>
      <c r="AD32" s="21">
        <f>+Produccion_UO!AD32</f>
        <v>0</v>
      </c>
      <c r="AE32" s="21">
        <f>+Produccion_UO!AE32</f>
        <v>0</v>
      </c>
      <c r="AF32" s="21">
        <f>+Produccion_UO!AF32</f>
        <v>0</v>
      </c>
      <c r="AG32" s="21">
        <f>+Produccion_UO!AG32</f>
        <v>0</v>
      </c>
      <c r="AH32" s="21">
        <f>+Produccion_UO!AH32</f>
        <v>0</v>
      </c>
      <c r="AI32" s="21">
        <f>+Produccion_UO!AI32</f>
        <v>0</v>
      </c>
      <c r="AJ32" s="21">
        <f>+Produccion_UO!AJ32</f>
        <v>0</v>
      </c>
      <c r="AK32" s="21">
        <f>+Produccion_UO!AK32</f>
        <v>0</v>
      </c>
      <c r="AL32" s="21">
        <f>+Produccion_UO!AL32</f>
        <v>0</v>
      </c>
      <c r="AM32" s="21">
        <f>+Produccion_UO!AM32</f>
        <v>0</v>
      </c>
      <c r="AN32" s="21">
        <f>+Produccion_UO!AN32</f>
        <v>0</v>
      </c>
      <c r="AO32" s="21">
        <f>+Produccion_UO!AO32</f>
        <v>0</v>
      </c>
      <c r="AP32" s="21">
        <f>+Produccion_UO!AP32</f>
        <v>0</v>
      </c>
      <c r="AQ32" s="21">
        <f>+Produccion_UO!AQ32</f>
        <v>0</v>
      </c>
      <c r="AR32" s="21">
        <f>+Produccion_UO!AR32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1" t="s">
        <v>678</v>
      </c>
      <c r="M39" s="21">
        <f>+Produccion_UO!M39</f>
        <v>30.854862874680528</v>
      </c>
      <c r="N39" s="21">
        <f>+Produccion_UO!N39</f>
        <v>24.933258576424141</v>
      </c>
      <c r="O39" s="21">
        <f>+Produccion_UO!O39</f>
        <v>19.521377571209751</v>
      </c>
      <c r="P39" s="21">
        <f>+Produccion_UO!P39</f>
        <v>22.797309759188927</v>
      </c>
      <c r="Q39" s="21">
        <f>+Produccion_UO!Q39</f>
        <v>21.729335350571336</v>
      </c>
      <c r="R39" s="21">
        <f>+Produccion_UO!R39</f>
        <v>0</v>
      </c>
      <c r="S39" s="21">
        <f>+Produccion_UO!S39</f>
        <v>0</v>
      </c>
      <c r="T39" s="21">
        <f>+Produccion_UO!T39</f>
        <v>0</v>
      </c>
      <c r="U39" s="21">
        <f>+Produccion_UO!U39</f>
        <v>0</v>
      </c>
      <c r="V39" s="21">
        <f>+Produccion_UO!V39</f>
        <v>0</v>
      </c>
      <c r="W39" s="21">
        <f>+Produccion_UO!W39</f>
        <v>0</v>
      </c>
      <c r="X39" s="21">
        <f>+Produccion_UO!X39</f>
        <v>0</v>
      </c>
      <c r="Y39" s="21">
        <f>+Produccion_UO!Y39</f>
        <v>0</v>
      </c>
      <c r="Z39" s="21">
        <f>+Produccion_UO!Z39</f>
        <v>0</v>
      </c>
      <c r="AA39" s="21">
        <f>+Produccion_UO!AA39</f>
        <v>0</v>
      </c>
      <c r="AB39" s="21">
        <f>+Produccion_UO!AB39</f>
        <v>0</v>
      </c>
      <c r="AC39" s="21">
        <f>+Produccion_UO!AC39</f>
        <v>0</v>
      </c>
      <c r="AD39" s="21">
        <f>+Produccion_UO!AD39</f>
        <v>0</v>
      </c>
      <c r="AE39" s="21">
        <f>+Produccion_UO!AE39</f>
        <v>0</v>
      </c>
      <c r="AF39" s="21">
        <f>+Produccion_UO!AF39</f>
        <v>0</v>
      </c>
      <c r="AG39" s="21">
        <f>+Produccion_UO!AG39</f>
        <v>0</v>
      </c>
      <c r="AH39" s="21">
        <f>+Produccion_UO!AH39</f>
        <v>0</v>
      </c>
      <c r="AI39" s="21">
        <f>+Produccion_UO!AI39</f>
        <v>0</v>
      </c>
      <c r="AJ39" s="21">
        <f>+Produccion_UO!AJ39</f>
        <v>0</v>
      </c>
      <c r="AK39" s="21">
        <f>+Produccion_UO!AK39</f>
        <v>0</v>
      </c>
      <c r="AL39" s="21">
        <f>+Produccion_UO!AL39</f>
        <v>0</v>
      </c>
      <c r="AM39" s="21">
        <f>+Produccion_UO!AM39</f>
        <v>0</v>
      </c>
      <c r="AN39" s="21">
        <f>+Produccion_UO!AN39</f>
        <v>0</v>
      </c>
      <c r="AO39" s="21">
        <f>+Produccion_UO!AO39</f>
        <v>0</v>
      </c>
      <c r="AP39" s="21">
        <f>+Produccion_UO!AP39</f>
        <v>0</v>
      </c>
      <c r="AQ39" s="21">
        <f>+Produccion_UO!AQ39</f>
        <v>0</v>
      </c>
      <c r="AR39" s="21">
        <f>+Produccion_UO!AR39</f>
        <v>0</v>
      </c>
    </row>
    <row r="40" spans="10:44" x14ac:dyDescent="0.25">
      <c r="J40" s="24" t="s">
        <v>94</v>
      </c>
      <c r="K40" s="2" t="s">
        <v>171</v>
      </c>
      <c r="L40" s="161" t="s">
        <v>679</v>
      </c>
      <c r="M40" s="21">
        <f>+Produccion_UO!M40+Produccion_UO!M41</f>
        <v>490.53698909411935</v>
      </c>
      <c r="N40" s="21">
        <f>+Produccion_UO!N40+Produccion_UO!N41</f>
        <v>467.61673540152782</v>
      </c>
      <c r="O40" s="21">
        <f>+Produccion_UO!O40+Produccion_UO!O41</f>
        <v>436.66225153152482</v>
      </c>
      <c r="P40" s="21">
        <f>+Produccion_UO!P40+Produccion_UO!P41</f>
        <v>420.39777497123652</v>
      </c>
      <c r="Q40" s="21">
        <f>+Produccion_UO!Q40+Produccion_UO!Q41</f>
        <v>341.93219554763658</v>
      </c>
      <c r="R40" s="21">
        <f>+Produccion_UO!R40+Produccion_UO!R41</f>
        <v>320.98323477842814</v>
      </c>
      <c r="S40" s="21">
        <f>+Produccion_UO!S40+Produccion_UO!S41</f>
        <v>300.03427400921925</v>
      </c>
      <c r="T40" s="21">
        <f>+Produccion_UO!T40+Produccion_UO!T41</f>
        <v>283.42193887024223</v>
      </c>
      <c r="U40" s="21">
        <f>+Produccion_UO!U40+Produccion_UO!U41</f>
        <v>213.46644030271875</v>
      </c>
      <c r="V40" s="21">
        <f>+Produccion_UO!V40+Produccion_UO!V41</f>
        <v>180.88214769268373</v>
      </c>
      <c r="W40" s="21">
        <f>+Produccion_UO!W40+Produccion_UO!W41</f>
        <v>114.61399619792907</v>
      </c>
      <c r="X40" s="21">
        <f>+Produccion_UO!X40+Produccion_UO!X41</f>
        <v>110.46227470496434</v>
      </c>
      <c r="Y40" s="21">
        <f>+Produccion_UO!Y40+Produccion_UO!Y41</f>
        <v>110.46227470496434</v>
      </c>
      <c r="Z40" s="21">
        <f>+Produccion_UO!Z40+Produccion_UO!Z41</f>
        <v>78.220047120551996</v>
      </c>
      <c r="AA40" s="21">
        <f>+Produccion_UO!AA40+Produccion_UO!AA41</f>
        <v>0</v>
      </c>
      <c r="AB40" s="21">
        <f>+Produccion_UO!AB40+Produccion_UO!AB41</f>
        <v>0</v>
      </c>
      <c r="AC40" s="21">
        <f>+Produccion_UO!AC40+Produccion_UO!AC41</f>
        <v>0</v>
      </c>
      <c r="AD40" s="21">
        <f>+Produccion_UO!AD40+Produccion_UO!AD41</f>
        <v>0</v>
      </c>
      <c r="AE40" s="21">
        <f>+Produccion_UO!AE40+Produccion_UO!AE41</f>
        <v>0</v>
      </c>
      <c r="AF40" s="21">
        <f>+Produccion_UO!AF40+Produccion_UO!AF41</f>
        <v>0</v>
      </c>
      <c r="AG40" s="21">
        <f>+Produccion_UO!AG40+Produccion_UO!AG41</f>
        <v>0</v>
      </c>
      <c r="AH40" s="21">
        <f>+Produccion_UO!AH40+Produccion_UO!AH41</f>
        <v>0</v>
      </c>
      <c r="AI40" s="21">
        <f>+Produccion_UO!AI40+Produccion_UO!AI41</f>
        <v>0</v>
      </c>
      <c r="AJ40" s="21">
        <f>+Produccion_UO!AJ40+Produccion_UO!AJ41</f>
        <v>0</v>
      </c>
      <c r="AK40" s="21">
        <f>+Produccion_UO!AK40+Produccion_UO!AK41</f>
        <v>0</v>
      </c>
      <c r="AL40" s="21">
        <f>+Produccion_UO!AL40+Produccion_UO!AL41</f>
        <v>0</v>
      </c>
      <c r="AM40" s="21">
        <f>+Produccion_UO!AM40+Produccion_UO!AM41</f>
        <v>0</v>
      </c>
      <c r="AN40" s="21">
        <f>+Produccion_UO!AN40+Produccion_UO!AN41</f>
        <v>0</v>
      </c>
      <c r="AO40" s="21">
        <f>+Produccion_UO!AO40+Produccion_UO!AO41</f>
        <v>0</v>
      </c>
      <c r="AP40" s="21">
        <f>+Produccion_UO!AP40+Produccion_UO!AP41</f>
        <v>0</v>
      </c>
      <c r="AQ40" s="21">
        <f>+Produccion_UO!AQ40+Produccion_UO!AQ41</f>
        <v>0</v>
      </c>
      <c r="AR40" s="21">
        <f>+Produccion_UO!AR40+Produccion_UO!AR41</f>
        <v>0</v>
      </c>
    </row>
    <row r="41" spans="10:44" x14ac:dyDescent="0.25">
      <c r="J41" s="24" t="s">
        <v>95</v>
      </c>
      <c r="K41" s="2" t="s">
        <v>172</v>
      </c>
      <c r="L41" s="16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1" t="s">
        <v>683</v>
      </c>
      <c r="M42" s="21">
        <f>+Produccion_UO!M42</f>
        <v>2.5351647209106734</v>
      </c>
      <c r="N42" s="21">
        <f>+Produccion_UO!N42</f>
        <v>2.3956385213174616</v>
      </c>
      <c r="O42" s="21">
        <f>+Produccion_UO!O42</f>
        <v>2.2903357291716402</v>
      </c>
      <c r="P42" s="21">
        <f>+Produccion_UO!P42</f>
        <v>2.1850329370258135</v>
      </c>
      <c r="Q42" s="21">
        <f>+Produccion_UO!Q42</f>
        <v>2.0797301448799921</v>
      </c>
      <c r="R42" s="21">
        <f>+Produccion_UO!R42</f>
        <v>1.9744273527341702</v>
      </c>
      <c r="S42" s="21">
        <f>+Produccion_UO!S42</f>
        <v>1.8691245605883482</v>
      </c>
      <c r="T42" s="21">
        <f>+Produccion_UO!T42</f>
        <v>0.2129444822175581</v>
      </c>
      <c r="U42" s="21">
        <f>+Produccion_UO!U42</f>
        <v>0</v>
      </c>
      <c r="V42" s="21">
        <f>+Produccion_UO!V42</f>
        <v>0</v>
      </c>
      <c r="W42" s="21">
        <f>+Produccion_UO!W42</f>
        <v>0</v>
      </c>
      <c r="X42" s="21">
        <f>+Produccion_UO!X42</f>
        <v>0</v>
      </c>
      <c r="Y42" s="21">
        <f>+Produccion_UO!Y42</f>
        <v>0</v>
      </c>
      <c r="Z42" s="21">
        <f>+Produccion_UO!Z42</f>
        <v>0</v>
      </c>
      <c r="AA42" s="21">
        <f>+Produccion_UO!AA42</f>
        <v>0</v>
      </c>
      <c r="AB42" s="21">
        <f>+Produccion_UO!AB42</f>
        <v>0</v>
      </c>
      <c r="AC42" s="21">
        <f>+Produccion_UO!AC42</f>
        <v>0</v>
      </c>
      <c r="AD42" s="21">
        <f>+Produccion_UO!AD42</f>
        <v>0</v>
      </c>
      <c r="AE42" s="21">
        <f>+Produccion_UO!AE42</f>
        <v>0</v>
      </c>
      <c r="AF42" s="21">
        <f>+Produccion_UO!AF42</f>
        <v>0</v>
      </c>
      <c r="AG42" s="21">
        <f>+Produccion_UO!AG42</f>
        <v>0</v>
      </c>
      <c r="AH42" s="21">
        <f>+Produccion_UO!AH42</f>
        <v>0</v>
      </c>
      <c r="AI42" s="21">
        <f>+Produccion_UO!AI42</f>
        <v>0</v>
      </c>
      <c r="AJ42" s="21">
        <f>+Produccion_UO!AJ42</f>
        <v>0</v>
      </c>
      <c r="AK42" s="21">
        <f>+Produccion_UO!AK42</f>
        <v>0</v>
      </c>
      <c r="AL42" s="21">
        <f>+Produccion_UO!AL42</f>
        <v>0</v>
      </c>
      <c r="AM42" s="21">
        <f>+Produccion_UO!AM42</f>
        <v>0</v>
      </c>
      <c r="AN42" s="21">
        <f>+Produccion_UO!AN42</f>
        <v>0</v>
      </c>
      <c r="AO42" s="21">
        <f>+Produccion_UO!AO42</f>
        <v>0</v>
      </c>
      <c r="AP42" s="21">
        <f>+Produccion_UO!AP42</f>
        <v>0</v>
      </c>
      <c r="AQ42" s="21">
        <f>+Produccion_UO!AQ42</f>
        <v>0</v>
      </c>
      <c r="AR42" s="21">
        <f>+Produccion_UO!AR42</f>
        <v>0</v>
      </c>
    </row>
    <row r="43" spans="10:44" x14ac:dyDescent="0.25">
      <c r="J43" s="24" t="s">
        <v>97</v>
      </c>
      <c r="K43" s="2" t="s">
        <v>174</v>
      </c>
      <c r="L43" s="161" t="s">
        <v>681</v>
      </c>
      <c r="M43" s="21">
        <f>+Produccion_UO!M43</f>
        <v>74.429128703151363</v>
      </c>
      <c r="N43" s="21">
        <f>+Produccion_UO!N43</f>
        <v>69.231424167628504</v>
      </c>
      <c r="O43" s="21">
        <f>+Produccion_UO!O43</f>
        <v>63.751084986052142</v>
      </c>
      <c r="P43" s="21">
        <f>+Produccion_UO!P43</f>
        <v>58.270745804475339</v>
      </c>
      <c r="Q43" s="21">
        <f>+Produccion_UO!Q43</f>
        <v>52.790406622898978</v>
      </c>
      <c r="R43" s="21">
        <f>+Produccion_UO!R43</f>
        <v>46.916308504969294</v>
      </c>
      <c r="S43" s="21">
        <f>+Produccion_UO!S43</f>
        <v>41.04221038703988</v>
      </c>
      <c r="T43" s="21">
        <f>+Produccion_UO!T43</f>
        <v>36.985003514938619</v>
      </c>
      <c r="U43" s="21">
        <f>+Produccion_UO!U43</f>
        <v>30.630224786228091</v>
      </c>
      <c r="V43" s="21">
        <f>+Produccion_UO!V43</f>
        <v>0</v>
      </c>
      <c r="W43" s="21">
        <f>+Produccion_UO!W43</f>
        <v>0</v>
      </c>
      <c r="X43" s="21">
        <f>+Produccion_UO!X43</f>
        <v>0</v>
      </c>
      <c r="Y43" s="21">
        <f>+Produccion_UO!Y43</f>
        <v>0</v>
      </c>
      <c r="Z43" s="21">
        <f>+Produccion_UO!Z43</f>
        <v>0</v>
      </c>
      <c r="AA43" s="21">
        <f>+Produccion_UO!AA43</f>
        <v>0</v>
      </c>
      <c r="AB43" s="21">
        <f>+Produccion_UO!AB43</f>
        <v>0</v>
      </c>
      <c r="AC43" s="21">
        <f>+Produccion_UO!AC43</f>
        <v>0</v>
      </c>
      <c r="AD43" s="21">
        <f>+Produccion_UO!AD43</f>
        <v>0</v>
      </c>
      <c r="AE43" s="21">
        <f>+Produccion_UO!AE43</f>
        <v>0</v>
      </c>
      <c r="AF43" s="21">
        <f>+Produccion_UO!AF43</f>
        <v>0</v>
      </c>
      <c r="AG43" s="21">
        <f>+Produccion_UO!AG43</f>
        <v>0</v>
      </c>
      <c r="AH43" s="21">
        <f>+Produccion_UO!AH43</f>
        <v>0</v>
      </c>
      <c r="AI43" s="21">
        <f>+Produccion_UO!AI43</f>
        <v>0</v>
      </c>
      <c r="AJ43" s="21">
        <f>+Produccion_UO!AJ43</f>
        <v>0</v>
      </c>
      <c r="AK43" s="21">
        <f>+Produccion_UO!AK43</f>
        <v>0</v>
      </c>
      <c r="AL43" s="21">
        <f>+Produccion_UO!AL43</f>
        <v>0</v>
      </c>
      <c r="AM43" s="21">
        <f>+Produccion_UO!AM43</f>
        <v>0</v>
      </c>
      <c r="AN43" s="21">
        <f>+Produccion_UO!AN43</f>
        <v>0</v>
      </c>
      <c r="AO43" s="21">
        <f>+Produccion_UO!AO43</f>
        <v>0</v>
      </c>
      <c r="AP43" s="21">
        <f>+Produccion_UO!AP43</f>
        <v>0</v>
      </c>
      <c r="AQ43" s="21">
        <f>+Produccion_UO!AQ43</f>
        <v>0</v>
      </c>
      <c r="AR43" s="21">
        <f>+Produccion_UO!AR43</f>
        <v>0</v>
      </c>
    </row>
    <row r="44" spans="10:44" x14ac:dyDescent="0.25">
      <c r="J44" s="24" t="s">
        <v>98</v>
      </c>
      <c r="K44" s="2" t="s">
        <v>175</v>
      </c>
      <c r="L44" s="161" t="s">
        <v>682</v>
      </c>
      <c r="M44" s="21">
        <f>+Produccion_UO!M44</f>
        <v>13.434635067644196</v>
      </c>
      <c r="N44" s="21">
        <f>+Produccion_UO!N44</f>
        <v>12.522260914452572</v>
      </c>
      <c r="O44" s="21">
        <f>+Produccion_UO!O44</f>
        <v>11.946206216705447</v>
      </c>
      <c r="P44" s="21">
        <f>+Produccion_UO!P44</f>
        <v>11.370151518958275</v>
      </c>
      <c r="Q44" s="21">
        <f>+Produccion_UO!Q44</f>
        <v>10.794096821211147</v>
      </c>
      <c r="R44" s="21">
        <f>+Produccion_UO!R44</f>
        <v>9.9575703097302561</v>
      </c>
      <c r="S44" s="21">
        <f>+Produccion_UO!S44</f>
        <v>9.1210437982494081</v>
      </c>
      <c r="T44" s="21">
        <f>+Produccion_UO!T44</f>
        <v>8.4244253897433481</v>
      </c>
      <c r="U44" s="21">
        <f>+Produccion_UO!U44</f>
        <v>7.7278069812372854</v>
      </c>
      <c r="V44" s="21">
        <f>+Produccion_UO!V44</f>
        <v>7.0634705650373624</v>
      </c>
      <c r="W44" s="21">
        <f>+Produccion_UO!W44</f>
        <v>6.3991341488374838</v>
      </c>
      <c r="X44" s="21">
        <f>+Produccion_UO!X44</f>
        <v>5.7347977326375599</v>
      </c>
      <c r="Y44" s="21">
        <f>+Produccion_UO!Y44</f>
        <v>5.3909828182111701</v>
      </c>
      <c r="Z44" s="21">
        <f>+Produccion_UO!Z44</f>
        <v>5.0471679037847812</v>
      </c>
      <c r="AA44" s="21">
        <f>+Produccion_UO!AA44</f>
        <v>1.4986472596555187</v>
      </c>
      <c r="AB44" s="21">
        <f>+Produccion_UO!AB44</f>
        <v>0</v>
      </c>
      <c r="AC44" s="21">
        <f>+Produccion_UO!AC44</f>
        <v>0</v>
      </c>
      <c r="AD44" s="21">
        <f>+Produccion_UO!AD44</f>
        <v>0</v>
      </c>
      <c r="AE44" s="21">
        <f>+Produccion_UO!AE44</f>
        <v>0</v>
      </c>
      <c r="AF44" s="21">
        <f>+Produccion_UO!AF44</f>
        <v>0</v>
      </c>
      <c r="AG44" s="21">
        <f>+Produccion_UO!AG44</f>
        <v>0</v>
      </c>
      <c r="AH44" s="21">
        <f>+Produccion_UO!AH44</f>
        <v>0</v>
      </c>
      <c r="AI44" s="21">
        <f>+Produccion_UO!AI44</f>
        <v>0</v>
      </c>
      <c r="AJ44" s="21">
        <f>+Produccion_UO!AJ44</f>
        <v>0</v>
      </c>
      <c r="AK44" s="21">
        <f>+Produccion_UO!AK44</f>
        <v>0</v>
      </c>
      <c r="AL44" s="21">
        <f>+Produccion_UO!AL44</f>
        <v>0</v>
      </c>
      <c r="AM44" s="21">
        <f>+Produccion_UO!AM44</f>
        <v>0</v>
      </c>
      <c r="AN44" s="21">
        <f>+Produccion_UO!AN44</f>
        <v>0</v>
      </c>
      <c r="AO44" s="21">
        <f>+Produccion_UO!AO44</f>
        <v>0</v>
      </c>
      <c r="AP44" s="21">
        <f>+Produccion_UO!AP44</f>
        <v>0</v>
      </c>
      <c r="AQ44" s="21">
        <f>+Produccion_UO!AQ44</f>
        <v>0</v>
      </c>
      <c r="AR44" s="21">
        <f>+Produccion_UO!AR44</f>
        <v>0</v>
      </c>
    </row>
    <row r="45" spans="10:44" x14ac:dyDescent="0.25">
      <c r="J45" s="24" t="s">
        <v>99</v>
      </c>
      <c r="K45" s="2" t="s">
        <v>176</v>
      </c>
      <c r="L45" s="161" t="s">
        <v>680</v>
      </c>
      <c r="M45" s="21">
        <f>+Produccion_UO!M45</f>
        <v>6.210883284547136</v>
      </c>
      <c r="N45" s="21">
        <f>+Produccion_UO!N45</f>
        <v>6.098035297218301</v>
      </c>
      <c r="O45" s="21">
        <f>+Produccion_UO!O45</f>
        <v>6.1018367325438518</v>
      </c>
      <c r="P45" s="21">
        <f>+Produccion_UO!P45</f>
        <v>6.1056381678694471</v>
      </c>
      <c r="Q45" s="21">
        <f>+Produccion_UO!Q45</f>
        <v>6.1094396031949971</v>
      </c>
      <c r="R45" s="21">
        <f>+Produccion_UO!R45</f>
        <v>5.6444824176414521</v>
      </c>
      <c r="S45" s="21">
        <f>+Produccion_UO!S45</f>
        <v>5.1795252320879053</v>
      </c>
      <c r="T45" s="21">
        <f>+Produccion_UO!T45</f>
        <v>4.7969204287606901</v>
      </c>
      <c r="U45" s="21">
        <f>+Produccion_UO!U45</f>
        <v>4.414315625433435</v>
      </c>
      <c r="V45" s="21">
        <f>+Produccion_UO!V45</f>
        <v>4.0971774146776081</v>
      </c>
      <c r="W45" s="21">
        <f>+Produccion_UO!W45</f>
        <v>3.7800392039217856</v>
      </c>
      <c r="X45" s="21">
        <f>+Produccion_UO!X45</f>
        <v>3.4629009931659582</v>
      </c>
      <c r="Y45" s="21">
        <f>+Produccion_UO!Y45</f>
        <v>3.240420892239301</v>
      </c>
      <c r="Z45" s="21">
        <f>+Produccion_UO!Z45</f>
        <v>3.0179407913126393</v>
      </c>
      <c r="AA45" s="21">
        <f>+Produccion_UO!AA45</f>
        <v>1.4631126567464472</v>
      </c>
      <c r="AB45" s="21">
        <f>+Produccion_UO!AB45</f>
        <v>0</v>
      </c>
      <c r="AC45" s="21">
        <f>+Produccion_UO!AC45</f>
        <v>0</v>
      </c>
      <c r="AD45" s="21">
        <f>+Produccion_UO!AD45</f>
        <v>0</v>
      </c>
      <c r="AE45" s="21">
        <f>+Produccion_UO!AE45</f>
        <v>0</v>
      </c>
      <c r="AF45" s="21">
        <f>+Produccion_UO!AF45</f>
        <v>0</v>
      </c>
      <c r="AG45" s="21">
        <f>+Produccion_UO!AG45</f>
        <v>0</v>
      </c>
      <c r="AH45" s="21">
        <f>+Produccion_UO!AH45</f>
        <v>0</v>
      </c>
      <c r="AI45" s="21">
        <f>+Produccion_UO!AI45</f>
        <v>0</v>
      </c>
      <c r="AJ45" s="21">
        <f>+Produccion_UO!AJ45</f>
        <v>0</v>
      </c>
      <c r="AK45" s="21">
        <f>+Produccion_UO!AK45</f>
        <v>0</v>
      </c>
      <c r="AL45" s="21">
        <f>+Produccion_UO!AL45</f>
        <v>0</v>
      </c>
      <c r="AM45" s="21">
        <f>+Produccion_UO!AM45</f>
        <v>0</v>
      </c>
      <c r="AN45" s="21">
        <f>+Produccion_UO!AN45</f>
        <v>0</v>
      </c>
      <c r="AO45" s="21">
        <f>+Produccion_UO!AO45</f>
        <v>0</v>
      </c>
      <c r="AP45" s="21">
        <f>+Produccion_UO!AP45</f>
        <v>0</v>
      </c>
      <c r="AQ45" s="21">
        <f>+Produccion_UO!AQ45</f>
        <v>0</v>
      </c>
      <c r="AR45" s="21">
        <f>+Produccion_UO!AR45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3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2" t="s">
        <v>170</v>
      </c>
      <c r="L52" s="163" t="s">
        <v>678</v>
      </c>
      <c r="M52" s="21">
        <f>+Produccion_UO!M52</f>
        <v>0.25217613488129526</v>
      </c>
      <c r="N52" s="21">
        <f>+Produccion_UO!N52</f>
        <v>0.20377898950113899</v>
      </c>
      <c r="O52" s="21">
        <f>+Produccion_UO!O52</f>
        <v>0.15954780170190741</v>
      </c>
      <c r="P52" s="21">
        <f>+Produccion_UO!P52</f>
        <v>0.18632192546506707</v>
      </c>
      <c r="Q52" s="21">
        <f>+Produccion_UO!Q52</f>
        <v>0.1775933934466348</v>
      </c>
      <c r="R52" s="21">
        <f>+Produccion_UO!R52</f>
        <v>0</v>
      </c>
      <c r="S52" s="21">
        <f>+Produccion_UO!S52</f>
        <v>0</v>
      </c>
      <c r="T52" s="21">
        <f>+Produccion_UO!T52</f>
        <v>0</v>
      </c>
      <c r="U52" s="21">
        <f>+Produccion_UO!U52</f>
        <v>0</v>
      </c>
      <c r="V52" s="21">
        <f>+Produccion_UO!V52</f>
        <v>0</v>
      </c>
      <c r="W52" s="21">
        <f>+Produccion_UO!W52</f>
        <v>0</v>
      </c>
      <c r="X52" s="21">
        <f>+Produccion_UO!X52</f>
        <v>0</v>
      </c>
      <c r="Y52" s="21">
        <f>+Produccion_UO!Y52</f>
        <v>0</v>
      </c>
      <c r="Z52" s="21">
        <f>+Produccion_UO!Z52</f>
        <v>0</v>
      </c>
      <c r="AA52" s="21">
        <f>+Produccion_UO!AA52</f>
        <v>0</v>
      </c>
      <c r="AB52" s="21">
        <f>+Produccion_UO!AB52</f>
        <v>0</v>
      </c>
      <c r="AC52" s="21">
        <f>+Produccion_UO!AC52</f>
        <v>0</v>
      </c>
      <c r="AD52" s="21">
        <f>+Produccion_UO!AD52</f>
        <v>0</v>
      </c>
      <c r="AE52" s="21">
        <f>+Produccion_UO!AE52</f>
        <v>0</v>
      </c>
      <c r="AF52" s="21">
        <f>+Produccion_UO!AF52</f>
        <v>0</v>
      </c>
      <c r="AG52" s="21">
        <f>+Produccion_UO!AG52</f>
        <v>0</v>
      </c>
      <c r="AH52" s="21">
        <f>+Produccion_UO!AH52</f>
        <v>0</v>
      </c>
      <c r="AI52" s="21">
        <f>+Produccion_UO!AI52</f>
        <v>0</v>
      </c>
      <c r="AJ52" s="21">
        <f>+Produccion_UO!AJ52</f>
        <v>0</v>
      </c>
      <c r="AK52" s="21">
        <f>+Produccion_UO!AK52</f>
        <v>0</v>
      </c>
      <c r="AL52" s="21">
        <f>+Produccion_UO!AL52</f>
        <v>0</v>
      </c>
      <c r="AM52" s="21">
        <f>+Produccion_UO!AM52</f>
        <v>0</v>
      </c>
      <c r="AN52" s="21">
        <f>+Produccion_UO!AN52</f>
        <v>0</v>
      </c>
      <c r="AO52" s="21">
        <f>+Produccion_UO!AO52</f>
        <v>0</v>
      </c>
      <c r="AP52" s="21">
        <f>+Produccion_UO!AP52</f>
        <v>0</v>
      </c>
      <c r="AQ52" s="21">
        <f>+Produccion_UO!AQ52</f>
        <v>0</v>
      </c>
      <c r="AR52" s="21">
        <f>+Produccion_UO!AR52</f>
        <v>0</v>
      </c>
    </row>
    <row r="53" spans="10:44" x14ac:dyDescent="0.25">
      <c r="J53" s="62"/>
      <c r="K53" s="162" t="s">
        <v>171</v>
      </c>
      <c r="L53" s="163" t="s">
        <v>679</v>
      </c>
      <c r="M53" s="21">
        <f>+Produccion_UO!M53+Produccion_UO!M54</f>
        <v>12.440209425102019</v>
      </c>
      <c r="N53" s="21">
        <f>+Produccion_UO!N53+Produccion_UO!N54</f>
        <v>11.955361216177788</v>
      </c>
      <c r="O53" s="21">
        <f>+Produccion_UO!O53+Produccion_UO!O54</f>
        <v>10.925258792876944</v>
      </c>
      <c r="P53" s="21">
        <f>+Produccion_UO!P53+Produccion_UO!P54</f>
        <v>10.697054001904068</v>
      </c>
      <c r="Q53" s="21">
        <f>+Produccion_UO!Q53+Produccion_UO!Q54</f>
        <v>7.0734174685964861</v>
      </c>
      <c r="R53" s="21">
        <f>+Produccion_UO!R53+Produccion_UO!R54</f>
        <v>6.848568219774803</v>
      </c>
      <c r="S53" s="21">
        <f>+Produccion_UO!S53+Produccion_UO!S54</f>
        <v>6.6237189709562054</v>
      </c>
      <c r="T53" s="21">
        <f>+Produccion_UO!T53+Produccion_UO!T54</f>
        <v>6.4454155640120252</v>
      </c>
      <c r="U53" s="21">
        <f>+Produccion_UO!U53+Produccion_UO!U54</f>
        <v>3.3552173191196939</v>
      </c>
      <c r="V53" s="21">
        <f>+Produccion_UO!V53+Produccion_UO!V54</f>
        <v>2.305037226903393</v>
      </c>
      <c r="W53" s="21">
        <f>+Produccion_UO!W53+Produccion_UO!W54</f>
        <v>1.4122470002620156</v>
      </c>
      <c r="X53" s="21">
        <f>+Produccion_UO!X53+Produccion_UO!X54</f>
        <v>1.1856129649505855</v>
      </c>
      <c r="Y53" s="21">
        <f>+Produccion_UO!Y53+Produccion_UO!Y54</f>
        <v>1.1856129649505855</v>
      </c>
      <c r="Z53" s="21">
        <f>+Produccion_UO!Z53+Produccion_UO!Z54</f>
        <v>0.83955089855961795</v>
      </c>
      <c r="AA53" s="21">
        <f>+Produccion_UO!AA53+Produccion_UO!AA54</f>
        <v>0</v>
      </c>
      <c r="AB53" s="21">
        <f>+Produccion_UO!AB53+Produccion_UO!AB54</f>
        <v>0</v>
      </c>
      <c r="AC53" s="21">
        <f>+Produccion_UO!AC53+Produccion_UO!AC54</f>
        <v>0</v>
      </c>
      <c r="AD53" s="21">
        <f>+Produccion_UO!AD53+Produccion_UO!AD54</f>
        <v>0</v>
      </c>
      <c r="AE53" s="21">
        <f>+Produccion_UO!AE53+Produccion_UO!AE54</f>
        <v>0</v>
      </c>
      <c r="AF53" s="21">
        <f>+Produccion_UO!AF53+Produccion_UO!AF54</f>
        <v>0</v>
      </c>
      <c r="AG53" s="21">
        <f>+Produccion_UO!AG53+Produccion_UO!AG54</f>
        <v>0</v>
      </c>
      <c r="AH53" s="21">
        <f>+Produccion_UO!AH53+Produccion_UO!AH54</f>
        <v>0</v>
      </c>
      <c r="AI53" s="21">
        <f>+Produccion_UO!AI53+Produccion_UO!AI54</f>
        <v>0</v>
      </c>
      <c r="AJ53" s="21">
        <f>+Produccion_UO!AJ53+Produccion_UO!AJ54</f>
        <v>0</v>
      </c>
      <c r="AK53" s="21">
        <f>+Produccion_UO!AK53+Produccion_UO!AK54</f>
        <v>0</v>
      </c>
      <c r="AL53" s="21">
        <f>+Produccion_UO!AL53+Produccion_UO!AL54</f>
        <v>0</v>
      </c>
      <c r="AM53" s="21">
        <f>+Produccion_UO!AM53+Produccion_UO!AM54</f>
        <v>0</v>
      </c>
      <c r="AN53" s="21">
        <f>+Produccion_UO!AN53+Produccion_UO!AN54</f>
        <v>0</v>
      </c>
      <c r="AO53" s="21">
        <f>+Produccion_UO!AO53+Produccion_UO!AO54</f>
        <v>0</v>
      </c>
      <c r="AP53" s="21">
        <f>+Produccion_UO!AP53+Produccion_UO!AP54</f>
        <v>0</v>
      </c>
      <c r="AQ53" s="21">
        <f>+Produccion_UO!AQ53+Produccion_UO!AQ54</f>
        <v>0</v>
      </c>
      <c r="AR53" s="21">
        <f>+Produccion_UO!AR53+Produccion_UO!AR54</f>
        <v>0</v>
      </c>
    </row>
    <row r="54" spans="10:44" x14ac:dyDescent="0.25">
      <c r="J54" s="62"/>
      <c r="K54" s="162" t="s">
        <v>172</v>
      </c>
      <c r="L54" s="16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2" t="s">
        <v>173</v>
      </c>
      <c r="L55" s="163" t="s">
        <v>683</v>
      </c>
      <c r="M55" s="21">
        <f>+Produccion_UO!M55</f>
        <v>4.4741459755197601</v>
      </c>
      <c r="N55" s="21">
        <f>+Produccion_UO!N55</f>
        <v>4.2279053351225038</v>
      </c>
      <c r="O55" s="21">
        <f>+Produccion_UO!O55</f>
        <v>4.0420633423698629</v>
      </c>
      <c r="P55" s="21">
        <f>+Produccion_UO!P55</f>
        <v>3.8562213496172273</v>
      </c>
      <c r="Q55" s="21">
        <f>+Produccion_UO!Q55</f>
        <v>3.6703793568645864</v>
      </c>
      <c r="R55" s="21">
        <f>+Produccion_UO!R55</f>
        <v>3.4845373641119481</v>
      </c>
      <c r="S55" s="21">
        <f>+Produccion_UO!S55</f>
        <v>3.2986953713593112</v>
      </c>
      <c r="T55" s="21">
        <f>+Produccion_UO!T55</f>
        <v>0.37581175308426701</v>
      </c>
      <c r="U55" s="21">
        <f>+Produccion_UO!U55</f>
        <v>0</v>
      </c>
      <c r="V55" s="21">
        <f>+Produccion_UO!V55</f>
        <v>0</v>
      </c>
      <c r="W55" s="21">
        <f>+Produccion_UO!W55</f>
        <v>0</v>
      </c>
      <c r="X55" s="21">
        <f>+Produccion_UO!X55</f>
        <v>0</v>
      </c>
      <c r="Y55" s="21">
        <f>+Produccion_UO!Y55</f>
        <v>0</v>
      </c>
      <c r="Z55" s="21">
        <f>+Produccion_UO!Z55</f>
        <v>0</v>
      </c>
      <c r="AA55" s="21">
        <f>+Produccion_UO!AA55</f>
        <v>0</v>
      </c>
      <c r="AB55" s="21">
        <f>+Produccion_UO!AB55</f>
        <v>0</v>
      </c>
      <c r="AC55" s="21">
        <f>+Produccion_UO!AC55</f>
        <v>0</v>
      </c>
      <c r="AD55" s="21">
        <f>+Produccion_UO!AD55</f>
        <v>0</v>
      </c>
      <c r="AE55" s="21">
        <f>+Produccion_UO!AE55</f>
        <v>0</v>
      </c>
      <c r="AF55" s="21">
        <f>+Produccion_UO!AF55</f>
        <v>0</v>
      </c>
      <c r="AG55" s="21">
        <f>+Produccion_UO!AG55</f>
        <v>0</v>
      </c>
      <c r="AH55" s="21">
        <f>+Produccion_UO!AH55</f>
        <v>0</v>
      </c>
      <c r="AI55" s="21">
        <f>+Produccion_UO!AI55</f>
        <v>0</v>
      </c>
      <c r="AJ55" s="21">
        <f>+Produccion_UO!AJ55</f>
        <v>0</v>
      </c>
      <c r="AK55" s="21">
        <f>+Produccion_UO!AK55</f>
        <v>0</v>
      </c>
      <c r="AL55" s="21">
        <f>+Produccion_UO!AL55</f>
        <v>0</v>
      </c>
      <c r="AM55" s="21">
        <f>+Produccion_UO!AM55</f>
        <v>0</v>
      </c>
      <c r="AN55" s="21">
        <f>+Produccion_UO!AN55</f>
        <v>0</v>
      </c>
      <c r="AO55" s="21">
        <f>+Produccion_UO!AO55</f>
        <v>0</v>
      </c>
      <c r="AP55" s="21">
        <f>+Produccion_UO!AP55</f>
        <v>0</v>
      </c>
      <c r="AQ55" s="21">
        <f>+Produccion_UO!AQ55</f>
        <v>0</v>
      </c>
      <c r="AR55" s="21">
        <f>+Produccion_UO!AR55</f>
        <v>0</v>
      </c>
    </row>
    <row r="56" spans="10:44" x14ac:dyDescent="0.25">
      <c r="J56" s="62"/>
      <c r="K56" s="162" t="s">
        <v>174</v>
      </c>
      <c r="L56" s="163" t="s">
        <v>681</v>
      </c>
      <c r="M56" s="21">
        <f>+Produccion_UO!M56</f>
        <v>2.0981630670120945</v>
      </c>
      <c r="N56" s="21">
        <f>+Produccion_UO!N56</f>
        <v>1.9516393621185575</v>
      </c>
      <c r="O56" s="21">
        <f>+Produccion_UO!O56</f>
        <v>1.797148164036364</v>
      </c>
      <c r="P56" s="21">
        <f>+Produccion_UO!P56</f>
        <v>1.6426569659568695</v>
      </c>
      <c r="Q56" s="21">
        <f>+Produccion_UO!Q56</f>
        <v>1.4881657678746758</v>
      </c>
      <c r="R56" s="21">
        <f>+Produccion_UO!R56</f>
        <v>1.3225744740133241</v>
      </c>
      <c r="S56" s="21">
        <f>+Produccion_UO!S56</f>
        <v>1.1569831801489303</v>
      </c>
      <c r="T56" s="21">
        <f>+Produccion_UO!T56</f>
        <v>1.0426101952355944</v>
      </c>
      <c r="U56" s="21">
        <f>+Produccion_UO!U56</f>
        <v>0.86346847666455173</v>
      </c>
      <c r="V56" s="21">
        <f>+Produccion_UO!V56</f>
        <v>0</v>
      </c>
      <c r="W56" s="21">
        <f>+Produccion_UO!W56</f>
        <v>0</v>
      </c>
      <c r="X56" s="21">
        <f>+Produccion_UO!X56</f>
        <v>0</v>
      </c>
      <c r="Y56" s="21">
        <f>+Produccion_UO!Y56</f>
        <v>0</v>
      </c>
      <c r="Z56" s="21">
        <f>+Produccion_UO!Z56</f>
        <v>0</v>
      </c>
      <c r="AA56" s="21">
        <f>+Produccion_UO!AA56</f>
        <v>0</v>
      </c>
      <c r="AB56" s="21">
        <f>+Produccion_UO!AB56</f>
        <v>0</v>
      </c>
      <c r="AC56" s="21">
        <f>+Produccion_UO!AC56</f>
        <v>0</v>
      </c>
      <c r="AD56" s="21">
        <f>+Produccion_UO!AD56</f>
        <v>0</v>
      </c>
      <c r="AE56" s="21">
        <f>+Produccion_UO!AE56</f>
        <v>0</v>
      </c>
      <c r="AF56" s="21">
        <f>+Produccion_UO!AF56</f>
        <v>0</v>
      </c>
      <c r="AG56" s="21">
        <f>+Produccion_UO!AG56</f>
        <v>0</v>
      </c>
      <c r="AH56" s="21">
        <f>+Produccion_UO!AH56</f>
        <v>0</v>
      </c>
      <c r="AI56" s="21">
        <f>+Produccion_UO!AI56</f>
        <v>0</v>
      </c>
      <c r="AJ56" s="21">
        <f>+Produccion_UO!AJ56</f>
        <v>0</v>
      </c>
      <c r="AK56" s="21">
        <f>+Produccion_UO!AK56</f>
        <v>0</v>
      </c>
      <c r="AL56" s="21">
        <f>+Produccion_UO!AL56</f>
        <v>0</v>
      </c>
      <c r="AM56" s="21">
        <f>+Produccion_UO!AM56</f>
        <v>0</v>
      </c>
      <c r="AN56" s="21">
        <f>+Produccion_UO!AN56</f>
        <v>0</v>
      </c>
      <c r="AO56" s="21">
        <f>+Produccion_UO!AO56</f>
        <v>0</v>
      </c>
      <c r="AP56" s="21">
        <f>+Produccion_UO!AP56</f>
        <v>0</v>
      </c>
      <c r="AQ56" s="21">
        <f>+Produccion_UO!AQ56</f>
        <v>0</v>
      </c>
      <c r="AR56" s="21">
        <f>+Produccion_UO!AR56</f>
        <v>0</v>
      </c>
    </row>
    <row r="57" spans="10:44" x14ac:dyDescent="0.25">
      <c r="J57" s="62"/>
      <c r="K57" s="162" t="s">
        <v>175</v>
      </c>
      <c r="L57" s="163" t="s">
        <v>682</v>
      </c>
      <c r="M57" s="21">
        <f>+Produccion_UO!M57</f>
        <v>0.66067381683601856</v>
      </c>
      <c r="N57" s="21">
        <f>+Produccion_UO!N57</f>
        <v>0.61580607676441379</v>
      </c>
      <c r="O57" s="21">
        <f>+Produccion_UO!O57</f>
        <v>0.58747748771462927</v>
      </c>
      <c r="P57" s="21">
        <f>+Produccion_UO!P57</f>
        <v>0.5591488986648554</v>
      </c>
      <c r="Q57" s="21">
        <f>+Produccion_UO!Q57</f>
        <v>0.53082030961481375</v>
      </c>
      <c r="R57" s="21">
        <f>+Produccion_UO!R57</f>
        <v>0.48968252206483182</v>
      </c>
      <c r="S57" s="21">
        <f>+Produccion_UO!S57</f>
        <v>0.4485447345148606</v>
      </c>
      <c r="T57" s="21">
        <f>+Produccion_UO!T57</f>
        <v>0.4142871949157701</v>
      </c>
      <c r="U57" s="21">
        <f>+Produccion_UO!U57</f>
        <v>0.38002965531696875</v>
      </c>
      <c r="V57" s="21">
        <f>+Produccion_UO!V57</f>
        <v>0.34735964429377159</v>
      </c>
      <c r="W57" s="21">
        <f>+Produccion_UO!W57</f>
        <v>0.31468963327031196</v>
      </c>
      <c r="X57" s="21">
        <f>+Produccion_UO!X57</f>
        <v>0.28201962224712018</v>
      </c>
      <c r="Y57" s="21">
        <f>+Produccion_UO!Y57</f>
        <v>0.26511186772629752</v>
      </c>
      <c r="Z57" s="21">
        <f>+Produccion_UO!Z57</f>
        <v>0.24820411320574798</v>
      </c>
      <c r="AA57" s="21">
        <f>+Produccion_UO!AA57</f>
        <v>7.3698838870012759E-2</v>
      </c>
      <c r="AB57" s="21">
        <f>+Produccion_UO!AB57</f>
        <v>0</v>
      </c>
      <c r="AC57" s="21">
        <f>+Produccion_UO!AC57</f>
        <v>0</v>
      </c>
      <c r="AD57" s="21">
        <f>+Produccion_UO!AD57</f>
        <v>0</v>
      </c>
      <c r="AE57" s="21">
        <f>+Produccion_UO!AE57</f>
        <v>0</v>
      </c>
      <c r="AF57" s="21">
        <f>+Produccion_UO!AF57</f>
        <v>0</v>
      </c>
      <c r="AG57" s="21">
        <f>+Produccion_UO!AG57</f>
        <v>0</v>
      </c>
      <c r="AH57" s="21">
        <f>+Produccion_UO!AH57</f>
        <v>0</v>
      </c>
      <c r="AI57" s="21">
        <f>+Produccion_UO!AI57</f>
        <v>0</v>
      </c>
      <c r="AJ57" s="21">
        <f>+Produccion_UO!AJ57</f>
        <v>0</v>
      </c>
      <c r="AK57" s="21">
        <f>+Produccion_UO!AK57</f>
        <v>0</v>
      </c>
      <c r="AL57" s="21">
        <f>+Produccion_UO!AL57</f>
        <v>0</v>
      </c>
      <c r="AM57" s="21">
        <f>+Produccion_UO!AM57</f>
        <v>0</v>
      </c>
      <c r="AN57" s="21">
        <f>+Produccion_UO!AN57</f>
        <v>0</v>
      </c>
      <c r="AO57" s="21">
        <f>+Produccion_UO!AO57</f>
        <v>0</v>
      </c>
      <c r="AP57" s="21">
        <f>+Produccion_UO!AP57</f>
        <v>0</v>
      </c>
      <c r="AQ57" s="21">
        <f>+Produccion_UO!AQ57</f>
        <v>0</v>
      </c>
      <c r="AR57" s="21">
        <f>+Produccion_UO!AR57</f>
        <v>0</v>
      </c>
    </row>
    <row r="58" spans="10:44" x14ac:dyDescent="0.25">
      <c r="J58" s="62"/>
      <c r="K58" s="162" t="s">
        <v>176</v>
      </c>
      <c r="L58" s="163" t="s">
        <v>680</v>
      </c>
      <c r="M58" s="21">
        <f>+Produccion_UO!M58</f>
        <v>0.66921380926705709</v>
      </c>
      <c r="N58" s="21">
        <f>+Produccion_UO!N58</f>
        <v>0.65705459969754754</v>
      </c>
      <c r="O58" s="21">
        <f>+Produccion_UO!O58</f>
        <v>0.65746419892825003</v>
      </c>
      <c r="P58" s="21">
        <f>+Produccion_UO!P58</f>
        <v>0.65787379815868474</v>
      </c>
      <c r="Q58" s="21">
        <f>+Produccion_UO!Q58</f>
        <v>0.65828339738939801</v>
      </c>
      <c r="R58" s="21">
        <f>+Produccion_UO!R58</f>
        <v>0.60818492426827253</v>
      </c>
      <c r="S58" s="21">
        <f>+Produccion_UO!S58</f>
        <v>0.5580864511468846</v>
      </c>
      <c r="T58" s="21">
        <f>+Produccion_UO!T58</f>
        <v>0.5168613296706891</v>
      </c>
      <c r="U58" s="21">
        <f>+Produccion_UO!U58</f>
        <v>0.4756362081949273</v>
      </c>
      <c r="V58" s="21">
        <f>+Produccion_UO!V58</f>
        <v>0.44146501862967197</v>
      </c>
      <c r="W58" s="21">
        <f>+Produccion_UO!W58</f>
        <v>0.40729382906436851</v>
      </c>
      <c r="X58" s="21">
        <f>+Produccion_UO!X58</f>
        <v>0.37312263949911856</v>
      </c>
      <c r="Y58" s="21">
        <f>+Produccion_UO!Y58</f>
        <v>0.34915072616470921</v>
      </c>
      <c r="Z58" s="21">
        <f>+Produccion_UO!Z58</f>
        <v>0.32517881283032668</v>
      </c>
      <c r="AA58" s="21">
        <f>+Produccion_UO!AA58</f>
        <v>0.15764830049925399</v>
      </c>
      <c r="AB58" s="21">
        <f>+Produccion_UO!AB58</f>
        <v>0</v>
      </c>
      <c r="AC58" s="21">
        <f>+Produccion_UO!AC58</f>
        <v>0</v>
      </c>
      <c r="AD58" s="21">
        <f>+Produccion_UO!AD58</f>
        <v>0</v>
      </c>
      <c r="AE58" s="21">
        <f>+Produccion_UO!AE58</f>
        <v>0</v>
      </c>
      <c r="AF58" s="21">
        <f>+Produccion_UO!AF58</f>
        <v>0</v>
      </c>
      <c r="AG58" s="21">
        <f>+Produccion_UO!AG58</f>
        <v>0</v>
      </c>
      <c r="AH58" s="21">
        <f>+Produccion_UO!AH58</f>
        <v>0</v>
      </c>
      <c r="AI58" s="21">
        <f>+Produccion_UO!AI58</f>
        <v>0</v>
      </c>
      <c r="AJ58" s="21">
        <f>+Produccion_UO!AJ58</f>
        <v>0</v>
      </c>
      <c r="AK58" s="21">
        <f>+Produccion_UO!AK58</f>
        <v>0</v>
      </c>
      <c r="AL58" s="21">
        <f>+Produccion_UO!AL58</f>
        <v>0</v>
      </c>
      <c r="AM58" s="21">
        <f>+Produccion_UO!AM58</f>
        <v>0</v>
      </c>
      <c r="AN58" s="21">
        <f>+Produccion_UO!AN58</f>
        <v>0</v>
      </c>
      <c r="AO58" s="21">
        <f>+Produccion_UO!AO58</f>
        <v>0</v>
      </c>
      <c r="AP58" s="21">
        <f>+Produccion_UO!AP58</f>
        <v>0</v>
      </c>
      <c r="AQ58" s="21">
        <f>+Produccion_UO!AQ58</f>
        <v>0</v>
      </c>
      <c r="AR58" s="21">
        <f>+Produccion_UO!AR58</f>
        <v>0</v>
      </c>
    </row>
    <row r="59" spans="10:44" x14ac:dyDescent="0.25">
      <c r="J59" s="73"/>
      <c r="K59" s="73"/>
      <c r="L59" s="73"/>
      <c r="M59" s="127">
        <f>+SUM(M52:M58)</f>
        <v>20.594582228618247</v>
      </c>
      <c r="N59" s="75">
        <f t="shared" ref="N59:AR59" si="3">+SUM(N52:N58)</f>
        <v>19.61154557938195</v>
      </c>
      <c r="O59" s="75">
        <f t="shared" si="3"/>
        <v>18.168959787627955</v>
      </c>
      <c r="P59" s="75">
        <f t="shared" si="3"/>
        <v>17.599276939766774</v>
      </c>
      <c r="Q59" s="75">
        <f t="shared" si="3"/>
        <v>13.598659693786596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8.7949860369183455</v>
      </c>
      <c r="U59" s="75">
        <f t="shared" si="3"/>
        <v>5.0743516592961422</v>
      </c>
      <c r="V59" s="75">
        <f t="shared" si="3"/>
        <v>3.0938618898268366</v>
      </c>
      <c r="W59" s="75">
        <f t="shared" si="3"/>
        <v>2.1342304625966961</v>
      </c>
      <c r="X59" s="75">
        <f t="shared" si="3"/>
        <v>1.8407552266968241</v>
      </c>
      <c r="Y59" s="75">
        <f t="shared" si="3"/>
        <v>1.7998755588415922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1" t="s">
        <v>678</v>
      </c>
      <c r="M65" s="21">
        <f>+Produccion_UO!M65</f>
        <v>186.04565832356872</v>
      </c>
      <c r="N65" s="21">
        <f>+Produccion_UO!N65</f>
        <v>150.34014329744852</v>
      </c>
      <c r="O65" s="21">
        <f>+Produccion_UO!O65</f>
        <v>117.70810832541325</v>
      </c>
      <c r="P65" s="21">
        <f>+Produccion_UO!P65</f>
        <v>137.46100636976291</v>
      </c>
      <c r="Q65" s="21">
        <f>+Produccion_UO!Q65</f>
        <v>131.02143790592024</v>
      </c>
      <c r="R65" s="21">
        <f>+Produccion_UO!R65</f>
        <v>0</v>
      </c>
      <c r="S65" s="21">
        <f>+Produccion_UO!S65</f>
        <v>0</v>
      </c>
      <c r="T65" s="21">
        <f>+Produccion_UO!T65</f>
        <v>0</v>
      </c>
      <c r="U65" s="21">
        <f>+Produccion_UO!U65</f>
        <v>0</v>
      </c>
      <c r="V65" s="21">
        <f>+Produccion_UO!V65</f>
        <v>0</v>
      </c>
      <c r="W65" s="21">
        <f>+Produccion_UO!W65</f>
        <v>0</v>
      </c>
      <c r="X65" s="21">
        <f>+Produccion_UO!X65</f>
        <v>0</v>
      </c>
      <c r="Y65" s="21">
        <f>+Produccion_UO!Y65</f>
        <v>0</v>
      </c>
      <c r="Z65" s="21">
        <f>+Produccion_UO!Z65</f>
        <v>0</v>
      </c>
      <c r="AA65" s="21">
        <f>+Produccion_UO!AA65</f>
        <v>0</v>
      </c>
      <c r="AB65" s="21">
        <f>+Produccion_UO!AB65</f>
        <v>0</v>
      </c>
      <c r="AC65" s="21">
        <f>+Produccion_UO!AC65</f>
        <v>0</v>
      </c>
      <c r="AD65" s="21">
        <f>+Produccion_UO!AD65</f>
        <v>0</v>
      </c>
      <c r="AE65" s="21">
        <f>+Produccion_UO!AE65</f>
        <v>0</v>
      </c>
      <c r="AF65" s="21">
        <f>+Produccion_UO!AF65</f>
        <v>0</v>
      </c>
      <c r="AG65" s="21">
        <f>+Produccion_UO!AG65</f>
        <v>0</v>
      </c>
      <c r="AH65" s="21">
        <f>+Produccion_UO!AH65</f>
        <v>0</v>
      </c>
      <c r="AI65" s="21">
        <f>+Produccion_UO!AI65</f>
        <v>0</v>
      </c>
      <c r="AJ65" s="21">
        <f>+Produccion_UO!AJ65</f>
        <v>0</v>
      </c>
      <c r="AK65" s="21">
        <f>+Produccion_UO!AK65</f>
        <v>0</v>
      </c>
      <c r="AL65" s="21">
        <f>+Produccion_UO!AL65</f>
        <v>0</v>
      </c>
      <c r="AM65" s="21">
        <f>+Produccion_UO!AM65</f>
        <v>0</v>
      </c>
      <c r="AN65" s="21">
        <f>+Produccion_UO!AN65</f>
        <v>0</v>
      </c>
      <c r="AO65" s="21">
        <f>+Produccion_UO!AO65</f>
        <v>0</v>
      </c>
      <c r="AP65" s="21">
        <f>+Produccion_UO!AP65</f>
        <v>0</v>
      </c>
      <c r="AQ65" s="21">
        <f>+Produccion_UO!AQ65</f>
        <v>0</v>
      </c>
      <c r="AR65" s="21">
        <f>+Produccion_UO!AR65</f>
        <v>0</v>
      </c>
    </row>
    <row r="66" spans="10:44" x14ac:dyDescent="0.25">
      <c r="J66" s="24" t="s">
        <v>120</v>
      </c>
      <c r="K66" s="2" t="s">
        <v>273</v>
      </c>
      <c r="L66" s="161" t="s">
        <v>679</v>
      </c>
      <c r="M66" s="21">
        <f>+Produccion_UO!M66+Produccion_UO!M67</f>
        <v>694.05534662545654</v>
      </c>
      <c r="N66" s="21">
        <f>+Produccion_UO!N66+Produccion_UO!N67</f>
        <v>670.91065106121152</v>
      </c>
      <c r="O66" s="21">
        <f>+Produccion_UO!O66+Produccion_UO!O67</f>
        <v>603.51228060721439</v>
      </c>
      <c r="P66" s="21">
        <f>+Produccion_UO!P66+Produccion_UO!P67</f>
        <v>598.24459919849312</v>
      </c>
      <c r="Q66" s="21">
        <f>+Produccion_UO!Q66+Produccion_UO!Q67</f>
        <v>329.90030395322765</v>
      </c>
      <c r="R66" s="21">
        <f>+Produccion_UO!R66+Produccion_UO!R67</f>
        <v>329.76799263848329</v>
      </c>
      <c r="S66" s="21">
        <f>+Produccion_UO!S66+Produccion_UO!S67</f>
        <v>329.63568132373899</v>
      </c>
      <c r="T66" s="21">
        <f>+Produccion_UO!T66+Produccion_UO!T67</f>
        <v>329.53075965590892</v>
      </c>
      <c r="U66" s="21">
        <f>+Produccion_UO!U66+Produccion_UO!U67</f>
        <v>103.81345878396903</v>
      </c>
      <c r="V66" s="21">
        <f>+Produccion_UO!V66+Produccion_UO!V67</f>
        <v>36.155900677183602</v>
      </c>
      <c r="W66" s="21">
        <f>+Produccion_UO!W66+Produccion_UO!W67</f>
        <v>18.257176589349719</v>
      </c>
      <c r="X66" s="21">
        <f>+Produccion_UO!X66+Produccion_UO!X67</f>
        <v>0.69766748608100904</v>
      </c>
      <c r="Y66" s="21">
        <f>+Produccion_UO!Y66+Produccion_UO!Y67</f>
        <v>0.69766748608100904</v>
      </c>
      <c r="Z66" s="21">
        <f>+Produccion_UO!Z66+Produccion_UO!Z67</f>
        <v>0.49402914960324695</v>
      </c>
      <c r="AA66" s="21">
        <f>+Produccion_UO!AA66+Produccion_UO!AA67</f>
        <v>0</v>
      </c>
      <c r="AB66" s="21">
        <f>+Produccion_UO!AB66+Produccion_UO!AB67</f>
        <v>0</v>
      </c>
      <c r="AC66" s="21">
        <f>+Produccion_UO!AC66+Produccion_UO!AC67</f>
        <v>0</v>
      </c>
      <c r="AD66" s="21">
        <f>+Produccion_UO!AD66+Produccion_UO!AD67</f>
        <v>0</v>
      </c>
      <c r="AE66" s="21">
        <f>+Produccion_UO!AE66+Produccion_UO!AE67</f>
        <v>0</v>
      </c>
      <c r="AF66" s="21">
        <f>+Produccion_UO!AF66+Produccion_UO!AF67</f>
        <v>0</v>
      </c>
      <c r="AG66" s="21">
        <f>+Produccion_UO!AG66+Produccion_UO!AG67</f>
        <v>0</v>
      </c>
      <c r="AH66" s="21">
        <f>+Produccion_UO!AH66+Produccion_UO!AH67</f>
        <v>0</v>
      </c>
      <c r="AI66" s="21">
        <f>+Produccion_UO!AI66+Produccion_UO!AI67</f>
        <v>0</v>
      </c>
      <c r="AJ66" s="21">
        <f>+Produccion_UO!AJ66+Produccion_UO!AJ67</f>
        <v>0</v>
      </c>
      <c r="AK66" s="21">
        <f>+Produccion_UO!AK66+Produccion_UO!AK67</f>
        <v>0</v>
      </c>
      <c r="AL66" s="21">
        <f>+Produccion_UO!AL66+Produccion_UO!AL67</f>
        <v>0</v>
      </c>
      <c r="AM66" s="21">
        <f>+Produccion_UO!AM66+Produccion_UO!AM67</f>
        <v>0</v>
      </c>
      <c r="AN66" s="21">
        <f>+Produccion_UO!AN66+Produccion_UO!AN67</f>
        <v>0</v>
      </c>
      <c r="AO66" s="21">
        <f>+Produccion_UO!AO66+Produccion_UO!AO67</f>
        <v>0</v>
      </c>
      <c r="AP66" s="21">
        <f>+Produccion_UO!AP66+Produccion_UO!AP67</f>
        <v>0</v>
      </c>
      <c r="AQ66" s="21">
        <f>+Produccion_UO!AQ66+Produccion_UO!AQ67</f>
        <v>0</v>
      </c>
      <c r="AR66" s="21">
        <f>+Produccion_UO!AR66+Produccion_UO!AR67</f>
        <v>0</v>
      </c>
    </row>
    <row r="67" spans="10:44" x14ac:dyDescent="0.25">
      <c r="J67" s="24" t="s">
        <v>121</v>
      </c>
      <c r="K67" s="2" t="s">
        <v>274</v>
      </c>
      <c r="L67" s="16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1" t="s">
        <v>683</v>
      </c>
      <c r="M68" s="21">
        <f>+Produccion_UO!M68</f>
        <v>0</v>
      </c>
      <c r="N68" s="21">
        <f>+Produccion_UO!N68</f>
        <v>0</v>
      </c>
      <c r="O68" s="21">
        <f>+Produccion_UO!O68</f>
        <v>0</v>
      </c>
      <c r="P68" s="21">
        <f>+Produccion_UO!P68</f>
        <v>0</v>
      </c>
      <c r="Q68" s="21">
        <f>+Produccion_UO!Q68</f>
        <v>0</v>
      </c>
      <c r="R68" s="21">
        <f>+Produccion_UO!R68</f>
        <v>0</v>
      </c>
      <c r="S68" s="21">
        <f>+Produccion_UO!S68</f>
        <v>0</v>
      </c>
      <c r="T68" s="21">
        <f>+Produccion_UO!T68</f>
        <v>0</v>
      </c>
      <c r="U68" s="21">
        <f>+Produccion_UO!U68</f>
        <v>0</v>
      </c>
      <c r="V68" s="21">
        <f>+Produccion_UO!V68</f>
        <v>0</v>
      </c>
      <c r="W68" s="21">
        <f>+Produccion_UO!W68</f>
        <v>0</v>
      </c>
      <c r="X68" s="21">
        <f>+Produccion_UO!X68</f>
        <v>0</v>
      </c>
      <c r="Y68" s="21">
        <f>+Produccion_UO!Y68</f>
        <v>0</v>
      </c>
      <c r="Z68" s="21">
        <f>+Produccion_UO!Z68</f>
        <v>0</v>
      </c>
      <c r="AA68" s="21">
        <f>+Produccion_UO!AA68</f>
        <v>0</v>
      </c>
      <c r="AB68" s="21">
        <f>+Produccion_UO!AB68</f>
        <v>0</v>
      </c>
      <c r="AC68" s="21">
        <f>+Produccion_UO!AC68</f>
        <v>0</v>
      </c>
      <c r="AD68" s="21">
        <f>+Produccion_UO!AD68</f>
        <v>0</v>
      </c>
      <c r="AE68" s="21">
        <f>+Produccion_UO!AE68</f>
        <v>0</v>
      </c>
      <c r="AF68" s="21">
        <f>+Produccion_UO!AF68</f>
        <v>0</v>
      </c>
      <c r="AG68" s="21">
        <f>+Produccion_UO!AG68</f>
        <v>0</v>
      </c>
      <c r="AH68" s="21">
        <f>+Produccion_UO!AH68</f>
        <v>0</v>
      </c>
      <c r="AI68" s="21">
        <f>+Produccion_UO!AI68</f>
        <v>0</v>
      </c>
      <c r="AJ68" s="21">
        <f>+Produccion_UO!AJ68</f>
        <v>0</v>
      </c>
      <c r="AK68" s="21">
        <f>+Produccion_UO!AK68</f>
        <v>0</v>
      </c>
      <c r="AL68" s="21">
        <f>+Produccion_UO!AL68</f>
        <v>0</v>
      </c>
      <c r="AM68" s="21">
        <f>+Produccion_UO!AM68</f>
        <v>0</v>
      </c>
      <c r="AN68" s="21">
        <f>+Produccion_UO!AN68</f>
        <v>0</v>
      </c>
      <c r="AO68" s="21">
        <f>+Produccion_UO!AO68</f>
        <v>0</v>
      </c>
      <c r="AP68" s="21">
        <f>+Produccion_UO!AP68</f>
        <v>0</v>
      </c>
      <c r="AQ68" s="21">
        <f>+Produccion_UO!AQ68</f>
        <v>0</v>
      </c>
      <c r="AR68" s="21">
        <f>+Produccion_UO!AR68</f>
        <v>0</v>
      </c>
    </row>
    <row r="69" spans="10:44" x14ac:dyDescent="0.25">
      <c r="J69" s="24" t="s">
        <v>123</v>
      </c>
      <c r="K69" s="2" t="s">
        <v>276</v>
      </c>
      <c r="L69" s="161" t="s">
        <v>681</v>
      </c>
      <c r="M69" s="21">
        <f>+Produccion_UO!M69</f>
        <v>10.980139097812287</v>
      </c>
      <c r="N69" s="21">
        <f>+Produccion_UO!N69</f>
        <v>10.213349001195796</v>
      </c>
      <c r="O69" s="21">
        <f>+Produccion_UO!O69</f>
        <v>9.4048632972061856</v>
      </c>
      <c r="P69" s="21">
        <f>+Produccion_UO!P69</f>
        <v>8.5963775932165731</v>
      </c>
      <c r="Q69" s="21">
        <f>+Produccion_UO!Q69</f>
        <v>7.7878918892269633</v>
      </c>
      <c r="R69" s="21">
        <f>+Produccion_UO!R69</f>
        <v>6.9213169939825852</v>
      </c>
      <c r="S69" s="21">
        <f>+Produccion_UO!S69</f>
        <v>6.0547420987382061</v>
      </c>
      <c r="T69" s="21">
        <f>+Produccion_UO!T69</f>
        <v>5.4562036423504132</v>
      </c>
      <c r="U69" s="21">
        <f>+Produccion_UO!U69</f>
        <v>4.518716456985759</v>
      </c>
      <c r="V69" s="21">
        <f>+Produccion_UO!V69</f>
        <v>0</v>
      </c>
      <c r="W69" s="21">
        <f>+Produccion_UO!W69</f>
        <v>0</v>
      </c>
      <c r="X69" s="21">
        <f>+Produccion_UO!X69</f>
        <v>0</v>
      </c>
      <c r="Y69" s="21">
        <f>+Produccion_UO!Y69</f>
        <v>0</v>
      </c>
      <c r="Z69" s="21">
        <f>+Produccion_UO!Z69</f>
        <v>0</v>
      </c>
      <c r="AA69" s="21">
        <f>+Produccion_UO!AA69</f>
        <v>0</v>
      </c>
      <c r="AB69" s="21">
        <f>+Produccion_UO!AB69</f>
        <v>0</v>
      </c>
      <c r="AC69" s="21">
        <f>+Produccion_UO!AC69</f>
        <v>0</v>
      </c>
      <c r="AD69" s="21">
        <f>+Produccion_UO!AD69</f>
        <v>0</v>
      </c>
      <c r="AE69" s="21">
        <f>+Produccion_UO!AE69</f>
        <v>0</v>
      </c>
      <c r="AF69" s="21">
        <f>+Produccion_UO!AF69</f>
        <v>0</v>
      </c>
      <c r="AG69" s="21">
        <f>+Produccion_UO!AG69</f>
        <v>0</v>
      </c>
      <c r="AH69" s="21">
        <f>+Produccion_UO!AH69</f>
        <v>0</v>
      </c>
      <c r="AI69" s="21">
        <f>+Produccion_UO!AI69</f>
        <v>0</v>
      </c>
      <c r="AJ69" s="21">
        <f>+Produccion_UO!AJ69</f>
        <v>0</v>
      </c>
      <c r="AK69" s="21">
        <f>+Produccion_UO!AK69</f>
        <v>0</v>
      </c>
      <c r="AL69" s="21">
        <f>+Produccion_UO!AL69</f>
        <v>0</v>
      </c>
      <c r="AM69" s="21">
        <f>+Produccion_UO!AM69</f>
        <v>0</v>
      </c>
      <c r="AN69" s="21">
        <f>+Produccion_UO!AN69</f>
        <v>0</v>
      </c>
      <c r="AO69" s="21">
        <f>+Produccion_UO!AO69</f>
        <v>0</v>
      </c>
      <c r="AP69" s="21">
        <f>+Produccion_UO!AP69</f>
        <v>0</v>
      </c>
      <c r="AQ69" s="21">
        <f>+Produccion_UO!AQ69</f>
        <v>0</v>
      </c>
      <c r="AR69" s="21">
        <f>+Produccion_UO!AR69</f>
        <v>0</v>
      </c>
    </row>
    <row r="70" spans="10:44" x14ac:dyDescent="0.25">
      <c r="J70" s="24" t="s">
        <v>124</v>
      </c>
      <c r="K70" s="2" t="s">
        <v>277</v>
      </c>
      <c r="L70" s="161" t="s">
        <v>682</v>
      </c>
      <c r="M70" s="21">
        <f>+Produccion_UO!M70</f>
        <v>3.3552456450599757</v>
      </c>
      <c r="N70" s="21">
        <f>+Produccion_UO!N70</f>
        <v>3.1273838990022789</v>
      </c>
      <c r="O70" s="21">
        <f>+Produccion_UO!O70</f>
        <v>2.9835165735259457</v>
      </c>
      <c r="P70" s="21">
        <f>+Produccion_UO!P70</f>
        <v>2.8396492480496134</v>
      </c>
      <c r="Q70" s="21">
        <f>+Produccion_UO!Q70</f>
        <v>2.6957819225732997</v>
      </c>
      <c r="R70" s="21">
        <f>+Produccion_UO!R70</f>
        <v>2.4868628175517453</v>
      </c>
      <c r="S70" s="21">
        <f>+Produccion_UO!S70</f>
        <v>2.2779437125301913</v>
      </c>
      <c r="T70" s="21">
        <f>+Produccion_UO!T70</f>
        <v>2.1039660890487943</v>
      </c>
      <c r="U70" s="21">
        <f>+Produccion_UO!U70</f>
        <v>1.9299884655673973</v>
      </c>
      <c r="V70" s="21">
        <f>+Produccion_UO!V70</f>
        <v>1.7640731387954889</v>
      </c>
      <c r="W70" s="21">
        <f>+Produccion_UO!W70</f>
        <v>1.5981578120235833</v>
      </c>
      <c r="X70" s="21">
        <f>+Produccion_UO!X70</f>
        <v>1.4322424852516775</v>
      </c>
      <c r="Y70" s="21">
        <f>+Produccion_UO!Y70</f>
        <v>1.3463761041756408</v>
      </c>
      <c r="Z70" s="21">
        <f>+Produccion_UO!Z70</f>
        <v>1.2605097230996039</v>
      </c>
      <c r="AA70" s="21">
        <f>+Produccion_UO!AA70</f>
        <v>0.37428107768631763</v>
      </c>
      <c r="AB70" s="21">
        <f>+Produccion_UO!AB70</f>
        <v>0</v>
      </c>
      <c r="AC70" s="21">
        <f>+Produccion_UO!AC70</f>
        <v>0</v>
      </c>
      <c r="AD70" s="21">
        <f>+Produccion_UO!AD70</f>
        <v>0</v>
      </c>
      <c r="AE70" s="21">
        <f>+Produccion_UO!AE70</f>
        <v>0</v>
      </c>
      <c r="AF70" s="21">
        <f>+Produccion_UO!AF70</f>
        <v>0</v>
      </c>
      <c r="AG70" s="21">
        <f>+Produccion_UO!AG70</f>
        <v>0</v>
      </c>
      <c r="AH70" s="21">
        <f>+Produccion_UO!AH70</f>
        <v>0</v>
      </c>
      <c r="AI70" s="21">
        <f>+Produccion_UO!AI70</f>
        <v>0</v>
      </c>
      <c r="AJ70" s="21">
        <f>+Produccion_UO!AJ70</f>
        <v>0</v>
      </c>
      <c r="AK70" s="21">
        <f>+Produccion_UO!AK70</f>
        <v>0</v>
      </c>
      <c r="AL70" s="21">
        <f>+Produccion_UO!AL70</f>
        <v>0</v>
      </c>
      <c r="AM70" s="21">
        <f>+Produccion_UO!AM70</f>
        <v>0</v>
      </c>
      <c r="AN70" s="21">
        <f>+Produccion_UO!AN70</f>
        <v>0</v>
      </c>
      <c r="AO70" s="21">
        <f>+Produccion_UO!AO70</f>
        <v>0</v>
      </c>
      <c r="AP70" s="21">
        <f>+Produccion_UO!AP70</f>
        <v>0</v>
      </c>
      <c r="AQ70" s="21">
        <f>+Produccion_UO!AQ70</f>
        <v>0</v>
      </c>
      <c r="AR70" s="21">
        <f>+Produccion_UO!AR70</f>
        <v>0</v>
      </c>
    </row>
    <row r="71" spans="10:44" x14ac:dyDescent="0.25">
      <c r="J71" s="24" t="s">
        <v>125</v>
      </c>
      <c r="K71" s="2" t="s">
        <v>278</v>
      </c>
      <c r="L71" s="161" t="s">
        <v>680</v>
      </c>
      <c r="M71" s="21">
        <f>+Produccion_UO!M71</f>
        <v>37.24291364470853</v>
      </c>
      <c r="N71" s="21">
        <f>+Produccion_UO!N71</f>
        <v>36.566232461933268</v>
      </c>
      <c r="O71" s="21">
        <f>+Produccion_UO!O71</f>
        <v>36.589027372265562</v>
      </c>
      <c r="P71" s="21">
        <f>+Produccion_UO!P71</f>
        <v>36.611822282597856</v>
      </c>
      <c r="Q71" s="21">
        <f>+Produccion_UO!Q71</f>
        <v>36.634617192930151</v>
      </c>
      <c r="R71" s="21">
        <f>+Produccion_UO!R71</f>
        <v>33.846549937965008</v>
      </c>
      <c r="S71" s="21">
        <f>+Produccion_UO!S71</f>
        <v>31.058482682999593</v>
      </c>
      <c r="T71" s="21">
        <f>+Produccion_UO!T71</f>
        <v>28.76423289636783</v>
      </c>
      <c r="U71" s="21">
        <f>+Produccion_UO!U71</f>
        <v>26.469983109736091</v>
      </c>
      <c r="V71" s="21">
        <f>+Produccion_UO!V71</f>
        <v>24.56829691543857</v>
      </c>
      <c r="W71" s="21">
        <f>+Produccion_UO!W71</f>
        <v>22.666610721141026</v>
      </c>
      <c r="X71" s="21">
        <f>+Produccion_UO!X71</f>
        <v>20.764924526843512</v>
      </c>
      <c r="Y71" s="21">
        <f>+Produccion_UO!Y71</f>
        <v>19.430845812614077</v>
      </c>
      <c r="Z71" s="21">
        <f>+Produccion_UO!Z71</f>
        <v>18.096767098384674</v>
      </c>
      <c r="AA71" s="21">
        <f>+Produccion_UO!AA71</f>
        <v>8.7734024020805652</v>
      </c>
      <c r="AB71" s="21">
        <f>+Produccion_UO!AB71</f>
        <v>0</v>
      </c>
      <c r="AC71" s="21">
        <f>+Produccion_UO!AC71</f>
        <v>0</v>
      </c>
      <c r="AD71" s="21">
        <f>+Produccion_UO!AD71</f>
        <v>0</v>
      </c>
      <c r="AE71" s="21">
        <f>+Produccion_UO!AE71</f>
        <v>0</v>
      </c>
      <c r="AF71" s="21">
        <f>+Produccion_UO!AF71</f>
        <v>0</v>
      </c>
      <c r="AG71" s="21">
        <f>+Produccion_UO!AG71</f>
        <v>0</v>
      </c>
      <c r="AH71" s="21">
        <f>+Produccion_UO!AH71</f>
        <v>0</v>
      </c>
      <c r="AI71" s="21">
        <f>+Produccion_UO!AI71</f>
        <v>0</v>
      </c>
      <c r="AJ71" s="21">
        <f>+Produccion_UO!AJ71</f>
        <v>0</v>
      </c>
      <c r="AK71" s="21">
        <f>+Produccion_UO!AK71</f>
        <v>0</v>
      </c>
      <c r="AL71" s="21">
        <f>+Produccion_UO!AL71</f>
        <v>0</v>
      </c>
      <c r="AM71" s="21">
        <f>+Produccion_UO!AM71</f>
        <v>0</v>
      </c>
      <c r="AN71" s="21">
        <f>+Produccion_UO!AN71</f>
        <v>0</v>
      </c>
      <c r="AO71" s="21">
        <f>+Produccion_UO!AO71</f>
        <v>0</v>
      </c>
      <c r="AP71" s="21">
        <f>+Produccion_UO!AP71</f>
        <v>0</v>
      </c>
      <c r="AQ71" s="21">
        <f>+Produccion_UO!AQ71</f>
        <v>0</v>
      </c>
      <c r="AR71" s="21">
        <f>+Produccion_UO!AR71</f>
        <v>0</v>
      </c>
    </row>
    <row r="72" spans="10:44" x14ac:dyDescent="0.25">
      <c r="J72" s="73"/>
      <c r="K72" s="73"/>
      <c r="L72" s="73"/>
      <c r="M72" s="75">
        <f>+SUM(M65:M71)</f>
        <v>931.67930333660615</v>
      </c>
      <c r="N72" s="75">
        <f t="shared" ref="N72" si="4">+SUM(N65:N71)</f>
        <v>871.15775972079143</v>
      </c>
      <c r="O72" s="75">
        <f t="shared" ref="O72:AR72" si="5">+SUM(O65:O71)</f>
        <v>770.19779617562529</v>
      </c>
      <c r="P72" s="75">
        <f t="shared" si="5"/>
        <v>783.75345469212004</v>
      </c>
      <c r="Q72" s="75">
        <f t="shared" si="5"/>
        <v>508.04003286387831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136.73214681625825</v>
      </c>
      <c r="V72" s="75">
        <f t="shared" si="5"/>
        <v>62.488270731417657</v>
      </c>
      <c r="W72" s="75">
        <f t="shared" si="5"/>
        <v>42.521945122514325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1" t="s">
        <v>678</v>
      </c>
      <c r="M78" s="21">
        <f>+Produccion_UO!M78</f>
        <v>0</v>
      </c>
      <c r="N78" s="21">
        <f>+Produccion_UO!N78</f>
        <v>0</v>
      </c>
      <c r="O78" s="21">
        <f>+Produccion_UO!O78</f>
        <v>0</v>
      </c>
      <c r="P78" s="21">
        <f>+Produccion_UO!P78</f>
        <v>0</v>
      </c>
      <c r="Q78" s="21">
        <f>+Produccion_UO!Q78</f>
        <v>0</v>
      </c>
      <c r="R78" s="21">
        <f>+Produccion_UO!R78</f>
        <v>0</v>
      </c>
      <c r="S78" s="21">
        <f>+Produccion_UO!S78</f>
        <v>0</v>
      </c>
      <c r="T78" s="21">
        <f>+Produccion_UO!T78</f>
        <v>0</v>
      </c>
      <c r="U78" s="21">
        <f>+Produccion_UO!U78</f>
        <v>0</v>
      </c>
      <c r="V78" s="21">
        <f>+Produccion_UO!V78</f>
        <v>0</v>
      </c>
      <c r="W78" s="21">
        <f>+Produccion_UO!W78</f>
        <v>0</v>
      </c>
      <c r="X78" s="21">
        <f>+Produccion_UO!X78</f>
        <v>0</v>
      </c>
      <c r="Y78" s="21">
        <f>+Produccion_UO!Y78</f>
        <v>0</v>
      </c>
      <c r="Z78" s="21">
        <f>+Produccion_UO!Z78</f>
        <v>0</v>
      </c>
      <c r="AA78" s="21">
        <f>+Produccion_UO!AA78</f>
        <v>0</v>
      </c>
      <c r="AB78" s="21">
        <f>+Produccion_UO!AB78</f>
        <v>0</v>
      </c>
      <c r="AC78" s="21">
        <f>+Produccion_UO!AC78</f>
        <v>0</v>
      </c>
      <c r="AD78" s="21">
        <f>+Produccion_UO!AD78</f>
        <v>0</v>
      </c>
      <c r="AE78" s="21">
        <f>+Produccion_UO!AE78</f>
        <v>0</v>
      </c>
      <c r="AF78" s="21">
        <f>+Produccion_UO!AF78</f>
        <v>0</v>
      </c>
      <c r="AG78" s="21">
        <f>+Produccion_UO!AG78</f>
        <v>0</v>
      </c>
      <c r="AH78" s="21">
        <f>+Produccion_UO!AH78</f>
        <v>0</v>
      </c>
      <c r="AI78" s="21">
        <f>+Produccion_UO!AI78</f>
        <v>0</v>
      </c>
      <c r="AJ78" s="21">
        <f>+Produccion_UO!AJ78</f>
        <v>0</v>
      </c>
      <c r="AK78" s="21">
        <f>+Produccion_UO!AK78</f>
        <v>0</v>
      </c>
      <c r="AL78" s="21">
        <f>+Produccion_UO!AL78</f>
        <v>0</v>
      </c>
      <c r="AM78" s="21">
        <f>+Produccion_UO!AM78</f>
        <v>0</v>
      </c>
      <c r="AN78" s="21">
        <f>+Produccion_UO!AN78</f>
        <v>0</v>
      </c>
      <c r="AO78" s="21">
        <f>+Produccion_UO!AO78</f>
        <v>0</v>
      </c>
      <c r="AP78" s="21">
        <f>+Produccion_UO!AP78</f>
        <v>0</v>
      </c>
      <c r="AQ78" s="21">
        <f>+Produccion_UO!AQ78</f>
        <v>0</v>
      </c>
      <c r="AR78" s="21">
        <f>+Produccion_UO!AR78</f>
        <v>0</v>
      </c>
    </row>
    <row r="79" spans="10:44" x14ac:dyDescent="0.25">
      <c r="J79" s="24" t="s">
        <v>138</v>
      </c>
      <c r="K79" s="2" t="s">
        <v>273</v>
      </c>
      <c r="L79" s="161" t="s">
        <v>679</v>
      </c>
      <c r="M79" s="21">
        <f>+Produccion_UO!M79+Produccion_UO!M80</f>
        <v>375.43092996575922</v>
      </c>
      <c r="N79" s="21">
        <f>+Produccion_UO!N79+Produccion_UO!N80</f>
        <v>356.34912332076794</v>
      </c>
      <c r="O79" s="21">
        <f>+Produccion_UO!O79+Produccion_UO!O80</f>
        <v>336.57236591357974</v>
      </c>
      <c r="P79" s="21">
        <f>+Produccion_UO!P79+Produccion_UO!P80</f>
        <v>321.1815113931612</v>
      </c>
      <c r="Q79" s="21">
        <f>+Produccion_UO!Q79+Produccion_UO!Q80</f>
        <v>287.21966566376801</v>
      </c>
      <c r="R79" s="21">
        <f>+Produccion_UO!R79+Produccion_UO!R80</f>
        <v>266.29264815037078</v>
      </c>
      <c r="S79" s="21">
        <f>+Produccion_UO!S79+Produccion_UO!S80</f>
        <v>245.36563063697358</v>
      </c>
      <c r="T79" s="21">
        <f>+Produccion_UO!T79+Produccion_UO!T80</f>
        <v>228.77069630005028</v>
      </c>
      <c r="U79" s="21">
        <f>+Produccion_UO!U79+Produccion_UO!U80</f>
        <v>196.24942989683899</v>
      </c>
      <c r="V79" s="21">
        <f>+Produccion_UO!V79+Produccion_UO!V80</f>
        <v>174.88584889400454</v>
      </c>
      <c r="W79" s="21">
        <f>+Produccion_UO!W79+Produccion_UO!W80</f>
        <v>111.58612290478601</v>
      </c>
      <c r="X79" s="21">
        <f>+Produccion_UO!X79+Produccion_UO!X80</f>
        <v>110.34656958822502</v>
      </c>
      <c r="Y79" s="21">
        <f>+Produccion_UO!Y79+Produccion_UO!Y80</f>
        <v>110.34656958822502</v>
      </c>
      <c r="Z79" s="21">
        <f>+Produccion_UO!Z79+Produccion_UO!Z80</f>
        <v>78.138114535806736</v>
      </c>
      <c r="AA79" s="21">
        <f>+Produccion_UO!AA79+Produccion_UO!AA80</f>
        <v>0</v>
      </c>
      <c r="AB79" s="21">
        <f>+Produccion_UO!AB79+Produccion_UO!AB80</f>
        <v>0</v>
      </c>
      <c r="AC79" s="21">
        <f>+Produccion_UO!AC79+Produccion_UO!AC80</f>
        <v>0</v>
      </c>
      <c r="AD79" s="21">
        <f>+Produccion_UO!AD79+Produccion_UO!AD80</f>
        <v>0</v>
      </c>
      <c r="AE79" s="21">
        <f>+Produccion_UO!AE79+Produccion_UO!AE80</f>
        <v>0</v>
      </c>
      <c r="AF79" s="21">
        <f>+Produccion_UO!AF79+Produccion_UO!AF80</f>
        <v>0</v>
      </c>
      <c r="AG79" s="21">
        <f>+Produccion_UO!AG79+Produccion_UO!AG80</f>
        <v>0</v>
      </c>
      <c r="AH79" s="21">
        <f>+Produccion_UO!AH79+Produccion_UO!AH80</f>
        <v>0</v>
      </c>
      <c r="AI79" s="21">
        <f>+Produccion_UO!AI79+Produccion_UO!AI80</f>
        <v>0</v>
      </c>
      <c r="AJ79" s="21">
        <f>+Produccion_UO!AJ79+Produccion_UO!AJ80</f>
        <v>0</v>
      </c>
      <c r="AK79" s="21">
        <f>+Produccion_UO!AK79+Produccion_UO!AK80</f>
        <v>0</v>
      </c>
      <c r="AL79" s="21">
        <f>+Produccion_UO!AL79+Produccion_UO!AL80</f>
        <v>0</v>
      </c>
      <c r="AM79" s="21">
        <f>+Produccion_UO!AM79+Produccion_UO!AM80</f>
        <v>0</v>
      </c>
      <c r="AN79" s="21">
        <f>+Produccion_UO!AN79+Produccion_UO!AN80</f>
        <v>0</v>
      </c>
      <c r="AO79" s="21">
        <f>+Produccion_UO!AO79+Produccion_UO!AO80</f>
        <v>0</v>
      </c>
      <c r="AP79" s="21">
        <f>+Produccion_UO!AP79+Produccion_UO!AP80</f>
        <v>0</v>
      </c>
      <c r="AQ79" s="21">
        <f>+Produccion_UO!AQ79+Produccion_UO!AQ80</f>
        <v>0</v>
      </c>
      <c r="AR79" s="21">
        <f>+Produccion_UO!AR79+Produccion_UO!AR80</f>
        <v>0</v>
      </c>
    </row>
    <row r="80" spans="10:44" x14ac:dyDescent="0.25">
      <c r="J80" s="24" t="s">
        <v>137</v>
      </c>
      <c r="K80" s="2" t="s">
        <v>274</v>
      </c>
      <c r="L80" s="16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1" t="s">
        <v>683</v>
      </c>
      <c r="M81" s="21">
        <f>+Produccion_UO!M81</f>
        <v>2.5351647209106734</v>
      </c>
      <c r="N81" s="21">
        <f>+Produccion_UO!N81</f>
        <v>2.3956385213174616</v>
      </c>
      <c r="O81" s="21">
        <f>+Produccion_UO!O81</f>
        <v>2.2903357291716402</v>
      </c>
      <c r="P81" s="21">
        <f>+Produccion_UO!P81</f>
        <v>2.1850329370258135</v>
      </c>
      <c r="Q81" s="21">
        <f>+Produccion_UO!Q81</f>
        <v>2.0797301448799921</v>
      </c>
      <c r="R81" s="21">
        <f>+Produccion_UO!R81</f>
        <v>1.9744273527341702</v>
      </c>
      <c r="S81" s="21">
        <f>+Produccion_UO!S81</f>
        <v>1.8691245605883482</v>
      </c>
      <c r="T81" s="21">
        <f>+Produccion_UO!T81</f>
        <v>0.2129444822175581</v>
      </c>
      <c r="U81" s="21">
        <f>+Produccion_UO!U81</f>
        <v>0</v>
      </c>
      <c r="V81" s="21">
        <f>+Produccion_UO!V81</f>
        <v>0</v>
      </c>
      <c r="W81" s="21">
        <f>+Produccion_UO!W81</f>
        <v>0</v>
      </c>
      <c r="X81" s="21">
        <f>+Produccion_UO!X81</f>
        <v>0</v>
      </c>
      <c r="Y81" s="21">
        <f>+Produccion_UO!Y81</f>
        <v>0</v>
      </c>
      <c r="Z81" s="21">
        <f>+Produccion_UO!Z81</f>
        <v>0</v>
      </c>
      <c r="AA81" s="21">
        <f>+Produccion_UO!AA81</f>
        <v>0</v>
      </c>
      <c r="AB81" s="21">
        <f>+Produccion_UO!AB81</f>
        <v>0</v>
      </c>
      <c r="AC81" s="21">
        <f>+Produccion_UO!AC81</f>
        <v>0</v>
      </c>
      <c r="AD81" s="21">
        <f>+Produccion_UO!AD81</f>
        <v>0</v>
      </c>
      <c r="AE81" s="21">
        <f>+Produccion_UO!AE81</f>
        <v>0</v>
      </c>
      <c r="AF81" s="21">
        <f>+Produccion_UO!AF81</f>
        <v>0</v>
      </c>
      <c r="AG81" s="21">
        <f>+Produccion_UO!AG81</f>
        <v>0</v>
      </c>
      <c r="AH81" s="21">
        <f>+Produccion_UO!AH81</f>
        <v>0</v>
      </c>
      <c r="AI81" s="21">
        <f>+Produccion_UO!AI81</f>
        <v>0</v>
      </c>
      <c r="AJ81" s="21">
        <f>+Produccion_UO!AJ81</f>
        <v>0</v>
      </c>
      <c r="AK81" s="21">
        <f>+Produccion_UO!AK81</f>
        <v>0</v>
      </c>
      <c r="AL81" s="21">
        <f>+Produccion_UO!AL81</f>
        <v>0</v>
      </c>
      <c r="AM81" s="21">
        <f>+Produccion_UO!AM81</f>
        <v>0</v>
      </c>
      <c r="AN81" s="21">
        <f>+Produccion_UO!AN81</f>
        <v>0</v>
      </c>
      <c r="AO81" s="21">
        <f>+Produccion_UO!AO81</f>
        <v>0</v>
      </c>
      <c r="AP81" s="21">
        <f>+Produccion_UO!AP81</f>
        <v>0</v>
      </c>
      <c r="AQ81" s="21">
        <f>+Produccion_UO!AQ81</f>
        <v>0</v>
      </c>
      <c r="AR81" s="21">
        <f>+Produccion_UO!AR81</f>
        <v>0</v>
      </c>
    </row>
    <row r="82" spans="10:44" x14ac:dyDescent="0.25">
      <c r="J82" s="24" t="s">
        <v>141</v>
      </c>
      <c r="K82" s="2" t="s">
        <v>276</v>
      </c>
      <c r="L82" s="161" t="s">
        <v>681</v>
      </c>
      <c r="M82" s="21">
        <f>+Produccion_UO!M82</f>
        <v>72.608120412709368</v>
      </c>
      <c r="N82" s="21">
        <f>+Produccion_UO!N82</f>
        <v>67.537584678103329</v>
      </c>
      <c r="O82" s="21">
        <f>+Produccion_UO!O82</f>
        <v>62.191329332492522</v>
      </c>
      <c r="P82" s="21">
        <f>+Produccion_UO!P82</f>
        <v>56.84507398688126</v>
      </c>
      <c r="Q82" s="21">
        <f>+Produccion_UO!Q82</f>
        <v>51.498818641269999</v>
      </c>
      <c r="R82" s="21">
        <f>+Produccion_UO!R82</f>
        <v>45.768438198906814</v>
      </c>
      <c r="S82" s="21">
        <f>+Produccion_UO!S82</f>
        <v>40.03805775654309</v>
      </c>
      <c r="T82" s="21">
        <f>+Produccion_UO!T82</f>
        <v>36.080115882956029</v>
      </c>
      <c r="U82" s="21">
        <f>+Produccion_UO!U82</f>
        <v>29.880815324560501</v>
      </c>
      <c r="V82" s="21">
        <f>+Produccion_UO!V82</f>
        <v>0</v>
      </c>
      <c r="W82" s="21">
        <f>+Produccion_UO!W82</f>
        <v>0</v>
      </c>
      <c r="X82" s="21">
        <f>+Produccion_UO!X82</f>
        <v>0</v>
      </c>
      <c r="Y82" s="21">
        <f>+Produccion_UO!Y82</f>
        <v>0</v>
      </c>
      <c r="Z82" s="21">
        <f>+Produccion_UO!Z82</f>
        <v>0</v>
      </c>
      <c r="AA82" s="21">
        <f>+Produccion_UO!AA82</f>
        <v>0</v>
      </c>
      <c r="AB82" s="21">
        <f>+Produccion_UO!AB82</f>
        <v>0</v>
      </c>
      <c r="AC82" s="21">
        <f>+Produccion_UO!AC82</f>
        <v>0</v>
      </c>
      <c r="AD82" s="21">
        <f>+Produccion_UO!AD82</f>
        <v>0</v>
      </c>
      <c r="AE82" s="21">
        <f>+Produccion_UO!AE82</f>
        <v>0</v>
      </c>
      <c r="AF82" s="21">
        <f>+Produccion_UO!AF82</f>
        <v>0</v>
      </c>
      <c r="AG82" s="21">
        <f>+Produccion_UO!AG82</f>
        <v>0</v>
      </c>
      <c r="AH82" s="21">
        <f>+Produccion_UO!AH82</f>
        <v>0</v>
      </c>
      <c r="AI82" s="21">
        <f>+Produccion_UO!AI82</f>
        <v>0</v>
      </c>
      <c r="AJ82" s="21">
        <f>+Produccion_UO!AJ82</f>
        <v>0</v>
      </c>
      <c r="AK82" s="21">
        <f>+Produccion_UO!AK82</f>
        <v>0</v>
      </c>
      <c r="AL82" s="21">
        <f>+Produccion_UO!AL82</f>
        <v>0</v>
      </c>
      <c r="AM82" s="21">
        <f>+Produccion_UO!AM82</f>
        <v>0</v>
      </c>
      <c r="AN82" s="21">
        <f>+Produccion_UO!AN82</f>
        <v>0</v>
      </c>
      <c r="AO82" s="21">
        <f>+Produccion_UO!AO82</f>
        <v>0</v>
      </c>
      <c r="AP82" s="21">
        <f>+Produccion_UO!AP82</f>
        <v>0</v>
      </c>
      <c r="AQ82" s="21">
        <f>+Produccion_UO!AQ82</f>
        <v>0</v>
      </c>
      <c r="AR82" s="21">
        <f>+Produccion_UO!AR82</f>
        <v>0</v>
      </c>
    </row>
    <row r="83" spans="10:44" x14ac:dyDescent="0.25">
      <c r="J83" s="24" t="s">
        <v>142</v>
      </c>
      <c r="K83" s="2" t="s">
        <v>277</v>
      </c>
      <c r="L83" s="161" t="s">
        <v>682</v>
      </c>
      <c r="M83" s="21">
        <f>+Produccion_UO!M83</f>
        <v>12.878182177412556</v>
      </c>
      <c r="N83" s="21">
        <f>+Produccion_UO!N83</f>
        <v>12.003597903287986</v>
      </c>
      <c r="O83" s="21">
        <f>+Produccion_UO!O83</f>
        <v>11.451402975447422</v>
      </c>
      <c r="P83" s="21">
        <f>+Produccion_UO!P83</f>
        <v>10.899208047606857</v>
      </c>
      <c r="Q83" s="21">
        <f>+Produccion_UO!Q83</f>
        <v>10.347013119766338</v>
      </c>
      <c r="R83" s="21">
        <f>+Produccion_UO!R83</f>
        <v>9.5451349327635686</v>
      </c>
      <c r="S83" s="21">
        <f>+Produccion_UO!S83</f>
        <v>8.743256745760803</v>
      </c>
      <c r="T83" s="21">
        <f>+Produccion_UO!T83</f>
        <v>8.0754917690636798</v>
      </c>
      <c r="U83" s="21">
        <f>+Produccion_UO!U83</f>
        <v>7.4077267923665122</v>
      </c>
      <c r="V83" s="21">
        <f>+Produccion_UO!V83</f>
        <v>6.7709067111484806</v>
      </c>
      <c r="W83" s="21">
        <f>+Produccion_UO!W83</f>
        <v>6.13408662993045</v>
      </c>
      <c r="X83" s="21">
        <f>+Produccion_UO!X83</f>
        <v>5.4972665487124193</v>
      </c>
      <c r="Y83" s="21">
        <f>+Produccion_UO!Y83</f>
        <v>5.1676921999488492</v>
      </c>
      <c r="Z83" s="21">
        <f>+Produccion_UO!Z83</f>
        <v>4.8381178511853253</v>
      </c>
      <c r="AA83" s="21">
        <f>+Produccion_UO!AA83</f>
        <v>1.4365743715663271</v>
      </c>
      <c r="AB83" s="21">
        <f>+Produccion_UO!AB83</f>
        <v>0</v>
      </c>
      <c r="AC83" s="21">
        <f>+Produccion_UO!AC83</f>
        <v>0</v>
      </c>
      <c r="AD83" s="21">
        <f>+Produccion_UO!AD83</f>
        <v>0</v>
      </c>
      <c r="AE83" s="21">
        <f>+Produccion_UO!AE83</f>
        <v>0</v>
      </c>
      <c r="AF83" s="21">
        <f>+Produccion_UO!AF83</f>
        <v>0</v>
      </c>
      <c r="AG83" s="21">
        <f>+Produccion_UO!AG83</f>
        <v>0</v>
      </c>
      <c r="AH83" s="21">
        <f>+Produccion_UO!AH83</f>
        <v>0</v>
      </c>
      <c r="AI83" s="21">
        <f>+Produccion_UO!AI83</f>
        <v>0</v>
      </c>
      <c r="AJ83" s="21">
        <f>+Produccion_UO!AJ83</f>
        <v>0</v>
      </c>
      <c r="AK83" s="21">
        <f>+Produccion_UO!AK83</f>
        <v>0</v>
      </c>
      <c r="AL83" s="21">
        <f>+Produccion_UO!AL83</f>
        <v>0</v>
      </c>
      <c r="AM83" s="21">
        <f>+Produccion_UO!AM83</f>
        <v>0</v>
      </c>
      <c r="AN83" s="21">
        <f>+Produccion_UO!AN83</f>
        <v>0</v>
      </c>
      <c r="AO83" s="21">
        <f>+Produccion_UO!AO83</f>
        <v>0</v>
      </c>
      <c r="AP83" s="21">
        <f>+Produccion_UO!AP83</f>
        <v>0</v>
      </c>
      <c r="AQ83" s="21">
        <f>+Produccion_UO!AQ83</f>
        <v>0</v>
      </c>
      <c r="AR83" s="21">
        <f>+Produccion_UO!AR83</f>
        <v>0</v>
      </c>
    </row>
    <row r="84" spans="10:44" x14ac:dyDescent="0.25">
      <c r="J84" s="24" t="s">
        <v>140</v>
      </c>
      <c r="K84" s="2" t="s">
        <v>278</v>
      </c>
      <c r="L84" s="161" t="s">
        <v>680</v>
      </c>
      <c r="M84" s="21">
        <f>+Produccion_UO!M84</f>
        <v>3.4308115227660523E-2</v>
      </c>
      <c r="N84" s="21">
        <f>+Produccion_UO!N84</f>
        <v>3.3684757554506374E-2</v>
      </c>
      <c r="O84" s="21">
        <f>+Produccion_UO!O84</f>
        <v>3.3705756191126167E-2</v>
      </c>
      <c r="P84" s="21">
        <f>+Produccion_UO!P84</f>
        <v>3.3726754827745911E-2</v>
      </c>
      <c r="Q84" s="21">
        <f>+Produccion_UO!Q84</f>
        <v>3.3747753464365697E-2</v>
      </c>
      <c r="R84" s="21">
        <f>+Produccion_UO!R84</f>
        <v>3.1179390162870687E-2</v>
      </c>
      <c r="S84" s="21">
        <f>+Produccion_UO!S84</f>
        <v>2.8611026861375621E-2</v>
      </c>
      <c r="T84" s="21">
        <f>+Produccion_UO!T84</f>
        <v>2.6497567458287782E-2</v>
      </c>
      <c r="U84" s="21">
        <f>+Produccion_UO!U84</f>
        <v>2.4384108055199947E-2</v>
      </c>
      <c r="V84" s="21">
        <f>+Produccion_UO!V84</f>
        <v>2.2632277634432645E-2</v>
      </c>
      <c r="W84" s="21">
        <f>+Produccion_UO!W84</f>
        <v>2.0880447213665339E-2</v>
      </c>
      <c r="X84" s="21">
        <f>+Produccion_UO!X84</f>
        <v>1.9128616792897991E-2</v>
      </c>
      <c r="Y84" s="21">
        <f>+Produccion_UO!Y84</f>
        <v>1.7899665516765639E-2</v>
      </c>
      <c r="Z84" s="21">
        <f>+Produccion_UO!Z84</f>
        <v>1.6670714240633287E-2</v>
      </c>
      <c r="AA84" s="21">
        <f>+Produccion_UO!AA84</f>
        <v>8.0820449071384477E-3</v>
      </c>
      <c r="AB84" s="21">
        <f>+Produccion_UO!AB84</f>
        <v>0</v>
      </c>
      <c r="AC84" s="21">
        <f>+Produccion_UO!AC84</f>
        <v>0</v>
      </c>
      <c r="AD84" s="21">
        <f>+Produccion_UO!AD84</f>
        <v>0</v>
      </c>
      <c r="AE84" s="21">
        <f>+Produccion_UO!AE84</f>
        <v>0</v>
      </c>
      <c r="AF84" s="21">
        <f>+Produccion_UO!AF84</f>
        <v>0</v>
      </c>
      <c r="AG84" s="21">
        <f>+Produccion_UO!AG84</f>
        <v>0</v>
      </c>
      <c r="AH84" s="21">
        <f>+Produccion_UO!AH84</f>
        <v>0</v>
      </c>
      <c r="AI84" s="21">
        <f>+Produccion_UO!AI84</f>
        <v>0</v>
      </c>
      <c r="AJ84" s="21">
        <f>+Produccion_UO!AJ84</f>
        <v>0</v>
      </c>
      <c r="AK84" s="21">
        <f>+Produccion_UO!AK84</f>
        <v>0</v>
      </c>
      <c r="AL84" s="21">
        <f>+Produccion_UO!AL84</f>
        <v>0</v>
      </c>
      <c r="AM84" s="21">
        <f>+Produccion_UO!AM84</f>
        <v>0</v>
      </c>
      <c r="AN84" s="21">
        <f>+Produccion_UO!AN84</f>
        <v>0</v>
      </c>
      <c r="AO84" s="21">
        <f>+Produccion_UO!AO84</f>
        <v>0</v>
      </c>
      <c r="AP84" s="21">
        <f>+Produccion_UO!AP84</f>
        <v>0</v>
      </c>
      <c r="AQ84" s="21">
        <f>+Produccion_UO!AQ84</f>
        <v>0</v>
      </c>
      <c r="AR84" s="21">
        <f>+Produccion_UO!AR84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1" t="s">
        <v>678</v>
      </c>
      <c r="M92" s="21">
        <f>+Produccion_UO!M92</f>
        <v>11.321959718327301</v>
      </c>
      <c r="N92" s="21">
        <f>+Produccion_UO!N92</f>
        <v>9.1490715870451105</v>
      </c>
      <c r="O92" s="21">
        <f>+Produccion_UO!O92</f>
        <v>7.1632225819698627</v>
      </c>
      <c r="P92" s="21">
        <f>+Produccion_UO!P92</f>
        <v>8.3653012437002854</v>
      </c>
      <c r="Q92" s="21">
        <f>+Produccion_UO!Q92</f>
        <v>7.9734160720278853</v>
      </c>
      <c r="R92" s="21">
        <f>+Produccion_UO!R92</f>
        <v>0</v>
      </c>
      <c r="S92" s="21">
        <f>+Produccion_UO!S92</f>
        <v>0</v>
      </c>
      <c r="T92" s="21">
        <f>+Produccion_UO!T92</f>
        <v>0</v>
      </c>
      <c r="U92" s="21">
        <f>+Produccion_UO!U92</f>
        <v>0</v>
      </c>
      <c r="V92" s="21">
        <f>+Produccion_UO!V92</f>
        <v>0</v>
      </c>
      <c r="W92" s="21">
        <f>+Produccion_UO!W92</f>
        <v>0</v>
      </c>
      <c r="X92" s="21">
        <f>+Produccion_UO!X92</f>
        <v>0</v>
      </c>
      <c r="Y92" s="21">
        <f>+Produccion_UO!Y92</f>
        <v>0</v>
      </c>
      <c r="Z92" s="21">
        <f>+Produccion_UO!Z92</f>
        <v>0</v>
      </c>
      <c r="AA92" s="21">
        <f>+Produccion_UO!AA92</f>
        <v>0</v>
      </c>
      <c r="AB92" s="21">
        <f>+Produccion_UO!AB92</f>
        <v>0</v>
      </c>
      <c r="AC92" s="21">
        <f>+Produccion_UO!AC92</f>
        <v>0</v>
      </c>
      <c r="AD92" s="21">
        <f>+Produccion_UO!AD92</f>
        <v>0</v>
      </c>
      <c r="AE92" s="21">
        <f>+Produccion_UO!AE92</f>
        <v>0</v>
      </c>
      <c r="AF92" s="21">
        <f>+Produccion_UO!AF92</f>
        <v>0</v>
      </c>
      <c r="AG92" s="21">
        <f>+Produccion_UO!AG92</f>
        <v>0</v>
      </c>
      <c r="AH92" s="21">
        <f>+Produccion_UO!AH92</f>
        <v>0</v>
      </c>
      <c r="AI92" s="21">
        <f>+Produccion_UO!AI92</f>
        <v>0</v>
      </c>
      <c r="AJ92" s="21">
        <f>+Produccion_UO!AJ92</f>
        <v>0</v>
      </c>
      <c r="AK92" s="21">
        <f>+Produccion_UO!AK92</f>
        <v>0</v>
      </c>
      <c r="AL92" s="21">
        <f>+Produccion_UO!AL92</f>
        <v>0</v>
      </c>
      <c r="AM92" s="21">
        <f>+Produccion_UO!AM92</f>
        <v>0</v>
      </c>
      <c r="AN92" s="21">
        <f>+Produccion_UO!AN92</f>
        <v>0</v>
      </c>
      <c r="AO92" s="21">
        <f>+Produccion_UO!AO92</f>
        <v>0</v>
      </c>
      <c r="AP92" s="21">
        <f>+Produccion_UO!AP92</f>
        <v>0</v>
      </c>
      <c r="AQ92" s="21">
        <f>+Produccion_UO!AQ92</f>
        <v>0</v>
      </c>
      <c r="AR92" s="21">
        <f>+Produccion_UO!AR92</f>
        <v>0</v>
      </c>
    </row>
    <row r="93" spans="10:44" x14ac:dyDescent="0.25">
      <c r="J93" s="24" t="s">
        <v>120</v>
      </c>
      <c r="K93" s="13" t="s">
        <v>253</v>
      </c>
      <c r="L93" s="161" t="s">
        <v>679</v>
      </c>
      <c r="M93" s="21">
        <f>+Produccion_UO!M93+Produccion_UO!M94</f>
        <v>37.344000029199783</v>
      </c>
      <c r="N93" s="21">
        <f>+Produccion_UO!N93+Produccion_UO!N94</f>
        <v>37.344000029199783</v>
      </c>
      <c r="O93" s="21">
        <f>+Produccion_UO!O93+Produccion_UO!O94</f>
        <v>37.344000029199783</v>
      </c>
      <c r="P93" s="21">
        <f>+Produccion_UO!P93+Produccion_UO!P94</f>
        <v>37.344000029199783</v>
      </c>
      <c r="Q93" s="21">
        <f>+Produccion_UO!Q93+Produccion_UO!Q94</f>
        <v>37.344000029199783</v>
      </c>
      <c r="R93" s="21">
        <f>+Produccion_UO!R93+Produccion_UO!R94</f>
        <v>37.344000029199783</v>
      </c>
      <c r="S93" s="21">
        <f>+Produccion_UO!S93+Produccion_UO!S94</f>
        <v>37.344000029199783</v>
      </c>
      <c r="T93" s="21">
        <f>+Produccion_UO!T93+Produccion_UO!T94</f>
        <v>37.344000029199783</v>
      </c>
      <c r="U93" s="21">
        <f>+Produccion_UO!U93+Produccion_UO!U94</f>
        <v>37.344000029199783</v>
      </c>
      <c r="V93" s="21">
        <f>+Produccion_UO!V93+Produccion_UO!V94</f>
        <v>35.065833281038927</v>
      </c>
      <c r="W93" s="21">
        <f>+Produccion_UO!W93+Produccion_UO!W94</f>
        <v>17.559509103268709</v>
      </c>
      <c r="X93" s="21">
        <f>+Produccion_UO!X93+Produccion_UO!X94</f>
        <v>0</v>
      </c>
      <c r="Y93" s="21">
        <f>+Produccion_UO!Y93+Produccion_UO!Y94</f>
        <v>0</v>
      </c>
      <c r="Z93" s="21">
        <f>+Produccion_UO!Z93+Produccion_UO!Z94</f>
        <v>0</v>
      </c>
      <c r="AA93" s="21">
        <f>+Produccion_UO!AA93+Produccion_UO!AA94</f>
        <v>0</v>
      </c>
      <c r="AB93" s="21">
        <f>+Produccion_UO!AB93+Produccion_UO!AB94</f>
        <v>0</v>
      </c>
      <c r="AC93" s="21">
        <f>+Produccion_UO!AC93+Produccion_UO!AC94</f>
        <v>0</v>
      </c>
      <c r="AD93" s="21">
        <f>+Produccion_UO!AD93+Produccion_UO!AD94</f>
        <v>0</v>
      </c>
      <c r="AE93" s="21">
        <f>+Produccion_UO!AE93+Produccion_UO!AE94</f>
        <v>0</v>
      </c>
      <c r="AF93" s="21">
        <f>+Produccion_UO!AF93+Produccion_UO!AF94</f>
        <v>0</v>
      </c>
      <c r="AG93" s="21">
        <f>+Produccion_UO!AG93+Produccion_UO!AG94</f>
        <v>0</v>
      </c>
      <c r="AH93" s="21">
        <f>+Produccion_UO!AH93+Produccion_UO!AH94</f>
        <v>0</v>
      </c>
      <c r="AI93" s="21">
        <f>+Produccion_UO!AI93+Produccion_UO!AI94</f>
        <v>0</v>
      </c>
      <c r="AJ93" s="21">
        <f>+Produccion_UO!AJ93+Produccion_UO!AJ94</f>
        <v>0</v>
      </c>
      <c r="AK93" s="21">
        <f>+Produccion_UO!AK93+Produccion_UO!AK94</f>
        <v>0</v>
      </c>
      <c r="AL93" s="21">
        <f>+Produccion_UO!AL93+Produccion_UO!AL94</f>
        <v>0</v>
      </c>
      <c r="AM93" s="21">
        <f>+Produccion_UO!AM93+Produccion_UO!AM94</f>
        <v>0</v>
      </c>
      <c r="AN93" s="21">
        <f>+Produccion_UO!AN93+Produccion_UO!AN94</f>
        <v>0</v>
      </c>
      <c r="AO93" s="21">
        <f>+Produccion_UO!AO93+Produccion_UO!AO94</f>
        <v>0</v>
      </c>
      <c r="AP93" s="21">
        <f>+Produccion_UO!AP93+Produccion_UO!AP94</f>
        <v>0</v>
      </c>
      <c r="AQ93" s="21">
        <f>+Produccion_UO!AQ93+Produccion_UO!AQ94</f>
        <v>0</v>
      </c>
      <c r="AR93" s="21">
        <f>+Produccion_UO!AR93+Produccion_UO!AR94</f>
        <v>0</v>
      </c>
    </row>
    <row r="94" spans="10:44" x14ac:dyDescent="0.25">
      <c r="J94" s="24" t="s">
        <v>121</v>
      </c>
      <c r="K94" s="13" t="s">
        <v>312</v>
      </c>
      <c r="L94" s="161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</row>
    <row r="95" spans="10:44" x14ac:dyDescent="0.25">
      <c r="J95" s="24" t="s">
        <v>122</v>
      </c>
      <c r="K95" s="13" t="s">
        <v>313</v>
      </c>
      <c r="L95" s="161" t="s">
        <v>683</v>
      </c>
      <c r="M95" s="21">
        <f>+Produccion_UO!M95</f>
        <v>0</v>
      </c>
      <c r="N95" s="21">
        <f>+Produccion_UO!N95</f>
        <v>0</v>
      </c>
      <c r="O95" s="21">
        <f>+Produccion_UO!O95</f>
        <v>0</v>
      </c>
      <c r="P95" s="21">
        <f>+Produccion_UO!P95</f>
        <v>0</v>
      </c>
      <c r="Q95" s="21">
        <f>+Produccion_UO!Q95</f>
        <v>0</v>
      </c>
      <c r="R95" s="21">
        <f>+Produccion_UO!R95</f>
        <v>0</v>
      </c>
      <c r="S95" s="21">
        <f>+Produccion_UO!S95</f>
        <v>0</v>
      </c>
      <c r="T95" s="21">
        <f>+Produccion_UO!T95</f>
        <v>0</v>
      </c>
      <c r="U95" s="21">
        <f>+Produccion_UO!U95</f>
        <v>0</v>
      </c>
      <c r="V95" s="21">
        <f>+Produccion_UO!V95</f>
        <v>0</v>
      </c>
      <c r="W95" s="21">
        <f>+Produccion_UO!W95</f>
        <v>0</v>
      </c>
      <c r="X95" s="21">
        <f>+Produccion_UO!X95</f>
        <v>0</v>
      </c>
      <c r="Y95" s="21">
        <f>+Produccion_UO!Y95</f>
        <v>0</v>
      </c>
      <c r="Z95" s="21">
        <f>+Produccion_UO!Z95</f>
        <v>0</v>
      </c>
      <c r="AA95" s="21">
        <f>+Produccion_UO!AA95</f>
        <v>0</v>
      </c>
      <c r="AB95" s="21">
        <f>+Produccion_UO!AB95</f>
        <v>0</v>
      </c>
      <c r="AC95" s="21">
        <f>+Produccion_UO!AC95</f>
        <v>0</v>
      </c>
      <c r="AD95" s="21">
        <f>+Produccion_UO!AD95</f>
        <v>0</v>
      </c>
      <c r="AE95" s="21">
        <f>+Produccion_UO!AE95</f>
        <v>0</v>
      </c>
      <c r="AF95" s="21">
        <f>+Produccion_UO!AF95</f>
        <v>0</v>
      </c>
      <c r="AG95" s="21">
        <f>+Produccion_UO!AG95</f>
        <v>0</v>
      </c>
      <c r="AH95" s="21">
        <f>+Produccion_UO!AH95</f>
        <v>0</v>
      </c>
      <c r="AI95" s="21">
        <f>+Produccion_UO!AI95</f>
        <v>0</v>
      </c>
      <c r="AJ95" s="21">
        <f>+Produccion_UO!AJ95</f>
        <v>0</v>
      </c>
      <c r="AK95" s="21">
        <f>+Produccion_UO!AK95</f>
        <v>0</v>
      </c>
      <c r="AL95" s="21">
        <f>+Produccion_UO!AL95</f>
        <v>0</v>
      </c>
      <c r="AM95" s="21">
        <f>+Produccion_UO!AM95</f>
        <v>0</v>
      </c>
      <c r="AN95" s="21">
        <f>+Produccion_UO!AN95</f>
        <v>0</v>
      </c>
      <c r="AO95" s="21">
        <f>+Produccion_UO!AO95</f>
        <v>0</v>
      </c>
      <c r="AP95" s="21">
        <f>+Produccion_UO!AP95</f>
        <v>0</v>
      </c>
      <c r="AQ95" s="21">
        <f>+Produccion_UO!AQ95</f>
        <v>0</v>
      </c>
      <c r="AR95" s="21">
        <f>+Produccion_UO!AR95</f>
        <v>0</v>
      </c>
    </row>
    <row r="96" spans="10:44" x14ac:dyDescent="0.25">
      <c r="J96" s="24" t="s">
        <v>123</v>
      </c>
      <c r="K96" s="13" t="s">
        <v>254</v>
      </c>
      <c r="L96" s="161" t="s">
        <v>681</v>
      </c>
      <c r="M96" s="21">
        <f>+Produccion_UO!M96</f>
        <v>4.9739118618342326</v>
      </c>
      <c r="N96" s="21">
        <f>+Produccion_UO!N96</f>
        <v>4.9739118618342326</v>
      </c>
      <c r="O96" s="21">
        <f>+Produccion_UO!O96</f>
        <v>4.9739118618342326</v>
      </c>
      <c r="P96" s="21">
        <f>+Produccion_UO!P96</f>
        <v>4.9739118618342326</v>
      </c>
      <c r="Q96" s="21">
        <f>+Produccion_UO!Q96</f>
        <v>4.9739118618342326</v>
      </c>
      <c r="R96" s="21">
        <f>+Produccion_UO!R96</f>
        <v>4.9739118618342326</v>
      </c>
      <c r="S96" s="21">
        <f>+Produccion_UO!S96</f>
        <v>4.9739118618342326</v>
      </c>
      <c r="T96" s="21">
        <f>+Produccion_UO!T96</f>
        <v>4.9739118618342326</v>
      </c>
      <c r="U96" s="21">
        <f>+Produccion_UO!U96</f>
        <v>4.518716456985759</v>
      </c>
      <c r="V96" s="21">
        <f>+Produccion_UO!V96</f>
        <v>0</v>
      </c>
      <c r="W96" s="21">
        <f>+Produccion_UO!W96</f>
        <v>0</v>
      </c>
      <c r="X96" s="21">
        <f>+Produccion_UO!X96</f>
        <v>0</v>
      </c>
      <c r="Y96" s="21">
        <f>+Produccion_UO!Y96</f>
        <v>0</v>
      </c>
      <c r="Z96" s="21">
        <f>+Produccion_UO!Z96</f>
        <v>0</v>
      </c>
      <c r="AA96" s="21">
        <f>+Produccion_UO!AA96</f>
        <v>0</v>
      </c>
      <c r="AB96" s="21">
        <f>+Produccion_UO!AB96</f>
        <v>0</v>
      </c>
      <c r="AC96" s="21">
        <f>+Produccion_UO!AC96</f>
        <v>0</v>
      </c>
      <c r="AD96" s="21">
        <f>+Produccion_UO!AD96</f>
        <v>0</v>
      </c>
      <c r="AE96" s="21">
        <f>+Produccion_UO!AE96</f>
        <v>0</v>
      </c>
      <c r="AF96" s="21">
        <f>+Produccion_UO!AF96</f>
        <v>0</v>
      </c>
      <c r="AG96" s="21">
        <f>+Produccion_UO!AG96</f>
        <v>0</v>
      </c>
      <c r="AH96" s="21">
        <f>+Produccion_UO!AH96</f>
        <v>0</v>
      </c>
      <c r="AI96" s="21">
        <f>+Produccion_UO!AI96</f>
        <v>0</v>
      </c>
      <c r="AJ96" s="21">
        <f>+Produccion_UO!AJ96</f>
        <v>0</v>
      </c>
      <c r="AK96" s="21">
        <f>+Produccion_UO!AK96</f>
        <v>0</v>
      </c>
      <c r="AL96" s="21">
        <f>+Produccion_UO!AL96</f>
        <v>0</v>
      </c>
      <c r="AM96" s="21">
        <f>+Produccion_UO!AM96</f>
        <v>0</v>
      </c>
      <c r="AN96" s="21">
        <f>+Produccion_UO!AN96</f>
        <v>0</v>
      </c>
      <c r="AO96" s="21">
        <f>+Produccion_UO!AO96</f>
        <v>0</v>
      </c>
      <c r="AP96" s="21">
        <f>+Produccion_UO!AP96</f>
        <v>0</v>
      </c>
      <c r="AQ96" s="21">
        <f>+Produccion_UO!AQ96</f>
        <v>0</v>
      </c>
      <c r="AR96" s="21">
        <f>+Produccion_UO!AR96</f>
        <v>0</v>
      </c>
    </row>
    <row r="97" spans="10:44" x14ac:dyDescent="0.25">
      <c r="J97" s="24" t="s">
        <v>124</v>
      </c>
      <c r="K97" s="13" t="s">
        <v>255</v>
      </c>
      <c r="L97" s="161" t="s">
        <v>682</v>
      </c>
      <c r="M97" s="21">
        <f>+Produccion_UO!M97</f>
        <v>0.64412959201938158</v>
      </c>
      <c r="N97" s="21">
        <f>+Produccion_UO!N97</f>
        <v>0.64412959201938158</v>
      </c>
      <c r="O97" s="21">
        <f>+Produccion_UO!O97</f>
        <v>0.64412959201938158</v>
      </c>
      <c r="P97" s="21">
        <f>+Produccion_UO!P97</f>
        <v>0.64412959201938158</v>
      </c>
      <c r="Q97" s="21">
        <f>+Produccion_UO!Q97</f>
        <v>0.64412959201938158</v>
      </c>
      <c r="R97" s="21">
        <f>+Produccion_UO!R97</f>
        <v>0.64412959201938158</v>
      </c>
      <c r="S97" s="21">
        <f>+Produccion_UO!S97</f>
        <v>0.64412959201938158</v>
      </c>
      <c r="T97" s="21">
        <f>+Produccion_UO!T97</f>
        <v>0.64412959201938158</v>
      </c>
      <c r="U97" s="21">
        <f>+Produccion_UO!U97</f>
        <v>0.64412959201938158</v>
      </c>
      <c r="V97" s="21">
        <f>+Produccion_UO!V97</f>
        <v>0.64412959201938158</v>
      </c>
      <c r="W97" s="21">
        <f>+Produccion_UO!W97</f>
        <v>0.64412959201938158</v>
      </c>
      <c r="X97" s="21">
        <f>+Produccion_UO!X97</f>
        <v>0.64412959201938158</v>
      </c>
      <c r="Y97" s="21">
        <f>+Produccion_UO!Y97</f>
        <v>0.64412959201938158</v>
      </c>
      <c r="Z97" s="21">
        <f>+Produccion_UO!Z97</f>
        <v>0.64412959201938158</v>
      </c>
      <c r="AA97" s="21">
        <f>+Produccion_UO!AA97</f>
        <v>0.34077437490113116</v>
      </c>
      <c r="AB97" s="21">
        <f>+Produccion_UO!AB97</f>
        <v>0</v>
      </c>
      <c r="AC97" s="21">
        <f>+Produccion_UO!AC97</f>
        <v>0</v>
      </c>
      <c r="AD97" s="21">
        <f>+Produccion_UO!AD97</f>
        <v>0</v>
      </c>
      <c r="AE97" s="21">
        <f>+Produccion_UO!AE97</f>
        <v>0</v>
      </c>
      <c r="AF97" s="21">
        <f>+Produccion_UO!AF97</f>
        <v>0</v>
      </c>
      <c r="AG97" s="21">
        <f>+Produccion_UO!AG97</f>
        <v>0</v>
      </c>
      <c r="AH97" s="21">
        <f>+Produccion_UO!AH97</f>
        <v>0</v>
      </c>
      <c r="AI97" s="21">
        <f>+Produccion_UO!AI97</f>
        <v>0</v>
      </c>
      <c r="AJ97" s="21">
        <f>+Produccion_UO!AJ97</f>
        <v>0</v>
      </c>
      <c r="AK97" s="21">
        <f>+Produccion_UO!AK97</f>
        <v>0</v>
      </c>
      <c r="AL97" s="21">
        <f>+Produccion_UO!AL97</f>
        <v>0</v>
      </c>
      <c r="AM97" s="21">
        <f>+Produccion_UO!AM97</f>
        <v>0</v>
      </c>
      <c r="AN97" s="21">
        <f>+Produccion_UO!AN97</f>
        <v>0</v>
      </c>
      <c r="AO97" s="21">
        <f>+Produccion_UO!AO97</f>
        <v>0</v>
      </c>
      <c r="AP97" s="21">
        <f>+Produccion_UO!AP97</f>
        <v>0</v>
      </c>
      <c r="AQ97" s="21">
        <f>+Produccion_UO!AQ97</f>
        <v>0</v>
      </c>
      <c r="AR97" s="21">
        <f>+Produccion_UO!AR97</f>
        <v>0</v>
      </c>
    </row>
    <row r="98" spans="10:44" x14ac:dyDescent="0.25">
      <c r="J98" s="24" t="s">
        <v>125</v>
      </c>
      <c r="K98" s="13" t="s">
        <v>256</v>
      </c>
      <c r="L98" s="161" t="s">
        <v>680</v>
      </c>
      <c r="M98" s="21">
        <f>+Produccion_UO!M98</f>
        <v>8.6705925687047061E-2</v>
      </c>
      <c r="N98" s="21">
        <f>+Produccion_UO!N98</f>
        <v>8.6705925687047061E-2</v>
      </c>
      <c r="O98" s="21">
        <f>+Produccion_UO!O98</f>
        <v>8.6705925687047061E-2</v>
      </c>
      <c r="P98" s="21">
        <f>+Produccion_UO!P98</f>
        <v>8.6705925687047061E-2</v>
      </c>
      <c r="Q98" s="21">
        <f>+Produccion_UO!Q98</f>
        <v>8.6705925687047061E-2</v>
      </c>
      <c r="R98" s="21">
        <f>+Produccion_UO!R98</f>
        <v>8.6705925687047061E-2</v>
      </c>
      <c r="S98" s="21">
        <f>+Produccion_UO!S98</f>
        <v>8.6705925687047061E-2</v>
      </c>
      <c r="T98" s="21">
        <f>+Produccion_UO!T98</f>
        <v>8.6705925687047061E-2</v>
      </c>
      <c r="U98" s="21">
        <f>+Produccion_UO!U98</f>
        <v>8.6705925687047061E-2</v>
      </c>
      <c r="V98" s="21">
        <f>+Produccion_UO!V98</f>
        <v>8.6705925687047061E-2</v>
      </c>
      <c r="W98" s="21">
        <f>+Produccion_UO!W98</f>
        <v>8.6705925687047061E-2</v>
      </c>
      <c r="X98" s="21">
        <f>+Produccion_UO!X98</f>
        <v>8.6705925687047061E-2</v>
      </c>
      <c r="Y98" s="21">
        <f>+Produccion_UO!Y98</f>
        <v>8.6705925687047061E-2</v>
      </c>
      <c r="Z98" s="21">
        <f>+Produccion_UO!Z98</f>
        <v>8.6705925687047061E-2</v>
      </c>
      <c r="AA98" s="21">
        <f>+Produccion_UO!AA98</f>
        <v>8.6705925687047061E-2</v>
      </c>
      <c r="AB98" s="21">
        <f>+Produccion_UO!AB98</f>
        <v>0</v>
      </c>
      <c r="AC98" s="21">
        <f>+Produccion_UO!AC98</f>
        <v>0</v>
      </c>
      <c r="AD98" s="21">
        <f>+Produccion_UO!AD98</f>
        <v>0</v>
      </c>
      <c r="AE98" s="21">
        <f>+Produccion_UO!AE98</f>
        <v>0</v>
      </c>
      <c r="AF98" s="21">
        <f>+Produccion_UO!AF98</f>
        <v>0</v>
      </c>
      <c r="AG98" s="21">
        <f>+Produccion_UO!AG98</f>
        <v>0</v>
      </c>
      <c r="AH98" s="21">
        <f>+Produccion_UO!AH98</f>
        <v>0</v>
      </c>
      <c r="AI98" s="21">
        <f>+Produccion_UO!AI98</f>
        <v>0</v>
      </c>
      <c r="AJ98" s="21">
        <f>+Produccion_UO!AJ98</f>
        <v>0</v>
      </c>
      <c r="AK98" s="21">
        <f>+Produccion_UO!AK98</f>
        <v>0</v>
      </c>
      <c r="AL98" s="21">
        <f>+Produccion_UO!AL98</f>
        <v>0</v>
      </c>
      <c r="AM98" s="21">
        <f>+Produccion_UO!AM98</f>
        <v>0</v>
      </c>
      <c r="AN98" s="21">
        <f>+Produccion_UO!AN98</f>
        <v>0</v>
      </c>
      <c r="AO98" s="21">
        <f>+Produccion_UO!AO98</f>
        <v>0</v>
      </c>
      <c r="AP98" s="21">
        <f>+Produccion_UO!AP98</f>
        <v>0</v>
      </c>
      <c r="AQ98" s="21">
        <f>+Produccion_UO!AQ98</f>
        <v>0</v>
      </c>
      <c r="AR98" s="21">
        <f>+Produccion_UO!AR98</f>
        <v>0</v>
      </c>
    </row>
    <row r="99" spans="10:44" x14ac:dyDescent="0.25">
      <c r="J99" s="73"/>
      <c r="K99" s="73"/>
      <c r="L99" s="73"/>
      <c r="M99" s="75">
        <f>+SUM(M92:M98)</f>
        <v>54.370707127067746</v>
      </c>
      <c r="N99" s="75">
        <f t="shared" ref="N99" si="8">+SUM(N92:N98)</f>
        <v>52.197818995785553</v>
      </c>
      <c r="O99" s="75">
        <f t="shared" ref="O99:AR99" si="9">+SUM(O92:O98)</f>
        <v>50.211969990710308</v>
      </c>
      <c r="P99" s="75">
        <f t="shared" si="9"/>
        <v>51.414048652440734</v>
      </c>
      <c r="Q99" s="75">
        <f t="shared" si="9"/>
        <v>51.022163480768334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18.290344620975137</v>
      </c>
      <c r="X99" s="75">
        <f t="shared" si="9"/>
        <v>0.73083551770642863</v>
      </c>
      <c r="Y99" s="75">
        <f t="shared" si="9"/>
        <v>0.73083551770642863</v>
      </c>
      <c r="Z99" s="75">
        <f t="shared" si="9"/>
        <v>0.73083551770642863</v>
      </c>
      <c r="AA99" s="75">
        <f t="shared" si="9"/>
        <v>0.42748030058817821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1" t="s">
        <v>678</v>
      </c>
      <c r="M105" s="21">
        <f>+Produccion_UO!M105</f>
        <v>0</v>
      </c>
      <c r="N105" s="21">
        <f>+Produccion_UO!N105</f>
        <v>0</v>
      </c>
      <c r="O105" s="21">
        <f>+Produccion_UO!O105</f>
        <v>0</v>
      </c>
      <c r="P105" s="21">
        <f>+Produccion_UO!P105</f>
        <v>0</v>
      </c>
      <c r="Q105" s="21">
        <f>+Produccion_UO!Q105</f>
        <v>0</v>
      </c>
      <c r="R105" s="21">
        <f>+Produccion_UO!R105</f>
        <v>0</v>
      </c>
      <c r="S105" s="21">
        <f>+Produccion_UO!S105</f>
        <v>0</v>
      </c>
      <c r="T105" s="21">
        <f>+Produccion_UO!T105</f>
        <v>0</v>
      </c>
      <c r="U105" s="21">
        <f>+Produccion_UO!U105</f>
        <v>0</v>
      </c>
      <c r="V105" s="21">
        <f>+Produccion_UO!V105</f>
        <v>0</v>
      </c>
      <c r="W105" s="21">
        <f>+Produccion_UO!W105</f>
        <v>0</v>
      </c>
      <c r="X105" s="21">
        <f>+Produccion_UO!X105</f>
        <v>0</v>
      </c>
      <c r="Y105" s="21">
        <f>+Produccion_UO!Y105</f>
        <v>0</v>
      </c>
      <c r="Z105" s="21">
        <f>+Produccion_UO!Z105</f>
        <v>0</v>
      </c>
      <c r="AA105" s="21">
        <f>+Produccion_UO!AA105</f>
        <v>0</v>
      </c>
      <c r="AB105" s="21">
        <f>+Produccion_UO!AB105</f>
        <v>0</v>
      </c>
      <c r="AC105" s="21">
        <f>+Produccion_UO!AC105</f>
        <v>0</v>
      </c>
      <c r="AD105" s="21">
        <f>+Produccion_UO!AD105</f>
        <v>0</v>
      </c>
      <c r="AE105" s="21">
        <f>+Produccion_UO!AE105</f>
        <v>0</v>
      </c>
      <c r="AF105" s="21">
        <f>+Produccion_UO!AF105</f>
        <v>0</v>
      </c>
      <c r="AG105" s="21">
        <f>+Produccion_UO!AG105</f>
        <v>0</v>
      </c>
      <c r="AH105" s="21">
        <f>+Produccion_UO!AH105</f>
        <v>0</v>
      </c>
      <c r="AI105" s="21">
        <f>+Produccion_UO!AI105</f>
        <v>0</v>
      </c>
      <c r="AJ105" s="21">
        <f>+Produccion_UO!AJ105</f>
        <v>0</v>
      </c>
      <c r="AK105" s="21">
        <f>+Produccion_UO!AK105</f>
        <v>0</v>
      </c>
      <c r="AL105" s="21">
        <f>+Produccion_UO!AL105</f>
        <v>0</v>
      </c>
      <c r="AM105" s="21">
        <f>+Produccion_UO!AM105</f>
        <v>0</v>
      </c>
      <c r="AN105" s="21">
        <f>+Produccion_UO!AN105</f>
        <v>0</v>
      </c>
      <c r="AO105" s="21">
        <f>+Produccion_UO!AO105</f>
        <v>0</v>
      </c>
      <c r="AP105" s="21">
        <f>+Produccion_UO!AP105</f>
        <v>0</v>
      </c>
      <c r="AQ105" s="21">
        <f>+Produccion_UO!AQ105</f>
        <v>0</v>
      </c>
      <c r="AR105" s="21">
        <f>+Produccion_UO!AR105</f>
        <v>0</v>
      </c>
    </row>
    <row r="106" spans="10:44" x14ac:dyDescent="0.25">
      <c r="J106" s="24" t="s">
        <v>120</v>
      </c>
      <c r="K106" s="13" t="s">
        <v>267</v>
      </c>
      <c r="L106" s="161" t="s">
        <v>679</v>
      </c>
      <c r="M106" s="21">
        <f>+Produccion_UO!M106+Produccion_UO!M107</f>
        <v>292.9516689053508</v>
      </c>
      <c r="N106" s="21">
        <f>+Produccion_UO!N106+Produccion_UO!N107</f>
        <v>292.84130454938747</v>
      </c>
      <c r="O106" s="21">
        <f>+Produccion_UO!O106+Produccion_UO!O107</f>
        <v>292.74630434093473</v>
      </c>
      <c r="P106" s="21">
        <f>+Produccion_UO!P106+Produccion_UO!P107</f>
        <v>292.65130413248198</v>
      </c>
      <c r="Q106" s="21">
        <f>+Produccion_UO!Q106+Produccion_UO!Q107</f>
        <v>292.55630392402924</v>
      </c>
      <c r="R106" s="21">
        <f>+Produccion_UO!R106+Produccion_UO!R107</f>
        <v>292.42399260928488</v>
      </c>
      <c r="S106" s="21">
        <f>+Produccion_UO!S106+Produccion_UO!S107</f>
        <v>292.29168129454058</v>
      </c>
      <c r="T106" s="21">
        <f>+Produccion_UO!T106+Produccion_UO!T107</f>
        <v>292.18675962671051</v>
      </c>
      <c r="U106" s="21">
        <f>+Produccion_UO!U106+Produccion_UO!U107</f>
        <v>66.469458754769235</v>
      </c>
      <c r="V106" s="21">
        <f>+Produccion_UO!V106+Produccion_UO!V107</f>
        <v>1.0900673961446765</v>
      </c>
      <c r="W106" s="21">
        <f>+Produccion_UO!W106+Produccion_UO!W107</f>
        <v>0.69766748608100904</v>
      </c>
      <c r="X106" s="21">
        <f>+Produccion_UO!X106+Produccion_UO!X107</f>
        <v>0.69766748608101714</v>
      </c>
      <c r="Y106" s="21">
        <f>+Produccion_UO!Y106+Produccion_UO!Y107</f>
        <v>0.69766748608101714</v>
      </c>
      <c r="Z106" s="21">
        <f>+Produccion_UO!Z106+Produccion_UO!Z107</f>
        <v>0.49402914960324695</v>
      </c>
      <c r="AA106" s="21">
        <f>+Produccion_UO!AA106+Produccion_UO!AA107</f>
        <v>0</v>
      </c>
      <c r="AB106" s="21">
        <f>+Produccion_UO!AB106+Produccion_UO!AB107</f>
        <v>0</v>
      </c>
      <c r="AC106" s="21">
        <f>+Produccion_UO!AC106+Produccion_UO!AC107</f>
        <v>0</v>
      </c>
      <c r="AD106" s="21">
        <f>+Produccion_UO!AD106+Produccion_UO!AD107</f>
        <v>0</v>
      </c>
      <c r="AE106" s="21">
        <f>+Produccion_UO!AE106+Produccion_UO!AE107</f>
        <v>0</v>
      </c>
      <c r="AF106" s="21">
        <f>+Produccion_UO!AF106+Produccion_UO!AF107</f>
        <v>0</v>
      </c>
      <c r="AG106" s="21">
        <f>+Produccion_UO!AG106+Produccion_UO!AG107</f>
        <v>0</v>
      </c>
      <c r="AH106" s="21">
        <f>+Produccion_UO!AH106+Produccion_UO!AH107</f>
        <v>0</v>
      </c>
      <c r="AI106" s="21">
        <f>+Produccion_UO!AI106+Produccion_UO!AI107</f>
        <v>0</v>
      </c>
      <c r="AJ106" s="21">
        <f>+Produccion_UO!AJ106+Produccion_UO!AJ107</f>
        <v>0</v>
      </c>
      <c r="AK106" s="21">
        <f>+Produccion_UO!AK106+Produccion_UO!AK107</f>
        <v>0</v>
      </c>
      <c r="AL106" s="21">
        <f>+Produccion_UO!AL106+Produccion_UO!AL107</f>
        <v>0</v>
      </c>
      <c r="AM106" s="21">
        <f>+Produccion_UO!AM106+Produccion_UO!AM107</f>
        <v>0</v>
      </c>
      <c r="AN106" s="21">
        <f>+Produccion_UO!AN106+Produccion_UO!AN107</f>
        <v>0</v>
      </c>
      <c r="AO106" s="21">
        <f>+Produccion_UO!AO106+Produccion_UO!AO107</f>
        <v>0</v>
      </c>
      <c r="AP106" s="21">
        <f>+Produccion_UO!AP106+Produccion_UO!AP107</f>
        <v>0</v>
      </c>
      <c r="AQ106" s="21">
        <f>+Produccion_UO!AQ106+Produccion_UO!AQ107</f>
        <v>0</v>
      </c>
      <c r="AR106" s="21">
        <f>+Produccion_UO!AR106+Produccion_UO!AR107</f>
        <v>0</v>
      </c>
    </row>
    <row r="107" spans="10:44" x14ac:dyDescent="0.25">
      <c r="J107" s="24" t="s">
        <v>121</v>
      </c>
      <c r="K107" s="13" t="s">
        <v>268</v>
      </c>
      <c r="L107" s="161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</row>
    <row r="108" spans="10:44" x14ac:dyDescent="0.25">
      <c r="J108" s="24" t="s">
        <v>122</v>
      </c>
      <c r="K108" s="13" t="s">
        <v>369</v>
      </c>
      <c r="L108" s="161" t="s">
        <v>683</v>
      </c>
      <c r="M108" s="21">
        <f>+Produccion_UO!M108</f>
        <v>0</v>
      </c>
      <c r="N108" s="21">
        <f>+Produccion_UO!N108</f>
        <v>0</v>
      </c>
      <c r="O108" s="21">
        <f>+Produccion_UO!O108</f>
        <v>0</v>
      </c>
      <c r="P108" s="21">
        <f>+Produccion_UO!P108</f>
        <v>0</v>
      </c>
      <c r="Q108" s="21">
        <f>+Produccion_UO!Q108</f>
        <v>0</v>
      </c>
      <c r="R108" s="21">
        <f>+Produccion_UO!R108</f>
        <v>0</v>
      </c>
      <c r="S108" s="21">
        <f>+Produccion_UO!S108</f>
        <v>0</v>
      </c>
      <c r="T108" s="21">
        <f>+Produccion_UO!T108</f>
        <v>0</v>
      </c>
      <c r="U108" s="21">
        <f>+Produccion_UO!U108</f>
        <v>0</v>
      </c>
      <c r="V108" s="21">
        <f>+Produccion_UO!V108</f>
        <v>0</v>
      </c>
      <c r="W108" s="21">
        <f>+Produccion_UO!W108</f>
        <v>0</v>
      </c>
      <c r="X108" s="21">
        <f>+Produccion_UO!X108</f>
        <v>0</v>
      </c>
      <c r="Y108" s="21">
        <f>+Produccion_UO!Y108</f>
        <v>0</v>
      </c>
      <c r="Z108" s="21">
        <f>+Produccion_UO!Z108</f>
        <v>0</v>
      </c>
      <c r="AA108" s="21">
        <f>+Produccion_UO!AA108</f>
        <v>0</v>
      </c>
      <c r="AB108" s="21">
        <f>+Produccion_UO!AB108</f>
        <v>0</v>
      </c>
      <c r="AC108" s="21">
        <f>+Produccion_UO!AC108</f>
        <v>0</v>
      </c>
      <c r="AD108" s="21">
        <f>+Produccion_UO!AD108</f>
        <v>0</v>
      </c>
      <c r="AE108" s="21">
        <f>+Produccion_UO!AE108</f>
        <v>0</v>
      </c>
      <c r="AF108" s="21">
        <f>+Produccion_UO!AF108</f>
        <v>0</v>
      </c>
      <c r="AG108" s="21">
        <f>+Produccion_UO!AG108</f>
        <v>0</v>
      </c>
      <c r="AH108" s="21">
        <f>+Produccion_UO!AH108</f>
        <v>0</v>
      </c>
      <c r="AI108" s="21">
        <f>+Produccion_UO!AI108</f>
        <v>0</v>
      </c>
      <c r="AJ108" s="21">
        <f>+Produccion_UO!AJ108</f>
        <v>0</v>
      </c>
      <c r="AK108" s="21">
        <f>+Produccion_UO!AK108</f>
        <v>0</v>
      </c>
      <c r="AL108" s="21">
        <f>+Produccion_UO!AL108</f>
        <v>0</v>
      </c>
      <c r="AM108" s="21">
        <f>+Produccion_UO!AM108</f>
        <v>0</v>
      </c>
      <c r="AN108" s="21">
        <f>+Produccion_UO!AN108</f>
        <v>0</v>
      </c>
      <c r="AO108" s="21">
        <f>+Produccion_UO!AO108</f>
        <v>0</v>
      </c>
      <c r="AP108" s="21">
        <f>+Produccion_UO!AP108</f>
        <v>0</v>
      </c>
      <c r="AQ108" s="21">
        <f>+Produccion_UO!AQ108</f>
        <v>0</v>
      </c>
      <c r="AR108" s="21">
        <f>+Produccion_UO!AR108</f>
        <v>0</v>
      </c>
    </row>
    <row r="109" spans="10:44" x14ac:dyDescent="0.25">
      <c r="J109" s="24" t="s">
        <v>123</v>
      </c>
      <c r="K109" s="13" t="s">
        <v>370</v>
      </c>
      <c r="L109" s="161" t="s">
        <v>681</v>
      </c>
      <c r="M109" s="21">
        <f>+Produccion_UO!M109</f>
        <v>0</v>
      </c>
      <c r="N109" s="21">
        <f>+Produccion_UO!N109</f>
        <v>0</v>
      </c>
      <c r="O109" s="21">
        <f>+Produccion_UO!O109</f>
        <v>0</v>
      </c>
      <c r="P109" s="21">
        <f>+Produccion_UO!P109</f>
        <v>0</v>
      </c>
      <c r="Q109" s="21">
        <f>+Produccion_UO!Q109</f>
        <v>0</v>
      </c>
      <c r="R109" s="21">
        <f>+Produccion_UO!R109</f>
        <v>0</v>
      </c>
      <c r="S109" s="21">
        <f>+Produccion_UO!S109</f>
        <v>0</v>
      </c>
      <c r="T109" s="21">
        <f>+Produccion_UO!T109</f>
        <v>0</v>
      </c>
      <c r="U109" s="21">
        <f>+Produccion_UO!U109</f>
        <v>0</v>
      </c>
      <c r="V109" s="21">
        <f>+Produccion_UO!V109</f>
        <v>0</v>
      </c>
      <c r="W109" s="21">
        <f>+Produccion_UO!W109</f>
        <v>0</v>
      </c>
      <c r="X109" s="21">
        <f>+Produccion_UO!X109</f>
        <v>0</v>
      </c>
      <c r="Y109" s="21">
        <f>+Produccion_UO!Y109</f>
        <v>0</v>
      </c>
      <c r="Z109" s="21">
        <f>+Produccion_UO!Z109</f>
        <v>0</v>
      </c>
      <c r="AA109" s="21">
        <f>+Produccion_UO!AA109</f>
        <v>0</v>
      </c>
      <c r="AB109" s="21">
        <f>+Produccion_UO!AB109</f>
        <v>0</v>
      </c>
      <c r="AC109" s="21">
        <f>+Produccion_UO!AC109</f>
        <v>0</v>
      </c>
      <c r="AD109" s="21">
        <f>+Produccion_UO!AD109</f>
        <v>0</v>
      </c>
      <c r="AE109" s="21">
        <f>+Produccion_UO!AE109</f>
        <v>0</v>
      </c>
      <c r="AF109" s="21">
        <f>+Produccion_UO!AF109</f>
        <v>0</v>
      </c>
      <c r="AG109" s="21">
        <f>+Produccion_UO!AG109</f>
        <v>0</v>
      </c>
      <c r="AH109" s="21">
        <f>+Produccion_UO!AH109</f>
        <v>0</v>
      </c>
      <c r="AI109" s="21">
        <f>+Produccion_UO!AI109</f>
        <v>0</v>
      </c>
      <c r="AJ109" s="21">
        <f>+Produccion_UO!AJ109</f>
        <v>0</v>
      </c>
      <c r="AK109" s="21">
        <f>+Produccion_UO!AK109</f>
        <v>0</v>
      </c>
      <c r="AL109" s="21">
        <f>+Produccion_UO!AL109</f>
        <v>0</v>
      </c>
      <c r="AM109" s="21">
        <f>+Produccion_UO!AM109</f>
        <v>0</v>
      </c>
      <c r="AN109" s="21">
        <f>+Produccion_UO!AN109</f>
        <v>0</v>
      </c>
      <c r="AO109" s="21">
        <f>+Produccion_UO!AO109</f>
        <v>0</v>
      </c>
      <c r="AP109" s="21">
        <f>+Produccion_UO!AP109</f>
        <v>0</v>
      </c>
      <c r="AQ109" s="21">
        <f>+Produccion_UO!AQ109</f>
        <v>0</v>
      </c>
      <c r="AR109" s="21">
        <f>+Produccion_UO!AR109</f>
        <v>0</v>
      </c>
    </row>
    <row r="110" spans="10:44" x14ac:dyDescent="0.25">
      <c r="J110" s="24" t="s">
        <v>124</v>
      </c>
      <c r="K110" s="13" t="s">
        <v>269</v>
      </c>
      <c r="L110" s="161" t="s">
        <v>682</v>
      </c>
      <c r="M110" s="21">
        <f>+Produccion_UO!M110</f>
        <v>1.8039042729249748</v>
      </c>
      <c r="N110" s="21">
        <f>+Produccion_UO!N110</f>
        <v>1.8039042729249748</v>
      </c>
      <c r="O110" s="21">
        <f>+Produccion_UO!O110</f>
        <v>1.8039042729249748</v>
      </c>
      <c r="P110" s="21">
        <f>+Produccion_UO!P110</f>
        <v>1.8039042729249748</v>
      </c>
      <c r="Q110" s="21">
        <f>+Produccion_UO!Q110</f>
        <v>1.8039042729249748</v>
      </c>
      <c r="R110" s="21">
        <f>+Produccion_UO!R110</f>
        <v>1.8039042729249748</v>
      </c>
      <c r="S110" s="21">
        <f>+Produccion_UO!S110</f>
        <v>1.6338141205108099</v>
      </c>
      <c r="T110" s="21">
        <f>+Produccion_UO!T110</f>
        <v>1.4598364970294126</v>
      </c>
      <c r="U110" s="21">
        <f>+Produccion_UO!U110</f>
        <v>1.2858588735480156</v>
      </c>
      <c r="V110" s="21">
        <f>+Produccion_UO!V110</f>
        <v>1.1199435467761074</v>
      </c>
      <c r="W110" s="21">
        <f>+Produccion_UO!W110</f>
        <v>0.95402822000420184</v>
      </c>
      <c r="X110" s="21">
        <f>+Produccion_UO!X110</f>
        <v>0.78811289323229616</v>
      </c>
      <c r="Y110" s="21">
        <f>+Produccion_UO!Y110</f>
        <v>0.70224651215625922</v>
      </c>
      <c r="Z110" s="21">
        <f>+Produccion_UO!Z110</f>
        <v>0.61638013108022238</v>
      </c>
      <c r="AA110" s="21">
        <f>+Produccion_UO!AA110</f>
        <v>3.3506702785187581E-2</v>
      </c>
      <c r="AB110" s="21">
        <f>+Produccion_UO!AB110</f>
        <v>0</v>
      </c>
      <c r="AC110" s="21">
        <f>+Produccion_UO!AC110</f>
        <v>0</v>
      </c>
      <c r="AD110" s="21">
        <f>+Produccion_UO!AD110</f>
        <v>0</v>
      </c>
      <c r="AE110" s="21">
        <f>+Produccion_UO!AE110</f>
        <v>0</v>
      </c>
      <c r="AF110" s="21">
        <f>+Produccion_UO!AF110</f>
        <v>0</v>
      </c>
      <c r="AG110" s="21">
        <f>+Produccion_UO!AG110</f>
        <v>0</v>
      </c>
      <c r="AH110" s="21">
        <f>+Produccion_UO!AH110</f>
        <v>0</v>
      </c>
      <c r="AI110" s="21">
        <f>+Produccion_UO!AI110</f>
        <v>0</v>
      </c>
      <c r="AJ110" s="21">
        <f>+Produccion_UO!AJ110</f>
        <v>0</v>
      </c>
      <c r="AK110" s="21">
        <f>+Produccion_UO!AK110</f>
        <v>0</v>
      </c>
      <c r="AL110" s="21">
        <f>+Produccion_UO!AL110</f>
        <v>0</v>
      </c>
      <c r="AM110" s="21">
        <f>+Produccion_UO!AM110</f>
        <v>0</v>
      </c>
      <c r="AN110" s="21">
        <f>+Produccion_UO!AN110</f>
        <v>0</v>
      </c>
      <c r="AO110" s="21">
        <f>+Produccion_UO!AO110</f>
        <v>0</v>
      </c>
      <c r="AP110" s="21">
        <f>+Produccion_UO!AP110</f>
        <v>0</v>
      </c>
      <c r="AQ110" s="21">
        <f>+Produccion_UO!AQ110</f>
        <v>0</v>
      </c>
      <c r="AR110" s="21">
        <f>+Produccion_UO!AR110</f>
        <v>0</v>
      </c>
    </row>
    <row r="111" spans="10:44" x14ac:dyDescent="0.25">
      <c r="J111" s="24" t="s">
        <v>125</v>
      </c>
      <c r="K111" s="13" t="s">
        <v>371</v>
      </c>
      <c r="L111" s="161" t="s">
        <v>680</v>
      </c>
      <c r="M111" s="21">
        <f>+Produccion_UO!M111</f>
        <v>0</v>
      </c>
      <c r="N111" s="21">
        <f>+Produccion_UO!N111</f>
        <v>0</v>
      </c>
      <c r="O111" s="21">
        <f>+Produccion_UO!O111</f>
        <v>0</v>
      </c>
      <c r="P111" s="21">
        <f>+Produccion_UO!P111</f>
        <v>0</v>
      </c>
      <c r="Q111" s="21">
        <f>+Produccion_UO!Q111</f>
        <v>0</v>
      </c>
      <c r="R111" s="21">
        <f>+Produccion_UO!R111</f>
        <v>0</v>
      </c>
      <c r="S111" s="21">
        <f>+Produccion_UO!S111</f>
        <v>0</v>
      </c>
      <c r="T111" s="21">
        <f>+Produccion_UO!T111</f>
        <v>0</v>
      </c>
      <c r="U111" s="21">
        <f>+Produccion_UO!U111</f>
        <v>0</v>
      </c>
      <c r="V111" s="21">
        <f>+Produccion_UO!V111</f>
        <v>0</v>
      </c>
      <c r="W111" s="21">
        <f>+Produccion_UO!W111</f>
        <v>0</v>
      </c>
      <c r="X111" s="21">
        <f>+Produccion_UO!X111</f>
        <v>0</v>
      </c>
      <c r="Y111" s="21">
        <f>+Produccion_UO!Y111</f>
        <v>0</v>
      </c>
      <c r="Z111" s="21">
        <f>+Produccion_UO!Z111</f>
        <v>0</v>
      </c>
      <c r="AA111" s="21">
        <f>+Produccion_UO!AA111</f>
        <v>0</v>
      </c>
      <c r="AB111" s="21">
        <f>+Produccion_UO!AB111</f>
        <v>0</v>
      </c>
      <c r="AC111" s="21">
        <f>+Produccion_UO!AC111</f>
        <v>0</v>
      </c>
      <c r="AD111" s="21">
        <f>+Produccion_UO!AD111</f>
        <v>0</v>
      </c>
      <c r="AE111" s="21">
        <f>+Produccion_UO!AE111</f>
        <v>0</v>
      </c>
      <c r="AF111" s="21">
        <f>+Produccion_UO!AF111</f>
        <v>0</v>
      </c>
      <c r="AG111" s="21">
        <f>+Produccion_UO!AG111</f>
        <v>0</v>
      </c>
      <c r="AH111" s="21">
        <f>+Produccion_UO!AH111</f>
        <v>0</v>
      </c>
      <c r="AI111" s="21">
        <f>+Produccion_UO!AI111</f>
        <v>0</v>
      </c>
      <c r="AJ111" s="21">
        <f>+Produccion_UO!AJ111</f>
        <v>0</v>
      </c>
      <c r="AK111" s="21">
        <f>+Produccion_UO!AK111</f>
        <v>0</v>
      </c>
      <c r="AL111" s="21">
        <f>+Produccion_UO!AL111</f>
        <v>0</v>
      </c>
      <c r="AM111" s="21">
        <f>+Produccion_UO!AM111</f>
        <v>0</v>
      </c>
      <c r="AN111" s="21">
        <f>+Produccion_UO!AN111</f>
        <v>0</v>
      </c>
      <c r="AO111" s="21">
        <f>+Produccion_UO!AO111</f>
        <v>0</v>
      </c>
      <c r="AP111" s="21">
        <f>+Produccion_UO!AP111</f>
        <v>0</v>
      </c>
      <c r="AQ111" s="21">
        <f>+Produccion_UO!AQ111</f>
        <v>0</v>
      </c>
      <c r="AR111" s="21">
        <f>+Produccion_UO!AR111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67.755317628317258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1.4857803793133133</v>
      </c>
      <c r="Y112" s="75">
        <f t="shared" si="11"/>
        <v>1.3999139982372764</v>
      </c>
      <c r="Z112" s="75">
        <f t="shared" si="11"/>
        <v>1.1104092806834693</v>
      </c>
      <c r="AA112" s="75">
        <f t="shared" si="11"/>
        <v>3.3506702785187581E-2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1" t="s">
        <v>678</v>
      </c>
      <c r="M118" s="21">
        <f>+Produccion_UO!M118</f>
        <v>0</v>
      </c>
      <c r="N118" s="21">
        <f>+Produccion_UO!N118</f>
        <v>0</v>
      </c>
      <c r="O118" s="21">
        <f>+Produccion_UO!O118</f>
        <v>0</v>
      </c>
      <c r="P118" s="21">
        <f>+Produccion_UO!P118</f>
        <v>0</v>
      </c>
      <c r="Q118" s="21">
        <f>+Produccion_UO!Q118</f>
        <v>0</v>
      </c>
      <c r="R118" s="21">
        <f>+Produccion_UO!R118</f>
        <v>0</v>
      </c>
      <c r="S118" s="21">
        <f>+Produccion_UO!S118</f>
        <v>0</v>
      </c>
      <c r="T118" s="21">
        <f>+Produccion_UO!T118</f>
        <v>0</v>
      </c>
      <c r="U118" s="21">
        <f>+Produccion_UO!U118</f>
        <v>0</v>
      </c>
      <c r="V118" s="21">
        <f>+Produccion_UO!V118</f>
        <v>0</v>
      </c>
      <c r="W118" s="21">
        <f>+Produccion_UO!W118</f>
        <v>0</v>
      </c>
      <c r="X118" s="21">
        <f>+Produccion_UO!X118</f>
        <v>0</v>
      </c>
      <c r="Y118" s="21">
        <f>+Produccion_UO!Y118</f>
        <v>0</v>
      </c>
      <c r="Z118" s="21">
        <f>+Produccion_UO!Z118</f>
        <v>0</v>
      </c>
      <c r="AA118" s="21">
        <f>+Produccion_UO!AA118</f>
        <v>0</v>
      </c>
      <c r="AB118" s="21">
        <f>+Produccion_UO!AB118</f>
        <v>0</v>
      </c>
      <c r="AC118" s="21">
        <f>+Produccion_UO!AC118</f>
        <v>0</v>
      </c>
      <c r="AD118" s="21">
        <f>+Produccion_UO!AD118</f>
        <v>0</v>
      </c>
      <c r="AE118" s="21">
        <f>+Produccion_UO!AE118</f>
        <v>0</v>
      </c>
      <c r="AF118" s="21">
        <f>+Produccion_UO!AF118</f>
        <v>0</v>
      </c>
      <c r="AG118" s="21">
        <f>+Produccion_UO!AG118</f>
        <v>0</v>
      </c>
      <c r="AH118" s="21">
        <f>+Produccion_UO!AH118</f>
        <v>0</v>
      </c>
      <c r="AI118" s="21">
        <f>+Produccion_UO!AI118</f>
        <v>0</v>
      </c>
      <c r="AJ118" s="21">
        <f>+Produccion_UO!AJ118</f>
        <v>0</v>
      </c>
      <c r="AK118" s="21">
        <f>+Produccion_UO!AK118</f>
        <v>0</v>
      </c>
      <c r="AL118" s="21">
        <f>+Produccion_UO!AL118</f>
        <v>0</v>
      </c>
      <c r="AM118" s="21">
        <f>+Produccion_UO!AM118</f>
        <v>0</v>
      </c>
      <c r="AN118" s="21">
        <f>+Produccion_UO!AN118</f>
        <v>0</v>
      </c>
      <c r="AO118" s="21">
        <f>+Produccion_UO!AO118</f>
        <v>0</v>
      </c>
      <c r="AP118" s="21">
        <f>+Produccion_UO!AP118</f>
        <v>0</v>
      </c>
      <c r="AQ118" s="21">
        <f>+Produccion_UO!AQ118</f>
        <v>0</v>
      </c>
      <c r="AR118" s="21">
        <f>+Produccion_UO!AR118</f>
        <v>0</v>
      </c>
    </row>
    <row r="119" spans="10:44" x14ac:dyDescent="0.25">
      <c r="J119" s="24" t="s">
        <v>127</v>
      </c>
      <c r="K119" s="13" t="s">
        <v>267</v>
      </c>
      <c r="L119" s="161" t="s">
        <v>679</v>
      </c>
      <c r="M119" s="21">
        <f>+Produccion_UO!M119+Produccion_UO!M120</f>
        <v>232.58269456745893</v>
      </c>
      <c r="N119" s="21">
        <f>+Produccion_UO!N119+Produccion_UO!N120</f>
        <v>232.52207174809791</v>
      </c>
      <c r="O119" s="21">
        <f>+Produccion_UO!O119+Produccion_UO!O120</f>
        <v>232.46988841022565</v>
      </c>
      <c r="P119" s="21">
        <f>+Produccion_UO!P119+Produccion_UO!P120</f>
        <v>232.41770507235339</v>
      </c>
      <c r="Q119" s="21">
        <f>+Produccion_UO!Q119+Produccion_UO!Q120</f>
        <v>232.36552173448112</v>
      </c>
      <c r="R119" s="21">
        <f>+Produccion_UO!R119+Produccion_UO!R120</f>
        <v>232.292843514569</v>
      </c>
      <c r="S119" s="21">
        <f>+Produccion_UO!S119+Produccion_UO!S120</f>
        <v>232.22016529465685</v>
      </c>
      <c r="T119" s="21">
        <f>+Produccion_UO!T119+Produccion_UO!T120</f>
        <v>232.16253212803889</v>
      </c>
      <c r="U119" s="21">
        <f>+Produccion_UO!U119+Produccion_UO!U120</f>
        <v>52.593017255987057</v>
      </c>
      <c r="V119" s="21">
        <f>+Produccion_UO!V119+Produccion_UO!V120</f>
        <v>0.59877084653823953</v>
      </c>
      <c r="W119" s="21">
        <f>+Produccion_UO!W119+Produccion_UO!W120</f>
        <v>0.38322671856840634</v>
      </c>
      <c r="X119" s="21">
        <f>+Produccion_UO!X119+Produccion_UO!X120</f>
        <v>0.38322671856841173</v>
      </c>
      <c r="Y119" s="21">
        <f>+Produccion_UO!Y119+Produccion_UO!Y120</f>
        <v>0.38322671856841173</v>
      </c>
      <c r="Z119" s="21">
        <f>+Produccion_UO!Z119+Produccion_UO!Z120</f>
        <v>0.27136877331504139</v>
      </c>
      <c r="AA119" s="21">
        <f>+Produccion_UO!AA119+Produccion_UO!AA120</f>
        <v>0</v>
      </c>
      <c r="AB119" s="21">
        <f>+Produccion_UO!AB119+Produccion_UO!AB120</f>
        <v>0</v>
      </c>
      <c r="AC119" s="21">
        <f>+Produccion_UO!AC119+Produccion_UO!AC120</f>
        <v>0</v>
      </c>
      <c r="AD119" s="21">
        <f>+Produccion_UO!AD119+Produccion_UO!AD120</f>
        <v>0</v>
      </c>
      <c r="AE119" s="21">
        <f>+Produccion_UO!AE119+Produccion_UO!AE120</f>
        <v>0</v>
      </c>
      <c r="AF119" s="21">
        <f>+Produccion_UO!AF119+Produccion_UO!AF120</f>
        <v>0</v>
      </c>
      <c r="AG119" s="21">
        <f>+Produccion_UO!AG119+Produccion_UO!AG120</f>
        <v>0</v>
      </c>
      <c r="AH119" s="21">
        <f>+Produccion_UO!AH119+Produccion_UO!AH120</f>
        <v>0</v>
      </c>
      <c r="AI119" s="21">
        <f>+Produccion_UO!AI119+Produccion_UO!AI120</f>
        <v>0</v>
      </c>
      <c r="AJ119" s="21">
        <f>+Produccion_UO!AJ119+Produccion_UO!AJ120</f>
        <v>0</v>
      </c>
      <c r="AK119" s="21">
        <f>+Produccion_UO!AK119+Produccion_UO!AK120</f>
        <v>0</v>
      </c>
      <c r="AL119" s="21">
        <f>+Produccion_UO!AL119+Produccion_UO!AL120</f>
        <v>0</v>
      </c>
      <c r="AM119" s="21">
        <f>+Produccion_UO!AM119+Produccion_UO!AM120</f>
        <v>0</v>
      </c>
      <c r="AN119" s="21">
        <f>+Produccion_UO!AN119+Produccion_UO!AN120</f>
        <v>0</v>
      </c>
      <c r="AO119" s="21">
        <f>+Produccion_UO!AO119+Produccion_UO!AO120</f>
        <v>0</v>
      </c>
      <c r="AP119" s="21">
        <f>+Produccion_UO!AP119+Produccion_UO!AP120</f>
        <v>0</v>
      </c>
      <c r="AQ119" s="21">
        <f>+Produccion_UO!AQ119+Produccion_UO!AQ120</f>
        <v>0</v>
      </c>
      <c r="AR119" s="21">
        <f>+Produccion_UO!AR119+Produccion_UO!AR120</f>
        <v>0</v>
      </c>
    </row>
    <row r="120" spans="10:44" x14ac:dyDescent="0.25">
      <c r="J120" s="24" t="s">
        <v>128</v>
      </c>
      <c r="K120" s="13" t="s">
        <v>268</v>
      </c>
      <c r="L120" s="161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</row>
    <row r="121" spans="10:44" x14ac:dyDescent="0.25">
      <c r="J121" s="24" t="s">
        <v>129</v>
      </c>
      <c r="K121" s="13" t="s">
        <v>369</v>
      </c>
      <c r="L121" s="161" t="s">
        <v>683</v>
      </c>
      <c r="M121" s="21">
        <f>+Produccion_UO!M121</f>
        <v>0</v>
      </c>
      <c r="N121" s="21">
        <f>+Produccion_UO!N121</f>
        <v>0</v>
      </c>
      <c r="O121" s="21">
        <f>+Produccion_UO!O121</f>
        <v>0</v>
      </c>
      <c r="P121" s="21">
        <f>+Produccion_UO!P121</f>
        <v>0</v>
      </c>
      <c r="Q121" s="21">
        <f>+Produccion_UO!Q121</f>
        <v>0</v>
      </c>
      <c r="R121" s="21">
        <f>+Produccion_UO!R121</f>
        <v>0</v>
      </c>
      <c r="S121" s="21">
        <f>+Produccion_UO!S121</f>
        <v>0</v>
      </c>
      <c r="T121" s="21">
        <f>+Produccion_UO!T121</f>
        <v>0</v>
      </c>
      <c r="U121" s="21">
        <f>+Produccion_UO!U121</f>
        <v>0</v>
      </c>
      <c r="V121" s="21">
        <f>+Produccion_UO!V121</f>
        <v>0</v>
      </c>
      <c r="W121" s="21">
        <f>+Produccion_UO!W121</f>
        <v>0</v>
      </c>
      <c r="X121" s="21">
        <f>+Produccion_UO!X121</f>
        <v>0</v>
      </c>
      <c r="Y121" s="21">
        <f>+Produccion_UO!Y121</f>
        <v>0</v>
      </c>
      <c r="Z121" s="21">
        <f>+Produccion_UO!Z121</f>
        <v>0</v>
      </c>
      <c r="AA121" s="21">
        <f>+Produccion_UO!AA121</f>
        <v>0</v>
      </c>
      <c r="AB121" s="21">
        <f>+Produccion_UO!AB121</f>
        <v>0</v>
      </c>
      <c r="AC121" s="21">
        <f>+Produccion_UO!AC121</f>
        <v>0</v>
      </c>
      <c r="AD121" s="21">
        <f>+Produccion_UO!AD121</f>
        <v>0</v>
      </c>
      <c r="AE121" s="21">
        <f>+Produccion_UO!AE121</f>
        <v>0</v>
      </c>
      <c r="AF121" s="21">
        <f>+Produccion_UO!AF121</f>
        <v>0</v>
      </c>
      <c r="AG121" s="21">
        <f>+Produccion_UO!AG121</f>
        <v>0</v>
      </c>
      <c r="AH121" s="21">
        <f>+Produccion_UO!AH121</f>
        <v>0</v>
      </c>
      <c r="AI121" s="21">
        <f>+Produccion_UO!AI121</f>
        <v>0</v>
      </c>
      <c r="AJ121" s="21">
        <f>+Produccion_UO!AJ121</f>
        <v>0</v>
      </c>
      <c r="AK121" s="21">
        <f>+Produccion_UO!AK121</f>
        <v>0</v>
      </c>
      <c r="AL121" s="21">
        <f>+Produccion_UO!AL121</f>
        <v>0</v>
      </c>
      <c r="AM121" s="21">
        <f>+Produccion_UO!AM121</f>
        <v>0</v>
      </c>
      <c r="AN121" s="21">
        <f>+Produccion_UO!AN121</f>
        <v>0</v>
      </c>
      <c r="AO121" s="21">
        <f>+Produccion_UO!AO121</f>
        <v>0</v>
      </c>
      <c r="AP121" s="21">
        <f>+Produccion_UO!AP121</f>
        <v>0</v>
      </c>
      <c r="AQ121" s="21">
        <f>+Produccion_UO!AQ121</f>
        <v>0</v>
      </c>
      <c r="AR121" s="21">
        <f>+Produccion_UO!AR121</f>
        <v>0</v>
      </c>
    </row>
    <row r="122" spans="10:44" x14ac:dyDescent="0.25">
      <c r="J122" s="24" t="s">
        <v>130</v>
      </c>
      <c r="K122" s="13" t="s">
        <v>370</v>
      </c>
      <c r="L122" s="161" t="s">
        <v>681</v>
      </c>
      <c r="M122" s="21">
        <f>+Produccion_UO!M122</f>
        <v>0</v>
      </c>
      <c r="N122" s="21">
        <f>+Produccion_UO!N122</f>
        <v>0</v>
      </c>
      <c r="O122" s="21">
        <f>+Produccion_UO!O122</f>
        <v>0</v>
      </c>
      <c r="P122" s="21">
        <f>+Produccion_UO!P122</f>
        <v>0</v>
      </c>
      <c r="Q122" s="21">
        <f>+Produccion_UO!Q122</f>
        <v>0</v>
      </c>
      <c r="R122" s="21">
        <f>+Produccion_UO!R122</f>
        <v>0</v>
      </c>
      <c r="S122" s="21">
        <f>+Produccion_UO!S122</f>
        <v>0</v>
      </c>
      <c r="T122" s="21">
        <f>+Produccion_UO!T122</f>
        <v>0</v>
      </c>
      <c r="U122" s="21">
        <f>+Produccion_UO!U122</f>
        <v>0</v>
      </c>
      <c r="V122" s="21">
        <f>+Produccion_UO!V122</f>
        <v>0</v>
      </c>
      <c r="W122" s="21">
        <f>+Produccion_UO!W122</f>
        <v>0</v>
      </c>
      <c r="X122" s="21">
        <f>+Produccion_UO!X122</f>
        <v>0</v>
      </c>
      <c r="Y122" s="21">
        <f>+Produccion_UO!Y122</f>
        <v>0</v>
      </c>
      <c r="Z122" s="21">
        <f>+Produccion_UO!Z122</f>
        <v>0</v>
      </c>
      <c r="AA122" s="21">
        <f>+Produccion_UO!AA122</f>
        <v>0</v>
      </c>
      <c r="AB122" s="21">
        <f>+Produccion_UO!AB122</f>
        <v>0</v>
      </c>
      <c r="AC122" s="21">
        <f>+Produccion_UO!AC122</f>
        <v>0</v>
      </c>
      <c r="AD122" s="21">
        <f>+Produccion_UO!AD122</f>
        <v>0</v>
      </c>
      <c r="AE122" s="21">
        <f>+Produccion_UO!AE122</f>
        <v>0</v>
      </c>
      <c r="AF122" s="21">
        <f>+Produccion_UO!AF122</f>
        <v>0</v>
      </c>
      <c r="AG122" s="21">
        <f>+Produccion_UO!AG122</f>
        <v>0</v>
      </c>
      <c r="AH122" s="21">
        <f>+Produccion_UO!AH122</f>
        <v>0</v>
      </c>
      <c r="AI122" s="21">
        <f>+Produccion_UO!AI122</f>
        <v>0</v>
      </c>
      <c r="AJ122" s="21">
        <f>+Produccion_UO!AJ122</f>
        <v>0</v>
      </c>
      <c r="AK122" s="21">
        <f>+Produccion_UO!AK122</f>
        <v>0</v>
      </c>
      <c r="AL122" s="21">
        <f>+Produccion_UO!AL122</f>
        <v>0</v>
      </c>
      <c r="AM122" s="21">
        <f>+Produccion_UO!AM122</f>
        <v>0</v>
      </c>
      <c r="AN122" s="21">
        <f>+Produccion_UO!AN122</f>
        <v>0</v>
      </c>
      <c r="AO122" s="21">
        <f>+Produccion_UO!AO122</f>
        <v>0</v>
      </c>
      <c r="AP122" s="21">
        <f>+Produccion_UO!AP122</f>
        <v>0</v>
      </c>
      <c r="AQ122" s="21">
        <f>+Produccion_UO!AQ122</f>
        <v>0</v>
      </c>
      <c r="AR122" s="21">
        <f>+Produccion_UO!AR122</f>
        <v>0</v>
      </c>
    </row>
    <row r="123" spans="10:44" x14ac:dyDescent="0.25">
      <c r="J123" s="24" t="s">
        <v>159</v>
      </c>
      <c r="K123" s="13" t="s">
        <v>269</v>
      </c>
      <c r="L123" s="161" t="s">
        <v>682</v>
      </c>
      <c r="M123" s="21">
        <f>+Produccion_UO!M123</f>
        <v>1.0941530020412098</v>
      </c>
      <c r="N123" s="21">
        <f>+Produccion_UO!N123</f>
        <v>1.0941530020412098</v>
      </c>
      <c r="O123" s="21">
        <f>+Produccion_UO!O123</f>
        <v>1.0941530020412098</v>
      </c>
      <c r="P123" s="21">
        <f>+Produccion_UO!P123</f>
        <v>1.0941530020412098</v>
      </c>
      <c r="Q123" s="21">
        <f>+Produccion_UO!Q123</f>
        <v>1.0941530020412098</v>
      </c>
      <c r="R123" s="21">
        <f>+Produccion_UO!R123</f>
        <v>1.0941530020412098</v>
      </c>
      <c r="S123" s="21">
        <f>+Produccion_UO!S123</f>
        <v>0.99098530424544962</v>
      </c>
      <c r="T123" s="21">
        <f>+Produccion_UO!T123</f>
        <v>0.88545967193930286</v>
      </c>
      <c r="U123" s="21">
        <f>+Produccion_UO!U123</f>
        <v>0.77993403963315611</v>
      </c>
      <c r="V123" s="21">
        <f>+Produccion_UO!V123</f>
        <v>0.67929857044732678</v>
      </c>
      <c r="W123" s="21">
        <f>+Produccion_UO!W123</f>
        <v>0.57866310126149467</v>
      </c>
      <c r="X123" s="21">
        <f>+Produccion_UO!X123</f>
        <v>0.47802763207566529</v>
      </c>
      <c r="Y123" s="21">
        <f>+Produccion_UO!Y123</f>
        <v>0.4259456230473132</v>
      </c>
      <c r="Z123" s="21">
        <f>+Produccion_UO!Z123</f>
        <v>0.37386361401896379</v>
      </c>
      <c r="AA123" s="21">
        <f>+Produccion_UO!AA123</f>
        <v>2.0323395199607758E-2</v>
      </c>
      <c r="AB123" s="21">
        <f>+Produccion_UO!AB123</f>
        <v>0</v>
      </c>
      <c r="AC123" s="21">
        <f>+Produccion_UO!AC123</f>
        <v>0</v>
      </c>
      <c r="AD123" s="21">
        <f>+Produccion_UO!AD123</f>
        <v>0</v>
      </c>
      <c r="AE123" s="21">
        <f>+Produccion_UO!AE123</f>
        <v>0</v>
      </c>
      <c r="AF123" s="21">
        <f>+Produccion_UO!AF123</f>
        <v>0</v>
      </c>
      <c r="AG123" s="21">
        <f>+Produccion_UO!AG123</f>
        <v>0</v>
      </c>
      <c r="AH123" s="21">
        <f>+Produccion_UO!AH123</f>
        <v>0</v>
      </c>
      <c r="AI123" s="21">
        <f>+Produccion_UO!AI123</f>
        <v>0</v>
      </c>
      <c r="AJ123" s="21">
        <f>+Produccion_UO!AJ123</f>
        <v>0</v>
      </c>
      <c r="AK123" s="21">
        <f>+Produccion_UO!AK123</f>
        <v>0</v>
      </c>
      <c r="AL123" s="21">
        <f>+Produccion_UO!AL123</f>
        <v>0</v>
      </c>
      <c r="AM123" s="21">
        <f>+Produccion_UO!AM123</f>
        <v>0</v>
      </c>
      <c r="AN123" s="21">
        <f>+Produccion_UO!AN123</f>
        <v>0</v>
      </c>
      <c r="AO123" s="21">
        <f>+Produccion_UO!AO123</f>
        <v>0</v>
      </c>
      <c r="AP123" s="21">
        <f>+Produccion_UO!AP123</f>
        <v>0</v>
      </c>
      <c r="AQ123" s="21">
        <f>+Produccion_UO!AQ123</f>
        <v>0</v>
      </c>
      <c r="AR123" s="21">
        <f>+Produccion_UO!AR123</f>
        <v>0</v>
      </c>
    </row>
    <row r="124" spans="10:44" x14ac:dyDescent="0.25">
      <c r="J124" s="24" t="s">
        <v>131</v>
      </c>
      <c r="K124" s="13" t="s">
        <v>371</v>
      </c>
      <c r="L124" s="161" t="s">
        <v>680</v>
      </c>
      <c r="M124" s="21">
        <f>+Produccion_UO!M124</f>
        <v>0</v>
      </c>
      <c r="N124" s="21">
        <f>+Produccion_UO!N124</f>
        <v>0</v>
      </c>
      <c r="O124" s="21">
        <f>+Produccion_UO!O124</f>
        <v>0</v>
      </c>
      <c r="P124" s="21">
        <f>+Produccion_UO!P124</f>
        <v>0</v>
      </c>
      <c r="Q124" s="21">
        <f>+Produccion_UO!Q124</f>
        <v>0</v>
      </c>
      <c r="R124" s="21">
        <f>+Produccion_UO!R124</f>
        <v>0</v>
      </c>
      <c r="S124" s="21">
        <f>+Produccion_UO!S124</f>
        <v>0</v>
      </c>
      <c r="T124" s="21">
        <f>+Produccion_UO!T124</f>
        <v>0</v>
      </c>
      <c r="U124" s="21">
        <f>+Produccion_UO!U124</f>
        <v>0</v>
      </c>
      <c r="V124" s="21">
        <f>+Produccion_UO!V124</f>
        <v>0</v>
      </c>
      <c r="W124" s="21">
        <f>+Produccion_UO!W124</f>
        <v>0</v>
      </c>
      <c r="X124" s="21">
        <f>+Produccion_UO!X124</f>
        <v>0</v>
      </c>
      <c r="Y124" s="21">
        <f>+Produccion_UO!Y124</f>
        <v>0</v>
      </c>
      <c r="Z124" s="21">
        <f>+Produccion_UO!Z124</f>
        <v>0</v>
      </c>
      <c r="AA124" s="21">
        <f>+Produccion_UO!AA124</f>
        <v>0</v>
      </c>
      <c r="AB124" s="21">
        <f>+Produccion_UO!AB124</f>
        <v>0</v>
      </c>
      <c r="AC124" s="21">
        <f>+Produccion_UO!AC124</f>
        <v>0</v>
      </c>
      <c r="AD124" s="21">
        <f>+Produccion_UO!AD124</f>
        <v>0</v>
      </c>
      <c r="AE124" s="21">
        <f>+Produccion_UO!AE124</f>
        <v>0</v>
      </c>
      <c r="AF124" s="21">
        <f>+Produccion_UO!AF124</f>
        <v>0</v>
      </c>
      <c r="AG124" s="21">
        <f>+Produccion_UO!AG124</f>
        <v>0</v>
      </c>
      <c r="AH124" s="21">
        <f>+Produccion_UO!AH124</f>
        <v>0</v>
      </c>
      <c r="AI124" s="21">
        <f>+Produccion_UO!AI124</f>
        <v>0</v>
      </c>
      <c r="AJ124" s="21">
        <f>+Produccion_UO!AJ124</f>
        <v>0</v>
      </c>
      <c r="AK124" s="21">
        <f>+Produccion_UO!AK124</f>
        <v>0</v>
      </c>
      <c r="AL124" s="21">
        <f>+Produccion_UO!AL124</f>
        <v>0</v>
      </c>
      <c r="AM124" s="21">
        <f>+Produccion_UO!AM124</f>
        <v>0</v>
      </c>
      <c r="AN124" s="21">
        <f>+Produccion_UO!AN124</f>
        <v>0</v>
      </c>
      <c r="AO124" s="21">
        <f>+Produccion_UO!AO124</f>
        <v>0</v>
      </c>
      <c r="AP124" s="21">
        <f>+Produccion_UO!AP124</f>
        <v>0</v>
      </c>
      <c r="AQ124" s="21">
        <f>+Produccion_UO!AQ124</f>
        <v>0</v>
      </c>
      <c r="AR124" s="21">
        <f>+Produccion_UO!AR124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53.372951295620211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0.86125435064407707</v>
      </c>
      <c r="Y125" s="75">
        <f t="shared" si="13"/>
        <v>0.80917234161572493</v>
      </c>
      <c r="Z125" s="75">
        <f t="shared" si="13"/>
        <v>0.64523238733400512</v>
      </c>
      <c r="AA125" s="75">
        <f t="shared" si="13"/>
        <v>2.0323395199607758E-2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1" t="s">
        <v>678</v>
      </c>
      <c r="M131" s="21">
        <f>+Produccion_UO!M131</f>
        <v>0</v>
      </c>
      <c r="N131" s="21">
        <f>+Produccion_UO!N131</f>
        <v>0</v>
      </c>
      <c r="O131" s="21">
        <f>+Produccion_UO!O131</f>
        <v>0</v>
      </c>
      <c r="P131" s="21">
        <f>+Produccion_UO!P131</f>
        <v>0</v>
      </c>
      <c r="Q131" s="21">
        <f>+Produccion_UO!Q131</f>
        <v>0</v>
      </c>
      <c r="R131" s="21">
        <f>+Produccion_UO!R131</f>
        <v>0</v>
      </c>
      <c r="S131" s="21">
        <f>+Produccion_UO!S131</f>
        <v>0</v>
      </c>
      <c r="T131" s="21">
        <f>+Produccion_UO!T131</f>
        <v>0</v>
      </c>
      <c r="U131" s="21">
        <f>+Produccion_UO!U131</f>
        <v>0</v>
      </c>
      <c r="V131" s="21">
        <f>+Produccion_UO!V131</f>
        <v>0</v>
      </c>
      <c r="W131" s="21">
        <f>+Produccion_UO!W131</f>
        <v>0</v>
      </c>
      <c r="X131" s="21">
        <f>+Produccion_UO!X131</f>
        <v>0</v>
      </c>
      <c r="Y131" s="21">
        <f>+Produccion_UO!Y131</f>
        <v>0</v>
      </c>
      <c r="Z131" s="21">
        <f>+Produccion_UO!Z131</f>
        <v>0</v>
      </c>
      <c r="AA131" s="21">
        <f>+Produccion_UO!AA131</f>
        <v>0</v>
      </c>
      <c r="AB131" s="21">
        <f>+Produccion_UO!AB131</f>
        <v>0</v>
      </c>
      <c r="AC131" s="21">
        <f>+Produccion_UO!AC131</f>
        <v>0</v>
      </c>
      <c r="AD131" s="21">
        <f>+Produccion_UO!AD131</f>
        <v>0</v>
      </c>
      <c r="AE131" s="21">
        <f>+Produccion_UO!AE131</f>
        <v>0</v>
      </c>
      <c r="AF131" s="21">
        <f>+Produccion_UO!AF131</f>
        <v>0</v>
      </c>
      <c r="AG131" s="21">
        <f>+Produccion_UO!AG131</f>
        <v>0</v>
      </c>
      <c r="AH131" s="21">
        <f>+Produccion_UO!AH131</f>
        <v>0</v>
      </c>
      <c r="AI131" s="21">
        <f>+Produccion_UO!AI131</f>
        <v>0</v>
      </c>
      <c r="AJ131" s="21">
        <f>+Produccion_UO!AJ131</f>
        <v>0</v>
      </c>
      <c r="AK131" s="21">
        <f>+Produccion_UO!AK131</f>
        <v>0</v>
      </c>
      <c r="AL131" s="21">
        <f>+Produccion_UO!AL131</f>
        <v>0</v>
      </c>
      <c r="AM131" s="21">
        <f>+Produccion_UO!AM131</f>
        <v>0</v>
      </c>
      <c r="AN131" s="21">
        <f>+Produccion_UO!AN131</f>
        <v>0</v>
      </c>
      <c r="AO131" s="21">
        <f>+Produccion_UO!AO131</f>
        <v>0</v>
      </c>
      <c r="AP131" s="21">
        <f>+Produccion_UO!AP131</f>
        <v>0</v>
      </c>
      <c r="AQ131" s="21">
        <f>+Produccion_UO!AQ131</f>
        <v>0</v>
      </c>
      <c r="AR131" s="21">
        <f>+Produccion_UO!AR131</f>
        <v>0</v>
      </c>
    </row>
    <row r="132" spans="10:44" x14ac:dyDescent="0.25">
      <c r="J132" s="24" t="s">
        <v>43</v>
      </c>
      <c r="K132" s="13" t="s">
        <v>267</v>
      </c>
      <c r="L132" s="161" t="s">
        <v>679</v>
      </c>
      <c r="M132" s="21">
        <f>+Produccion_UO!M132+Produccion_UO!M133</f>
        <v>15.017897556963245</v>
      </c>
      <c r="N132" s="21">
        <f>+Produccion_UO!N132+Produccion_UO!N133</f>
        <v>15.005523430862668</v>
      </c>
      <c r="O132" s="21">
        <f>+Produccion_UO!O132+Produccion_UO!O133</f>
        <v>14.994871943353733</v>
      </c>
      <c r="P132" s="21">
        <f>+Produccion_UO!P132+Produccion_UO!P133</f>
        <v>14.984220455844795</v>
      </c>
      <c r="Q132" s="21">
        <f>+Produccion_UO!Q132+Produccion_UO!Q133</f>
        <v>14.97356896833586</v>
      </c>
      <c r="R132" s="21">
        <f>+Produccion_UO!R132+Produccion_UO!R133</f>
        <v>14.958734134399771</v>
      </c>
      <c r="S132" s="21">
        <f>+Produccion_UO!S132+Produccion_UO!S133</f>
        <v>14.943899300463682</v>
      </c>
      <c r="T132" s="21">
        <f>+Produccion_UO!T132+Produccion_UO!T133</f>
        <v>14.932135412231117</v>
      </c>
      <c r="U132" s="21">
        <f>+Produccion_UO!U132+Produccion_UO!U133</f>
        <v>3.4520211610270883</v>
      </c>
      <c r="V132" s="21">
        <f>+Produccion_UO!V132+Produccion_UO!V133</f>
        <v>0.12221909238977866</v>
      </c>
      <c r="W132" s="21">
        <f>+Produccion_UO!W132+Produccion_UO!W133</f>
        <v>7.8222949553627782E-2</v>
      </c>
      <c r="X132" s="21">
        <f>+Produccion_UO!X132+Produccion_UO!X133</f>
        <v>7.8222949553628449E-2</v>
      </c>
      <c r="Y132" s="21">
        <f>+Produccion_UO!Y132+Produccion_UO!Y133</f>
        <v>7.8222949553628449E-2</v>
      </c>
      <c r="Z132" s="21">
        <f>+Produccion_UO!Z132+Produccion_UO!Z133</f>
        <v>5.5390881785981852E-2</v>
      </c>
      <c r="AA132" s="21">
        <f>+Produccion_UO!AA132+Produccion_UO!AA133</f>
        <v>0</v>
      </c>
      <c r="AB132" s="21">
        <f>+Produccion_UO!AB132+Produccion_UO!AB133</f>
        <v>0</v>
      </c>
      <c r="AC132" s="21">
        <f>+Produccion_UO!AC132+Produccion_UO!AC133</f>
        <v>0</v>
      </c>
      <c r="AD132" s="21">
        <f>+Produccion_UO!AD132+Produccion_UO!AD133</f>
        <v>0</v>
      </c>
      <c r="AE132" s="21">
        <f>+Produccion_UO!AE132+Produccion_UO!AE133</f>
        <v>0</v>
      </c>
      <c r="AF132" s="21">
        <f>+Produccion_UO!AF132+Produccion_UO!AF133</f>
        <v>0</v>
      </c>
      <c r="AG132" s="21">
        <f>+Produccion_UO!AG132+Produccion_UO!AG133</f>
        <v>0</v>
      </c>
      <c r="AH132" s="21">
        <f>+Produccion_UO!AH132+Produccion_UO!AH133</f>
        <v>0</v>
      </c>
      <c r="AI132" s="21">
        <f>+Produccion_UO!AI132+Produccion_UO!AI133</f>
        <v>0</v>
      </c>
      <c r="AJ132" s="21">
        <f>+Produccion_UO!AJ132+Produccion_UO!AJ133</f>
        <v>0</v>
      </c>
      <c r="AK132" s="21">
        <f>+Produccion_UO!AK132+Produccion_UO!AK133</f>
        <v>0</v>
      </c>
      <c r="AL132" s="21">
        <f>+Produccion_UO!AL132+Produccion_UO!AL133</f>
        <v>0</v>
      </c>
      <c r="AM132" s="21">
        <f>+Produccion_UO!AM132+Produccion_UO!AM133</f>
        <v>0</v>
      </c>
      <c r="AN132" s="21">
        <f>+Produccion_UO!AN132+Produccion_UO!AN133</f>
        <v>0</v>
      </c>
      <c r="AO132" s="21">
        <f>+Produccion_UO!AO132+Produccion_UO!AO133</f>
        <v>0</v>
      </c>
      <c r="AP132" s="21">
        <f>+Produccion_UO!AP132+Produccion_UO!AP133</f>
        <v>0</v>
      </c>
      <c r="AQ132" s="21">
        <f>+Produccion_UO!AQ132+Produccion_UO!AQ133</f>
        <v>0</v>
      </c>
      <c r="AR132" s="21">
        <f>+Produccion_UO!AR132+Produccion_UO!AR133</f>
        <v>0</v>
      </c>
    </row>
    <row r="133" spans="10:44" x14ac:dyDescent="0.25">
      <c r="J133" s="24" t="s">
        <v>43</v>
      </c>
      <c r="K133" s="13" t="s">
        <v>268</v>
      </c>
      <c r="L133" s="161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</row>
    <row r="134" spans="10:44" x14ac:dyDescent="0.25">
      <c r="J134" s="24" t="s">
        <v>43</v>
      </c>
      <c r="K134" s="13" t="s">
        <v>369</v>
      </c>
      <c r="L134" s="161" t="s">
        <v>683</v>
      </c>
      <c r="M134" s="21">
        <f>+Produccion_UO!M134</f>
        <v>0</v>
      </c>
      <c r="N134" s="21">
        <f>+Produccion_UO!N134</f>
        <v>0</v>
      </c>
      <c r="O134" s="21">
        <f>+Produccion_UO!O134</f>
        <v>0</v>
      </c>
      <c r="P134" s="21">
        <f>+Produccion_UO!P134</f>
        <v>0</v>
      </c>
      <c r="Q134" s="21">
        <f>+Produccion_UO!Q134</f>
        <v>0</v>
      </c>
      <c r="R134" s="21">
        <f>+Produccion_UO!R134</f>
        <v>0</v>
      </c>
      <c r="S134" s="21">
        <f>+Produccion_UO!S134</f>
        <v>0</v>
      </c>
      <c r="T134" s="21">
        <f>+Produccion_UO!T134</f>
        <v>0</v>
      </c>
      <c r="U134" s="21">
        <f>+Produccion_UO!U134</f>
        <v>0</v>
      </c>
      <c r="V134" s="21">
        <f>+Produccion_UO!V134</f>
        <v>0</v>
      </c>
      <c r="W134" s="21">
        <f>+Produccion_UO!W134</f>
        <v>0</v>
      </c>
      <c r="X134" s="21">
        <f>+Produccion_UO!X134</f>
        <v>0</v>
      </c>
      <c r="Y134" s="21">
        <f>+Produccion_UO!Y134</f>
        <v>0</v>
      </c>
      <c r="Z134" s="21">
        <f>+Produccion_UO!Z134</f>
        <v>0</v>
      </c>
      <c r="AA134" s="21">
        <f>+Produccion_UO!AA134</f>
        <v>0</v>
      </c>
      <c r="AB134" s="21">
        <f>+Produccion_UO!AB134</f>
        <v>0</v>
      </c>
      <c r="AC134" s="21">
        <f>+Produccion_UO!AC134</f>
        <v>0</v>
      </c>
      <c r="AD134" s="21">
        <f>+Produccion_UO!AD134</f>
        <v>0</v>
      </c>
      <c r="AE134" s="21">
        <f>+Produccion_UO!AE134</f>
        <v>0</v>
      </c>
      <c r="AF134" s="21">
        <f>+Produccion_UO!AF134</f>
        <v>0</v>
      </c>
      <c r="AG134" s="21">
        <f>+Produccion_UO!AG134</f>
        <v>0</v>
      </c>
      <c r="AH134" s="21">
        <f>+Produccion_UO!AH134</f>
        <v>0</v>
      </c>
      <c r="AI134" s="21">
        <f>+Produccion_UO!AI134</f>
        <v>0</v>
      </c>
      <c r="AJ134" s="21">
        <f>+Produccion_UO!AJ134</f>
        <v>0</v>
      </c>
      <c r="AK134" s="21">
        <f>+Produccion_UO!AK134</f>
        <v>0</v>
      </c>
      <c r="AL134" s="21">
        <f>+Produccion_UO!AL134</f>
        <v>0</v>
      </c>
      <c r="AM134" s="21">
        <f>+Produccion_UO!AM134</f>
        <v>0</v>
      </c>
      <c r="AN134" s="21">
        <f>+Produccion_UO!AN134</f>
        <v>0</v>
      </c>
      <c r="AO134" s="21">
        <f>+Produccion_UO!AO134</f>
        <v>0</v>
      </c>
      <c r="AP134" s="21">
        <f>+Produccion_UO!AP134</f>
        <v>0</v>
      </c>
      <c r="AQ134" s="21">
        <f>+Produccion_UO!AQ134</f>
        <v>0</v>
      </c>
      <c r="AR134" s="21">
        <f>+Produccion_UO!AR134</f>
        <v>0</v>
      </c>
    </row>
    <row r="135" spans="10:44" x14ac:dyDescent="0.25">
      <c r="J135" s="24" t="s">
        <v>43</v>
      </c>
      <c r="K135" s="13" t="s">
        <v>370</v>
      </c>
      <c r="L135" s="161" t="s">
        <v>681</v>
      </c>
      <c r="M135" s="21">
        <f>+Produccion_UO!M135</f>
        <v>0</v>
      </c>
      <c r="N135" s="21">
        <f>+Produccion_UO!N135</f>
        <v>0</v>
      </c>
      <c r="O135" s="21">
        <f>+Produccion_UO!O135</f>
        <v>0</v>
      </c>
      <c r="P135" s="21">
        <f>+Produccion_UO!P135</f>
        <v>0</v>
      </c>
      <c r="Q135" s="21">
        <f>+Produccion_UO!Q135</f>
        <v>0</v>
      </c>
      <c r="R135" s="21">
        <f>+Produccion_UO!R135</f>
        <v>0</v>
      </c>
      <c r="S135" s="21">
        <f>+Produccion_UO!S135</f>
        <v>0</v>
      </c>
      <c r="T135" s="21">
        <f>+Produccion_UO!T135</f>
        <v>0</v>
      </c>
      <c r="U135" s="21">
        <f>+Produccion_UO!U135</f>
        <v>0</v>
      </c>
      <c r="V135" s="21">
        <f>+Produccion_UO!V135</f>
        <v>0</v>
      </c>
      <c r="W135" s="21">
        <f>+Produccion_UO!W135</f>
        <v>0</v>
      </c>
      <c r="X135" s="21">
        <f>+Produccion_UO!X135</f>
        <v>0</v>
      </c>
      <c r="Y135" s="21">
        <f>+Produccion_UO!Y135</f>
        <v>0</v>
      </c>
      <c r="Z135" s="21">
        <f>+Produccion_UO!Z135</f>
        <v>0</v>
      </c>
      <c r="AA135" s="21">
        <f>+Produccion_UO!AA135</f>
        <v>0</v>
      </c>
      <c r="AB135" s="21">
        <f>+Produccion_UO!AB135</f>
        <v>0</v>
      </c>
      <c r="AC135" s="21">
        <f>+Produccion_UO!AC135</f>
        <v>0</v>
      </c>
      <c r="AD135" s="21">
        <f>+Produccion_UO!AD135</f>
        <v>0</v>
      </c>
      <c r="AE135" s="21">
        <f>+Produccion_UO!AE135</f>
        <v>0</v>
      </c>
      <c r="AF135" s="21">
        <f>+Produccion_UO!AF135</f>
        <v>0</v>
      </c>
      <c r="AG135" s="21">
        <f>+Produccion_UO!AG135</f>
        <v>0</v>
      </c>
      <c r="AH135" s="21">
        <f>+Produccion_UO!AH135</f>
        <v>0</v>
      </c>
      <c r="AI135" s="21">
        <f>+Produccion_UO!AI135</f>
        <v>0</v>
      </c>
      <c r="AJ135" s="21">
        <f>+Produccion_UO!AJ135</f>
        <v>0</v>
      </c>
      <c r="AK135" s="21">
        <f>+Produccion_UO!AK135</f>
        <v>0</v>
      </c>
      <c r="AL135" s="21">
        <f>+Produccion_UO!AL135</f>
        <v>0</v>
      </c>
      <c r="AM135" s="21">
        <f>+Produccion_UO!AM135</f>
        <v>0</v>
      </c>
      <c r="AN135" s="21">
        <f>+Produccion_UO!AN135</f>
        <v>0</v>
      </c>
      <c r="AO135" s="21">
        <f>+Produccion_UO!AO135</f>
        <v>0</v>
      </c>
      <c r="AP135" s="21">
        <f>+Produccion_UO!AP135</f>
        <v>0</v>
      </c>
      <c r="AQ135" s="21">
        <f>+Produccion_UO!AQ135</f>
        <v>0</v>
      </c>
      <c r="AR135" s="21">
        <f>+Produccion_UO!AR135</f>
        <v>0</v>
      </c>
    </row>
    <row r="136" spans="10:44" x14ac:dyDescent="0.25">
      <c r="J136" s="24" t="s">
        <v>43</v>
      </c>
      <c r="K136" s="13" t="s">
        <v>269</v>
      </c>
      <c r="L136" s="161" t="s">
        <v>682</v>
      </c>
      <c r="M136" s="21">
        <f>+Produccion_UO!M136</f>
        <v>0.17656373980113368</v>
      </c>
      <c r="N136" s="21">
        <f>+Produccion_UO!N136</f>
        <v>0.17656373980113368</v>
      </c>
      <c r="O136" s="21">
        <f>+Produccion_UO!O136</f>
        <v>0.17656373980113368</v>
      </c>
      <c r="P136" s="21">
        <f>+Produccion_UO!P136</f>
        <v>0.17656373980113368</v>
      </c>
      <c r="Q136" s="21">
        <f>+Produccion_UO!Q136</f>
        <v>0.17656373980113368</v>
      </c>
      <c r="R136" s="21">
        <f>+Produccion_UO!R136</f>
        <v>0.17656373980113368</v>
      </c>
      <c r="S136" s="21">
        <f>+Produccion_UO!S136</f>
        <v>0.15991554296256563</v>
      </c>
      <c r="T136" s="21">
        <f>+Produccion_UO!T136</f>
        <v>0.14288684565049531</v>
      </c>
      <c r="U136" s="21">
        <f>+Produccion_UO!U136</f>
        <v>0.12585814833842568</v>
      </c>
      <c r="V136" s="21">
        <f>+Produccion_UO!V136</f>
        <v>0.10961857785518997</v>
      </c>
      <c r="W136" s="21">
        <f>+Produccion_UO!W136</f>
        <v>9.3379007371954245E-2</v>
      </c>
      <c r="X136" s="21">
        <f>+Produccion_UO!X136</f>
        <v>7.7139436888718535E-2</v>
      </c>
      <c r="Y136" s="21">
        <f>+Produccion_UO!Y136</f>
        <v>6.8734950246314194E-2</v>
      </c>
      <c r="Z136" s="21">
        <f>+Produccion_UO!Z136</f>
        <v>6.0330463603909715E-2</v>
      </c>
      <c r="AA136" s="21">
        <f>+Produccion_UO!AA136</f>
        <v>3.2795912959200689E-3</v>
      </c>
      <c r="AB136" s="21">
        <f>+Produccion_UO!AB136</f>
        <v>0</v>
      </c>
      <c r="AC136" s="21">
        <f>+Produccion_UO!AC136</f>
        <v>0</v>
      </c>
      <c r="AD136" s="21">
        <f>+Produccion_UO!AD136</f>
        <v>0</v>
      </c>
      <c r="AE136" s="21">
        <f>+Produccion_UO!AE136</f>
        <v>0</v>
      </c>
      <c r="AF136" s="21">
        <f>+Produccion_UO!AF136</f>
        <v>0</v>
      </c>
      <c r="AG136" s="21">
        <f>+Produccion_UO!AG136</f>
        <v>0</v>
      </c>
      <c r="AH136" s="21">
        <f>+Produccion_UO!AH136</f>
        <v>0</v>
      </c>
      <c r="AI136" s="21">
        <f>+Produccion_UO!AI136</f>
        <v>0</v>
      </c>
      <c r="AJ136" s="21">
        <f>+Produccion_UO!AJ136</f>
        <v>0</v>
      </c>
      <c r="AK136" s="21">
        <f>+Produccion_UO!AK136</f>
        <v>0</v>
      </c>
      <c r="AL136" s="21">
        <f>+Produccion_UO!AL136</f>
        <v>0</v>
      </c>
      <c r="AM136" s="21">
        <f>+Produccion_UO!AM136</f>
        <v>0</v>
      </c>
      <c r="AN136" s="21">
        <f>+Produccion_UO!AN136</f>
        <v>0</v>
      </c>
      <c r="AO136" s="21">
        <f>+Produccion_UO!AO136</f>
        <v>0</v>
      </c>
      <c r="AP136" s="21">
        <f>+Produccion_UO!AP136</f>
        <v>0</v>
      </c>
      <c r="AQ136" s="21">
        <f>+Produccion_UO!AQ136</f>
        <v>0</v>
      </c>
      <c r="AR136" s="21">
        <f>+Produccion_UO!AR136</f>
        <v>0</v>
      </c>
    </row>
    <row r="137" spans="10:44" x14ac:dyDescent="0.25">
      <c r="J137" s="24" t="s">
        <v>43</v>
      </c>
      <c r="K137" s="13" t="s">
        <v>371</v>
      </c>
      <c r="L137" s="161" t="s">
        <v>680</v>
      </c>
      <c r="M137" s="21">
        <f>+Produccion_UO!M137</f>
        <v>0</v>
      </c>
      <c r="N137" s="21">
        <f>+Produccion_UO!N137</f>
        <v>0</v>
      </c>
      <c r="O137" s="21">
        <f>+Produccion_UO!O137</f>
        <v>0</v>
      </c>
      <c r="P137" s="21">
        <f>+Produccion_UO!P137</f>
        <v>0</v>
      </c>
      <c r="Q137" s="21">
        <f>+Produccion_UO!Q137</f>
        <v>0</v>
      </c>
      <c r="R137" s="21">
        <f>+Produccion_UO!R137</f>
        <v>0</v>
      </c>
      <c r="S137" s="21">
        <f>+Produccion_UO!S137</f>
        <v>0</v>
      </c>
      <c r="T137" s="21">
        <f>+Produccion_UO!T137</f>
        <v>0</v>
      </c>
      <c r="U137" s="21">
        <f>+Produccion_UO!U137</f>
        <v>0</v>
      </c>
      <c r="V137" s="21">
        <f>+Produccion_UO!V137</f>
        <v>0</v>
      </c>
      <c r="W137" s="21">
        <f>+Produccion_UO!W137</f>
        <v>0</v>
      </c>
      <c r="X137" s="21">
        <f>+Produccion_UO!X137</f>
        <v>0</v>
      </c>
      <c r="Y137" s="21">
        <f>+Produccion_UO!Y137</f>
        <v>0</v>
      </c>
      <c r="Z137" s="21">
        <f>+Produccion_UO!Z137</f>
        <v>0</v>
      </c>
      <c r="AA137" s="21">
        <f>+Produccion_UO!AA137</f>
        <v>0</v>
      </c>
      <c r="AB137" s="21">
        <f>+Produccion_UO!AB137</f>
        <v>0</v>
      </c>
      <c r="AC137" s="21">
        <f>+Produccion_UO!AC137</f>
        <v>0</v>
      </c>
      <c r="AD137" s="21">
        <f>+Produccion_UO!AD137</f>
        <v>0</v>
      </c>
      <c r="AE137" s="21">
        <f>+Produccion_UO!AE137</f>
        <v>0</v>
      </c>
      <c r="AF137" s="21">
        <f>+Produccion_UO!AF137</f>
        <v>0</v>
      </c>
      <c r="AG137" s="21">
        <f>+Produccion_UO!AG137</f>
        <v>0</v>
      </c>
      <c r="AH137" s="21">
        <f>+Produccion_UO!AH137</f>
        <v>0</v>
      </c>
      <c r="AI137" s="21">
        <f>+Produccion_UO!AI137</f>
        <v>0</v>
      </c>
      <c r="AJ137" s="21">
        <f>+Produccion_UO!AJ137</f>
        <v>0</v>
      </c>
      <c r="AK137" s="21">
        <f>+Produccion_UO!AK137</f>
        <v>0</v>
      </c>
      <c r="AL137" s="21">
        <f>+Produccion_UO!AL137</f>
        <v>0</v>
      </c>
      <c r="AM137" s="21">
        <f>+Produccion_UO!AM137</f>
        <v>0</v>
      </c>
      <c r="AN137" s="21">
        <f>+Produccion_UO!AN137</f>
        <v>0</v>
      </c>
      <c r="AO137" s="21">
        <f>+Produccion_UO!AO137</f>
        <v>0</v>
      </c>
      <c r="AP137" s="21">
        <f>+Produccion_UO!AP137</f>
        <v>0</v>
      </c>
      <c r="AQ137" s="21">
        <f>+Produccion_UO!AQ137</f>
        <v>0</v>
      </c>
      <c r="AR137" s="21">
        <f>+Produccion_UO!AR137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4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3" t="s">
        <v>678</v>
      </c>
      <c r="M145" s="21">
        <f>+Produccion_UO!M145</f>
        <v>174.72369860524157</v>
      </c>
      <c r="N145" s="21">
        <f>+Produccion_UO!N145</f>
        <v>141.19107171040335</v>
      </c>
      <c r="O145" s="21">
        <f>+Produccion_UO!O145</f>
        <v>110.54488574344337</v>
      </c>
      <c r="P145" s="21">
        <f>+Produccion_UO!P145</f>
        <v>129.09570512606268</v>
      </c>
      <c r="Q145" s="21">
        <f>+Produccion_UO!Q145</f>
        <v>123.04802183389232</v>
      </c>
      <c r="R145" s="21">
        <f>+Produccion_UO!R145</f>
        <v>0</v>
      </c>
      <c r="S145" s="21">
        <f>+Produccion_UO!S145</f>
        <v>0</v>
      </c>
      <c r="T145" s="21">
        <f>+Produccion_UO!T145</f>
        <v>0</v>
      </c>
      <c r="U145" s="21">
        <f>+Produccion_UO!U145</f>
        <v>0</v>
      </c>
      <c r="V145" s="21">
        <f>+Produccion_UO!V145</f>
        <v>0</v>
      </c>
      <c r="W145" s="21">
        <f>+Produccion_UO!W145</f>
        <v>0</v>
      </c>
      <c r="X145" s="21">
        <f>+Produccion_UO!X145</f>
        <v>0</v>
      </c>
      <c r="Y145" s="21">
        <f>+Produccion_UO!Y145</f>
        <v>0</v>
      </c>
      <c r="Z145" s="21">
        <f>+Produccion_UO!Z145</f>
        <v>0</v>
      </c>
      <c r="AA145" s="21">
        <f>+Produccion_UO!AA145</f>
        <v>0</v>
      </c>
      <c r="AB145" s="21">
        <f>+Produccion_UO!AB145</f>
        <v>0</v>
      </c>
      <c r="AC145" s="21">
        <f>+Produccion_UO!AC145</f>
        <v>0</v>
      </c>
      <c r="AD145" s="21">
        <f>+Produccion_UO!AD145</f>
        <v>0</v>
      </c>
      <c r="AE145" s="21">
        <f>+Produccion_UO!AE145</f>
        <v>0</v>
      </c>
      <c r="AF145" s="21">
        <f>+Produccion_UO!AF145</f>
        <v>0</v>
      </c>
      <c r="AG145" s="21">
        <f>+Produccion_UO!AG145</f>
        <v>0</v>
      </c>
      <c r="AH145" s="21">
        <f>+Produccion_UO!AH145</f>
        <v>0</v>
      </c>
      <c r="AI145" s="21">
        <f>+Produccion_UO!AI145</f>
        <v>0</v>
      </c>
      <c r="AJ145" s="21">
        <f>+Produccion_UO!AJ145</f>
        <v>0</v>
      </c>
      <c r="AK145" s="21">
        <f>+Produccion_UO!AK145</f>
        <v>0</v>
      </c>
      <c r="AL145" s="21">
        <f>+Produccion_UO!AL145</f>
        <v>0</v>
      </c>
      <c r="AM145" s="21">
        <f>+Produccion_UO!AM145</f>
        <v>0</v>
      </c>
      <c r="AN145" s="21">
        <f>+Produccion_UO!AN145</f>
        <v>0</v>
      </c>
      <c r="AO145" s="21">
        <f>+Produccion_UO!AO145</f>
        <v>0</v>
      </c>
      <c r="AP145" s="21">
        <f>+Produccion_UO!AP145</f>
        <v>0</v>
      </c>
      <c r="AQ145" s="21">
        <f>+Produccion_UO!AQ145</f>
        <v>0</v>
      </c>
      <c r="AR145" s="21">
        <f>+Produccion_UO!AR145</f>
        <v>0</v>
      </c>
    </row>
    <row r="146" spans="10:44" x14ac:dyDescent="0.25">
      <c r="J146" s="61" t="s">
        <v>120</v>
      </c>
      <c r="K146" s="41" t="s">
        <v>383</v>
      </c>
      <c r="L146" s="163" t="s">
        <v>679</v>
      </c>
      <c r="M146" s="21">
        <f>+Produccion_UO!M146+Produccion_UO!M147</f>
        <v>596.34237225836387</v>
      </c>
      <c r="N146" s="21">
        <f>+Produccion_UO!N146+Produccion_UO!N147</f>
        <v>573.24741823072372</v>
      </c>
      <c r="O146" s="21">
        <f>+Produccion_UO!O146+Produccion_UO!O147</f>
        <v>505.89186464730636</v>
      </c>
      <c r="P146" s="21">
        <f>+Produccion_UO!P146+Produccion_UO!P147</f>
        <v>500.66700010916475</v>
      </c>
      <c r="Q146" s="21">
        <f>+Produccion_UO!Q146+Produccion_UO!Q147</f>
        <v>232.36552173448109</v>
      </c>
      <c r="R146" s="21">
        <f>+Produccion_UO!R146+Produccion_UO!R147</f>
        <v>232.29284351456897</v>
      </c>
      <c r="S146" s="21">
        <f>+Produccion_UO!S146+Produccion_UO!S147</f>
        <v>232.22016529465682</v>
      </c>
      <c r="T146" s="21">
        <f>+Produccion_UO!T146+Produccion_UO!T147</f>
        <v>232.16253212803886</v>
      </c>
      <c r="U146" s="21">
        <f>+Produccion_UO!U146+Produccion_UO!U147</f>
        <v>52.593017255987057</v>
      </c>
      <c r="V146" s="21">
        <f>+Produccion_UO!V146+Produccion_UO!V147</f>
        <v>0.59877084653823953</v>
      </c>
      <c r="W146" s="21">
        <f>+Produccion_UO!W146+Produccion_UO!W147</f>
        <v>0.38322671856840634</v>
      </c>
      <c r="X146" s="21">
        <f>+Produccion_UO!X146+Produccion_UO!X147</f>
        <v>0.38322671856841173</v>
      </c>
      <c r="Y146" s="21">
        <f>+Produccion_UO!Y146+Produccion_UO!Y147</f>
        <v>0.38322671856841173</v>
      </c>
      <c r="Z146" s="21">
        <f>+Produccion_UO!Z146+Produccion_UO!Z147</f>
        <v>0.27136877331504139</v>
      </c>
      <c r="AA146" s="21">
        <f>+Produccion_UO!AA146+Produccion_UO!AA147</f>
        <v>0</v>
      </c>
      <c r="AB146" s="21">
        <f>+Produccion_UO!AB146+Produccion_UO!AB147</f>
        <v>0</v>
      </c>
      <c r="AC146" s="21">
        <f>+Produccion_UO!AC146+Produccion_UO!AC147</f>
        <v>0</v>
      </c>
      <c r="AD146" s="21">
        <f>+Produccion_UO!AD146+Produccion_UO!AD147</f>
        <v>0</v>
      </c>
      <c r="AE146" s="21">
        <f>+Produccion_UO!AE146+Produccion_UO!AE147</f>
        <v>0</v>
      </c>
      <c r="AF146" s="21">
        <f>+Produccion_UO!AF146+Produccion_UO!AF147</f>
        <v>0</v>
      </c>
      <c r="AG146" s="21">
        <f>+Produccion_UO!AG146+Produccion_UO!AG147</f>
        <v>0</v>
      </c>
      <c r="AH146" s="21">
        <f>+Produccion_UO!AH146+Produccion_UO!AH147</f>
        <v>0</v>
      </c>
      <c r="AI146" s="21">
        <f>+Produccion_UO!AI146+Produccion_UO!AI147</f>
        <v>0</v>
      </c>
      <c r="AJ146" s="21">
        <f>+Produccion_UO!AJ146+Produccion_UO!AJ147</f>
        <v>0</v>
      </c>
      <c r="AK146" s="21">
        <f>+Produccion_UO!AK146+Produccion_UO!AK147</f>
        <v>0</v>
      </c>
      <c r="AL146" s="21">
        <f>+Produccion_UO!AL146+Produccion_UO!AL147</f>
        <v>0</v>
      </c>
      <c r="AM146" s="21">
        <f>+Produccion_UO!AM146+Produccion_UO!AM147</f>
        <v>0</v>
      </c>
      <c r="AN146" s="21">
        <f>+Produccion_UO!AN146+Produccion_UO!AN147</f>
        <v>0</v>
      </c>
      <c r="AO146" s="21">
        <f>+Produccion_UO!AO146+Produccion_UO!AO147</f>
        <v>0</v>
      </c>
      <c r="AP146" s="21">
        <f>+Produccion_UO!AP146+Produccion_UO!AP147</f>
        <v>0</v>
      </c>
      <c r="AQ146" s="21">
        <f>+Produccion_UO!AQ146+Produccion_UO!AQ147</f>
        <v>0</v>
      </c>
      <c r="AR146" s="21">
        <f>+Produccion_UO!AR146+Produccion_UO!AR147</f>
        <v>0</v>
      </c>
    </row>
    <row r="147" spans="10:44" x14ac:dyDescent="0.25">
      <c r="J147" s="61" t="s">
        <v>121</v>
      </c>
      <c r="K147" s="41" t="s">
        <v>384</v>
      </c>
      <c r="L147" s="16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3" t="s">
        <v>683</v>
      </c>
      <c r="M148" s="21">
        <f>+Produccion_UO!M148</f>
        <v>0</v>
      </c>
      <c r="N148" s="21">
        <f>+Produccion_UO!N148</f>
        <v>0</v>
      </c>
      <c r="O148" s="21">
        <f>+Produccion_UO!O148</f>
        <v>0</v>
      </c>
      <c r="P148" s="21">
        <f>+Produccion_UO!P148</f>
        <v>0</v>
      </c>
      <c r="Q148" s="21">
        <f>+Produccion_UO!Q148</f>
        <v>0</v>
      </c>
      <c r="R148" s="21">
        <f>+Produccion_UO!R148</f>
        <v>0</v>
      </c>
      <c r="S148" s="21">
        <f>+Produccion_UO!S148</f>
        <v>0</v>
      </c>
      <c r="T148" s="21">
        <f>+Produccion_UO!T148</f>
        <v>0</v>
      </c>
      <c r="U148" s="21">
        <f>+Produccion_UO!U148</f>
        <v>0</v>
      </c>
      <c r="V148" s="21">
        <f>+Produccion_UO!V148</f>
        <v>0</v>
      </c>
      <c r="W148" s="21">
        <f>+Produccion_UO!W148</f>
        <v>0</v>
      </c>
      <c r="X148" s="21">
        <f>+Produccion_UO!X148</f>
        <v>0</v>
      </c>
      <c r="Y148" s="21">
        <f>+Produccion_UO!Y148</f>
        <v>0</v>
      </c>
      <c r="Z148" s="21">
        <f>+Produccion_UO!Z148</f>
        <v>0</v>
      </c>
      <c r="AA148" s="21">
        <f>+Produccion_UO!AA148</f>
        <v>0</v>
      </c>
      <c r="AB148" s="21">
        <f>+Produccion_UO!AB148</f>
        <v>0</v>
      </c>
      <c r="AC148" s="21">
        <f>+Produccion_UO!AC148</f>
        <v>0</v>
      </c>
      <c r="AD148" s="21">
        <f>+Produccion_UO!AD148</f>
        <v>0</v>
      </c>
      <c r="AE148" s="21">
        <f>+Produccion_UO!AE148</f>
        <v>0</v>
      </c>
      <c r="AF148" s="21">
        <f>+Produccion_UO!AF148</f>
        <v>0</v>
      </c>
      <c r="AG148" s="21">
        <f>+Produccion_UO!AG148</f>
        <v>0</v>
      </c>
      <c r="AH148" s="21">
        <f>+Produccion_UO!AH148</f>
        <v>0</v>
      </c>
      <c r="AI148" s="21">
        <f>+Produccion_UO!AI148</f>
        <v>0</v>
      </c>
      <c r="AJ148" s="21">
        <f>+Produccion_UO!AJ148</f>
        <v>0</v>
      </c>
      <c r="AK148" s="21">
        <f>+Produccion_UO!AK148</f>
        <v>0</v>
      </c>
      <c r="AL148" s="21">
        <f>+Produccion_UO!AL148</f>
        <v>0</v>
      </c>
      <c r="AM148" s="21">
        <f>+Produccion_UO!AM148</f>
        <v>0</v>
      </c>
      <c r="AN148" s="21">
        <f>+Produccion_UO!AN148</f>
        <v>0</v>
      </c>
      <c r="AO148" s="21">
        <f>+Produccion_UO!AO148</f>
        <v>0</v>
      </c>
      <c r="AP148" s="21">
        <f>+Produccion_UO!AP148</f>
        <v>0</v>
      </c>
      <c r="AQ148" s="21">
        <f>+Produccion_UO!AQ148</f>
        <v>0</v>
      </c>
      <c r="AR148" s="21">
        <f>+Produccion_UO!AR148</f>
        <v>0</v>
      </c>
    </row>
    <row r="149" spans="10:44" x14ac:dyDescent="0.25">
      <c r="J149" s="61" t="s">
        <v>123</v>
      </c>
      <c r="K149" s="41" t="s">
        <v>386</v>
      </c>
      <c r="L149" s="163" t="s">
        <v>681</v>
      </c>
      <c r="M149" s="21">
        <f>+Produccion_UO!M149</f>
        <v>6.0062272359780549</v>
      </c>
      <c r="N149" s="21">
        <f>+Produccion_UO!N149</f>
        <v>5.239437139361562</v>
      </c>
      <c r="O149" s="21">
        <f>+Produccion_UO!O149</f>
        <v>4.4309514353719521</v>
      </c>
      <c r="P149" s="21">
        <f>+Produccion_UO!P149</f>
        <v>3.622465731382341</v>
      </c>
      <c r="Q149" s="21">
        <f>+Produccion_UO!Q149</f>
        <v>2.8139800273927302</v>
      </c>
      <c r="R149" s="21">
        <f>+Produccion_UO!R149</f>
        <v>1.9474051321483385</v>
      </c>
      <c r="S149" s="21">
        <f>+Produccion_UO!S149</f>
        <v>1.0808302369039604</v>
      </c>
      <c r="T149" s="21">
        <f>+Produccion_UO!T149</f>
        <v>0.48229178051617794</v>
      </c>
      <c r="U149" s="21">
        <f>+Produccion_UO!U149</f>
        <v>0</v>
      </c>
      <c r="V149" s="21">
        <f>+Produccion_UO!V149</f>
        <v>0</v>
      </c>
      <c r="W149" s="21">
        <f>+Produccion_UO!W149</f>
        <v>0</v>
      </c>
      <c r="X149" s="21">
        <f>+Produccion_UO!X149</f>
        <v>0</v>
      </c>
      <c r="Y149" s="21">
        <f>+Produccion_UO!Y149</f>
        <v>0</v>
      </c>
      <c r="Z149" s="21">
        <f>+Produccion_UO!Z149</f>
        <v>0</v>
      </c>
      <c r="AA149" s="21">
        <f>+Produccion_UO!AA149</f>
        <v>0</v>
      </c>
      <c r="AB149" s="21">
        <f>+Produccion_UO!AB149</f>
        <v>0</v>
      </c>
      <c r="AC149" s="21">
        <f>+Produccion_UO!AC149</f>
        <v>0</v>
      </c>
      <c r="AD149" s="21">
        <f>+Produccion_UO!AD149</f>
        <v>0</v>
      </c>
      <c r="AE149" s="21">
        <f>+Produccion_UO!AE149</f>
        <v>0</v>
      </c>
      <c r="AF149" s="21">
        <f>+Produccion_UO!AF149</f>
        <v>0</v>
      </c>
      <c r="AG149" s="21">
        <f>+Produccion_UO!AG149</f>
        <v>0</v>
      </c>
      <c r="AH149" s="21">
        <f>+Produccion_UO!AH149</f>
        <v>0</v>
      </c>
      <c r="AI149" s="21">
        <f>+Produccion_UO!AI149</f>
        <v>0</v>
      </c>
      <c r="AJ149" s="21">
        <f>+Produccion_UO!AJ149</f>
        <v>0</v>
      </c>
      <c r="AK149" s="21">
        <f>+Produccion_UO!AK149</f>
        <v>0</v>
      </c>
      <c r="AL149" s="21">
        <f>+Produccion_UO!AL149</f>
        <v>0</v>
      </c>
      <c r="AM149" s="21">
        <f>+Produccion_UO!AM149</f>
        <v>0</v>
      </c>
      <c r="AN149" s="21">
        <f>+Produccion_UO!AN149</f>
        <v>0</v>
      </c>
      <c r="AO149" s="21">
        <f>+Produccion_UO!AO149</f>
        <v>0</v>
      </c>
      <c r="AP149" s="21">
        <f>+Produccion_UO!AP149</f>
        <v>0</v>
      </c>
      <c r="AQ149" s="21">
        <f>+Produccion_UO!AQ149</f>
        <v>0</v>
      </c>
      <c r="AR149" s="21">
        <f>+Produccion_UO!AR149</f>
        <v>0</v>
      </c>
    </row>
    <row r="150" spans="10:44" x14ac:dyDescent="0.25">
      <c r="J150" s="61" t="s">
        <v>124</v>
      </c>
      <c r="K150" s="41" t="s">
        <v>387</v>
      </c>
      <c r="L150" s="163" t="s">
        <v>682</v>
      </c>
      <c r="M150" s="21">
        <f>+Produccion_UO!M150</f>
        <v>0.90721178011563008</v>
      </c>
      <c r="N150" s="21">
        <f>+Produccion_UO!N150</f>
        <v>0.67935003405792482</v>
      </c>
      <c r="O150" s="21">
        <f>+Produccion_UO!O150</f>
        <v>0.53548270858159774</v>
      </c>
      <c r="P150" s="21">
        <f>+Produccion_UO!P150</f>
        <v>0.39161538310527055</v>
      </c>
      <c r="Q150" s="21">
        <f>+Produccion_UO!Q150</f>
        <v>0.24774805762894314</v>
      </c>
      <c r="R150" s="21">
        <f>+Produccion_UO!R150</f>
        <v>3.8828952607389125E-2</v>
      </c>
      <c r="S150" s="21">
        <f>+Produccion_UO!S150</f>
        <v>0</v>
      </c>
      <c r="T150" s="21">
        <f>+Produccion_UO!T150</f>
        <v>0</v>
      </c>
      <c r="U150" s="21">
        <f>+Produccion_UO!U150</f>
        <v>0</v>
      </c>
      <c r="V150" s="21">
        <f>+Produccion_UO!V150</f>
        <v>0</v>
      </c>
      <c r="W150" s="21">
        <f>+Produccion_UO!W150</f>
        <v>0</v>
      </c>
      <c r="X150" s="21">
        <f>+Produccion_UO!X150</f>
        <v>0</v>
      </c>
      <c r="Y150" s="21">
        <f>+Produccion_UO!Y150</f>
        <v>0</v>
      </c>
      <c r="Z150" s="21">
        <f>+Produccion_UO!Z150</f>
        <v>0</v>
      </c>
      <c r="AA150" s="21">
        <f>+Produccion_UO!AA150</f>
        <v>0</v>
      </c>
      <c r="AB150" s="21">
        <f>+Produccion_UO!AB150</f>
        <v>0</v>
      </c>
      <c r="AC150" s="21">
        <f>+Produccion_UO!AC150</f>
        <v>0</v>
      </c>
      <c r="AD150" s="21">
        <f>+Produccion_UO!AD150</f>
        <v>0</v>
      </c>
      <c r="AE150" s="21">
        <f>+Produccion_UO!AE150</f>
        <v>0</v>
      </c>
      <c r="AF150" s="21">
        <f>+Produccion_UO!AF150</f>
        <v>0</v>
      </c>
      <c r="AG150" s="21">
        <f>+Produccion_UO!AG150</f>
        <v>0</v>
      </c>
      <c r="AH150" s="21">
        <f>+Produccion_UO!AH150</f>
        <v>0</v>
      </c>
      <c r="AI150" s="21">
        <f>+Produccion_UO!AI150</f>
        <v>0</v>
      </c>
      <c r="AJ150" s="21">
        <f>+Produccion_UO!AJ150</f>
        <v>0</v>
      </c>
      <c r="AK150" s="21">
        <f>+Produccion_UO!AK150</f>
        <v>0</v>
      </c>
      <c r="AL150" s="21">
        <f>+Produccion_UO!AL150</f>
        <v>0</v>
      </c>
      <c r="AM150" s="21">
        <f>+Produccion_UO!AM150</f>
        <v>0</v>
      </c>
      <c r="AN150" s="21">
        <f>+Produccion_UO!AN150</f>
        <v>0</v>
      </c>
      <c r="AO150" s="21">
        <f>+Produccion_UO!AO150</f>
        <v>0</v>
      </c>
      <c r="AP150" s="21">
        <f>+Produccion_UO!AP150</f>
        <v>0</v>
      </c>
      <c r="AQ150" s="21">
        <f>+Produccion_UO!AQ150</f>
        <v>0</v>
      </c>
      <c r="AR150" s="21">
        <f>+Produccion_UO!AR150</f>
        <v>0</v>
      </c>
    </row>
    <row r="151" spans="10:44" x14ac:dyDescent="0.25">
      <c r="J151" s="61" t="s">
        <v>125</v>
      </c>
      <c r="K151" s="41" t="s">
        <v>388</v>
      </c>
      <c r="L151" s="163" t="s">
        <v>680</v>
      </c>
      <c r="M151" s="21">
        <f>+Produccion_UO!M151</f>
        <v>37.156207719021374</v>
      </c>
      <c r="N151" s="21">
        <f>+Produccion_UO!N151</f>
        <v>36.479526536246112</v>
      </c>
      <c r="O151" s="21">
        <f>+Produccion_UO!O151</f>
        <v>36.502321446578406</v>
      </c>
      <c r="P151" s="21">
        <f>+Produccion_UO!P151</f>
        <v>36.525116356910971</v>
      </c>
      <c r="Q151" s="21">
        <f>+Produccion_UO!Q151</f>
        <v>36.547911267243265</v>
      </c>
      <c r="R151" s="21">
        <f>+Produccion_UO!R151</f>
        <v>33.759844012277853</v>
      </c>
      <c r="S151" s="21">
        <f>+Produccion_UO!S151</f>
        <v>30.971776757312441</v>
      </c>
      <c r="T151" s="21">
        <f>+Produccion_UO!T151</f>
        <v>28.67752697068078</v>
      </c>
      <c r="U151" s="21">
        <f>+Produccion_UO!U151</f>
        <v>26.383277184049042</v>
      </c>
      <c r="V151" s="21">
        <f>+Produccion_UO!V151</f>
        <v>24.481590989751524</v>
      </c>
      <c r="W151" s="21">
        <f>+Produccion_UO!W151</f>
        <v>22.579904795453981</v>
      </c>
      <c r="X151" s="21">
        <f>+Produccion_UO!X151</f>
        <v>20.678218601156466</v>
      </c>
      <c r="Y151" s="21">
        <f>+Produccion_UO!Y151</f>
        <v>19.344139886927032</v>
      </c>
      <c r="Z151" s="21">
        <f>+Produccion_UO!Z151</f>
        <v>18.010061172697625</v>
      </c>
      <c r="AA151" s="21">
        <f>+Produccion_UO!AA151</f>
        <v>8.6866964763935322</v>
      </c>
      <c r="AB151" s="21">
        <f>+Produccion_UO!AB151</f>
        <v>0</v>
      </c>
      <c r="AC151" s="21">
        <f>+Produccion_UO!AC151</f>
        <v>0</v>
      </c>
      <c r="AD151" s="21">
        <f>+Produccion_UO!AD151</f>
        <v>0</v>
      </c>
      <c r="AE151" s="21">
        <f>+Produccion_UO!AE151</f>
        <v>0</v>
      </c>
      <c r="AF151" s="21">
        <f>+Produccion_UO!AF151</f>
        <v>0</v>
      </c>
      <c r="AG151" s="21">
        <f>+Produccion_UO!AG151</f>
        <v>0</v>
      </c>
      <c r="AH151" s="21">
        <f>+Produccion_UO!AH151</f>
        <v>0</v>
      </c>
      <c r="AI151" s="21">
        <f>+Produccion_UO!AI151</f>
        <v>0</v>
      </c>
      <c r="AJ151" s="21">
        <f>+Produccion_UO!AJ151</f>
        <v>0</v>
      </c>
      <c r="AK151" s="21">
        <f>+Produccion_UO!AK151</f>
        <v>0</v>
      </c>
      <c r="AL151" s="21">
        <f>+Produccion_UO!AL151</f>
        <v>0</v>
      </c>
      <c r="AM151" s="21">
        <f>+Produccion_UO!AM151</f>
        <v>0</v>
      </c>
      <c r="AN151" s="21">
        <f>+Produccion_UO!AN151</f>
        <v>0</v>
      </c>
      <c r="AO151" s="21">
        <f>+Produccion_UO!AO151</f>
        <v>0</v>
      </c>
      <c r="AP151" s="21">
        <f>+Produccion_UO!AP151</f>
        <v>0</v>
      </c>
      <c r="AQ151" s="21">
        <f>+Produccion_UO!AQ151</f>
        <v>0</v>
      </c>
      <c r="AR151" s="21">
        <f>+Produccion_UO!AR151</f>
        <v>0</v>
      </c>
    </row>
    <row r="152" spans="10:44" x14ac:dyDescent="0.25">
      <c r="J152" s="73"/>
      <c r="K152" s="73"/>
      <c r="L152" s="73"/>
      <c r="M152" s="75">
        <f>+SUM(M145:M151)</f>
        <v>815.13571759872048</v>
      </c>
      <c r="N152" s="75">
        <f t="shared" ref="N152:AR152" si="16">+SUM(N145:N151)</f>
        <v>756.83680365079272</v>
      </c>
      <c r="O152" s="75">
        <f t="shared" si="16"/>
        <v>657.90550598128175</v>
      </c>
      <c r="P152" s="75">
        <f t="shared" si="16"/>
        <v>670.30190270662615</v>
      </c>
      <c r="Q152" s="75">
        <f t="shared" si="16"/>
        <v>395.02318292063836</v>
      </c>
      <c r="R152" s="75">
        <f t="shared" si="16"/>
        <v>268.03892161160252</v>
      </c>
      <c r="S152" s="75">
        <f t="shared" si="16"/>
        <v>264.27277228887323</v>
      </c>
      <c r="T152" s="75">
        <f t="shared" si="16"/>
        <v>261.32235087923584</v>
      </c>
      <c r="U152" s="75">
        <f t="shared" si="16"/>
        <v>78.976294440036099</v>
      </c>
      <c r="V152" s="75">
        <f t="shared" si="16"/>
        <v>25.080361836289764</v>
      </c>
      <c r="W152" s="75">
        <f t="shared" si="16"/>
        <v>22.963131514022386</v>
      </c>
      <c r="X152" s="75">
        <f t="shared" si="16"/>
        <v>21.061445319724879</v>
      </c>
      <c r="Y152" s="75">
        <f t="shared" si="16"/>
        <v>19.727366605495444</v>
      </c>
      <c r="Z152" s="75">
        <f t="shared" si="16"/>
        <v>18.281429946012668</v>
      </c>
      <c r="AA152" s="75">
        <f t="shared" si="16"/>
        <v>8.6866964763935322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5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1" t="s">
        <v>678</v>
      </c>
      <c r="M158" s="21">
        <f>+Produccion_UO!M158</f>
        <v>0</v>
      </c>
      <c r="N158" s="21">
        <f>+Produccion_UO!N158</f>
        <v>0</v>
      </c>
      <c r="O158" s="21">
        <f>+Produccion_UO!O158</f>
        <v>0</v>
      </c>
      <c r="P158" s="21">
        <f>+Produccion_UO!P158</f>
        <v>0</v>
      </c>
      <c r="Q158" s="21">
        <f>+Produccion_UO!Q158</f>
        <v>0</v>
      </c>
      <c r="R158" s="21">
        <f>+Produccion_UO!R158</f>
        <v>0</v>
      </c>
      <c r="S158" s="21">
        <f>+Produccion_UO!S158</f>
        <v>0</v>
      </c>
      <c r="T158" s="21">
        <f>+Produccion_UO!T158</f>
        <v>0</v>
      </c>
      <c r="U158" s="21">
        <f>+Produccion_UO!U158</f>
        <v>0</v>
      </c>
      <c r="V158" s="21">
        <f>+Produccion_UO!V158</f>
        <v>0</v>
      </c>
      <c r="W158" s="21">
        <f>+Produccion_UO!W158</f>
        <v>0</v>
      </c>
      <c r="X158" s="21">
        <f>+Produccion_UO!X158</f>
        <v>0</v>
      </c>
      <c r="Y158" s="21">
        <f>+Produccion_UO!Y158</f>
        <v>0</v>
      </c>
      <c r="Z158" s="21">
        <f>+Produccion_UO!Z158</f>
        <v>0</v>
      </c>
      <c r="AA158" s="21">
        <f>+Produccion_UO!AA158</f>
        <v>0</v>
      </c>
      <c r="AB158" s="21">
        <f>+Produccion_UO!AB158</f>
        <v>0</v>
      </c>
      <c r="AC158" s="21">
        <f>+Produccion_UO!AC158</f>
        <v>0</v>
      </c>
      <c r="AD158" s="21">
        <f>+Produccion_UO!AD158</f>
        <v>0</v>
      </c>
      <c r="AE158" s="21">
        <f>+Produccion_UO!AE158</f>
        <v>0</v>
      </c>
      <c r="AF158" s="21">
        <f>+Produccion_UO!AF158</f>
        <v>0</v>
      </c>
      <c r="AG158" s="21">
        <f>+Produccion_UO!AG158</f>
        <v>0</v>
      </c>
      <c r="AH158" s="21">
        <f>+Produccion_UO!AH158</f>
        <v>0</v>
      </c>
      <c r="AI158" s="21">
        <f>+Produccion_UO!AI158</f>
        <v>0</v>
      </c>
      <c r="AJ158" s="21">
        <f>+Produccion_UO!AJ158</f>
        <v>0</v>
      </c>
      <c r="AK158" s="21">
        <f>+Produccion_UO!AK158</f>
        <v>0</v>
      </c>
      <c r="AL158" s="21">
        <f>+Produccion_UO!AL158</f>
        <v>0</v>
      </c>
      <c r="AM158" s="21">
        <f>+Produccion_UO!AM158</f>
        <v>0</v>
      </c>
      <c r="AN158" s="21">
        <f>+Produccion_UO!AN158</f>
        <v>0</v>
      </c>
      <c r="AO158" s="21">
        <f>+Produccion_UO!AO158</f>
        <v>0</v>
      </c>
      <c r="AP158" s="21">
        <f>+Produccion_UO!AP158</f>
        <v>0</v>
      </c>
      <c r="AQ158" s="21">
        <f>+Produccion_UO!AQ158</f>
        <v>0</v>
      </c>
      <c r="AR158" s="21">
        <f>+Produccion_UO!AR158</f>
        <v>0</v>
      </c>
    </row>
    <row r="159" spans="10:44" x14ac:dyDescent="0.25">
      <c r="J159" s="24" t="s">
        <v>120</v>
      </c>
      <c r="K159" s="50" t="s">
        <v>221</v>
      </c>
      <c r="L159" s="171" t="s">
        <v>679</v>
      </c>
      <c r="M159" s="21">
        <f>+Produccion_UO!M159+Produccion_UO!M160</f>
        <v>494.48217125174915</v>
      </c>
      <c r="N159" s="21">
        <f>+Produccion_UO!N159+Produccion_UO!N160</f>
        <v>471.38721722410907</v>
      </c>
      <c r="O159" s="21">
        <f>+Produccion_UO!O159+Produccion_UO!O160</f>
        <v>404.0316636406917</v>
      </c>
      <c r="P159" s="21">
        <f>+Produccion_UO!P159+Produccion_UO!P160</f>
        <v>398.80679910255009</v>
      </c>
      <c r="Q159" s="21">
        <f>+Produccion_UO!Q159+Produccion_UO!Q160</f>
        <v>130.50532072786643</v>
      </c>
      <c r="R159" s="21">
        <f>+Produccion_UO!R159+Produccion_UO!R160</f>
        <v>130.43264250795431</v>
      </c>
      <c r="S159" s="21">
        <f>+Produccion_UO!S159+Produccion_UO!S160</f>
        <v>130.35996428804216</v>
      </c>
      <c r="T159" s="21">
        <f>+Produccion_UO!T159+Produccion_UO!T160</f>
        <v>130.3023311214242</v>
      </c>
      <c r="U159" s="21">
        <f>+Produccion_UO!U159+Produccion_UO!U160</f>
        <v>0</v>
      </c>
      <c r="V159" s="21">
        <f>+Produccion_UO!V159+Produccion_UO!V160</f>
        <v>0</v>
      </c>
      <c r="W159" s="21">
        <f>+Produccion_UO!W159+Produccion_UO!W160</f>
        <v>0</v>
      </c>
      <c r="X159" s="21">
        <f>+Produccion_UO!X159+Produccion_UO!X160</f>
        <v>0</v>
      </c>
      <c r="Y159" s="21">
        <f>+Produccion_UO!Y159+Produccion_UO!Y160</f>
        <v>0</v>
      </c>
      <c r="Z159" s="21">
        <f>+Produccion_UO!Z159+Produccion_UO!Z160</f>
        <v>0</v>
      </c>
      <c r="AA159" s="21">
        <f>+Produccion_UO!AA159+Produccion_UO!AA160</f>
        <v>0</v>
      </c>
      <c r="AB159" s="21">
        <f>+Produccion_UO!AB159+Produccion_UO!AB160</f>
        <v>0</v>
      </c>
      <c r="AC159" s="21">
        <f>+Produccion_UO!AC159+Produccion_UO!AC160</f>
        <v>0</v>
      </c>
      <c r="AD159" s="21">
        <f>+Produccion_UO!AD159+Produccion_UO!AD160</f>
        <v>0</v>
      </c>
      <c r="AE159" s="21">
        <f>+Produccion_UO!AE159+Produccion_UO!AE160</f>
        <v>0</v>
      </c>
      <c r="AF159" s="21">
        <f>+Produccion_UO!AF159+Produccion_UO!AF160</f>
        <v>0</v>
      </c>
      <c r="AG159" s="21">
        <f>+Produccion_UO!AG159+Produccion_UO!AG160</f>
        <v>0</v>
      </c>
      <c r="AH159" s="21">
        <f>+Produccion_UO!AH159+Produccion_UO!AH160</f>
        <v>0</v>
      </c>
      <c r="AI159" s="21">
        <f>+Produccion_UO!AI159+Produccion_UO!AI160</f>
        <v>0</v>
      </c>
      <c r="AJ159" s="21">
        <f>+Produccion_UO!AJ159+Produccion_UO!AJ160</f>
        <v>0</v>
      </c>
      <c r="AK159" s="21">
        <f>+Produccion_UO!AK159+Produccion_UO!AK160</f>
        <v>0</v>
      </c>
      <c r="AL159" s="21">
        <f>+Produccion_UO!AL159+Produccion_UO!AL160</f>
        <v>0</v>
      </c>
      <c r="AM159" s="21">
        <f>+Produccion_UO!AM159+Produccion_UO!AM160</f>
        <v>0</v>
      </c>
      <c r="AN159" s="21">
        <f>+Produccion_UO!AN159+Produccion_UO!AN160</f>
        <v>0</v>
      </c>
      <c r="AO159" s="21">
        <f>+Produccion_UO!AO159+Produccion_UO!AO160</f>
        <v>0</v>
      </c>
      <c r="AP159" s="21">
        <f>+Produccion_UO!AP159+Produccion_UO!AP160</f>
        <v>0</v>
      </c>
      <c r="AQ159" s="21">
        <f>+Produccion_UO!AQ159+Produccion_UO!AQ160</f>
        <v>0</v>
      </c>
      <c r="AR159" s="21">
        <f>+Produccion_UO!AR159+Produccion_UO!AR160</f>
        <v>0</v>
      </c>
    </row>
    <row r="160" spans="10:44" x14ac:dyDescent="0.25">
      <c r="J160" s="24" t="s">
        <v>121</v>
      </c>
      <c r="K160" s="50" t="s">
        <v>222</v>
      </c>
      <c r="L160" s="171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</row>
    <row r="161" spans="10:44" x14ac:dyDescent="0.25">
      <c r="J161" s="24" t="s">
        <v>122</v>
      </c>
      <c r="K161" s="50" t="s">
        <v>374</v>
      </c>
      <c r="L161" s="171" t="s">
        <v>683</v>
      </c>
      <c r="M161" s="21">
        <f>+Produccion_UO!M161</f>
        <v>0</v>
      </c>
      <c r="N161" s="21">
        <f>+Produccion_UO!N161</f>
        <v>0</v>
      </c>
      <c r="O161" s="21">
        <f>+Produccion_UO!O161</f>
        <v>0</v>
      </c>
      <c r="P161" s="21">
        <f>+Produccion_UO!P161</f>
        <v>0</v>
      </c>
      <c r="Q161" s="21">
        <f>+Produccion_UO!Q161</f>
        <v>0</v>
      </c>
      <c r="R161" s="21">
        <f>+Produccion_UO!R161</f>
        <v>0</v>
      </c>
      <c r="S161" s="21">
        <f>+Produccion_UO!S161</f>
        <v>0</v>
      </c>
      <c r="T161" s="21">
        <f>+Produccion_UO!T161</f>
        <v>0</v>
      </c>
      <c r="U161" s="21">
        <f>+Produccion_UO!U161</f>
        <v>0</v>
      </c>
      <c r="V161" s="21">
        <f>+Produccion_UO!V161</f>
        <v>0</v>
      </c>
      <c r="W161" s="21">
        <f>+Produccion_UO!W161</f>
        <v>0</v>
      </c>
      <c r="X161" s="21">
        <f>+Produccion_UO!X161</f>
        <v>0</v>
      </c>
      <c r="Y161" s="21">
        <f>+Produccion_UO!Y161</f>
        <v>0</v>
      </c>
      <c r="Z161" s="21">
        <f>+Produccion_UO!Z161</f>
        <v>0</v>
      </c>
      <c r="AA161" s="21">
        <f>+Produccion_UO!AA161</f>
        <v>0</v>
      </c>
      <c r="AB161" s="21">
        <f>+Produccion_UO!AB161</f>
        <v>0</v>
      </c>
      <c r="AC161" s="21">
        <f>+Produccion_UO!AC161</f>
        <v>0</v>
      </c>
      <c r="AD161" s="21">
        <f>+Produccion_UO!AD161</f>
        <v>0</v>
      </c>
      <c r="AE161" s="21">
        <f>+Produccion_UO!AE161</f>
        <v>0</v>
      </c>
      <c r="AF161" s="21">
        <f>+Produccion_UO!AF161</f>
        <v>0</v>
      </c>
      <c r="AG161" s="21">
        <f>+Produccion_UO!AG161</f>
        <v>0</v>
      </c>
      <c r="AH161" s="21">
        <f>+Produccion_UO!AH161</f>
        <v>0</v>
      </c>
      <c r="AI161" s="21">
        <f>+Produccion_UO!AI161</f>
        <v>0</v>
      </c>
      <c r="AJ161" s="21">
        <f>+Produccion_UO!AJ161</f>
        <v>0</v>
      </c>
      <c r="AK161" s="21">
        <f>+Produccion_UO!AK161</f>
        <v>0</v>
      </c>
      <c r="AL161" s="21">
        <f>+Produccion_UO!AL161</f>
        <v>0</v>
      </c>
      <c r="AM161" s="21">
        <f>+Produccion_UO!AM161</f>
        <v>0</v>
      </c>
      <c r="AN161" s="21">
        <f>+Produccion_UO!AN161</f>
        <v>0</v>
      </c>
      <c r="AO161" s="21">
        <f>+Produccion_UO!AO161</f>
        <v>0</v>
      </c>
      <c r="AP161" s="21">
        <f>+Produccion_UO!AP161</f>
        <v>0</v>
      </c>
      <c r="AQ161" s="21">
        <f>+Produccion_UO!AQ161</f>
        <v>0</v>
      </c>
      <c r="AR161" s="21">
        <f>+Produccion_UO!AR161</f>
        <v>0</v>
      </c>
    </row>
    <row r="162" spans="10:44" x14ac:dyDescent="0.25">
      <c r="J162" s="24" t="s">
        <v>123</v>
      </c>
      <c r="K162" s="50" t="s">
        <v>375</v>
      </c>
      <c r="L162" s="171" t="s">
        <v>681</v>
      </c>
      <c r="M162" s="21">
        <f>+Produccion_UO!M162</f>
        <v>0</v>
      </c>
      <c r="N162" s="21">
        <f>+Produccion_UO!N162</f>
        <v>0</v>
      </c>
      <c r="O162" s="21">
        <f>+Produccion_UO!O162</f>
        <v>0</v>
      </c>
      <c r="P162" s="21">
        <f>+Produccion_UO!P162</f>
        <v>0</v>
      </c>
      <c r="Q162" s="21">
        <f>+Produccion_UO!Q162</f>
        <v>0</v>
      </c>
      <c r="R162" s="21">
        <f>+Produccion_UO!R162</f>
        <v>0</v>
      </c>
      <c r="S162" s="21">
        <f>+Produccion_UO!S162</f>
        <v>0</v>
      </c>
      <c r="T162" s="21">
        <f>+Produccion_UO!T162</f>
        <v>0</v>
      </c>
      <c r="U162" s="21">
        <f>+Produccion_UO!U162</f>
        <v>0</v>
      </c>
      <c r="V162" s="21">
        <f>+Produccion_UO!V162</f>
        <v>0</v>
      </c>
      <c r="W162" s="21">
        <f>+Produccion_UO!W162</f>
        <v>0</v>
      </c>
      <c r="X162" s="21">
        <f>+Produccion_UO!X162</f>
        <v>0</v>
      </c>
      <c r="Y162" s="21">
        <f>+Produccion_UO!Y162</f>
        <v>0</v>
      </c>
      <c r="Z162" s="21">
        <f>+Produccion_UO!Z162</f>
        <v>0</v>
      </c>
      <c r="AA162" s="21">
        <f>+Produccion_UO!AA162</f>
        <v>0</v>
      </c>
      <c r="AB162" s="21">
        <f>+Produccion_UO!AB162</f>
        <v>0</v>
      </c>
      <c r="AC162" s="21">
        <f>+Produccion_UO!AC162</f>
        <v>0</v>
      </c>
      <c r="AD162" s="21">
        <f>+Produccion_UO!AD162</f>
        <v>0</v>
      </c>
      <c r="AE162" s="21">
        <f>+Produccion_UO!AE162</f>
        <v>0</v>
      </c>
      <c r="AF162" s="21">
        <f>+Produccion_UO!AF162</f>
        <v>0</v>
      </c>
      <c r="AG162" s="21">
        <f>+Produccion_UO!AG162</f>
        <v>0</v>
      </c>
      <c r="AH162" s="21">
        <f>+Produccion_UO!AH162</f>
        <v>0</v>
      </c>
      <c r="AI162" s="21">
        <f>+Produccion_UO!AI162</f>
        <v>0</v>
      </c>
      <c r="AJ162" s="21">
        <f>+Produccion_UO!AJ162</f>
        <v>0</v>
      </c>
      <c r="AK162" s="21">
        <f>+Produccion_UO!AK162</f>
        <v>0</v>
      </c>
      <c r="AL162" s="21">
        <f>+Produccion_UO!AL162</f>
        <v>0</v>
      </c>
      <c r="AM162" s="21">
        <f>+Produccion_UO!AM162</f>
        <v>0</v>
      </c>
      <c r="AN162" s="21">
        <f>+Produccion_UO!AN162</f>
        <v>0</v>
      </c>
      <c r="AO162" s="21">
        <f>+Produccion_UO!AO162</f>
        <v>0</v>
      </c>
      <c r="AP162" s="21">
        <f>+Produccion_UO!AP162</f>
        <v>0</v>
      </c>
      <c r="AQ162" s="21">
        <f>+Produccion_UO!AQ162</f>
        <v>0</v>
      </c>
      <c r="AR162" s="21">
        <f>+Produccion_UO!AR162</f>
        <v>0</v>
      </c>
    </row>
    <row r="163" spans="10:44" x14ac:dyDescent="0.25">
      <c r="J163" s="24" t="s">
        <v>124</v>
      </c>
      <c r="K163" s="50" t="s">
        <v>376</v>
      </c>
      <c r="L163" s="171" t="s">
        <v>682</v>
      </c>
      <c r="M163" s="21">
        <f>+Produccion_UO!M163</f>
        <v>0</v>
      </c>
      <c r="N163" s="21">
        <f>+Produccion_UO!N163</f>
        <v>0</v>
      </c>
      <c r="O163" s="21">
        <f>+Produccion_UO!O163</f>
        <v>0</v>
      </c>
      <c r="P163" s="21">
        <f>+Produccion_UO!P163</f>
        <v>0</v>
      </c>
      <c r="Q163" s="21">
        <f>+Produccion_UO!Q163</f>
        <v>0</v>
      </c>
      <c r="R163" s="21">
        <f>+Produccion_UO!R163</f>
        <v>0</v>
      </c>
      <c r="S163" s="21">
        <f>+Produccion_UO!S163</f>
        <v>0</v>
      </c>
      <c r="T163" s="21">
        <f>+Produccion_UO!T163</f>
        <v>0</v>
      </c>
      <c r="U163" s="21">
        <f>+Produccion_UO!U163</f>
        <v>0</v>
      </c>
      <c r="V163" s="21">
        <f>+Produccion_UO!V163</f>
        <v>0</v>
      </c>
      <c r="W163" s="21">
        <f>+Produccion_UO!W163</f>
        <v>0</v>
      </c>
      <c r="X163" s="21">
        <f>+Produccion_UO!X163</f>
        <v>0</v>
      </c>
      <c r="Y163" s="21">
        <f>+Produccion_UO!Y163</f>
        <v>0</v>
      </c>
      <c r="Z163" s="21">
        <f>+Produccion_UO!Z163</f>
        <v>0</v>
      </c>
      <c r="AA163" s="21">
        <f>+Produccion_UO!AA163</f>
        <v>0</v>
      </c>
      <c r="AB163" s="21">
        <f>+Produccion_UO!AB163</f>
        <v>0</v>
      </c>
      <c r="AC163" s="21">
        <f>+Produccion_UO!AC163</f>
        <v>0</v>
      </c>
      <c r="AD163" s="21">
        <f>+Produccion_UO!AD163</f>
        <v>0</v>
      </c>
      <c r="AE163" s="21">
        <f>+Produccion_UO!AE163</f>
        <v>0</v>
      </c>
      <c r="AF163" s="21">
        <f>+Produccion_UO!AF163</f>
        <v>0</v>
      </c>
      <c r="AG163" s="21">
        <f>+Produccion_UO!AG163</f>
        <v>0</v>
      </c>
      <c r="AH163" s="21">
        <f>+Produccion_UO!AH163</f>
        <v>0</v>
      </c>
      <c r="AI163" s="21">
        <f>+Produccion_UO!AI163</f>
        <v>0</v>
      </c>
      <c r="AJ163" s="21">
        <f>+Produccion_UO!AJ163</f>
        <v>0</v>
      </c>
      <c r="AK163" s="21">
        <f>+Produccion_UO!AK163</f>
        <v>0</v>
      </c>
      <c r="AL163" s="21">
        <f>+Produccion_UO!AL163</f>
        <v>0</v>
      </c>
      <c r="AM163" s="21">
        <f>+Produccion_UO!AM163</f>
        <v>0</v>
      </c>
      <c r="AN163" s="21">
        <f>+Produccion_UO!AN163</f>
        <v>0</v>
      </c>
      <c r="AO163" s="21">
        <f>+Produccion_UO!AO163</f>
        <v>0</v>
      </c>
      <c r="AP163" s="21">
        <f>+Produccion_UO!AP163</f>
        <v>0</v>
      </c>
      <c r="AQ163" s="21">
        <f>+Produccion_UO!AQ163</f>
        <v>0</v>
      </c>
      <c r="AR163" s="21">
        <f>+Produccion_UO!AR163</f>
        <v>0</v>
      </c>
    </row>
    <row r="164" spans="10:44" x14ac:dyDescent="0.25">
      <c r="J164" s="24" t="s">
        <v>125</v>
      </c>
      <c r="K164" s="50" t="s">
        <v>223</v>
      </c>
      <c r="L164" s="171" t="s">
        <v>680</v>
      </c>
      <c r="M164" s="21">
        <f>+Produccion_UO!M164</f>
        <v>33.383607681739321</v>
      </c>
      <c r="N164" s="21">
        <f>+Produccion_UO!N164</f>
        <v>32.706926498964059</v>
      </c>
      <c r="O164" s="21">
        <f>+Produccion_UO!O164</f>
        <v>32.729721409296353</v>
      </c>
      <c r="P164" s="21">
        <f>+Produccion_UO!P164</f>
        <v>32.752516319628917</v>
      </c>
      <c r="Q164" s="21">
        <f>+Produccion_UO!Q164</f>
        <v>32.775311229961211</v>
      </c>
      <c r="R164" s="21">
        <f>+Produccion_UO!R164</f>
        <v>29.987243974995796</v>
      </c>
      <c r="S164" s="21">
        <f>+Produccion_UO!S164</f>
        <v>27.199176720030383</v>
      </c>
      <c r="T164" s="21">
        <f>+Produccion_UO!T164</f>
        <v>24.904926933398723</v>
      </c>
      <c r="U164" s="21">
        <f>+Produccion_UO!U164</f>
        <v>22.610677146766985</v>
      </c>
      <c r="V164" s="21">
        <f>+Produccion_UO!V164</f>
        <v>20.708990952469467</v>
      </c>
      <c r="W164" s="21">
        <f>+Produccion_UO!W164</f>
        <v>18.807304758171924</v>
      </c>
      <c r="X164" s="21">
        <f>+Produccion_UO!X164</f>
        <v>16.905618563874409</v>
      </c>
      <c r="Y164" s="21">
        <f>+Produccion_UO!Y164</f>
        <v>15.571539849644974</v>
      </c>
      <c r="Z164" s="21">
        <f>+Produccion_UO!Z164</f>
        <v>14.23746113541557</v>
      </c>
      <c r="AA164" s="21">
        <f>+Produccion_UO!AA164</f>
        <v>6.4355817049186763</v>
      </c>
      <c r="AB164" s="21">
        <f>+Produccion_UO!AB164</f>
        <v>0</v>
      </c>
      <c r="AC164" s="21">
        <f>+Produccion_UO!AC164</f>
        <v>0</v>
      </c>
      <c r="AD164" s="21">
        <f>+Produccion_UO!AD164</f>
        <v>0</v>
      </c>
      <c r="AE164" s="21">
        <f>+Produccion_UO!AE164</f>
        <v>0</v>
      </c>
      <c r="AF164" s="21">
        <f>+Produccion_UO!AF164</f>
        <v>0</v>
      </c>
      <c r="AG164" s="21">
        <f>+Produccion_UO!AG164</f>
        <v>0</v>
      </c>
      <c r="AH164" s="21">
        <f>+Produccion_UO!AH164</f>
        <v>0</v>
      </c>
      <c r="AI164" s="21">
        <f>+Produccion_UO!AI164</f>
        <v>0</v>
      </c>
      <c r="AJ164" s="21">
        <f>+Produccion_UO!AJ164</f>
        <v>0</v>
      </c>
      <c r="AK164" s="21">
        <f>+Produccion_UO!AK164</f>
        <v>0</v>
      </c>
      <c r="AL164" s="21">
        <f>+Produccion_UO!AL164</f>
        <v>0</v>
      </c>
      <c r="AM164" s="21">
        <f>+Produccion_UO!AM164</f>
        <v>0</v>
      </c>
      <c r="AN164" s="21">
        <f>+Produccion_UO!AN164</f>
        <v>0</v>
      </c>
      <c r="AO164" s="21">
        <f>+Produccion_UO!AO164</f>
        <v>0</v>
      </c>
      <c r="AP164" s="21">
        <f>+Produccion_UO!AP164</f>
        <v>0</v>
      </c>
      <c r="AQ164" s="21">
        <f>+Produccion_UO!AQ164</f>
        <v>0</v>
      </c>
      <c r="AR164" s="21">
        <f>+Produccion_UO!AR164</f>
        <v>0</v>
      </c>
    </row>
    <row r="165" spans="10:44" x14ac:dyDescent="0.25">
      <c r="J165" s="73"/>
      <c r="K165" s="73"/>
      <c r="L165" s="73"/>
      <c r="M165" s="75">
        <f>+SUM(M158:M164)</f>
        <v>527.86577893348851</v>
      </c>
      <c r="N165" s="75">
        <f t="shared" ref="N165" si="17">+SUM(N158:N164)</f>
        <v>504.0941437230731</v>
      </c>
      <c r="O165" s="75">
        <f t="shared" ref="O165:AR165" si="18">+SUM(O158:O164)</f>
        <v>436.76138504998806</v>
      </c>
      <c r="P165" s="75">
        <f t="shared" si="18"/>
        <v>431.559315422179</v>
      </c>
      <c r="Q165" s="75">
        <f t="shared" si="18"/>
        <v>163.28063195782764</v>
      </c>
      <c r="R165" s="75">
        <f t="shared" si="18"/>
        <v>160.41988648295012</v>
      </c>
      <c r="S165" s="75">
        <f t="shared" si="18"/>
        <v>157.55914100807254</v>
      </c>
      <c r="T165" s="75">
        <f t="shared" si="18"/>
        <v>155.20725805482292</v>
      </c>
      <c r="U165" s="75">
        <f t="shared" si="18"/>
        <v>22.610677146766985</v>
      </c>
      <c r="V165" s="75">
        <f t="shared" si="18"/>
        <v>20.708990952469467</v>
      </c>
      <c r="W165" s="75">
        <f t="shared" si="18"/>
        <v>18.807304758171924</v>
      </c>
      <c r="X165" s="75">
        <f t="shared" si="18"/>
        <v>16.905618563874409</v>
      </c>
      <c r="Y165" s="75">
        <f t="shared" si="18"/>
        <v>15.571539849644974</v>
      </c>
      <c r="Z165" s="75">
        <f t="shared" si="18"/>
        <v>14.23746113541557</v>
      </c>
      <c r="AA165" s="75">
        <f t="shared" si="18"/>
        <v>6.4355817049186763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5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0" t="s">
        <v>224</v>
      </c>
      <c r="L171" s="171" t="s">
        <v>678</v>
      </c>
      <c r="M171" s="21">
        <f>+Produccion_UO!M171</f>
        <v>174.72369860524157</v>
      </c>
      <c r="N171" s="21">
        <f>+Produccion_UO!N171</f>
        <v>141.19107171040335</v>
      </c>
      <c r="O171" s="21">
        <f>+Produccion_UO!O171</f>
        <v>110.54488574344337</v>
      </c>
      <c r="P171" s="21">
        <f>+Produccion_UO!P171</f>
        <v>129.09570512606268</v>
      </c>
      <c r="Q171" s="21">
        <f>+Produccion_UO!Q171</f>
        <v>123.04802183389232</v>
      </c>
      <c r="R171" s="21">
        <f>+Produccion_UO!R171</f>
        <v>0</v>
      </c>
      <c r="S171" s="21">
        <f>+Produccion_UO!S171</f>
        <v>0</v>
      </c>
      <c r="T171" s="21">
        <f>+Produccion_UO!T171</f>
        <v>0</v>
      </c>
      <c r="U171" s="21">
        <f>+Produccion_UO!U171</f>
        <v>0</v>
      </c>
      <c r="V171" s="21">
        <f>+Produccion_UO!V171</f>
        <v>0</v>
      </c>
      <c r="W171" s="21">
        <f>+Produccion_UO!W171</f>
        <v>0</v>
      </c>
      <c r="X171" s="21">
        <f>+Produccion_UO!X171</f>
        <v>0</v>
      </c>
      <c r="Y171" s="21">
        <f>+Produccion_UO!Y171</f>
        <v>0</v>
      </c>
      <c r="Z171" s="21">
        <f>+Produccion_UO!Z171</f>
        <v>0</v>
      </c>
      <c r="AA171" s="21">
        <f>+Produccion_UO!AA171</f>
        <v>0</v>
      </c>
      <c r="AB171" s="21">
        <f>+Produccion_UO!AB171</f>
        <v>0</v>
      </c>
      <c r="AC171" s="21">
        <f>+Produccion_UO!AC171</f>
        <v>0</v>
      </c>
      <c r="AD171" s="21">
        <f>+Produccion_UO!AD171</f>
        <v>0</v>
      </c>
      <c r="AE171" s="21">
        <f>+Produccion_UO!AE171</f>
        <v>0</v>
      </c>
      <c r="AF171" s="21">
        <f>+Produccion_UO!AF171</f>
        <v>0</v>
      </c>
      <c r="AG171" s="21">
        <f>+Produccion_UO!AG171</f>
        <v>0</v>
      </c>
      <c r="AH171" s="21">
        <f>+Produccion_UO!AH171</f>
        <v>0</v>
      </c>
      <c r="AI171" s="21">
        <f>+Produccion_UO!AI171</f>
        <v>0</v>
      </c>
      <c r="AJ171" s="21">
        <f>+Produccion_UO!AJ171</f>
        <v>0</v>
      </c>
      <c r="AK171" s="21">
        <f>+Produccion_UO!AK171</f>
        <v>0</v>
      </c>
      <c r="AL171" s="21">
        <f>+Produccion_UO!AL171</f>
        <v>0</v>
      </c>
      <c r="AM171" s="21">
        <f>+Produccion_UO!AM171</f>
        <v>0</v>
      </c>
      <c r="AN171" s="21">
        <f>+Produccion_UO!AN171</f>
        <v>0</v>
      </c>
      <c r="AO171" s="21">
        <f>+Produccion_UO!AO171</f>
        <v>0</v>
      </c>
      <c r="AP171" s="21">
        <f>+Produccion_UO!AP171</f>
        <v>0</v>
      </c>
      <c r="AQ171" s="21">
        <f>+Produccion_UO!AQ171</f>
        <v>0</v>
      </c>
      <c r="AR171" s="21">
        <f>+Produccion_UO!AR171</f>
        <v>0</v>
      </c>
    </row>
    <row r="172" spans="10:44" x14ac:dyDescent="0.25">
      <c r="J172" s="24" t="s">
        <v>120</v>
      </c>
      <c r="K172" s="170" t="s">
        <v>225</v>
      </c>
      <c r="L172" s="171" t="s">
        <v>679</v>
      </c>
      <c r="M172" s="21">
        <f>+Produccion_UO!M172+Produccion_UO!M173</f>
        <v>101.86020100661467</v>
      </c>
      <c r="N172" s="21">
        <f>+Produccion_UO!N172+Produccion_UO!N173</f>
        <v>101.86020100661467</v>
      </c>
      <c r="O172" s="21">
        <f>+Produccion_UO!O172+Produccion_UO!O173</f>
        <v>101.86020100661467</v>
      </c>
      <c r="P172" s="21">
        <f>+Produccion_UO!P172+Produccion_UO!P173</f>
        <v>101.86020100661467</v>
      </c>
      <c r="Q172" s="21">
        <f>+Produccion_UO!Q172+Produccion_UO!Q173</f>
        <v>101.86020100661467</v>
      </c>
      <c r="R172" s="21">
        <f>+Produccion_UO!R172+Produccion_UO!R173</f>
        <v>101.86020100661467</v>
      </c>
      <c r="S172" s="21">
        <f>+Produccion_UO!S172+Produccion_UO!S173</f>
        <v>101.86020100661467</v>
      </c>
      <c r="T172" s="21">
        <f>+Produccion_UO!T172+Produccion_UO!T173</f>
        <v>101.86020100661467</v>
      </c>
      <c r="U172" s="21">
        <f>+Produccion_UO!U172+Produccion_UO!U173</f>
        <v>52.593017255987057</v>
      </c>
      <c r="V172" s="21">
        <f>+Produccion_UO!V172+Produccion_UO!V173</f>
        <v>0.59877084653823953</v>
      </c>
      <c r="W172" s="21">
        <f>+Produccion_UO!W172+Produccion_UO!W173</f>
        <v>0.38322671856840634</v>
      </c>
      <c r="X172" s="21">
        <f>+Produccion_UO!X172+Produccion_UO!X173</f>
        <v>0.38322671856841173</v>
      </c>
      <c r="Y172" s="21">
        <f>+Produccion_UO!Y172+Produccion_UO!Y173</f>
        <v>0.38322671856841173</v>
      </c>
      <c r="Z172" s="21">
        <f>+Produccion_UO!Z172+Produccion_UO!Z173</f>
        <v>0.27136877331504139</v>
      </c>
      <c r="AA172" s="21">
        <f>+Produccion_UO!AA172+Produccion_UO!AA173</f>
        <v>0</v>
      </c>
      <c r="AB172" s="21">
        <f>+Produccion_UO!AB172+Produccion_UO!AB173</f>
        <v>0</v>
      </c>
      <c r="AC172" s="21">
        <f>+Produccion_UO!AC172+Produccion_UO!AC173</f>
        <v>0</v>
      </c>
      <c r="AD172" s="21">
        <f>+Produccion_UO!AD172+Produccion_UO!AD173</f>
        <v>0</v>
      </c>
      <c r="AE172" s="21">
        <f>+Produccion_UO!AE172+Produccion_UO!AE173</f>
        <v>0</v>
      </c>
      <c r="AF172" s="21">
        <f>+Produccion_UO!AF172+Produccion_UO!AF173</f>
        <v>0</v>
      </c>
      <c r="AG172" s="21">
        <f>+Produccion_UO!AG172+Produccion_UO!AG173</f>
        <v>0</v>
      </c>
      <c r="AH172" s="21">
        <f>+Produccion_UO!AH172+Produccion_UO!AH173</f>
        <v>0</v>
      </c>
      <c r="AI172" s="21">
        <f>+Produccion_UO!AI172+Produccion_UO!AI173</f>
        <v>0</v>
      </c>
      <c r="AJ172" s="21">
        <f>+Produccion_UO!AJ172+Produccion_UO!AJ173</f>
        <v>0</v>
      </c>
      <c r="AK172" s="21">
        <f>+Produccion_UO!AK172+Produccion_UO!AK173</f>
        <v>0</v>
      </c>
      <c r="AL172" s="21">
        <f>+Produccion_UO!AL172+Produccion_UO!AL173</f>
        <v>0</v>
      </c>
      <c r="AM172" s="21">
        <f>+Produccion_UO!AM172+Produccion_UO!AM173</f>
        <v>0</v>
      </c>
      <c r="AN172" s="21">
        <f>+Produccion_UO!AN172+Produccion_UO!AN173</f>
        <v>0</v>
      </c>
      <c r="AO172" s="21">
        <f>+Produccion_UO!AO172+Produccion_UO!AO173</f>
        <v>0</v>
      </c>
      <c r="AP172" s="21">
        <f>+Produccion_UO!AP172+Produccion_UO!AP173</f>
        <v>0</v>
      </c>
      <c r="AQ172" s="21">
        <f>+Produccion_UO!AQ172+Produccion_UO!AQ173</f>
        <v>0</v>
      </c>
      <c r="AR172" s="21">
        <f>+Produccion_UO!AR172+Produccion_UO!AR173</f>
        <v>0</v>
      </c>
    </row>
    <row r="173" spans="10:44" x14ac:dyDescent="0.25">
      <c r="J173" s="24" t="s">
        <v>121</v>
      </c>
      <c r="K173" s="170" t="s">
        <v>226</v>
      </c>
      <c r="L173" s="171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</row>
    <row r="174" spans="10:44" x14ac:dyDescent="0.25">
      <c r="J174" s="24" t="s">
        <v>122</v>
      </c>
      <c r="K174" s="170" t="s">
        <v>378</v>
      </c>
      <c r="L174" s="171" t="s">
        <v>683</v>
      </c>
      <c r="M174" s="21">
        <f>+Produccion_UO!M174</f>
        <v>0</v>
      </c>
      <c r="N174" s="21">
        <f>+Produccion_UO!N174</f>
        <v>0</v>
      </c>
      <c r="O174" s="21">
        <f>+Produccion_UO!O174</f>
        <v>0</v>
      </c>
      <c r="P174" s="21">
        <f>+Produccion_UO!P174</f>
        <v>0</v>
      </c>
      <c r="Q174" s="21">
        <f>+Produccion_UO!Q174</f>
        <v>0</v>
      </c>
      <c r="R174" s="21">
        <f>+Produccion_UO!R174</f>
        <v>0</v>
      </c>
      <c r="S174" s="21">
        <f>+Produccion_UO!S174</f>
        <v>0</v>
      </c>
      <c r="T174" s="21">
        <f>+Produccion_UO!T174</f>
        <v>0</v>
      </c>
      <c r="U174" s="21">
        <f>+Produccion_UO!U174</f>
        <v>0</v>
      </c>
      <c r="V174" s="21">
        <f>+Produccion_UO!V174</f>
        <v>0</v>
      </c>
      <c r="W174" s="21">
        <f>+Produccion_UO!W174</f>
        <v>0</v>
      </c>
      <c r="X174" s="21">
        <f>+Produccion_UO!X174</f>
        <v>0</v>
      </c>
      <c r="Y174" s="21">
        <f>+Produccion_UO!Y174</f>
        <v>0</v>
      </c>
      <c r="Z174" s="21">
        <f>+Produccion_UO!Z174</f>
        <v>0</v>
      </c>
      <c r="AA174" s="21">
        <f>+Produccion_UO!AA174</f>
        <v>0</v>
      </c>
      <c r="AB174" s="21">
        <f>+Produccion_UO!AB174</f>
        <v>0</v>
      </c>
      <c r="AC174" s="21">
        <f>+Produccion_UO!AC174</f>
        <v>0</v>
      </c>
      <c r="AD174" s="21">
        <f>+Produccion_UO!AD174</f>
        <v>0</v>
      </c>
      <c r="AE174" s="21">
        <f>+Produccion_UO!AE174</f>
        <v>0</v>
      </c>
      <c r="AF174" s="21">
        <f>+Produccion_UO!AF174</f>
        <v>0</v>
      </c>
      <c r="AG174" s="21">
        <f>+Produccion_UO!AG174</f>
        <v>0</v>
      </c>
      <c r="AH174" s="21">
        <f>+Produccion_UO!AH174</f>
        <v>0</v>
      </c>
      <c r="AI174" s="21">
        <f>+Produccion_UO!AI174</f>
        <v>0</v>
      </c>
      <c r="AJ174" s="21">
        <f>+Produccion_UO!AJ174</f>
        <v>0</v>
      </c>
      <c r="AK174" s="21">
        <f>+Produccion_UO!AK174</f>
        <v>0</v>
      </c>
      <c r="AL174" s="21">
        <f>+Produccion_UO!AL174</f>
        <v>0</v>
      </c>
      <c r="AM174" s="21">
        <f>+Produccion_UO!AM174</f>
        <v>0</v>
      </c>
      <c r="AN174" s="21">
        <f>+Produccion_UO!AN174</f>
        <v>0</v>
      </c>
      <c r="AO174" s="21">
        <f>+Produccion_UO!AO174</f>
        <v>0</v>
      </c>
      <c r="AP174" s="21">
        <f>+Produccion_UO!AP174</f>
        <v>0</v>
      </c>
      <c r="AQ174" s="21">
        <f>+Produccion_UO!AQ174</f>
        <v>0</v>
      </c>
      <c r="AR174" s="21">
        <f>+Produccion_UO!AR174</f>
        <v>0</v>
      </c>
    </row>
    <row r="175" spans="10:44" x14ac:dyDescent="0.25">
      <c r="J175" s="24" t="s">
        <v>123</v>
      </c>
      <c r="K175" s="170" t="s">
        <v>227</v>
      </c>
      <c r="L175" s="171" t="s">
        <v>681</v>
      </c>
      <c r="M175" s="21">
        <f>+Produccion_UO!M175</f>
        <v>6.0062272359780549</v>
      </c>
      <c r="N175" s="21">
        <f>+Produccion_UO!N175</f>
        <v>5.239437139361562</v>
      </c>
      <c r="O175" s="21">
        <f>+Produccion_UO!O175</f>
        <v>4.4309514353719521</v>
      </c>
      <c r="P175" s="21">
        <f>+Produccion_UO!P175</f>
        <v>3.622465731382341</v>
      </c>
      <c r="Q175" s="21">
        <f>+Produccion_UO!Q175</f>
        <v>2.8139800273927302</v>
      </c>
      <c r="R175" s="21">
        <f>+Produccion_UO!R175</f>
        <v>1.9474051321483385</v>
      </c>
      <c r="S175" s="21">
        <f>+Produccion_UO!S175</f>
        <v>1.0808302369039604</v>
      </c>
      <c r="T175" s="21">
        <f>+Produccion_UO!T175</f>
        <v>0.48229178051617794</v>
      </c>
      <c r="U175" s="21">
        <f>+Produccion_UO!U175</f>
        <v>0</v>
      </c>
      <c r="V175" s="21">
        <f>+Produccion_UO!V175</f>
        <v>0</v>
      </c>
      <c r="W175" s="21">
        <f>+Produccion_UO!W175</f>
        <v>0</v>
      </c>
      <c r="X175" s="21">
        <f>+Produccion_UO!X175</f>
        <v>0</v>
      </c>
      <c r="Y175" s="21">
        <f>+Produccion_UO!Y175</f>
        <v>0</v>
      </c>
      <c r="Z175" s="21">
        <f>+Produccion_UO!Z175</f>
        <v>0</v>
      </c>
      <c r="AA175" s="21">
        <f>+Produccion_UO!AA175</f>
        <v>0</v>
      </c>
      <c r="AB175" s="21">
        <f>+Produccion_UO!AB175</f>
        <v>0</v>
      </c>
      <c r="AC175" s="21">
        <f>+Produccion_UO!AC175</f>
        <v>0</v>
      </c>
      <c r="AD175" s="21">
        <f>+Produccion_UO!AD175</f>
        <v>0</v>
      </c>
      <c r="AE175" s="21">
        <f>+Produccion_UO!AE175</f>
        <v>0</v>
      </c>
      <c r="AF175" s="21">
        <f>+Produccion_UO!AF175</f>
        <v>0</v>
      </c>
      <c r="AG175" s="21">
        <f>+Produccion_UO!AG175</f>
        <v>0</v>
      </c>
      <c r="AH175" s="21">
        <f>+Produccion_UO!AH175</f>
        <v>0</v>
      </c>
      <c r="AI175" s="21">
        <f>+Produccion_UO!AI175</f>
        <v>0</v>
      </c>
      <c r="AJ175" s="21">
        <f>+Produccion_UO!AJ175</f>
        <v>0</v>
      </c>
      <c r="AK175" s="21">
        <f>+Produccion_UO!AK175</f>
        <v>0</v>
      </c>
      <c r="AL175" s="21">
        <f>+Produccion_UO!AL175</f>
        <v>0</v>
      </c>
      <c r="AM175" s="21">
        <f>+Produccion_UO!AM175</f>
        <v>0</v>
      </c>
      <c r="AN175" s="21">
        <f>+Produccion_UO!AN175</f>
        <v>0</v>
      </c>
      <c r="AO175" s="21">
        <f>+Produccion_UO!AO175</f>
        <v>0</v>
      </c>
      <c r="AP175" s="21">
        <f>+Produccion_UO!AP175</f>
        <v>0</v>
      </c>
      <c r="AQ175" s="21">
        <f>+Produccion_UO!AQ175</f>
        <v>0</v>
      </c>
      <c r="AR175" s="21">
        <f>+Produccion_UO!AR175</f>
        <v>0</v>
      </c>
    </row>
    <row r="176" spans="10:44" x14ac:dyDescent="0.25">
      <c r="J176" s="24" t="s">
        <v>124</v>
      </c>
      <c r="K176" s="170" t="s">
        <v>228</v>
      </c>
      <c r="L176" s="171" t="s">
        <v>682</v>
      </c>
      <c r="M176" s="21">
        <f>+Produccion_UO!M176</f>
        <v>0.90721178011563008</v>
      </c>
      <c r="N176" s="21">
        <f>+Produccion_UO!N176</f>
        <v>0.67935003405792482</v>
      </c>
      <c r="O176" s="21">
        <f>+Produccion_UO!O176</f>
        <v>0.53548270858159774</v>
      </c>
      <c r="P176" s="21">
        <f>+Produccion_UO!P176</f>
        <v>0.39161538310527055</v>
      </c>
      <c r="Q176" s="21">
        <f>+Produccion_UO!Q176</f>
        <v>0.24774805762894314</v>
      </c>
      <c r="R176" s="21">
        <f>+Produccion_UO!R176</f>
        <v>3.8828952607389125E-2</v>
      </c>
      <c r="S176" s="21">
        <f>+Produccion_UO!S176</f>
        <v>0</v>
      </c>
      <c r="T176" s="21">
        <f>+Produccion_UO!T176</f>
        <v>0</v>
      </c>
      <c r="U176" s="21">
        <f>+Produccion_UO!U176</f>
        <v>0</v>
      </c>
      <c r="V176" s="21">
        <f>+Produccion_UO!V176</f>
        <v>0</v>
      </c>
      <c r="W176" s="21">
        <f>+Produccion_UO!W176</f>
        <v>0</v>
      </c>
      <c r="X176" s="21">
        <f>+Produccion_UO!X176</f>
        <v>0</v>
      </c>
      <c r="Y176" s="21">
        <f>+Produccion_UO!Y176</f>
        <v>0</v>
      </c>
      <c r="Z176" s="21">
        <f>+Produccion_UO!Z176</f>
        <v>0</v>
      </c>
      <c r="AA176" s="21">
        <f>+Produccion_UO!AA176</f>
        <v>0</v>
      </c>
      <c r="AB176" s="21">
        <f>+Produccion_UO!AB176</f>
        <v>0</v>
      </c>
      <c r="AC176" s="21">
        <f>+Produccion_UO!AC176</f>
        <v>0</v>
      </c>
      <c r="AD176" s="21">
        <f>+Produccion_UO!AD176</f>
        <v>0</v>
      </c>
      <c r="AE176" s="21">
        <f>+Produccion_UO!AE176</f>
        <v>0</v>
      </c>
      <c r="AF176" s="21">
        <f>+Produccion_UO!AF176</f>
        <v>0</v>
      </c>
      <c r="AG176" s="21">
        <f>+Produccion_UO!AG176</f>
        <v>0</v>
      </c>
      <c r="AH176" s="21">
        <f>+Produccion_UO!AH176</f>
        <v>0</v>
      </c>
      <c r="AI176" s="21">
        <f>+Produccion_UO!AI176</f>
        <v>0</v>
      </c>
      <c r="AJ176" s="21">
        <f>+Produccion_UO!AJ176</f>
        <v>0</v>
      </c>
      <c r="AK176" s="21">
        <f>+Produccion_UO!AK176</f>
        <v>0</v>
      </c>
      <c r="AL176" s="21">
        <f>+Produccion_UO!AL176</f>
        <v>0</v>
      </c>
      <c r="AM176" s="21">
        <f>+Produccion_UO!AM176</f>
        <v>0</v>
      </c>
      <c r="AN176" s="21">
        <f>+Produccion_UO!AN176</f>
        <v>0</v>
      </c>
      <c r="AO176" s="21">
        <f>+Produccion_UO!AO176</f>
        <v>0</v>
      </c>
      <c r="AP176" s="21">
        <f>+Produccion_UO!AP176</f>
        <v>0</v>
      </c>
      <c r="AQ176" s="21">
        <f>+Produccion_UO!AQ176</f>
        <v>0</v>
      </c>
      <c r="AR176" s="21">
        <f>+Produccion_UO!AR176</f>
        <v>0</v>
      </c>
    </row>
    <row r="177" spans="10:44" x14ac:dyDescent="0.25">
      <c r="J177" s="24" t="s">
        <v>125</v>
      </c>
      <c r="K177" s="170" t="s">
        <v>229</v>
      </c>
      <c r="L177" s="171" t="s">
        <v>680</v>
      </c>
      <c r="M177" s="21">
        <f>+Produccion_UO!M177</f>
        <v>3.7726000372820558</v>
      </c>
      <c r="N177" s="21">
        <f>+Produccion_UO!N177</f>
        <v>3.7726000372820558</v>
      </c>
      <c r="O177" s="21">
        <f>+Produccion_UO!O177</f>
        <v>3.7726000372820558</v>
      </c>
      <c r="P177" s="21">
        <f>+Produccion_UO!P177</f>
        <v>3.7726000372820558</v>
      </c>
      <c r="Q177" s="21">
        <f>+Produccion_UO!Q177</f>
        <v>3.7726000372820558</v>
      </c>
      <c r="R177" s="21">
        <f>+Produccion_UO!R177</f>
        <v>3.7726000372820558</v>
      </c>
      <c r="S177" s="21">
        <f>+Produccion_UO!S177</f>
        <v>3.7726000372820558</v>
      </c>
      <c r="T177" s="21">
        <f>+Produccion_UO!T177</f>
        <v>3.7726000372820558</v>
      </c>
      <c r="U177" s="21">
        <f>+Produccion_UO!U177</f>
        <v>3.7726000372820558</v>
      </c>
      <c r="V177" s="21">
        <f>+Produccion_UO!V177</f>
        <v>3.7726000372820558</v>
      </c>
      <c r="W177" s="21">
        <f>+Produccion_UO!W177</f>
        <v>3.7726000372820558</v>
      </c>
      <c r="X177" s="21">
        <f>+Produccion_UO!X177</f>
        <v>3.7726000372820558</v>
      </c>
      <c r="Y177" s="21">
        <f>+Produccion_UO!Y177</f>
        <v>3.7726000372820558</v>
      </c>
      <c r="Z177" s="21">
        <f>+Produccion_UO!Z177</f>
        <v>3.7726000372820558</v>
      </c>
      <c r="AA177" s="21">
        <f>+Produccion_UO!AA177</f>
        <v>2.2511147714748567</v>
      </c>
      <c r="AB177" s="21">
        <f>+Produccion_UO!AB177</f>
        <v>0</v>
      </c>
      <c r="AC177" s="21">
        <f>+Produccion_UO!AC177</f>
        <v>0</v>
      </c>
      <c r="AD177" s="21">
        <f>+Produccion_UO!AD177</f>
        <v>0</v>
      </c>
      <c r="AE177" s="21">
        <f>+Produccion_UO!AE177</f>
        <v>0</v>
      </c>
      <c r="AF177" s="21">
        <f>+Produccion_UO!AF177</f>
        <v>0</v>
      </c>
      <c r="AG177" s="21">
        <f>+Produccion_UO!AG177</f>
        <v>0</v>
      </c>
      <c r="AH177" s="21">
        <f>+Produccion_UO!AH177</f>
        <v>0</v>
      </c>
      <c r="AI177" s="21">
        <f>+Produccion_UO!AI177</f>
        <v>0</v>
      </c>
      <c r="AJ177" s="21">
        <f>+Produccion_UO!AJ177</f>
        <v>0</v>
      </c>
      <c r="AK177" s="21">
        <f>+Produccion_UO!AK177</f>
        <v>0</v>
      </c>
      <c r="AL177" s="21">
        <f>+Produccion_UO!AL177</f>
        <v>0</v>
      </c>
      <c r="AM177" s="21">
        <f>+Produccion_UO!AM177</f>
        <v>0</v>
      </c>
      <c r="AN177" s="21">
        <f>+Produccion_UO!AN177</f>
        <v>0</v>
      </c>
      <c r="AO177" s="21">
        <f>+Produccion_UO!AO177</f>
        <v>0</v>
      </c>
      <c r="AP177" s="21">
        <f>+Produccion_UO!AP177</f>
        <v>0</v>
      </c>
      <c r="AQ177" s="21">
        <f>+Produccion_UO!AQ177</f>
        <v>0</v>
      </c>
      <c r="AR177" s="21">
        <f>+Produccion_UO!AR177</f>
        <v>0</v>
      </c>
    </row>
    <row r="178" spans="10:44" x14ac:dyDescent="0.25">
      <c r="J178" s="73"/>
      <c r="K178" s="73"/>
      <c r="L178" s="73"/>
      <c r="M178" s="75">
        <f>+SUM(M171:M177)</f>
        <v>287.26993866523196</v>
      </c>
      <c r="N178" s="75">
        <f t="shared" ref="N178" si="19">+SUM(N171:N177)</f>
        <v>252.74265992771959</v>
      </c>
      <c r="O178" s="75">
        <f t="shared" ref="O178:AR178" si="20">+SUM(O171:O177)</f>
        <v>221.14412093129366</v>
      </c>
      <c r="P178" s="75">
        <f t="shared" si="20"/>
        <v>238.74258728444698</v>
      </c>
      <c r="Q178" s="75">
        <f t="shared" si="20"/>
        <v>231.7425509628107</v>
      </c>
      <c r="R178" s="75">
        <f t="shared" si="20"/>
        <v>107.61903512865246</v>
      </c>
      <c r="S178" s="75">
        <f t="shared" si="20"/>
        <v>106.7136312808007</v>
      </c>
      <c r="T178" s="75">
        <f t="shared" si="20"/>
        <v>106.11509282441291</v>
      </c>
      <c r="U178" s="75">
        <f t="shared" si="20"/>
        <v>56.365617293269111</v>
      </c>
      <c r="V178" s="75">
        <f t="shared" si="20"/>
        <v>4.3713708838202958</v>
      </c>
      <c r="W178" s="75">
        <f t="shared" si="20"/>
        <v>4.1558267558504625</v>
      </c>
      <c r="X178" s="75">
        <f t="shared" si="20"/>
        <v>4.1558267558504678</v>
      </c>
      <c r="Y178" s="75">
        <f t="shared" si="20"/>
        <v>4.1558267558504678</v>
      </c>
      <c r="Z178" s="75">
        <f t="shared" si="20"/>
        <v>4.0439688105970975</v>
      </c>
      <c r="AA178" s="75">
        <f t="shared" si="20"/>
        <v>2.2511147714748567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1" t="s">
        <v>678</v>
      </c>
      <c r="M186" s="21">
        <f>+Produccion_UO!M186</f>
        <v>0</v>
      </c>
      <c r="N186" s="21">
        <f>+Produccion_UO!N186</f>
        <v>0</v>
      </c>
      <c r="O186" s="21">
        <f>+Produccion_UO!O186</f>
        <v>0</v>
      </c>
      <c r="P186" s="21">
        <f>+Produccion_UO!P186</f>
        <v>0</v>
      </c>
      <c r="Q186" s="21">
        <f>+Produccion_UO!Q186</f>
        <v>0</v>
      </c>
      <c r="R186" s="21">
        <f>+Produccion_UO!R186</f>
        <v>0</v>
      </c>
      <c r="S186" s="21">
        <f>+Produccion_UO!S186</f>
        <v>0</v>
      </c>
      <c r="T186" s="21">
        <f>+Produccion_UO!T186</f>
        <v>0</v>
      </c>
      <c r="U186" s="21">
        <f>+Produccion_UO!U186</f>
        <v>0</v>
      </c>
      <c r="V186" s="21">
        <f>+Produccion_UO!V186</f>
        <v>0</v>
      </c>
      <c r="W186" s="21">
        <f>+Produccion_UO!W186</f>
        <v>0</v>
      </c>
      <c r="X186" s="21">
        <f>+Produccion_UO!X186</f>
        <v>0</v>
      </c>
      <c r="Y186" s="21">
        <f>+Produccion_UO!Y186</f>
        <v>0</v>
      </c>
      <c r="Z186" s="21">
        <f>+Produccion_UO!Z186</f>
        <v>0</v>
      </c>
      <c r="AA186" s="21">
        <f>+Produccion_UO!AA186</f>
        <v>0</v>
      </c>
      <c r="AB186" s="21">
        <f>+Produccion_UO!AB186</f>
        <v>0</v>
      </c>
      <c r="AC186" s="21">
        <f>+Produccion_UO!AC186</f>
        <v>0</v>
      </c>
      <c r="AD186" s="21">
        <f>+Produccion_UO!AD186</f>
        <v>0</v>
      </c>
      <c r="AE186" s="21">
        <f>+Produccion_UO!AE186</f>
        <v>0</v>
      </c>
      <c r="AF186" s="21">
        <f>+Produccion_UO!AF186</f>
        <v>0</v>
      </c>
      <c r="AG186" s="21">
        <f>+Produccion_UO!AG186</f>
        <v>0</v>
      </c>
      <c r="AH186" s="21">
        <f>+Produccion_UO!AH186</f>
        <v>0</v>
      </c>
      <c r="AI186" s="21">
        <f>+Produccion_UO!AI186</f>
        <v>0</v>
      </c>
      <c r="AJ186" s="21">
        <f>+Produccion_UO!AJ186</f>
        <v>0</v>
      </c>
      <c r="AK186" s="21">
        <f>+Produccion_UO!AK186</f>
        <v>0</v>
      </c>
      <c r="AL186" s="21">
        <f>+Produccion_UO!AL186</f>
        <v>0</v>
      </c>
      <c r="AM186" s="21">
        <f>+Produccion_UO!AM186</f>
        <v>0</v>
      </c>
      <c r="AN186" s="21">
        <f>+Produccion_UO!AN186</f>
        <v>0</v>
      </c>
      <c r="AO186" s="21">
        <f>+Produccion_UO!AO186</f>
        <v>0</v>
      </c>
      <c r="AP186" s="21">
        <f>+Produccion_UO!AP186</f>
        <v>0</v>
      </c>
      <c r="AQ186" s="21">
        <f>+Produccion_UO!AQ186</f>
        <v>0</v>
      </c>
      <c r="AR186" s="21">
        <f>+Produccion_UO!AR186</f>
        <v>0</v>
      </c>
    </row>
    <row r="187" spans="10:44" x14ac:dyDescent="0.25">
      <c r="J187" s="24" t="s">
        <v>138</v>
      </c>
      <c r="K187" s="13" t="s">
        <v>316</v>
      </c>
      <c r="L187" s="161" t="s">
        <v>679</v>
      </c>
      <c r="M187" s="21">
        <f>+Produccion_UO!M187</f>
        <v>0</v>
      </c>
      <c r="N187" s="21">
        <f>+Produccion_UO!N187</f>
        <v>0</v>
      </c>
      <c r="O187" s="21">
        <f>+Produccion_UO!O187</f>
        <v>0</v>
      </c>
      <c r="P187" s="21">
        <f>+Produccion_UO!P187</f>
        <v>0</v>
      </c>
      <c r="Q187" s="21">
        <f>+Produccion_UO!Q187</f>
        <v>0</v>
      </c>
      <c r="R187" s="21">
        <f>+Produccion_UO!R187</f>
        <v>0</v>
      </c>
      <c r="S187" s="21">
        <f>+Produccion_UO!S187</f>
        <v>0</v>
      </c>
      <c r="T187" s="21">
        <f>+Produccion_UO!T187</f>
        <v>0</v>
      </c>
      <c r="U187" s="21">
        <f>+Produccion_UO!U187</f>
        <v>0</v>
      </c>
      <c r="V187" s="21">
        <f>+Produccion_UO!V187</f>
        <v>0</v>
      </c>
      <c r="W187" s="21">
        <f>+Produccion_UO!W187</f>
        <v>0</v>
      </c>
      <c r="X187" s="21">
        <f>+Produccion_UO!X187</f>
        <v>0</v>
      </c>
      <c r="Y187" s="21">
        <f>+Produccion_UO!Y187</f>
        <v>0</v>
      </c>
      <c r="Z187" s="21">
        <f>+Produccion_UO!Z187</f>
        <v>0</v>
      </c>
      <c r="AA187" s="21">
        <f>+Produccion_UO!AA187</f>
        <v>0</v>
      </c>
      <c r="AB187" s="21">
        <f>+Produccion_UO!AB187</f>
        <v>0</v>
      </c>
      <c r="AC187" s="21">
        <f>+Produccion_UO!AC187</f>
        <v>0</v>
      </c>
      <c r="AD187" s="21">
        <f>+Produccion_UO!AD187</f>
        <v>0</v>
      </c>
      <c r="AE187" s="21">
        <f>+Produccion_UO!AE187</f>
        <v>0</v>
      </c>
      <c r="AF187" s="21">
        <f>+Produccion_UO!AF187</f>
        <v>0</v>
      </c>
      <c r="AG187" s="21">
        <f>+Produccion_UO!AG187</f>
        <v>0</v>
      </c>
      <c r="AH187" s="21">
        <f>+Produccion_UO!AH187</f>
        <v>0</v>
      </c>
      <c r="AI187" s="21">
        <f>+Produccion_UO!AI187</f>
        <v>0</v>
      </c>
      <c r="AJ187" s="21">
        <f>+Produccion_UO!AJ187</f>
        <v>0</v>
      </c>
      <c r="AK187" s="21">
        <f>+Produccion_UO!AK187</f>
        <v>0</v>
      </c>
      <c r="AL187" s="21">
        <f>+Produccion_UO!AL187</f>
        <v>0</v>
      </c>
      <c r="AM187" s="21">
        <f>+Produccion_UO!AM187</f>
        <v>0</v>
      </c>
      <c r="AN187" s="21">
        <f>+Produccion_UO!AN187</f>
        <v>0</v>
      </c>
      <c r="AO187" s="21">
        <f>+Produccion_UO!AO187</f>
        <v>0</v>
      </c>
      <c r="AP187" s="21">
        <f>+Produccion_UO!AP187</f>
        <v>0</v>
      </c>
      <c r="AQ187" s="21">
        <f>+Produccion_UO!AQ187</f>
        <v>0</v>
      </c>
      <c r="AR187" s="21">
        <f>+Produccion_UO!AR187</f>
        <v>0</v>
      </c>
    </row>
    <row r="188" spans="10:44" x14ac:dyDescent="0.25">
      <c r="J188" s="24" t="s">
        <v>137</v>
      </c>
      <c r="K188" s="13" t="s">
        <v>257</v>
      </c>
      <c r="L188" s="161"/>
      <c r="M188" s="21">
        <f>+Produccion_UO!M188</f>
        <v>2.3964443033121849</v>
      </c>
      <c r="N188" s="21">
        <f>+Produccion_UO!N188</f>
        <v>2.3964443033121849</v>
      </c>
      <c r="O188" s="21">
        <f>+Produccion_UO!O188</f>
        <v>2.3964443033121849</v>
      </c>
      <c r="P188" s="21">
        <f>+Produccion_UO!P188</f>
        <v>2.3964443033121849</v>
      </c>
      <c r="Q188" s="21">
        <f>+Produccion_UO!Q188</f>
        <v>2.3964443033121849</v>
      </c>
      <c r="R188" s="21">
        <f>+Produccion_UO!R188</f>
        <v>2.3964443033121849</v>
      </c>
      <c r="S188" s="21">
        <f>+Produccion_UO!S188</f>
        <v>2.3964443033121849</v>
      </c>
      <c r="T188" s="21">
        <f>+Produccion_UO!T188</f>
        <v>2.3964443033121849</v>
      </c>
      <c r="U188" s="21">
        <f>+Produccion_UO!U188</f>
        <v>2.3964443033121849</v>
      </c>
      <c r="V188" s="21">
        <f>+Produccion_UO!V188</f>
        <v>2.3964443033121849</v>
      </c>
      <c r="W188" s="21">
        <f>+Produccion_UO!W188</f>
        <v>2.3964443033121849</v>
      </c>
      <c r="X188" s="21">
        <f>+Produccion_UO!X188</f>
        <v>2.3964443033121849</v>
      </c>
      <c r="Y188" s="21">
        <f>+Produccion_UO!Y188</f>
        <v>2.3964443033121849</v>
      </c>
      <c r="Z188" s="21">
        <f>+Produccion_UO!Z188</f>
        <v>2.3964443033121849</v>
      </c>
      <c r="AA188" s="21">
        <f>+Produccion_UO!AA188</f>
        <v>0</v>
      </c>
      <c r="AB188" s="21">
        <f>+Produccion_UO!AB188</f>
        <v>0</v>
      </c>
      <c r="AC188" s="21">
        <f>+Produccion_UO!AC188</f>
        <v>0</v>
      </c>
      <c r="AD188" s="21">
        <f>+Produccion_UO!AD188</f>
        <v>0</v>
      </c>
      <c r="AE188" s="21">
        <f>+Produccion_UO!AE188</f>
        <v>0</v>
      </c>
      <c r="AF188" s="21">
        <f>+Produccion_UO!AF188</f>
        <v>0</v>
      </c>
      <c r="AG188" s="21">
        <f>+Produccion_UO!AG188</f>
        <v>0</v>
      </c>
      <c r="AH188" s="21">
        <f>+Produccion_UO!AH188</f>
        <v>0</v>
      </c>
      <c r="AI188" s="21">
        <f>+Produccion_UO!AI188</f>
        <v>0</v>
      </c>
      <c r="AJ188" s="21">
        <f>+Produccion_UO!AJ188</f>
        <v>0</v>
      </c>
      <c r="AK188" s="21">
        <f>+Produccion_UO!AK188</f>
        <v>0</v>
      </c>
      <c r="AL188" s="21">
        <f>+Produccion_UO!AL188</f>
        <v>0</v>
      </c>
      <c r="AM188" s="21">
        <f>+Produccion_UO!AM188</f>
        <v>0</v>
      </c>
      <c r="AN188" s="21">
        <f>+Produccion_UO!AN188</f>
        <v>0</v>
      </c>
      <c r="AO188" s="21">
        <f>+Produccion_UO!AO188</f>
        <v>0</v>
      </c>
      <c r="AP188" s="21">
        <f>+Produccion_UO!AP188</f>
        <v>0</v>
      </c>
      <c r="AQ188" s="21">
        <f>+Produccion_UO!AQ188</f>
        <v>0</v>
      </c>
      <c r="AR188" s="21">
        <f>+Produccion_UO!AR188</f>
        <v>0</v>
      </c>
    </row>
    <row r="189" spans="10:44" x14ac:dyDescent="0.25">
      <c r="J189" s="24" t="s">
        <v>139</v>
      </c>
      <c r="K189" s="13" t="s">
        <v>258</v>
      </c>
      <c r="L189" s="161" t="s">
        <v>683</v>
      </c>
      <c r="M189" s="21">
        <f>+Produccion_UO!M189</f>
        <v>0.11732071977001596</v>
      </c>
      <c r="N189" s="21">
        <f>+Produccion_UO!N189</f>
        <v>0.11086381618973436</v>
      </c>
      <c r="O189" s="21">
        <f>+Produccion_UO!O189</f>
        <v>0.10599068141216411</v>
      </c>
      <c r="P189" s="21">
        <f>+Produccion_UO!P189</f>
        <v>0.10111754663459342</v>
      </c>
      <c r="Q189" s="21">
        <f>+Produccion_UO!Q189</f>
        <v>9.6244411857022288E-2</v>
      </c>
      <c r="R189" s="21">
        <f>+Produccion_UO!R189</f>
        <v>7.7167654108799069E-2</v>
      </c>
      <c r="S189" s="21">
        <f>+Produccion_UO!S189</f>
        <v>7.3052045889663283E-2</v>
      </c>
      <c r="T189" s="21">
        <f>+Produccion_UO!T189</f>
        <v>8.3226289006715706E-3</v>
      </c>
      <c r="U189" s="21">
        <f>+Produccion_UO!U189</f>
        <v>0</v>
      </c>
      <c r="V189" s="21">
        <f>+Produccion_UO!V189</f>
        <v>0</v>
      </c>
      <c r="W189" s="21">
        <f>+Produccion_UO!W189</f>
        <v>0</v>
      </c>
      <c r="X189" s="21">
        <f>+Produccion_UO!X189</f>
        <v>0</v>
      </c>
      <c r="Y189" s="21">
        <f>+Produccion_UO!Y189</f>
        <v>0</v>
      </c>
      <c r="Z189" s="21">
        <f>+Produccion_UO!Z189</f>
        <v>0</v>
      </c>
      <c r="AA189" s="21">
        <f>+Produccion_UO!AA189</f>
        <v>0</v>
      </c>
      <c r="AB189" s="21">
        <f>+Produccion_UO!AB189</f>
        <v>0</v>
      </c>
      <c r="AC189" s="21">
        <f>+Produccion_UO!AC189</f>
        <v>0</v>
      </c>
      <c r="AD189" s="21">
        <f>+Produccion_UO!AD189</f>
        <v>0</v>
      </c>
      <c r="AE189" s="21">
        <f>+Produccion_UO!AE189</f>
        <v>0</v>
      </c>
      <c r="AF189" s="21">
        <f>+Produccion_UO!AF189</f>
        <v>0</v>
      </c>
      <c r="AG189" s="21">
        <f>+Produccion_UO!AG189</f>
        <v>0</v>
      </c>
      <c r="AH189" s="21">
        <f>+Produccion_UO!AH189</f>
        <v>0</v>
      </c>
      <c r="AI189" s="21">
        <f>+Produccion_UO!AI189</f>
        <v>0</v>
      </c>
      <c r="AJ189" s="21">
        <f>+Produccion_UO!AJ189</f>
        <v>0</v>
      </c>
      <c r="AK189" s="21">
        <f>+Produccion_UO!AK189</f>
        <v>0</v>
      </c>
      <c r="AL189" s="21">
        <f>+Produccion_UO!AL189</f>
        <v>0</v>
      </c>
      <c r="AM189" s="21">
        <f>+Produccion_UO!AM189</f>
        <v>0</v>
      </c>
      <c r="AN189" s="21">
        <f>+Produccion_UO!AN189</f>
        <v>0</v>
      </c>
      <c r="AO189" s="21">
        <f>+Produccion_UO!AO189</f>
        <v>0</v>
      </c>
      <c r="AP189" s="21">
        <f>+Produccion_UO!AP189</f>
        <v>0</v>
      </c>
      <c r="AQ189" s="21">
        <f>+Produccion_UO!AQ189</f>
        <v>0</v>
      </c>
      <c r="AR189" s="21">
        <f>+Produccion_UO!AR189</f>
        <v>0</v>
      </c>
    </row>
    <row r="190" spans="10:44" x14ac:dyDescent="0.25">
      <c r="J190" s="24" t="s">
        <v>141</v>
      </c>
      <c r="K190" s="13" t="s">
        <v>259</v>
      </c>
      <c r="L190" s="161" t="s">
        <v>681</v>
      </c>
      <c r="M190" s="21">
        <f>+Produccion_UO!M190</f>
        <v>1.6192887544205954</v>
      </c>
      <c r="N190" s="21">
        <f>+Produccion_UO!N190</f>
        <v>1.4614051676513575</v>
      </c>
      <c r="O190" s="21">
        <f>+Produccion_UO!O190</f>
        <v>1.294936373439256</v>
      </c>
      <c r="P190" s="21">
        <f>+Produccion_UO!P190</f>
        <v>1.1284675792271543</v>
      </c>
      <c r="Q190" s="21">
        <f>+Produccion_UO!Q190</f>
        <v>0.96199878501504821</v>
      </c>
      <c r="R190" s="21">
        <f>+Produccion_UO!R190</f>
        <v>0.78356931224398418</v>
      </c>
      <c r="S190" s="21">
        <f>+Produccion_UO!S190</f>
        <v>0.60513983947291539</v>
      </c>
      <c r="T190" s="21">
        <f>+Produccion_UO!T190</f>
        <v>0.33521304429584181</v>
      </c>
      <c r="U190" s="21">
        <f>+Produccion_UO!U190</f>
        <v>0.1810031309964748</v>
      </c>
      <c r="V190" s="21">
        <f>+Produccion_UO!V190</f>
        <v>0</v>
      </c>
      <c r="W190" s="21">
        <f>+Produccion_UO!W190</f>
        <v>0</v>
      </c>
      <c r="X190" s="21">
        <f>+Produccion_UO!X190</f>
        <v>0</v>
      </c>
      <c r="Y190" s="21">
        <f>+Produccion_UO!Y190</f>
        <v>0</v>
      </c>
      <c r="Z190" s="21">
        <f>+Produccion_UO!Z190</f>
        <v>0</v>
      </c>
      <c r="AA190" s="21">
        <f>+Produccion_UO!AA190</f>
        <v>0</v>
      </c>
      <c r="AB190" s="21">
        <f>+Produccion_UO!AB190</f>
        <v>0</v>
      </c>
      <c r="AC190" s="21">
        <f>+Produccion_UO!AC190</f>
        <v>0</v>
      </c>
      <c r="AD190" s="21">
        <f>+Produccion_UO!AD190</f>
        <v>0</v>
      </c>
      <c r="AE190" s="21">
        <f>+Produccion_UO!AE190</f>
        <v>0</v>
      </c>
      <c r="AF190" s="21">
        <f>+Produccion_UO!AF190</f>
        <v>0</v>
      </c>
      <c r="AG190" s="21">
        <f>+Produccion_UO!AG190</f>
        <v>0</v>
      </c>
      <c r="AH190" s="21">
        <f>+Produccion_UO!AH190</f>
        <v>0</v>
      </c>
      <c r="AI190" s="21">
        <f>+Produccion_UO!AI190</f>
        <v>0</v>
      </c>
      <c r="AJ190" s="21">
        <f>+Produccion_UO!AJ190</f>
        <v>0</v>
      </c>
      <c r="AK190" s="21">
        <f>+Produccion_UO!AK190</f>
        <v>0</v>
      </c>
      <c r="AL190" s="21">
        <f>+Produccion_UO!AL190</f>
        <v>0</v>
      </c>
      <c r="AM190" s="21">
        <f>+Produccion_UO!AM190</f>
        <v>0</v>
      </c>
      <c r="AN190" s="21">
        <f>+Produccion_UO!AN190</f>
        <v>0</v>
      </c>
      <c r="AO190" s="21">
        <f>+Produccion_UO!AO190</f>
        <v>0</v>
      </c>
      <c r="AP190" s="21">
        <f>+Produccion_UO!AP190</f>
        <v>0</v>
      </c>
      <c r="AQ190" s="21">
        <f>+Produccion_UO!AQ190</f>
        <v>0</v>
      </c>
      <c r="AR190" s="21">
        <f>+Produccion_UO!AR190</f>
        <v>0</v>
      </c>
    </row>
    <row r="191" spans="10:44" x14ac:dyDescent="0.25">
      <c r="J191" s="24" t="s">
        <v>142</v>
      </c>
      <c r="K191" s="13" t="s">
        <v>260</v>
      </c>
      <c r="L191" s="161" t="s">
        <v>682</v>
      </c>
      <c r="M191" s="21">
        <f>+Produccion_UO!M191</f>
        <v>0.37397923467737904</v>
      </c>
      <c r="N191" s="21">
        <f>+Produccion_UO!N191</f>
        <v>0.34616927691985916</v>
      </c>
      <c r="O191" s="21">
        <f>+Produccion_UO!O191</f>
        <v>0.32861062868949409</v>
      </c>
      <c r="P191" s="21">
        <f>+Produccion_UO!P191</f>
        <v>0.31105198045912902</v>
      </c>
      <c r="Q191" s="21">
        <f>+Produccion_UO!Q191</f>
        <v>0.29349333222876395</v>
      </c>
      <c r="R191" s="21">
        <f>+Produccion_UO!R191</f>
        <v>0.26688352647611358</v>
      </c>
      <c r="S191" s="21">
        <f>+Produccion_UO!S191</f>
        <v>0.23536506983137101</v>
      </c>
      <c r="T191" s="21">
        <f>+Produccion_UO!T191</f>
        <v>0.16421891584659062</v>
      </c>
      <c r="U191" s="21">
        <f>+Produccion_UO!U191</f>
        <v>0.14298538084793352</v>
      </c>
      <c r="V191" s="21">
        <f>+Produccion_UO!V191</f>
        <v>0.12273582905312146</v>
      </c>
      <c r="W191" s="21">
        <f>+Produccion_UO!W191</f>
        <v>0.10248627725830939</v>
      </c>
      <c r="X191" s="21">
        <f>+Produccion_UO!X191</f>
        <v>8.2236725463496863E-2</v>
      </c>
      <c r="Y191" s="21">
        <f>+Produccion_UO!Y191</f>
        <v>7.1756947827144882E-2</v>
      </c>
      <c r="Z191" s="21">
        <f>+Produccion_UO!Z191</f>
        <v>6.1277170190792908E-2</v>
      </c>
      <c r="AA191" s="21">
        <f>+Produccion_UO!AA191</f>
        <v>0</v>
      </c>
      <c r="AB191" s="21">
        <f>+Produccion_UO!AB191</f>
        <v>0</v>
      </c>
      <c r="AC191" s="21">
        <f>+Produccion_UO!AC191</f>
        <v>0</v>
      </c>
      <c r="AD191" s="21">
        <f>+Produccion_UO!AD191</f>
        <v>0</v>
      </c>
      <c r="AE191" s="21">
        <f>+Produccion_UO!AE191</f>
        <v>0</v>
      </c>
      <c r="AF191" s="21">
        <f>+Produccion_UO!AF191</f>
        <v>0</v>
      </c>
      <c r="AG191" s="21">
        <f>+Produccion_UO!AG191</f>
        <v>0</v>
      </c>
      <c r="AH191" s="21">
        <f>+Produccion_UO!AH191</f>
        <v>0</v>
      </c>
      <c r="AI191" s="21">
        <f>+Produccion_UO!AI191</f>
        <v>0</v>
      </c>
      <c r="AJ191" s="21">
        <f>+Produccion_UO!AJ191</f>
        <v>0</v>
      </c>
      <c r="AK191" s="21">
        <f>+Produccion_UO!AK191</f>
        <v>0</v>
      </c>
      <c r="AL191" s="21">
        <f>+Produccion_UO!AL191</f>
        <v>0</v>
      </c>
      <c r="AM191" s="21">
        <f>+Produccion_UO!AM191</f>
        <v>0</v>
      </c>
      <c r="AN191" s="21">
        <f>+Produccion_UO!AN191</f>
        <v>0</v>
      </c>
      <c r="AO191" s="21">
        <f>+Produccion_UO!AO191</f>
        <v>0</v>
      </c>
      <c r="AP191" s="21">
        <f>+Produccion_UO!AP191</f>
        <v>0</v>
      </c>
      <c r="AQ191" s="21">
        <f>+Produccion_UO!AQ191</f>
        <v>0</v>
      </c>
      <c r="AR191" s="21">
        <f>+Produccion_UO!AR191</f>
        <v>0</v>
      </c>
    </row>
    <row r="192" spans="10:44" x14ac:dyDescent="0.25">
      <c r="J192" s="24" t="s">
        <v>140</v>
      </c>
      <c r="K192" s="13" t="s">
        <v>261</v>
      </c>
      <c r="L192" s="161" t="s">
        <v>680</v>
      </c>
      <c r="M192" s="21">
        <f>+Produccion_UO!M192</f>
        <v>3.4308115227660523E-2</v>
      </c>
      <c r="N192" s="21">
        <f>+Produccion_UO!N192</f>
        <v>3.3684757554506374E-2</v>
      </c>
      <c r="O192" s="21">
        <f>+Produccion_UO!O192</f>
        <v>3.3705756191126167E-2</v>
      </c>
      <c r="P192" s="21">
        <f>+Produccion_UO!P192</f>
        <v>3.3726754827745911E-2</v>
      </c>
      <c r="Q192" s="21">
        <f>+Produccion_UO!Q192</f>
        <v>3.3747753464365697E-2</v>
      </c>
      <c r="R192" s="21">
        <f>+Produccion_UO!R192</f>
        <v>3.1179390162870687E-2</v>
      </c>
      <c r="S192" s="21">
        <f>+Produccion_UO!S192</f>
        <v>2.8611026861375621E-2</v>
      </c>
      <c r="T192" s="21">
        <f>+Produccion_UO!T192</f>
        <v>2.6497567458287782E-2</v>
      </c>
      <c r="U192" s="21">
        <f>+Produccion_UO!U192</f>
        <v>2.4384108055199947E-2</v>
      </c>
      <c r="V192" s="21">
        <f>+Produccion_UO!V192</f>
        <v>2.2632277634432645E-2</v>
      </c>
      <c r="W192" s="21">
        <f>+Produccion_UO!W192</f>
        <v>2.0880447213665339E-2</v>
      </c>
      <c r="X192" s="21">
        <f>+Produccion_UO!X192</f>
        <v>1.9128616792897991E-2</v>
      </c>
      <c r="Y192" s="21">
        <f>+Produccion_UO!Y192</f>
        <v>1.7899665516765639E-2</v>
      </c>
      <c r="Z192" s="21">
        <f>+Produccion_UO!Z192</f>
        <v>1.6670714240633287E-2</v>
      </c>
      <c r="AA192" s="21">
        <f>+Produccion_UO!AA192</f>
        <v>8.0820449071384477E-3</v>
      </c>
      <c r="AB192" s="21">
        <f>+Produccion_UO!AB192</f>
        <v>0</v>
      </c>
      <c r="AC192" s="21">
        <f>+Produccion_UO!AC192</f>
        <v>0</v>
      </c>
      <c r="AD192" s="21">
        <f>+Produccion_UO!AD192</f>
        <v>0</v>
      </c>
      <c r="AE192" s="21">
        <f>+Produccion_UO!AE192</f>
        <v>0</v>
      </c>
      <c r="AF192" s="21">
        <f>+Produccion_UO!AF192</f>
        <v>0</v>
      </c>
      <c r="AG192" s="21">
        <f>+Produccion_UO!AG192</f>
        <v>0</v>
      </c>
      <c r="AH192" s="21">
        <f>+Produccion_UO!AH192</f>
        <v>0</v>
      </c>
      <c r="AI192" s="21">
        <f>+Produccion_UO!AI192</f>
        <v>0</v>
      </c>
      <c r="AJ192" s="21">
        <f>+Produccion_UO!AJ192</f>
        <v>0</v>
      </c>
      <c r="AK192" s="21">
        <f>+Produccion_UO!AK192</f>
        <v>0</v>
      </c>
      <c r="AL192" s="21">
        <f>+Produccion_UO!AL192</f>
        <v>0</v>
      </c>
      <c r="AM192" s="21">
        <f>+Produccion_UO!AM192</f>
        <v>0</v>
      </c>
      <c r="AN192" s="21">
        <f>+Produccion_UO!AN192</f>
        <v>0</v>
      </c>
      <c r="AO192" s="21">
        <f>+Produccion_UO!AO192</f>
        <v>0</v>
      </c>
      <c r="AP192" s="21">
        <f>+Produccion_UO!AP192</f>
        <v>0</v>
      </c>
      <c r="AQ192" s="21">
        <f>+Produccion_UO!AQ192</f>
        <v>0</v>
      </c>
      <c r="AR192" s="21">
        <f>+Produccion_UO!AR192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4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3" t="s">
        <v>678</v>
      </c>
      <c r="M199" s="21">
        <f>+Produccion_UO!M199</f>
        <v>0</v>
      </c>
      <c r="N199" s="21">
        <f>+Produccion_UO!N199</f>
        <v>0</v>
      </c>
      <c r="O199" s="21">
        <f>+Produccion_UO!O199</f>
        <v>0</v>
      </c>
      <c r="P199" s="21">
        <f>+Produccion_UO!P199</f>
        <v>0</v>
      </c>
      <c r="Q199" s="21">
        <f>+Produccion_UO!Q199</f>
        <v>0</v>
      </c>
      <c r="R199" s="21">
        <f>+Produccion_UO!R199</f>
        <v>0</v>
      </c>
      <c r="S199" s="21">
        <f>+Produccion_UO!S199</f>
        <v>0</v>
      </c>
      <c r="T199" s="21">
        <f>+Produccion_UO!T199</f>
        <v>0</v>
      </c>
      <c r="U199" s="21">
        <f>+Produccion_UO!U199</f>
        <v>0</v>
      </c>
      <c r="V199" s="21">
        <f>+Produccion_UO!V199</f>
        <v>0</v>
      </c>
      <c r="W199" s="21">
        <f>+Produccion_UO!W199</f>
        <v>0</v>
      </c>
      <c r="X199" s="21">
        <f>+Produccion_UO!X199</f>
        <v>0</v>
      </c>
      <c r="Y199" s="21">
        <f>+Produccion_UO!Y199</f>
        <v>0</v>
      </c>
      <c r="Z199" s="21">
        <f>+Produccion_UO!Z199</f>
        <v>0</v>
      </c>
      <c r="AA199" s="21">
        <f>+Produccion_UO!AA199</f>
        <v>0</v>
      </c>
      <c r="AB199" s="21">
        <f>+Produccion_UO!AB199</f>
        <v>0</v>
      </c>
      <c r="AC199" s="21">
        <f>+Produccion_UO!AC199</f>
        <v>0</v>
      </c>
      <c r="AD199" s="21">
        <f>+Produccion_UO!AD199</f>
        <v>0</v>
      </c>
      <c r="AE199" s="21">
        <f>+Produccion_UO!AE199</f>
        <v>0</v>
      </c>
      <c r="AF199" s="21">
        <f>+Produccion_UO!AF199</f>
        <v>0</v>
      </c>
      <c r="AG199" s="21">
        <f>+Produccion_UO!AG199</f>
        <v>0</v>
      </c>
      <c r="AH199" s="21">
        <f>+Produccion_UO!AH199</f>
        <v>0</v>
      </c>
      <c r="AI199" s="21">
        <f>+Produccion_UO!AI199</f>
        <v>0</v>
      </c>
      <c r="AJ199" s="21">
        <f>+Produccion_UO!AJ199</f>
        <v>0</v>
      </c>
      <c r="AK199" s="21">
        <f>+Produccion_UO!AK199</f>
        <v>0</v>
      </c>
      <c r="AL199" s="21">
        <f>+Produccion_UO!AL199</f>
        <v>0</v>
      </c>
      <c r="AM199" s="21">
        <f>+Produccion_UO!AM199</f>
        <v>0</v>
      </c>
      <c r="AN199" s="21">
        <f>+Produccion_UO!AN199</f>
        <v>0</v>
      </c>
      <c r="AO199" s="21">
        <f>+Produccion_UO!AO199</f>
        <v>0</v>
      </c>
      <c r="AP199" s="21">
        <f>+Produccion_UO!AP199</f>
        <v>0</v>
      </c>
      <c r="AQ199" s="21">
        <f>+Produccion_UO!AQ199</f>
        <v>0</v>
      </c>
      <c r="AR199" s="21">
        <f>+Produccion_UO!AR199</f>
        <v>0</v>
      </c>
    </row>
    <row r="200" spans="10:44" x14ac:dyDescent="0.25">
      <c r="J200" s="61" t="s">
        <v>138</v>
      </c>
      <c r="K200" s="41" t="s">
        <v>383</v>
      </c>
      <c r="L200" s="163" t="s">
        <v>679</v>
      </c>
      <c r="M200" s="21">
        <f>+Produccion_UO!M200+Produccion_UO!M201</f>
        <v>373.03448566244731</v>
      </c>
      <c r="N200" s="21">
        <f>+Produccion_UO!N200+Produccion_UO!N201</f>
        <v>353.95267901745598</v>
      </c>
      <c r="O200" s="21">
        <f>+Produccion_UO!O200+Produccion_UO!O201</f>
        <v>334.17592161026732</v>
      </c>
      <c r="P200" s="21">
        <f>+Produccion_UO!P200+Produccion_UO!P201</f>
        <v>318.78506708984924</v>
      </c>
      <c r="Q200" s="21">
        <f>+Produccion_UO!Q200+Produccion_UO!Q201</f>
        <v>284.82322136045559</v>
      </c>
      <c r="R200" s="21">
        <f>+Produccion_UO!R200+Produccion_UO!R201</f>
        <v>263.89620384705836</v>
      </c>
      <c r="S200" s="21">
        <f>+Produccion_UO!S200+Produccion_UO!S201</f>
        <v>242.96918633366116</v>
      </c>
      <c r="T200" s="21">
        <f>+Produccion_UO!T200+Produccion_UO!T201</f>
        <v>226.37425199673831</v>
      </c>
      <c r="U200" s="21">
        <f>+Produccion_UO!U200+Produccion_UO!U201</f>
        <v>193.85298559352657</v>
      </c>
      <c r="V200" s="21">
        <f>+Produccion_UO!V200+Produccion_UO!V201</f>
        <v>172.48940459069212</v>
      </c>
      <c r="W200" s="21">
        <f>+Produccion_UO!W200+Produccion_UO!W201</f>
        <v>109.1896786014736</v>
      </c>
      <c r="X200" s="21">
        <f>+Produccion_UO!X200+Produccion_UO!X201</f>
        <v>107.95012528491307</v>
      </c>
      <c r="Y200" s="21">
        <f>+Produccion_UO!Y200+Produccion_UO!Y201</f>
        <v>107.95012528491307</v>
      </c>
      <c r="Z200" s="21">
        <f>+Produccion_UO!Z200+Produccion_UO!Z201</f>
        <v>75.741670232494286</v>
      </c>
      <c r="AA200" s="21">
        <f>+Produccion_UO!AA200+Produccion_UO!AA201</f>
        <v>0</v>
      </c>
      <c r="AB200" s="21">
        <f>+Produccion_UO!AB200+Produccion_UO!AB201</f>
        <v>0</v>
      </c>
      <c r="AC200" s="21">
        <f>+Produccion_UO!AC200+Produccion_UO!AC201</f>
        <v>0</v>
      </c>
      <c r="AD200" s="21">
        <f>+Produccion_UO!AD200+Produccion_UO!AD201</f>
        <v>0</v>
      </c>
      <c r="AE200" s="21">
        <f>+Produccion_UO!AE200+Produccion_UO!AE201</f>
        <v>0</v>
      </c>
      <c r="AF200" s="21">
        <f>+Produccion_UO!AF200+Produccion_UO!AF201</f>
        <v>0</v>
      </c>
      <c r="AG200" s="21">
        <f>+Produccion_UO!AG200+Produccion_UO!AG201</f>
        <v>0</v>
      </c>
      <c r="AH200" s="21">
        <f>+Produccion_UO!AH200+Produccion_UO!AH201</f>
        <v>0</v>
      </c>
      <c r="AI200" s="21">
        <f>+Produccion_UO!AI200+Produccion_UO!AI201</f>
        <v>0</v>
      </c>
      <c r="AJ200" s="21">
        <f>+Produccion_UO!AJ200+Produccion_UO!AJ201</f>
        <v>0</v>
      </c>
      <c r="AK200" s="21">
        <f>+Produccion_UO!AK200+Produccion_UO!AK201</f>
        <v>0</v>
      </c>
      <c r="AL200" s="21">
        <f>+Produccion_UO!AL200+Produccion_UO!AL201</f>
        <v>0</v>
      </c>
      <c r="AM200" s="21">
        <f>+Produccion_UO!AM200+Produccion_UO!AM201</f>
        <v>0</v>
      </c>
      <c r="AN200" s="21">
        <f>+Produccion_UO!AN200+Produccion_UO!AN201</f>
        <v>0</v>
      </c>
      <c r="AO200" s="21">
        <f>+Produccion_UO!AO200+Produccion_UO!AO201</f>
        <v>0</v>
      </c>
      <c r="AP200" s="21">
        <f>+Produccion_UO!AP200+Produccion_UO!AP201</f>
        <v>0</v>
      </c>
      <c r="AQ200" s="21">
        <f>+Produccion_UO!AQ200+Produccion_UO!AQ201</f>
        <v>0</v>
      </c>
      <c r="AR200" s="21">
        <f>+Produccion_UO!AR200+Produccion_UO!AR201</f>
        <v>0</v>
      </c>
    </row>
    <row r="201" spans="10:44" x14ac:dyDescent="0.25">
      <c r="J201" s="61" t="s">
        <v>137</v>
      </c>
      <c r="K201" s="41" t="s">
        <v>384</v>
      </c>
      <c r="L201" s="163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</row>
    <row r="202" spans="10:44" x14ac:dyDescent="0.25">
      <c r="J202" s="61" t="s">
        <v>139</v>
      </c>
      <c r="K202" s="41" t="s">
        <v>385</v>
      </c>
      <c r="L202" s="163" t="s">
        <v>683</v>
      </c>
      <c r="M202" s="21">
        <f>+Produccion_UO!M202</f>
        <v>2.4178440011406575</v>
      </c>
      <c r="N202" s="21">
        <f>+Produccion_UO!N202</f>
        <v>2.2847747051277283</v>
      </c>
      <c r="O202" s="21">
        <f>+Produccion_UO!O202</f>
        <v>2.1843450477594755</v>
      </c>
      <c r="P202" s="21">
        <f>+Produccion_UO!P202</f>
        <v>2.0839153903912231</v>
      </c>
      <c r="Q202" s="21">
        <f>+Produccion_UO!Q202</f>
        <v>1.9834857330229705</v>
      </c>
      <c r="R202" s="21">
        <f>+Produccion_UO!R202</f>
        <v>1.8972596986253729</v>
      </c>
      <c r="S202" s="21">
        <f>+Produccion_UO!S202</f>
        <v>1.7960725146986842</v>
      </c>
      <c r="T202" s="21">
        <f>+Produccion_UO!T202</f>
        <v>0.20462185331688643</v>
      </c>
      <c r="U202" s="21">
        <f>+Produccion_UO!U202</f>
        <v>0</v>
      </c>
      <c r="V202" s="21">
        <f>+Produccion_UO!V202</f>
        <v>0</v>
      </c>
      <c r="W202" s="21">
        <f>+Produccion_UO!W202</f>
        <v>0</v>
      </c>
      <c r="X202" s="21">
        <f>+Produccion_UO!X202</f>
        <v>0</v>
      </c>
      <c r="Y202" s="21">
        <f>+Produccion_UO!Y202</f>
        <v>0</v>
      </c>
      <c r="Z202" s="21">
        <f>+Produccion_UO!Z202</f>
        <v>0</v>
      </c>
      <c r="AA202" s="21">
        <f>+Produccion_UO!AA202</f>
        <v>0</v>
      </c>
      <c r="AB202" s="21">
        <f>+Produccion_UO!AB202</f>
        <v>0</v>
      </c>
      <c r="AC202" s="21">
        <f>+Produccion_UO!AC202</f>
        <v>0</v>
      </c>
      <c r="AD202" s="21">
        <f>+Produccion_UO!AD202</f>
        <v>0</v>
      </c>
      <c r="AE202" s="21">
        <f>+Produccion_UO!AE202</f>
        <v>0</v>
      </c>
      <c r="AF202" s="21">
        <f>+Produccion_UO!AF202</f>
        <v>0</v>
      </c>
      <c r="AG202" s="21">
        <f>+Produccion_UO!AG202</f>
        <v>0</v>
      </c>
      <c r="AH202" s="21">
        <f>+Produccion_UO!AH202</f>
        <v>0</v>
      </c>
      <c r="AI202" s="21">
        <f>+Produccion_UO!AI202</f>
        <v>0</v>
      </c>
      <c r="AJ202" s="21">
        <f>+Produccion_UO!AJ202</f>
        <v>0</v>
      </c>
      <c r="AK202" s="21">
        <f>+Produccion_UO!AK202</f>
        <v>0</v>
      </c>
      <c r="AL202" s="21">
        <f>+Produccion_UO!AL202</f>
        <v>0</v>
      </c>
      <c r="AM202" s="21">
        <f>+Produccion_UO!AM202</f>
        <v>0</v>
      </c>
      <c r="AN202" s="21">
        <f>+Produccion_UO!AN202</f>
        <v>0</v>
      </c>
      <c r="AO202" s="21">
        <f>+Produccion_UO!AO202</f>
        <v>0</v>
      </c>
      <c r="AP202" s="21">
        <f>+Produccion_UO!AP202</f>
        <v>0</v>
      </c>
      <c r="AQ202" s="21">
        <f>+Produccion_UO!AQ202</f>
        <v>0</v>
      </c>
      <c r="AR202" s="21">
        <f>+Produccion_UO!AR202</f>
        <v>0</v>
      </c>
    </row>
    <row r="203" spans="10:44" x14ac:dyDescent="0.25">
      <c r="J203" s="61" t="s">
        <v>141</v>
      </c>
      <c r="K203" s="41" t="s">
        <v>386</v>
      </c>
      <c r="L203" s="163" t="s">
        <v>681</v>
      </c>
      <c r="M203" s="21">
        <f>+Produccion_UO!M203</f>
        <v>70.988831658289001</v>
      </c>
      <c r="N203" s="21">
        <f>+Produccion_UO!N203</f>
        <v>66.076179510451993</v>
      </c>
      <c r="O203" s="21">
        <f>+Produccion_UO!O203</f>
        <v>60.896392959053109</v>
      </c>
      <c r="P203" s="21">
        <f>+Produccion_UO!P203</f>
        <v>55.716606407654098</v>
      </c>
      <c r="Q203" s="21">
        <f>+Produccion_UO!Q203</f>
        <v>50.536819856255164</v>
      </c>
      <c r="R203" s="21">
        <f>+Produccion_UO!R203</f>
        <v>44.98486888666266</v>
      </c>
      <c r="S203" s="21">
        <f>+Produccion_UO!S203</f>
        <v>39.432917917070156</v>
      </c>
      <c r="T203" s="21">
        <f>+Produccion_UO!T203</f>
        <v>35.744902838660188</v>
      </c>
      <c r="U203" s="21">
        <f>+Produccion_UO!U203</f>
        <v>29.699812193564032</v>
      </c>
      <c r="V203" s="21">
        <f>+Produccion_UO!V203</f>
        <v>0</v>
      </c>
      <c r="W203" s="21">
        <f>+Produccion_UO!W203</f>
        <v>0</v>
      </c>
      <c r="X203" s="21">
        <f>+Produccion_UO!X203</f>
        <v>0</v>
      </c>
      <c r="Y203" s="21">
        <f>+Produccion_UO!Y203</f>
        <v>0</v>
      </c>
      <c r="Z203" s="21">
        <f>+Produccion_UO!Z203</f>
        <v>0</v>
      </c>
      <c r="AA203" s="21">
        <f>+Produccion_UO!AA203</f>
        <v>0</v>
      </c>
      <c r="AB203" s="21">
        <f>+Produccion_UO!AB203</f>
        <v>0</v>
      </c>
      <c r="AC203" s="21">
        <f>+Produccion_UO!AC203</f>
        <v>0</v>
      </c>
      <c r="AD203" s="21">
        <f>+Produccion_UO!AD203</f>
        <v>0</v>
      </c>
      <c r="AE203" s="21">
        <f>+Produccion_UO!AE203</f>
        <v>0</v>
      </c>
      <c r="AF203" s="21">
        <f>+Produccion_UO!AF203</f>
        <v>0</v>
      </c>
      <c r="AG203" s="21">
        <f>+Produccion_UO!AG203</f>
        <v>0</v>
      </c>
      <c r="AH203" s="21">
        <f>+Produccion_UO!AH203</f>
        <v>0</v>
      </c>
      <c r="AI203" s="21">
        <f>+Produccion_UO!AI203</f>
        <v>0</v>
      </c>
      <c r="AJ203" s="21">
        <f>+Produccion_UO!AJ203</f>
        <v>0</v>
      </c>
      <c r="AK203" s="21">
        <f>+Produccion_UO!AK203</f>
        <v>0</v>
      </c>
      <c r="AL203" s="21">
        <f>+Produccion_UO!AL203</f>
        <v>0</v>
      </c>
      <c r="AM203" s="21">
        <f>+Produccion_UO!AM203</f>
        <v>0</v>
      </c>
      <c r="AN203" s="21">
        <f>+Produccion_UO!AN203</f>
        <v>0</v>
      </c>
      <c r="AO203" s="21">
        <f>+Produccion_UO!AO203</f>
        <v>0</v>
      </c>
      <c r="AP203" s="21">
        <f>+Produccion_UO!AP203</f>
        <v>0</v>
      </c>
      <c r="AQ203" s="21">
        <f>+Produccion_UO!AQ203</f>
        <v>0</v>
      </c>
      <c r="AR203" s="21">
        <f>+Produccion_UO!AR203</f>
        <v>0</v>
      </c>
    </row>
    <row r="204" spans="10:44" x14ac:dyDescent="0.25">
      <c r="J204" s="61" t="s">
        <v>142</v>
      </c>
      <c r="K204" s="41" t="s">
        <v>387</v>
      </c>
      <c r="L204" s="163" t="s">
        <v>682</v>
      </c>
      <c r="M204" s="21">
        <f>+Produccion_UO!M204</f>
        <v>12.504202942735205</v>
      </c>
      <c r="N204" s="21">
        <f>+Produccion_UO!N204</f>
        <v>11.657428626368141</v>
      </c>
      <c r="O204" s="21">
        <f>+Produccion_UO!O204</f>
        <v>11.122792346757914</v>
      </c>
      <c r="P204" s="21">
        <f>+Produccion_UO!P204</f>
        <v>10.588156067147734</v>
      </c>
      <c r="Q204" s="21">
        <f>+Produccion_UO!Q204</f>
        <v>10.053519787537553</v>
      </c>
      <c r="R204" s="21">
        <f>+Produccion_UO!R204</f>
        <v>9.2782514062874686</v>
      </c>
      <c r="S204" s="21">
        <f>+Produccion_UO!S204</f>
        <v>8.5078916759294607</v>
      </c>
      <c r="T204" s="21">
        <f>+Produccion_UO!T204</f>
        <v>7.9112728532170955</v>
      </c>
      <c r="U204" s="21">
        <f>+Produccion_UO!U204</f>
        <v>7.264741411518556</v>
      </c>
      <c r="V204" s="21">
        <f>+Produccion_UO!V204</f>
        <v>6.6481708820953376</v>
      </c>
      <c r="W204" s="21">
        <f>+Produccion_UO!W204</f>
        <v>6.0316003526721289</v>
      </c>
      <c r="X204" s="21">
        <f>+Produccion_UO!X204</f>
        <v>5.4150298232489105</v>
      </c>
      <c r="Y204" s="21">
        <f>+Produccion_UO!Y204</f>
        <v>5.0959352521217269</v>
      </c>
      <c r="Z204" s="21">
        <f>+Produccion_UO!Z204</f>
        <v>4.7768406809945478</v>
      </c>
      <c r="AA204" s="21">
        <f>+Produccion_UO!AA204</f>
        <v>1.4365743715663271</v>
      </c>
      <c r="AB204" s="21">
        <f>+Produccion_UO!AB204</f>
        <v>0</v>
      </c>
      <c r="AC204" s="21">
        <f>+Produccion_UO!AC204</f>
        <v>0</v>
      </c>
      <c r="AD204" s="21">
        <f>+Produccion_UO!AD204</f>
        <v>0</v>
      </c>
      <c r="AE204" s="21">
        <f>+Produccion_UO!AE204</f>
        <v>0</v>
      </c>
      <c r="AF204" s="21">
        <f>+Produccion_UO!AF204</f>
        <v>0</v>
      </c>
      <c r="AG204" s="21">
        <f>+Produccion_UO!AG204</f>
        <v>0</v>
      </c>
      <c r="AH204" s="21">
        <f>+Produccion_UO!AH204</f>
        <v>0</v>
      </c>
      <c r="AI204" s="21">
        <f>+Produccion_UO!AI204</f>
        <v>0</v>
      </c>
      <c r="AJ204" s="21">
        <f>+Produccion_UO!AJ204</f>
        <v>0</v>
      </c>
      <c r="AK204" s="21">
        <f>+Produccion_UO!AK204</f>
        <v>0</v>
      </c>
      <c r="AL204" s="21">
        <f>+Produccion_UO!AL204</f>
        <v>0</v>
      </c>
      <c r="AM204" s="21">
        <f>+Produccion_UO!AM204</f>
        <v>0</v>
      </c>
      <c r="AN204" s="21">
        <f>+Produccion_UO!AN204</f>
        <v>0</v>
      </c>
      <c r="AO204" s="21">
        <f>+Produccion_UO!AO204</f>
        <v>0</v>
      </c>
      <c r="AP204" s="21">
        <f>+Produccion_UO!AP204</f>
        <v>0</v>
      </c>
      <c r="AQ204" s="21">
        <f>+Produccion_UO!AQ204</f>
        <v>0</v>
      </c>
      <c r="AR204" s="21">
        <f>+Produccion_UO!AR204</f>
        <v>0</v>
      </c>
    </row>
    <row r="205" spans="10:44" x14ac:dyDescent="0.25">
      <c r="J205" s="61" t="s">
        <v>140</v>
      </c>
      <c r="K205" s="41" t="s">
        <v>388</v>
      </c>
      <c r="L205" s="163" t="s">
        <v>680</v>
      </c>
      <c r="M205" s="21">
        <f>+Produccion_UO!M205</f>
        <v>0</v>
      </c>
      <c r="N205" s="21">
        <f>+Produccion_UO!N205</f>
        <v>0</v>
      </c>
      <c r="O205" s="21">
        <f>+Produccion_UO!O205</f>
        <v>0</v>
      </c>
      <c r="P205" s="21">
        <f>+Produccion_UO!P205</f>
        <v>0</v>
      </c>
      <c r="Q205" s="21">
        <f>+Produccion_UO!Q205</f>
        <v>0</v>
      </c>
      <c r="R205" s="21">
        <f>+Produccion_UO!R205</f>
        <v>0</v>
      </c>
      <c r="S205" s="21">
        <f>+Produccion_UO!S205</f>
        <v>0</v>
      </c>
      <c r="T205" s="21">
        <f>+Produccion_UO!T205</f>
        <v>0</v>
      </c>
      <c r="U205" s="21">
        <f>+Produccion_UO!U205</f>
        <v>0</v>
      </c>
      <c r="V205" s="21">
        <f>+Produccion_UO!V205</f>
        <v>0</v>
      </c>
      <c r="W205" s="21">
        <f>+Produccion_UO!W205</f>
        <v>0</v>
      </c>
      <c r="X205" s="21">
        <f>+Produccion_UO!X205</f>
        <v>0</v>
      </c>
      <c r="Y205" s="21">
        <f>+Produccion_UO!Y205</f>
        <v>0</v>
      </c>
      <c r="Z205" s="21">
        <f>+Produccion_UO!Z205</f>
        <v>0</v>
      </c>
      <c r="AA205" s="21">
        <f>+Produccion_UO!AA205</f>
        <v>0</v>
      </c>
      <c r="AB205" s="21">
        <f>+Produccion_UO!AB205</f>
        <v>0</v>
      </c>
      <c r="AC205" s="21">
        <f>+Produccion_UO!AC205</f>
        <v>0</v>
      </c>
      <c r="AD205" s="21">
        <f>+Produccion_UO!AD205</f>
        <v>0</v>
      </c>
      <c r="AE205" s="21">
        <f>+Produccion_UO!AE205</f>
        <v>0</v>
      </c>
      <c r="AF205" s="21">
        <f>+Produccion_UO!AF205</f>
        <v>0</v>
      </c>
      <c r="AG205" s="21">
        <f>+Produccion_UO!AG205</f>
        <v>0</v>
      </c>
      <c r="AH205" s="21">
        <f>+Produccion_UO!AH205</f>
        <v>0</v>
      </c>
      <c r="AI205" s="21">
        <f>+Produccion_UO!AI205</f>
        <v>0</v>
      </c>
      <c r="AJ205" s="21">
        <f>+Produccion_UO!AJ205</f>
        <v>0</v>
      </c>
      <c r="AK205" s="21">
        <f>+Produccion_UO!AK205</f>
        <v>0</v>
      </c>
      <c r="AL205" s="21">
        <f>+Produccion_UO!AL205</f>
        <v>0</v>
      </c>
      <c r="AM205" s="21">
        <f>+Produccion_UO!AM205</f>
        <v>0</v>
      </c>
      <c r="AN205" s="21">
        <f>+Produccion_UO!AN205</f>
        <v>0</v>
      </c>
      <c r="AO205" s="21">
        <f>+Produccion_UO!AO205</f>
        <v>0</v>
      </c>
      <c r="AP205" s="21">
        <f>+Produccion_UO!AP205</f>
        <v>0</v>
      </c>
      <c r="AQ205" s="21">
        <f>+Produccion_UO!AQ205</f>
        <v>0</v>
      </c>
      <c r="AR205" s="21">
        <f>+Produccion_UO!AR205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1" t="s">
        <v>678</v>
      </c>
      <c r="M212" s="21">
        <f>+Produccion_UO!M212</f>
        <v>0</v>
      </c>
      <c r="N212" s="21">
        <f>+Produccion_UO!N212</f>
        <v>0</v>
      </c>
      <c r="O212" s="21">
        <f>+Produccion_UO!O212</f>
        <v>0</v>
      </c>
      <c r="P212" s="21">
        <f>+Produccion_UO!P212</f>
        <v>0</v>
      </c>
      <c r="Q212" s="21">
        <f>+Produccion_UO!Q212</f>
        <v>0</v>
      </c>
      <c r="R212" s="21">
        <f>+Produccion_UO!R212</f>
        <v>0</v>
      </c>
      <c r="S212" s="21">
        <f>+Produccion_UO!S212</f>
        <v>0</v>
      </c>
      <c r="T212" s="21">
        <f>+Produccion_UO!T212</f>
        <v>0</v>
      </c>
      <c r="U212" s="21">
        <f>+Produccion_UO!U212</f>
        <v>0</v>
      </c>
      <c r="V212" s="21">
        <f>+Produccion_UO!V212</f>
        <v>0</v>
      </c>
      <c r="W212" s="21">
        <f>+Produccion_UO!W212</f>
        <v>0</v>
      </c>
      <c r="X212" s="21">
        <f>+Produccion_UO!X212</f>
        <v>0</v>
      </c>
      <c r="Y212" s="21">
        <f>+Produccion_UO!Y212</f>
        <v>0</v>
      </c>
      <c r="Z212" s="21">
        <f>+Produccion_UO!Z212</f>
        <v>0</v>
      </c>
      <c r="AA212" s="21">
        <f>+Produccion_UO!AA212</f>
        <v>0</v>
      </c>
      <c r="AB212" s="21">
        <f>+Produccion_UO!AB212</f>
        <v>0</v>
      </c>
      <c r="AC212" s="21">
        <f>+Produccion_UO!AC212</f>
        <v>0</v>
      </c>
      <c r="AD212" s="21">
        <f>+Produccion_UO!AD212</f>
        <v>0</v>
      </c>
      <c r="AE212" s="21">
        <f>+Produccion_UO!AE212</f>
        <v>0</v>
      </c>
      <c r="AF212" s="21">
        <f>+Produccion_UO!AF212</f>
        <v>0</v>
      </c>
      <c r="AG212" s="21">
        <f>+Produccion_UO!AG212</f>
        <v>0</v>
      </c>
      <c r="AH212" s="21">
        <f>+Produccion_UO!AH212</f>
        <v>0</v>
      </c>
      <c r="AI212" s="21">
        <f>+Produccion_UO!AI212</f>
        <v>0</v>
      </c>
      <c r="AJ212" s="21">
        <f>+Produccion_UO!AJ212</f>
        <v>0</v>
      </c>
      <c r="AK212" s="21">
        <f>+Produccion_UO!AK212</f>
        <v>0</v>
      </c>
      <c r="AL212" s="21">
        <f>+Produccion_UO!AL212</f>
        <v>0</v>
      </c>
      <c r="AM212" s="21">
        <f>+Produccion_UO!AM212</f>
        <v>0</v>
      </c>
      <c r="AN212" s="21">
        <f>+Produccion_UO!AN212</f>
        <v>0</v>
      </c>
      <c r="AO212" s="21">
        <f>+Produccion_UO!AO212</f>
        <v>0</v>
      </c>
      <c r="AP212" s="21">
        <f>+Produccion_UO!AP212</f>
        <v>0</v>
      </c>
      <c r="AQ212" s="21">
        <f>+Produccion_UO!AQ212</f>
        <v>0</v>
      </c>
      <c r="AR212" s="21">
        <f>+Produccion_UO!AR212</f>
        <v>0</v>
      </c>
    </row>
    <row r="213" spans="10:44" x14ac:dyDescent="0.25">
      <c r="J213" s="24" t="s">
        <v>138</v>
      </c>
      <c r="K213" s="13" t="s">
        <v>163</v>
      </c>
      <c r="L213" s="161" t="s">
        <v>679</v>
      </c>
      <c r="M213" s="21">
        <f>+Produccion_UO!M213+Produccion_UO!M214</f>
        <v>373.03448566244731</v>
      </c>
      <c r="N213" s="21">
        <f>+Produccion_UO!N213+Produccion_UO!N214</f>
        <v>353.95267901745598</v>
      </c>
      <c r="O213" s="21">
        <f>+Produccion_UO!O213+Produccion_UO!O214</f>
        <v>334.17592161026732</v>
      </c>
      <c r="P213" s="21">
        <f>+Produccion_UO!P213+Produccion_UO!P214</f>
        <v>318.78506708984924</v>
      </c>
      <c r="Q213" s="21">
        <f>+Produccion_UO!Q213+Produccion_UO!Q214</f>
        <v>284.82322136045559</v>
      </c>
      <c r="R213" s="21">
        <f>+Produccion_UO!R213+Produccion_UO!R214</f>
        <v>263.89620384705836</v>
      </c>
      <c r="S213" s="21">
        <f>+Produccion_UO!S213+Produccion_UO!S214</f>
        <v>242.96918633366116</v>
      </c>
      <c r="T213" s="21">
        <f>+Produccion_UO!T213+Produccion_UO!T214</f>
        <v>226.37425199673831</v>
      </c>
      <c r="U213" s="21">
        <f>+Produccion_UO!U213+Produccion_UO!U214</f>
        <v>158.58027031598738</v>
      </c>
      <c r="V213" s="21">
        <f>+Produccion_UO!V213+Produccion_UO!V214</f>
        <v>99.991540440149791</v>
      </c>
      <c r="W213" s="21">
        <f>+Produccion_UO!W213+Produccion_UO!W214</f>
        <v>51.122806703033767</v>
      </c>
      <c r="X213" s="21">
        <f>+Produccion_UO!X213+Produccion_UO!X214</f>
        <v>49.883253386473221</v>
      </c>
      <c r="Y213" s="21">
        <f>+Produccion_UO!Y213+Produccion_UO!Y214</f>
        <v>49.883253386473221</v>
      </c>
      <c r="Z213" s="21">
        <f>+Produccion_UO!Z213+Produccion_UO!Z214</f>
        <v>17.594713921793151</v>
      </c>
      <c r="AA213" s="21">
        <f>+Produccion_UO!AA213+Produccion_UO!AA214</f>
        <v>0</v>
      </c>
      <c r="AB213" s="21">
        <f>+Produccion_UO!AB213+Produccion_UO!AB214</f>
        <v>0</v>
      </c>
      <c r="AC213" s="21">
        <f>+Produccion_UO!AC213+Produccion_UO!AC214</f>
        <v>0</v>
      </c>
      <c r="AD213" s="21">
        <f>+Produccion_UO!AD213+Produccion_UO!AD214</f>
        <v>0</v>
      </c>
      <c r="AE213" s="21">
        <f>+Produccion_UO!AE213+Produccion_UO!AE214</f>
        <v>0</v>
      </c>
      <c r="AF213" s="21">
        <f>+Produccion_UO!AF213+Produccion_UO!AF214</f>
        <v>0</v>
      </c>
      <c r="AG213" s="21">
        <f>+Produccion_UO!AG213+Produccion_UO!AG214</f>
        <v>0</v>
      </c>
      <c r="AH213" s="21">
        <f>+Produccion_UO!AH213+Produccion_UO!AH214</f>
        <v>0</v>
      </c>
      <c r="AI213" s="21">
        <f>+Produccion_UO!AI213+Produccion_UO!AI214</f>
        <v>0</v>
      </c>
      <c r="AJ213" s="21">
        <f>+Produccion_UO!AJ213+Produccion_UO!AJ214</f>
        <v>0</v>
      </c>
      <c r="AK213" s="21">
        <f>+Produccion_UO!AK213+Produccion_UO!AK214</f>
        <v>0</v>
      </c>
      <c r="AL213" s="21">
        <f>+Produccion_UO!AL213+Produccion_UO!AL214</f>
        <v>0</v>
      </c>
      <c r="AM213" s="21">
        <f>+Produccion_UO!AM213+Produccion_UO!AM214</f>
        <v>0</v>
      </c>
      <c r="AN213" s="21">
        <f>+Produccion_UO!AN213+Produccion_UO!AN214</f>
        <v>0</v>
      </c>
      <c r="AO213" s="21">
        <f>+Produccion_UO!AO213+Produccion_UO!AO214</f>
        <v>0</v>
      </c>
      <c r="AP213" s="21">
        <f>+Produccion_UO!AP213+Produccion_UO!AP214</f>
        <v>0</v>
      </c>
      <c r="AQ213" s="21">
        <f>+Produccion_UO!AQ213+Produccion_UO!AQ214</f>
        <v>0</v>
      </c>
      <c r="AR213" s="21">
        <f>+Produccion_UO!AR213+Produccion_UO!AR214</f>
        <v>0</v>
      </c>
    </row>
    <row r="214" spans="10:44" x14ac:dyDescent="0.25">
      <c r="J214" s="24" t="s">
        <v>137</v>
      </c>
      <c r="K214" s="13" t="s">
        <v>162</v>
      </c>
      <c r="L214" s="161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</row>
    <row r="215" spans="10:44" x14ac:dyDescent="0.25">
      <c r="J215" s="24" t="s">
        <v>139</v>
      </c>
      <c r="K215" s="13" t="s">
        <v>164</v>
      </c>
      <c r="L215" s="161" t="s">
        <v>683</v>
      </c>
      <c r="M215" s="21">
        <f>+Produccion_UO!M215</f>
        <v>0</v>
      </c>
      <c r="N215" s="21">
        <f>+Produccion_UO!N215</f>
        <v>0</v>
      </c>
      <c r="O215" s="21">
        <f>+Produccion_UO!O215</f>
        <v>0</v>
      </c>
      <c r="P215" s="21">
        <f>+Produccion_UO!P215</f>
        <v>0</v>
      </c>
      <c r="Q215" s="21">
        <f>+Produccion_UO!Q215</f>
        <v>0</v>
      </c>
      <c r="R215" s="21">
        <f>+Produccion_UO!R215</f>
        <v>1.8972596986253729</v>
      </c>
      <c r="S215" s="21">
        <f>+Produccion_UO!S215</f>
        <v>1.7960725146986842</v>
      </c>
      <c r="T215" s="21">
        <f>+Produccion_UO!T215</f>
        <v>0.20462185331688643</v>
      </c>
      <c r="U215" s="21">
        <f>+Produccion_UO!U215</f>
        <v>0</v>
      </c>
      <c r="V215" s="21">
        <f>+Produccion_UO!V215</f>
        <v>0</v>
      </c>
      <c r="W215" s="21">
        <f>+Produccion_UO!W215</f>
        <v>0</v>
      </c>
      <c r="X215" s="21">
        <f>+Produccion_UO!X215</f>
        <v>0</v>
      </c>
      <c r="Y215" s="21">
        <f>+Produccion_UO!Y215</f>
        <v>0</v>
      </c>
      <c r="Z215" s="21">
        <f>+Produccion_UO!Z215</f>
        <v>0</v>
      </c>
      <c r="AA215" s="21">
        <f>+Produccion_UO!AA215</f>
        <v>0</v>
      </c>
      <c r="AB215" s="21">
        <f>+Produccion_UO!AB215</f>
        <v>0</v>
      </c>
      <c r="AC215" s="21">
        <f>+Produccion_UO!AC215</f>
        <v>0</v>
      </c>
      <c r="AD215" s="21">
        <f>+Produccion_UO!AD215</f>
        <v>0</v>
      </c>
      <c r="AE215" s="21">
        <f>+Produccion_UO!AE215</f>
        <v>0</v>
      </c>
      <c r="AF215" s="21">
        <f>+Produccion_UO!AF215</f>
        <v>0</v>
      </c>
      <c r="AG215" s="21">
        <f>+Produccion_UO!AG215</f>
        <v>0</v>
      </c>
      <c r="AH215" s="21">
        <f>+Produccion_UO!AH215</f>
        <v>0</v>
      </c>
      <c r="AI215" s="21">
        <f>+Produccion_UO!AI215</f>
        <v>0</v>
      </c>
      <c r="AJ215" s="21">
        <f>+Produccion_UO!AJ215</f>
        <v>0</v>
      </c>
      <c r="AK215" s="21">
        <f>+Produccion_UO!AK215</f>
        <v>0</v>
      </c>
      <c r="AL215" s="21">
        <f>+Produccion_UO!AL215</f>
        <v>0</v>
      </c>
      <c r="AM215" s="21">
        <f>+Produccion_UO!AM215</f>
        <v>0</v>
      </c>
      <c r="AN215" s="21">
        <f>+Produccion_UO!AN215</f>
        <v>0</v>
      </c>
      <c r="AO215" s="21">
        <f>+Produccion_UO!AO215</f>
        <v>0</v>
      </c>
      <c r="AP215" s="21">
        <f>+Produccion_UO!AP215</f>
        <v>0</v>
      </c>
      <c r="AQ215" s="21">
        <f>+Produccion_UO!AQ215</f>
        <v>0</v>
      </c>
      <c r="AR215" s="21">
        <f>+Produccion_UO!AR215</f>
        <v>0</v>
      </c>
    </row>
    <row r="216" spans="10:44" x14ac:dyDescent="0.25">
      <c r="J216" s="24" t="s">
        <v>141</v>
      </c>
      <c r="K216" s="13" t="s">
        <v>165</v>
      </c>
      <c r="L216" s="161" t="s">
        <v>681</v>
      </c>
      <c r="M216" s="21">
        <f>+Produccion_UO!M216</f>
        <v>50.980123944397505</v>
      </c>
      <c r="N216" s="21">
        <f>+Produccion_UO!N216</f>
        <v>45.518490371267518</v>
      </c>
      <c r="O216" s="21">
        <f>+Produccion_UO!O216</f>
        <v>39.759870530206044</v>
      </c>
      <c r="P216" s="21">
        <f>+Produccion_UO!P216</f>
        <v>34.001250689144477</v>
      </c>
      <c r="Q216" s="21">
        <f>+Produccion_UO!Q216</f>
        <v>28.242630848082957</v>
      </c>
      <c r="R216" s="21">
        <f>+Produccion_UO!R216</f>
        <v>22.070257779648063</v>
      </c>
      <c r="S216" s="21">
        <f>+Produccion_UO!S216</f>
        <v>15.897884711213171</v>
      </c>
      <c r="T216" s="21">
        <f>+Produccion_UO!T216</f>
        <v>31.228428241301661</v>
      </c>
      <c r="U216" s="21">
        <f>+Produccion_UO!U216</f>
        <v>29.699812193564032</v>
      </c>
      <c r="V216" s="21">
        <f>+Produccion_UO!V216</f>
        <v>0</v>
      </c>
      <c r="W216" s="21">
        <f>+Produccion_UO!W216</f>
        <v>0</v>
      </c>
      <c r="X216" s="21">
        <f>+Produccion_UO!X216</f>
        <v>0</v>
      </c>
      <c r="Y216" s="21">
        <f>+Produccion_UO!Y216</f>
        <v>0</v>
      </c>
      <c r="Z216" s="21">
        <f>+Produccion_UO!Z216</f>
        <v>0</v>
      </c>
      <c r="AA216" s="21">
        <f>+Produccion_UO!AA216</f>
        <v>0</v>
      </c>
      <c r="AB216" s="21">
        <f>+Produccion_UO!AB216</f>
        <v>0</v>
      </c>
      <c r="AC216" s="21">
        <f>+Produccion_UO!AC216</f>
        <v>0</v>
      </c>
      <c r="AD216" s="21">
        <f>+Produccion_UO!AD216</f>
        <v>0</v>
      </c>
      <c r="AE216" s="21">
        <f>+Produccion_UO!AE216</f>
        <v>0</v>
      </c>
      <c r="AF216" s="21">
        <f>+Produccion_UO!AF216</f>
        <v>0</v>
      </c>
      <c r="AG216" s="21">
        <f>+Produccion_UO!AG216</f>
        <v>0</v>
      </c>
      <c r="AH216" s="21">
        <f>+Produccion_UO!AH216</f>
        <v>0</v>
      </c>
      <c r="AI216" s="21">
        <f>+Produccion_UO!AI216</f>
        <v>0</v>
      </c>
      <c r="AJ216" s="21">
        <f>+Produccion_UO!AJ216</f>
        <v>0</v>
      </c>
      <c r="AK216" s="21">
        <f>+Produccion_UO!AK216</f>
        <v>0</v>
      </c>
      <c r="AL216" s="21">
        <f>+Produccion_UO!AL216</f>
        <v>0</v>
      </c>
      <c r="AM216" s="21">
        <f>+Produccion_UO!AM216</f>
        <v>0</v>
      </c>
      <c r="AN216" s="21">
        <f>+Produccion_UO!AN216</f>
        <v>0</v>
      </c>
      <c r="AO216" s="21">
        <f>+Produccion_UO!AO216</f>
        <v>0</v>
      </c>
      <c r="AP216" s="21">
        <f>+Produccion_UO!AP216</f>
        <v>0</v>
      </c>
      <c r="AQ216" s="21">
        <f>+Produccion_UO!AQ216</f>
        <v>0</v>
      </c>
      <c r="AR216" s="21">
        <f>+Produccion_UO!AR216</f>
        <v>0</v>
      </c>
    </row>
    <row r="217" spans="10:44" x14ac:dyDescent="0.25">
      <c r="J217" s="24" t="s">
        <v>142</v>
      </c>
      <c r="K217" s="13" t="s">
        <v>379</v>
      </c>
      <c r="L217" s="161" t="s">
        <v>682</v>
      </c>
      <c r="M217" s="21">
        <f>+Produccion_UO!M217</f>
        <v>3.7002769099869313</v>
      </c>
      <c r="N217" s="21">
        <f>+Produccion_UO!N217</f>
        <v>2.6903655543277867</v>
      </c>
      <c r="O217" s="21">
        <f>+Produccion_UO!O217</f>
        <v>2.0527278278528152</v>
      </c>
      <c r="P217" s="21">
        <f>+Produccion_UO!P217</f>
        <v>1.4150901013778439</v>
      </c>
      <c r="Q217" s="21">
        <f>+Produccion_UO!Q217</f>
        <v>0.77745237490287245</v>
      </c>
      <c r="R217" s="21">
        <f>+Produccion_UO!R217</f>
        <v>0</v>
      </c>
      <c r="S217" s="21">
        <f>+Produccion_UO!S217</f>
        <v>0</v>
      </c>
      <c r="T217" s="21">
        <f>+Produccion_UO!T217</f>
        <v>6.0205844519631553</v>
      </c>
      <c r="U217" s="21">
        <f>+Produccion_UO!U217</f>
        <v>5.3740530102646158</v>
      </c>
      <c r="V217" s="21">
        <f>+Produccion_UO!V217</f>
        <v>4.7574824808413974</v>
      </c>
      <c r="W217" s="21">
        <f>+Produccion_UO!W217</f>
        <v>4.1409119514181887</v>
      </c>
      <c r="X217" s="21">
        <f>+Produccion_UO!X217</f>
        <v>3.5243414219949702</v>
      </c>
      <c r="Y217" s="21">
        <f>+Produccion_UO!Y217</f>
        <v>3.2052468508677867</v>
      </c>
      <c r="Z217" s="21">
        <f>+Produccion_UO!Z217</f>
        <v>2.8861522797406081</v>
      </c>
      <c r="AA217" s="21">
        <f>+Produccion_UO!AA217</f>
        <v>0</v>
      </c>
      <c r="AB217" s="21">
        <f>+Produccion_UO!AB217</f>
        <v>0</v>
      </c>
      <c r="AC217" s="21">
        <f>+Produccion_UO!AC217</f>
        <v>0</v>
      </c>
      <c r="AD217" s="21">
        <f>+Produccion_UO!AD217</f>
        <v>0</v>
      </c>
      <c r="AE217" s="21">
        <f>+Produccion_UO!AE217</f>
        <v>0</v>
      </c>
      <c r="AF217" s="21">
        <f>+Produccion_UO!AF217</f>
        <v>0</v>
      </c>
      <c r="AG217" s="21">
        <f>+Produccion_UO!AG217</f>
        <v>0</v>
      </c>
      <c r="AH217" s="21">
        <f>+Produccion_UO!AH217</f>
        <v>0</v>
      </c>
      <c r="AI217" s="21">
        <f>+Produccion_UO!AI217</f>
        <v>0</v>
      </c>
      <c r="AJ217" s="21">
        <f>+Produccion_UO!AJ217</f>
        <v>0</v>
      </c>
      <c r="AK217" s="21">
        <f>+Produccion_UO!AK217</f>
        <v>0</v>
      </c>
      <c r="AL217" s="21">
        <f>+Produccion_UO!AL217</f>
        <v>0</v>
      </c>
      <c r="AM217" s="21">
        <f>+Produccion_UO!AM217</f>
        <v>0</v>
      </c>
      <c r="AN217" s="21">
        <f>+Produccion_UO!AN217</f>
        <v>0</v>
      </c>
      <c r="AO217" s="21">
        <f>+Produccion_UO!AO217</f>
        <v>0</v>
      </c>
      <c r="AP217" s="21">
        <f>+Produccion_UO!AP217</f>
        <v>0</v>
      </c>
      <c r="AQ217" s="21">
        <f>+Produccion_UO!AQ217</f>
        <v>0</v>
      </c>
      <c r="AR217" s="21">
        <f>+Produccion_UO!AR217</f>
        <v>0</v>
      </c>
    </row>
    <row r="218" spans="10:44" x14ac:dyDescent="0.25">
      <c r="J218" s="51" t="s">
        <v>140</v>
      </c>
      <c r="K218" s="13" t="s">
        <v>393</v>
      </c>
      <c r="L218" s="161" t="s">
        <v>680</v>
      </c>
      <c r="M218" s="21">
        <f>+Produccion_UO!M218</f>
        <v>0</v>
      </c>
      <c r="N218" s="21">
        <f>+Produccion_UO!N218</f>
        <v>0</v>
      </c>
      <c r="O218" s="21">
        <f>+Produccion_UO!O218</f>
        <v>0</v>
      </c>
      <c r="P218" s="21">
        <f>+Produccion_UO!P218</f>
        <v>0</v>
      </c>
      <c r="Q218" s="21">
        <f>+Produccion_UO!Q218</f>
        <v>0</v>
      </c>
      <c r="R218" s="21">
        <f>+Produccion_UO!R218</f>
        <v>0</v>
      </c>
      <c r="S218" s="21">
        <f>+Produccion_UO!S218</f>
        <v>0</v>
      </c>
      <c r="T218" s="21">
        <f>+Produccion_UO!T218</f>
        <v>0</v>
      </c>
      <c r="U218" s="21">
        <f>+Produccion_UO!U218</f>
        <v>0</v>
      </c>
      <c r="V218" s="21">
        <f>+Produccion_UO!V218</f>
        <v>0</v>
      </c>
      <c r="W218" s="21">
        <f>+Produccion_UO!W218</f>
        <v>0</v>
      </c>
      <c r="X218" s="21">
        <f>+Produccion_UO!X218</f>
        <v>0</v>
      </c>
      <c r="Y218" s="21">
        <f>+Produccion_UO!Y218</f>
        <v>0</v>
      </c>
      <c r="Z218" s="21">
        <f>+Produccion_UO!Z218</f>
        <v>0</v>
      </c>
      <c r="AA218" s="21">
        <f>+Produccion_UO!AA218</f>
        <v>0</v>
      </c>
      <c r="AB218" s="21">
        <f>+Produccion_UO!AB218</f>
        <v>0</v>
      </c>
      <c r="AC218" s="21">
        <f>+Produccion_UO!AC218</f>
        <v>0</v>
      </c>
      <c r="AD218" s="21">
        <f>+Produccion_UO!AD218</f>
        <v>0</v>
      </c>
      <c r="AE218" s="21">
        <f>+Produccion_UO!AE218</f>
        <v>0</v>
      </c>
      <c r="AF218" s="21">
        <f>+Produccion_UO!AF218</f>
        <v>0</v>
      </c>
      <c r="AG218" s="21">
        <f>+Produccion_UO!AG218</f>
        <v>0</v>
      </c>
      <c r="AH218" s="21">
        <f>+Produccion_UO!AH218</f>
        <v>0</v>
      </c>
      <c r="AI218" s="21">
        <f>+Produccion_UO!AI218</f>
        <v>0</v>
      </c>
      <c r="AJ218" s="21">
        <f>+Produccion_UO!AJ218</f>
        <v>0</v>
      </c>
      <c r="AK218" s="21">
        <f>+Produccion_UO!AK218</f>
        <v>0</v>
      </c>
      <c r="AL218" s="21">
        <f>+Produccion_UO!AL218</f>
        <v>0</v>
      </c>
      <c r="AM218" s="21">
        <f>+Produccion_UO!AM218</f>
        <v>0</v>
      </c>
      <c r="AN218" s="21">
        <f>+Produccion_UO!AN218</f>
        <v>0</v>
      </c>
      <c r="AO218" s="21">
        <f>+Produccion_UO!AO218</f>
        <v>0</v>
      </c>
      <c r="AP218" s="21">
        <f>+Produccion_UO!AP218</f>
        <v>0</v>
      </c>
      <c r="AQ218" s="21">
        <f>+Produccion_UO!AQ218</f>
        <v>0</v>
      </c>
      <c r="AR218" s="21">
        <f>+Produccion_UO!AR218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1" t="s">
        <v>678</v>
      </c>
      <c r="M225" s="21">
        <f>+Produccion_UO!M225</f>
        <v>0</v>
      </c>
      <c r="N225" s="21">
        <f>+Produccion_UO!N225+Produccion_UO!N227</f>
        <v>0</v>
      </c>
      <c r="O225" s="21">
        <f>+Produccion_UO!O225+Produccion_UO!O227</f>
        <v>0</v>
      </c>
      <c r="P225" s="21">
        <f>+Produccion_UO!P225+Produccion_UO!P227</f>
        <v>0</v>
      </c>
      <c r="Q225" s="21">
        <f>+Produccion_UO!Q225+Produccion_UO!Q227</f>
        <v>0</v>
      </c>
      <c r="R225" s="21">
        <f>+Produccion_UO!R225+Produccion_UO!R227</f>
        <v>0</v>
      </c>
      <c r="S225" s="21">
        <f>+Produccion_UO!S225+Produccion_UO!S227</f>
        <v>0</v>
      </c>
      <c r="T225" s="21">
        <f>+Produccion_UO!T225+Produccion_UO!T227</f>
        <v>0</v>
      </c>
      <c r="U225" s="21">
        <f>+Produccion_UO!U225+Produccion_UO!U227</f>
        <v>35.272715277539191</v>
      </c>
      <c r="V225" s="21">
        <f>+Produccion_UO!V225+Produccion_UO!V227</f>
        <v>72.497864150542327</v>
      </c>
      <c r="W225" s="21">
        <f>+Produccion_UO!W225+Produccion_UO!W227</f>
        <v>58.066871898439842</v>
      </c>
      <c r="X225" s="21">
        <f>+Produccion_UO!X225+Produccion_UO!X227</f>
        <v>58.066871898439842</v>
      </c>
      <c r="Y225" s="21">
        <f>+Produccion_UO!Y225+Produccion_UO!Y227</f>
        <v>58.066871898439842</v>
      </c>
      <c r="Z225" s="21">
        <f>+Produccion_UO!Z225+Produccion_UO!Z227</f>
        <v>58.146956310701135</v>
      </c>
      <c r="AA225" s="21">
        <f>+Produccion_UO!AA225+Produccion_UO!AA227</f>
        <v>0</v>
      </c>
      <c r="AB225" s="21">
        <f>+Produccion_UO!AB225+Produccion_UO!AB227</f>
        <v>0</v>
      </c>
      <c r="AC225" s="21">
        <f>+Produccion_UO!AC225+Produccion_UO!AC227</f>
        <v>0</v>
      </c>
      <c r="AD225" s="21">
        <f>+Produccion_UO!AD225+Produccion_UO!AD227</f>
        <v>0</v>
      </c>
      <c r="AE225" s="21">
        <f>+Produccion_UO!AE225+Produccion_UO!AE227</f>
        <v>0</v>
      </c>
      <c r="AF225" s="21">
        <f>+Produccion_UO!AF225+Produccion_UO!AF227</f>
        <v>0</v>
      </c>
      <c r="AG225" s="21">
        <f>+Produccion_UO!AG225+Produccion_UO!AG227</f>
        <v>0</v>
      </c>
      <c r="AH225" s="21">
        <f>+Produccion_UO!AH225+Produccion_UO!AH227</f>
        <v>0</v>
      </c>
      <c r="AI225" s="21">
        <f>+Produccion_UO!AI225+Produccion_UO!AI227</f>
        <v>0</v>
      </c>
      <c r="AJ225" s="21">
        <f>+Produccion_UO!AJ225+Produccion_UO!AJ227</f>
        <v>0</v>
      </c>
      <c r="AK225" s="21">
        <f>+Produccion_UO!AK225+Produccion_UO!AK227</f>
        <v>0</v>
      </c>
      <c r="AL225" s="21">
        <f>+Produccion_UO!AL225+Produccion_UO!AL227</f>
        <v>0</v>
      </c>
      <c r="AM225" s="21">
        <f>+Produccion_UO!AM225+Produccion_UO!AM227</f>
        <v>0</v>
      </c>
      <c r="AN225" s="21">
        <f>+Produccion_UO!AN225+Produccion_UO!AN227</f>
        <v>0</v>
      </c>
      <c r="AO225" s="21">
        <f>+Produccion_UO!AO225+Produccion_UO!AO227</f>
        <v>0</v>
      </c>
      <c r="AP225" s="21">
        <f>+Produccion_UO!AP225+Produccion_UO!AP227</f>
        <v>0</v>
      </c>
      <c r="AQ225" s="21">
        <f>+Produccion_UO!AQ225+Produccion_UO!AQ227</f>
        <v>0</v>
      </c>
      <c r="AR225" s="21">
        <f>+Produccion_UO!AR225+Produccion_UO!AR227</f>
        <v>0</v>
      </c>
    </row>
    <row r="226" spans="10:44" x14ac:dyDescent="0.25">
      <c r="J226" s="24" t="s">
        <v>138</v>
      </c>
      <c r="K226" s="13" t="s">
        <v>395</v>
      </c>
      <c r="L226" s="161" t="s">
        <v>679</v>
      </c>
      <c r="M226" s="21">
        <f>+Produccion_UO!M226+Produccion_UO!M227</f>
        <v>0</v>
      </c>
      <c r="N226" s="21">
        <f>+Produccion_UO!N226</f>
        <v>0</v>
      </c>
      <c r="O226" s="21">
        <f>+Produccion_UO!O226</f>
        <v>0</v>
      </c>
      <c r="P226" s="21">
        <f>+Produccion_UO!P226</f>
        <v>0</v>
      </c>
      <c r="Q226" s="21">
        <f>+Produccion_UO!Q226</f>
        <v>0</v>
      </c>
      <c r="R226" s="21">
        <f>+Produccion_UO!R226</f>
        <v>0</v>
      </c>
      <c r="S226" s="21">
        <f>+Produccion_UO!S226</f>
        <v>0</v>
      </c>
      <c r="T226" s="21">
        <f>+Produccion_UO!T226</f>
        <v>0</v>
      </c>
      <c r="U226" s="21">
        <f>+Produccion_UO!U226</f>
        <v>0</v>
      </c>
      <c r="V226" s="21">
        <f>+Produccion_UO!V226</f>
        <v>0</v>
      </c>
      <c r="W226" s="21">
        <f>+Produccion_UO!W226</f>
        <v>0</v>
      </c>
      <c r="X226" s="21">
        <f>+Produccion_UO!X226</f>
        <v>0</v>
      </c>
      <c r="Y226" s="21">
        <f>+Produccion_UO!Y226</f>
        <v>0</v>
      </c>
      <c r="Z226" s="21">
        <f>+Produccion_UO!Z226</f>
        <v>0</v>
      </c>
      <c r="AA226" s="21">
        <f>+Produccion_UO!AA226</f>
        <v>0</v>
      </c>
      <c r="AB226" s="21">
        <f>+Produccion_UO!AB226</f>
        <v>0</v>
      </c>
      <c r="AC226" s="21">
        <f>+Produccion_UO!AC226</f>
        <v>0</v>
      </c>
      <c r="AD226" s="21">
        <f>+Produccion_UO!AD226</f>
        <v>0</v>
      </c>
      <c r="AE226" s="21">
        <f>+Produccion_UO!AE226</f>
        <v>0</v>
      </c>
      <c r="AF226" s="21">
        <f>+Produccion_UO!AF226</f>
        <v>0</v>
      </c>
      <c r="AG226" s="21">
        <f>+Produccion_UO!AG226</f>
        <v>0</v>
      </c>
      <c r="AH226" s="21">
        <f>+Produccion_UO!AH226</f>
        <v>0</v>
      </c>
      <c r="AI226" s="21">
        <f>+Produccion_UO!AI226</f>
        <v>0</v>
      </c>
      <c r="AJ226" s="21">
        <f>+Produccion_UO!AJ226</f>
        <v>0</v>
      </c>
      <c r="AK226" s="21">
        <f>+Produccion_UO!AK226</f>
        <v>0</v>
      </c>
      <c r="AL226" s="21">
        <f>+Produccion_UO!AL226</f>
        <v>0</v>
      </c>
      <c r="AM226" s="21">
        <f>+Produccion_UO!AM226</f>
        <v>0</v>
      </c>
      <c r="AN226" s="21">
        <f>+Produccion_UO!AN226</f>
        <v>0</v>
      </c>
      <c r="AO226" s="21">
        <f>+Produccion_UO!AO226</f>
        <v>0</v>
      </c>
      <c r="AP226" s="21">
        <f>+Produccion_UO!AP226</f>
        <v>0</v>
      </c>
      <c r="AQ226" s="21">
        <f>+Produccion_UO!AQ226</f>
        <v>0</v>
      </c>
      <c r="AR226" s="21">
        <f>+Produccion_UO!AR226</f>
        <v>0</v>
      </c>
    </row>
    <row r="227" spans="10:44" x14ac:dyDescent="0.25">
      <c r="J227" s="24" t="s">
        <v>137</v>
      </c>
      <c r="K227" s="13" t="s">
        <v>166</v>
      </c>
      <c r="L227" s="161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</row>
    <row r="228" spans="10:44" x14ac:dyDescent="0.25">
      <c r="J228" s="24" t="s">
        <v>139</v>
      </c>
      <c r="K228" s="13" t="s">
        <v>167</v>
      </c>
      <c r="L228" s="161" t="s">
        <v>683</v>
      </c>
      <c r="M228" s="21">
        <f>+Produccion_UO!M228</f>
        <v>2.4178440011406575</v>
      </c>
      <c r="N228" s="21">
        <f>+Produccion_UO!N228</f>
        <v>2.2847747051277283</v>
      </c>
      <c r="O228" s="21">
        <f>+Produccion_UO!O228</f>
        <v>2.1843450477594755</v>
      </c>
      <c r="P228" s="21">
        <f>+Produccion_UO!P228</f>
        <v>2.0839153903912231</v>
      </c>
      <c r="Q228" s="21">
        <f>+Produccion_UO!Q228</f>
        <v>1.9834857330229705</v>
      </c>
      <c r="R228" s="21">
        <f>+Produccion_UO!R228</f>
        <v>0</v>
      </c>
      <c r="S228" s="21">
        <f>+Produccion_UO!S228</f>
        <v>0</v>
      </c>
      <c r="T228" s="21">
        <f>+Produccion_UO!T228</f>
        <v>0</v>
      </c>
      <c r="U228" s="21">
        <f>+Produccion_UO!U228</f>
        <v>0</v>
      </c>
      <c r="V228" s="21">
        <f>+Produccion_UO!V228</f>
        <v>0</v>
      </c>
      <c r="W228" s="21">
        <f>+Produccion_UO!W228</f>
        <v>0</v>
      </c>
      <c r="X228" s="21">
        <f>+Produccion_UO!X228</f>
        <v>0</v>
      </c>
      <c r="Y228" s="21">
        <f>+Produccion_UO!Y228</f>
        <v>0</v>
      </c>
      <c r="Z228" s="21">
        <f>+Produccion_UO!Z228</f>
        <v>0</v>
      </c>
      <c r="AA228" s="21">
        <f>+Produccion_UO!AA228</f>
        <v>0</v>
      </c>
      <c r="AB228" s="21">
        <f>+Produccion_UO!AB228</f>
        <v>0</v>
      </c>
      <c r="AC228" s="21">
        <f>+Produccion_UO!AC228</f>
        <v>0</v>
      </c>
      <c r="AD228" s="21">
        <f>+Produccion_UO!AD228</f>
        <v>0</v>
      </c>
      <c r="AE228" s="21">
        <f>+Produccion_UO!AE228</f>
        <v>0</v>
      </c>
      <c r="AF228" s="21">
        <f>+Produccion_UO!AF228</f>
        <v>0</v>
      </c>
      <c r="AG228" s="21">
        <f>+Produccion_UO!AG228</f>
        <v>0</v>
      </c>
      <c r="AH228" s="21">
        <f>+Produccion_UO!AH228</f>
        <v>0</v>
      </c>
      <c r="AI228" s="21">
        <f>+Produccion_UO!AI228</f>
        <v>0</v>
      </c>
      <c r="AJ228" s="21">
        <f>+Produccion_UO!AJ228</f>
        <v>0</v>
      </c>
      <c r="AK228" s="21">
        <f>+Produccion_UO!AK228</f>
        <v>0</v>
      </c>
      <c r="AL228" s="21">
        <f>+Produccion_UO!AL228</f>
        <v>0</v>
      </c>
      <c r="AM228" s="21">
        <f>+Produccion_UO!AM228</f>
        <v>0</v>
      </c>
      <c r="AN228" s="21">
        <f>+Produccion_UO!AN228</f>
        <v>0</v>
      </c>
      <c r="AO228" s="21">
        <f>+Produccion_UO!AO228</f>
        <v>0</v>
      </c>
      <c r="AP228" s="21">
        <f>+Produccion_UO!AP228</f>
        <v>0</v>
      </c>
      <c r="AQ228" s="21">
        <f>+Produccion_UO!AQ228</f>
        <v>0</v>
      </c>
      <c r="AR228" s="21">
        <f>+Produccion_UO!AR228</f>
        <v>0</v>
      </c>
    </row>
    <row r="229" spans="10:44" x14ac:dyDescent="0.25">
      <c r="J229" s="24" t="s">
        <v>141</v>
      </c>
      <c r="K229" s="13" t="s">
        <v>168</v>
      </c>
      <c r="L229" s="161" t="s">
        <v>681</v>
      </c>
      <c r="M229" s="21">
        <f>+Produccion_UO!M229</f>
        <v>20.008707713891489</v>
      </c>
      <c r="N229" s="21">
        <f>+Produccion_UO!N229</f>
        <v>20.557689139184472</v>
      </c>
      <c r="O229" s="21">
        <f>+Produccion_UO!O229</f>
        <v>21.136522428847066</v>
      </c>
      <c r="P229" s="21">
        <f>+Produccion_UO!P229</f>
        <v>21.715355718509617</v>
      </c>
      <c r="Q229" s="21">
        <f>+Produccion_UO!Q229</f>
        <v>22.294189008172211</v>
      </c>
      <c r="R229" s="21">
        <f>+Produccion_UO!R229</f>
        <v>22.914611107014597</v>
      </c>
      <c r="S229" s="21">
        <f>+Produccion_UO!S229</f>
        <v>23.535033205856987</v>
      </c>
      <c r="T229" s="21">
        <f>+Produccion_UO!T229</f>
        <v>4.5164745973585267</v>
      </c>
      <c r="U229" s="21">
        <f>+Produccion_UO!U229</f>
        <v>0</v>
      </c>
      <c r="V229" s="21">
        <f>+Produccion_UO!V229</f>
        <v>0</v>
      </c>
      <c r="W229" s="21">
        <f>+Produccion_UO!W229</f>
        <v>0</v>
      </c>
      <c r="X229" s="21">
        <f>+Produccion_UO!X229</f>
        <v>0</v>
      </c>
      <c r="Y229" s="21">
        <f>+Produccion_UO!Y229</f>
        <v>0</v>
      </c>
      <c r="Z229" s="21">
        <f>+Produccion_UO!Z229</f>
        <v>0</v>
      </c>
      <c r="AA229" s="21">
        <f>+Produccion_UO!AA229</f>
        <v>0</v>
      </c>
      <c r="AB229" s="21">
        <f>+Produccion_UO!AB229</f>
        <v>0</v>
      </c>
      <c r="AC229" s="21">
        <f>+Produccion_UO!AC229</f>
        <v>0</v>
      </c>
      <c r="AD229" s="21">
        <f>+Produccion_UO!AD229</f>
        <v>0</v>
      </c>
      <c r="AE229" s="21">
        <f>+Produccion_UO!AE229</f>
        <v>0</v>
      </c>
      <c r="AF229" s="21">
        <f>+Produccion_UO!AF229</f>
        <v>0</v>
      </c>
      <c r="AG229" s="21">
        <f>+Produccion_UO!AG229</f>
        <v>0</v>
      </c>
      <c r="AH229" s="21">
        <f>+Produccion_UO!AH229</f>
        <v>0</v>
      </c>
      <c r="AI229" s="21">
        <f>+Produccion_UO!AI229</f>
        <v>0</v>
      </c>
      <c r="AJ229" s="21">
        <f>+Produccion_UO!AJ229</f>
        <v>0</v>
      </c>
      <c r="AK229" s="21">
        <f>+Produccion_UO!AK229</f>
        <v>0</v>
      </c>
      <c r="AL229" s="21">
        <f>+Produccion_UO!AL229</f>
        <v>0</v>
      </c>
      <c r="AM229" s="21">
        <f>+Produccion_UO!AM229</f>
        <v>0</v>
      </c>
      <c r="AN229" s="21">
        <f>+Produccion_UO!AN229</f>
        <v>0</v>
      </c>
      <c r="AO229" s="21">
        <f>+Produccion_UO!AO229</f>
        <v>0</v>
      </c>
      <c r="AP229" s="21">
        <f>+Produccion_UO!AP229</f>
        <v>0</v>
      </c>
      <c r="AQ229" s="21">
        <f>+Produccion_UO!AQ229</f>
        <v>0</v>
      </c>
      <c r="AR229" s="21">
        <f>+Produccion_UO!AR229</f>
        <v>0</v>
      </c>
    </row>
    <row r="230" spans="10:44" x14ac:dyDescent="0.25">
      <c r="J230" s="24" t="s">
        <v>142</v>
      </c>
      <c r="K230" s="13" t="s">
        <v>169</v>
      </c>
      <c r="L230" s="161" t="s">
        <v>682</v>
      </c>
      <c r="M230" s="21">
        <f>+Produccion_UO!M230</f>
        <v>8.803926032748274</v>
      </c>
      <c r="N230" s="21">
        <f>+Produccion_UO!N230</f>
        <v>8.9670630720403537</v>
      </c>
      <c r="O230" s="21">
        <f>+Produccion_UO!O230</f>
        <v>9.0700645189050988</v>
      </c>
      <c r="P230" s="21">
        <f>+Produccion_UO!P230</f>
        <v>9.1730659657698901</v>
      </c>
      <c r="Q230" s="21">
        <f>+Produccion_UO!Q230</f>
        <v>9.2760674126346814</v>
      </c>
      <c r="R230" s="21">
        <f>+Produccion_UO!R230</f>
        <v>9.2782514062874686</v>
      </c>
      <c r="S230" s="21">
        <f>+Produccion_UO!S230</f>
        <v>8.5078916759294607</v>
      </c>
      <c r="T230" s="21">
        <f>+Produccion_UO!T230</f>
        <v>1.89068840125394</v>
      </c>
      <c r="U230" s="21">
        <f>+Produccion_UO!U230</f>
        <v>1.89068840125394</v>
      </c>
      <c r="V230" s="21">
        <f>+Produccion_UO!V230</f>
        <v>1.89068840125394</v>
      </c>
      <c r="W230" s="21">
        <f>+Produccion_UO!W230</f>
        <v>1.89068840125394</v>
      </c>
      <c r="X230" s="21">
        <f>+Produccion_UO!X230</f>
        <v>1.89068840125394</v>
      </c>
      <c r="Y230" s="21">
        <f>+Produccion_UO!Y230</f>
        <v>1.89068840125394</v>
      </c>
      <c r="Z230" s="21">
        <f>+Produccion_UO!Z230</f>
        <v>1.89068840125394</v>
      </c>
      <c r="AA230" s="21">
        <f>+Produccion_UO!AA230</f>
        <v>1.4365743715663271</v>
      </c>
      <c r="AB230" s="21">
        <f>+Produccion_UO!AB230</f>
        <v>0</v>
      </c>
      <c r="AC230" s="21">
        <f>+Produccion_UO!AC230</f>
        <v>0</v>
      </c>
      <c r="AD230" s="21">
        <f>+Produccion_UO!AD230</f>
        <v>0</v>
      </c>
      <c r="AE230" s="21">
        <f>+Produccion_UO!AE230</f>
        <v>0</v>
      </c>
      <c r="AF230" s="21">
        <f>+Produccion_UO!AF230</f>
        <v>0</v>
      </c>
      <c r="AG230" s="21">
        <f>+Produccion_UO!AG230</f>
        <v>0</v>
      </c>
      <c r="AH230" s="21">
        <f>+Produccion_UO!AH230</f>
        <v>0</v>
      </c>
      <c r="AI230" s="21">
        <f>+Produccion_UO!AI230</f>
        <v>0</v>
      </c>
      <c r="AJ230" s="21">
        <f>+Produccion_UO!AJ230</f>
        <v>0</v>
      </c>
      <c r="AK230" s="21">
        <f>+Produccion_UO!AK230</f>
        <v>0</v>
      </c>
      <c r="AL230" s="21">
        <f>+Produccion_UO!AL230</f>
        <v>0</v>
      </c>
      <c r="AM230" s="21">
        <f>+Produccion_UO!AM230</f>
        <v>0</v>
      </c>
      <c r="AN230" s="21">
        <f>+Produccion_UO!AN230</f>
        <v>0</v>
      </c>
      <c r="AO230" s="21">
        <f>+Produccion_UO!AO230</f>
        <v>0</v>
      </c>
      <c r="AP230" s="21">
        <f>+Produccion_UO!AP230</f>
        <v>0</v>
      </c>
      <c r="AQ230" s="21">
        <f>+Produccion_UO!AQ230</f>
        <v>0</v>
      </c>
      <c r="AR230" s="21">
        <f>+Produccion_UO!AR230</f>
        <v>0</v>
      </c>
    </row>
    <row r="231" spans="10:44" x14ac:dyDescent="0.25">
      <c r="J231" s="51" t="s">
        <v>140</v>
      </c>
      <c r="K231" s="13" t="s">
        <v>396</v>
      </c>
      <c r="L231" s="161" t="s">
        <v>680</v>
      </c>
      <c r="M231" s="21">
        <f>+Produccion_UO!M231</f>
        <v>0</v>
      </c>
      <c r="N231" s="21">
        <f>+Produccion_UO!N231</f>
        <v>0</v>
      </c>
      <c r="O231" s="21">
        <f>+Produccion_UO!O231</f>
        <v>0</v>
      </c>
      <c r="P231" s="21">
        <f>+Produccion_UO!P231</f>
        <v>0</v>
      </c>
      <c r="Q231" s="21">
        <f>+Produccion_UO!Q231</f>
        <v>0</v>
      </c>
      <c r="R231" s="21">
        <f>+Produccion_UO!R231</f>
        <v>0</v>
      </c>
      <c r="S231" s="21">
        <f>+Produccion_UO!S231</f>
        <v>0</v>
      </c>
      <c r="T231" s="21">
        <f>+Produccion_UO!T231</f>
        <v>0</v>
      </c>
      <c r="U231" s="21">
        <f>+Produccion_UO!U231</f>
        <v>0</v>
      </c>
      <c r="V231" s="21">
        <f>+Produccion_UO!V231</f>
        <v>0</v>
      </c>
      <c r="W231" s="21">
        <f>+Produccion_UO!W231</f>
        <v>0</v>
      </c>
      <c r="X231" s="21">
        <f>+Produccion_UO!X231</f>
        <v>0</v>
      </c>
      <c r="Y231" s="21">
        <f>+Produccion_UO!Y231</f>
        <v>0</v>
      </c>
      <c r="Z231" s="21">
        <f>+Produccion_UO!Z231</f>
        <v>0</v>
      </c>
      <c r="AA231" s="21">
        <f>+Produccion_UO!AA231</f>
        <v>0</v>
      </c>
      <c r="AB231" s="21">
        <f>+Produccion_UO!AB231</f>
        <v>0</v>
      </c>
      <c r="AC231" s="21">
        <f>+Produccion_UO!AC231</f>
        <v>0</v>
      </c>
      <c r="AD231" s="21">
        <f>+Produccion_UO!AD231</f>
        <v>0</v>
      </c>
      <c r="AE231" s="21">
        <f>+Produccion_UO!AE231</f>
        <v>0</v>
      </c>
      <c r="AF231" s="21">
        <f>+Produccion_UO!AF231</f>
        <v>0</v>
      </c>
      <c r="AG231" s="21">
        <f>+Produccion_UO!AG231</f>
        <v>0</v>
      </c>
      <c r="AH231" s="21">
        <f>+Produccion_UO!AH231</f>
        <v>0</v>
      </c>
      <c r="AI231" s="21">
        <f>+Produccion_UO!AI231</f>
        <v>0</v>
      </c>
      <c r="AJ231" s="21">
        <f>+Produccion_UO!AJ231</f>
        <v>0</v>
      </c>
      <c r="AK231" s="21">
        <f>+Produccion_UO!AK231</f>
        <v>0</v>
      </c>
      <c r="AL231" s="21">
        <f>+Produccion_UO!AL231</f>
        <v>0</v>
      </c>
      <c r="AM231" s="21">
        <f>+Produccion_UO!AM231</f>
        <v>0</v>
      </c>
      <c r="AN231" s="21">
        <f>+Produccion_UO!AN231</f>
        <v>0</v>
      </c>
      <c r="AO231" s="21">
        <f>+Produccion_UO!AO231</f>
        <v>0</v>
      </c>
      <c r="AP231" s="21">
        <f>+Produccion_UO!AP231</f>
        <v>0</v>
      </c>
      <c r="AQ231" s="21">
        <f>+Produccion_UO!AQ231</f>
        <v>0</v>
      </c>
      <c r="AR231" s="21">
        <f>+Produccion_UO!AR231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1" t="s">
        <v>678</v>
      </c>
      <c r="M239" s="21">
        <f>+Produccion_UO!M239</f>
        <v>0</v>
      </c>
      <c r="N239" s="21">
        <f>+Produccion_UO!N239</f>
        <v>0</v>
      </c>
      <c r="O239" s="21">
        <f>+Produccion_UO!O239</f>
        <v>0</v>
      </c>
      <c r="P239" s="21">
        <f>+Produccion_UO!P239</f>
        <v>0</v>
      </c>
      <c r="Q239" s="21">
        <f>+Produccion_UO!Q239</f>
        <v>0</v>
      </c>
      <c r="R239" s="21">
        <f>+Produccion_UO!R239</f>
        <v>0</v>
      </c>
      <c r="S239" s="21">
        <f>+Produccion_UO!S239</f>
        <v>0</v>
      </c>
      <c r="T239" s="21">
        <f>+Produccion_UO!T239</f>
        <v>0</v>
      </c>
      <c r="U239" s="21">
        <f>+Produccion_UO!U239</f>
        <v>0</v>
      </c>
      <c r="V239" s="21">
        <f>+Produccion_UO!V239</f>
        <v>0</v>
      </c>
      <c r="W239" s="21">
        <f>+Produccion_UO!W239</f>
        <v>0</v>
      </c>
      <c r="X239" s="21">
        <f>+Produccion_UO!X239</f>
        <v>0</v>
      </c>
      <c r="Y239" s="21">
        <f>+Produccion_UO!Y239</f>
        <v>0</v>
      </c>
      <c r="Z239" s="21">
        <f>+Produccion_UO!Z239</f>
        <v>0</v>
      </c>
      <c r="AA239" s="21">
        <f>+Produccion_UO!AA239</f>
        <v>0</v>
      </c>
      <c r="AB239" s="21">
        <f>+Produccion_UO!AB239</f>
        <v>0</v>
      </c>
      <c r="AC239" s="21">
        <f>+Produccion_UO!AC239</f>
        <v>0</v>
      </c>
      <c r="AD239" s="21">
        <f>+Produccion_UO!AD239</f>
        <v>0</v>
      </c>
      <c r="AE239" s="21">
        <f>+Produccion_UO!AE239</f>
        <v>0</v>
      </c>
      <c r="AF239" s="21">
        <f>+Produccion_UO!AF239</f>
        <v>0</v>
      </c>
      <c r="AG239" s="21">
        <f>+Produccion_UO!AG239</f>
        <v>0</v>
      </c>
      <c r="AH239" s="21">
        <f>+Produccion_UO!AH239</f>
        <v>0</v>
      </c>
      <c r="AI239" s="21">
        <f>+Produccion_UO!AI239</f>
        <v>0</v>
      </c>
      <c r="AJ239" s="21">
        <f>+Produccion_UO!AJ239</f>
        <v>0</v>
      </c>
      <c r="AK239" s="21">
        <f>+Produccion_UO!AK239</f>
        <v>0</v>
      </c>
      <c r="AL239" s="21">
        <f>+Produccion_UO!AL239</f>
        <v>0</v>
      </c>
      <c r="AM239" s="21">
        <f>+Produccion_UO!AM239</f>
        <v>0</v>
      </c>
      <c r="AN239" s="21">
        <f>+Produccion_UO!AN239</f>
        <v>0</v>
      </c>
      <c r="AO239" s="21">
        <f>+Produccion_UO!AO239</f>
        <v>0</v>
      </c>
      <c r="AP239" s="21">
        <f>+Produccion_UO!AP239</f>
        <v>0</v>
      </c>
      <c r="AQ239" s="21">
        <f>+Produccion_UO!AQ239</f>
        <v>0</v>
      </c>
      <c r="AR239" s="21">
        <f>+Produccion_UO!AR239</f>
        <v>0</v>
      </c>
    </row>
    <row r="240" spans="10:44" x14ac:dyDescent="0.25">
      <c r="J240" s="51" t="s">
        <v>34</v>
      </c>
      <c r="K240" s="13" t="s">
        <v>306</v>
      </c>
      <c r="L240" s="161" t="s">
        <v>679</v>
      </c>
      <c r="M240" s="21">
        <f>+Produccion_UO!M240+Produccion_UO!M241</f>
        <v>0</v>
      </c>
      <c r="N240" s="21">
        <f>+Produccion_UO!N240+Produccion_UO!N241</f>
        <v>0</v>
      </c>
      <c r="O240" s="21">
        <f>+Produccion_UO!O240+Produccion_UO!O241</f>
        <v>0</v>
      </c>
      <c r="P240" s="21">
        <f>+Produccion_UO!P240+Produccion_UO!P241</f>
        <v>0</v>
      </c>
      <c r="Q240" s="21">
        <f>+Produccion_UO!Q240+Produccion_UO!Q241</f>
        <v>0</v>
      </c>
      <c r="R240" s="21">
        <f>+Produccion_UO!R240+Produccion_UO!R241</f>
        <v>0</v>
      </c>
      <c r="S240" s="21">
        <f>+Produccion_UO!S240+Produccion_UO!S241</f>
        <v>0</v>
      </c>
      <c r="T240" s="21">
        <f>+Produccion_UO!T240+Produccion_UO!T241</f>
        <v>0</v>
      </c>
      <c r="U240" s="21">
        <f>+Produccion_UO!U240+Produccion_UO!U241</f>
        <v>0</v>
      </c>
      <c r="V240" s="21">
        <f>+Produccion_UO!V240+Produccion_UO!V241</f>
        <v>0</v>
      </c>
      <c r="W240" s="21">
        <f>+Produccion_UO!W240+Produccion_UO!W241</f>
        <v>0</v>
      </c>
      <c r="X240" s="21">
        <f>+Produccion_UO!X240+Produccion_UO!X241</f>
        <v>0</v>
      </c>
      <c r="Y240" s="21">
        <f>+Produccion_UO!Y240+Produccion_UO!Y241</f>
        <v>0</v>
      </c>
      <c r="Z240" s="21">
        <f>+Produccion_UO!Z240+Produccion_UO!Z241</f>
        <v>0</v>
      </c>
      <c r="AA240" s="21">
        <f>+Produccion_UO!AA240+Produccion_UO!AA241</f>
        <v>0</v>
      </c>
      <c r="AB240" s="21">
        <f>+Produccion_UO!AB240+Produccion_UO!AB241</f>
        <v>0</v>
      </c>
      <c r="AC240" s="21">
        <f>+Produccion_UO!AC240+Produccion_UO!AC241</f>
        <v>0</v>
      </c>
      <c r="AD240" s="21">
        <f>+Produccion_UO!AD240+Produccion_UO!AD241</f>
        <v>0</v>
      </c>
      <c r="AE240" s="21">
        <f>+Produccion_UO!AE240+Produccion_UO!AE241</f>
        <v>0</v>
      </c>
      <c r="AF240" s="21">
        <f>+Produccion_UO!AF240+Produccion_UO!AF241</f>
        <v>0</v>
      </c>
      <c r="AG240" s="21">
        <f>+Produccion_UO!AG240+Produccion_UO!AG241</f>
        <v>0</v>
      </c>
      <c r="AH240" s="21">
        <f>+Produccion_UO!AH240+Produccion_UO!AH241</f>
        <v>0</v>
      </c>
      <c r="AI240" s="21">
        <f>+Produccion_UO!AI240+Produccion_UO!AI241</f>
        <v>0</v>
      </c>
      <c r="AJ240" s="21">
        <f>+Produccion_UO!AJ240+Produccion_UO!AJ241</f>
        <v>0</v>
      </c>
      <c r="AK240" s="21">
        <f>+Produccion_UO!AK240+Produccion_UO!AK241</f>
        <v>0</v>
      </c>
      <c r="AL240" s="21">
        <f>+Produccion_UO!AL240+Produccion_UO!AL241</f>
        <v>0</v>
      </c>
      <c r="AM240" s="21">
        <f>+Produccion_UO!AM240+Produccion_UO!AM241</f>
        <v>0</v>
      </c>
      <c r="AN240" s="21">
        <f>+Produccion_UO!AN240+Produccion_UO!AN241</f>
        <v>0</v>
      </c>
      <c r="AO240" s="21">
        <f>+Produccion_UO!AO240+Produccion_UO!AO241</f>
        <v>0</v>
      </c>
      <c r="AP240" s="21">
        <f>+Produccion_UO!AP240+Produccion_UO!AP241</f>
        <v>0</v>
      </c>
      <c r="AQ240" s="21">
        <f>+Produccion_UO!AQ240+Produccion_UO!AQ241</f>
        <v>0</v>
      </c>
      <c r="AR240" s="21">
        <f>+Produccion_UO!AR240+Produccion_UO!AR241</f>
        <v>0</v>
      </c>
    </row>
    <row r="241" spans="10:44" x14ac:dyDescent="0.25">
      <c r="J241" s="51" t="s">
        <v>34</v>
      </c>
      <c r="K241" s="13" t="s">
        <v>307</v>
      </c>
      <c r="L241" s="161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</row>
    <row r="242" spans="10:44" x14ac:dyDescent="0.25">
      <c r="J242" s="51" t="s">
        <v>34</v>
      </c>
      <c r="K242" s="13" t="s">
        <v>308</v>
      </c>
      <c r="L242" s="161" t="s">
        <v>683</v>
      </c>
      <c r="M242" s="21">
        <f>+Produccion_UO!M242</f>
        <v>0</v>
      </c>
      <c r="N242" s="21">
        <f>+Produccion_UO!N242</f>
        <v>0</v>
      </c>
      <c r="O242" s="21">
        <f>+Produccion_UO!O242</f>
        <v>0</v>
      </c>
      <c r="P242" s="21">
        <f>+Produccion_UO!P242</f>
        <v>0</v>
      </c>
      <c r="Q242" s="21">
        <f>+Produccion_UO!Q242</f>
        <v>0</v>
      </c>
      <c r="R242" s="21">
        <f>+Produccion_UO!R242</f>
        <v>0</v>
      </c>
      <c r="S242" s="21">
        <f>+Produccion_UO!S242</f>
        <v>0</v>
      </c>
      <c r="T242" s="21">
        <f>+Produccion_UO!T242</f>
        <v>0</v>
      </c>
      <c r="U242" s="21">
        <f>+Produccion_UO!U242</f>
        <v>0</v>
      </c>
      <c r="V242" s="21">
        <f>+Produccion_UO!V242</f>
        <v>0</v>
      </c>
      <c r="W242" s="21">
        <f>+Produccion_UO!W242</f>
        <v>0</v>
      </c>
      <c r="X242" s="21">
        <f>+Produccion_UO!X242</f>
        <v>0</v>
      </c>
      <c r="Y242" s="21">
        <f>+Produccion_UO!Y242</f>
        <v>0</v>
      </c>
      <c r="Z242" s="21">
        <f>+Produccion_UO!Z242</f>
        <v>0</v>
      </c>
      <c r="AA242" s="21">
        <f>+Produccion_UO!AA242</f>
        <v>0</v>
      </c>
      <c r="AB242" s="21">
        <f>+Produccion_UO!AB242</f>
        <v>0</v>
      </c>
      <c r="AC242" s="21">
        <f>+Produccion_UO!AC242</f>
        <v>0</v>
      </c>
      <c r="AD242" s="21">
        <f>+Produccion_UO!AD242</f>
        <v>0</v>
      </c>
      <c r="AE242" s="21">
        <f>+Produccion_UO!AE242</f>
        <v>0</v>
      </c>
      <c r="AF242" s="21">
        <f>+Produccion_UO!AF242</f>
        <v>0</v>
      </c>
      <c r="AG242" s="21">
        <f>+Produccion_UO!AG242</f>
        <v>0</v>
      </c>
      <c r="AH242" s="21">
        <f>+Produccion_UO!AH242</f>
        <v>0</v>
      </c>
      <c r="AI242" s="21">
        <f>+Produccion_UO!AI242</f>
        <v>0</v>
      </c>
      <c r="AJ242" s="21">
        <f>+Produccion_UO!AJ242</f>
        <v>0</v>
      </c>
      <c r="AK242" s="21">
        <f>+Produccion_UO!AK242</f>
        <v>0</v>
      </c>
      <c r="AL242" s="21">
        <f>+Produccion_UO!AL242</f>
        <v>0</v>
      </c>
      <c r="AM242" s="21">
        <f>+Produccion_UO!AM242</f>
        <v>0</v>
      </c>
      <c r="AN242" s="21">
        <f>+Produccion_UO!AN242</f>
        <v>0</v>
      </c>
      <c r="AO242" s="21">
        <f>+Produccion_UO!AO242</f>
        <v>0</v>
      </c>
      <c r="AP242" s="21">
        <f>+Produccion_UO!AP242</f>
        <v>0</v>
      </c>
      <c r="AQ242" s="21">
        <f>+Produccion_UO!AQ242</f>
        <v>0</v>
      </c>
      <c r="AR242" s="21">
        <f>+Produccion_UO!AR242</f>
        <v>0</v>
      </c>
    </row>
    <row r="243" spans="10:44" x14ac:dyDescent="0.25">
      <c r="J243" s="51" t="s">
        <v>34</v>
      </c>
      <c r="K243" s="13" t="s">
        <v>309</v>
      </c>
      <c r="L243" s="161" t="s">
        <v>681</v>
      </c>
      <c r="M243" s="21">
        <f>+Produccion_UO!M243</f>
        <v>0</v>
      </c>
      <c r="N243" s="21">
        <f>+Produccion_UO!N243</f>
        <v>0</v>
      </c>
      <c r="O243" s="21">
        <f>+Produccion_UO!O243</f>
        <v>0</v>
      </c>
      <c r="P243" s="21">
        <f>+Produccion_UO!P243</f>
        <v>0</v>
      </c>
      <c r="Q243" s="21">
        <f>+Produccion_UO!Q243</f>
        <v>0</v>
      </c>
      <c r="R243" s="21">
        <f>+Produccion_UO!R243</f>
        <v>0</v>
      </c>
      <c r="S243" s="21">
        <f>+Produccion_UO!S243</f>
        <v>0</v>
      </c>
      <c r="T243" s="21">
        <f>+Produccion_UO!T243</f>
        <v>0</v>
      </c>
      <c r="U243" s="21">
        <f>+Produccion_UO!U243</f>
        <v>0</v>
      </c>
      <c r="V243" s="21">
        <f>+Produccion_UO!V243</f>
        <v>0</v>
      </c>
      <c r="W243" s="21">
        <f>+Produccion_UO!W243</f>
        <v>0</v>
      </c>
      <c r="X243" s="21">
        <f>+Produccion_UO!X243</f>
        <v>0</v>
      </c>
      <c r="Y243" s="21">
        <f>+Produccion_UO!Y243</f>
        <v>0</v>
      </c>
      <c r="Z243" s="21">
        <f>+Produccion_UO!Z243</f>
        <v>0</v>
      </c>
      <c r="AA243" s="21">
        <f>+Produccion_UO!AA243</f>
        <v>0</v>
      </c>
      <c r="AB243" s="21">
        <f>+Produccion_UO!AB243</f>
        <v>0</v>
      </c>
      <c r="AC243" s="21">
        <f>+Produccion_UO!AC243</f>
        <v>0</v>
      </c>
      <c r="AD243" s="21">
        <f>+Produccion_UO!AD243</f>
        <v>0</v>
      </c>
      <c r="AE243" s="21">
        <f>+Produccion_UO!AE243</f>
        <v>0</v>
      </c>
      <c r="AF243" s="21">
        <f>+Produccion_UO!AF243</f>
        <v>0</v>
      </c>
      <c r="AG243" s="21">
        <f>+Produccion_UO!AG243</f>
        <v>0</v>
      </c>
      <c r="AH243" s="21">
        <f>+Produccion_UO!AH243</f>
        <v>0</v>
      </c>
      <c r="AI243" s="21">
        <f>+Produccion_UO!AI243</f>
        <v>0</v>
      </c>
      <c r="AJ243" s="21">
        <f>+Produccion_UO!AJ243</f>
        <v>0</v>
      </c>
      <c r="AK243" s="21">
        <f>+Produccion_UO!AK243</f>
        <v>0</v>
      </c>
      <c r="AL243" s="21">
        <f>+Produccion_UO!AL243</f>
        <v>0</v>
      </c>
      <c r="AM243" s="21">
        <f>+Produccion_UO!AM243</f>
        <v>0</v>
      </c>
      <c r="AN243" s="21">
        <f>+Produccion_UO!AN243</f>
        <v>0</v>
      </c>
      <c r="AO243" s="21">
        <f>+Produccion_UO!AO243</f>
        <v>0</v>
      </c>
      <c r="AP243" s="21">
        <f>+Produccion_UO!AP243</f>
        <v>0</v>
      </c>
      <c r="AQ243" s="21">
        <f>+Produccion_UO!AQ243</f>
        <v>0</v>
      </c>
      <c r="AR243" s="21">
        <f>+Produccion_UO!AR243</f>
        <v>0</v>
      </c>
    </row>
    <row r="244" spans="10:44" x14ac:dyDescent="0.25">
      <c r="J244" s="51" t="s">
        <v>34</v>
      </c>
      <c r="K244" s="13" t="s">
        <v>310</v>
      </c>
      <c r="L244" s="161" t="s">
        <v>682</v>
      </c>
      <c r="M244" s="21">
        <f>+Produccion_UO!M244</f>
        <v>0</v>
      </c>
      <c r="N244" s="21">
        <f>+Produccion_UO!N244</f>
        <v>0</v>
      </c>
      <c r="O244" s="21">
        <f>+Produccion_UO!O244</f>
        <v>0</v>
      </c>
      <c r="P244" s="21">
        <f>+Produccion_UO!P244</f>
        <v>0</v>
      </c>
      <c r="Q244" s="21">
        <f>+Produccion_UO!Q244</f>
        <v>0</v>
      </c>
      <c r="R244" s="21">
        <f>+Produccion_UO!R244</f>
        <v>0</v>
      </c>
      <c r="S244" s="21">
        <f>+Produccion_UO!S244</f>
        <v>0</v>
      </c>
      <c r="T244" s="21">
        <f>+Produccion_UO!T244</f>
        <v>0</v>
      </c>
      <c r="U244" s="21">
        <f>+Produccion_UO!U244</f>
        <v>0</v>
      </c>
      <c r="V244" s="21">
        <f>+Produccion_UO!V244</f>
        <v>0</v>
      </c>
      <c r="W244" s="21">
        <f>+Produccion_UO!W244</f>
        <v>0</v>
      </c>
      <c r="X244" s="21">
        <f>+Produccion_UO!X244</f>
        <v>0</v>
      </c>
      <c r="Y244" s="21">
        <f>+Produccion_UO!Y244</f>
        <v>0</v>
      </c>
      <c r="Z244" s="21">
        <f>+Produccion_UO!Z244</f>
        <v>0</v>
      </c>
      <c r="AA244" s="21">
        <f>+Produccion_UO!AA244</f>
        <v>0</v>
      </c>
      <c r="AB244" s="21">
        <f>+Produccion_UO!AB244</f>
        <v>0</v>
      </c>
      <c r="AC244" s="21">
        <f>+Produccion_UO!AC244</f>
        <v>0</v>
      </c>
      <c r="AD244" s="21">
        <f>+Produccion_UO!AD244</f>
        <v>0</v>
      </c>
      <c r="AE244" s="21">
        <f>+Produccion_UO!AE244</f>
        <v>0</v>
      </c>
      <c r="AF244" s="21">
        <f>+Produccion_UO!AF244</f>
        <v>0</v>
      </c>
      <c r="AG244" s="21">
        <f>+Produccion_UO!AG244</f>
        <v>0</v>
      </c>
      <c r="AH244" s="21">
        <f>+Produccion_UO!AH244</f>
        <v>0</v>
      </c>
      <c r="AI244" s="21">
        <f>+Produccion_UO!AI244</f>
        <v>0</v>
      </c>
      <c r="AJ244" s="21">
        <f>+Produccion_UO!AJ244</f>
        <v>0</v>
      </c>
      <c r="AK244" s="21">
        <f>+Produccion_UO!AK244</f>
        <v>0</v>
      </c>
      <c r="AL244" s="21">
        <f>+Produccion_UO!AL244</f>
        <v>0</v>
      </c>
      <c r="AM244" s="21">
        <f>+Produccion_UO!AM244</f>
        <v>0</v>
      </c>
      <c r="AN244" s="21">
        <f>+Produccion_UO!AN244</f>
        <v>0</v>
      </c>
      <c r="AO244" s="21">
        <f>+Produccion_UO!AO244</f>
        <v>0</v>
      </c>
      <c r="AP244" s="21">
        <f>+Produccion_UO!AP244</f>
        <v>0</v>
      </c>
      <c r="AQ244" s="21">
        <f>+Produccion_UO!AQ244</f>
        <v>0</v>
      </c>
      <c r="AR244" s="21">
        <f>+Produccion_UO!AR244</f>
        <v>0</v>
      </c>
    </row>
    <row r="245" spans="10:44" x14ac:dyDescent="0.25">
      <c r="J245" s="51" t="s">
        <v>34</v>
      </c>
      <c r="K245" s="13" t="s">
        <v>311</v>
      </c>
      <c r="L245" s="161" t="s">
        <v>680</v>
      </c>
      <c r="M245" s="21">
        <f>+Produccion_UO!M245</f>
        <v>0</v>
      </c>
      <c r="N245" s="21">
        <f>+Produccion_UO!N245</f>
        <v>0</v>
      </c>
      <c r="O245" s="21">
        <f>+Produccion_UO!O245</f>
        <v>0</v>
      </c>
      <c r="P245" s="21">
        <f>+Produccion_UO!P245</f>
        <v>0</v>
      </c>
      <c r="Q245" s="21">
        <f>+Produccion_UO!Q245</f>
        <v>0</v>
      </c>
      <c r="R245" s="21">
        <f>+Produccion_UO!R245</f>
        <v>0</v>
      </c>
      <c r="S245" s="21">
        <f>+Produccion_UO!S245</f>
        <v>0</v>
      </c>
      <c r="T245" s="21">
        <f>+Produccion_UO!T245</f>
        <v>0</v>
      </c>
      <c r="U245" s="21">
        <f>+Produccion_UO!U245</f>
        <v>0</v>
      </c>
      <c r="V245" s="21">
        <f>+Produccion_UO!V245</f>
        <v>0</v>
      </c>
      <c r="W245" s="21">
        <f>+Produccion_UO!W245</f>
        <v>0</v>
      </c>
      <c r="X245" s="21">
        <f>+Produccion_UO!X245</f>
        <v>0</v>
      </c>
      <c r="Y245" s="21">
        <f>+Produccion_UO!Y245</f>
        <v>0</v>
      </c>
      <c r="Z245" s="21">
        <f>+Produccion_UO!Z245</f>
        <v>0</v>
      </c>
      <c r="AA245" s="21">
        <f>+Produccion_UO!AA245</f>
        <v>0</v>
      </c>
      <c r="AB245" s="21">
        <f>+Produccion_UO!AB245</f>
        <v>0</v>
      </c>
      <c r="AC245" s="21">
        <f>+Produccion_UO!AC245</f>
        <v>0</v>
      </c>
      <c r="AD245" s="21">
        <f>+Produccion_UO!AD245</f>
        <v>0</v>
      </c>
      <c r="AE245" s="21">
        <f>+Produccion_UO!AE245</f>
        <v>0</v>
      </c>
      <c r="AF245" s="21">
        <f>+Produccion_UO!AF245</f>
        <v>0</v>
      </c>
      <c r="AG245" s="21">
        <f>+Produccion_UO!AG245</f>
        <v>0</v>
      </c>
      <c r="AH245" s="21">
        <f>+Produccion_UO!AH245</f>
        <v>0</v>
      </c>
      <c r="AI245" s="21">
        <f>+Produccion_UO!AI245</f>
        <v>0</v>
      </c>
      <c r="AJ245" s="21">
        <f>+Produccion_UO!AJ245</f>
        <v>0</v>
      </c>
      <c r="AK245" s="21">
        <f>+Produccion_UO!AK245</f>
        <v>0</v>
      </c>
      <c r="AL245" s="21">
        <f>+Produccion_UO!AL245</f>
        <v>0</v>
      </c>
      <c r="AM245" s="21">
        <f>+Produccion_UO!AM245</f>
        <v>0</v>
      </c>
      <c r="AN245" s="21">
        <f>+Produccion_UO!AN245</f>
        <v>0</v>
      </c>
      <c r="AO245" s="21">
        <f>+Produccion_UO!AO245</f>
        <v>0</v>
      </c>
      <c r="AP245" s="21">
        <f>+Produccion_UO!AP245</f>
        <v>0</v>
      </c>
      <c r="AQ245" s="21">
        <f>+Produccion_UO!AQ245</f>
        <v>0</v>
      </c>
      <c r="AR245" s="21">
        <f>+Produccion_UO!AR245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69" t="s">
        <v>397</v>
      </c>
      <c r="L252" s="161" t="s">
        <v>678</v>
      </c>
      <c r="M252" s="21">
        <f>+Produccion_UO!M252</f>
        <v>0</v>
      </c>
      <c r="N252" s="21">
        <f>+Produccion_UO!N252</f>
        <v>0</v>
      </c>
      <c r="O252" s="21">
        <f>+Produccion_UO!O252</f>
        <v>0</v>
      </c>
      <c r="P252" s="21">
        <f>+Produccion_UO!P252</f>
        <v>0</v>
      </c>
      <c r="Q252" s="21">
        <f>+Produccion_UO!Q252</f>
        <v>0</v>
      </c>
      <c r="R252" s="21">
        <f>+Produccion_UO!R252</f>
        <v>0</v>
      </c>
      <c r="S252" s="21">
        <f>+Produccion_UO!S252</f>
        <v>0</v>
      </c>
      <c r="T252" s="21">
        <f>+Produccion_UO!T252</f>
        <v>0</v>
      </c>
      <c r="U252" s="21">
        <f>+Produccion_UO!U252</f>
        <v>0</v>
      </c>
      <c r="V252" s="21">
        <f>+Produccion_UO!V252</f>
        <v>0</v>
      </c>
      <c r="W252" s="21">
        <f>+Produccion_UO!W252</f>
        <v>0</v>
      </c>
      <c r="X252" s="21">
        <f>+Produccion_UO!X252</f>
        <v>0</v>
      </c>
      <c r="Y252" s="21">
        <f>+Produccion_UO!Y252</f>
        <v>0</v>
      </c>
      <c r="Z252" s="21">
        <f>+Produccion_UO!Z252</f>
        <v>0</v>
      </c>
      <c r="AA252" s="21">
        <f>+Produccion_UO!AA252</f>
        <v>0</v>
      </c>
      <c r="AB252" s="21">
        <f>+Produccion_UO!AB252</f>
        <v>0</v>
      </c>
      <c r="AC252" s="21">
        <f>+Produccion_UO!AC252</f>
        <v>0</v>
      </c>
      <c r="AD252" s="21">
        <f>+Produccion_UO!AD252</f>
        <v>0</v>
      </c>
      <c r="AE252" s="21">
        <f>+Produccion_UO!AE252</f>
        <v>0</v>
      </c>
      <c r="AF252" s="21">
        <f>+Produccion_UO!AF252</f>
        <v>0</v>
      </c>
      <c r="AG252" s="21">
        <f>+Produccion_UO!AG252</f>
        <v>0</v>
      </c>
      <c r="AH252" s="21">
        <f>+Produccion_UO!AH252</f>
        <v>0</v>
      </c>
      <c r="AI252" s="21">
        <f>+Produccion_UO!AI252</f>
        <v>0</v>
      </c>
      <c r="AJ252" s="21">
        <f>+Produccion_UO!AJ252</f>
        <v>0</v>
      </c>
      <c r="AK252" s="21">
        <f>+Produccion_UO!AK252</f>
        <v>0</v>
      </c>
      <c r="AL252" s="21">
        <f>+Produccion_UO!AL252</f>
        <v>0</v>
      </c>
      <c r="AM252" s="21">
        <f>+Produccion_UO!AM252</f>
        <v>0</v>
      </c>
      <c r="AN252" s="21">
        <f>+Produccion_UO!AN252</f>
        <v>0</v>
      </c>
      <c r="AO252" s="21">
        <f>+Produccion_UO!AO252</f>
        <v>0</v>
      </c>
      <c r="AP252" s="21">
        <f>+Produccion_UO!AP252</f>
        <v>0</v>
      </c>
      <c r="AQ252" s="21">
        <f>+Produccion_UO!AQ252</f>
        <v>0</v>
      </c>
      <c r="AR252" s="21">
        <f>+Produccion_UO!AR252</f>
        <v>0</v>
      </c>
    </row>
    <row r="253" spans="10:44" x14ac:dyDescent="0.25">
      <c r="J253" s="51" t="s">
        <v>43</v>
      </c>
      <c r="K253" s="169" t="s">
        <v>314</v>
      </c>
      <c r="L253" s="161" t="s">
        <v>679</v>
      </c>
      <c r="M253" s="21">
        <f>+Produccion_UO!M253+Produccion_UO!M254</f>
        <v>0</v>
      </c>
      <c r="N253" s="21">
        <f>+Produccion_UO!N253+Produccion_UO!N254</f>
        <v>0</v>
      </c>
      <c r="O253" s="21">
        <f>+Produccion_UO!O253+Produccion_UO!O254</f>
        <v>0</v>
      </c>
      <c r="P253" s="21">
        <f>+Produccion_UO!P253+Produccion_UO!P254</f>
        <v>0</v>
      </c>
      <c r="Q253" s="21">
        <f>+Produccion_UO!Q253+Produccion_UO!Q254</f>
        <v>0</v>
      </c>
      <c r="R253" s="21">
        <f>+Produccion_UO!R253+Produccion_UO!R254</f>
        <v>0</v>
      </c>
      <c r="S253" s="21">
        <f>+Produccion_UO!S253+Produccion_UO!S254</f>
        <v>0</v>
      </c>
      <c r="T253" s="21">
        <f>+Produccion_UO!T253+Produccion_UO!T254</f>
        <v>0</v>
      </c>
      <c r="U253" s="21">
        <f>+Produccion_UO!U253+Produccion_UO!U254</f>
        <v>0</v>
      </c>
      <c r="V253" s="21">
        <f>+Produccion_UO!V253+Produccion_UO!V254</f>
        <v>0</v>
      </c>
      <c r="W253" s="21">
        <f>+Produccion_UO!W253+Produccion_UO!W254</f>
        <v>0</v>
      </c>
      <c r="X253" s="21">
        <f>+Produccion_UO!X253+Produccion_UO!X254</f>
        <v>0</v>
      </c>
      <c r="Y253" s="21">
        <f>+Produccion_UO!Y253+Produccion_UO!Y254</f>
        <v>0</v>
      </c>
      <c r="Z253" s="21">
        <f>+Produccion_UO!Z253+Produccion_UO!Z254</f>
        <v>0</v>
      </c>
      <c r="AA253" s="21">
        <f>+Produccion_UO!AA253+Produccion_UO!AA254</f>
        <v>0</v>
      </c>
      <c r="AB253" s="21">
        <f>+Produccion_UO!AB253+Produccion_UO!AB254</f>
        <v>0</v>
      </c>
      <c r="AC253" s="21">
        <f>+Produccion_UO!AC253+Produccion_UO!AC254</f>
        <v>0</v>
      </c>
      <c r="AD253" s="21">
        <f>+Produccion_UO!AD253+Produccion_UO!AD254</f>
        <v>0</v>
      </c>
      <c r="AE253" s="21">
        <f>+Produccion_UO!AE253+Produccion_UO!AE254</f>
        <v>0</v>
      </c>
      <c r="AF253" s="21">
        <f>+Produccion_UO!AF253+Produccion_UO!AF254</f>
        <v>0</v>
      </c>
      <c r="AG253" s="21">
        <f>+Produccion_UO!AG253+Produccion_UO!AG254</f>
        <v>0</v>
      </c>
      <c r="AH253" s="21">
        <f>+Produccion_UO!AH253+Produccion_UO!AH254</f>
        <v>0</v>
      </c>
      <c r="AI253" s="21">
        <f>+Produccion_UO!AI253+Produccion_UO!AI254</f>
        <v>0</v>
      </c>
      <c r="AJ253" s="21">
        <f>+Produccion_UO!AJ253+Produccion_UO!AJ254</f>
        <v>0</v>
      </c>
      <c r="AK253" s="21">
        <f>+Produccion_UO!AK253+Produccion_UO!AK254</f>
        <v>0</v>
      </c>
      <c r="AL253" s="21">
        <f>+Produccion_UO!AL253+Produccion_UO!AL254</f>
        <v>0</v>
      </c>
      <c r="AM253" s="21">
        <f>+Produccion_UO!AM253+Produccion_UO!AM254</f>
        <v>0</v>
      </c>
      <c r="AN253" s="21">
        <f>+Produccion_UO!AN253+Produccion_UO!AN254</f>
        <v>0</v>
      </c>
      <c r="AO253" s="21">
        <f>+Produccion_UO!AO253+Produccion_UO!AO254</f>
        <v>0</v>
      </c>
      <c r="AP253" s="21">
        <f>+Produccion_UO!AP253+Produccion_UO!AP254</f>
        <v>0</v>
      </c>
      <c r="AQ253" s="21">
        <f>+Produccion_UO!AQ253+Produccion_UO!AQ254</f>
        <v>0</v>
      </c>
      <c r="AR253" s="21">
        <f>+Produccion_UO!AR253+Produccion_UO!AR254</f>
        <v>0</v>
      </c>
    </row>
    <row r="254" spans="10:44" x14ac:dyDescent="0.25">
      <c r="J254" s="51" t="s">
        <v>43</v>
      </c>
      <c r="K254" s="169" t="s">
        <v>398</v>
      </c>
      <c r="L254" s="161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</row>
    <row r="255" spans="10:44" x14ac:dyDescent="0.25">
      <c r="J255" s="51" t="s">
        <v>43</v>
      </c>
      <c r="K255" s="169" t="s">
        <v>399</v>
      </c>
      <c r="L255" s="161" t="s">
        <v>683</v>
      </c>
      <c r="M255" s="21">
        <f>+Produccion_UO!M255</f>
        <v>0</v>
      </c>
      <c r="N255" s="21">
        <f>+Produccion_UO!N255</f>
        <v>0</v>
      </c>
      <c r="O255" s="21">
        <f>+Produccion_UO!O255</f>
        <v>0</v>
      </c>
      <c r="P255" s="21">
        <f>+Produccion_UO!P255</f>
        <v>0</v>
      </c>
      <c r="Q255" s="21">
        <f>+Produccion_UO!Q255</f>
        <v>0</v>
      </c>
      <c r="R255" s="21">
        <f>+Produccion_UO!R255</f>
        <v>0</v>
      </c>
      <c r="S255" s="21">
        <f>+Produccion_UO!S255</f>
        <v>0</v>
      </c>
      <c r="T255" s="21">
        <f>+Produccion_UO!T255</f>
        <v>0</v>
      </c>
      <c r="U255" s="21">
        <f>+Produccion_UO!U255</f>
        <v>0</v>
      </c>
      <c r="V255" s="21">
        <f>+Produccion_UO!V255</f>
        <v>0</v>
      </c>
      <c r="W255" s="21">
        <f>+Produccion_UO!W255</f>
        <v>0</v>
      </c>
      <c r="X255" s="21">
        <f>+Produccion_UO!X255</f>
        <v>0</v>
      </c>
      <c r="Y255" s="21">
        <f>+Produccion_UO!Y255</f>
        <v>0</v>
      </c>
      <c r="Z255" s="21">
        <f>+Produccion_UO!Z255</f>
        <v>0</v>
      </c>
      <c r="AA255" s="21">
        <f>+Produccion_UO!AA255</f>
        <v>0</v>
      </c>
      <c r="AB255" s="21">
        <f>+Produccion_UO!AB255</f>
        <v>0</v>
      </c>
      <c r="AC255" s="21">
        <f>+Produccion_UO!AC255</f>
        <v>0</v>
      </c>
      <c r="AD255" s="21">
        <f>+Produccion_UO!AD255</f>
        <v>0</v>
      </c>
      <c r="AE255" s="21">
        <f>+Produccion_UO!AE255</f>
        <v>0</v>
      </c>
      <c r="AF255" s="21">
        <f>+Produccion_UO!AF255</f>
        <v>0</v>
      </c>
      <c r="AG255" s="21">
        <f>+Produccion_UO!AG255</f>
        <v>0</v>
      </c>
      <c r="AH255" s="21">
        <f>+Produccion_UO!AH255</f>
        <v>0</v>
      </c>
      <c r="AI255" s="21">
        <f>+Produccion_UO!AI255</f>
        <v>0</v>
      </c>
      <c r="AJ255" s="21">
        <f>+Produccion_UO!AJ255</f>
        <v>0</v>
      </c>
      <c r="AK255" s="21">
        <f>+Produccion_UO!AK255</f>
        <v>0</v>
      </c>
      <c r="AL255" s="21">
        <f>+Produccion_UO!AL255</f>
        <v>0</v>
      </c>
      <c r="AM255" s="21">
        <f>+Produccion_UO!AM255</f>
        <v>0</v>
      </c>
      <c r="AN255" s="21">
        <f>+Produccion_UO!AN255</f>
        <v>0</v>
      </c>
      <c r="AO255" s="21">
        <f>+Produccion_UO!AO255</f>
        <v>0</v>
      </c>
      <c r="AP255" s="21">
        <f>+Produccion_UO!AP255</f>
        <v>0</v>
      </c>
      <c r="AQ255" s="21">
        <f>+Produccion_UO!AQ255</f>
        <v>0</v>
      </c>
      <c r="AR255" s="21">
        <f>+Produccion_UO!AR255</f>
        <v>0</v>
      </c>
    </row>
    <row r="256" spans="10:44" x14ac:dyDescent="0.25">
      <c r="J256" s="51" t="s">
        <v>43</v>
      </c>
      <c r="K256" s="169" t="s">
        <v>400</v>
      </c>
      <c r="L256" s="161" t="s">
        <v>681</v>
      </c>
      <c r="M256" s="21">
        <f>+Produccion_UO!M256</f>
        <v>0</v>
      </c>
      <c r="N256" s="21">
        <f>+Produccion_UO!N256</f>
        <v>0</v>
      </c>
      <c r="O256" s="21">
        <f>+Produccion_UO!O256</f>
        <v>0</v>
      </c>
      <c r="P256" s="21">
        <f>+Produccion_UO!P256</f>
        <v>0</v>
      </c>
      <c r="Q256" s="21">
        <f>+Produccion_UO!Q256</f>
        <v>0</v>
      </c>
      <c r="R256" s="21">
        <f>+Produccion_UO!R256</f>
        <v>0</v>
      </c>
      <c r="S256" s="21">
        <f>+Produccion_UO!S256</f>
        <v>0</v>
      </c>
      <c r="T256" s="21">
        <f>+Produccion_UO!T256</f>
        <v>0</v>
      </c>
      <c r="U256" s="21">
        <f>+Produccion_UO!U256</f>
        <v>0</v>
      </c>
      <c r="V256" s="21">
        <f>+Produccion_UO!V256</f>
        <v>0</v>
      </c>
      <c r="W256" s="21">
        <f>+Produccion_UO!W256</f>
        <v>0</v>
      </c>
      <c r="X256" s="21">
        <f>+Produccion_UO!X256</f>
        <v>0</v>
      </c>
      <c r="Y256" s="21">
        <f>+Produccion_UO!Y256</f>
        <v>0</v>
      </c>
      <c r="Z256" s="21">
        <f>+Produccion_UO!Z256</f>
        <v>0</v>
      </c>
      <c r="AA256" s="21">
        <f>+Produccion_UO!AA256</f>
        <v>0</v>
      </c>
      <c r="AB256" s="21">
        <f>+Produccion_UO!AB256</f>
        <v>0</v>
      </c>
      <c r="AC256" s="21">
        <f>+Produccion_UO!AC256</f>
        <v>0</v>
      </c>
      <c r="AD256" s="21">
        <f>+Produccion_UO!AD256</f>
        <v>0</v>
      </c>
      <c r="AE256" s="21">
        <f>+Produccion_UO!AE256</f>
        <v>0</v>
      </c>
      <c r="AF256" s="21">
        <f>+Produccion_UO!AF256</f>
        <v>0</v>
      </c>
      <c r="AG256" s="21">
        <f>+Produccion_UO!AG256</f>
        <v>0</v>
      </c>
      <c r="AH256" s="21">
        <f>+Produccion_UO!AH256</f>
        <v>0</v>
      </c>
      <c r="AI256" s="21">
        <f>+Produccion_UO!AI256</f>
        <v>0</v>
      </c>
      <c r="AJ256" s="21">
        <f>+Produccion_UO!AJ256</f>
        <v>0</v>
      </c>
      <c r="AK256" s="21">
        <f>+Produccion_UO!AK256</f>
        <v>0</v>
      </c>
      <c r="AL256" s="21">
        <f>+Produccion_UO!AL256</f>
        <v>0</v>
      </c>
      <c r="AM256" s="21">
        <f>+Produccion_UO!AM256</f>
        <v>0</v>
      </c>
      <c r="AN256" s="21">
        <f>+Produccion_UO!AN256</f>
        <v>0</v>
      </c>
      <c r="AO256" s="21">
        <f>+Produccion_UO!AO256</f>
        <v>0</v>
      </c>
      <c r="AP256" s="21">
        <f>+Produccion_UO!AP256</f>
        <v>0</v>
      </c>
      <c r="AQ256" s="21">
        <f>+Produccion_UO!AQ256</f>
        <v>0</v>
      </c>
      <c r="AR256" s="21">
        <f>+Produccion_UO!AR256</f>
        <v>0</v>
      </c>
    </row>
    <row r="257" spans="10:44" x14ac:dyDescent="0.25">
      <c r="J257" s="51" t="s">
        <v>43</v>
      </c>
      <c r="K257" s="169" t="s">
        <v>401</v>
      </c>
      <c r="L257" s="161" t="s">
        <v>682</v>
      </c>
      <c r="M257" s="21">
        <f>+Produccion_UO!M257</f>
        <v>0</v>
      </c>
      <c r="N257" s="21">
        <f>+Produccion_UO!N257</f>
        <v>0</v>
      </c>
      <c r="O257" s="21">
        <f>+Produccion_UO!O257</f>
        <v>0</v>
      </c>
      <c r="P257" s="21">
        <f>+Produccion_UO!P257</f>
        <v>0</v>
      </c>
      <c r="Q257" s="21">
        <f>+Produccion_UO!Q257</f>
        <v>0</v>
      </c>
      <c r="R257" s="21">
        <f>+Produccion_UO!R257</f>
        <v>0</v>
      </c>
      <c r="S257" s="21">
        <f>+Produccion_UO!S257</f>
        <v>0</v>
      </c>
      <c r="T257" s="21">
        <f>+Produccion_UO!T257</f>
        <v>0</v>
      </c>
      <c r="U257" s="21">
        <f>+Produccion_UO!U257</f>
        <v>0</v>
      </c>
      <c r="V257" s="21">
        <f>+Produccion_UO!V257</f>
        <v>0</v>
      </c>
      <c r="W257" s="21">
        <f>+Produccion_UO!W257</f>
        <v>0</v>
      </c>
      <c r="X257" s="21">
        <f>+Produccion_UO!X257</f>
        <v>0</v>
      </c>
      <c r="Y257" s="21">
        <f>+Produccion_UO!Y257</f>
        <v>0</v>
      </c>
      <c r="Z257" s="21">
        <f>+Produccion_UO!Z257</f>
        <v>0</v>
      </c>
      <c r="AA257" s="21">
        <f>+Produccion_UO!AA257</f>
        <v>0</v>
      </c>
      <c r="AB257" s="21">
        <f>+Produccion_UO!AB257</f>
        <v>0</v>
      </c>
      <c r="AC257" s="21">
        <f>+Produccion_UO!AC257</f>
        <v>0</v>
      </c>
      <c r="AD257" s="21">
        <f>+Produccion_UO!AD257</f>
        <v>0</v>
      </c>
      <c r="AE257" s="21">
        <f>+Produccion_UO!AE257</f>
        <v>0</v>
      </c>
      <c r="AF257" s="21">
        <f>+Produccion_UO!AF257</f>
        <v>0</v>
      </c>
      <c r="AG257" s="21">
        <f>+Produccion_UO!AG257</f>
        <v>0</v>
      </c>
      <c r="AH257" s="21">
        <f>+Produccion_UO!AH257</f>
        <v>0</v>
      </c>
      <c r="AI257" s="21">
        <f>+Produccion_UO!AI257</f>
        <v>0</v>
      </c>
      <c r="AJ257" s="21">
        <f>+Produccion_UO!AJ257</f>
        <v>0</v>
      </c>
      <c r="AK257" s="21">
        <f>+Produccion_UO!AK257</f>
        <v>0</v>
      </c>
      <c r="AL257" s="21">
        <f>+Produccion_UO!AL257</f>
        <v>0</v>
      </c>
      <c r="AM257" s="21">
        <f>+Produccion_UO!AM257</f>
        <v>0</v>
      </c>
      <c r="AN257" s="21">
        <f>+Produccion_UO!AN257</f>
        <v>0</v>
      </c>
      <c r="AO257" s="21">
        <f>+Produccion_UO!AO257</f>
        <v>0</v>
      </c>
      <c r="AP257" s="21">
        <f>+Produccion_UO!AP257</f>
        <v>0</v>
      </c>
      <c r="AQ257" s="21">
        <f>+Produccion_UO!AQ257</f>
        <v>0</v>
      </c>
      <c r="AR257" s="21">
        <f>+Produccion_UO!AR257</f>
        <v>0</v>
      </c>
    </row>
    <row r="258" spans="10:44" x14ac:dyDescent="0.25">
      <c r="J258" s="51" t="s">
        <v>43</v>
      </c>
      <c r="K258" s="169" t="s">
        <v>402</v>
      </c>
      <c r="L258" s="161" t="s">
        <v>680</v>
      </c>
      <c r="M258" s="21">
        <f>+Produccion_UO!M258</f>
        <v>0</v>
      </c>
      <c r="N258" s="21">
        <f>+Produccion_UO!N258</f>
        <v>0</v>
      </c>
      <c r="O258" s="21">
        <f>+Produccion_UO!O258</f>
        <v>0</v>
      </c>
      <c r="P258" s="21">
        <f>+Produccion_UO!P258</f>
        <v>0</v>
      </c>
      <c r="Q258" s="21">
        <f>+Produccion_UO!Q258</f>
        <v>0</v>
      </c>
      <c r="R258" s="21">
        <f>+Produccion_UO!R258</f>
        <v>0</v>
      </c>
      <c r="S258" s="21">
        <f>+Produccion_UO!S258</f>
        <v>0</v>
      </c>
      <c r="T258" s="21">
        <f>+Produccion_UO!T258</f>
        <v>0</v>
      </c>
      <c r="U258" s="21">
        <f>+Produccion_UO!U258</f>
        <v>0</v>
      </c>
      <c r="V258" s="21">
        <f>+Produccion_UO!V258</f>
        <v>0</v>
      </c>
      <c r="W258" s="21">
        <f>+Produccion_UO!W258</f>
        <v>0</v>
      </c>
      <c r="X258" s="21">
        <f>+Produccion_UO!X258</f>
        <v>0</v>
      </c>
      <c r="Y258" s="21">
        <f>+Produccion_UO!Y258</f>
        <v>0</v>
      </c>
      <c r="Z258" s="21">
        <f>+Produccion_UO!Z258</f>
        <v>0</v>
      </c>
      <c r="AA258" s="21">
        <f>+Produccion_UO!AA258</f>
        <v>0</v>
      </c>
      <c r="AB258" s="21">
        <f>+Produccion_UO!AB258</f>
        <v>0</v>
      </c>
      <c r="AC258" s="21">
        <f>+Produccion_UO!AC258</f>
        <v>0</v>
      </c>
      <c r="AD258" s="21">
        <f>+Produccion_UO!AD258</f>
        <v>0</v>
      </c>
      <c r="AE258" s="21">
        <f>+Produccion_UO!AE258</f>
        <v>0</v>
      </c>
      <c r="AF258" s="21">
        <f>+Produccion_UO!AF258</f>
        <v>0</v>
      </c>
      <c r="AG258" s="21">
        <f>+Produccion_UO!AG258</f>
        <v>0</v>
      </c>
      <c r="AH258" s="21">
        <f>+Produccion_UO!AH258</f>
        <v>0</v>
      </c>
      <c r="AI258" s="21">
        <f>+Produccion_UO!AI258</f>
        <v>0</v>
      </c>
      <c r="AJ258" s="21">
        <f>+Produccion_UO!AJ258</f>
        <v>0</v>
      </c>
      <c r="AK258" s="21">
        <f>+Produccion_UO!AK258</f>
        <v>0</v>
      </c>
      <c r="AL258" s="21">
        <f>+Produccion_UO!AL258</f>
        <v>0</v>
      </c>
      <c r="AM258" s="21">
        <f>+Produccion_UO!AM258</f>
        <v>0</v>
      </c>
      <c r="AN258" s="21">
        <f>+Produccion_UO!AN258</f>
        <v>0</v>
      </c>
      <c r="AO258" s="21">
        <f>+Produccion_UO!AO258</f>
        <v>0</v>
      </c>
      <c r="AP258" s="21">
        <f>+Produccion_UO!AP258</f>
        <v>0</v>
      </c>
      <c r="AQ258" s="21">
        <f>+Produccion_UO!AQ258</f>
        <v>0</v>
      </c>
      <c r="AR258" s="21">
        <f>+Produccion_UO!AR258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4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3" t="s">
        <v>678</v>
      </c>
      <c r="M267" s="21">
        <f>+Produccion_UO!M267</f>
        <v>405.79004376568747</v>
      </c>
      <c r="N267" s="21">
        <f>+Produccion_UO!N267</f>
        <v>327.91162061040637</v>
      </c>
      <c r="O267" s="21">
        <f>+Produccion_UO!O267</f>
        <v>256.73686158197637</v>
      </c>
      <c r="P267" s="21">
        <f>+Produccion_UO!P267</f>
        <v>299.82052950598302</v>
      </c>
      <c r="Q267" s="21">
        <f>+Produccion_UO!Q267</f>
        <v>285.77498395377108</v>
      </c>
      <c r="R267" s="21">
        <f>+Produccion_UO!R267</f>
        <v>0</v>
      </c>
      <c r="S267" s="21">
        <f>+Produccion_UO!S267</f>
        <v>0</v>
      </c>
      <c r="T267" s="21">
        <f>+Produccion_UO!T267</f>
        <v>0</v>
      </c>
      <c r="U267" s="21">
        <f>+Produccion_UO!U267</f>
        <v>0</v>
      </c>
      <c r="V267" s="21">
        <f>+Produccion_UO!V267</f>
        <v>0</v>
      </c>
      <c r="W267" s="21">
        <f>+Produccion_UO!W267</f>
        <v>0</v>
      </c>
      <c r="X267" s="21">
        <f>+Produccion_UO!X267</f>
        <v>0</v>
      </c>
      <c r="Y267" s="21">
        <f>+Produccion_UO!Y267</f>
        <v>0</v>
      </c>
      <c r="Z267" s="21">
        <f>+Produccion_UO!Z267</f>
        <v>0</v>
      </c>
      <c r="AA267" s="21">
        <f>+Produccion_UO!AA267</f>
        <v>0</v>
      </c>
      <c r="AB267" s="21">
        <f>+Produccion_UO!AB267</f>
        <v>0</v>
      </c>
      <c r="AC267" s="21">
        <f>+Produccion_UO!AC267</f>
        <v>0</v>
      </c>
      <c r="AD267" s="21">
        <f>+Produccion_UO!AD267</f>
        <v>0</v>
      </c>
      <c r="AE267" s="21">
        <f>+Produccion_UO!AE267</f>
        <v>0</v>
      </c>
      <c r="AF267" s="21">
        <f>+Produccion_UO!AF267</f>
        <v>0</v>
      </c>
      <c r="AG267" s="21">
        <f>+Produccion_UO!AG267</f>
        <v>0</v>
      </c>
      <c r="AH267" s="21">
        <f>+Produccion_UO!AH267</f>
        <v>0</v>
      </c>
      <c r="AI267" s="21">
        <f>+Produccion_UO!AI267</f>
        <v>0</v>
      </c>
      <c r="AJ267" s="21">
        <f>+Produccion_UO!AJ267</f>
        <v>0</v>
      </c>
      <c r="AK267" s="21">
        <f>+Produccion_UO!AK267</f>
        <v>0</v>
      </c>
      <c r="AL267" s="21">
        <f>+Produccion_UO!AL267</f>
        <v>0</v>
      </c>
      <c r="AM267" s="21">
        <f>+Produccion_UO!AM267</f>
        <v>0</v>
      </c>
      <c r="AN267" s="21">
        <f>+Produccion_UO!AN267</f>
        <v>0</v>
      </c>
      <c r="AO267" s="21">
        <f>+Produccion_UO!AO267</f>
        <v>0</v>
      </c>
      <c r="AP267" s="21">
        <f>+Produccion_UO!AP267</f>
        <v>0</v>
      </c>
      <c r="AQ267" s="21">
        <f>+Produccion_UO!AQ267</f>
        <v>0</v>
      </c>
      <c r="AR267" s="21">
        <f>+Produccion_UO!AR267</f>
        <v>0</v>
      </c>
    </row>
    <row r="268" spans="10:44" x14ac:dyDescent="0.25">
      <c r="J268" s="61" t="s">
        <v>73</v>
      </c>
      <c r="K268" s="19" t="s">
        <v>322</v>
      </c>
      <c r="L268" s="163" t="s">
        <v>679</v>
      </c>
      <c r="M268" s="21">
        <f>+Produccion_UO!M268+Produccion_UO!M269</f>
        <v>5293.6025528639893</v>
      </c>
      <c r="N268" s="21">
        <f>+Produccion_UO!N268+Produccion_UO!N269</f>
        <v>5043.7725292496871</v>
      </c>
      <c r="O268" s="21">
        <f>+Produccion_UO!O268+Produccion_UO!O269</f>
        <v>4694.9411308942217</v>
      </c>
      <c r="P268" s="21">
        <f>+Produccion_UO!P268+Produccion_UO!P269</f>
        <v>4521.1866606143012</v>
      </c>
      <c r="Q268" s="21">
        <f>+Produccion_UO!Q268+Produccion_UO!Q269</f>
        <v>3606.1134297222766</v>
      </c>
      <c r="R268" s="21">
        <f>+Produccion_UO!R268+Produccion_UO!R269</f>
        <v>3384.4179979379546</v>
      </c>
      <c r="S268" s="21">
        <f>+Produccion_UO!S268+Produccion_UO!S269</f>
        <v>3162.7225661536272</v>
      </c>
      <c r="T268" s="21">
        <f>+Produccion_UO!T268+Produccion_UO!T269</f>
        <v>2986.9201073989871</v>
      </c>
      <c r="U268" s="21">
        <f>+Produccion_UO!U268+Produccion_UO!U269</f>
        <v>2240.713757377137</v>
      </c>
      <c r="V268" s="21">
        <f>+Produccion_UO!V268+Produccion_UO!V269</f>
        <v>1904.9628203871096</v>
      </c>
      <c r="W268" s="21">
        <f>+Produccion_UO!W268+Produccion_UO!W269</f>
        <v>1213.8511432901639</v>
      </c>
      <c r="X268" s="21">
        <f>+Produccion_UO!X268+Produccion_UO!X269</f>
        <v>1184.8635046007573</v>
      </c>
      <c r="Y268" s="21">
        <f>+Produccion_UO!Y268+Produccion_UO!Y269</f>
        <v>1184.8635046007573</v>
      </c>
      <c r="Z268" s="21">
        <f>+Produccion_UO!Z268+Produccion_UO!Z269</f>
        <v>843.68163799754029</v>
      </c>
      <c r="AA268" s="21">
        <f>+Produccion_UO!AA268+Produccion_UO!AA269</f>
        <v>0</v>
      </c>
      <c r="AB268" s="21">
        <f>+Produccion_UO!AB268+Produccion_UO!AB269</f>
        <v>0</v>
      </c>
      <c r="AC268" s="21">
        <f>+Produccion_UO!AC268+Produccion_UO!AC269</f>
        <v>0</v>
      </c>
      <c r="AD268" s="21">
        <f>+Produccion_UO!AD268+Produccion_UO!AD269</f>
        <v>0</v>
      </c>
      <c r="AE268" s="21">
        <f>+Produccion_UO!AE268+Produccion_UO!AE269</f>
        <v>0</v>
      </c>
      <c r="AF268" s="21">
        <f>+Produccion_UO!AF268+Produccion_UO!AF269</f>
        <v>0</v>
      </c>
      <c r="AG268" s="21">
        <f>+Produccion_UO!AG268+Produccion_UO!AG269</f>
        <v>0</v>
      </c>
      <c r="AH268" s="21">
        <f>+Produccion_UO!AH268+Produccion_UO!AH269</f>
        <v>0</v>
      </c>
      <c r="AI268" s="21">
        <f>+Produccion_UO!AI268+Produccion_UO!AI269</f>
        <v>0</v>
      </c>
      <c r="AJ268" s="21">
        <f>+Produccion_UO!AJ268+Produccion_UO!AJ269</f>
        <v>0</v>
      </c>
      <c r="AK268" s="21">
        <f>+Produccion_UO!AK268+Produccion_UO!AK269</f>
        <v>0</v>
      </c>
      <c r="AL268" s="21">
        <f>+Produccion_UO!AL268+Produccion_UO!AL269</f>
        <v>0</v>
      </c>
      <c r="AM268" s="21">
        <f>+Produccion_UO!AM268+Produccion_UO!AM269</f>
        <v>0</v>
      </c>
      <c r="AN268" s="21">
        <f>+Produccion_UO!AN268+Produccion_UO!AN269</f>
        <v>0</v>
      </c>
      <c r="AO268" s="21">
        <f>+Produccion_UO!AO268+Produccion_UO!AO269</f>
        <v>0</v>
      </c>
      <c r="AP268" s="21">
        <f>+Produccion_UO!AP268+Produccion_UO!AP269</f>
        <v>0</v>
      </c>
      <c r="AQ268" s="21">
        <f>+Produccion_UO!AQ268+Produccion_UO!AQ269</f>
        <v>0</v>
      </c>
      <c r="AR268" s="21">
        <f>+Produccion_UO!AR268+Produccion_UO!AR269</f>
        <v>0</v>
      </c>
    </row>
    <row r="269" spans="10:44" x14ac:dyDescent="0.25">
      <c r="J269" s="61" t="s">
        <v>73</v>
      </c>
      <c r="K269" s="19" t="s">
        <v>324</v>
      </c>
      <c r="L269" s="163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</row>
    <row r="270" spans="10:44" x14ac:dyDescent="0.25">
      <c r="J270" s="61" t="s">
        <v>74</v>
      </c>
      <c r="K270" s="19" t="s">
        <v>326</v>
      </c>
      <c r="L270" s="163" t="s">
        <v>683</v>
      </c>
      <c r="M270" s="21">
        <f>+Produccion_UO!M270</f>
        <v>25.354229633131389</v>
      </c>
      <c r="N270" s="21">
        <f>+Produccion_UO!N270</f>
        <v>23.958825510020333</v>
      </c>
      <c r="O270" s="21">
        <f>+Produccion_UO!O270</f>
        <v>22.905690322766695</v>
      </c>
      <c r="P270" s="21">
        <f>+Produccion_UO!P270</f>
        <v>21.852555135513029</v>
      </c>
      <c r="Q270" s="21">
        <f>+Produccion_UO!Q270</f>
        <v>20.799419948259416</v>
      </c>
      <c r="R270" s="21">
        <f>+Produccion_UO!R270</f>
        <v>19.14855417472484</v>
      </c>
      <c r="S270" s="21">
        <f>+Produccion_UO!S270</f>
        <v>18.127297952072855</v>
      </c>
      <c r="T270" s="21">
        <f>+Produccion_UO!T270</f>
        <v>2.0651957380478199</v>
      </c>
      <c r="U270" s="21">
        <f>+Produccion_UO!U270</f>
        <v>0</v>
      </c>
      <c r="V270" s="21">
        <f>+Produccion_UO!V270</f>
        <v>0</v>
      </c>
      <c r="W270" s="21">
        <f>+Produccion_UO!W270</f>
        <v>0</v>
      </c>
      <c r="X270" s="21">
        <f>+Produccion_UO!X270</f>
        <v>0</v>
      </c>
      <c r="Y270" s="21">
        <f>+Produccion_UO!Y270</f>
        <v>0</v>
      </c>
      <c r="Z270" s="21">
        <f>+Produccion_UO!Z270</f>
        <v>0</v>
      </c>
      <c r="AA270" s="21">
        <f>+Produccion_UO!AA270</f>
        <v>0</v>
      </c>
      <c r="AB270" s="21">
        <f>+Produccion_UO!AB270</f>
        <v>0</v>
      </c>
      <c r="AC270" s="21">
        <f>+Produccion_UO!AC270</f>
        <v>0</v>
      </c>
      <c r="AD270" s="21">
        <f>+Produccion_UO!AD270</f>
        <v>0</v>
      </c>
      <c r="AE270" s="21">
        <f>+Produccion_UO!AE270</f>
        <v>0</v>
      </c>
      <c r="AF270" s="21">
        <f>+Produccion_UO!AF270</f>
        <v>0</v>
      </c>
      <c r="AG270" s="21">
        <f>+Produccion_UO!AG270</f>
        <v>0</v>
      </c>
      <c r="AH270" s="21">
        <f>+Produccion_UO!AH270</f>
        <v>0</v>
      </c>
      <c r="AI270" s="21">
        <f>+Produccion_UO!AI270</f>
        <v>0</v>
      </c>
      <c r="AJ270" s="21">
        <f>+Produccion_UO!AJ270</f>
        <v>0</v>
      </c>
      <c r="AK270" s="21">
        <f>+Produccion_UO!AK270</f>
        <v>0</v>
      </c>
      <c r="AL270" s="21">
        <f>+Produccion_UO!AL270</f>
        <v>0</v>
      </c>
      <c r="AM270" s="21">
        <f>+Produccion_UO!AM270</f>
        <v>0</v>
      </c>
      <c r="AN270" s="21">
        <f>+Produccion_UO!AN270</f>
        <v>0</v>
      </c>
      <c r="AO270" s="21">
        <f>+Produccion_UO!AO270</f>
        <v>0</v>
      </c>
      <c r="AP270" s="21">
        <f>+Produccion_UO!AP270</f>
        <v>0</v>
      </c>
      <c r="AQ270" s="21">
        <f>+Produccion_UO!AQ270</f>
        <v>0</v>
      </c>
      <c r="AR270" s="21">
        <f>+Produccion_UO!AR270</f>
        <v>0</v>
      </c>
    </row>
    <row r="271" spans="10:44" x14ac:dyDescent="0.25">
      <c r="J271" s="61" t="s">
        <v>75</v>
      </c>
      <c r="K271" s="19" t="s">
        <v>328</v>
      </c>
      <c r="L271" s="163" t="s">
        <v>681</v>
      </c>
      <c r="M271" s="21">
        <f>+Produccion_UO!M271</f>
        <v>528.2150042972637</v>
      </c>
      <c r="N271" s="21">
        <f>+Produccion_UO!N271</f>
        <v>494.09471657573602</v>
      </c>
      <c r="O271" s="21">
        <f>+Produccion_UO!O271</f>
        <v>458.11907609656112</v>
      </c>
      <c r="P271" s="21">
        <f>+Produccion_UO!P271</f>
        <v>422.1434356173861</v>
      </c>
      <c r="Q271" s="21">
        <f>+Produccion_UO!Q271</f>
        <v>386.16779513821115</v>
      </c>
      <c r="R271" s="21">
        <f>+Produccion_UO!R271</f>
        <v>347.60732743204449</v>
      </c>
      <c r="S271" s="21">
        <f>+Produccion_UO!S271</f>
        <v>309.04685972587413</v>
      </c>
      <c r="T271" s="21">
        <f>+Produccion_UO!T271</f>
        <v>250.71286755065861</v>
      </c>
      <c r="U271" s="21">
        <f>+Produccion_UO!U271</f>
        <v>201.07185307254471</v>
      </c>
      <c r="V271" s="21">
        <f>+Produccion_UO!V271</f>
        <v>0</v>
      </c>
      <c r="W271" s="21">
        <f>+Produccion_UO!W271</f>
        <v>0</v>
      </c>
      <c r="X271" s="21">
        <f>+Produccion_UO!X271</f>
        <v>0</v>
      </c>
      <c r="Y271" s="21">
        <f>+Produccion_UO!Y271</f>
        <v>0</v>
      </c>
      <c r="Z271" s="21">
        <f>+Produccion_UO!Z271</f>
        <v>0</v>
      </c>
      <c r="AA271" s="21">
        <f>+Produccion_UO!AA271</f>
        <v>0</v>
      </c>
      <c r="AB271" s="21">
        <f>+Produccion_UO!AB271</f>
        <v>0</v>
      </c>
      <c r="AC271" s="21">
        <f>+Produccion_UO!AC271</f>
        <v>0</v>
      </c>
      <c r="AD271" s="21">
        <f>+Produccion_UO!AD271</f>
        <v>0</v>
      </c>
      <c r="AE271" s="21">
        <f>+Produccion_UO!AE271</f>
        <v>0</v>
      </c>
      <c r="AF271" s="21">
        <f>+Produccion_UO!AF271</f>
        <v>0</v>
      </c>
      <c r="AG271" s="21">
        <f>+Produccion_UO!AG271</f>
        <v>0</v>
      </c>
      <c r="AH271" s="21">
        <f>+Produccion_UO!AH271</f>
        <v>0</v>
      </c>
      <c r="AI271" s="21">
        <f>+Produccion_UO!AI271</f>
        <v>0</v>
      </c>
      <c r="AJ271" s="21">
        <f>+Produccion_UO!AJ271</f>
        <v>0</v>
      </c>
      <c r="AK271" s="21">
        <f>+Produccion_UO!AK271</f>
        <v>0</v>
      </c>
      <c r="AL271" s="21">
        <f>+Produccion_UO!AL271</f>
        <v>0</v>
      </c>
      <c r="AM271" s="21">
        <f>+Produccion_UO!AM271</f>
        <v>0</v>
      </c>
      <c r="AN271" s="21">
        <f>+Produccion_UO!AN271</f>
        <v>0</v>
      </c>
      <c r="AO271" s="21">
        <f>+Produccion_UO!AO271</f>
        <v>0</v>
      </c>
      <c r="AP271" s="21">
        <f>+Produccion_UO!AP271</f>
        <v>0</v>
      </c>
      <c r="AQ271" s="21">
        <f>+Produccion_UO!AQ271</f>
        <v>0</v>
      </c>
      <c r="AR271" s="21">
        <f>+Produccion_UO!AR271</f>
        <v>0</v>
      </c>
    </row>
    <row r="272" spans="10:44" x14ac:dyDescent="0.25">
      <c r="J272" s="61" t="s">
        <v>76</v>
      </c>
      <c r="K272" s="19" t="s">
        <v>330</v>
      </c>
      <c r="L272" s="163" t="s">
        <v>682</v>
      </c>
      <c r="M272" s="21">
        <f>+Produccion_UO!M272</f>
        <v>103.90703904588749</v>
      </c>
      <c r="N272" s="21">
        <f>+Produccion_UO!N272</f>
        <v>97.89701748742749</v>
      </c>
      <c r="O272" s="21">
        <f>+Produccion_UO!O272</f>
        <v>94.102410702259704</v>
      </c>
      <c r="P272" s="21">
        <f>+Produccion_UO!P272</f>
        <v>90.307803917092215</v>
      </c>
      <c r="Q272" s="21">
        <f>+Produccion_UO!Q272</f>
        <v>86.513197131924443</v>
      </c>
      <c r="R272" s="21">
        <f>+Produccion_UO!R272</f>
        <v>80.762540923300193</v>
      </c>
      <c r="S272" s="21">
        <f>+Produccion_UO!S272</f>
        <v>73.951074125114587</v>
      </c>
      <c r="T272" s="21">
        <f>+Produccion_UO!T272</f>
        <v>58.575649143233058</v>
      </c>
      <c r="U272" s="21">
        <f>+Produccion_UO!U272</f>
        <v>53.986861047366943</v>
      </c>
      <c r="V272" s="21">
        <f>+Produccion_UO!V272</f>
        <v>49.610721971676668</v>
      </c>
      <c r="W272" s="21">
        <f>+Produccion_UO!W272</f>
        <v>45.234582895986662</v>
      </c>
      <c r="X272" s="21">
        <f>+Produccion_UO!X272</f>
        <v>40.858443820296664</v>
      </c>
      <c r="Y272" s="21">
        <f>+Produccion_UO!Y272</f>
        <v>38.593654708730554</v>
      </c>
      <c r="Z272" s="21">
        <f>+Produccion_UO!Z272</f>
        <v>36.328865597164445</v>
      </c>
      <c r="AA272" s="21">
        <f>+Produccion_UO!AA272</f>
        <v>12.213684904876558</v>
      </c>
      <c r="AB272" s="21">
        <f>+Produccion_UO!AB272</f>
        <v>0</v>
      </c>
      <c r="AC272" s="21">
        <f>+Produccion_UO!AC272</f>
        <v>0</v>
      </c>
      <c r="AD272" s="21">
        <f>+Produccion_UO!AD272</f>
        <v>0</v>
      </c>
      <c r="AE272" s="21">
        <f>+Produccion_UO!AE272</f>
        <v>0</v>
      </c>
      <c r="AF272" s="21">
        <f>+Produccion_UO!AF272</f>
        <v>0</v>
      </c>
      <c r="AG272" s="21">
        <f>+Produccion_UO!AG272</f>
        <v>0</v>
      </c>
      <c r="AH272" s="21">
        <f>+Produccion_UO!AH272</f>
        <v>0</v>
      </c>
      <c r="AI272" s="21">
        <f>+Produccion_UO!AI272</f>
        <v>0</v>
      </c>
      <c r="AJ272" s="21">
        <f>+Produccion_UO!AJ272</f>
        <v>0</v>
      </c>
      <c r="AK272" s="21">
        <f>+Produccion_UO!AK272</f>
        <v>0</v>
      </c>
      <c r="AL272" s="21">
        <f>+Produccion_UO!AL272</f>
        <v>0</v>
      </c>
      <c r="AM272" s="21">
        <f>+Produccion_UO!AM272</f>
        <v>0</v>
      </c>
      <c r="AN272" s="21">
        <f>+Produccion_UO!AN272</f>
        <v>0</v>
      </c>
      <c r="AO272" s="21">
        <f>+Produccion_UO!AO272</f>
        <v>0</v>
      </c>
      <c r="AP272" s="21">
        <f>+Produccion_UO!AP272</f>
        <v>0</v>
      </c>
      <c r="AQ272" s="21">
        <f>+Produccion_UO!AQ272</f>
        <v>0</v>
      </c>
      <c r="AR272" s="21">
        <f>+Produccion_UO!AR272</f>
        <v>0</v>
      </c>
    </row>
    <row r="273" spans="10:44" x14ac:dyDescent="0.25">
      <c r="J273" s="61" t="s">
        <v>77</v>
      </c>
      <c r="K273" s="19" t="s">
        <v>332</v>
      </c>
      <c r="L273" s="163" t="s">
        <v>680</v>
      </c>
      <c r="M273" s="21">
        <f>+Produccion_UO!M273</f>
        <v>84.670220970807492</v>
      </c>
      <c r="N273" s="21">
        <f>+Produccion_UO!N273</f>
        <v>83.129975763173334</v>
      </c>
      <c r="O273" s="21">
        <f>+Produccion_UO!O273</f>
        <v>83.181860982227221</v>
      </c>
      <c r="P273" s="21">
        <f>+Produccion_UO!P273</f>
        <v>83.233746201280837</v>
      </c>
      <c r="Q273" s="21">
        <f>+Produccion_UO!Q273</f>
        <v>83.285631420334724</v>
      </c>
      <c r="R273" s="21">
        <f>+Produccion_UO!R273</f>
        <v>76.93950072048473</v>
      </c>
      <c r="S273" s="21">
        <f>+Produccion_UO!S273</f>
        <v>70.593370020634993</v>
      </c>
      <c r="T273" s="21">
        <f>+Produccion_UO!T273</f>
        <v>65.371254600664997</v>
      </c>
      <c r="U273" s="21">
        <f>+Produccion_UO!U273</f>
        <v>60.149139180695059</v>
      </c>
      <c r="V273" s="21">
        <f>+Produccion_UO!V273</f>
        <v>55.820567437090581</v>
      </c>
      <c r="W273" s="21">
        <f>+Produccion_UO!W273</f>
        <v>51.491995693485975</v>
      </c>
      <c r="X273" s="21">
        <f>+Produccion_UO!X273</f>
        <v>47.163423949881391</v>
      </c>
      <c r="Y273" s="21">
        <f>+Produccion_UO!Y273</f>
        <v>44.126826511527</v>
      </c>
      <c r="Z273" s="21">
        <f>+Produccion_UO!Z273</f>
        <v>41.09022907317258</v>
      </c>
      <c r="AA273" s="21">
        <f>+Produccion_UO!AA273</f>
        <v>19.868613697955489</v>
      </c>
      <c r="AB273" s="21">
        <f>+Produccion_UO!AB273</f>
        <v>0</v>
      </c>
      <c r="AC273" s="21">
        <f>+Produccion_UO!AC273</f>
        <v>0</v>
      </c>
      <c r="AD273" s="21">
        <f>+Produccion_UO!AD273</f>
        <v>0</v>
      </c>
      <c r="AE273" s="21">
        <f>+Produccion_UO!AE273</f>
        <v>0</v>
      </c>
      <c r="AF273" s="21">
        <f>+Produccion_UO!AF273</f>
        <v>0</v>
      </c>
      <c r="AG273" s="21">
        <f>+Produccion_UO!AG273</f>
        <v>0</v>
      </c>
      <c r="AH273" s="21">
        <f>+Produccion_UO!AH273</f>
        <v>0</v>
      </c>
      <c r="AI273" s="21">
        <f>+Produccion_UO!AI273</f>
        <v>0</v>
      </c>
      <c r="AJ273" s="21">
        <f>+Produccion_UO!AJ273</f>
        <v>0</v>
      </c>
      <c r="AK273" s="21">
        <f>+Produccion_UO!AK273</f>
        <v>0</v>
      </c>
      <c r="AL273" s="21">
        <f>+Produccion_UO!AL273</f>
        <v>0</v>
      </c>
      <c r="AM273" s="21">
        <f>+Produccion_UO!AM273</f>
        <v>0</v>
      </c>
      <c r="AN273" s="21">
        <f>+Produccion_UO!AN273</f>
        <v>0</v>
      </c>
      <c r="AO273" s="21">
        <f>+Produccion_UO!AO273</f>
        <v>0</v>
      </c>
      <c r="AP273" s="21">
        <f>+Produccion_UO!AP273</f>
        <v>0</v>
      </c>
      <c r="AQ273" s="21">
        <f>+Produccion_UO!AQ273</f>
        <v>0</v>
      </c>
      <c r="AR273" s="21">
        <f>+Produccion_UO!AR273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6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7" t="s">
        <v>678</v>
      </c>
      <c r="M280" s="21">
        <f>+Produccion_UO!M280</f>
        <v>201.87721338746056</v>
      </c>
      <c r="N280" s="21">
        <f>+Produccion_UO!N280</f>
        <v>163.13333760455498</v>
      </c>
      <c r="O280" s="21">
        <f>+Produccion_UO!O280</f>
        <v>127.72447965711805</v>
      </c>
      <c r="P280" s="21">
        <f>+Produccion_UO!P280</f>
        <v>149.15825053600972</v>
      </c>
      <c r="Q280" s="21">
        <f>+Produccion_UO!Q280</f>
        <v>142.17070700173696</v>
      </c>
      <c r="R280" s="21">
        <f>+Produccion_UO!R280</f>
        <v>0</v>
      </c>
      <c r="S280" s="21">
        <f>+Produccion_UO!S280</f>
        <v>0</v>
      </c>
      <c r="T280" s="21">
        <f>+Produccion_UO!T280</f>
        <v>0</v>
      </c>
      <c r="U280" s="21">
        <f>+Produccion_UO!U280</f>
        <v>0</v>
      </c>
      <c r="V280" s="21">
        <f>+Produccion_UO!V280</f>
        <v>0</v>
      </c>
      <c r="W280" s="21">
        <f>+Produccion_UO!W280</f>
        <v>0</v>
      </c>
      <c r="X280" s="21">
        <f>+Produccion_UO!X280</f>
        <v>0</v>
      </c>
      <c r="Y280" s="21">
        <f>+Produccion_UO!Y280</f>
        <v>0</v>
      </c>
      <c r="Z280" s="21">
        <f>+Produccion_UO!Z280</f>
        <v>0</v>
      </c>
      <c r="AA280" s="21">
        <f>+Produccion_UO!AA280</f>
        <v>0</v>
      </c>
      <c r="AB280" s="21">
        <f>+Produccion_UO!AB280</f>
        <v>0</v>
      </c>
      <c r="AC280" s="21">
        <f>+Produccion_UO!AC280</f>
        <v>0</v>
      </c>
      <c r="AD280" s="21">
        <f>+Produccion_UO!AD280</f>
        <v>0</v>
      </c>
      <c r="AE280" s="21">
        <f>+Produccion_UO!AE280</f>
        <v>0</v>
      </c>
      <c r="AF280" s="21">
        <f>+Produccion_UO!AF280</f>
        <v>0</v>
      </c>
      <c r="AG280" s="21">
        <f>+Produccion_UO!AG280</f>
        <v>0</v>
      </c>
      <c r="AH280" s="21">
        <f>+Produccion_UO!AH280</f>
        <v>0</v>
      </c>
      <c r="AI280" s="21">
        <f>+Produccion_UO!AI280</f>
        <v>0</v>
      </c>
      <c r="AJ280" s="21">
        <f>+Produccion_UO!AJ280</f>
        <v>0</v>
      </c>
      <c r="AK280" s="21">
        <f>+Produccion_UO!AK280</f>
        <v>0</v>
      </c>
      <c r="AL280" s="21">
        <f>+Produccion_UO!AL280</f>
        <v>0</v>
      </c>
      <c r="AM280" s="21">
        <f>+Produccion_UO!AM280</f>
        <v>0</v>
      </c>
      <c r="AN280" s="21">
        <f>+Produccion_UO!AN280</f>
        <v>0</v>
      </c>
      <c r="AO280" s="21">
        <f>+Produccion_UO!AO280</f>
        <v>0</v>
      </c>
      <c r="AP280" s="21">
        <f>+Produccion_UO!AP280</f>
        <v>0</v>
      </c>
      <c r="AQ280" s="21">
        <f>+Produccion_UO!AQ280</f>
        <v>0</v>
      </c>
      <c r="AR280" s="21">
        <f>+Produccion_UO!AR280</f>
        <v>0</v>
      </c>
    </row>
    <row r="281" spans="10:44" x14ac:dyDescent="0.25">
      <c r="J281" s="24" t="s">
        <v>73</v>
      </c>
      <c r="K281" s="54" t="s">
        <v>171</v>
      </c>
      <c r="L281" s="167" t="s">
        <v>679</v>
      </c>
      <c r="M281" s="21">
        <f>+Produccion_UO!M281+Produccion_UO!M282</f>
        <v>4111.6327770208773</v>
      </c>
      <c r="N281" s="21">
        <f>+Produccion_UO!N281+Produccion_UO!N282</f>
        <v>3913.6164081008055</v>
      </c>
      <c r="O281" s="21">
        <f>+Produccion_UO!O281+Produccion_UO!O282</f>
        <v>3669.1587943577747</v>
      </c>
      <c r="P281" s="21">
        <f>+Produccion_UO!P281+Produccion_UO!P282</f>
        <v>3521.5538242398306</v>
      </c>
      <c r="Q281" s="21">
        <f>+Produccion_UO!Q281+Produccion_UO!Q282</f>
        <v>2963.8509473138806</v>
      </c>
      <c r="R281" s="21">
        <f>+Produccion_UO!R281+Produccion_UO!R282</f>
        <v>2769.5048297458416</v>
      </c>
      <c r="S281" s="21">
        <f>+Produccion_UO!S281+Produccion_UO!S282</f>
        <v>2575.1587121777998</v>
      </c>
      <c r="T281" s="21">
        <f>+Produccion_UO!T281+Produccion_UO!T282</f>
        <v>2421.0440105671751</v>
      </c>
      <c r="U281" s="21">
        <f>+Produccion_UO!U281+Produccion_UO!U282</f>
        <v>1915.2326563644356</v>
      </c>
      <c r="V281" s="21">
        <f>+Produccion_UO!V281+Produccion_UO!V282</f>
        <v>1655.8132893220518</v>
      </c>
      <c r="W281" s="21">
        <f>+Produccion_UO!W281+Produccion_UO!W282</f>
        <v>1052.1449795853666</v>
      </c>
      <c r="X281" s="21">
        <f>+Produccion_UO!X281+Produccion_UO!X282</f>
        <v>1024.7722769235445</v>
      </c>
      <c r="Y281" s="21">
        <f>+Produccion_UO!Y281+Produccion_UO!Y282</f>
        <v>1024.7722769235445</v>
      </c>
      <c r="Z281" s="21">
        <f>+Produccion_UO!Z281+Produccion_UO!Z282</f>
        <v>725.65711690158605</v>
      </c>
      <c r="AA281" s="21">
        <f>+Produccion_UO!AA281+Produccion_UO!AA282</f>
        <v>0</v>
      </c>
      <c r="AB281" s="21">
        <f>+Produccion_UO!AB281+Produccion_UO!AB282</f>
        <v>0</v>
      </c>
      <c r="AC281" s="21">
        <f>+Produccion_UO!AC281+Produccion_UO!AC282</f>
        <v>0</v>
      </c>
      <c r="AD281" s="21">
        <f>+Produccion_UO!AD281+Produccion_UO!AD282</f>
        <v>0</v>
      </c>
      <c r="AE281" s="21">
        <f>+Produccion_UO!AE281+Produccion_UO!AE282</f>
        <v>0</v>
      </c>
      <c r="AF281" s="21">
        <f>+Produccion_UO!AF281+Produccion_UO!AF282</f>
        <v>0</v>
      </c>
      <c r="AG281" s="21">
        <f>+Produccion_UO!AG281+Produccion_UO!AG282</f>
        <v>0</v>
      </c>
      <c r="AH281" s="21">
        <f>+Produccion_UO!AH281+Produccion_UO!AH282</f>
        <v>0</v>
      </c>
      <c r="AI281" s="21">
        <f>+Produccion_UO!AI281+Produccion_UO!AI282</f>
        <v>0</v>
      </c>
      <c r="AJ281" s="21">
        <f>+Produccion_UO!AJ281+Produccion_UO!AJ282</f>
        <v>0</v>
      </c>
      <c r="AK281" s="21">
        <f>+Produccion_UO!AK281+Produccion_UO!AK282</f>
        <v>0</v>
      </c>
      <c r="AL281" s="21">
        <f>+Produccion_UO!AL281+Produccion_UO!AL282</f>
        <v>0</v>
      </c>
      <c r="AM281" s="21">
        <f>+Produccion_UO!AM281+Produccion_UO!AM282</f>
        <v>0</v>
      </c>
      <c r="AN281" s="21">
        <f>+Produccion_UO!AN281+Produccion_UO!AN282</f>
        <v>0</v>
      </c>
      <c r="AO281" s="21">
        <f>+Produccion_UO!AO281+Produccion_UO!AO282</f>
        <v>0</v>
      </c>
      <c r="AP281" s="21">
        <f>+Produccion_UO!AP281+Produccion_UO!AP282</f>
        <v>0</v>
      </c>
      <c r="AQ281" s="21">
        <f>+Produccion_UO!AQ281+Produccion_UO!AQ282</f>
        <v>0</v>
      </c>
      <c r="AR281" s="21">
        <f>+Produccion_UO!AR281+Produccion_UO!AR282</f>
        <v>0</v>
      </c>
    </row>
    <row r="282" spans="10:44" x14ac:dyDescent="0.25">
      <c r="J282" s="24" t="s">
        <v>73</v>
      </c>
      <c r="K282" s="54" t="s">
        <v>172</v>
      </c>
      <c r="L282" s="168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7" t="s">
        <v>683</v>
      </c>
      <c r="M283" s="21">
        <f>+Produccion_UO!M283</f>
        <v>21.412926305312055</v>
      </c>
      <c r="N283" s="21">
        <f>+Produccion_UO!N283</f>
        <v>20.234437110938721</v>
      </c>
      <c r="O283" s="21">
        <f>+Produccion_UO!O283</f>
        <v>19.345011303864499</v>
      </c>
      <c r="P283" s="21">
        <f>+Produccion_UO!P283</f>
        <v>18.455585496790253</v>
      </c>
      <c r="Q283" s="21">
        <f>+Produccion_UO!Q283</f>
        <v>17.566159689716027</v>
      </c>
      <c r="R283" s="21">
        <f>+Produccion_UO!R283</f>
        <v>16.676733882641777</v>
      </c>
      <c r="S283" s="21">
        <f>+Produccion_UO!S283</f>
        <v>15.787308075567555</v>
      </c>
      <c r="T283" s="21">
        <f>+Produccion_UO!T283</f>
        <v>1.798606799486175</v>
      </c>
      <c r="U283" s="21">
        <f>+Produccion_UO!U283</f>
        <v>0</v>
      </c>
      <c r="V283" s="21">
        <f>+Produccion_UO!V283</f>
        <v>0</v>
      </c>
      <c r="W283" s="21">
        <f>+Produccion_UO!W283</f>
        <v>0</v>
      </c>
      <c r="X283" s="21">
        <f>+Produccion_UO!X283</f>
        <v>0</v>
      </c>
      <c r="Y283" s="21">
        <f>+Produccion_UO!Y283</f>
        <v>0</v>
      </c>
      <c r="Z283" s="21">
        <f>+Produccion_UO!Z283</f>
        <v>0</v>
      </c>
      <c r="AA283" s="21">
        <f>+Produccion_UO!AA283</f>
        <v>0</v>
      </c>
      <c r="AB283" s="21">
        <f>+Produccion_UO!AB283</f>
        <v>0</v>
      </c>
      <c r="AC283" s="21">
        <f>+Produccion_UO!AC283</f>
        <v>0</v>
      </c>
      <c r="AD283" s="21">
        <f>+Produccion_UO!AD283</f>
        <v>0</v>
      </c>
      <c r="AE283" s="21">
        <f>+Produccion_UO!AE283</f>
        <v>0</v>
      </c>
      <c r="AF283" s="21">
        <f>+Produccion_UO!AF283</f>
        <v>0</v>
      </c>
      <c r="AG283" s="21">
        <f>+Produccion_UO!AG283</f>
        <v>0</v>
      </c>
      <c r="AH283" s="21">
        <f>+Produccion_UO!AH283</f>
        <v>0</v>
      </c>
      <c r="AI283" s="21">
        <f>+Produccion_UO!AI283</f>
        <v>0</v>
      </c>
      <c r="AJ283" s="21">
        <f>+Produccion_UO!AJ283</f>
        <v>0</v>
      </c>
      <c r="AK283" s="21">
        <f>+Produccion_UO!AK283</f>
        <v>0</v>
      </c>
      <c r="AL283" s="21">
        <f>+Produccion_UO!AL283</f>
        <v>0</v>
      </c>
      <c r="AM283" s="21">
        <f>+Produccion_UO!AM283</f>
        <v>0</v>
      </c>
      <c r="AN283" s="21">
        <f>+Produccion_UO!AN283</f>
        <v>0</v>
      </c>
      <c r="AO283" s="21">
        <f>+Produccion_UO!AO283</f>
        <v>0</v>
      </c>
      <c r="AP283" s="21">
        <f>+Produccion_UO!AP283</f>
        <v>0</v>
      </c>
      <c r="AQ283" s="21">
        <f>+Produccion_UO!AQ283</f>
        <v>0</v>
      </c>
      <c r="AR283" s="21">
        <f>+Produccion_UO!AR283</f>
        <v>0</v>
      </c>
    </row>
    <row r="284" spans="10:44" x14ac:dyDescent="0.25">
      <c r="J284" s="24" t="s">
        <v>75</v>
      </c>
      <c r="K284" s="54" t="s">
        <v>174</v>
      </c>
      <c r="L284" s="167" t="s">
        <v>681</v>
      </c>
      <c r="M284" s="21">
        <f>+Produccion_UO!M284</f>
        <v>488.58938957726389</v>
      </c>
      <c r="N284" s="21">
        <f>+Produccion_UO!N284</f>
        <v>454.46910185573614</v>
      </c>
      <c r="O284" s="21">
        <f>+Produccion_UO!O284</f>
        <v>418.49346137656113</v>
      </c>
      <c r="P284" s="21">
        <f>+Produccion_UO!P284</f>
        <v>382.51782089738612</v>
      </c>
      <c r="Q284" s="21">
        <f>+Produccion_UO!Q284</f>
        <v>346.5421804182111</v>
      </c>
      <c r="R284" s="21">
        <f>+Produccion_UO!R284</f>
        <v>307.98171271204444</v>
      </c>
      <c r="S284" s="21">
        <f>+Produccion_UO!S284</f>
        <v>269.42124500587414</v>
      </c>
      <c r="T284" s="21">
        <f>+Produccion_UO!T284</f>
        <v>242.78774460665861</v>
      </c>
      <c r="U284" s="21">
        <f>+Produccion_UO!U284</f>
        <v>201.07185307254471</v>
      </c>
      <c r="V284" s="21">
        <f>+Produccion_UO!V284</f>
        <v>0</v>
      </c>
      <c r="W284" s="21">
        <f>+Produccion_UO!W284</f>
        <v>0</v>
      </c>
      <c r="X284" s="21">
        <f>+Produccion_UO!X284</f>
        <v>0</v>
      </c>
      <c r="Y284" s="21">
        <f>+Produccion_UO!Y284</f>
        <v>0</v>
      </c>
      <c r="Z284" s="21">
        <f>+Produccion_UO!Z284</f>
        <v>0</v>
      </c>
      <c r="AA284" s="21">
        <f>+Produccion_UO!AA284</f>
        <v>0</v>
      </c>
      <c r="AB284" s="21">
        <f>+Produccion_UO!AB284</f>
        <v>0</v>
      </c>
      <c r="AC284" s="21">
        <f>+Produccion_UO!AC284</f>
        <v>0</v>
      </c>
      <c r="AD284" s="21">
        <f>+Produccion_UO!AD284</f>
        <v>0</v>
      </c>
      <c r="AE284" s="21">
        <f>+Produccion_UO!AE284</f>
        <v>0</v>
      </c>
      <c r="AF284" s="21">
        <f>+Produccion_UO!AF284</f>
        <v>0</v>
      </c>
      <c r="AG284" s="21">
        <f>+Produccion_UO!AG284</f>
        <v>0</v>
      </c>
      <c r="AH284" s="21">
        <f>+Produccion_UO!AH284</f>
        <v>0</v>
      </c>
      <c r="AI284" s="21">
        <f>+Produccion_UO!AI284</f>
        <v>0</v>
      </c>
      <c r="AJ284" s="21">
        <f>+Produccion_UO!AJ284</f>
        <v>0</v>
      </c>
      <c r="AK284" s="21">
        <f>+Produccion_UO!AK284</f>
        <v>0</v>
      </c>
      <c r="AL284" s="21">
        <f>+Produccion_UO!AL284</f>
        <v>0</v>
      </c>
      <c r="AM284" s="21">
        <f>+Produccion_UO!AM284</f>
        <v>0</v>
      </c>
      <c r="AN284" s="21">
        <f>+Produccion_UO!AN284</f>
        <v>0</v>
      </c>
      <c r="AO284" s="21">
        <f>+Produccion_UO!AO284</f>
        <v>0</v>
      </c>
      <c r="AP284" s="21">
        <f>+Produccion_UO!AP284</f>
        <v>0</v>
      </c>
      <c r="AQ284" s="21">
        <f>+Produccion_UO!AQ284</f>
        <v>0</v>
      </c>
      <c r="AR284" s="21">
        <f>+Produccion_UO!AR284</f>
        <v>0</v>
      </c>
    </row>
    <row r="285" spans="10:44" x14ac:dyDescent="0.25">
      <c r="J285" s="24" t="s">
        <v>76</v>
      </c>
      <c r="K285" s="54" t="s">
        <v>175</v>
      </c>
      <c r="L285" s="167" t="s">
        <v>682</v>
      </c>
      <c r="M285" s="21">
        <f>+Produccion_UO!M285</f>
        <v>88.497077765887497</v>
      </c>
      <c r="N285" s="21">
        <f>+Produccion_UO!N285</f>
        <v>82.4870562074275</v>
      </c>
      <c r="O285" s="21">
        <f>+Produccion_UO!O285</f>
        <v>78.692449422259713</v>
      </c>
      <c r="P285" s="21">
        <f>+Produccion_UO!P285</f>
        <v>74.897842637092225</v>
      </c>
      <c r="Q285" s="21">
        <f>+Produccion_UO!Q285</f>
        <v>71.103235851924438</v>
      </c>
      <c r="R285" s="21">
        <f>+Produccion_UO!R285</f>
        <v>65.592840417511667</v>
      </c>
      <c r="S285" s="21">
        <f>+Produccion_UO!S285</f>
        <v>60.082444983098888</v>
      </c>
      <c r="T285" s="21">
        <f>+Produccion_UO!T285</f>
        <v>55.493656887233058</v>
      </c>
      <c r="U285" s="21">
        <f>+Produccion_UO!U285</f>
        <v>50.904868791366944</v>
      </c>
      <c r="V285" s="21">
        <f>+Produccion_UO!V285</f>
        <v>46.528729715676668</v>
      </c>
      <c r="W285" s="21">
        <f>+Produccion_UO!W285</f>
        <v>42.152590639986663</v>
      </c>
      <c r="X285" s="21">
        <f>+Produccion_UO!X285</f>
        <v>37.776451564296664</v>
      </c>
      <c r="Y285" s="21">
        <f>+Produccion_UO!Y285</f>
        <v>35.511662452730555</v>
      </c>
      <c r="Z285" s="21">
        <f>+Produccion_UO!Z285</f>
        <v>33.246873341164445</v>
      </c>
      <c r="AA285" s="21">
        <f>+Produccion_UO!AA285</f>
        <v>9.8719393875300288</v>
      </c>
      <c r="AB285" s="21">
        <f>+Produccion_UO!AB285</f>
        <v>0</v>
      </c>
      <c r="AC285" s="21">
        <f>+Produccion_UO!AC285</f>
        <v>0</v>
      </c>
      <c r="AD285" s="21">
        <f>+Produccion_UO!AD285</f>
        <v>0</v>
      </c>
      <c r="AE285" s="21">
        <f>+Produccion_UO!AE285</f>
        <v>0</v>
      </c>
      <c r="AF285" s="21">
        <f>+Produccion_UO!AF285</f>
        <v>0</v>
      </c>
      <c r="AG285" s="21">
        <f>+Produccion_UO!AG285</f>
        <v>0</v>
      </c>
      <c r="AH285" s="21">
        <f>+Produccion_UO!AH285</f>
        <v>0</v>
      </c>
      <c r="AI285" s="21">
        <f>+Produccion_UO!AI285</f>
        <v>0</v>
      </c>
      <c r="AJ285" s="21">
        <f>+Produccion_UO!AJ285</f>
        <v>0</v>
      </c>
      <c r="AK285" s="21">
        <f>+Produccion_UO!AK285</f>
        <v>0</v>
      </c>
      <c r="AL285" s="21">
        <f>+Produccion_UO!AL285</f>
        <v>0</v>
      </c>
      <c r="AM285" s="21">
        <f>+Produccion_UO!AM285</f>
        <v>0</v>
      </c>
      <c r="AN285" s="21">
        <f>+Produccion_UO!AN285</f>
        <v>0</v>
      </c>
      <c r="AO285" s="21">
        <f>+Produccion_UO!AO285</f>
        <v>0</v>
      </c>
      <c r="AP285" s="21">
        <f>+Produccion_UO!AP285</f>
        <v>0</v>
      </c>
      <c r="AQ285" s="21">
        <f>+Produccion_UO!AQ285</f>
        <v>0</v>
      </c>
      <c r="AR285" s="21">
        <f>+Produccion_UO!AR285</f>
        <v>0</v>
      </c>
    </row>
    <row r="286" spans="10:44" x14ac:dyDescent="0.25">
      <c r="J286" s="24" t="s">
        <v>77</v>
      </c>
      <c r="K286" s="54" t="s">
        <v>176</v>
      </c>
      <c r="L286" s="167" t="s">
        <v>680</v>
      </c>
      <c r="M286" s="21">
        <f>+Produccion_UO!M286</f>
        <v>41.306741702748333</v>
      </c>
      <c r="N286" s="21">
        <f>+Produccion_UO!N286</f>
        <v>40.556223225631669</v>
      </c>
      <c r="O286" s="21">
        <f>+Produccion_UO!O286</f>
        <v>40.581505443940834</v>
      </c>
      <c r="P286" s="21">
        <f>+Produccion_UO!P286</f>
        <v>40.606787662249999</v>
      </c>
      <c r="Q286" s="21">
        <f>+Produccion_UO!Q286</f>
        <v>40.632069880559172</v>
      </c>
      <c r="R286" s="21">
        <f>+Produccion_UO!R286</f>
        <v>37.539777611232225</v>
      </c>
      <c r="S286" s="21">
        <f>+Produccion_UO!S286</f>
        <v>34.447485341905278</v>
      </c>
      <c r="T286" s="21">
        <f>+Produccion_UO!T286</f>
        <v>31.902894329449722</v>
      </c>
      <c r="U286" s="21">
        <f>+Produccion_UO!U286</f>
        <v>29.358303316994167</v>
      </c>
      <c r="V286" s="21">
        <f>+Produccion_UO!V286</f>
        <v>27.24911118511897</v>
      </c>
      <c r="W286" s="21">
        <f>+Produccion_UO!W286</f>
        <v>25.139919053243666</v>
      </c>
      <c r="X286" s="21">
        <f>+Produccion_UO!X286</f>
        <v>23.030726921368387</v>
      </c>
      <c r="Y286" s="21">
        <f>+Produccion_UO!Y286</f>
        <v>21.551077789039056</v>
      </c>
      <c r="Z286" s="21">
        <f>+Produccion_UO!Z286</f>
        <v>20.071428656709724</v>
      </c>
      <c r="AA286" s="21">
        <f>+Produccion_UO!AA286</f>
        <v>9.7307281147296383</v>
      </c>
      <c r="AB286" s="21">
        <f>+Produccion_UO!AB286</f>
        <v>0</v>
      </c>
      <c r="AC286" s="21">
        <f>+Produccion_UO!AC286</f>
        <v>0</v>
      </c>
      <c r="AD286" s="21">
        <f>+Produccion_UO!AD286</f>
        <v>0</v>
      </c>
      <c r="AE286" s="21">
        <f>+Produccion_UO!AE286</f>
        <v>0</v>
      </c>
      <c r="AF286" s="21">
        <f>+Produccion_UO!AF286</f>
        <v>0</v>
      </c>
      <c r="AG286" s="21">
        <f>+Produccion_UO!AG286</f>
        <v>0</v>
      </c>
      <c r="AH286" s="21">
        <f>+Produccion_UO!AH286</f>
        <v>0</v>
      </c>
      <c r="AI286" s="21">
        <f>+Produccion_UO!AI286</f>
        <v>0</v>
      </c>
      <c r="AJ286" s="21">
        <f>+Produccion_UO!AJ286</f>
        <v>0</v>
      </c>
      <c r="AK286" s="21">
        <f>+Produccion_UO!AK286</f>
        <v>0</v>
      </c>
      <c r="AL286" s="21">
        <f>+Produccion_UO!AL286</f>
        <v>0</v>
      </c>
      <c r="AM286" s="21">
        <f>+Produccion_UO!AM286</f>
        <v>0</v>
      </c>
      <c r="AN286" s="21">
        <f>+Produccion_UO!AN286</f>
        <v>0</v>
      </c>
      <c r="AO286" s="21">
        <f>+Produccion_UO!AO286</f>
        <v>0</v>
      </c>
      <c r="AP286" s="21">
        <f>+Produccion_UO!AP286</f>
        <v>0</v>
      </c>
      <c r="AQ286" s="21">
        <f>+Produccion_UO!AQ286</f>
        <v>0</v>
      </c>
      <c r="AR286" s="21">
        <f>+Produccion_UO!AR286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7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3" t="s">
        <v>678</v>
      </c>
      <c r="M293" s="21">
        <f>+Produccion_UO!M293</f>
        <v>203.91283037822691</v>
      </c>
      <c r="N293" s="21">
        <f>+Produccion_UO!N293</f>
        <v>164.77828300585139</v>
      </c>
      <c r="O293" s="21">
        <f>+Produccion_UO!O293</f>
        <v>129.01238192485832</v>
      </c>
      <c r="P293" s="21">
        <f>+Produccion_UO!P293</f>
        <v>150.66227896997333</v>
      </c>
      <c r="Q293" s="21">
        <f>+Produccion_UO!Q293</f>
        <v>143.60427695203416</v>
      </c>
      <c r="R293" s="21">
        <f>+Produccion_UO!R293</f>
        <v>0</v>
      </c>
      <c r="S293" s="21">
        <f>+Produccion_UO!S293</f>
        <v>0</v>
      </c>
      <c r="T293" s="21">
        <f>+Produccion_UO!T293</f>
        <v>0</v>
      </c>
      <c r="U293" s="21">
        <f>+Produccion_UO!U293</f>
        <v>0</v>
      </c>
      <c r="V293" s="21">
        <f>+Produccion_UO!V293</f>
        <v>0</v>
      </c>
      <c r="W293" s="21">
        <f>+Produccion_UO!W293</f>
        <v>0</v>
      </c>
      <c r="X293" s="21">
        <f>+Produccion_UO!X293</f>
        <v>0</v>
      </c>
      <c r="Y293" s="21">
        <f>+Produccion_UO!Y293</f>
        <v>0</v>
      </c>
      <c r="Z293" s="21">
        <f>+Produccion_UO!Z293</f>
        <v>0</v>
      </c>
      <c r="AA293" s="21">
        <f>+Produccion_UO!AA293</f>
        <v>0</v>
      </c>
      <c r="AB293" s="21">
        <f>+Produccion_UO!AB293</f>
        <v>0</v>
      </c>
      <c r="AC293" s="21">
        <f>+Produccion_UO!AC293</f>
        <v>0</v>
      </c>
      <c r="AD293" s="21">
        <f>+Produccion_UO!AD293</f>
        <v>0</v>
      </c>
      <c r="AE293" s="21">
        <f>+Produccion_UO!AE293</f>
        <v>0</v>
      </c>
      <c r="AF293" s="21">
        <f>+Produccion_UO!AF293</f>
        <v>0</v>
      </c>
      <c r="AG293" s="21">
        <f>+Produccion_UO!AG293</f>
        <v>0</v>
      </c>
      <c r="AH293" s="21">
        <f>+Produccion_UO!AH293</f>
        <v>0</v>
      </c>
      <c r="AI293" s="21">
        <f>+Produccion_UO!AI293</f>
        <v>0</v>
      </c>
      <c r="AJ293" s="21">
        <f>+Produccion_UO!AJ293</f>
        <v>0</v>
      </c>
      <c r="AK293" s="21">
        <f>+Produccion_UO!AK293</f>
        <v>0</v>
      </c>
      <c r="AL293" s="21">
        <f>+Produccion_UO!AL293</f>
        <v>0</v>
      </c>
      <c r="AM293" s="21">
        <f>+Produccion_UO!AM293</f>
        <v>0</v>
      </c>
      <c r="AN293" s="21">
        <f>+Produccion_UO!AN293</f>
        <v>0</v>
      </c>
      <c r="AO293" s="21">
        <f>+Produccion_UO!AO293</f>
        <v>0</v>
      </c>
      <c r="AP293" s="21">
        <f>+Produccion_UO!AP293</f>
        <v>0</v>
      </c>
      <c r="AQ293" s="21">
        <f>+Produccion_UO!AQ293</f>
        <v>0</v>
      </c>
      <c r="AR293" s="21">
        <f>+Produccion_UO!AR293</f>
        <v>0</v>
      </c>
    </row>
    <row r="294" spans="10:44" x14ac:dyDescent="0.25">
      <c r="J294" s="61" t="s">
        <v>73</v>
      </c>
      <c r="K294" s="19" t="s">
        <v>383</v>
      </c>
      <c r="L294" s="163" t="s">
        <v>679</v>
      </c>
      <c r="M294" s="21">
        <f>+Produccion_UO!M294+Produccion_UO!M295</f>
        <v>1181.9697758431116</v>
      </c>
      <c r="N294" s="21">
        <f>+Produccion_UO!N294+Produccion_UO!N295</f>
        <v>1130.156121148882</v>
      </c>
      <c r="O294" s="21">
        <f>+Produccion_UO!O294+Produccion_UO!O295</f>
        <v>1025.7823365364477</v>
      </c>
      <c r="P294" s="21">
        <f>+Produccion_UO!P294+Produccion_UO!P295</f>
        <v>999.63283637447137</v>
      </c>
      <c r="Q294" s="21">
        <f>+Produccion_UO!Q294+Produccion_UO!Q295</f>
        <v>642.26248240839595</v>
      </c>
      <c r="R294" s="21">
        <f>+Produccion_UO!R294+Produccion_UO!R295</f>
        <v>614.91316819211306</v>
      </c>
      <c r="S294" s="21">
        <f>+Produccion_UO!S294+Produccion_UO!S295</f>
        <v>587.56385397582744</v>
      </c>
      <c r="T294" s="21">
        <f>+Produccion_UO!T294+Produccion_UO!T295</f>
        <v>565.87609683181199</v>
      </c>
      <c r="U294" s="21">
        <f>+Produccion_UO!U294+Produccion_UO!U295</f>
        <v>325.48110101270146</v>
      </c>
      <c r="V294" s="21">
        <f>+Produccion_UO!V294+Produccion_UO!V295</f>
        <v>249.14953106505763</v>
      </c>
      <c r="W294" s="21">
        <f>+Produccion_UO!W294+Produccion_UO!W295</f>
        <v>161.7061637047974</v>
      </c>
      <c r="X294" s="21">
        <f>+Produccion_UO!X294+Produccion_UO!X295</f>
        <v>160.09122767721286</v>
      </c>
      <c r="Y294" s="21">
        <f>+Produccion_UO!Y294+Produccion_UO!Y295</f>
        <v>160.09122767721286</v>
      </c>
      <c r="Z294" s="21">
        <f>+Produccion_UO!Z294+Produccion_UO!Z295</f>
        <v>118.02452109595426</v>
      </c>
      <c r="AA294" s="21">
        <f>+Produccion_UO!AA294+Produccion_UO!AA295</f>
        <v>0</v>
      </c>
      <c r="AB294" s="21">
        <f>+Produccion_UO!AB294+Produccion_UO!AB295</f>
        <v>0</v>
      </c>
      <c r="AC294" s="21">
        <f>+Produccion_UO!AC294+Produccion_UO!AC295</f>
        <v>0</v>
      </c>
      <c r="AD294" s="21">
        <f>+Produccion_UO!AD294+Produccion_UO!AD295</f>
        <v>0</v>
      </c>
      <c r="AE294" s="21">
        <f>+Produccion_UO!AE294+Produccion_UO!AE295</f>
        <v>0</v>
      </c>
      <c r="AF294" s="21">
        <f>+Produccion_UO!AF294+Produccion_UO!AF295</f>
        <v>0</v>
      </c>
      <c r="AG294" s="21">
        <f>+Produccion_UO!AG294+Produccion_UO!AG295</f>
        <v>0</v>
      </c>
      <c r="AH294" s="21">
        <f>+Produccion_UO!AH294+Produccion_UO!AH295</f>
        <v>0</v>
      </c>
      <c r="AI294" s="21">
        <f>+Produccion_UO!AI294+Produccion_UO!AI295</f>
        <v>0</v>
      </c>
      <c r="AJ294" s="21">
        <f>+Produccion_UO!AJ294+Produccion_UO!AJ295</f>
        <v>0</v>
      </c>
      <c r="AK294" s="21">
        <f>+Produccion_UO!AK294+Produccion_UO!AK295</f>
        <v>0</v>
      </c>
      <c r="AL294" s="21">
        <f>+Produccion_UO!AL294+Produccion_UO!AL295</f>
        <v>0</v>
      </c>
      <c r="AM294" s="21">
        <f>+Produccion_UO!AM294+Produccion_UO!AM295</f>
        <v>0</v>
      </c>
      <c r="AN294" s="21">
        <f>+Produccion_UO!AN294+Produccion_UO!AN295</f>
        <v>0</v>
      </c>
      <c r="AO294" s="21">
        <f>+Produccion_UO!AO294+Produccion_UO!AO295</f>
        <v>0</v>
      </c>
      <c r="AP294" s="21">
        <f>+Produccion_UO!AP294+Produccion_UO!AP295</f>
        <v>0</v>
      </c>
      <c r="AQ294" s="21">
        <f>+Produccion_UO!AQ294+Produccion_UO!AQ295</f>
        <v>0</v>
      </c>
      <c r="AR294" s="21">
        <f>+Produccion_UO!AR294+Produccion_UO!AR295</f>
        <v>0</v>
      </c>
    </row>
    <row r="295" spans="10:44" x14ac:dyDescent="0.25">
      <c r="J295" s="61" t="s">
        <v>73</v>
      </c>
      <c r="K295" s="19" t="s">
        <v>384</v>
      </c>
      <c r="L295" s="163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</row>
    <row r="296" spans="10:44" x14ac:dyDescent="0.25">
      <c r="J296" s="61" t="s">
        <v>74</v>
      </c>
      <c r="K296" s="19" t="s">
        <v>385</v>
      </c>
      <c r="L296" s="163" t="s">
        <v>683</v>
      </c>
      <c r="M296" s="21">
        <f>+Produccion_UO!M296</f>
        <v>3.9413033278193335</v>
      </c>
      <c r="N296" s="21">
        <f>+Produccion_UO!N296</f>
        <v>3.7243883990816111</v>
      </c>
      <c r="O296" s="21">
        <f>+Produccion_UO!O296</f>
        <v>3.5606790189021944</v>
      </c>
      <c r="P296" s="21">
        <f>+Produccion_UO!P296</f>
        <v>3.3969696387227777</v>
      </c>
      <c r="Q296" s="21">
        <f>+Produccion_UO!Q296</f>
        <v>3.2332602585433889</v>
      </c>
      <c r="R296" s="21">
        <f>+Produccion_UO!R296</f>
        <v>2.4718202920830641</v>
      </c>
      <c r="S296" s="21">
        <f>+Produccion_UO!S296</f>
        <v>2.3399898765053</v>
      </c>
      <c r="T296" s="21">
        <f>+Produccion_UO!T296</f>
        <v>0.26658893856164501</v>
      </c>
      <c r="U296" s="21">
        <f>+Produccion_UO!U296</f>
        <v>0</v>
      </c>
      <c r="V296" s="21">
        <f>+Produccion_UO!V296</f>
        <v>0</v>
      </c>
      <c r="W296" s="21">
        <f>+Produccion_UO!W296</f>
        <v>0</v>
      </c>
      <c r="X296" s="21">
        <f>+Produccion_UO!X296</f>
        <v>0</v>
      </c>
      <c r="Y296" s="21">
        <f>+Produccion_UO!Y296</f>
        <v>0</v>
      </c>
      <c r="Z296" s="21">
        <f>+Produccion_UO!Z296</f>
        <v>0</v>
      </c>
      <c r="AA296" s="21">
        <f>+Produccion_UO!AA296</f>
        <v>0</v>
      </c>
      <c r="AB296" s="21">
        <f>+Produccion_UO!AB296</f>
        <v>0</v>
      </c>
      <c r="AC296" s="21">
        <f>+Produccion_UO!AC296</f>
        <v>0</v>
      </c>
      <c r="AD296" s="21">
        <f>+Produccion_UO!AD296</f>
        <v>0</v>
      </c>
      <c r="AE296" s="21">
        <f>+Produccion_UO!AE296</f>
        <v>0</v>
      </c>
      <c r="AF296" s="21">
        <f>+Produccion_UO!AF296</f>
        <v>0</v>
      </c>
      <c r="AG296" s="21">
        <f>+Produccion_UO!AG296</f>
        <v>0</v>
      </c>
      <c r="AH296" s="21">
        <f>+Produccion_UO!AH296</f>
        <v>0</v>
      </c>
      <c r="AI296" s="21">
        <f>+Produccion_UO!AI296</f>
        <v>0</v>
      </c>
      <c r="AJ296" s="21">
        <f>+Produccion_UO!AJ296</f>
        <v>0</v>
      </c>
      <c r="AK296" s="21">
        <f>+Produccion_UO!AK296</f>
        <v>0</v>
      </c>
      <c r="AL296" s="21">
        <f>+Produccion_UO!AL296</f>
        <v>0</v>
      </c>
      <c r="AM296" s="21">
        <f>+Produccion_UO!AM296</f>
        <v>0</v>
      </c>
      <c r="AN296" s="21">
        <f>+Produccion_UO!AN296</f>
        <v>0</v>
      </c>
      <c r="AO296" s="21">
        <f>+Produccion_UO!AO296</f>
        <v>0</v>
      </c>
      <c r="AP296" s="21">
        <f>+Produccion_UO!AP296</f>
        <v>0</v>
      </c>
      <c r="AQ296" s="21">
        <f>+Produccion_UO!AQ296</f>
        <v>0</v>
      </c>
      <c r="AR296" s="21">
        <f>+Produccion_UO!AR296</f>
        <v>0</v>
      </c>
    </row>
    <row r="297" spans="10:44" x14ac:dyDescent="0.25">
      <c r="J297" s="61" t="s">
        <v>75</v>
      </c>
      <c r="K297" s="19" t="s">
        <v>386</v>
      </c>
      <c r="L297" s="163" t="s">
        <v>681</v>
      </c>
      <c r="M297" s="21">
        <f>+Produccion_UO!M297</f>
        <v>39.625614719999859</v>
      </c>
      <c r="N297" s="21">
        <f>+Produccion_UO!N297</f>
        <v>39.625614719999888</v>
      </c>
      <c r="O297" s="21">
        <f>+Produccion_UO!O297</f>
        <v>39.625614719999945</v>
      </c>
      <c r="P297" s="21">
        <f>+Produccion_UO!P297</f>
        <v>39.625614719999994</v>
      </c>
      <c r="Q297" s="21">
        <f>+Produccion_UO!Q297</f>
        <v>39.625614720000058</v>
      </c>
      <c r="R297" s="21">
        <f>+Produccion_UO!R297</f>
        <v>39.625614720000016</v>
      </c>
      <c r="S297" s="21">
        <f>+Produccion_UO!S297</f>
        <v>39.625614719999973</v>
      </c>
      <c r="T297" s="21">
        <f>+Produccion_UO!T297</f>
        <v>7.9251229440000079</v>
      </c>
      <c r="U297" s="21">
        <f>+Produccion_UO!U297</f>
        <v>0</v>
      </c>
      <c r="V297" s="21">
        <f>+Produccion_UO!V297</f>
        <v>0</v>
      </c>
      <c r="W297" s="21">
        <f>+Produccion_UO!W297</f>
        <v>0</v>
      </c>
      <c r="X297" s="21">
        <f>+Produccion_UO!X297</f>
        <v>0</v>
      </c>
      <c r="Y297" s="21">
        <f>+Produccion_UO!Y297</f>
        <v>0</v>
      </c>
      <c r="Z297" s="21">
        <f>+Produccion_UO!Z297</f>
        <v>0</v>
      </c>
      <c r="AA297" s="21">
        <f>+Produccion_UO!AA297</f>
        <v>0</v>
      </c>
      <c r="AB297" s="21">
        <f>+Produccion_UO!AB297</f>
        <v>0</v>
      </c>
      <c r="AC297" s="21">
        <f>+Produccion_UO!AC297</f>
        <v>0</v>
      </c>
      <c r="AD297" s="21">
        <f>+Produccion_UO!AD297</f>
        <v>0</v>
      </c>
      <c r="AE297" s="21">
        <f>+Produccion_UO!AE297</f>
        <v>0</v>
      </c>
      <c r="AF297" s="21">
        <f>+Produccion_UO!AF297</f>
        <v>0</v>
      </c>
      <c r="AG297" s="21">
        <f>+Produccion_UO!AG297</f>
        <v>0</v>
      </c>
      <c r="AH297" s="21">
        <f>+Produccion_UO!AH297</f>
        <v>0</v>
      </c>
      <c r="AI297" s="21">
        <f>+Produccion_UO!AI297</f>
        <v>0</v>
      </c>
      <c r="AJ297" s="21">
        <f>+Produccion_UO!AJ297</f>
        <v>0</v>
      </c>
      <c r="AK297" s="21">
        <f>+Produccion_UO!AK297</f>
        <v>0</v>
      </c>
      <c r="AL297" s="21">
        <f>+Produccion_UO!AL297</f>
        <v>0</v>
      </c>
      <c r="AM297" s="21">
        <f>+Produccion_UO!AM297</f>
        <v>0</v>
      </c>
      <c r="AN297" s="21">
        <f>+Produccion_UO!AN297</f>
        <v>0</v>
      </c>
      <c r="AO297" s="21">
        <f>+Produccion_UO!AO297</f>
        <v>0</v>
      </c>
      <c r="AP297" s="21">
        <f>+Produccion_UO!AP297</f>
        <v>0</v>
      </c>
      <c r="AQ297" s="21">
        <f>+Produccion_UO!AQ297</f>
        <v>0</v>
      </c>
      <c r="AR297" s="21">
        <f>+Produccion_UO!AR297</f>
        <v>0</v>
      </c>
    </row>
    <row r="298" spans="10:44" x14ac:dyDescent="0.25">
      <c r="J298" s="61" t="s">
        <v>76</v>
      </c>
      <c r="K298" s="19" t="s">
        <v>387</v>
      </c>
      <c r="L298" s="163" t="s">
        <v>682</v>
      </c>
      <c r="M298" s="21">
        <f>+Produccion_UO!M298</f>
        <v>15.409961280000003</v>
      </c>
      <c r="N298" s="21">
        <f>+Produccion_UO!N298</f>
        <v>15.409961279999989</v>
      </c>
      <c r="O298" s="21">
        <f>+Produccion_UO!O298</f>
        <v>15.409961279999989</v>
      </c>
      <c r="P298" s="21">
        <f>+Produccion_UO!P298</f>
        <v>15.409961279999992</v>
      </c>
      <c r="Q298" s="21">
        <f>+Produccion_UO!Q298</f>
        <v>15.409961279999994</v>
      </c>
      <c r="R298" s="21">
        <f>+Produccion_UO!R298</f>
        <v>15.16970050578853</v>
      </c>
      <c r="S298" s="21">
        <f>+Produccion_UO!S298</f>
        <v>13.868629142015694</v>
      </c>
      <c r="T298" s="21">
        <f>+Produccion_UO!T298</f>
        <v>3.0819922559999999</v>
      </c>
      <c r="U298" s="21">
        <f>+Produccion_UO!U298</f>
        <v>3.0819922559999999</v>
      </c>
      <c r="V298" s="21">
        <f>+Produccion_UO!V298</f>
        <v>3.0819922559999999</v>
      </c>
      <c r="W298" s="21">
        <f>+Produccion_UO!W298</f>
        <v>3.0819922559999999</v>
      </c>
      <c r="X298" s="21">
        <f>+Produccion_UO!X298</f>
        <v>3.0819922559999999</v>
      </c>
      <c r="Y298" s="21">
        <f>+Produccion_UO!Y298</f>
        <v>3.0819922559999999</v>
      </c>
      <c r="Z298" s="21">
        <f>+Produccion_UO!Z298</f>
        <v>3.0819922559999999</v>
      </c>
      <c r="AA298" s="21">
        <f>+Produccion_UO!AA298</f>
        <v>2.3417455173465305</v>
      </c>
      <c r="AB298" s="21">
        <f>+Produccion_UO!AB298</f>
        <v>0</v>
      </c>
      <c r="AC298" s="21">
        <f>+Produccion_UO!AC298</f>
        <v>0</v>
      </c>
      <c r="AD298" s="21">
        <f>+Produccion_UO!AD298</f>
        <v>0</v>
      </c>
      <c r="AE298" s="21">
        <f>+Produccion_UO!AE298</f>
        <v>0</v>
      </c>
      <c r="AF298" s="21">
        <f>+Produccion_UO!AF298</f>
        <v>0</v>
      </c>
      <c r="AG298" s="21">
        <f>+Produccion_UO!AG298</f>
        <v>0</v>
      </c>
      <c r="AH298" s="21">
        <f>+Produccion_UO!AH298</f>
        <v>0</v>
      </c>
      <c r="AI298" s="21">
        <f>+Produccion_UO!AI298</f>
        <v>0</v>
      </c>
      <c r="AJ298" s="21">
        <f>+Produccion_UO!AJ298</f>
        <v>0</v>
      </c>
      <c r="AK298" s="21">
        <f>+Produccion_UO!AK298</f>
        <v>0</v>
      </c>
      <c r="AL298" s="21">
        <f>+Produccion_UO!AL298</f>
        <v>0</v>
      </c>
      <c r="AM298" s="21">
        <f>+Produccion_UO!AM298</f>
        <v>0</v>
      </c>
      <c r="AN298" s="21">
        <f>+Produccion_UO!AN298</f>
        <v>0</v>
      </c>
      <c r="AO298" s="21">
        <f>+Produccion_UO!AO298</f>
        <v>0</v>
      </c>
      <c r="AP298" s="21">
        <f>+Produccion_UO!AP298</f>
        <v>0</v>
      </c>
      <c r="AQ298" s="21">
        <f>+Produccion_UO!AQ298</f>
        <v>0</v>
      </c>
      <c r="AR298" s="21">
        <f>+Produccion_UO!AR298</f>
        <v>0</v>
      </c>
    </row>
    <row r="299" spans="10:44" x14ac:dyDescent="0.25">
      <c r="J299" s="60" t="s">
        <v>77</v>
      </c>
      <c r="K299" s="19" t="s">
        <v>388</v>
      </c>
      <c r="L299" s="163" t="s">
        <v>680</v>
      </c>
      <c r="M299" s="21">
        <f>+Produccion_UO!M299</f>
        <v>43.363479268059166</v>
      </c>
      <c r="N299" s="21">
        <f>+Produccion_UO!N299</f>
        <v>42.573752537541665</v>
      </c>
      <c r="O299" s="21">
        <f>+Produccion_UO!O299</f>
        <v>42.600355538286394</v>
      </c>
      <c r="P299" s="21">
        <f>+Produccion_UO!P299</f>
        <v>42.626958539030838</v>
      </c>
      <c r="Q299" s="21">
        <f>+Produccion_UO!Q299</f>
        <v>42.653561539775552</v>
      </c>
      <c r="R299" s="21">
        <f>+Produccion_UO!R299</f>
        <v>39.399723109252506</v>
      </c>
      <c r="S299" s="21">
        <f>+Produccion_UO!S299</f>
        <v>36.145884678729715</v>
      </c>
      <c r="T299" s="21">
        <f>+Produccion_UO!T299</f>
        <v>33.468360271215275</v>
      </c>
      <c r="U299" s="21">
        <f>+Produccion_UO!U299</f>
        <v>30.790835863700888</v>
      </c>
      <c r="V299" s="21">
        <f>+Produccion_UO!V299</f>
        <v>28.571456251971611</v>
      </c>
      <c r="W299" s="21">
        <f>+Produccion_UO!W299</f>
        <v>26.352076640242306</v>
      </c>
      <c r="X299" s="21">
        <f>+Produccion_UO!X299</f>
        <v>24.132697028513</v>
      </c>
      <c r="Y299" s="21">
        <f>+Produccion_UO!Y299</f>
        <v>22.575748722487944</v>
      </c>
      <c r="Z299" s="21">
        <f>+Produccion_UO!Z299</f>
        <v>21.018800416462859</v>
      </c>
      <c r="AA299" s="21">
        <f>+Produccion_UO!AA299</f>
        <v>10.137885583225849</v>
      </c>
      <c r="AB299" s="21">
        <f>+Produccion_UO!AB299</f>
        <v>0</v>
      </c>
      <c r="AC299" s="21">
        <f>+Produccion_UO!AC299</f>
        <v>0</v>
      </c>
      <c r="AD299" s="21">
        <f>+Produccion_UO!AD299</f>
        <v>0</v>
      </c>
      <c r="AE299" s="21">
        <f>+Produccion_UO!AE299</f>
        <v>0</v>
      </c>
      <c r="AF299" s="21">
        <f>+Produccion_UO!AF299</f>
        <v>0</v>
      </c>
      <c r="AG299" s="21">
        <f>+Produccion_UO!AG299</f>
        <v>0</v>
      </c>
      <c r="AH299" s="21">
        <f>+Produccion_UO!AH299</f>
        <v>0</v>
      </c>
      <c r="AI299" s="21">
        <f>+Produccion_UO!AI299</f>
        <v>0</v>
      </c>
      <c r="AJ299" s="21">
        <f>+Produccion_UO!AJ299</f>
        <v>0</v>
      </c>
      <c r="AK299" s="21">
        <f>+Produccion_UO!AK299</f>
        <v>0</v>
      </c>
      <c r="AL299" s="21">
        <f>+Produccion_UO!AL299</f>
        <v>0</v>
      </c>
      <c r="AM299" s="21">
        <f>+Produccion_UO!AM299</f>
        <v>0</v>
      </c>
      <c r="AN299" s="21">
        <f>+Produccion_UO!AN299</f>
        <v>0</v>
      </c>
      <c r="AO299" s="21">
        <f>+Produccion_UO!AO299</f>
        <v>0</v>
      </c>
      <c r="AP299" s="21">
        <f>+Produccion_UO!AP299</f>
        <v>0</v>
      </c>
      <c r="AQ299" s="21">
        <f>+Produccion_UO!AQ299</f>
        <v>0</v>
      </c>
      <c r="AR299" s="21">
        <f>+Produccion_UO!AR299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7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3" t="s">
        <v>678</v>
      </c>
      <c r="M306" s="21">
        <f>+Produccion_UO!M306</f>
        <v>203.91283037822691</v>
      </c>
      <c r="N306" s="21">
        <f>+Produccion_UO!N306</f>
        <v>164.77828300585139</v>
      </c>
      <c r="O306" s="21">
        <f>+Produccion_UO!O306</f>
        <v>129.01238192485832</v>
      </c>
      <c r="P306" s="21">
        <f>+Produccion_UO!P306</f>
        <v>150.66227896997333</v>
      </c>
      <c r="Q306" s="21">
        <f>+Produccion_UO!Q306</f>
        <v>143.60427695203416</v>
      </c>
      <c r="R306" s="21">
        <f>+Produccion_UO!R306</f>
        <v>0</v>
      </c>
      <c r="S306" s="21">
        <f>+Produccion_UO!S306</f>
        <v>0</v>
      </c>
      <c r="T306" s="21">
        <f>+Produccion_UO!T306</f>
        <v>0</v>
      </c>
      <c r="U306" s="21">
        <f>+Produccion_UO!U306</f>
        <v>0</v>
      </c>
      <c r="V306" s="21">
        <f>+Produccion_UO!V306</f>
        <v>0</v>
      </c>
      <c r="W306" s="21">
        <f>+Produccion_UO!W306</f>
        <v>0</v>
      </c>
      <c r="X306" s="21">
        <f>+Produccion_UO!X306</f>
        <v>0</v>
      </c>
      <c r="Y306" s="21">
        <f>+Produccion_UO!Y306</f>
        <v>0</v>
      </c>
      <c r="Z306" s="21">
        <f>+Produccion_UO!Z306</f>
        <v>0</v>
      </c>
      <c r="AA306" s="21">
        <f>+Produccion_UO!AA306</f>
        <v>0</v>
      </c>
      <c r="AB306" s="21">
        <f>+Produccion_UO!AB306</f>
        <v>0</v>
      </c>
      <c r="AC306" s="21">
        <f>+Produccion_UO!AC306</f>
        <v>0</v>
      </c>
      <c r="AD306" s="21">
        <f>+Produccion_UO!AD306</f>
        <v>0</v>
      </c>
      <c r="AE306" s="21">
        <f>+Produccion_UO!AE306</f>
        <v>0</v>
      </c>
      <c r="AF306" s="21">
        <f>+Produccion_UO!AF306</f>
        <v>0</v>
      </c>
      <c r="AG306" s="21">
        <f>+Produccion_UO!AG306</f>
        <v>0</v>
      </c>
      <c r="AH306" s="21">
        <f>+Produccion_UO!AH306</f>
        <v>0</v>
      </c>
      <c r="AI306" s="21">
        <f>+Produccion_UO!AI306</f>
        <v>0</v>
      </c>
      <c r="AJ306" s="21">
        <f>+Produccion_UO!AJ306</f>
        <v>0</v>
      </c>
      <c r="AK306" s="21">
        <f>+Produccion_UO!AK306</f>
        <v>0</v>
      </c>
      <c r="AL306" s="21">
        <f>+Produccion_UO!AL306</f>
        <v>0</v>
      </c>
      <c r="AM306" s="21">
        <f>+Produccion_UO!AM306</f>
        <v>0</v>
      </c>
      <c r="AN306" s="21">
        <f>+Produccion_UO!AN306</f>
        <v>0</v>
      </c>
      <c r="AO306" s="21">
        <f>+Produccion_UO!AO306</f>
        <v>0</v>
      </c>
      <c r="AP306" s="21">
        <f>+Produccion_UO!AP306</f>
        <v>0</v>
      </c>
      <c r="AQ306" s="21">
        <f>+Produccion_UO!AQ306</f>
        <v>0</v>
      </c>
      <c r="AR306" s="21">
        <f>+Produccion_UO!AR306</f>
        <v>0</v>
      </c>
    </row>
    <row r="307" spans="10:44" x14ac:dyDescent="0.25">
      <c r="J307" s="61" t="s">
        <v>73</v>
      </c>
      <c r="K307" s="19" t="s">
        <v>383</v>
      </c>
      <c r="L307" s="163" t="s">
        <v>679</v>
      </c>
      <c r="M307" s="21">
        <f>+Produccion_UO!M307+Produccion_UO!M308</f>
        <v>695.96661455987771</v>
      </c>
      <c r="N307" s="21">
        <f>+Produccion_UO!N307+Produccion_UO!N308</f>
        <v>669.01344517973939</v>
      </c>
      <c r="O307" s="21">
        <f>+Produccion_UO!O307+Produccion_UO!O308</f>
        <v>590.40555350547913</v>
      </c>
      <c r="P307" s="21">
        <f>+Produccion_UO!P307+Produccion_UO!P308</f>
        <v>584.30782935689388</v>
      </c>
      <c r="Q307" s="21">
        <f>+Produccion_UO!Q307+Produccion_UO!Q308</f>
        <v>271.18422742552031</v>
      </c>
      <c r="R307" s="21">
        <f>+Produccion_UO!R307+Produccion_UO!R308</f>
        <v>271.09940766925695</v>
      </c>
      <c r="S307" s="21">
        <f>+Produccion_UO!S307+Produccion_UO!S308</f>
        <v>271.01458791299353</v>
      </c>
      <c r="T307" s="21">
        <f>+Produccion_UO!T307+Produccion_UO!T308</f>
        <v>270.94732661860394</v>
      </c>
      <c r="U307" s="21">
        <f>+Produccion_UO!U307+Produccion_UO!U308</f>
        <v>61.379143713236601</v>
      </c>
      <c r="V307" s="21">
        <f>+Produccion_UO!V307+Produccion_UO!V308</f>
        <v>0.69880078684367219</v>
      </c>
      <c r="W307" s="21">
        <f>+Produccion_UO!W307+Produccion_UO!W308</f>
        <v>0.44724811507338053</v>
      </c>
      <c r="X307" s="21">
        <f>+Produccion_UO!X307+Produccion_UO!X308</f>
        <v>0.44724811507338891</v>
      </c>
      <c r="Y307" s="21">
        <f>+Produccion_UO!Y307+Produccion_UO!Y308</f>
        <v>0.44724811507338891</v>
      </c>
      <c r="Z307" s="21">
        <f>+Produccion_UO!Z307+Produccion_UO!Z308</f>
        <v>0.31670331548989722</v>
      </c>
      <c r="AA307" s="21">
        <f>+Produccion_UO!AA307+Produccion_UO!AA308</f>
        <v>0</v>
      </c>
      <c r="AB307" s="21">
        <f>+Produccion_UO!AB307+Produccion_UO!AB308</f>
        <v>0</v>
      </c>
      <c r="AC307" s="21">
        <f>+Produccion_UO!AC307+Produccion_UO!AC308</f>
        <v>0</v>
      </c>
      <c r="AD307" s="21">
        <f>+Produccion_UO!AD307+Produccion_UO!AD308</f>
        <v>0</v>
      </c>
      <c r="AE307" s="21">
        <f>+Produccion_UO!AE307+Produccion_UO!AE308</f>
        <v>0</v>
      </c>
      <c r="AF307" s="21">
        <f>+Produccion_UO!AF307+Produccion_UO!AF308</f>
        <v>0</v>
      </c>
      <c r="AG307" s="21">
        <f>+Produccion_UO!AG307+Produccion_UO!AG308</f>
        <v>0</v>
      </c>
      <c r="AH307" s="21">
        <f>+Produccion_UO!AH307+Produccion_UO!AH308</f>
        <v>0</v>
      </c>
      <c r="AI307" s="21">
        <f>+Produccion_UO!AI307+Produccion_UO!AI308</f>
        <v>0</v>
      </c>
      <c r="AJ307" s="21">
        <f>+Produccion_UO!AJ307+Produccion_UO!AJ308</f>
        <v>0</v>
      </c>
      <c r="AK307" s="21">
        <f>+Produccion_UO!AK307+Produccion_UO!AK308</f>
        <v>0</v>
      </c>
      <c r="AL307" s="21">
        <f>+Produccion_UO!AL307+Produccion_UO!AL308</f>
        <v>0</v>
      </c>
      <c r="AM307" s="21">
        <f>+Produccion_UO!AM307+Produccion_UO!AM308</f>
        <v>0</v>
      </c>
      <c r="AN307" s="21">
        <f>+Produccion_UO!AN307+Produccion_UO!AN308</f>
        <v>0</v>
      </c>
      <c r="AO307" s="21">
        <f>+Produccion_UO!AO307+Produccion_UO!AO308</f>
        <v>0</v>
      </c>
      <c r="AP307" s="21">
        <f>+Produccion_UO!AP307+Produccion_UO!AP308</f>
        <v>0</v>
      </c>
      <c r="AQ307" s="21">
        <f>+Produccion_UO!AQ307+Produccion_UO!AQ308</f>
        <v>0</v>
      </c>
      <c r="AR307" s="21">
        <f>+Produccion_UO!AR307+Produccion_UO!AR308</f>
        <v>0</v>
      </c>
    </row>
    <row r="308" spans="10:44" x14ac:dyDescent="0.25">
      <c r="J308" s="61" t="s">
        <v>73</v>
      </c>
      <c r="K308" s="19" t="s">
        <v>384</v>
      </c>
      <c r="L308" s="163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</row>
    <row r="309" spans="10:44" x14ac:dyDescent="0.25">
      <c r="J309" s="61" t="s">
        <v>74</v>
      </c>
      <c r="K309" s="19" t="s">
        <v>385</v>
      </c>
      <c r="L309" s="163" t="s">
        <v>683</v>
      </c>
      <c r="M309" s="21">
        <f>+Produccion_UO!M309</f>
        <v>0</v>
      </c>
      <c r="N309" s="21">
        <f>+Produccion_UO!N309</f>
        <v>0</v>
      </c>
      <c r="O309" s="21">
        <f>+Produccion_UO!O309</f>
        <v>0</v>
      </c>
      <c r="P309" s="21">
        <f>+Produccion_UO!P309</f>
        <v>0</v>
      </c>
      <c r="Q309" s="21">
        <f>+Produccion_UO!Q309</f>
        <v>0</v>
      </c>
      <c r="R309" s="21">
        <f>+Produccion_UO!R309</f>
        <v>0</v>
      </c>
      <c r="S309" s="21">
        <f>+Produccion_UO!S309</f>
        <v>0</v>
      </c>
      <c r="T309" s="21">
        <f>+Produccion_UO!T309</f>
        <v>0</v>
      </c>
      <c r="U309" s="21">
        <f>+Produccion_UO!U309</f>
        <v>0</v>
      </c>
      <c r="V309" s="21">
        <f>+Produccion_UO!V309</f>
        <v>0</v>
      </c>
      <c r="W309" s="21">
        <f>+Produccion_UO!W309</f>
        <v>0</v>
      </c>
      <c r="X309" s="21">
        <f>+Produccion_UO!X309</f>
        <v>0</v>
      </c>
      <c r="Y309" s="21">
        <f>+Produccion_UO!Y309</f>
        <v>0</v>
      </c>
      <c r="Z309" s="21">
        <f>+Produccion_UO!Z309</f>
        <v>0</v>
      </c>
      <c r="AA309" s="21">
        <f>+Produccion_UO!AA309</f>
        <v>0</v>
      </c>
      <c r="AB309" s="21">
        <f>+Produccion_UO!AB309</f>
        <v>0</v>
      </c>
      <c r="AC309" s="21">
        <f>+Produccion_UO!AC309</f>
        <v>0</v>
      </c>
      <c r="AD309" s="21">
        <f>+Produccion_UO!AD309</f>
        <v>0</v>
      </c>
      <c r="AE309" s="21">
        <f>+Produccion_UO!AE309</f>
        <v>0</v>
      </c>
      <c r="AF309" s="21">
        <f>+Produccion_UO!AF309</f>
        <v>0</v>
      </c>
      <c r="AG309" s="21">
        <f>+Produccion_UO!AG309</f>
        <v>0</v>
      </c>
      <c r="AH309" s="21">
        <f>+Produccion_UO!AH309</f>
        <v>0</v>
      </c>
      <c r="AI309" s="21">
        <f>+Produccion_UO!AI309</f>
        <v>0</v>
      </c>
      <c r="AJ309" s="21">
        <f>+Produccion_UO!AJ309</f>
        <v>0</v>
      </c>
      <c r="AK309" s="21">
        <f>+Produccion_UO!AK309</f>
        <v>0</v>
      </c>
      <c r="AL309" s="21">
        <f>+Produccion_UO!AL309</f>
        <v>0</v>
      </c>
      <c r="AM309" s="21">
        <f>+Produccion_UO!AM309</f>
        <v>0</v>
      </c>
      <c r="AN309" s="21">
        <f>+Produccion_UO!AN309</f>
        <v>0</v>
      </c>
      <c r="AO309" s="21">
        <f>+Produccion_UO!AO309</f>
        <v>0</v>
      </c>
      <c r="AP309" s="21">
        <f>+Produccion_UO!AP309</f>
        <v>0</v>
      </c>
      <c r="AQ309" s="21">
        <f>+Produccion_UO!AQ309</f>
        <v>0</v>
      </c>
      <c r="AR309" s="21">
        <f>+Produccion_UO!AR309</f>
        <v>0</v>
      </c>
    </row>
    <row r="310" spans="10:44" x14ac:dyDescent="0.25">
      <c r="J310" s="61" t="s">
        <v>75</v>
      </c>
      <c r="K310" s="19" t="s">
        <v>386</v>
      </c>
      <c r="L310" s="163" t="s">
        <v>681</v>
      </c>
      <c r="M310" s="21">
        <f>+Produccion_UO!M310</f>
        <v>7.0096203626629165</v>
      </c>
      <c r="N310" s="21">
        <f>+Produccion_UO!N310</f>
        <v>6.1147312311071103</v>
      </c>
      <c r="O310" s="21">
        <f>+Produccion_UO!O310</f>
        <v>5.1711808739610552</v>
      </c>
      <c r="P310" s="21">
        <f>+Produccion_UO!P310</f>
        <v>4.2276305168150001</v>
      </c>
      <c r="Q310" s="21">
        <f>+Produccion_UO!Q310</f>
        <v>3.2840801596689446</v>
      </c>
      <c r="R310" s="21">
        <f>+Produccion_UO!R310</f>
        <v>2.2727363005669581</v>
      </c>
      <c r="S310" s="21">
        <f>+Produccion_UO!S310</f>
        <v>1.2613924414649749</v>
      </c>
      <c r="T310" s="21">
        <f>+Produccion_UO!T310</f>
        <v>0.56286286759189719</v>
      </c>
      <c r="U310" s="21">
        <f>+Produccion_UO!U310</f>
        <v>0</v>
      </c>
      <c r="V310" s="21">
        <f>+Produccion_UO!V310</f>
        <v>0</v>
      </c>
      <c r="W310" s="21">
        <f>+Produccion_UO!W310</f>
        <v>0</v>
      </c>
      <c r="X310" s="21">
        <f>+Produccion_UO!X310</f>
        <v>0</v>
      </c>
      <c r="Y310" s="21">
        <f>+Produccion_UO!Y310</f>
        <v>0</v>
      </c>
      <c r="Z310" s="21">
        <f>+Produccion_UO!Z310</f>
        <v>0</v>
      </c>
      <c r="AA310" s="21">
        <f>+Produccion_UO!AA310</f>
        <v>0</v>
      </c>
      <c r="AB310" s="21">
        <f>+Produccion_UO!AB310</f>
        <v>0</v>
      </c>
      <c r="AC310" s="21">
        <f>+Produccion_UO!AC310</f>
        <v>0</v>
      </c>
      <c r="AD310" s="21">
        <f>+Produccion_UO!AD310</f>
        <v>0</v>
      </c>
      <c r="AE310" s="21">
        <f>+Produccion_UO!AE310</f>
        <v>0</v>
      </c>
      <c r="AF310" s="21">
        <f>+Produccion_UO!AF310</f>
        <v>0</v>
      </c>
      <c r="AG310" s="21">
        <f>+Produccion_UO!AG310</f>
        <v>0</v>
      </c>
      <c r="AH310" s="21">
        <f>+Produccion_UO!AH310</f>
        <v>0</v>
      </c>
      <c r="AI310" s="21">
        <f>+Produccion_UO!AI310</f>
        <v>0</v>
      </c>
      <c r="AJ310" s="21">
        <f>+Produccion_UO!AJ310</f>
        <v>0</v>
      </c>
      <c r="AK310" s="21">
        <f>+Produccion_UO!AK310</f>
        <v>0</v>
      </c>
      <c r="AL310" s="21">
        <f>+Produccion_UO!AL310</f>
        <v>0</v>
      </c>
      <c r="AM310" s="21">
        <f>+Produccion_UO!AM310</f>
        <v>0</v>
      </c>
      <c r="AN310" s="21">
        <f>+Produccion_UO!AN310</f>
        <v>0</v>
      </c>
      <c r="AO310" s="21">
        <f>+Produccion_UO!AO310</f>
        <v>0</v>
      </c>
      <c r="AP310" s="21">
        <f>+Produccion_UO!AP310</f>
        <v>0</v>
      </c>
      <c r="AQ310" s="21">
        <f>+Produccion_UO!AQ310</f>
        <v>0</v>
      </c>
      <c r="AR310" s="21">
        <f>+Produccion_UO!AR310</f>
        <v>0</v>
      </c>
    </row>
    <row r="311" spans="10:44" x14ac:dyDescent="0.25">
      <c r="J311" s="61" t="s">
        <v>76</v>
      </c>
      <c r="K311" s="19" t="s">
        <v>387</v>
      </c>
      <c r="L311" s="163" t="s">
        <v>682</v>
      </c>
      <c r="M311" s="21">
        <f>+Produccion_UO!M311</f>
        <v>1.0587694932775304</v>
      </c>
      <c r="N311" s="21">
        <f>+Produccion_UO!N311</f>
        <v>0.79284143689790554</v>
      </c>
      <c r="O311" s="21">
        <f>+Produccion_UO!O311</f>
        <v>0.62493980837810004</v>
      </c>
      <c r="P311" s="21">
        <f>+Produccion_UO!P311</f>
        <v>0.4570381798582972</v>
      </c>
      <c r="Q311" s="21">
        <f>+Produccion_UO!Q311</f>
        <v>0.28913655133849442</v>
      </c>
      <c r="R311" s="21">
        <f>+Produccion_UO!R311</f>
        <v>4.531567091355778E-2</v>
      </c>
      <c r="S311" s="21">
        <f>+Produccion_UO!S311</f>
        <v>0</v>
      </c>
      <c r="T311" s="21">
        <f>+Produccion_UO!T311</f>
        <v>0</v>
      </c>
      <c r="U311" s="21">
        <f>+Produccion_UO!U311</f>
        <v>0</v>
      </c>
      <c r="V311" s="21">
        <f>+Produccion_UO!V311</f>
        <v>0</v>
      </c>
      <c r="W311" s="21">
        <f>+Produccion_UO!W311</f>
        <v>0</v>
      </c>
      <c r="X311" s="21">
        <f>+Produccion_UO!X311</f>
        <v>0</v>
      </c>
      <c r="Y311" s="21">
        <f>+Produccion_UO!Y311</f>
        <v>0</v>
      </c>
      <c r="Z311" s="21">
        <f>+Produccion_UO!Z311</f>
        <v>0</v>
      </c>
      <c r="AA311" s="21">
        <f>+Produccion_UO!AA311</f>
        <v>0</v>
      </c>
      <c r="AB311" s="21">
        <f>+Produccion_UO!AB311</f>
        <v>0</v>
      </c>
      <c r="AC311" s="21">
        <f>+Produccion_UO!AC311</f>
        <v>0</v>
      </c>
      <c r="AD311" s="21">
        <f>+Produccion_UO!AD311</f>
        <v>0</v>
      </c>
      <c r="AE311" s="21">
        <f>+Produccion_UO!AE311</f>
        <v>0</v>
      </c>
      <c r="AF311" s="21">
        <f>+Produccion_UO!AF311</f>
        <v>0</v>
      </c>
      <c r="AG311" s="21">
        <f>+Produccion_UO!AG311</f>
        <v>0</v>
      </c>
      <c r="AH311" s="21">
        <f>+Produccion_UO!AH311</f>
        <v>0</v>
      </c>
      <c r="AI311" s="21">
        <f>+Produccion_UO!AI311</f>
        <v>0</v>
      </c>
      <c r="AJ311" s="21">
        <f>+Produccion_UO!AJ311</f>
        <v>0</v>
      </c>
      <c r="AK311" s="21">
        <f>+Produccion_UO!AK311</f>
        <v>0</v>
      </c>
      <c r="AL311" s="21">
        <f>+Produccion_UO!AL311</f>
        <v>0</v>
      </c>
      <c r="AM311" s="21">
        <f>+Produccion_UO!AM311</f>
        <v>0</v>
      </c>
      <c r="AN311" s="21">
        <f>+Produccion_UO!AN311</f>
        <v>0</v>
      </c>
      <c r="AO311" s="21">
        <f>+Produccion_UO!AO311</f>
        <v>0</v>
      </c>
      <c r="AP311" s="21">
        <f>+Produccion_UO!AP311</f>
        <v>0</v>
      </c>
      <c r="AQ311" s="21">
        <f>+Produccion_UO!AQ311</f>
        <v>0</v>
      </c>
      <c r="AR311" s="21">
        <f>+Produccion_UO!AR311</f>
        <v>0</v>
      </c>
    </row>
    <row r="312" spans="10:44" x14ac:dyDescent="0.25">
      <c r="J312" s="60" t="s">
        <v>77</v>
      </c>
      <c r="K312" s="19" t="s">
        <v>388</v>
      </c>
      <c r="L312" s="163" t="s">
        <v>680</v>
      </c>
      <c r="M312" s="21">
        <f>+Produccion_UO!M312</f>
        <v>43.363479268059166</v>
      </c>
      <c r="N312" s="21">
        <f>+Produccion_UO!N312</f>
        <v>42.573752537541665</v>
      </c>
      <c r="O312" s="21">
        <f>+Produccion_UO!O312</f>
        <v>42.600355538286394</v>
      </c>
      <c r="P312" s="21">
        <f>+Produccion_UO!P312</f>
        <v>42.626958539030838</v>
      </c>
      <c r="Q312" s="21">
        <f>+Produccion_UO!Q312</f>
        <v>42.653561539775552</v>
      </c>
      <c r="R312" s="21">
        <f>+Produccion_UO!R312</f>
        <v>39.399723109252506</v>
      </c>
      <c r="S312" s="21">
        <f>+Produccion_UO!S312</f>
        <v>36.145884678729715</v>
      </c>
      <c r="T312" s="21">
        <f>+Produccion_UO!T312</f>
        <v>33.468360271215275</v>
      </c>
      <c r="U312" s="21">
        <f>+Produccion_UO!U312</f>
        <v>30.790835863700888</v>
      </c>
      <c r="V312" s="21">
        <f>+Produccion_UO!V312</f>
        <v>28.571456251971611</v>
      </c>
      <c r="W312" s="21">
        <f>+Produccion_UO!W312</f>
        <v>26.352076640242306</v>
      </c>
      <c r="X312" s="21">
        <f>+Produccion_UO!X312</f>
        <v>24.132697028513</v>
      </c>
      <c r="Y312" s="21">
        <f>+Produccion_UO!Y312</f>
        <v>22.575748722487944</v>
      </c>
      <c r="Z312" s="21">
        <f>+Produccion_UO!Z312</f>
        <v>21.018800416462859</v>
      </c>
      <c r="AA312" s="21">
        <f>+Produccion_UO!AA312</f>
        <v>10.137885583225849</v>
      </c>
      <c r="AB312" s="21">
        <f>+Produccion_UO!AB312</f>
        <v>0</v>
      </c>
      <c r="AC312" s="21">
        <f>+Produccion_UO!AC312</f>
        <v>0</v>
      </c>
      <c r="AD312" s="21">
        <f>+Produccion_UO!AD312</f>
        <v>0</v>
      </c>
      <c r="AE312" s="21">
        <f>+Produccion_UO!AE312</f>
        <v>0</v>
      </c>
      <c r="AF312" s="21">
        <f>+Produccion_UO!AF312</f>
        <v>0</v>
      </c>
      <c r="AG312" s="21">
        <f>+Produccion_UO!AG312</f>
        <v>0</v>
      </c>
      <c r="AH312" s="21">
        <f>+Produccion_UO!AH312</f>
        <v>0</v>
      </c>
      <c r="AI312" s="21">
        <f>+Produccion_UO!AI312</f>
        <v>0</v>
      </c>
      <c r="AJ312" s="21">
        <f>+Produccion_UO!AJ312</f>
        <v>0</v>
      </c>
      <c r="AK312" s="21">
        <f>+Produccion_UO!AK312</f>
        <v>0</v>
      </c>
      <c r="AL312" s="21">
        <f>+Produccion_UO!AL312</f>
        <v>0</v>
      </c>
      <c r="AM312" s="21">
        <f>+Produccion_UO!AM312</f>
        <v>0</v>
      </c>
      <c r="AN312" s="21">
        <f>+Produccion_UO!AN312</f>
        <v>0</v>
      </c>
      <c r="AO312" s="21">
        <f>+Produccion_UO!AO312</f>
        <v>0</v>
      </c>
      <c r="AP312" s="21">
        <f>+Produccion_UO!AP312</f>
        <v>0</v>
      </c>
      <c r="AQ312" s="21">
        <f>+Produccion_UO!AQ312</f>
        <v>0</v>
      </c>
      <c r="AR312" s="21">
        <f>+Produccion_UO!AR312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6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7" t="s">
        <v>678</v>
      </c>
      <c r="M319" s="21">
        <f>+Produccion_UO!M319</f>
        <v>0</v>
      </c>
      <c r="N319" s="21">
        <f>+Produccion_UO!N319</f>
        <v>0</v>
      </c>
      <c r="O319" s="21">
        <f>+Produccion_UO!O319</f>
        <v>0</v>
      </c>
      <c r="P319" s="21">
        <f>+Produccion_UO!P319</f>
        <v>0</v>
      </c>
      <c r="Q319" s="21">
        <f>+Produccion_UO!Q319</f>
        <v>0</v>
      </c>
      <c r="R319" s="21">
        <f>+Produccion_UO!R319</f>
        <v>0</v>
      </c>
      <c r="S319" s="21">
        <f>+Produccion_UO!S319</f>
        <v>0</v>
      </c>
      <c r="T319" s="21">
        <f>+Produccion_UO!T319</f>
        <v>0</v>
      </c>
      <c r="U319" s="21">
        <f>+Produccion_UO!U319</f>
        <v>0</v>
      </c>
      <c r="V319" s="21">
        <f>+Produccion_UO!V319</f>
        <v>0</v>
      </c>
      <c r="W319" s="21">
        <f>+Produccion_UO!W319</f>
        <v>0</v>
      </c>
      <c r="X319" s="21">
        <f>+Produccion_UO!X319</f>
        <v>0</v>
      </c>
      <c r="Y319" s="21">
        <f>+Produccion_UO!Y319</f>
        <v>0</v>
      </c>
      <c r="Z319" s="21">
        <f>+Produccion_UO!Z319</f>
        <v>0</v>
      </c>
      <c r="AA319" s="21">
        <f>+Produccion_UO!AA319</f>
        <v>0</v>
      </c>
      <c r="AB319" s="21">
        <f>+Produccion_UO!AB319</f>
        <v>0</v>
      </c>
      <c r="AC319" s="21">
        <f>+Produccion_UO!AC319</f>
        <v>0</v>
      </c>
      <c r="AD319" s="21">
        <f>+Produccion_UO!AD319</f>
        <v>0</v>
      </c>
      <c r="AE319" s="21">
        <f>+Produccion_UO!AE319</f>
        <v>0</v>
      </c>
      <c r="AF319" s="21">
        <f>+Produccion_UO!AF319</f>
        <v>0</v>
      </c>
      <c r="AG319" s="21">
        <f>+Produccion_UO!AG319</f>
        <v>0</v>
      </c>
      <c r="AH319" s="21">
        <f>+Produccion_UO!AH319</f>
        <v>0</v>
      </c>
      <c r="AI319" s="21">
        <f>+Produccion_UO!AI319</f>
        <v>0</v>
      </c>
      <c r="AJ319" s="21">
        <f>+Produccion_UO!AJ319</f>
        <v>0</v>
      </c>
      <c r="AK319" s="21">
        <f>+Produccion_UO!AK319</f>
        <v>0</v>
      </c>
      <c r="AL319" s="21">
        <f>+Produccion_UO!AL319</f>
        <v>0</v>
      </c>
      <c r="AM319" s="21">
        <f>+Produccion_UO!AM319</f>
        <v>0</v>
      </c>
      <c r="AN319" s="21">
        <f>+Produccion_UO!AN319</f>
        <v>0</v>
      </c>
      <c r="AO319" s="21">
        <f>+Produccion_UO!AO319</f>
        <v>0</v>
      </c>
      <c r="AP319" s="21">
        <f>+Produccion_UO!AP319</f>
        <v>0</v>
      </c>
      <c r="AQ319" s="21">
        <f>+Produccion_UO!AQ319</f>
        <v>0</v>
      </c>
      <c r="AR319" s="21">
        <f>+Produccion_UO!AR319</f>
        <v>0</v>
      </c>
    </row>
    <row r="320" spans="10:44" x14ac:dyDescent="0.25">
      <c r="J320" s="24" t="s">
        <v>85</v>
      </c>
      <c r="K320" s="59" t="s">
        <v>221</v>
      </c>
      <c r="L320" s="167" t="s">
        <v>679</v>
      </c>
      <c r="M320" s="21">
        <f>+Produccion_UO!M320+Produccion_UO!M321</f>
        <v>577.08977039987769</v>
      </c>
      <c r="N320" s="21">
        <f>+Produccion_UO!N320+Produccion_UO!N321</f>
        <v>550.13660101973937</v>
      </c>
      <c r="O320" s="21">
        <f>+Produccion_UO!O320+Produccion_UO!O321</f>
        <v>471.52870934547911</v>
      </c>
      <c r="P320" s="21">
        <f>+Produccion_UO!P320+Produccion_UO!P321</f>
        <v>465.43098519689391</v>
      </c>
      <c r="Q320" s="21">
        <f>+Produccion_UO!Q320+Produccion_UO!Q321</f>
        <v>152.30738326552034</v>
      </c>
      <c r="R320" s="21">
        <f>+Produccion_UO!R320+Produccion_UO!R321</f>
        <v>152.22256350925693</v>
      </c>
      <c r="S320" s="21">
        <f>+Produccion_UO!S320+Produccion_UO!S321</f>
        <v>152.13774375299354</v>
      </c>
      <c r="T320" s="21">
        <f>+Produccion_UO!T320+Produccion_UO!T321</f>
        <v>152.07048245860395</v>
      </c>
      <c r="U320" s="21">
        <f>+Produccion_UO!U320+Produccion_UO!U321</f>
        <v>0</v>
      </c>
      <c r="V320" s="21">
        <f>+Produccion_UO!V320+Produccion_UO!V321</f>
        <v>0</v>
      </c>
      <c r="W320" s="21">
        <f>+Produccion_UO!W320+Produccion_UO!W321</f>
        <v>0</v>
      </c>
      <c r="X320" s="21">
        <f>+Produccion_UO!X320+Produccion_UO!X321</f>
        <v>0</v>
      </c>
      <c r="Y320" s="21">
        <f>+Produccion_UO!Y320+Produccion_UO!Y321</f>
        <v>0</v>
      </c>
      <c r="Z320" s="21">
        <f>+Produccion_UO!Z320+Produccion_UO!Z321</f>
        <v>0</v>
      </c>
      <c r="AA320" s="21">
        <f>+Produccion_UO!AA320+Produccion_UO!AA321</f>
        <v>0</v>
      </c>
      <c r="AB320" s="21">
        <f>+Produccion_UO!AB320+Produccion_UO!AB321</f>
        <v>0</v>
      </c>
      <c r="AC320" s="21">
        <f>+Produccion_UO!AC320+Produccion_UO!AC321</f>
        <v>0</v>
      </c>
      <c r="AD320" s="21">
        <f>+Produccion_UO!AD320+Produccion_UO!AD321</f>
        <v>0</v>
      </c>
      <c r="AE320" s="21">
        <f>+Produccion_UO!AE320+Produccion_UO!AE321</f>
        <v>0</v>
      </c>
      <c r="AF320" s="21">
        <f>+Produccion_UO!AF320+Produccion_UO!AF321</f>
        <v>0</v>
      </c>
      <c r="AG320" s="21">
        <f>+Produccion_UO!AG320+Produccion_UO!AG321</f>
        <v>0</v>
      </c>
      <c r="AH320" s="21">
        <f>+Produccion_UO!AH320+Produccion_UO!AH321</f>
        <v>0</v>
      </c>
      <c r="AI320" s="21">
        <f>+Produccion_UO!AI320+Produccion_UO!AI321</f>
        <v>0</v>
      </c>
      <c r="AJ320" s="21">
        <f>+Produccion_UO!AJ320+Produccion_UO!AJ321</f>
        <v>0</v>
      </c>
      <c r="AK320" s="21">
        <f>+Produccion_UO!AK320+Produccion_UO!AK321</f>
        <v>0</v>
      </c>
      <c r="AL320" s="21">
        <f>+Produccion_UO!AL320+Produccion_UO!AL321</f>
        <v>0</v>
      </c>
      <c r="AM320" s="21">
        <f>+Produccion_UO!AM320+Produccion_UO!AM321</f>
        <v>0</v>
      </c>
      <c r="AN320" s="21">
        <f>+Produccion_UO!AN320+Produccion_UO!AN321</f>
        <v>0</v>
      </c>
      <c r="AO320" s="21">
        <f>+Produccion_UO!AO320+Produccion_UO!AO321</f>
        <v>0</v>
      </c>
      <c r="AP320" s="21">
        <f>+Produccion_UO!AP320+Produccion_UO!AP321</f>
        <v>0</v>
      </c>
      <c r="AQ320" s="21">
        <f>+Produccion_UO!AQ320+Produccion_UO!AQ321</f>
        <v>0</v>
      </c>
      <c r="AR320" s="21">
        <f>+Produccion_UO!AR320+Produccion_UO!AR321</f>
        <v>0</v>
      </c>
    </row>
    <row r="321" spans="10:44" x14ac:dyDescent="0.25">
      <c r="J321" s="24" t="s">
        <v>85</v>
      </c>
      <c r="K321" s="59" t="s">
        <v>222</v>
      </c>
      <c r="L321" s="168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7" t="s">
        <v>683</v>
      </c>
      <c r="M322" s="21">
        <f>+Produccion_UO!M322</f>
        <v>0</v>
      </c>
      <c r="N322" s="21">
        <f>+Produccion_UO!N322</f>
        <v>0</v>
      </c>
      <c r="O322" s="21">
        <f>+Produccion_UO!O322</f>
        <v>0</v>
      </c>
      <c r="P322" s="21">
        <f>+Produccion_UO!P322</f>
        <v>0</v>
      </c>
      <c r="Q322" s="21">
        <f>+Produccion_UO!Q322</f>
        <v>0</v>
      </c>
      <c r="R322" s="21">
        <f>+Produccion_UO!R322</f>
        <v>0</v>
      </c>
      <c r="S322" s="21">
        <f>+Produccion_UO!S322</f>
        <v>0</v>
      </c>
      <c r="T322" s="21">
        <f>+Produccion_UO!T322</f>
        <v>0</v>
      </c>
      <c r="U322" s="21">
        <f>+Produccion_UO!U322</f>
        <v>0</v>
      </c>
      <c r="V322" s="21">
        <f>+Produccion_UO!V322</f>
        <v>0</v>
      </c>
      <c r="W322" s="21">
        <f>+Produccion_UO!W322</f>
        <v>0</v>
      </c>
      <c r="X322" s="21">
        <f>+Produccion_UO!X322</f>
        <v>0</v>
      </c>
      <c r="Y322" s="21">
        <f>+Produccion_UO!Y322</f>
        <v>0</v>
      </c>
      <c r="Z322" s="21">
        <f>+Produccion_UO!Z322</f>
        <v>0</v>
      </c>
      <c r="AA322" s="21">
        <f>+Produccion_UO!AA322</f>
        <v>0</v>
      </c>
      <c r="AB322" s="21">
        <f>+Produccion_UO!AB322</f>
        <v>0</v>
      </c>
      <c r="AC322" s="21">
        <f>+Produccion_UO!AC322</f>
        <v>0</v>
      </c>
      <c r="AD322" s="21">
        <f>+Produccion_UO!AD322</f>
        <v>0</v>
      </c>
      <c r="AE322" s="21">
        <f>+Produccion_UO!AE322</f>
        <v>0</v>
      </c>
      <c r="AF322" s="21">
        <f>+Produccion_UO!AF322</f>
        <v>0</v>
      </c>
      <c r="AG322" s="21">
        <f>+Produccion_UO!AG322</f>
        <v>0</v>
      </c>
      <c r="AH322" s="21">
        <f>+Produccion_UO!AH322</f>
        <v>0</v>
      </c>
      <c r="AI322" s="21">
        <f>+Produccion_UO!AI322</f>
        <v>0</v>
      </c>
      <c r="AJ322" s="21">
        <f>+Produccion_UO!AJ322</f>
        <v>0</v>
      </c>
      <c r="AK322" s="21">
        <f>+Produccion_UO!AK322</f>
        <v>0</v>
      </c>
      <c r="AL322" s="21">
        <f>+Produccion_UO!AL322</f>
        <v>0</v>
      </c>
      <c r="AM322" s="21">
        <f>+Produccion_UO!AM322</f>
        <v>0</v>
      </c>
      <c r="AN322" s="21">
        <f>+Produccion_UO!AN322</f>
        <v>0</v>
      </c>
      <c r="AO322" s="21">
        <f>+Produccion_UO!AO322</f>
        <v>0</v>
      </c>
      <c r="AP322" s="21">
        <f>+Produccion_UO!AP322</f>
        <v>0</v>
      </c>
      <c r="AQ322" s="21">
        <f>+Produccion_UO!AQ322</f>
        <v>0</v>
      </c>
      <c r="AR322" s="21">
        <f>+Produccion_UO!AR322</f>
        <v>0</v>
      </c>
    </row>
    <row r="323" spans="10:44" x14ac:dyDescent="0.25">
      <c r="J323" s="24" t="s">
        <v>86</v>
      </c>
      <c r="K323" s="59" t="s">
        <v>375</v>
      </c>
      <c r="L323" s="167" t="s">
        <v>681</v>
      </c>
      <c r="M323" s="21">
        <f>+Produccion_UO!M323</f>
        <v>0</v>
      </c>
      <c r="N323" s="21">
        <f>+Produccion_UO!N323</f>
        <v>0</v>
      </c>
      <c r="O323" s="21">
        <f>+Produccion_UO!O323</f>
        <v>0</v>
      </c>
      <c r="P323" s="21">
        <f>+Produccion_UO!P323</f>
        <v>0</v>
      </c>
      <c r="Q323" s="21">
        <f>+Produccion_UO!Q323</f>
        <v>0</v>
      </c>
      <c r="R323" s="21">
        <f>+Produccion_UO!R323</f>
        <v>0</v>
      </c>
      <c r="S323" s="21">
        <f>+Produccion_UO!S323</f>
        <v>0</v>
      </c>
      <c r="T323" s="21">
        <f>+Produccion_UO!T323</f>
        <v>0</v>
      </c>
      <c r="U323" s="21">
        <f>+Produccion_UO!U323</f>
        <v>0</v>
      </c>
      <c r="V323" s="21">
        <f>+Produccion_UO!V323</f>
        <v>0</v>
      </c>
      <c r="W323" s="21">
        <f>+Produccion_UO!W323</f>
        <v>0</v>
      </c>
      <c r="X323" s="21">
        <f>+Produccion_UO!X323</f>
        <v>0</v>
      </c>
      <c r="Y323" s="21">
        <f>+Produccion_UO!Y323</f>
        <v>0</v>
      </c>
      <c r="Z323" s="21">
        <f>+Produccion_UO!Z323</f>
        <v>0</v>
      </c>
      <c r="AA323" s="21">
        <f>+Produccion_UO!AA323</f>
        <v>0</v>
      </c>
      <c r="AB323" s="21">
        <f>+Produccion_UO!AB323</f>
        <v>0</v>
      </c>
      <c r="AC323" s="21">
        <f>+Produccion_UO!AC323</f>
        <v>0</v>
      </c>
      <c r="AD323" s="21">
        <f>+Produccion_UO!AD323</f>
        <v>0</v>
      </c>
      <c r="AE323" s="21">
        <f>+Produccion_UO!AE323</f>
        <v>0</v>
      </c>
      <c r="AF323" s="21">
        <f>+Produccion_UO!AF323</f>
        <v>0</v>
      </c>
      <c r="AG323" s="21">
        <f>+Produccion_UO!AG323</f>
        <v>0</v>
      </c>
      <c r="AH323" s="21">
        <f>+Produccion_UO!AH323</f>
        <v>0</v>
      </c>
      <c r="AI323" s="21">
        <f>+Produccion_UO!AI323</f>
        <v>0</v>
      </c>
      <c r="AJ323" s="21">
        <f>+Produccion_UO!AJ323</f>
        <v>0</v>
      </c>
      <c r="AK323" s="21">
        <f>+Produccion_UO!AK323</f>
        <v>0</v>
      </c>
      <c r="AL323" s="21">
        <f>+Produccion_UO!AL323</f>
        <v>0</v>
      </c>
      <c r="AM323" s="21">
        <f>+Produccion_UO!AM323</f>
        <v>0</v>
      </c>
      <c r="AN323" s="21">
        <f>+Produccion_UO!AN323</f>
        <v>0</v>
      </c>
      <c r="AO323" s="21">
        <f>+Produccion_UO!AO323</f>
        <v>0</v>
      </c>
      <c r="AP323" s="21">
        <f>+Produccion_UO!AP323</f>
        <v>0</v>
      </c>
      <c r="AQ323" s="21">
        <f>+Produccion_UO!AQ323</f>
        <v>0</v>
      </c>
      <c r="AR323" s="21">
        <f>+Produccion_UO!AR323</f>
        <v>0</v>
      </c>
    </row>
    <row r="324" spans="10:44" x14ac:dyDescent="0.25">
      <c r="J324" s="24" t="s">
        <v>87</v>
      </c>
      <c r="K324" s="59" t="s">
        <v>376</v>
      </c>
      <c r="L324" s="167" t="s">
        <v>682</v>
      </c>
      <c r="M324" s="21">
        <f>+Produccion_UO!M324</f>
        <v>0</v>
      </c>
      <c r="N324" s="21">
        <f>+Produccion_UO!N324</f>
        <v>0</v>
      </c>
      <c r="O324" s="21">
        <f>+Produccion_UO!O324</f>
        <v>0</v>
      </c>
      <c r="P324" s="21">
        <f>+Produccion_UO!P324</f>
        <v>0</v>
      </c>
      <c r="Q324" s="21">
        <f>+Produccion_UO!Q324</f>
        <v>0</v>
      </c>
      <c r="R324" s="21">
        <f>+Produccion_UO!R324</f>
        <v>0</v>
      </c>
      <c r="S324" s="21">
        <f>+Produccion_UO!S324</f>
        <v>0</v>
      </c>
      <c r="T324" s="21">
        <f>+Produccion_UO!T324</f>
        <v>0</v>
      </c>
      <c r="U324" s="21">
        <f>+Produccion_UO!U324</f>
        <v>0</v>
      </c>
      <c r="V324" s="21">
        <f>+Produccion_UO!V324</f>
        <v>0</v>
      </c>
      <c r="W324" s="21">
        <f>+Produccion_UO!W324</f>
        <v>0</v>
      </c>
      <c r="X324" s="21">
        <f>+Produccion_UO!X324</f>
        <v>0</v>
      </c>
      <c r="Y324" s="21">
        <f>+Produccion_UO!Y324</f>
        <v>0</v>
      </c>
      <c r="Z324" s="21">
        <f>+Produccion_UO!Z324</f>
        <v>0</v>
      </c>
      <c r="AA324" s="21">
        <f>+Produccion_UO!AA324</f>
        <v>0</v>
      </c>
      <c r="AB324" s="21">
        <f>+Produccion_UO!AB324</f>
        <v>0</v>
      </c>
      <c r="AC324" s="21">
        <f>+Produccion_UO!AC324</f>
        <v>0</v>
      </c>
      <c r="AD324" s="21">
        <f>+Produccion_UO!AD324</f>
        <v>0</v>
      </c>
      <c r="AE324" s="21">
        <f>+Produccion_UO!AE324</f>
        <v>0</v>
      </c>
      <c r="AF324" s="21">
        <f>+Produccion_UO!AF324</f>
        <v>0</v>
      </c>
      <c r="AG324" s="21">
        <f>+Produccion_UO!AG324</f>
        <v>0</v>
      </c>
      <c r="AH324" s="21">
        <f>+Produccion_UO!AH324</f>
        <v>0</v>
      </c>
      <c r="AI324" s="21">
        <f>+Produccion_UO!AI324</f>
        <v>0</v>
      </c>
      <c r="AJ324" s="21">
        <f>+Produccion_UO!AJ324</f>
        <v>0</v>
      </c>
      <c r="AK324" s="21">
        <f>+Produccion_UO!AK324</f>
        <v>0</v>
      </c>
      <c r="AL324" s="21">
        <f>+Produccion_UO!AL324</f>
        <v>0</v>
      </c>
      <c r="AM324" s="21">
        <f>+Produccion_UO!AM324</f>
        <v>0</v>
      </c>
      <c r="AN324" s="21">
        <f>+Produccion_UO!AN324</f>
        <v>0</v>
      </c>
      <c r="AO324" s="21">
        <f>+Produccion_UO!AO324</f>
        <v>0</v>
      </c>
      <c r="AP324" s="21">
        <f>+Produccion_UO!AP324</f>
        <v>0</v>
      </c>
      <c r="AQ324" s="21">
        <f>+Produccion_UO!AQ324</f>
        <v>0</v>
      </c>
      <c r="AR324" s="21">
        <f>+Produccion_UO!AR324</f>
        <v>0</v>
      </c>
    </row>
    <row r="325" spans="10:44" x14ac:dyDescent="0.25">
      <c r="J325" s="24" t="s">
        <v>88</v>
      </c>
      <c r="K325" s="59" t="s">
        <v>223</v>
      </c>
      <c r="L325" s="167" t="s">
        <v>680</v>
      </c>
      <c r="M325" s="21">
        <f>+Produccion_UO!M325</f>
        <v>38.960633188059163</v>
      </c>
      <c r="N325" s="21">
        <f>+Produccion_UO!N325</f>
        <v>38.170906457541669</v>
      </c>
      <c r="O325" s="21">
        <f>+Produccion_UO!O325</f>
        <v>38.19750945828639</v>
      </c>
      <c r="P325" s="21">
        <f>+Produccion_UO!P325</f>
        <v>38.224112459030835</v>
      </c>
      <c r="Q325" s="21">
        <f>+Produccion_UO!Q325</f>
        <v>38.250715459775556</v>
      </c>
      <c r="R325" s="21">
        <f>+Produccion_UO!R325</f>
        <v>34.996877029252502</v>
      </c>
      <c r="S325" s="21">
        <f>+Produccion_UO!S325</f>
        <v>31.743038598729719</v>
      </c>
      <c r="T325" s="21">
        <f>+Produccion_UO!T325</f>
        <v>29.065514191215279</v>
      </c>
      <c r="U325" s="21">
        <f>+Produccion_UO!U325</f>
        <v>26.387989783700888</v>
      </c>
      <c r="V325" s="21">
        <f>+Produccion_UO!V325</f>
        <v>24.168610171971611</v>
      </c>
      <c r="W325" s="21">
        <f>+Produccion_UO!W325</f>
        <v>21.949230560242306</v>
      </c>
      <c r="X325" s="21">
        <f>+Produccion_UO!X325</f>
        <v>19.729850948513</v>
      </c>
      <c r="Y325" s="21">
        <f>+Produccion_UO!Y325</f>
        <v>18.172902642487944</v>
      </c>
      <c r="Z325" s="21">
        <f>+Produccion_UO!Z325</f>
        <v>16.61595433646286</v>
      </c>
      <c r="AA325" s="21">
        <f>+Produccion_UO!AA325</f>
        <v>7.5107022748254444</v>
      </c>
      <c r="AB325" s="21">
        <f>+Produccion_UO!AB325</f>
        <v>0</v>
      </c>
      <c r="AC325" s="21">
        <f>+Produccion_UO!AC325</f>
        <v>0</v>
      </c>
      <c r="AD325" s="21">
        <f>+Produccion_UO!AD325</f>
        <v>0</v>
      </c>
      <c r="AE325" s="21">
        <f>+Produccion_UO!AE325</f>
        <v>0</v>
      </c>
      <c r="AF325" s="21">
        <f>+Produccion_UO!AF325</f>
        <v>0</v>
      </c>
      <c r="AG325" s="21">
        <f>+Produccion_UO!AG325</f>
        <v>0</v>
      </c>
      <c r="AH325" s="21">
        <f>+Produccion_UO!AH325</f>
        <v>0</v>
      </c>
      <c r="AI325" s="21">
        <f>+Produccion_UO!AI325</f>
        <v>0</v>
      </c>
      <c r="AJ325" s="21">
        <f>+Produccion_UO!AJ325</f>
        <v>0</v>
      </c>
      <c r="AK325" s="21">
        <f>+Produccion_UO!AK325</f>
        <v>0</v>
      </c>
      <c r="AL325" s="21">
        <f>+Produccion_UO!AL325</f>
        <v>0</v>
      </c>
      <c r="AM325" s="21">
        <f>+Produccion_UO!AM325</f>
        <v>0</v>
      </c>
      <c r="AN325" s="21">
        <f>+Produccion_UO!AN325</f>
        <v>0</v>
      </c>
      <c r="AO325" s="21">
        <f>+Produccion_UO!AO325</f>
        <v>0</v>
      </c>
      <c r="AP325" s="21">
        <f>+Produccion_UO!AP325</f>
        <v>0</v>
      </c>
      <c r="AQ325" s="21">
        <f>+Produccion_UO!AQ325</f>
        <v>0</v>
      </c>
      <c r="AR325" s="21">
        <f>+Produccion_UO!AR325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6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7" t="s">
        <v>678</v>
      </c>
      <c r="M332" s="21">
        <f>+Produccion_UO!M332</f>
        <v>203.91283037822691</v>
      </c>
      <c r="N332" s="21">
        <f>+Produccion_UO!N332</f>
        <v>164.77828300585139</v>
      </c>
      <c r="O332" s="21">
        <f>+Produccion_UO!O332</f>
        <v>129.01238192485832</v>
      </c>
      <c r="P332" s="21">
        <f>+Produccion_UO!P332</f>
        <v>150.66227896997333</v>
      </c>
      <c r="Q332" s="21">
        <f>+Produccion_UO!Q332</f>
        <v>143.60427695203416</v>
      </c>
      <c r="R332" s="21">
        <f>+Produccion_UO!R332</f>
        <v>0</v>
      </c>
      <c r="S332" s="21">
        <f>+Produccion_UO!S332</f>
        <v>0</v>
      </c>
      <c r="T332" s="21">
        <f>+Produccion_UO!T332</f>
        <v>0</v>
      </c>
      <c r="U332" s="21">
        <f>+Produccion_UO!U332</f>
        <v>0</v>
      </c>
      <c r="V332" s="21">
        <f>+Produccion_UO!V332</f>
        <v>0</v>
      </c>
      <c r="W332" s="21">
        <f>+Produccion_UO!W332</f>
        <v>0</v>
      </c>
      <c r="X332" s="21">
        <f>+Produccion_UO!X332</f>
        <v>0</v>
      </c>
      <c r="Y332" s="21">
        <f>+Produccion_UO!Y332</f>
        <v>0</v>
      </c>
      <c r="Z332" s="21">
        <f>+Produccion_UO!Z332</f>
        <v>0</v>
      </c>
      <c r="AA332" s="21">
        <f>+Produccion_UO!AA332</f>
        <v>0</v>
      </c>
      <c r="AB332" s="21">
        <f>+Produccion_UO!AB332</f>
        <v>0</v>
      </c>
      <c r="AC332" s="21">
        <f>+Produccion_UO!AC332</f>
        <v>0</v>
      </c>
      <c r="AD332" s="21">
        <f>+Produccion_UO!AD332</f>
        <v>0</v>
      </c>
      <c r="AE332" s="21">
        <f>+Produccion_UO!AE332</f>
        <v>0</v>
      </c>
      <c r="AF332" s="21">
        <f>+Produccion_UO!AF332</f>
        <v>0</v>
      </c>
      <c r="AG332" s="21">
        <f>+Produccion_UO!AG332</f>
        <v>0</v>
      </c>
      <c r="AH332" s="21">
        <f>+Produccion_UO!AH332</f>
        <v>0</v>
      </c>
      <c r="AI332" s="21">
        <f>+Produccion_UO!AI332</f>
        <v>0</v>
      </c>
      <c r="AJ332" s="21">
        <f>+Produccion_UO!AJ332</f>
        <v>0</v>
      </c>
      <c r="AK332" s="21">
        <f>+Produccion_UO!AK332</f>
        <v>0</v>
      </c>
      <c r="AL332" s="21">
        <f>+Produccion_UO!AL332</f>
        <v>0</v>
      </c>
      <c r="AM332" s="21">
        <f>+Produccion_UO!AM332</f>
        <v>0</v>
      </c>
      <c r="AN332" s="21">
        <f>+Produccion_UO!AN332</f>
        <v>0</v>
      </c>
      <c r="AO332" s="21">
        <f>+Produccion_UO!AO332</f>
        <v>0</v>
      </c>
      <c r="AP332" s="21">
        <f>+Produccion_UO!AP332</f>
        <v>0</v>
      </c>
      <c r="AQ332" s="21">
        <f>+Produccion_UO!AQ332</f>
        <v>0</v>
      </c>
      <c r="AR332" s="21">
        <f>+Produccion_UO!AR332</f>
        <v>0</v>
      </c>
    </row>
    <row r="333" spans="10:44" x14ac:dyDescent="0.25">
      <c r="J333" s="24" t="s">
        <v>79</v>
      </c>
      <c r="K333" s="59" t="s">
        <v>225</v>
      </c>
      <c r="L333" s="167" t="s">
        <v>679</v>
      </c>
      <c r="M333" s="21">
        <f>+Produccion_UO!M333+Produccion_UO!M334</f>
        <v>118.87684416</v>
      </c>
      <c r="N333" s="21">
        <f>+Produccion_UO!N333+Produccion_UO!N334</f>
        <v>118.87684416</v>
      </c>
      <c r="O333" s="21">
        <f>+Produccion_UO!O333+Produccion_UO!O334</f>
        <v>118.87684416</v>
      </c>
      <c r="P333" s="21">
        <f>+Produccion_UO!P333+Produccion_UO!P334</f>
        <v>118.87684416</v>
      </c>
      <c r="Q333" s="21">
        <f>+Produccion_UO!Q333+Produccion_UO!Q334</f>
        <v>118.87684416</v>
      </c>
      <c r="R333" s="21">
        <f>+Produccion_UO!R333+Produccion_UO!R334</f>
        <v>118.87684416</v>
      </c>
      <c r="S333" s="21">
        <f>+Produccion_UO!S333+Produccion_UO!S334</f>
        <v>118.87684416</v>
      </c>
      <c r="T333" s="21">
        <f>+Produccion_UO!T333+Produccion_UO!T334</f>
        <v>118.87684416</v>
      </c>
      <c r="U333" s="21">
        <f>+Produccion_UO!U333+Produccion_UO!U334</f>
        <v>61.379143713236601</v>
      </c>
      <c r="V333" s="21">
        <f>+Produccion_UO!V333+Produccion_UO!V334</f>
        <v>0.69880078684367219</v>
      </c>
      <c r="W333" s="21">
        <f>+Produccion_UO!W333+Produccion_UO!W334</f>
        <v>0.44724811507338053</v>
      </c>
      <c r="X333" s="21">
        <f>+Produccion_UO!X333+Produccion_UO!X334</f>
        <v>0.44724811507338891</v>
      </c>
      <c r="Y333" s="21">
        <f>+Produccion_UO!Y333+Produccion_UO!Y334</f>
        <v>0.44724811507338891</v>
      </c>
      <c r="Z333" s="21">
        <f>+Produccion_UO!Z333+Produccion_UO!Z334</f>
        <v>0.31670331548989722</v>
      </c>
      <c r="AA333" s="21">
        <f>+Produccion_UO!AA333+Produccion_UO!AA334</f>
        <v>0</v>
      </c>
      <c r="AB333" s="21">
        <f>+Produccion_UO!AB333+Produccion_UO!AB334</f>
        <v>0</v>
      </c>
      <c r="AC333" s="21">
        <f>+Produccion_UO!AC333+Produccion_UO!AC334</f>
        <v>0</v>
      </c>
      <c r="AD333" s="21">
        <f>+Produccion_UO!AD333+Produccion_UO!AD334</f>
        <v>0</v>
      </c>
      <c r="AE333" s="21">
        <f>+Produccion_UO!AE333+Produccion_UO!AE334</f>
        <v>0</v>
      </c>
      <c r="AF333" s="21">
        <f>+Produccion_UO!AF333+Produccion_UO!AF334</f>
        <v>0</v>
      </c>
      <c r="AG333" s="21">
        <f>+Produccion_UO!AG333+Produccion_UO!AG334</f>
        <v>0</v>
      </c>
      <c r="AH333" s="21">
        <f>+Produccion_UO!AH333+Produccion_UO!AH334</f>
        <v>0</v>
      </c>
      <c r="AI333" s="21">
        <f>+Produccion_UO!AI333+Produccion_UO!AI334</f>
        <v>0</v>
      </c>
      <c r="AJ333" s="21">
        <f>+Produccion_UO!AJ333+Produccion_UO!AJ334</f>
        <v>0</v>
      </c>
      <c r="AK333" s="21">
        <f>+Produccion_UO!AK333+Produccion_UO!AK334</f>
        <v>0</v>
      </c>
      <c r="AL333" s="21">
        <f>+Produccion_UO!AL333+Produccion_UO!AL334</f>
        <v>0</v>
      </c>
      <c r="AM333" s="21">
        <f>+Produccion_UO!AM333+Produccion_UO!AM334</f>
        <v>0</v>
      </c>
      <c r="AN333" s="21">
        <f>+Produccion_UO!AN333+Produccion_UO!AN334</f>
        <v>0</v>
      </c>
      <c r="AO333" s="21">
        <f>+Produccion_UO!AO333+Produccion_UO!AO334</f>
        <v>0</v>
      </c>
      <c r="AP333" s="21">
        <f>+Produccion_UO!AP333+Produccion_UO!AP334</f>
        <v>0</v>
      </c>
      <c r="AQ333" s="21">
        <f>+Produccion_UO!AQ333+Produccion_UO!AQ334</f>
        <v>0</v>
      </c>
      <c r="AR333" s="21">
        <f>+Produccion_UO!AR333+Produccion_UO!AR334</f>
        <v>0</v>
      </c>
    </row>
    <row r="334" spans="10:44" x14ac:dyDescent="0.25">
      <c r="J334" s="24" t="s">
        <v>79</v>
      </c>
      <c r="K334" s="59" t="s">
        <v>226</v>
      </c>
      <c r="L334" s="168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</row>
    <row r="335" spans="10:44" x14ac:dyDescent="0.25">
      <c r="J335" s="24" t="s">
        <v>80</v>
      </c>
      <c r="K335" s="59" t="s">
        <v>378</v>
      </c>
      <c r="L335" s="167" t="s">
        <v>683</v>
      </c>
      <c r="M335" s="21">
        <f>+Produccion_UO!M335</f>
        <v>0</v>
      </c>
      <c r="N335" s="21">
        <f>+Produccion_UO!N335</f>
        <v>0</v>
      </c>
      <c r="O335" s="21">
        <f>+Produccion_UO!O335</f>
        <v>0</v>
      </c>
      <c r="P335" s="21">
        <f>+Produccion_UO!P335</f>
        <v>0</v>
      </c>
      <c r="Q335" s="21">
        <f>+Produccion_UO!Q335</f>
        <v>0</v>
      </c>
      <c r="R335" s="21">
        <f>+Produccion_UO!R335</f>
        <v>0</v>
      </c>
      <c r="S335" s="21">
        <f>+Produccion_UO!S335</f>
        <v>0</v>
      </c>
      <c r="T335" s="21">
        <f>+Produccion_UO!T335</f>
        <v>0</v>
      </c>
      <c r="U335" s="21">
        <f>+Produccion_UO!U335</f>
        <v>0</v>
      </c>
      <c r="V335" s="21">
        <f>+Produccion_UO!V335</f>
        <v>0</v>
      </c>
      <c r="W335" s="21">
        <f>+Produccion_UO!W335</f>
        <v>0</v>
      </c>
      <c r="X335" s="21">
        <f>+Produccion_UO!X335</f>
        <v>0</v>
      </c>
      <c r="Y335" s="21">
        <f>+Produccion_UO!Y335</f>
        <v>0</v>
      </c>
      <c r="Z335" s="21">
        <f>+Produccion_UO!Z335</f>
        <v>0</v>
      </c>
      <c r="AA335" s="21">
        <f>+Produccion_UO!AA335</f>
        <v>0</v>
      </c>
      <c r="AB335" s="21">
        <f>+Produccion_UO!AB335</f>
        <v>0</v>
      </c>
      <c r="AC335" s="21">
        <f>+Produccion_UO!AC335</f>
        <v>0</v>
      </c>
      <c r="AD335" s="21">
        <f>+Produccion_UO!AD335</f>
        <v>0</v>
      </c>
      <c r="AE335" s="21">
        <f>+Produccion_UO!AE335</f>
        <v>0</v>
      </c>
      <c r="AF335" s="21">
        <f>+Produccion_UO!AF335</f>
        <v>0</v>
      </c>
      <c r="AG335" s="21">
        <f>+Produccion_UO!AG335</f>
        <v>0</v>
      </c>
      <c r="AH335" s="21">
        <f>+Produccion_UO!AH335</f>
        <v>0</v>
      </c>
      <c r="AI335" s="21">
        <f>+Produccion_UO!AI335</f>
        <v>0</v>
      </c>
      <c r="AJ335" s="21">
        <f>+Produccion_UO!AJ335</f>
        <v>0</v>
      </c>
      <c r="AK335" s="21">
        <f>+Produccion_UO!AK335</f>
        <v>0</v>
      </c>
      <c r="AL335" s="21">
        <f>+Produccion_UO!AL335</f>
        <v>0</v>
      </c>
      <c r="AM335" s="21">
        <f>+Produccion_UO!AM335</f>
        <v>0</v>
      </c>
      <c r="AN335" s="21">
        <f>+Produccion_UO!AN335</f>
        <v>0</v>
      </c>
      <c r="AO335" s="21">
        <f>+Produccion_UO!AO335</f>
        <v>0</v>
      </c>
      <c r="AP335" s="21">
        <f>+Produccion_UO!AP335</f>
        <v>0</v>
      </c>
      <c r="AQ335" s="21">
        <f>+Produccion_UO!AQ335</f>
        <v>0</v>
      </c>
      <c r="AR335" s="21">
        <f>+Produccion_UO!AR335</f>
        <v>0</v>
      </c>
    </row>
    <row r="336" spans="10:44" x14ac:dyDescent="0.25">
      <c r="J336" s="24" t="s">
        <v>81</v>
      </c>
      <c r="K336" s="59" t="s">
        <v>227</v>
      </c>
      <c r="L336" s="167" t="s">
        <v>681</v>
      </c>
      <c r="M336" s="21">
        <f>+Produccion_UO!M336</f>
        <v>7.0096203626629165</v>
      </c>
      <c r="N336" s="21">
        <f>+Produccion_UO!N336</f>
        <v>6.1147312311071103</v>
      </c>
      <c r="O336" s="21">
        <f>+Produccion_UO!O336</f>
        <v>5.1711808739610552</v>
      </c>
      <c r="P336" s="21">
        <f>+Produccion_UO!P336</f>
        <v>4.2276305168150001</v>
      </c>
      <c r="Q336" s="21">
        <f>+Produccion_UO!Q336</f>
        <v>3.2840801596689446</v>
      </c>
      <c r="R336" s="21">
        <f>+Produccion_UO!R336</f>
        <v>2.2727363005669581</v>
      </c>
      <c r="S336" s="21">
        <f>+Produccion_UO!S336</f>
        <v>1.2613924414649749</v>
      </c>
      <c r="T336" s="21">
        <f>+Produccion_UO!T336</f>
        <v>0.56286286759189719</v>
      </c>
      <c r="U336" s="21">
        <f>+Produccion_UO!U336</f>
        <v>0</v>
      </c>
      <c r="V336" s="21">
        <f>+Produccion_UO!V336</f>
        <v>0</v>
      </c>
      <c r="W336" s="21">
        <f>+Produccion_UO!W336</f>
        <v>0</v>
      </c>
      <c r="X336" s="21">
        <f>+Produccion_UO!X336</f>
        <v>0</v>
      </c>
      <c r="Y336" s="21">
        <f>+Produccion_UO!Y336</f>
        <v>0</v>
      </c>
      <c r="Z336" s="21">
        <f>+Produccion_UO!Z336</f>
        <v>0</v>
      </c>
      <c r="AA336" s="21">
        <f>+Produccion_UO!AA336</f>
        <v>0</v>
      </c>
      <c r="AB336" s="21">
        <f>+Produccion_UO!AB336</f>
        <v>0</v>
      </c>
      <c r="AC336" s="21">
        <f>+Produccion_UO!AC336</f>
        <v>0</v>
      </c>
      <c r="AD336" s="21">
        <f>+Produccion_UO!AD336</f>
        <v>0</v>
      </c>
      <c r="AE336" s="21">
        <f>+Produccion_UO!AE336</f>
        <v>0</v>
      </c>
      <c r="AF336" s="21">
        <f>+Produccion_UO!AF336</f>
        <v>0</v>
      </c>
      <c r="AG336" s="21">
        <f>+Produccion_UO!AG336</f>
        <v>0</v>
      </c>
      <c r="AH336" s="21">
        <f>+Produccion_UO!AH336</f>
        <v>0</v>
      </c>
      <c r="AI336" s="21">
        <f>+Produccion_UO!AI336</f>
        <v>0</v>
      </c>
      <c r="AJ336" s="21">
        <f>+Produccion_UO!AJ336</f>
        <v>0</v>
      </c>
      <c r="AK336" s="21">
        <f>+Produccion_UO!AK336</f>
        <v>0</v>
      </c>
      <c r="AL336" s="21">
        <f>+Produccion_UO!AL336</f>
        <v>0</v>
      </c>
      <c r="AM336" s="21">
        <f>+Produccion_UO!AM336</f>
        <v>0</v>
      </c>
      <c r="AN336" s="21">
        <f>+Produccion_UO!AN336</f>
        <v>0</v>
      </c>
      <c r="AO336" s="21">
        <f>+Produccion_UO!AO336</f>
        <v>0</v>
      </c>
      <c r="AP336" s="21">
        <f>+Produccion_UO!AP336</f>
        <v>0</v>
      </c>
      <c r="AQ336" s="21">
        <f>+Produccion_UO!AQ336</f>
        <v>0</v>
      </c>
      <c r="AR336" s="21">
        <f>+Produccion_UO!AR336</f>
        <v>0</v>
      </c>
    </row>
    <row r="337" spans="10:44" x14ac:dyDescent="0.25">
      <c r="J337" s="24" t="s">
        <v>82</v>
      </c>
      <c r="K337" s="59" t="s">
        <v>228</v>
      </c>
      <c r="L337" s="167" t="s">
        <v>682</v>
      </c>
      <c r="M337" s="21">
        <f>+Produccion_UO!M337</f>
        <v>1.0587694932775304</v>
      </c>
      <c r="N337" s="21">
        <f>+Produccion_UO!N337</f>
        <v>0.79284143689790554</v>
      </c>
      <c r="O337" s="21">
        <f>+Produccion_UO!O337</f>
        <v>0.62493980837810004</v>
      </c>
      <c r="P337" s="21">
        <f>+Produccion_UO!P337</f>
        <v>0.4570381798582972</v>
      </c>
      <c r="Q337" s="21">
        <f>+Produccion_UO!Q337</f>
        <v>0.28913655133849442</v>
      </c>
      <c r="R337" s="21">
        <f>+Produccion_UO!R337</f>
        <v>4.531567091355778E-2</v>
      </c>
      <c r="S337" s="21">
        <f>+Produccion_UO!S337</f>
        <v>0</v>
      </c>
      <c r="T337" s="21">
        <f>+Produccion_UO!T337</f>
        <v>0</v>
      </c>
      <c r="U337" s="21">
        <f>+Produccion_UO!U337</f>
        <v>0</v>
      </c>
      <c r="V337" s="21">
        <f>+Produccion_UO!V337</f>
        <v>0</v>
      </c>
      <c r="W337" s="21">
        <f>+Produccion_UO!W337</f>
        <v>0</v>
      </c>
      <c r="X337" s="21">
        <f>+Produccion_UO!X337</f>
        <v>0</v>
      </c>
      <c r="Y337" s="21">
        <f>+Produccion_UO!Y337</f>
        <v>0</v>
      </c>
      <c r="Z337" s="21">
        <f>+Produccion_UO!Z337</f>
        <v>0</v>
      </c>
      <c r="AA337" s="21">
        <f>+Produccion_UO!AA337</f>
        <v>0</v>
      </c>
      <c r="AB337" s="21">
        <f>+Produccion_UO!AB337</f>
        <v>0</v>
      </c>
      <c r="AC337" s="21">
        <f>+Produccion_UO!AC337</f>
        <v>0</v>
      </c>
      <c r="AD337" s="21">
        <f>+Produccion_UO!AD337</f>
        <v>0</v>
      </c>
      <c r="AE337" s="21">
        <f>+Produccion_UO!AE337</f>
        <v>0</v>
      </c>
      <c r="AF337" s="21">
        <f>+Produccion_UO!AF337</f>
        <v>0</v>
      </c>
      <c r="AG337" s="21">
        <f>+Produccion_UO!AG337</f>
        <v>0</v>
      </c>
      <c r="AH337" s="21">
        <f>+Produccion_UO!AH337</f>
        <v>0</v>
      </c>
      <c r="AI337" s="21">
        <f>+Produccion_UO!AI337</f>
        <v>0</v>
      </c>
      <c r="AJ337" s="21">
        <f>+Produccion_UO!AJ337</f>
        <v>0</v>
      </c>
      <c r="AK337" s="21">
        <f>+Produccion_UO!AK337</f>
        <v>0</v>
      </c>
      <c r="AL337" s="21">
        <f>+Produccion_UO!AL337</f>
        <v>0</v>
      </c>
      <c r="AM337" s="21">
        <f>+Produccion_UO!AM337</f>
        <v>0</v>
      </c>
      <c r="AN337" s="21">
        <f>+Produccion_UO!AN337</f>
        <v>0</v>
      </c>
      <c r="AO337" s="21">
        <f>+Produccion_UO!AO337</f>
        <v>0</v>
      </c>
      <c r="AP337" s="21">
        <f>+Produccion_UO!AP337</f>
        <v>0</v>
      </c>
      <c r="AQ337" s="21">
        <f>+Produccion_UO!AQ337</f>
        <v>0</v>
      </c>
      <c r="AR337" s="21">
        <f>+Produccion_UO!AR337</f>
        <v>0</v>
      </c>
    </row>
    <row r="338" spans="10:44" x14ac:dyDescent="0.25">
      <c r="J338" s="24" t="s">
        <v>83</v>
      </c>
      <c r="K338" s="59" t="s">
        <v>229</v>
      </c>
      <c r="L338" s="167" t="s">
        <v>680</v>
      </c>
      <c r="M338" s="21">
        <f>+Produccion_UO!M338</f>
        <v>4.4028460799999998</v>
      </c>
      <c r="N338" s="21">
        <f>+Produccion_UO!N338</f>
        <v>4.4028460799999998</v>
      </c>
      <c r="O338" s="21">
        <f>+Produccion_UO!O338</f>
        <v>4.4028460799999998</v>
      </c>
      <c r="P338" s="21">
        <f>+Produccion_UO!P338</f>
        <v>4.4028460799999998</v>
      </c>
      <c r="Q338" s="21">
        <f>+Produccion_UO!Q338</f>
        <v>4.4028460799999998</v>
      </c>
      <c r="R338" s="21">
        <f>+Produccion_UO!R338</f>
        <v>4.4028460799999998</v>
      </c>
      <c r="S338" s="21">
        <f>+Produccion_UO!S338</f>
        <v>4.4028460799999998</v>
      </c>
      <c r="T338" s="21">
        <f>+Produccion_UO!T338</f>
        <v>4.4028460799999998</v>
      </c>
      <c r="U338" s="21">
        <f>+Produccion_UO!U338</f>
        <v>4.4028460799999998</v>
      </c>
      <c r="V338" s="21">
        <f>+Produccion_UO!V338</f>
        <v>4.4028460799999998</v>
      </c>
      <c r="W338" s="21">
        <f>+Produccion_UO!W338</f>
        <v>4.4028460799999998</v>
      </c>
      <c r="X338" s="21">
        <f>+Produccion_UO!X338</f>
        <v>4.4028460799999998</v>
      </c>
      <c r="Y338" s="21">
        <f>+Produccion_UO!Y338</f>
        <v>4.4028460799999998</v>
      </c>
      <c r="Z338" s="21">
        <f>+Produccion_UO!Z338</f>
        <v>4.4028460799999998</v>
      </c>
      <c r="AA338" s="21">
        <f>+Produccion_UO!AA338</f>
        <v>2.6271833084004053</v>
      </c>
      <c r="AB338" s="21">
        <f>+Produccion_UO!AB338</f>
        <v>0</v>
      </c>
      <c r="AC338" s="21">
        <f>+Produccion_UO!AC338</f>
        <v>0</v>
      </c>
      <c r="AD338" s="21">
        <f>+Produccion_UO!AD338</f>
        <v>0</v>
      </c>
      <c r="AE338" s="21">
        <f>+Produccion_UO!AE338</f>
        <v>0</v>
      </c>
      <c r="AF338" s="21">
        <f>+Produccion_UO!AF338</f>
        <v>0</v>
      </c>
      <c r="AG338" s="21">
        <f>+Produccion_UO!AG338</f>
        <v>0</v>
      </c>
      <c r="AH338" s="21">
        <f>+Produccion_UO!AH338</f>
        <v>0</v>
      </c>
      <c r="AI338" s="21">
        <f>+Produccion_UO!AI338</f>
        <v>0</v>
      </c>
      <c r="AJ338" s="21">
        <f>+Produccion_UO!AJ338</f>
        <v>0</v>
      </c>
      <c r="AK338" s="21">
        <f>+Produccion_UO!AK338</f>
        <v>0</v>
      </c>
      <c r="AL338" s="21">
        <f>+Produccion_UO!AL338</f>
        <v>0</v>
      </c>
      <c r="AM338" s="21">
        <f>+Produccion_UO!AM338</f>
        <v>0</v>
      </c>
      <c r="AN338" s="21">
        <f>+Produccion_UO!AN338</f>
        <v>0</v>
      </c>
      <c r="AO338" s="21">
        <f>+Produccion_UO!AO338</f>
        <v>0</v>
      </c>
      <c r="AP338" s="21">
        <f>+Produccion_UO!AP338</f>
        <v>0</v>
      </c>
      <c r="AQ338" s="21">
        <f>+Produccion_UO!AQ338</f>
        <v>0</v>
      </c>
      <c r="AR338" s="21">
        <f>+Produccion_UO!AR338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7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3" t="s">
        <v>678</v>
      </c>
      <c r="M345" s="21">
        <f>+Produccion_UO!M345</f>
        <v>0</v>
      </c>
      <c r="N345" s="21">
        <f>+Produccion_UO!N345</f>
        <v>0</v>
      </c>
      <c r="O345" s="21">
        <f>+Produccion_UO!O345</f>
        <v>0</v>
      </c>
      <c r="P345" s="21">
        <f>+Produccion_UO!P345</f>
        <v>0</v>
      </c>
      <c r="Q345" s="21">
        <f>+Produccion_UO!Q345</f>
        <v>0</v>
      </c>
      <c r="R345" s="21">
        <f>+Produccion_UO!R345</f>
        <v>0</v>
      </c>
      <c r="S345" s="21">
        <f>+Produccion_UO!S345</f>
        <v>0</v>
      </c>
      <c r="T345" s="21">
        <f>+Produccion_UO!T345</f>
        <v>0</v>
      </c>
      <c r="U345" s="21">
        <f>+Produccion_UO!U345</f>
        <v>0</v>
      </c>
      <c r="V345" s="21">
        <f>+Produccion_UO!V345</f>
        <v>0</v>
      </c>
      <c r="W345" s="21">
        <f>+Produccion_UO!W345</f>
        <v>0</v>
      </c>
      <c r="X345" s="21">
        <f>+Produccion_UO!X345</f>
        <v>0</v>
      </c>
      <c r="Y345" s="21">
        <f>+Produccion_UO!Y345</f>
        <v>0</v>
      </c>
      <c r="Z345" s="21">
        <f>+Produccion_UO!Z345</f>
        <v>0</v>
      </c>
      <c r="AA345" s="21">
        <f>+Produccion_UO!AA345</f>
        <v>0</v>
      </c>
      <c r="AB345" s="21">
        <f>+Produccion_UO!AB345</f>
        <v>0</v>
      </c>
      <c r="AC345" s="21">
        <f>+Produccion_UO!AC345</f>
        <v>0</v>
      </c>
      <c r="AD345" s="21">
        <f>+Produccion_UO!AD345</f>
        <v>0</v>
      </c>
      <c r="AE345" s="21">
        <f>+Produccion_UO!AE345</f>
        <v>0</v>
      </c>
      <c r="AF345" s="21">
        <f>+Produccion_UO!AF345</f>
        <v>0</v>
      </c>
      <c r="AG345" s="21">
        <f>+Produccion_UO!AG345</f>
        <v>0</v>
      </c>
      <c r="AH345" s="21">
        <f>+Produccion_UO!AH345</f>
        <v>0</v>
      </c>
      <c r="AI345" s="21">
        <f>+Produccion_UO!AI345</f>
        <v>0</v>
      </c>
      <c r="AJ345" s="21">
        <f>+Produccion_UO!AJ345</f>
        <v>0</v>
      </c>
      <c r="AK345" s="21">
        <f>+Produccion_UO!AK345</f>
        <v>0</v>
      </c>
      <c r="AL345" s="21">
        <f>+Produccion_UO!AL345</f>
        <v>0</v>
      </c>
      <c r="AM345" s="21">
        <f>+Produccion_UO!AM345</f>
        <v>0</v>
      </c>
      <c r="AN345" s="21">
        <f>+Produccion_UO!AN345</f>
        <v>0</v>
      </c>
      <c r="AO345" s="21">
        <f>+Produccion_UO!AO345</f>
        <v>0</v>
      </c>
      <c r="AP345" s="21">
        <f>+Produccion_UO!AP345</f>
        <v>0</v>
      </c>
      <c r="AQ345" s="21">
        <f>+Produccion_UO!AQ345</f>
        <v>0</v>
      </c>
      <c r="AR345" s="21">
        <f>+Produccion_UO!AR345</f>
        <v>0</v>
      </c>
    </row>
    <row r="346" spans="10:44" x14ac:dyDescent="0.25">
      <c r="J346" s="61" t="s">
        <v>73</v>
      </c>
      <c r="K346" s="19" t="s">
        <v>425</v>
      </c>
      <c r="L346" s="163" t="s">
        <v>679</v>
      </c>
      <c r="M346" s="21">
        <f>+Produccion_UO!M346+Produccion_UO!M347</f>
        <v>486.00316128323391</v>
      </c>
      <c r="N346" s="21">
        <f>+Produccion_UO!N346+Produccion_UO!N347</f>
        <v>461.14267596914249</v>
      </c>
      <c r="O346" s="21">
        <f>+Produccion_UO!O346+Produccion_UO!O347</f>
        <v>435.37678303096862</v>
      </c>
      <c r="P346" s="21">
        <f>+Produccion_UO!P346+Produccion_UO!P347</f>
        <v>415.32500701757743</v>
      </c>
      <c r="Q346" s="21">
        <f>+Produccion_UO!Q346+Produccion_UO!Q347</f>
        <v>371.07825498287559</v>
      </c>
      <c r="R346" s="21">
        <f>+Produccion_UO!R346+Produccion_UO!R347</f>
        <v>343.81376052285611</v>
      </c>
      <c r="S346" s="21">
        <f>+Produccion_UO!S346+Produccion_UO!S347</f>
        <v>316.54926606283385</v>
      </c>
      <c r="T346" s="21">
        <f>+Produccion_UO!T346+Produccion_UO!T347</f>
        <v>294.92877021320805</v>
      </c>
      <c r="U346" s="21">
        <f>+Produccion_UO!U346+Produccion_UO!U347</f>
        <v>264.10195729946486</v>
      </c>
      <c r="V346" s="21">
        <f>+Produccion_UO!V346+Produccion_UO!V347</f>
        <v>248.45073027821397</v>
      </c>
      <c r="W346" s="21">
        <f>+Produccion_UO!W346+Produccion_UO!W347</f>
        <v>161.25891558972401</v>
      </c>
      <c r="X346" s="21">
        <f>+Produccion_UO!X346+Produccion_UO!X347</f>
        <v>159.64397956213946</v>
      </c>
      <c r="Y346" s="21">
        <f>+Produccion_UO!Y346+Produccion_UO!Y347</f>
        <v>159.64397956213946</v>
      </c>
      <c r="Z346" s="21">
        <f>+Produccion_UO!Z346+Produccion_UO!Z347</f>
        <v>117.70781778046435</v>
      </c>
      <c r="AA346" s="21">
        <f>+Produccion_UO!AA346+Produccion_UO!AA347</f>
        <v>0</v>
      </c>
      <c r="AB346" s="21">
        <f>+Produccion_UO!AB346+Produccion_UO!AB347</f>
        <v>0</v>
      </c>
      <c r="AC346" s="21">
        <f>+Produccion_UO!AC346+Produccion_UO!AC347</f>
        <v>0</v>
      </c>
      <c r="AD346" s="21">
        <f>+Produccion_UO!AD346+Produccion_UO!AD347</f>
        <v>0</v>
      </c>
      <c r="AE346" s="21">
        <f>+Produccion_UO!AE346+Produccion_UO!AE347</f>
        <v>0</v>
      </c>
      <c r="AF346" s="21">
        <f>+Produccion_UO!AF346+Produccion_UO!AF347</f>
        <v>0</v>
      </c>
      <c r="AG346" s="21">
        <f>+Produccion_UO!AG346+Produccion_UO!AG347</f>
        <v>0</v>
      </c>
      <c r="AH346" s="21">
        <f>+Produccion_UO!AH346+Produccion_UO!AH347</f>
        <v>0</v>
      </c>
      <c r="AI346" s="21">
        <f>+Produccion_UO!AI346+Produccion_UO!AI347</f>
        <v>0</v>
      </c>
      <c r="AJ346" s="21">
        <f>+Produccion_UO!AJ346+Produccion_UO!AJ347</f>
        <v>0</v>
      </c>
      <c r="AK346" s="21">
        <f>+Produccion_UO!AK346+Produccion_UO!AK347</f>
        <v>0</v>
      </c>
      <c r="AL346" s="21">
        <f>+Produccion_UO!AL346+Produccion_UO!AL347</f>
        <v>0</v>
      </c>
      <c r="AM346" s="21">
        <f>+Produccion_UO!AM346+Produccion_UO!AM347</f>
        <v>0</v>
      </c>
      <c r="AN346" s="21">
        <f>+Produccion_UO!AN346+Produccion_UO!AN347</f>
        <v>0</v>
      </c>
      <c r="AO346" s="21">
        <f>+Produccion_UO!AO346+Produccion_UO!AO347</f>
        <v>0</v>
      </c>
      <c r="AP346" s="21">
        <f>+Produccion_UO!AP346+Produccion_UO!AP347</f>
        <v>0</v>
      </c>
      <c r="AQ346" s="21">
        <f>+Produccion_UO!AQ346+Produccion_UO!AQ347</f>
        <v>0</v>
      </c>
      <c r="AR346" s="21">
        <f>+Produccion_UO!AR346+Produccion_UO!AR347</f>
        <v>0</v>
      </c>
    </row>
    <row r="347" spans="10:44" x14ac:dyDescent="0.25">
      <c r="J347" s="61" t="s">
        <v>73</v>
      </c>
      <c r="K347" s="19" t="s">
        <v>426</v>
      </c>
      <c r="L347" s="163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</row>
    <row r="348" spans="10:44" x14ac:dyDescent="0.25">
      <c r="J348" s="61" t="s">
        <v>74</v>
      </c>
      <c r="K348" s="19" t="s">
        <v>427</v>
      </c>
      <c r="L348" s="163" t="s">
        <v>683</v>
      </c>
      <c r="M348" s="21">
        <f>+Produccion_UO!M348</f>
        <v>3.9413033278193335</v>
      </c>
      <c r="N348" s="21">
        <f>+Produccion_UO!N348</f>
        <v>3.7243883990816111</v>
      </c>
      <c r="O348" s="21">
        <f>+Produccion_UO!O348</f>
        <v>3.5606790189021944</v>
      </c>
      <c r="P348" s="21">
        <f>+Produccion_UO!P348</f>
        <v>3.3969696387227777</v>
      </c>
      <c r="Q348" s="21">
        <f>+Produccion_UO!Q348</f>
        <v>3.2332602585433889</v>
      </c>
      <c r="R348" s="21">
        <f>+Produccion_UO!R348</f>
        <v>2.4718202920830641</v>
      </c>
      <c r="S348" s="21">
        <f>+Produccion_UO!S348</f>
        <v>2.3399898765053</v>
      </c>
      <c r="T348" s="21">
        <f>+Produccion_UO!T348</f>
        <v>0.26658893856164501</v>
      </c>
      <c r="U348" s="21">
        <f>+Produccion_UO!U348</f>
        <v>0</v>
      </c>
      <c r="V348" s="21">
        <f>+Produccion_UO!V348</f>
        <v>0</v>
      </c>
      <c r="W348" s="21">
        <f>+Produccion_UO!W348</f>
        <v>0</v>
      </c>
      <c r="X348" s="21">
        <f>+Produccion_UO!X348</f>
        <v>0</v>
      </c>
      <c r="Y348" s="21">
        <f>+Produccion_UO!Y348</f>
        <v>0</v>
      </c>
      <c r="Z348" s="21">
        <f>+Produccion_UO!Z348</f>
        <v>0</v>
      </c>
      <c r="AA348" s="21">
        <f>+Produccion_UO!AA348</f>
        <v>0</v>
      </c>
      <c r="AB348" s="21">
        <f>+Produccion_UO!AB348</f>
        <v>0</v>
      </c>
      <c r="AC348" s="21">
        <f>+Produccion_UO!AC348</f>
        <v>0</v>
      </c>
      <c r="AD348" s="21">
        <f>+Produccion_UO!AD348</f>
        <v>0</v>
      </c>
      <c r="AE348" s="21">
        <f>+Produccion_UO!AE348</f>
        <v>0</v>
      </c>
      <c r="AF348" s="21">
        <f>+Produccion_UO!AF348</f>
        <v>0</v>
      </c>
      <c r="AG348" s="21">
        <f>+Produccion_UO!AG348</f>
        <v>0</v>
      </c>
      <c r="AH348" s="21">
        <f>+Produccion_UO!AH348</f>
        <v>0</v>
      </c>
      <c r="AI348" s="21">
        <f>+Produccion_UO!AI348</f>
        <v>0</v>
      </c>
      <c r="AJ348" s="21">
        <f>+Produccion_UO!AJ348</f>
        <v>0</v>
      </c>
      <c r="AK348" s="21">
        <f>+Produccion_UO!AK348</f>
        <v>0</v>
      </c>
      <c r="AL348" s="21">
        <f>+Produccion_UO!AL348</f>
        <v>0</v>
      </c>
      <c r="AM348" s="21">
        <f>+Produccion_UO!AM348</f>
        <v>0</v>
      </c>
      <c r="AN348" s="21">
        <f>+Produccion_UO!AN348</f>
        <v>0</v>
      </c>
      <c r="AO348" s="21">
        <f>+Produccion_UO!AO348</f>
        <v>0</v>
      </c>
      <c r="AP348" s="21">
        <f>+Produccion_UO!AP348</f>
        <v>0</v>
      </c>
      <c r="AQ348" s="21">
        <f>+Produccion_UO!AQ348</f>
        <v>0</v>
      </c>
      <c r="AR348" s="21">
        <f>+Produccion_UO!AR348</f>
        <v>0</v>
      </c>
    </row>
    <row r="349" spans="10:44" x14ac:dyDescent="0.25">
      <c r="J349" s="61" t="s">
        <v>75</v>
      </c>
      <c r="K349" s="19" t="s">
        <v>428</v>
      </c>
      <c r="L349" s="163" t="s">
        <v>681</v>
      </c>
      <c r="M349" s="21">
        <f>+Produccion_UO!M349</f>
        <v>32.615994357336945</v>
      </c>
      <c r="N349" s="21">
        <f>+Produccion_UO!N349</f>
        <v>33.51088348889278</v>
      </c>
      <c r="O349" s="21">
        <f>+Produccion_UO!O349</f>
        <v>34.454433846038889</v>
      </c>
      <c r="P349" s="21">
        <f>+Produccion_UO!P349</f>
        <v>35.397984203184997</v>
      </c>
      <c r="Q349" s="21">
        <f>+Produccion_UO!Q349</f>
        <v>36.341534560331112</v>
      </c>
      <c r="R349" s="21">
        <f>+Produccion_UO!R349</f>
        <v>37.352878419433061</v>
      </c>
      <c r="S349" s="21">
        <f>+Produccion_UO!S349</f>
        <v>38.364222278534996</v>
      </c>
      <c r="T349" s="21">
        <f>+Produccion_UO!T349</f>
        <v>7.362260076408111</v>
      </c>
      <c r="U349" s="21">
        <f>+Produccion_UO!U349</f>
        <v>0</v>
      </c>
      <c r="V349" s="21">
        <f>+Produccion_UO!V349</f>
        <v>0</v>
      </c>
      <c r="W349" s="21">
        <f>+Produccion_UO!W349</f>
        <v>0</v>
      </c>
      <c r="X349" s="21">
        <f>+Produccion_UO!X349</f>
        <v>0</v>
      </c>
      <c r="Y349" s="21">
        <f>+Produccion_UO!Y349</f>
        <v>0</v>
      </c>
      <c r="Z349" s="21">
        <f>+Produccion_UO!Z349</f>
        <v>0</v>
      </c>
      <c r="AA349" s="21">
        <f>+Produccion_UO!AA349</f>
        <v>0</v>
      </c>
      <c r="AB349" s="21">
        <f>+Produccion_UO!AB349</f>
        <v>0</v>
      </c>
      <c r="AC349" s="21">
        <f>+Produccion_UO!AC349</f>
        <v>0</v>
      </c>
      <c r="AD349" s="21">
        <f>+Produccion_UO!AD349</f>
        <v>0</v>
      </c>
      <c r="AE349" s="21">
        <f>+Produccion_UO!AE349</f>
        <v>0</v>
      </c>
      <c r="AF349" s="21">
        <f>+Produccion_UO!AF349</f>
        <v>0</v>
      </c>
      <c r="AG349" s="21">
        <f>+Produccion_UO!AG349</f>
        <v>0</v>
      </c>
      <c r="AH349" s="21">
        <f>+Produccion_UO!AH349</f>
        <v>0</v>
      </c>
      <c r="AI349" s="21">
        <f>+Produccion_UO!AI349</f>
        <v>0</v>
      </c>
      <c r="AJ349" s="21">
        <f>+Produccion_UO!AJ349</f>
        <v>0</v>
      </c>
      <c r="AK349" s="21">
        <f>+Produccion_UO!AK349</f>
        <v>0</v>
      </c>
      <c r="AL349" s="21">
        <f>+Produccion_UO!AL349</f>
        <v>0</v>
      </c>
      <c r="AM349" s="21">
        <f>+Produccion_UO!AM349</f>
        <v>0</v>
      </c>
      <c r="AN349" s="21">
        <f>+Produccion_UO!AN349</f>
        <v>0</v>
      </c>
      <c r="AO349" s="21">
        <f>+Produccion_UO!AO349</f>
        <v>0</v>
      </c>
      <c r="AP349" s="21">
        <f>+Produccion_UO!AP349</f>
        <v>0</v>
      </c>
      <c r="AQ349" s="21">
        <f>+Produccion_UO!AQ349</f>
        <v>0</v>
      </c>
      <c r="AR349" s="21">
        <f>+Produccion_UO!AR349</f>
        <v>0</v>
      </c>
    </row>
    <row r="350" spans="10:44" x14ac:dyDescent="0.25">
      <c r="J350" s="61" t="s">
        <v>76</v>
      </c>
      <c r="K350" s="19" t="s">
        <v>429</v>
      </c>
      <c r="L350" s="163" t="s">
        <v>682</v>
      </c>
      <c r="M350" s="21">
        <f>+Produccion_UO!M350</f>
        <v>14.351191786722472</v>
      </c>
      <c r="N350" s="21">
        <f>+Produccion_UO!N350</f>
        <v>14.617119843102083</v>
      </c>
      <c r="O350" s="21">
        <f>+Produccion_UO!O350</f>
        <v>14.785021471621889</v>
      </c>
      <c r="P350" s="21">
        <f>+Produccion_UO!P350</f>
        <v>14.952923100141694</v>
      </c>
      <c r="Q350" s="21">
        <f>+Produccion_UO!Q350</f>
        <v>15.1208247286615</v>
      </c>
      <c r="R350" s="21">
        <f>+Produccion_UO!R350</f>
        <v>15.124384834874972</v>
      </c>
      <c r="S350" s="21">
        <f>+Produccion_UO!S350</f>
        <v>13.868629142015694</v>
      </c>
      <c r="T350" s="21">
        <f>+Produccion_UO!T350</f>
        <v>3.0819922559999999</v>
      </c>
      <c r="U350" s="21">
        <f>+Produccion_UO!U350</f>
        <v>3.0819922559999999</v>
      </c>
      <c r="V350" s="21">
        <f>+Produccion_UO!V350</f>
        <v>3.0819922559999999</v>
      </c>
      <c r="W350" s="21">
        <f>+Produccion_UO!W350</f>
        <v>3.0819922559999999</v>
      </c>
      <c r="X350" s="21">
        <f>+Produccion_UO!X350</f>
        <v>3.0819922559999999</v>
      </c>
      <c r="Y350" s="21">
        <f>+Produccion_UO!Y350</f>
        <v>3.0819922559999999</v>
      </c>
      <c r="Z350" s="21">
        <f>+Produccion_UO!Z350</f>
        <v>3.0819922559999999</v>
      </c>
      <c r="AA350" s="21">
        <f>+Produccion_UO!AA350</f>
        <v>2.3417455173465305</v>
      </c>
      <c r="AB350" s="21">
        <f>+Produccion_UO!AB350</f>
        <v>0</v>
      </c>
      <c r="AC350" s="21">
        <f>+Produccion_UO!AC350</f>
        <v>0</v>
      </c>
      <c r="AD350" s="21">
        <f>+Produccion_UO!AD350</f>
        <v>0</v>
      </c>
      <c r="AE350" s="21">
        <f>+Produccion_UO!AE350</f>
        <v>0</v>
      </c>
      <c r="AF350" s="21">
        <f>+Produccion_UO!AF350</f>
        <v>0</v>
      </c>
      <c r="AG350" s="21">
        <f>+Produccion_UO!AG350</f>
        <v>0</v>
      </c>
      <c r="AH350" s="21">
        <f>+Produccion_UO!AH350</f>
        <v>0</v>
      </c>
      <c r="AI350" s="21">
        <f>+Produccion_UO!AI350</f>
        <v>0</v>
      </c>
      <c r="AJ350" s="21">
        <f>+Produccion_UO!AJ350</f>
        <v>0</v>
      </c>
      <c r="AK350" s="21">
        <f>+Produccion_UO!AK350</f>
        <v>0</v>
      </c>
      <c r="AL350" s="21">
        <f>+Produccion_UO!AL350</f>
        <v>0</v>
      </c>
      <c r="AM350" s="21">
        <f>+Produccion_UO!AM350</f>
        <v>0</v>
      </c>
      <c r="AN350" s="21">
        <f>+Produccion_UO!AN350</f>
        <v>0</v>
      </c>
      <c r="AO350" s="21">
        <f>+Produccion_UO!AO350</f>
        <v>0</v>
      </c>
      <c r="AP350" s="21">
        <f>+Produccion_UO!AP350</f>
        <v>0</v>
      </c>
      <c r="AQ350" s="21">
        <f>+Produccion_UO!AQ350</f>
        <v>0</v>
      </c>
      <c r="AR350" s="21">
        <f>+Produccion_UO!AR350</f>
        <v>0</v>
      </c>
    </row>
    <row r="351" spans="10:44" x14ac:dyDescent="0.25">
      <c r="J351" s="60" t="s">
        <v>77</v>
      </c>
      <c r="K351" s="19" t="s">
        <v>430</v>
      </c>
      <c r="L351" s="163" t="s">
        <v>680</v>
      </c>
      <c r="M351" s="21">
        <f>+Produccion_UO!M351</f>
        <v>0</v>
      </c>
      <c r="N351" s="21">
        <f>+Produccion_UO!N351</f>
        <v>0</v>
      </c>
      <c r="O351" s="21">
        <f>+Produccion_UO!O351</f>
        <v>0</v>
      </c>
      <c r="P351" s="21">
        <f>+Produccion_UO!P351</f>
        <v>0</v>
      </c>
      <c r="Q351" s="21">
        <f>+Produccion_UO!Q351</f>
        <v>0</v>
      </c>
      <c r="R351" s="21">
        <f>+Produccion_UO!R351</f>
        <v>0</v>
      </c>
      <c r="S351" s="21">
        <f>+Produccion_UO!S351</f>
        <v>0</v>
      </c>
      <c r="T351" s="21">
        <f>+Produccion_UO!T351</f>
        <v>0</v>
      </c>
      <c r="U351" s="21">
        <f>+Produccion_UO!U351</f>
        <v>0</v>
      </c>
      <c r="V351" s="21">
        <f>+Produccion_UO!V351</f>
        <v>0</v>
      </c>
      <c r="W351" s="21">
        <f>+Produccion_UO!W351</f>
        <v>0</v>
      </c>
      <c r="X351" s="21">
        <f>+Produccion_UO!X351</f>
        <v>0</v>
      </c>
      <c r="Y351" s="21">
        <f>+Produccion_UO!Y351</f>
        <v>0</v>
      </c>
      <c r="Z351" s="21">
        <f>+Produccion_UO!Z351</f>
        <v>0</v>
      </c>
      <c r="AA351" s="21">
        <f>+Produccion_UO!AA351</f>
        <v>0</v>
      </c>
      <c r="AB351" s="21">
        <f>+Produccion_UO!AB351</f>
        <v>0</v>
      </c>
      <c r="AC351" s="21">
        <f>+Produccion_UO!AC351</f>
        <v>0</v>
      </c>
      <c r="AD351" s="21">
        <f>+Produccion_UO!AD351</f>
        <v>0</v>
      </c>
      <c r="AE351" s="21">
        <f>+Produccion_UO!AE351</f>
        <v>0</v>
      </c>
      <c r="AF351" s="21">
        <f>+Produccion_UO!AF351</f>
        <v>0</v>
      </c>
      <c r="AG351" s="21">
        <f>+Produccion_UO!AG351</f>
        <v>0</v>
      </c>
      <c r="AH351" s="21">
        <f>+Produccion_UO!AH351</f>
        <v>0</v>
      </c>
      <c r="AI351" s="21">
        <f>+Produccion_UO!AI351</f>
        <v>0</v>
      </c>
      <c r="AJ351" s="21">
        <f>+Produccion_UO!AJ351</f>
        <v>0</v>
      </c>
      <c r="AK351" s="21">
        <f>+Produccion_UO!AK351</f>
        <v>0</v>
      </c>
      <c r="AL351" s="21">
        <f>+Produccion_UO!AL351</f>
        <v>0</v>
      </c>
      <c r="AM351" s="21">
        <f>+Produccion_UO!AM351</f>
        <v>0</v>
      </c>
      <c r="AN351" s="21">
        <f>+Produccion_UO!AN351</f>
        <v>0</v>
      </c>
      <c r="AO351" s="21">
        <f>+Produccion_UO!AO351</f>
        <v>0</v>
      </c>
      <c r="AP351" s="21">
        <f>+Produccion_UO!AP351</f>
        <v>0</v>
      </c>
      <c r="AQ351" s="21">
        <f>+Produccion_UO!AQ351</f>
        <v>0</v>
      </c>
      <c r="AR351" s="21">
        <f>+Produccion_UO!AR351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58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7" t="s">
        <v>678</v>
      </c>
      <c r="M358" s="21">
        <f>+Produccion_UO!M358</f>
        <v>0</v>
      </c>
      <c r="N358" s="21">
        <f>+Produccion_UO!N358</f>
        <v>0</v>
      </c>
      <c r="O358" s="21">
        <f>+Produccion_UO!O358</f>
        <v>0</v>
      </c>
      <c r="P358" s="21">
        <f>+Produccion_UO!P358</f>
        <v>0</v>
      </c>
      <c r="Q358" s="21">
        <f>+Produccion_UO!Q358</f>
        <v>0</v>
      </c>
      <c r="R358" s="21">
        <f>+Produccion_UO!R358</f>
        <v>0</v>
      </c>
      <c r="S358" s="21">
        <f>+Produccion_UO!S358</f>
        <v>0</v>
      </c>
      <c r="T358" s="21">
        <f>+Produccion_UO!T358</f>
        <v>0</v>
      </c>
      <c r="U358" s="21">
        <f>+Produccion_UO!U358</f>
        <v>0</v>
      </c>
      <c r="V358" s="21">
        <f>+Produccion_UO!V358</f>
        <v>0</v>
      </c>
      <c r="W358" s="21">
        <f>+Produccion_UO!W358</f>
        <v>0</v>
      </c>
      <c r="X358" s="21">
        <f>+Produccion_UO!X358</f>
        <v>0</v>
      </c>
      <c r="Y358" s="21">
        <f>+Produccion_UO!Y358</f>
        <v>0</v>
      </c>
      <c r="Z358" s="21">
        <f>+Produccion_UO!Z358</f>
        <v>0</v>
      </c>
      <c r="AA358" s="21">
        <f>+Produccion_UO!AA358</f>
        <v>0</v>
      </c>
      <c r="AB358" s="21">
        <f>+Produccion_UO!AB358</f>
        <v>0</v>
      </c>
      <c r="AC358" s="21">
        <f>+Produccion_UO!AC358</f>
        <v>0</v>
      </c>
      <c r="AD358" s="21">
        <f>+Produccion_UO!AD358</f>
        <v>0</v>
      </c>
      <c r="AE358" s="21">
        <f>+Produccion_UO!AE358</f>
        <v>0</v>
      </c>
      <c r="AF358" s="21">
        <f>+Produccion_UO!AF358</f>
        <v>0</v>
      </c>
      <c r="AG358" s="21">
        <f>+Produccion_UO!AG358</f>
        <v>0</v>
      </c>
      <c r="AH358" s="21">
        <f>+Produccion_UO!AH358</f>
        <v>0</v>
      </c>
      <c r="AI358" s="21">
        <f>+Produccion_UO!AI358</f>
        <v>0</v>
      </c>
      <c r="AJ358" s="21">
        <f>+Produccion_UO!AJ358</f>
        <v>0</v>
      </c>
      <c r="AK358" s="21">
        <f>+Produccion_UO!AK358</f>
        <v>0</v>
      </c>
      <c r="AL358" s="21">
        <f>+Produccion_UO!AL358</f>
        <v>0</v>
      </c>
      <c r="AM358" s="21">
        <f>+Produccion_UO!AM358</f>
        <v>0</v>
      </c>
      <c r="AN358" s="21">
        <f>+Produccion_UO!AN358</f>
        <v>0</v>
      </c>
      <c r="AO358" s="21">
        <f>+Produccion_UO!AO358</f>
        <v>0</v>
      </c>
      <c r="AP358" s="21">
        <f>+Produccion_UO!AP358</f>
        <v>0</v>
      </c>
      <c r="AQ358" s="21">
        <f>+Produccion_UO!AQ358</f>
        <v>0</v>
      </c>
      <c r="AR358" s="21">
        <f>+Produccion_UO!AR358</f>
        <v>0</v>
      </c>
    </row>
    <row r="359" spans="10:44" x14ac:dyDescent="0.25">
      <c r="J359" s="24" t="s">
        <v>89</v>
      </c>
      <c r="K359" s="54" t="s">
        <v>163</v>
      </c>
      <c r="L359" s="167" t="s">
        <v>679</v>
      </c>
      <c r="M359" s="21">
        <f>+Produccion_UO!M359+Produccion_UO!M360</f>
        <v>486.00316128323391</v>
      </c>
      <c r="N359" s="21">
        <f>+Produccion_UO!N359+Produccion_UO!N360</f>
        <v>461.14267596914249</v>
      </c>
      <c r="O359" s="21">
        <f>+Produccion_UO!O359+Produccion_UO!O360</f>
        <v>435.37678303096862</v>
      </c>
      <c r="P359" s="21">
        <f>+Produccion_UO!P359+Produccion_UO!P360</f>
        <v>415.32500701757743</v>
      </c>
      <c r="Q359" s="21">
        <f>+Produccion_UO!Q359+Produccion_UO!Q360</f>
        <v>371.07825498287559</v>
      </c>
      <c r="R359" s="21">
        <f>+Produccion_UO!R359+Produccion_UO!R360</f>
        <v>343.81376052285611</v>
      </c>
      <c r="S359" s="21">
        <f>+Produccion_UO!S359+Produccion_UO!S360</f>
        <v>316.54926606283385</v>
      </c>
      <c r="T359" s="21">
        <f>+Produccion_UO!T359+Produccion_UO!T360</f>
        <v>294.92877021320805</v>
      </c>
      <c r="U359" s="21">
        <f>+Produccion_UO!U359+Produccion_UO!U360</f>
        <v>206.60425685270155</v>
      </c>
      <c r="V359" s="21">
        <f>+Produccion_UO!V359+Produccion_UO!V360</f>
        <v>130.27268690505755</v>
      </c>
      <c r="W359" s="21">
        <f>+Produccion_UO!W359+Produccion_UO!W360</f>
        <v>66.604688376797327</v>
      </c>
      <c r="X359" s="21">
        <f>+Produccion_UO!X359+Produccion_UO!X360</f>
        <v>64.989752349212779</v>
      </c>
      <c r="Y359" s="21">
        <f>+Produccion_UO!Y359+Produccion_UO!Y360</f>
        <v>64.989752349212779</v>
      </c>
      <c r="Z359" s="21">
        <f>+Produccion_UO!Z359+Produccion_UO!Z360</f>
        <v>22.923045767954363</v>
      </c>
      <c r="AA359" s="21">
        <f>+Produccion_UO!AA359+Produccion_UO!AA360</f>
        <v>0</v>
      </c>
      <c r="AB359" s="21">
        <f>+Produccion_UO!AB359+Produccion_UO!AB360</f>
        <v>0</v>
      </c>
      <c r="AC359" s="21">
        <f>+Produccion_UO!AC359+Produccion_UO!AC360</f>
        <v>0</v>
      </c>
      <c r="AD359" s="21">
        <f>+Produccion_UO!AD359+Produccion_UO!AD360</f>
        <v>0</v>
      </c>
      <c r="AE359" s="21">
        <f>+Produccion_UO!AE359+Produccion_UO!AE360</f>
        <v>0</v>
      </c>
      <c r="AF359" s="21">
        <f>+Produccion_UO!AF359+Produccion_UO!AF360</f>
        <v>0</v>
      </c>
      <c r="AG359" s="21">
        <f>+Produccion_UO!AG359+Produccion_UO!AG360</f>
        <v>0</v>
      </c>
      <c r="AH359" s="21">
        <f>+Produccion_UO!AH359+Produccion_UO!AH360</f>
        <v>0</v>
      </c>
      <c r="AI359" s="21">
        <f>+Produccion_UO!AI359+Produccion_UO!AI360</f>
        <v>0</v>
      </c>
      <c r="AJ359" s="21">
        <f>+Produccion_UO!AJ359+Produccion_UO!AJ360</f>
        <v>0</v>
      </c>
      <c r="AK359" s="21">
        <f>+Produccion_UO!AK359+Produccion_UO!AK360</f>
        <v>0</v>
      </c>
      <c r="AL359" s="21">
        <f>+Produccion_UO!AL359+Produccion_UO!AL360</f>
        <v>0</v>
      </c>
      <c r="AM359" s="21">
        <f>+Produccion_UO!AM359+Produccion_UO!AM360</f>
        <v>0</v>
      </c>
      <c r="AN359" s="21">
        <f>+Produccion_UO!AN359+Produccion_UO!AN360</f>
        <v>0</v>
      </c>
      <c r="AO359" s="21">
        <f>+Produccion_UO!AO359+Produccion_UO!AO360</f>
        <v>0</v>
      </c>
      <c r="AP359" s="21">
        <f>+Produccion_UO!AP359+Produccion_UO!AP360</f>
        <v>0</v>
      </c>
      <c r="AQ359" s="21">
        <f>+Produccion_UO!AQ359+Produccion_UO!AQ360</f>
        <v>0</v>
      </c>
      <c r="AR359" s="21">
        <f>+Produccion_UO!AR359+Produccion_UO!AR360</f>
        <v>0</v>
      </c>
    </row>
    <row r="360" spans="10:44" x14ac:dyDescent="0.25">
      <c r="J360" s="24" t="s">
        <v>89</v>
      </c>
      <c r="K360" s="54" t="s">
        <v>162</v>
      </c>
      <c r="L360" s="168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</row>
    <row r="361" spans="10:44" x14ac:dyDescent="0.25">
      <c r="J361" s="24" t="s">
        <v>90</v>
      </c>
      <c r="K361" s="54" t="s">
        <v>164</v>
      </c>
      <c r="L361" s="167" t="s">
        <v>683</v>
      </c>
      <c r="M361" s="21">
        <f>+Produccion_UO!M361</f>
        <v>0</v>
      </c>
      <c r="N361" s="21">
        <f>+Produccion_UO!N361</f>
        <v>0</v>
      </c>
      <c r="O361" s="21">
        <f>+Produccion_UO!O361</f>
        <v>0</v>
      </c>
      <c r="P361" s="21">
        <f>+Produccion_UO!P361</f>
        <v>0</v>
      </c>
      <c r="Q361" s="21">
        <f>+Produccion_UO!Q361</f>
        <v>0</v>
      </c>
      <c r="R361" s="21">
        <f>+Produccion_UO!R361</f>
        <v>2.4718202920830641</v>
      </c>
      <c r="S361" s="21">
        <f>+Produccion_UO!S361</f>
        <v>2.3399898765053</v>
      </c>
      <c r="T361" s="21">
        <f>+Produccion_UO!T361</f>
        <v>0.26658893856164501</v>
      </c>
      <c r="U361" s="21">
        <f>+Produccion_UO!U361</f>
        <v>0</v>
      </c>
      <c r="V361" s="21">
        <f>+Produccion_UO!V361</f>
        <v>0</v>
      </c>
      <c r="W361" s="21">
        <f>+Produccion_UO!W361</f>
        <v>0</v>
      </c>
      <c r="X361" s="21">
        <f>+Produccion_UO!X361</f>
        <v>0</v>
      </c>
      <c r="Y361" s="21">
        <f>+Produccion_UO!Y361</f>
        <v>0</v>
      </c>
      <c r="Z361" s="21">
        <f>+Produccion_UO!Z361</f>
        <v>0</v>
      </c>
      <c r="AA361" s="21">
        <f>+Produccion_UO!AA361</f>
        <v>0</v>
      </c>
      <c r="AB361" s="21">
        <f>+Produccion_UO!AB361</f>
        <v>0</v>
      </c>
      <c r="AC361" s="21">
        <f>+Produccion_UO!AC361</f>
        <v>0</v>
      </c>
      <c r="AD361" s="21">
        <f>+Produccion_UO!AD361</f>
        <v>0</v>
      </c>
      <c r="AE361" s="21">
        <f>+Produccion_UO!AE361</f>
        <v>0</v>
      </c>
      <c r="AF361" s="21">
        <f>+Produccion_UO!AF361</f>
        <v>0</v>
      </c>
      <c r="AG361" s="21">
        <f>+Produccion_UO!AG361</f>
        <v>0</v>
      </c>
      <c r="AH361" s="21">
        <f>+Produccion_UO!AH361</f>
        <v>0</v>
      </c>
      <c r="AI361" s="21">
        <f>+Produccion_UO!AI361</f>
        <v>0</v>
      </c>
      <c r="AJ361" s="21">
        <f>+Produccion_UO!AJ361</f>
        <v>0</v>
      </c>
      <c r="AK361" s="21">
        <f>+Produccion_UO!AK361</f>
        <v>0</v>
      </c>
      <c r="AL361" s="21">
        <f>+Produccion_UO!AL361</f>
        <v>0</v>
      </c>
      <c r="AM361" s="21">
        <f>+Produccion_UO!AM361</f>
        <v>0</v>
      </c>
      <c r="AN361" s="21">
        <f>+Produccion_UO!AN361</f>
        <v>0</v>
      </c>
      <c r="AO361" s="21">
        <f>+Produccion_UO!AO361</f>
        <v>0</v>
      </c>
      <c r="AP361" s="21">
        <f>+Produccion_UO!AP361</f>
        <v>0</v>
      </c>
      <c r="AQ361" s="21">
        <f>+Produccion_UO!AQ361</f>
        <v>0</v>
      </c>
      <c r="AR361" s="21">
        <f>+Produccion_UO!AR361</f>
        <v>0</v>
      </c>
    </row>
    <row r="362" spans="10:44" x14ac:dyDescent="0.25">
      <c r="J362" s="24" t="s">
        <v>431</v>
      </c>
      <c r="K362" s="54" t="s">
        <v>165</v>
      </c>
      <c r="L362" s="167" t="s">
        <v>681</v>
      </c>
      <c r="M362" s="21">
        <f>+Produccion_UO!M362</f>
        <v>0</v>
      </c>
      <c r="N362" s="21">
        <f>+Produccion_UO!N362</f>
        <v>0</v>
      </c>
      <c r="O362" s="21">
        <f>+Produccion_UO!O362</f>
        <v>0</v>
      </c>
      <c r="P362" s="21">
        <f>+Produccion_UO!P362</f>
        <v>0</v>
      </c>
      <c r="Q362" s="21">
        <f>+Produccion_UO!Q362</f>
        <v>0</v>
      </c>
      <c r="R362" s="21">
        <f>+Produccion_UO!R362</f>
        <v>0</v>
      </c>
      <c r="S362" s="21">
        <f>+Produccion_UO!S362</f>
        <v>0</v>
      </c>
      <c r="T362" s="21">
        <f>+Produccion_UO!T362</f>
        <v>0</v>
      </c>
      <c r="U362" s="21">
        <f>+Produccion_UO!U362</f>
        <v>0</v>
      </c>
      <c r="V362" s="21">
        <f>+Produccion_UO!V362</f>
        <v>0</v>
      </c>
      <c r="W362" s="21">
        <f>+Produccion_UO!W362</f>
        <v>0</v>
      </c>
      <c r="X362" s="21">
        <f>+Produccion_UO!X362</f>
        <v>0</v>
      </c>
      <c r="Y362" s="21">
        <f>+Produccion_UO!Y362</f>
        <v>0</v>
      </c>
      <c r="Z362" s="21">
        <f>+Produccion_UO!Z362</f>
        <v>0</v>
      </c>
      <c r="AA362" s="21">
        <f>+Produccion_UO!AA362</f>
        <v>0</v>
      </c>
      <c r="AB362" s="21">
        <f>+Produccion_UO!AB362</f>
        <v>0</v>
      </c>
      <c r="AC362" s="21">
        <f>+Produccion_UO!AC362</f>
        <v>0</v>
      </c>
      <c r="AD362" s="21">
        <f>+Produccion_UO!AD362</f>
        <v>0</v>
      </c>
      <c r="AE362" s="21">
        <f>+Produccion_UO!AE362</f>
        <v>0</v>
      </c>
      <c r="AF362" s="21">
        <f>+Produccion_UO!AF362</f>
        <v>0</v>
      </c>
      <c r="AG362" s="21">
        <f>+Produccion_UO!AG362</f>
        <v>0</v>
      </c>
      <c r="AH362" s="21">
        <f>+Produccion_UO!AH362</f>
        <v>0</v>
      </c>
      <c r="AI362" s="21">
        <f>+Produccion_UO!AI362</f>
        <v>0</v>
      </c>
      <c r="AJ362" s="21">
        <f>+Produccion_UO!AJ362</f>
        <v>0</v>
      </c>
      <c r="AK362" s="21">
        <f>+Produccion_UO!AK362</f>
        <v>0</v>
      </c>
      <c r="AL362" s="21">
        <f>+Produccion_UO!AL362</f>
        <v>0</v>
      </c>
      <c r="AM362" s="21">
        <f>+Produccion_UO!AM362</f>
        <v>0</v>
      </c>
      <c r="AN362" s="21">
        <f>+Produccion_UO!AN362</f>
        <v>0</v>
      </c>
      <c r="AO362" s="21">
        <f>+Produccion_UO!AO362</f>
        <v>0</v>
      </c>
      <c r="AP362" s="21">
        <f>+Produccion_UO!AP362</f>
        <v>0</v>
      </c>
      <c r="AQ362" s="21">
        <f>+Produccion_UO!AQ362</f>
        <v>0</v>
      </c>
      <c r="AR362" s="21">
        <f>+Produccion_UO!AR362</f>
        <v>0</v>
      </c>
    </row>
    <row r="363" spans="10:44" x14ac:dyDescent="0.25">
      <c r="J363" s="24" t="s">
        <v>91</v>
      </c>
      <c r="K363" s="54" t="s">
        <v>379</v>
      </c>
      <c r="L363" s="167" t="s">
        <v>682</v>
      </c>
      <c r="M363" s="21">
        <f>+Produccion_UO!M363</f>
        <v>0</v>
      </c>
      <c r="N363" s="21">
        <f>+Produccion_UO!N363</f>
        <v>0</v>
      </c>
      <c r="O363" s="21">
        <f>+Produccion_UO!O363</f>
        <v>0</v>
      </c>
      <c r="P363" s="21">
        <f>+Produccion_UO!P363</f>
        <v>0</v>
      </c>
      <c r="Q363" s="21">
        <f>+Produccion_UO!Q363</f>
        <v>0</v>
      </c>
      <c r="R363" s="21">
        <f>+Produccion_UO!R363</f>
        <v>0</v>
      </c>
      <c r="S363" s="21">
        <f>+Produccion_UO!S363</f>
        <v>0</v>
      </c>
      <c r="T363" s="21">
        <f>+Produccion_UO!T363</f>
        <v>0</v>
      </c>
      <c r="U363" s="21">
        <f>+Produccion_UO!U363</f>
        <v>0</v>
      </c>
      <c r="V363" s="21">
        <f>+Produccion_UO!V363</f>
        <v>0</v>
      </c>
      <c r="W363" s="21">
        <f>+Produccion_UO!W363</f>
        <v>0</v>
      </c>
      <c r="X363" s="21">
        <f>+Produccion_UO!X363</f>
        <v>0</v>
      </c>
      <c r="Y363" s="21">
        <f>+Produccion_UO!Y363</f>
        <v>0</v>
      </c>
      <c r="Z363" s="21">
        <f>+Produccion_UO!Z363</f>
        <v>0</v>
      </c>
      <c r="AA363" s="21">
        <f>+Produccion_UO!AA363</f>
        <v>0</v>
      </c>
      <c r="AB363" s="21">
        <f>+Produccion_UO!AB363</f>
        <v>0</v>
      </c>
      <c r="AC363" s="21">
        <f>+Produccion_UO!AC363</f>
        <v>0</v>
      </c>
      <c r="AD363" s="21">
        <f>+Produccion_UO!AD363</f>
        <v>0</v>
      </c>
      <c r="AE363" s="21">
        <f>+Produccion_UO!AE363</f>
        <v>0</v>
      </c>
      <c r="AF363" s="21">
        <f>+Produccion_UO!AF363</f>
        <v>0</v>
      </c>
      <c r="AG363" s="21">
        <f>+Produccion_UO!AG363</f>
        <v>0</v>
      </c>
      <c r="AH363" s="21">
        <f>+Produccion_UO!AH363</f>
        <v>0</v>
      </c>
      <c r="AI363" s="21">
        <f>+Produccion_UO!AI363</f>
        <v>0</v>
      </c>
      <c r="AJ363" s="21">
        <f>+Produccion_UO!AJ363</f>
        <v>0</v>
      </c>
      <c r="AK363" s="21">
        <f>+Produccion_UO!AK363</f>
        <v>0</v>
      </c>
      <c r="AL363" s="21">
        <f>+Produccion_UO!AL363</f>
        <v>0</v>
      </c>
      <c r="AM363" s="21">
        <f>+Produccion_UO!AM363</f>
        <v>0</v>
      </c>
      <c r="AN363" s="21">
        <f>+Produccion_UO!AN363</f>
        <v>0</v>
      </c>
      <c r="AO363" s="21">
        <f>+Produccion_UO!AO363</f>
        <v>0</v>
      </c>
      <c r="AP363" s="21">
        <f>+Produccion_UO!AP363</f>
        <v>0</v>
      </c>
      <c r="AQ363" s="21">
        <f>+Produccion_UO!AQ363</f>
        <v>0</v>
      </c>
      <c r="AR363" s="21">
        <f>+Produccion_UO!AR363</f>
        <v>0</v>
      </c>
    </row>
    <row r="364" spans="10:44" x14ac:dyDescent="0.25">
      <c r="J364" s="51" t="s">
        <v>390</v>
      </c>
      <c r="K364" s="57" t="s">
        <v>393</v>
      </c>
      <c r="L364" s="167" t="s">
        <v>680</v>
      </c>
      <c r="M364" s="21">
        <f>+Produccion_UO!M364</f>
        <v>0</v>
      </c>
      <c r="N364" s="21">
        <f>+Produccion_UO!N364</f>
        <v>0</v>
      </c>
      <c r="O364" s="21">
        <f>+Produccion_UO!O364</f>
        <v>0</v>
      </c>
      <c r="P364" s="21">
        <f>+Produccion_UO!P364</f>
        <v>0</v>
      </c>
      <c r="Q364" s="21">
        <f>+Produccion_UO!Q364</f>
        <v>0</v>
      </c>
      <c r="R364" s="21">
        <f>+Produccion_UO!R364</f>
        <v>0</v>
      </c>
      <c r="S364" s="21">
        <f>+Produccion_UO!S364</f>
        <v>0</v>
      </c>
      <c r="T364" s="21">
        <f>+Produccion_UO!T364</f>
        <v>0</v>
      </c>
      <c r="U364" s="21">
        <f>+Produccion_UO!U364</f>
        <v>0</v>
      </c>
      <c r="V364" s="21">
        <f>+Produccion_UO!V364</f>
        <v>0</v>
      </c>
      <c r="W364" s="21">
        <f>+Produccion_UO!W364</f>
        <v>0</v>
      </c>
      <c r="X364" s="21">
        <f>+Produccion_UO!X364</f>
        <v>0</v>
      </c>
      <c r="Y364" s="21">
        <f>+Produccion_UO!Y364</f>
        <v>0</v>
      </c>
      <c r="Z364" s="21">
        <f>+Produccion_UO!Z364</f>
        <v>0</v>
      </c>
      <c r="AA364" s="21">
        <f>+Produccion_UO!AA364</f>
        <v>0</v>
      </c>
      <c r="AB364" s="21">
        <f>+Produccion_UO!AB364</f>
        <v>0</v>
      </c>
      <c r="AC364" s="21">
        <f>+Produccion_UO!AC364</f>
        <v>0</v>
      </c>
      <c r="AD364" s="21">
        <f>+Produccion_UO!AD364</f>
        <v>0</v>
      </c>
      <c r="AE364" s="21">
        <f>+Produccion_UO!AE364</f>
        <v>0</v>
      </c>
      <c r="AF364" s="21">
        <f>+Produccion_UO!AF364</f>
        <v>0</v>
      </c>
      <c r="AG364" s="21">
        <f>+Produccion_UO!AG364</f>
        <v>0</v>
      </c>
      <c r="AH364" s="21">
        <f>+Produccion_UO!AH364</f>
        <v>0</v>
      </c>
      <c r="AI364" s="21">
        <f>+Produccion_UO!AI364</f>
        <v>0</v>
      </c>
      <c r="AJ364" s="21">
        <f>+Produccion_UO!AJ364</f>
        <v>0</v>
      </c>
      <c r="AK364" s="21">
        <f>+Produccion_UO!AK364</f>
        <v>0</v>
      </c>
      <c r="AL364" s="21">
        <f>+Produccion_UO!AL364</f>
        <v>0</v>
      </c>
      <c r="AM364" s="21">
        <f>+Produccion_UO!AM364</f>
        <v>0</v>
      </c>
      <c r="AN364" s="21">
        <f>+Produccion_UO!AN364</f>
        <v>0</v>
      </c>
      <c r="AO364" s="21">
        <f>+Produccion_UO!AO364</f>
        <v>0</v>
      </c>
      <c r="AP364" s="21">
        <f>+Produccion_UO!AP364</f>
        <v>0</v>
      </c>
      <c r="AQ364" s="21">
        <f>+Produccion_UO!AQ364</f>
        <v>0</v>
      </c>
      <c r="AR364" s="21">
        <f>+Produccion_UO!AR364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6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7" t="s">
        <v>678</v>
      </c>
      <c r="M371" s="21">
        <f>+Produccion_UO!M371</f>
        <v>0</v>
      </c>
      <c r="N371" s="21">
        <f>+Produccion_UO!N371</f>
        <v>0</v>
      </c>
      <c r="O371" s="21">
        <f>+Produccion_UO!O371</f>
        <v>0</v>
      </c>
      <c r="P371" s="21">
        <f>+Produccion_UO!P371</f>
        <v>0</v>
      </c>
      <c r="Q371" s="21">
        <f>+Produccion_UO!Q371</f>
        <v>0</v>
      </c>
      <c r="R371" s="21">
        <f>+Produccion_UO!R371</f>
        <v>0</v>
      </c>
      <c r="S371" s="21">
        <f>+Produccion_UO!S371</f>
        <v>0</v>
      </c>
      <c r="T371" s="21">
        <f>+Produccion_UO!T371</f>
        <v>0</v>
      </c>
      <c r="U371" s="21">
        <f>+Produccion_UO!U371</f>
        <v>0</v>
      </c>
      <c r="V371" s="21">
        <f>+Produccion_UO!V371</f>
        <v>0</v>
      </c>
      <c r="W371" s="21">
        <f>+Produccion_UO!W371</f>
        <v>0</v>
      </c>
      <c r="X371" s="21">
        <f>+Produccion_UO!X371</f>
        <v>0</v>
      </c>
      <c r="Y371" s="21">
        <f>+Produccion_UO!Y371</f>
        <v>0</v>
      </c>
      <c r="Z371" s="21">
        <f>+Produccion_UO!Z371</f>
        <v>0</v>
      </c>
      <c r="AA371" s="21">
        <f>+Produccion_UO!AA371</f>
        <v>0</v>
      </c>
      <c r="AB371" s="21">
        <f>+Produccion_UO!AB371</f>
        <v>0</v>
      </c>
      <c r="AC371" s="21">
        <f>+Produccion_UO!AC371</f>
        <v>0</v>
      </c>
      <c r="AD371" s="21">
        <f>+Produccion_UO!AD371</f>
        <v>0</v>
      </c>
      <c r="AE371" s="21">
        <f>+Produccion_UO!AE371</f>
        <v>0</v>
      </c>
      <c r="AF371" s="21">
        <f>+Produccion_UO!AF371</f>
        <v>0</v>
      </c>
      <c r="AG371" s="21">
        <f>+Produccion_UO!AG371</f>
        <v>0</v>
      </c>
      <c r="AH371" s="21">
        <f>+Produccion_UO!AH371</f>
        <v>0</v>
      </c>
      <c r="AI371" s="21">
        <f>+Produccion_UO!AI371</f>
        <v>0</v>
      </c>
      <c r="AJ371" s="21">
        <f>+Produccion_UO!AJ371</f>
        <v>0</v>
      </c>
      <c r="AK371" s="21">
        <f>+Produccion_UO!AK371</f>
        <v>0</v>
      </c>
      <c r="AL371" s="21">
        <f>+Produccion_UO!AL371</f>
        <v>0</v>
      </c>
      <c r="AM371" s="21">
        <f>+Produccion_UO!AM371</f>
        <v>0</v>
      </c>
      <c r="AN371" s="21">
        <f>+Produccion_UO!AN371</f>
        <v>0</v>
      </c>
      <c r="AO371" s="21">
        <f>+Produccion_UO!AO371</f>
        <v>0</v>
      </c>
      <c r="AP371" s="21">
        <f>+Produccion_UO!AP371</f>
        <v>0</v>
      </c>
      <c r="AQ371" s="21">
        <f>+Produccion_UO!AQ371</f>
        <v>0</v>
      </c>
      <c r="AR371" s="21">
        <f>+Produccion_UO!AR371</f>
        <v>0</v>
      </c>
    </row>
    <row r="372" spans="10:44" x14ac:dyDescent="0.25">
      <c r="J372" s="24" t="s">
        <v>79</v>
      </c>
      <c r="K372" s="54" t="s">
        <v>395</v>
      </c>
      <c r="L372" s="167" t="s">
        <v>679</v>
      </c>
      <c r="M372" s="21">
        <f>+Produccion_UO!M372+Produccion_UO!M373</f>
        <v>0</v>
      </c>
      <c r="N372" s="21">
        <f>+Produccion_UO!N372+Produccion_UO!N373</f>
        <v>0</v>
      </c>
      <c r="O372" s="21">
        <f>+Produccion_UO!O372+Produccion_UO!O373</f>
        <v>0</v>
      </c>
      <c r="P372" s="21">
        <f>+Produccion_UO!P372+Produccion_UO!P373</f>
        <v>0</v>
      </c>
      <c r="Q372" s="21">
        <f>+Produccion_UO!Q372+Produccion_UO!Q373</f>
        <v>0</v>
      </c>
      <c r="R372" s="21">
        <f>+Produccion_UO!R372+Produccion_UO!R373</f>
        <v>0</v>
      </c>
      <c r="S372" s="21">
        <f>+Produccion_UO!S372+Produccion_UO!S373</f>
        <v>0</v>
      </c>
      <c r="T372" s="21">
        <f>+Produccion_UO!T372+Produccion_UO!T373</f>
        <v>0</v>
      </c>
      <c r="U372" s="21">
        <f>+Produccion_UO!U372+Produccion_UO!U373</f>
        <v>57.497700446763332</v>
      </c>
      <c r="V372" s="21">
        <f>+Produccion_UO!V372+Produccion_UO!V373</f>
        <v>118.1780433731564</v>
      </c>
      <c r="W372" s="21">
        <f>+Produccion_UO!W372+Produccion_UO!W373</f>
        <v>94.654227212926671</v>
      </c>
      <c r="X372" s="21">
        <f>+Produccion_UO!X372+Produccion_UO!X373</f>
        <v>94.654227212926671</v>
      </c>
      <c r="Y372" s="21">
        <f>+Produccion_UO!Y372+Produccion_UO!Y373</f>
        <v>94.654227212926671</v>
      </c>
      <c r="Z372" s="21">
        <f>+Produccion_UO!Z372+Produccion_UO!Z373</f>
        <v>94.78477201250999</v>
      </c>
      <c r="AA372" s="21">
        <f>+Produccion_UO!AA372+Produccion_UO!AA373</f>
        <v>0</v>
      </c>
      <c r="AB372" s="21">
        <f>+Produccion_UO!AB372+Produccion_UO!AB373</f>
        <v>0</v>
      </c>
      <c r="AC372" s="21">
        <f>+Produccion_UO!AC372+Produccion_UO!AC373</f>
        <v>0</v>
      </c>
      <c r="AD372" s="21">
        <f>+Produccion_UO!AD372+Produccion_UO!AD373</f>
        <v>0</v>
      </c>
      <c r="AE372" s="21">
        <f>+Produccion_UO!AE372+Produccion_UO!AE373</f>
        <v>0</v>
      </c>
      <c r="AF372" s="21">
        <f>+Produccion_UO!AF372+Produccion_UO!AF373</f>
        <v>0</v>
      </c>
      <c r="AG372" s="21">
        <f>+Produccion_UO!AG372+Produccion_UO!AG373</f>
        <v>0</v>
      </c>
      <c r="AH372" s="21">
        <f>+Produccion_UO!AH372+Produccion_UO!AH373</f>
        <v>0</v>
      </c>
      <c r="AI372" s="21">
        <f>+Produccion_UO!AI372+Produccion_UO!AI373</f>
        <v>0</v>
      </c>
      <c r="AJ372" s="21">
        <f>+Produccion_UO!AJ372+Produccion_UO!AJ373</f>
        <v>0</v>
      </c>
      <c r="AK372" s="21">
        <f>+Produccion_UO!AK372+Produccion_UO!AK373</f>
        <v>0</v>
      </c>
      <c r="AL372" s="21">
        <f>+Produccion_UO!AL372+Produccion_UO!AL373</f>
        <v>0</v>
      </c>
      <c r="AM372" s="21">
        <f>+Produccion_UO!AM372+Produccion_UO!AM373</f>
        <v>0</v>
      </c>
      <c r="AN372" s="21">
        <f>+Produccion_UO!AN372+Produccion_UO!AN373</f>
        <v>0</v>
      </c>
      <c r="AO372" s="21">
        <f>+Produccion_UO!AO372+Produccion_UO!AO373</f>
        <v>0</v>
      </c>
      <c r="AP372" s="21">
        <f>+Produccion_UO!AP372+Produccion_UO!AP373</f>
        <v>0</v>
      </c>
      <c r="AQ372" s="21">
        <f>+Produccion_UO!AQ372+Produccion_UO!AQ373</f>
        <v>0</v>
      </c>
      <c r="AR372" s="21">
        <f>+Produccion_UO!AR372+Produccion_UO!AR373</f>
        <v>0</v>
      </c>
    </row>
    <row r="373" spans="10:44" x14ac:dyDescent="0.25">
      <c r="J373" s="24" t="s">
        <v>79</v>
      </c>
      <c r="K373" s="54" t="s">
        <v>166</v>
      </c>
      <c r="L373" s="168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</row>
    <row r="374" spans="10:44" x14ac:dyDescent="0.25">
      <c r="J374" s="24" t="s">
        <v>80</v>
      </c>
      <c r="K374" s="54" t="s">
        <v>167</v>
      </c>
      <c r="L374" s="167" t="s">
        <v>683</v>
      </c>
      <c r="M374" s="21">
        <f>+Produccion_UO!M374</f>
        <v>3.9413033278193335</v>
      </c>
      <c r="N374" s="21">
        <f>+Produccion_UO!N374</f>
        <v>3.7243883990816111</v>
      </c>
      <c r="O374" s="21">
        <f>+Produccion_UO!O374</f>
        <v>3.5606790189021944</v>
      </c>
      <c r="P374" s="21">
        <f>+Produccion_UO!P374</f>
        <v>3.3969696387227777</v>
      </c>
      <c r="Q374" s="21">
        <f>+Produccion_UO!Q374</f>
        <v>3.2332602585433889</v>
      </c>
      <c r="R374" s="21">
        <f>+Produccion_UO!R374</f>
        <v>0</v>
      </c>
      <c r="S374" s="21">
        <f>+Produccion_UO!S374</f>
        <v>0</v>
      </c>
      <c r="T374" s="21">
        <f>+Produccion_UO!T374</f>
        <v>0</v>
      </c>
      <c r="U374" s="21">
        <f>+Produccion_UO!U374</f>
        <v>0</v>
      </c>
      <c r="V374" s="21">
        <f>+Produccion_UO!V374</f>
        <v>0</v>
      </c>
      <c r="W374" s="21">
        <f>+Produccion_UO!W374</f>
        <v>0</v>
      </c>
      <c r="X374" s="21">
        <f>+Produccion_UO!X374</f>
        <v>0</v>
      </c>
      <c r="Y374" s="21">
        <f>+Produccion_UO!Y374</f>
        <v>0</v>
      </c>
      <c r="Z374" s="21">
        <f>+Produccion_UO!Z374</f>
        <v>0</v>
      </c>
      <c r="AA374" s="21">
        <f>+Produccion_UO!AA374</f>
        <v>0</v>
      </c>
      <c r="AB374" s="21">
        <f>+Produccion_UO!AB374</f>
        <v>0</v>
      </c>
      <c r="AC374" s="21">
        <f>+Produccion_UO!AC374</f>
        <v>0</v>
      </c>
      <c r="AD374" s="21">
        <f>+Produccion_UO!AD374</f>
        <v>0</v>
      </c>
      <c r="AE374" s="21">
        <f>+Produccion_UO!AE374</f>
        <v>0</v>
      </c>
      <c r="AF374" s="21">
        <f>+Produccion_UO!AF374</f>
        <v>0</v>
      </c>
      <c r="AG374" s="21">
        <f>+Produccion_UO!AG374</f>
        <v>0</v>
      </c>
      <c r="AH374" s="21">
        <f>+Produccion_UO!AH374</f>
        <v>0</v>
      </c>
      <c r="AI374" s="21">
        <f>+Produccion_UO!AI374</f>
        <v>0</v>
      </c>
      <c r="AJ374" s="21">
        <f>+Produccion_UO!AJ374</f>
        <v>0</v>
      </c>
      <c r="AK374" s="21">
        <f>+Produccion_UO!AK374</f>
        <v>0</v>
      </c>
      <c r="AL374" s="21">
        <f>+Produccion_UO!AL374</f>
        <v>0</v>
      </c>
      <c r="AM374" s="21">
        <f>+Produccion_UO!AM374</f>
        <v>0</v>
      </c>
      <c r="AN374" s="21">
        <f>+Produccion_UO!AN374</f>
        <v>0</v>
      </c>
      <c r="AO374" s="21">
        <f>+Produccion_UO!AO374</f>
        <v>0</v>
      </c>
      <c r="AP374" s="21">
        <f>+Produccion_UO!AP374</f>
        <v>0</v>
      </c>
      <c r="AQ374" s="21">
        <f>+Produccion_UO!AQ374</f>
        <v>0</v>
      </c>
      <c r="AR374" s="21">
        <f>+Produccion_UO!AR374</f>
        <v>0</v>
      </c>
    </row>
    <row r="375" spans="10:44" x14ac:dyDescent="0.25">
      <c r="J375" s="24" t="s">
        <v>81</v>
      </c>
      <c r="K375" s="54" t="s">
        <v>168</v>
      </c>
      <c r="L375" s="167" t="s">
        <v>681</v>
      </c>
      <c r="M375" s="21">
        <f>+Produccion_UO!M375</f>
        <v>32.615994357336945</v>
      </c>
      <c r="N375" s="21">
        <f>+Produccion_UO!N375</f>
        <v>33.51088348889278</v>
      </c>
      <c r="O375" s="21">
        <f>+Produccion_UO!O375</f>
        <v>34.454433846038889</v>
      </c>
      <c r="P375" s="21">
        <f>+Produccion_UO!P375</f>
        <v>35.397984203184997</v>
      </c>
      <c r="Q375" s="21">
        <f>+Produccion_UO!Q375</f>
        <v>36.341534560331112</v>
      </c>
      <c r="R375" s="21">
        <f>+Produccion_UO!R375</f>
        <v>37.352878419433061</v>
      </c>
      <c r="S375" s="21">
        <f>+Produccion_UO!S375</f>
        <v>38.364222278534996</v>
      </c>
      <c r="T375" s="21">
        <f>+Produccion_UO!T375</f>
        <v>7.362260076408111</v>
      </c>
      <c r="U375" s="21">
        <f>+Produccion_UO!U375</f>
        <v>0</v>
      </c>
      <c r="V375" s="21">
        <f>+Produccion_UO!V375</f>
        <v>0</v>
      </c>
      <c r="W375" s="21">
        <f>+Produccion_UO!W375</f>
        <v>0</v>
      </c>
      <c r="X375" s="21">
        <f>+Produccion_UO!X375</f>
        <v>0</v>
      </c>
      <c r="Y375" s="21">
        <f>+Produccion_UO!Y375</f>
        <v>0</v>
      </c>
      <c r="Z375" s="21">
        <f>+Produccion_UO!Z375</f>
        <v>0</v>
      </c>
      <c r="AA375" s="21">
        <f>+Produccion_UO!AA375</f>
        <v>0</v>
      </c>
      <c r="AB375" s="21">
        <f>+Produccion_UO!AB375</f>
        <v>0</v>
      </c>
      <c r="AC375" s="21">
        <f>+Produccion_UO!AC375</f>
        <v>0</v>
      </c>
      <c r="AD375" s="21">
        <f>+Produccion_UO!AD375</f>
        <v>0</v>
      </c>
      <c r="AE375" s="21">
        <f>+Produccion_UO!AE375</f>
        <v>0</v>
      </c>
      <c r="AF375" s="21">
        <f>+Produccion_UO!AF375</f>
        <v>0</v>
      </c>
      <c r="AG375" s="21">
        <f>+Produccion_UO!AG375</f>
        <v>0</v>
      </c>
      <c r="AH375" s="21">
        <f>+Produccion_UO!AH375</f>
        <v>0</v>
      </c>
      <c r="AI375" s="21">
        <f>+Produccion_UO!AI375</f>
        <v>0</v>
      </c>
      <c r="AJ375" s="21">
        <f>+Produccion_UO!AJ375</f>
        <v>0</v>
      </c>
      <c r="AK375" s="21">
        <f>+Produccion_UO!AK375</f>
        <v>0</v>
      </c>
      <c r="AL375" s="21">
        <f>+Produccion_UO!AL375</f>
        <v>0</v>
      </c>
      <c r="AM375" s="21">
        <f>+Produccion_UO!AM375</f>
        <v>0</v>
      </c>
      <c r="AN375" s="21">
        <f>+Produccion_UO!AN375</f>
        <v>0</v>
      </c>
      <c r="AO375" s="21">
        <f>+Produccion_UO!AO375</f>
        <v>0</v>
      </c>
      <c r="AP375" s="21">
        <f>+Produccion_UO!AP375</f>
        <v>0</v>
      </c>
      <c r="AQ375" s="21">
        <f>+Produccion_UO!AQ375</f>
        <v>0</v>
      </c>
      <c r="AR375" s="21">
        <f>+Produccion_UO!AR375</f>
        <v>0</v>
      </c>
    </row>
    <row r="376" spans="10:44" x14ac:dyDescent="0.25">
      <c r="J376" s="24" t="s">
        <v>82</v>
      </c>
      <c r="K376" s="54" t="s">
        <v>169</v>
      </c>
      <c r="L376" s="167" t="s">
        <v>682</v>
      </c>
      <c r="M376" s="21">
        <f>+Produccion_UO!M376</f>
        <v>14.351191786722472</v>
      </c>
      <c r="N376" s="21">
        <f>+Produccion_UO!N376</f>
        <v>14.617119843102083</v>
      </c>
      <c r="O376" s="21">
        <f>+Produccion_UO!O376</f>
        <v>14.785021471621889</v>
      </c>
      <c r="P376" s="21">
        <f>+Produccion_UO!P376</f>
        <v>14.952923100141694</v>
      </c>
      <c r="Q376" s="21">
        <f>+Produccion_UO!Q376</f>
        <v>15.1208247286615</v>
      </c>
      <c r="R376" s="21">
        <f>+Produccion_UO!R376</f>
        <v>15.124384834874972</v>
      </c>
      <c r="S376" s="21">
        <f>+Produccion_UO!S376</f>
        <v>13.868629142015694</v>
      </c>
      <c r="T376" s="21">
        <f>+Produccion_UO!T376</f>
        <v>3.0819922559999999</v>
      </c>
      <c r="U376" s="21">
        <f>+Produccion_UO!U376</f>
        <v>3.0819922559999999</v>
      </c>
      <c r="V376" s="21">
        <f>+Produccion_UO!V376</f>
        <v>3.0819922559999999</v>
      </c>
      <c r="W376" s="21">
        <f>+Produccion_UO!W376</f>
        <v>3.0819922559999999</v>
      </c>
      <c r="X376" s="21">
        <f>+Produccion_UO!X376</f>
        <v>3.0819922559999999</v>
      </c>
      <c r="Y376" s="21">
        <f>+Produccion_UO!Y376</f>
        <v>3.0819922559999999</v>
      </c>
      <c r="Z376" s="21">
        <f>+Produccion_UO!Z376</f>
        <v>3.0819922559999999</v>
      </c>
      <c r="AA376" s="21">
        <f>+Produccion_UO!AA376</f>
        <v>2.3417455173465305</v>
      </c>
      <c r="AB376" s="21">
        <f>+Produccion_UO!AB376</f>
        <v>0</v>
      </c>
      <c r="AC376" s="21">
        <f>+Produccion_UO!AC376</f>
        <v>0</v>
      </c>
      <c r="AD376" s="21">
        <f>+Produccion_UO!AD376</f>
        <v>0</v>
      </c>
      <c r="AE376" s="21">
        <f>+Produccion_UO!AE376</f>
        <v>0</v>
      </c>
      <c r="AF376" s="21">
        <f>+Produccion_UO!AF376</f>
        <v>0</v>
      </c>
      <c r="AG376" s="21">
        <f>+Produccion_UO!AG376</f>
        <v>0</v>
      </c>
      <c r="AH376" s="21">
        <f>+Produccion_UO!AH376</f>
        <v>0</v>
      </c>
      <c r="AI376" s="21">
        <f>+Produccion_UO!AI376</f>
        <v>0</v>
      </c>
      <c r="AJ376" s="21">
        <f>+Produccion_UO!AJ376</f>
        <v>0</v>
      </c>
      <c r="AK376" s="21">
        <f>+Produccion_UO!AK376</f>
        <v>0</v>
      </c>
      <c r="AL376" s="21">
        <f>+Produccion_UO!AL376</f>
        <v>0</v>
      </c>
      <c r="AM376" s="21">
        <f>+Produccion_UO!AM376</f>
        <v>0</v>
      </c>
      <c r="AN376" s="21">
        <f>+Produccion_UO!AN376</f>
        <v>0</v>
      </c>
      <c r="AO376" s="21">
        <f>+Produccion_UO!AO376</f>
        <v>0</v>
      </c>
      <c r="AP376" s="21">
        <f>+Produccion_UO!AP376</f>
        <v>0</v>
      </c>
      <c r="AQ376" s="21">
        <f>+Produccion_UO!AQ376</f>
        <v>0</v>
      </c>
      <c r="AR376" s="21">
        <f>+Produccion_UO!AR376</f>
        <v>0</v>
      </c>
    </row>
    <row r="377" spans="10:44" x14ac:dyDescent="0.25">
      <c r="J377" s="51" t="s">
        <v>390</v>
      </c>
      <c r="K377" s="57" t="s">
        <v>396</v>
      </c>
      <c r="L377" s="167" t="s">
        <v>680</v>
      </c>
      <c r="M377" s="21">
        <f>+Produccion_UO!M377</f>
        <v>0</v>
      </c>
      <c r="N377" s="21">
        <f>+Produccion_UO!N377</f>
        <v>0</v>
      </c>
      <c r="O377" s="21">
        <f>+Produccion_UO!O377</f>
        <v>0</v>
      </c>
      <c r="P377" s="21">
        <f>+Produccion_UO!P377</f>
        <v>0</v>
      </c>
      <c r="Q377" s="21">
        <f>+Produccion_UO!Q377</f>
        <v>0</v>
      </c>
      <c r="R377" s="21">
        <f>+Produccion_UO!R377</f>
        <v>0</v>
      </c>
      <c r="S377" s="21">
        <f>+Produccion_UO!S377</f>
        <v>0</v>
      </c>
      <c r="T377" s="21">
        <f>+Produccion_UO!T377</f>
        <v>0</v>
      </c>
      <c r="U377" s="21">
        <f>+Produccion_UO!U377</f>
        <v>0</v>
      </c>
      <c r="V377" s="21">
        <f>+Produccion_UO!V377</f>
        <v>0</v>
      </c>
      <c r="W377" s="21">
        <f>+Produccion_UO!W377</f>
        <v>0</v>
      </c>
      <c r="X377" s="21">
        <f>+Produccion_UO!X377</f>
        <v>0</v>
      </c>
      <c r="Y377" s="21">
        <f>+Produccion_UO!Y377</f>
        <v>0</v>
      </c>
      <c r="Z377" s="21">
        <f>+Produccion_UO!Z377</f>
        <v>0</v>
      </c>
      <c r="AA377" s="21">
        <f>+Produccion_UO!AA377</f>
        <v>0</v>
      </c>
      <c r="AB377" s="21">
        <f>+Produccion_UO!AB377</f>
        <v>0</v>
      </c>
      <c r="AC377" s="21">
        <f>+Produccion_UO!AC377</f>
        <v>0</v>
      </c>
      <c r="AD377" s="21">
        <f>+Produccion_UO!AD377</f>
        <v>0</v>
      </c>
      <c r="AE377" s="21">
        <f>+Produccion_UO!AE377</f>
        <v>0</v>
      </c>
      <c r="AF377" s="21">
        <f>+Produccion_UO!AF377</f>
        <v>0</v>
      </c>
      <c r="AG377" s="21">
        <f>+Produccion_UO!AG377</f>
        <v>0</v>
      </c>
      <c r="AH377" s="21">
        <f>+Produccion_UO!AH377</f>
        <v>0</v>
      </c>
      <c r="AI377" s="21">
        <f>+Produccion_UO!AI377</f>
        <v>0</v>
      </c>
      <c r="AJ377" s="21">
        <f>+Produccion_UO!AJ377</f>
        <v>0</v>
      </c>
      <c r="AK377" s="21">
        <f>+Produccion_UO!AK377</f>
        <v>0</v>
      </c>
      <c r="AL377" s="21">
        <f>+Produccion_UO!AL377</f>
        <v>0</v>
      </c>
      <c r="AM377" s="21">
        <f>+Produccion_UO!AM377</f>
        <v>0</v>
      </c>
      <c r="AN377" s="21">
        <f>+Produccion_UO!AN377</f>
        <v>0</v>
      </c>
      <c r="AO377" s="21">
        <f>+Produccion_UO!AO377</f>
        <v>0</v>
      </c>
      <c r="AP377" s="21">
        <f>+Produccion_UO!AP377</f>
        <v>0</v>
      </c>
      <c r="AQ377" s="21">
        <f>+Produccion_UO!AQ377</f>
        <v>0</v>
      </c>
      <c r="AR377" s="21">
        <f>+Produccion_UO!AR377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4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3" t="s">
        <v>678</v>
      </c>
      <c r="M387" s="21">
        <f>+Produccion_UO!M387</f>
        <v>405.79004376568747</v>
      </c>
      <c r="N387" s="21">
        <f>+Produccion_UO!N387</f>
        <v>327.91162061040637</v>
      </c>
      <c r="O387" s="21">
        <f>+Produccion_UO!O387</f>
        <v>256.73686158197637</v>
      </c>
      <c r="P387" s="21">
        <f>+Produccion_UO!P387</f>
        <v>299.82052950598302</v>
      </c>
      <c r="Q387" s="21">
        <f>+Produccion_UO!Q387</f>
        <v>285.77498395377108</v>
      </c>
      <c r="R387" s="21">
        <f>+Produccion_UO!R387</f>
        <v>0</v>
      </c>
      <c r="S387" s="21">
        <f>+Produccion_UO!S387</f>
        <v>0</v>
      </c>
      <c r="T387" s="21">
        <f>+Produccion_UO!T387</f>
        <v>0</v>
      </c>
      <c r="U387" s="21">
        <f>+Produccion_UO!U387</f>
        <v>0</v>
      </c>
      <c r="V387" s="21">
        <f>+Produccion_UO!V387</f>
        <v>0</v>
      </c>
      <c r="W387" s="21">
        <f>+Produccion_UO!W387</f>
        <v>0</v>
      </c>
      <c r="X387" s="21">
        <f>+Produccion_UO!X387</f>
        <v>0</v>
      </c>
      <c r="Y387" s="21">
        <f>+Produccion_UO!Y387</f>
        <v>0</v>
      </c>
      <c r="Z387" s="21">
        <f>+Produccion_UO!Z387</f>
        <v>0</v>
      </c>
      <c r="AA387" s="21">
        <f>+Produccion_UO!AA387</f>
        <v>0</v>
      </c>
      <c r="AB387" s="21">
        <f>+Produccion_UO!AB387</f>
        <v>0</v>
      </c>
      <c r="AC387" s="21">
        <f>+Produccion_UO!AC387</f>
        <v>0</v>
      </c>
      <c r="AD387" s="21">
        <f>+Produccion_UO!AD387</f>
        <v>0</v>
      </c>
      <c r="AE387" s="21">
        <f>+Produccion_UO!AE387</f>
        <v>0</v>
      </c>
      <c r="AF387" s="21">
        <f>+Produccion_UO!AF387</f>
        <v>0</v>
      </c>
      <c r="AG387" s="21">
        <f>+Produccion_UO!AG387</f>
        <v>0</v>
      </c>
      <c r="AH387" s="21">
        <f>+Produccion_UO!AH387</f>
        <v>0</v>
      </c>
      <c r="AI387" s="21">
        <f>+Produccion_UO!AI387</f>
        <v>0</v>
      </c>
      <c r="AJ387" s="21">
        <f>+Produccion_UO!AJ387</f>
        <v>0</v>
      </c>
      <c r="AK387" s="21">
        <f>+Produccion_UO!AK387</f>
        <v>0</v>
      </c>
      <c r="AL387" s="21">
        <f>+Produccion_UO!AL387</f>
        <v>0</v>
      </c>
      <c r="AM387" s="21">
        <f>+Produccion_UO!AM387</f>
        <v>0</v>
      </c>
      <c r="AN387" s="21">
        <f>+Produccion_UO!AN387</f>
        <v>0</v>
      </c>
      <c r="AO387" s="21">
        <f>+Produccion_UO!AO387</f>
        <v>0</v>
      </c>
      <c r="AP387" s="21">
        <f>+Produccion_UO!AP387</f>
        <v>0</v>
      </c>
      <c r="AQ387" s="21">
        <f>+Produccion_UO!AQ387</f>
        <v>0</v>
      </c>
      <c r="AR387" s="21">
        <f>+Produccion_UO!AR387</f>
        <v>0</v>
      </c>
    </row>
    <row r="388" spans="10:44" x14ac:dyDescent="0.25">
      <c r="J388" s="61" t="s">
        <v>73</v>
      </c>
      <c r="K388" s="19" t="s">
        <v>322</v>
      </c>
      <c r="L388" s="163" t="s">
        <v>679</v>
      </c>
      <c r="M388" s="21">
        <f>+Produccion_UO!M388+Produccion_UO!M389</f>
        <v>5293.6025528639893</v>
      </c>
      <c r="N388" s="21">
        <f>+Produccion_UO!N388+Produccion_UO!N389</f>
        <v>4949.0134192328724</v>
      </c>
      <c r="O388" s="21">
        <f>+Produccion_UO!O388+Produccion_UO!O389</f>
        <v>4600.1820208774034</v>
      </c>
      <c r="P388" s="21">
        <f>+Produccion_UO!P388+Produccion_UO!P389</f>
        <v>4426.4275505974838</v>
      </c>
      <c r="Q388" s="21">
        <f>+Produccion_UO!Q388+Produccion_UO!Q389</f>
        <v>3511.354319705456</v>
      </c>
      <c r="R388" s="21">
        <f>+Produccion_UO!R388+Produccion_UO!R389</f>
        <v>3289.6588879211349</v>
      </c>
      <c r="S388" s="21">
        <f>+Produccion_UO!S388+Produccion_UO!S389</f>
        <v>3067.9634561368107</v>
      </c>
      <c r="T388" s="21">
        <f>+Produccion_UO!T388+Produccion_UO!T389</f>
        <v>2892.1609973821705</v>
      </c>
      <c r="U388" s="21">
        <f>+Produccion_UO!U388+Produccion_UO!U389</f>
        <v>2145.9546473603186</v>
      </c>
      <c r="V388" s="21">
        <f>+Produccion_UO!V388+Produccion_UO!V389</f>
        <v>1810.203710370291</v>
      </c>
      <c r="W388" s="21">
        <f>+Produccion_UO!W388+Produccion_UO!W389</f>
        <v>1119.0920332733449</v>
      </c>
      <c r="X388" s="21">
        <f>+Produccion_UO!X388+Produccion_UO!X389</f>
        <v>1090.1043945839381</v>
      </c>
      <c r="Y388" s="21">
        <f>+Produccion_UO!Y388+Produccion_UO!Y389</f>
        <v>1090.1043945839381</v>
      </c>
      <c r="Z388" s="21">
        <f>+Produccion_UO!Z388+Produccion_UO!Z389</f>
        <v>748.92252798072127</v>
      </c>
      <c r="AA388" s="21">
        <f>+Produccion_UO!AA388+Produccion_UO!AA389</f>
        <v>0</v>
      </c>
      <c r="AB388" s="21">
        <f>+Produccion_UO!AB388+Produccion_UO!AB389</f>
        <v>0</v>
      </c>
      <c r="AC388" s="21">
        <f>+Produccion_UO!AC388+Produccion_UO!AC389</f>
        <v>0</v>
      </c>
      <c r="AD388" s="21">
        <f>+Produccion_UO!AD388+Produccion_UO!AD389</f>
        <v>0</v>
      </c>
      <c r="AE388" s="21">
        <f>+Produccion_UO!AE388+Produccion_UO!AE389</f>
        <v>0</v>
      </c>
      <c r="AF388" s="21">
        <f>+Produccion_UO!AF388+Produccion_UO!AF389</f>
        <v>0</v>
      </c>
      <c r="AG388" s="21">
        <f>+Produccion_UO!AG388+Produccion_UO!AG389</f>
        <v>0</v>
      </c>
      <c r="AH388" s="21">
        <f>+Produccion_UO!AH388+Produccion_UO!AH389</f>
        <v>0</v>
      </c>
      <c r="AI388" s="21">
        <f>+Produccion_UO!AI388+Produccion_UO!AI389</f>
        <v>0</v>
      </c>
      <c r="AJ388" s="21">
        <f>+Produccion_UO!AJ388+Produccion_UO!AJ389</f>
        <v>0</v>
      </c>
      <c r="AK388" s="21">
        <f>+Produccion_UO!AK388+Produccion_UO!AK389</f>
        <v>0</v>
      </c>
      <c r="AL388" s="21">
        <f>+Produccion_UO!AL388+Produccion_UO!AL389</f>
        <v>0</v>
      </c>
      <c r="AM388" s="21">
        <f>+Produccion_UO!AM388+Produccion_UO!AM389</f>
        <v>0</v>
      </c>
      <c r="AN388" s="21">
        <f>+Produccion_UO!AN388+Produccion_UO!AN389</f>
        <v>0</v>
      </c>
      <c r="AO388" s="21">
        <f>+Produccion_UO!AO388+Produccion_UO!AO389</f>
        <v>0</v>
      </c>
      <c r="AP388" s="21">
        <f>+Produccion_UO!AP388+Produccion_UO!AP389</f>
        <v>0</v>
      </c>
      <c r="AQ388" s="21">
        <f>+Produccion_UO!AQ388+Produccion_UO!AQ389</f>
        <v>0</v>
      </c>
      <c r="AR388" s="21">
        <f>+Produccion_UO!AR388+Produccion_UO!AR389</f>
        <v>0</v>
      </c>
    </row>
    <row r="389" spans="10:44" x14ac:dyDescent="0.25">
      <c r="J389" s="61" t="s">
        <v>73</v>
      </c>
      <c r="K389" s="19" t="s">
        <v>324</v>
      </c>
      <c r="L389" s="163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</row>
    <row r="390" spans="10:44" x14ac:dyDescent="0.25">
      <c r="J390" s="61" t="s">
        <v>74</v>
      </c>
      <c r="K390" s="19" t="s">
        <v>326</v>
      </c>
      <c r="L390" s="163" t="s">
        <v>683</v>
      </c>
      <c r="M390" s="21">
        <f>+Produccion_UO!M390</f>
        <v>25.354229633131389</v>
      </c>
      <c r="N390" s="21">
        <f>+Produccion_UO!N390</f>
        <v>23.958825510020333</v>
      </c>
      <c r="O390" s="21">
        <f>+Produccion_UO!O390</f>
        <v>22.905690322766695</v>
      </c>
      <c r="P390" s="21">
        <f>+Produccion_UO!P390</f>
        <v>21.852555135513029</v>
      </c>
      <c r="Q390" s="21">
        <f>+Produccion_UO!Q390</f>
        <v>20.799419948259416</v>
      </c>
      <c r="R390" s="21">
        <f>+Produccion_UO!R390</f>
        <v>19.14855417472484</v>
      </c>
      <c r="S390" s="21">
        <f>+Produccion_UO!S390</f>
        <v>18.127297952072855</v>
      </c>
      <c r="T390" s="21">
        <f>+Produccion_UO!T390</f>
        <v>2.0651957380478199</v>
      </c>
      <c r="U390" s="21">
        <f>+Produccion_UO!U390</f>
        <v>0</v>
      </c>
      <c r="V390" s="21">
        <f>+Produccion_UO!V390</f>
        <v>0</v>
      </c>
      <c r="W390" s="21">
        <f>+Produccion_UO!W390</f>
        <v>0</v>
      </c>
      <c r="X390" s="21">
        <f>+Produccion_UO!X390</f>
        <v>0</v>
      </c>
      <c r="Y390" s="21">
        <f>+Produccion_UO!Y390</f>
        <v>0</v>
      </c>
      <c r="Z390" s="21">
        <f>+Produccion_UO!Z390</f>
        <v>0</v>
      </c>
      <c r="AA390" s="21">
        <f>+Produccion_UO!AA390</f>
        <v>0</v>
      </c>
      <c r="AB390" s="21">
        <f>+Produccion_UO!AB390</f>
        <v>0</v>
      </c>
      <c r="AC390" s="21">
        <f>+Produccion_UO!AC390</f>
        <v>0</v>
      </c>
      <c r="AD390" s="21">
        <f>+Produccion_UO!AD390</f>
        <v>0</v>
      </c>
      <c r="AE390" s="21">
        <f>+Produccion_UO!AE390</f>
        <v>0</v>
      </c>
      <c r="AF390" s="21">
        <f>+Produccion_UO!AF390</f>
        <v>0</v>
      </c>
      <c r="AG390" s="21">
        <f>+Produccion_UO!AG390</f>
        <v>0</v>
      </c>
      <c r="AH390" s="21">
        <f>+Produccion_UO!AH390</f>
        <v>0</v>
      </c>
      <c r="AI390" s="21">
        <f>+Produccion_UO!AI390</f>
        <v>0</v>
      </c>
      <c r="AJ390" s="21">
        <f>+Produccion_UO!AJ390</f>
        <v>0</v>
      </c>
      <c r="AK390" s="21">
        <f>+Produccion_UO!AK390</f>
        <v>0</v>
      </c>
      <c r="AL390" s="21">
        <f>+Produccion_UO!AL390</f>
        <v>0</v>
      </c>
      <c r="AM390" s="21">
        <f>+Produccion_UO!AM390</f>
        <v>0</v>
      </c>
      <c r="AN390" s="21">
        <f>+Produccion_UO!AN390</f>
        <v>0</v>
      </c>
      <c r="AO390" s="21">
        <f>+Produccion_UO!AO390</f>
        <v>0</v>
      </c>
      <c r="AP390" s="21">
        <f>+Produccion_UO!AP390</f>
        <v>0</v>
      </c>
      <c r="AQ390" s="21">
        <f>+Produccion_UO!AQ390</f>
        <v>0</v>
      </c>
      <c r="AR390" s="21">
        <f>+Produccion_UO!AR390</f>
        <v>0</v>
      </c>
    </row>
    <row r="391" spans="10:44" x14ac:dyDescent="0.25">
      <c r="J391" s="61" t="s">
        <v>75</v>
      </c>
      <c r="K391" s="19" t="s">
        <v>328</v>
      </c>
      <c r="L391" s="163" t="s">
        <v>681</v>
      </c>
      <c r="M391" s="21">
        <f>+Produccion_UO!M391</f>
        <v>528.21500429726586</v>
      </c>
      <c r="N391" s="21">
        <f>+Produccion_UO!N391</f>
        <v>494.094716575738</v>
      </c>
      <c r="O391" s="21">
        <f>+Produccion_UO!O391</f>
        <v>458.1190760965622</v>
      </c>
      <c r="P391" s="21">
        <f>+Produccion_UO!P391</f>
        <v>422.14343561738718</v>
      </c>
      <c r="Q391" s="21">
        <f>+Produccion_UO!Q391</f>
        <v>386.16779513821194</v>
      </c>
      <c r="R391" s="21">
        <f>+Produccion_UO!R391</f>
        <v>347.60732743204306</v>
      </c>
      <c r="S391" s="21">
        <f>+Produccion_UO!S391</f>
        <v>309.04685972587419</v>
      </c>
      <c r="T391" s="21">
        <f>+Produccion_UO!T391</f>
        <v>250.71286755065864</v>
      </c>
      <c r="U391" s="21">
        <f>+Produccion_UO!U391</f>
        <v>201.07185307254471</v>
      </c>
      <c r="V391" s="21">
        <f>+Produccion_UO!V391</f>
        <v>0</v>
      </c>
      <c r="W391" s="21">
        <f>+Produccion_UO!W391</f>
        <v>0</v>
      </c>
      <c r="X391" s="21">
        <f>+Produccion_UO!X391</f>
        <v>0</v>
      </c>
      <c r="Y391" s="21">
        <f>+Produccion_UO!Y391</f>
        <v>0</v>
      </c>
      <c r="Z391" s="21">
        <f>+Produccion_UO!Z391</f>
        <v>0</v>
      </c>
      <c r="AA391" s="21">
        <f>+Produccion_UO!AA391</f>
        <v>0</v>
      </c>
      <c r="AB391" s="21">
        <f>+Produccion_UO!AB391</f>
        <v>0</v>
      </c>
      <c r="AC391" s="21">
        <f>+Produccion_UO!AC391</f>
        <v>0</v>
      </c>
      <c r="AD391" s="21">
        <f>+Produccion_UO!AD391</f>
        <v>0</v>
      </c>
      <c r="AE391" s="21">
        <f>+Produccion_UO!AE391</f>
        <v>0</v>
      </c>
      <c r="AF391" s="21">
        <f>+Produccion_UO!AF391</f>
        <v>0</v>
      </c>
      <c r="AG391" s="21">
        <f>+Produccion_UO!AG391</f>
        <v>0</v>
      </c>
      <c r="AH391" s="21">
        <f>+Produccion_UO!AH391</f>
        <v>0</v>
      </c>
      <c r="AI391" s="21">
        <f>+Produccion_UO!AI391</f>
        <v>0</v>
      </c>
      <c r="AJ391" s="21">
        <f>+Produccion_UO!AJ391</f>
        <v>0</v>
      </c>
      <c r="AK391" s="21">
        <f>+Produccion_UO!AK391</f>
        <v>0</v>
      </c>
      <c r="AL391" s="21">
        <f>+Produccion_UO!AL391</f>
        <v>0</v>
      </c>
      <c r="AM391" s="21">
        <f>+Produccion_UO!AM391</f>
        <v>0</v>
      </c>
      <c r="AN391" s="21">
        <f>+Produccion_UO!AN391</f>
        <v>0</v>
      </c>
      <c r="AO391" s="21">
        <f>+Produccion_UO!AO391</f>
        <v>0</v>
      </c>
      <c r="AP391" s="21">
        <f>+Produccion_UO!AP391</f>
        <v>0</v>
      </c>
      <c r="AQ391" s="21">
        <f>+Produccion_UO!AQ391</f>
        <v>0</v>
      </c>
      <c r="AR391" s="21">
        <f>+Produccion_UO!AR391</f>
        <v>0</v>
      </c>
    </row>
    <row r="392" spans="10:44" x14ac:dyDescent="0.25">
      <c r="J392" s="61" t="s">
        <v>76</v>
      </c>
      <c r="K392" s="19" t="s">
        <v>330</v>
      </c>
      <c r="L392" s="163" t="s">
        <v>682</v>
      </c>
      <c r="M392" s="21">
        <f>+Produccion_UO!M392</f>
        <v>170.32583503358074</v>
      </c>
      <c r="N392" s="21">
        <f>+Produccion_UO!N392</f>
        <v>157.20019472046852</v>
      </c>
      <c r="O392" s="21">
        <f>+Produccion_UO!O392</f>
        <v>145.90304445754686</v>
      </c>
      <c r="P392" s="21">
        <f>+Produccion_UO!P392</f>
        <v>134.60589419462463</v>
      </c>
      <c r="Q392" s="21">
        <f>+Produccion_UO!Q392</f>
        <v>123.30874393170268</v>
      </c>
      <c r="R392" s="21">
        <f>+Produccion_UO!R392</f>
        <v>109.51649119735316</v>
      </c>
      <c r="S392" s="21">
        <f>+Produccion_UO!S392</f>
        <v>94.663427873441947</v>
      </c>
      <c r="T392" s="21">
        <f>+Produccion_UO!T392</f>
        <v>99.261203510216575</v>
      </c>
      <c r="U392" s="21">
        <f>+Produccion_UO!U392</f>
        <v>92.680877741179074</v>
      </c>
      <c r="V392" s="21">
        <f>+Produccion_UO!V392</f>
        <v>49.610721971676803</v>
      </c>
      <c r="W392" s="21">
        <f>+Produccion_UO!W392</f>
        <v>45.234582895986698</v>
      </c>
      <c r="X392" s="21">
        <f>+Produccion_UO!X392</f>
        <v>40.858443820296607</v>
      </c>
      <c r="Y392" s="21">
        <f>+Produccion_UO!Y392</f>
        <v>38.593654708730526</v>
      </c>
      <c r="Z392" s="21">
        <f>+Produccion_UO!Z392</f>
        <v>36.328865597164473</v>
      </c>
      <c r="AA392" s="21">
        <f>+Produccion_UO!AA392</f>
        <v>12.213684904876558</v>
      </c>
      <c r="AB392" s="21">
        <f>+Produccion_UO!AB392</f>
        <v>0</v>
      </c>
      <c r="AC392" s="21">
        <f>+Produccion_UO!AC392</f>
        <v>0</v>
      </c>
      <c r="AD392" s="21">
        <f>+Produccion_UO!AD392</f>
        <v>0</v>
      </c>
      <c r="AE392" s="21">
        <f>+Produccion_UO!AE392</f>
        <v>0</v>
      </c>
      <c r="AF392" s="21">
        <f>+Produccion_UO!AF392</f>
        <v>0</v>
      </c>
      <c r="AG392" s="21">
        <f>+Produccion_UO!AG392</f>
        <v>0</v>
      </c>
      <c r="AH392" s="21">
        <f>+Produccion_UO!AH392</f>
        <v>0</v>
      </c>
      <c r="AI392" s="21">
        <f>+Produccion_UO!AI392</f>
        <v>0</v>
      </c>
      <c r="AJ392" s="21">
        <f>+Produccion_UO!AJ392</f>
        <v>0</v>
      </c>
      <c r="AK392" s="21">
        <f>+Produccion_UO!AK392</f>
        <v>0</v>
      </c>
      <c r="AL392" s="21">
        <f>+Produccion_UO!AL392</f>
        <v>0</v>
      </c>
      <c r="AM392" s="21">
        <f>+Produccion_UO!AM392</f>
        <v>0</v>
      </c>
      <c r="AN392" s="21">
        <f>+Produccion_UO!AN392</f>
        <v>0</v>
      </c>
      <c r="AO392" s="21">
        <f>+Produccion_UO!AO392</f>
        <v>0</v>
      </c>
      <c r="AP392" s="21">
        <f>+Produccion_UO!AP392</f>
        <v>0</v>
      </c>
      <c r="AQ392" s="21">
        <f>+Produccion_UO!AQ392</f>
        <v>0</v>
      </c>
      <c r="AR392" s="21">
        <f>+Produccion_UO!AR392</f>
        <v>0</v>
      </c>
    </row>
    <row r="393" spans="10:44" x14ac:dyDescent="0.25">
      <c r="J393" s="61" t="s">
        <v>77</v>
      </c>
      <c r="K393" s="19" t="s">
        <v>332</v>
      </c>
      <c r="L393" s="163" t="s">
        <v>680</v>
      </c>
      <c r="M393" s="21">
        <f>+Produccion_UO!M393</f>
        <v>87.264023489689066</v>
      </c>
      <c r="N393" s="21">
        <f>+Produccion_UO!N393</f>
        <v>84.408028317022683</v>
      </c>
      <c r="O393" s="21">
        <f>+Produccion_UO!O393</f>
        <v>83.629175460292885</v>
      </c>
      <c r="P393" s="21">
        <f>+Produccion_UO!P393</f>
        <v>82.850322603562518</v>
      </c>
      <c r="Q393" s="21">
        <f>+Produccion_UO!Q393</f>
        <v>82.071469746832406</v>
      </c>
      <c r="R393" s="21">
        <f>+Produccion_UO!R393</f>
        <v>74.712445262433334</v>
      </c>
      <c r="S393" s="21">
        <f>+Produccion_UO!S393</f>
        <v>68.366314562583597</v>
      </c>
      <c r="T393" s="21">
        <f>+Produccion_UO!T393</f>
        <v>70.988039829971612</v>
      </c>
      <c r="U393" s="21">
        <f>+Produccion_UO!U393</f>
        <v>64.923599272215824</v>
      </c>
      <c r="V393" s="21">
        <f>+Produccion_UO!V393</f>
        <v>59.791736578388168</v>
      </c>
      <c r="W393" s="21">
        <f>+Produccion_UO!W393</f>
        <v>54.659873884560525</v>
      </c>
      <c r="X393" s="21">
        <f>+Produccion_UO!X393</f>
        <v>49.528011190732833</v>
      </c>
      <c r="Y393" s="21">
        <f>+Produccion_UO!Y393</f>
        <v>46.075685512023583</v>
      </c>
      <c r="Z393" s="21">
        <f>+Produccion_UO!Z393</f>
        <v>42.62335983331436</v>
      </c>
      <c r="AA393" s="21">
        <f>+Produccion_UO!AA393</f>
        <v>17.641558239903958</v>
      </c>
      <c r="AB393" s="21">
        <f>+Produccion_UO!AB393</f>
        <v>0</v>
      </c>
      <c r="AC393" s="21">
        <f>+Produccion_UO!AC393</f>
        <v>0</v>
      </c>
      <c r="AD393" s="21">
        <f>+Produccion_UO!AD393</f>
        <v>0</v>
      </c>
      <c r="AE393" s="21">
        <f>+Produccion_UO!AE393</f>
        <v>0</v>
      </c>
      <c r="AF393" s="21">
        <f>+Produccion_UO!AF393</f>
        <v>0</v>
      </c>
      <c r="AG393" s="21">
        <f>+Produccion_UO!AG393</f>
        <v>0</v>
      </c>
      <c r="AH393" s="21">
        <f>+Produccion_UO!AH393</f>
        <v>0</v>
      </c>
      <c r="AI393" s="21">
        <f>+Produccion_UO!AI393</f>
        <v>0</v>
      </c>
      <c r="AJ393" s="21">
        <f>+Produccion_UO!AJ393</f>
        <v>0</v>
      </c>
      <c r="AK393" s="21">
        <f>+Produccion_UO!AK393</f>
        <v>0</v>
      </c>
      <c r="AL393" s="21">
        <f>+Produccion_UO!AL393</f>
        <v>0</v>
      </c>
      <c r="AM393" s="21">
        <f>+Produccion_UO!AM393</f>
        <v>0</v>
      </c>
      <c r="AN393" s="21">
        <f>+Produccion_UO!AN393</f>
        <v>0</v>
      </c>
      <c r="AO393" s="21">
        <f>+Produccion_UO!AO393</f>
        <v>0</v>
      </c>
      <c r="AP393" s="21">
        <f>+Produccion_UO!AP393</f>
        <v>0</v>
      </c>
      <c r="AQ393" s="21">
        <f>+Produccion_UO!AQ393</f>
        <v>0</v>
      </c>
      <c r="AR393" s="21">
        <f>+Produccion_UO!AR393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4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3" t="s">
        <v>678</v>
      </c>
      <c r="M400" s="21">
        <f>+Produccion_UO!M400</f>
        <v>203.91283037822691</v>
      </c>
      <c r="N400" s="21">
        <f>+Produccion_UO!N400</f>
        <v>164.77828300585139</v>
      </c>
      <c r="O400" s="21">
        <f>+Produccion_UO!O400</f>
        <v>129.01238192485832</v>
      </c>
      <c r="P400" s="21">
        <f>+Produccion_UO!P400</f>
        <v>150.66227896997333</v>
      </c>
      <c r="Q400" s="21">
        <f>+Produccion_UO!Q400</f>
        <v>143.60427695203416</v>
      </c>
      <c r="R400" s="21">
        <f>+Produccion_UO!R400</f>
        <v>0</v>
      </c>
      <c r="S400" s="21">
        <f>+Produccion_UO!S400</f>
        <v>0</v>
      </c>
      <c r="T400" s="21">
        <f>+Produccion_UO!T400</f>
        <v>0</v>
      </c>
      <c r="U400" s="21">
        <f>+Produccion_UO!U400</f>
        <v>0</v>
      </c>
      <c r="V400" s="21">
        <f>+Produccion_UO!V400</f>
        <v>0</v>
      </c>
      <c r="W400" s="21">
        <f>+Produccion_UO!W400</f>
        <v>0</v>
      </c>
      <c r="X400" s="21">
        <f>+Produccion_UO!X400</f>
        <v>0</v>
      </c>
      <c r="Y400" s="21">
        <f>+Produccion_UO!Y400</f>
        <v>0</v>
      </c>
      <c r="Z400" s="21">
        <f>+Produccion_UO!Z400</f>
        <v>0</v>
      </c>
      <c r="AA400" s="21">
        <f>+Produccion_UO!AA400</f>
        <v>0</v>
      </c>
      <c r="AB400" s="21">
        <f>+Produccion_UO!AB400</f>
        <v>0</v>
      </c>
      <c r="AC400" s="21">
        <f>+Produccion_UO!AC400</f>
        <v>0</v>
      </c>
      <c r="AD400" s="21">
        <f>+Produccion_UO!AD400</f>
        <v>0</v>
      </c>
      <c r="AE400" s="21">
        <f>+Produccion_UO!AE400</f>
        <v>0</v>
      </c>
      <c r="AF400" s="21">
        <f>+Produccion_UO!AF400</f>
        <v>0</v>
      </c>
      <c r="AG400" s="21">
        <f>+Produccion_UO!AG400</f>
        <v>0</v>
      </c>
      <c r="AH400" s="21">
        <f>+Produccion_UO!AH400</f>
        <v>0</v>
      </c>
      <c r="AI400" s="21">
        <f>+Produccion_UO!AI400</f>
        <v>0</v>
      </c>
      <c r="AJ400" s="21">
        <f>+Produccion_UO!AJ400</f>
        <v>0</v>
      </c>
      <c r="AK400" s="21">
        <f>+Produccion_UO!AK400</f>
        <v>0</v>
      </c>
      <c r="AL400" s="21">
        <f>+Produccion_UO!AL400</f>
        <v>0</v>
      </c>
      <c r="AM400" s="21">
        <f>+Produccion_UO!AM400</f>
        <v>0</v>
      </c>
      <c r="AN400" s="21">
        <f>+Produccion_UO!AN400</f>
        <v>0</v>
      </c>
      <c r="AO400" s="21">
        <f>+Produccion_UO!AO400</f>
        <v>0</v>
      </c>
      <c r="AP400" s="21">
        <f>+Produccion_UO!AP400</f>
        <v>0</v>
      </c>
      <c r="AQ400" s="21">
        <f>+Produccion_UO!AQ400</f>
        <v>0</v>
      </c>
      <c r="AR400" s="21">
        <f>+Produccion_UO!AR400</f>
        <v>0</v>
      </c>
    </row>
    <row r="401" spans="10:44" x14ac:dyDescent="0.25">
      <c r="J401" s="61" t="s">
        <v>79</v>
      </c>
      <c r="K401" s="19" t="s">
        <v>322</v>
      </c>
      <c r="L401" s="163" t="s">
        <v>679</v>
      </c>
      <c r="M401" s="21">
        <f>+Produccion_UO!M401+Produccion_UO!M402</f>
        <v>1181.9697758431112</v>
      </c>
      <c r="N401" s="21">
        <f>+Produccion_UO!N401+Produccion_UO!N402</f>
        <v>1035.3970111320612</v>
      </c>
      <c r="O401" s="21">
        <f>+Produccion_UO!O401+Produccion_UO!O402</f>
        <v>931.023226519628</v>
      </c>
      <c r="P401" s="21">
        <f>+Produccion_UO!P401+Produccion_UO!P402</f>
        <v>904.87372635765291</v>
      </c>
      <c r="Q401" s="21">
        <f>+Produccion_UO!Q401+Produccion_UO!Q402</f>
        <v>547.50337239157602</v>
      </c>
      <c r="R401" s="21">
        <f>+Produccion_UO!R401+Produccion_UO!R402</f>
        <v>520.15405817529324</v>
      </c>
      <c r="S401" s="21">
        <f>+Produccion_UO!S401+Produccion_UO!S402</f>
        <v>492.80474395900774</v>
      </c>
      <c r="T401" s="21">
        <f>+Produccion_UO!T401+Produccion_UO!T402</f>
        <v>471.11698681499297</v>
      </c>
      <c r="U401" s="21">
        <f>+Produccion_UO!U401+Produccion_UO!U402</f>
        <v>230.72199099588218</v>
      </c>
      <c r="V401" s="21">
        <f>+Produccion_UO!V401+Produccion_UO!V402</f>
        <v>154.3904210482383</v>
      </c>
      <c r="W401" s="21">
        <f>+Produccion_UO!W401+Produccion_UO!W402</f>
        <v>66.947053687978297</v>
      </c>
      <c r="X401" s="21">
        <f>+Produccion_UO!X401+Produccion_UO!X402</f>
        <v>65.332117660393578</v>
      </c>
      <c r="Y401" s="21">
        <f>+Produccion_UO!Y401+Produccion_UO!Y402</f>
        <v>65.332117660393578</v>
      </c>
      <c r="Z401" s="21">
        <f>+Produccion_UO!Z401+Produccion_UO!Z402</f>
        <v>23.265411079135163</v>
      </c>
      <c r="AA401" s="21">
        <f>+Produccion_UO!AA401+Produccion_UO!AA402</f>
        <v>0</v>
      </c>
      <c r="AB401" s="21">
        <f>+Produccion_UO!AB401+Produccion_UO!AB402</f>
        <v>0</v>
      </c>
      <c r="AC401" s="21">
        <f>+Produccion_UO!AC401+Produccion_UO!AC402</f>
        <v>0</v>
      </c>
      <c r="AD401" s="21">
        <f>+Produccion_UO!AD401+Produccion_UO!AD402</f>
        <v>0</v>
      </c>
      <c r="AE401" s="21">
        <f>+Produccion_UO!AE401+Produccion_UO!AE402</f>
        <v>0</v>
      </c>
      <c r="AF401" s="21">
        <f>+Produccion_UO!AF401+Produccion_UO!AF402</f>
        <v>0</v>
      </c>
      <c r="AG401" s="21">
        <f>+Produccion_UO!AG401+Produccion_UO!AG402</f>
        <v>0</v>
      </c>
      <c r="AH401" s="21">
        <f>+Produccion_UO!AH401+Produccion_UO!AH402</f>
        <v>0</v>
      </c>
      <c r="AI401" s="21">
        <f>+Produccion_UO!AI401+Produccion_UO!AI402</f>
        <v>0</v>
      </c>
      <c r="AJ401" s="21">
        <f>+Produccion_UO!AJ401+Produccion_UO!AJ402</f>
        <v>0</v>
      </c>
      <c r="AK401" s="21">
        <f>+Produccion_UO!AK401+Produccion_UO!AK402</f>
        <v>0</v>
      </c>
      <c r="AL401" s="21">
        <f>+Produccion_UO!AL401+Produccion_UO!AL402</f>
        <v>0</v>
      </c>
      <c r="AM401" s="21">
        <f>+Produccion_UO!AM401+Produccion_UO!AM402</f>
        <v>0</v>
      </c>
      <c r="AN401" s="21">
        <f>+Produccion_UO!AN401+Produccion_UO!AN402</f>
        <v>0</v>
      </c>
      <c r="AO401" s="21">
        <f>+Produccion_UO!AO401+Produccion_UO!AO402</f>
        <v>0</v>
      </c>
      <c r="AP401" s="21">
        <f>+Produccion_UO!AP401+Produccion_UO!AP402</f>
        <v>0</v>
      </c>
      <c r="AQ401" s="21">
        <f>+Produccion_UO!AQ401+Produccion_UO!AQ402</f>
        <v>0</v>
      </c>
      <c r="AR401" s="21">
        <f>+Produccion_UO!AR401+Produccion_UO!AR402</f>
        <v>0</v>
      </c>
    </row>
    <row r="402" spans="10:44" x14ac:dyDescent="0.25">
      <c r="J402" s="61" t="s">
        <v>79</v>
      </c>
      <c r="K402" s="19" t="s">
        <v>324</v>
      </c>
      <c r="L402" s="163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</row>
    <row r="403" spans="10:44" x14ac:dyDescent="0.25">
      <c r="J403" s="61" t="s">
        <v>80</v>
      </c>
      <c r="K403" s="19" t="s">
        <v>326</v>
      </c>
      <c r="L403" s="163" t="s">
        <v>683</v>
      </c>
      <c r="M403" s="21">
        <f>+Produccion_UO!M403</f>
        <v>3.9413033278193335</v>
      </c>
      <c r="N403" s="21">
        <f>+Produccion_UO!N403</f>
        <v>3.7243883990816111</v>
      </c>
      <c r="O403" s="21">
        <f>+Produccion_UO!O403</f>
        <v>3.5606790189021944</v>
      </c>
      <c r="P403" s="21">
        <f>+Produccion_UO!P403</f>
        <v>3.3969696387227777</v>
      </c>
      <c r="Q403" s="21">
        <f>+Produccion_UO!Q403</f>
        <v>3.2332602585433889</v>
      </c>
      <c r="R403" s="21">
        <f>+Produccion_UO!R403</f>
        <v>2.4718202920830641</v>
      </c>
      <c r="S403" s="21">
        <f>+Produccion_UO!S403</f>
        <v>2.3399898765053</v>
      </c>
      <c r="T403" s="21">
        <f>+Produccion_UO!T403</f>
        <v>0.26658893856164501</v>
      </c>
      <c r="U403" s="21">
        <f>+Produccion_UO!U403</f>
        <v>0</v>
      </c>
      <c r="V403" s="21">
        <f>+Produccion_UO!V403</f>
        <v>0</v>
      </c>
      <c r="W403" s="21">
        <f>+Produccion_UO!W403</f>
        <v>0</v>
      </c>
      <c r="X403" s="21">
        <f>+Produccion_UO!X403</f>
        <v>0</v>
      </c>
      <c r="Y403" s="21">
        <f>+Produccion_UO!Y403</f>
        <v>0</v>
      </c>
      <c r="Z403" s="21">
        <f>+Produccion_UO!Z403</f>
        <v>0</v>
      </c>
      <c r="AA403" s="21">
        <f>+Produccion_UO!AA403</f>
        <v>0</v>
      </c>
      <c r="AB403" s="21">
        <f>+Produccion_UO!AB403</f>
        <v>0</v>
      </c>
      <c r="AC403" s="21">
        <f>+Produccion_UO!AC403</f>
        <v>0</v>
      </c>
      <c r="AD403" s="21">
        <f>+Produccion_UO!AD403</f>
        <v>0</v>
      </c>
      <c r="AE403" s="21">
        <f>+Produccion_UO!AE403</f>
        <v>0</v>
      </c>
      <c r="AF403" s="21">
        <f>+Produccion_UO!AF403</f>
        <v>0</v>
      </c>
      <c r="AG403" s="21">
        <f>+Produccion_UO!AG403</f>
        <v>0</v>
      </c>
      <c r="AH403" s="21">
        <f>+Produccion_UO!AH403</f>
        <v>0</v>
      </c>
      <c r="AI403" s="21">
        <f>+Produccion_UO!AI403</f>
        <v>0</v>
      </c>
      <c r="AJ403" s="21">
        <f>+Produccion_UO!AJ403</f>
        <v>0</v>
      </c>
      <c r="AK403" s="21">
        <f>+Produccion_UO!AK403</f>
        <v>0</v>
      </c>
      <c r="AL403" s="21">
        <f>+Produccion_UO!AL403</f>
        <v>0</v>
      </c>
      <c r="AM403" s="21">
        <f>+Produccion_UO!AM403</f>
        <v>0</v>
      </c>
      <c r="AN403" s="21">
        <f>+Produccion_UO!AN403</f>
        <v>0</v>
      </c>
      <c r="AO403" s="21">
        <f>+Produccion_UO!AO403</f>
        <v>0</v>
      </c>
      <c r="AP403" s="21">
        <f>+Produccion_UO!AP403</f>
        <v>0</v>
      </c>
      <c r="AQ403" s="21">
        <f>+Produccion_UO!AQ403</f>
        <v>0</v>
      </c>
      <c r="AR403" s="21">
        <f>+Produccion_UO!AR403</f>
        <v>0</v>
      </c>
    </row>
    <row r="404" spans="10:44" x14ac:dyDescent="0.25">
      <c r="J404" s="61" t="s">
        <v>81</v>
      </c>
      <c r="K404" s="19" t="s">
        <v>328</v>
      </c>
      <c r="L404" s="163" t="s">
        <v>681</v>
      </c>
      <c r="M404" s="21">
        <f>+Produccion_UO!M404</f>
        <v>39.625614720000002</v>
      </c>
      <c r="N404" s="21">
        <f>+Produccion_UO!N404</f>
        <v>39.625614720000002</v>
      </c>
      <c r="O404" s="21">
        <f>+Produccion_UO!O404</f>
        <v>39.625614720000002</v>
      </c>
      <c r="P404" s="21">
        <f>+Produccion_UO!P404</f>
        <v>39.625614720000002</v>
      </c>
      <c r="Q404" s="21">
        <f>+Produccion_UO!Q404</f>
        <v>39.625614720000002</v>
      </c>
      <c r="R404" s="21">
        <f>+Produccion_UO!R404</f>
        <v>39.625614720000002</v>
      </c>
      <c r="S404" s="21">
        <f>+Produccion_UO!S404</f>
        <v>39.625614720000002</v>
      </c>
      <c r="T404" s="21">
        <f>+Produccion_UO!T404</f>
        <v>7.9251229439999999</v>
      </c>
      <c r="U404" s="21">
        <f>+Produccion_UO!U404</f>
        <v>0</v>
      </c>
      <c r="V404" s="21">
        <f>+Produccion_UO!V404</f>
        <v>0</v>
      </c>
      <c r="W404" s="21">
        <f>+Produccion_UO!W404</f>
        <v>0</v>
      </c>
      <c r="X404" s="21">
        <f>+Produccion_UO!X404</f>
        <v>0</v>
      </c>
      <c r="Y404" s="21">
        <f>+Produccion_UO!Y404</f>
        <v>0</v>
      </c>
      <c r="Z404" s="21">
        <f>+Produccion_UO!Z404</f>
        <v>0</v>
      </c>
      <c r="AA404" s="21">
        <f>+Produccion_UO!AA404</f>
        <v>0</v>
      </c>
      <c r="AB404" s="21">
        <f>+Produccion_UO!AB404</f>
        <v>0</v>
      </c>
      <c r="AC404" s="21">
        <f>+Produccion_UO!AC404</f>
        <v>0</v>
      </c>
      <c r="AD404" s="21">
        <f>+Produccion_UO!AD404</f>
        <v>0</v>
      </c>
      <c r="AE404" s="21">
        <f>+Produccion_UO!AE404</f>
        <v>0</v>
      </c>
      <c r="AF404" s="21">
        <f>+Produccion_UO!AF404</f>
        <v>0</v>
      </c>
      <c r="AG404" s="21">
        <f>+Produccion_UO!AG404</f>
        <v>0</v>
      </c>
      <c r="AH404" s="21">
        <f>+Produccion_UO!AH404</f>
        <v>0</v>
      </c>
      <c r="AI404" s="21">
        <f>+Produccion_UO!AI404</f>
        <v>0</v>
      </c>
      <c r="AJ404" s="21">
        <f>+Produccion_UO!AJ404</f>
        <v>0</v>
      </c>
      <c r="AK404" s="21">
        <f>+Produccion_UO!AK404</f>
        <v>0</v>
      </c>
      <c r="AL404" s="21">
        <f>+Produccion_UO!AL404</f>
        <v>0</v>
      </c>
      <c r="AM404" s="21">
        <f>+Produccion_UO!AM404</f>
        <v>0</v>
      </c>
      <c r="AN404" s="21">
        <f>+Produccion_UO!AN404</f>
        <v>0</v>
      </c>
      <c r="AO404" s="21">
        <f>+Produccion_UO!AO404</f>
        <v>0</v>
      </c>
      <c r="AP404" s="21">
        <f>+Produccion_UO!AP404</f>
        <v>0</v>
      </c>
      <c r="AQ404" s="21">
        <f>+Produccion_UO!AQ404</f>
        <v>0</v>
      </c>
      <c r="AR404" s="21">
        <f>+Produccion_UO!AR404</f>
        <v>0</v>
      </c>
    </row>
    <row r="405" spans="10:44" x14ac:dyDescent="0.25">
      <c r="J405" s="61" t="s">
        <v>82</v>
      </c>
      <c r="K405" s="19" t="s">
        <v>330</v>
      </c>
      <c r="L405" s="163" t="s">
        <v>682</v>
      </c>
      <c r="M405" s="21">
        <f>+Produccion_UO!M405</f>
        <v>81.828757267693334</v>
      </c>
      <c r="N405" s="21">
        <f>+Produccion_UO!N405</f>
        <v>74.713138513041102</v>
      </c>
      <c r="O405" s="21">
        <f>+Produccion_UO!O405</f>
        <v>67.210595035286943</v>
      </c>
      <c r="P405" s="21">
        <f>+Produccion_UO!P405</f>
        <v>59.708051557532499</v>
      </c>
      <c r="Q405" s="21">
        <f>+Produccion_UO!Q405</f>
        <v>52.205508079778049</v>
      </c>
      <c r="R405" s="21">
        <f>+Produccion_UO!R405</f>
        <v>43.923650779841303</v>
      </c>
      <c r="S405" s="21">
        <f>+Produccion_UO!S405</f>
        <v>34.580982890343137</v>
      </c>
      <c r="T405" s="21">
        <f>+Produccion_UO!T405</f>
        <v>43.767546622983609</v>
      </c>
      <c r="U405" s="21">
        <f>+Produccion_UO!U405</f>
        <v>41.776008949812223</v>
      </c>
      <c r="V405" s="21">
        <f>+Produccion_UO!V405</f>
        <v>3.0819922559999999</v>
      </c>
      <c r="W405" s="21">
        <f>+Produccion_UO!W405</f>
        <v>3.0819922559999999</v>
      </c>
      <c r="X405" s="21">
        <f>+Produccion_UO!X405</f>
        <v>3.0819922559999999</v>
      </c>
      <c r="Y405" s="21">
        <f>+Produccion_UO!Y405</f>
        <v>3.0819922559999999</v>
      </c>
      <c r="Z405" s="21">
        <f>+Produccion_UO!Z405</f>
        <v>3.0819922559999999</v>
      </c>
      <c r="AA405" s="21">
        <f>+Produccion_UO!AA405</f>
        <v>2.3417455173465305</v>
      </c>
      <c r="AB405" s="21">
        <f>+Produccion_UO!AB405</f>
        <v>0</v>
      </c>
      <c r="AC405" s="21">
        <f>+Produccion_UO!AC405</f>
        <v>0</v>
      </c>
      <c r="AD405" s="21">
        <f>+Produccion_UO!AD405</f>
        <v>0</v>
      </c>
      <c r="AE405" s="21">
        <f>+Produccion_UO!AE405</f>
        <v>0</v>
      </c>
      <c r="AF405" s="21">
        <f>+Produccion_UO!AF405</f>
        <v>0</v>
      </c>
      <c r="AG405" s="21">
        <f>+Produccion_UO!AG405</f>
        <v>0</v>
      </c>
      <c r="AH405" s="21">
        <f>+Produccion_UO!AH405</f>
        <v>0</v>
      </c>
      <c r="AI405" s="21">
        <f>+Produccion_UO!AI405</f>
        <v>0</v>
      </c>
      <c r="AJ405" s="21">
        <f>+Produccion_UO!AJ405</f>
        <v>0</v>
      </c>
      <c r="AK405" s="21">
        <f>+Produccion_UO!AK405</f>
        <v>0</v>
      </c>
      <c r="AL405" s="21">
        <f>+Produccion_UO!AL405</f>
        <v>0</v>
      </c>
      <c r="AM405" s="21">
        <f>+Produccion_UO!AM405</f>
        <v>0</v>
      </c>
      <c r="AN405" s="21">
        <f>+Produccion_UO!AN405</f>
        <v>0</v>
      </c>
      <c r="AO405" s="21">
        <f>+Produccion_UO!AO405</f>
        <v>0</v>
      </c>
      <c r="AP405" s="21">
        <f>+Produccion_UO!AP405</f>
        <v>0</v>
      </c>
      <c r="AQ405" s="21">
        <f>+Produccion_UO!AQ405</f>
        <v>0</v>
      </c>
      <c r="AR405" s="21">
        <f>+Produccion_UO!AR405</f>
        <v>0</v>
      </c>
    </row>
    <row r="406" spans="10:44" x14ac:dyDescent="0.25">
      <c r="J406" s="61" t="s">
        <v>83</v>
      </c>
      <c r="K406" s="19" t="s">
        <v>332</v>
      </c>
      <c r="L406" s="163" t="s">
        <v>680</v>
      </c>
      <c r="M406" s="21">
        <f>+Produccion_UO!M406</f>
        <v>48.184337244992406</v>
      </c>
      <c r="N406" s="21">
        <f>+Produccion_UO!N406</f>
        <v>46.078860549442695</v>
      </c>
      <c r="O406" s="21">
        <f>+Produccion_UO!O406</f>
        <v>45.274725474403439</v>
      </c>
      <c r="P406" s="21">
        <f>+Produccion_UO!P406</f>
        <v>44.4705903993639</v>
      </c>
      <c r="Q406" s="21">
        <f>+Produccion_UO!Q406</f>
        <v>43.66645532432463</v>
      </c>
      <c r="R406" s="21">
        <f>+Produccion_UO!R406</f>
        <v>39.399723109252506</v>
      </c>
      <c r="S406" s="21">
        <f>+Produccion_UO!S406</f>
        <v>36.145884678729715</v>
      </c>
      <c r="T406" s="21">
        <f>+Produccion_UO!T406</f>
        <v>41.312200958573285</v>
      </c>
      <c r="U406" s="21">
        <f>+Produccion_UO!U406</f>
        <v>37.792351413273082</v>
      </c>
      <c r="V406" s="21">
        <f>+Produccion_UO!V406</f>
        <v>34.769680851320722</v>
      </c>
      <c r="W406" s="21">
        <f>+Produccion_UO!W406</f>
        <v>31.747010289368362</v>
      </c>
      <c r="X406" s="21">
        <f>+Produccion_UO!X406</f>
        <v>28.724339727415973</v>
      </c>
      <c r="Y406" s="21">
        <f>+Produccion_UO!Y406</f>
        <v>26.751663181036054</v>
      </c>
      <c r="Z406" s="21">
        <f>+Produccion_UO!Z406</f>
        <v>24.778986634656139</v>
      </c>
      <c r="AA406" s="21">
        <f>+Produccion_UO!AA406</f>
        <v>10.137885583225849</v>
      </c>
      <c r="AB406" s="21">
        <f>+Produccion_UO!AB406</f>
        <v>0</v>
      </c>
      <c r="AC406" s="21">
        <f>+Produccion_UO!AC406</f>
        <v>0</v>
      </c>
      <c r="AD406" s="21">
        <f>+Produccion_UO!AD406</f>
        <v>0</v>
      </c>
      <c r="AE406" s="21">
        <f>+Produccion_UO!AE406</f>
        <v>0</v>
      </c>
      <c r="AF406" s="21">
        <f>+Produccion_UO!AF406</f>
        <v>0</v>
      </c>
      <c r="AG406" s="21">
        <f>+Produccion_UO!AG406</f>
        <v>0</v>
      </c>
      <c r="AH406" s="21">
        <f>+Produccion_UO!AH406</f>
        <v>0</v>
      </c>
      <c r="AI406" s="21">
        <f>+Produccion_UO!AI406</f>
        <v>0</v>
      </c>
      <c r="AJ406" s="21">
        <f>+Produccion_UO!AJ406</f>
        <v>0</v>
      </c>
      <c r="AK406" s="21">
        <f>+Produccion_UO!AK406</f>
        <v>0</v>
      </c>
      <c r="AL406" s="21">
        <f>+Produccion_UO!AL406</f>
        <v>0</v>
      </c>
      <c r="AM406" s="21">
        <f>+Produccion_UO!AM406</f>
        <v>0</v>
      </c>
      <c r="AN406" s="21">
        <f>+Produccion_UO!AN406</f>
        <v>0</v>
      </c>
      <c r="AO406" s="21">
        <f>+Produccion_UO!AO406</f>
        <v>0</v>
      </c>
      <c r="AP406" s="21">
        <f>+Produccion_UO!AP406</f>
        <v>0</v>
      </c>
      <c r="AQ406" s="21">
        <f>+Produccion_UO!AQ406</f>
        <v>0</v>
      </c>
      <c r="AR406" s="21">
        <f>+Produccion_UO!AR406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4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3" t="s">
        <v>678</v>
      </c>
      <c r="M413" s="21">
        <f>+Produccion_UO!M413</f>
        <v>203.91283037822691</v>
      </c>
      <c r="N413" s="21">
        <f>+Produccion_UO!N413</f>
        <v>164.77828300585139</v>
      </c>
      <c r="O413" s="21">
        <f>+Produccion_UO!O413</f>
        <v>129.01238192485832</v>
      </c>
      <c r="P413" s="21">
        <f>+Produccion_UO!P413</f>
        <v>150.66227896997333</v>
      </c>
      <c r="Q413" s="21">
        <f>+Produccion_UO!Q413</f>
        <v>143.60427695203416</v>
      </c>
      <c r="R413" s="21">
        <f>+Produccion_UO!R413</f>
        <v>0</v>
      </c>
      <c r="S413" s="21">
        <f>+Produccion_UO!S413</f>
        <v>0</v>
      </c>
      <c r="T413" s="21">
        <f>+Produccion_UO!T413</f>
        <v>0</v>
      </c>
      <c r="U413" s="21">
        <f>+Produccion_UO!U413</f>
        <v>0</v>
      </c>
      <c r="V413" s="21">
        <f>+Produccion_UO!V413</f>
        <v>0</v>
      </c>
      <c r="W413" s="21">
        <f>+Produccion_UO!W413</f>
        <v>0</v>
      </c>
      <c r="X413" s="21">
        <f>+Produccion_UO!X413</f>
        <v>0</v>
      </c>
      <c r="Y413" s="21">
        <f>+Produccion_UO!Y413</f>
        <v>0</v>
      </c>
      <c r="Z413" s="21">
        <f>+Produccion_UO!Z413</f>
        <v>0</v>
      </c>
      <c r="AA413" s="21">
        <f>+Produccion_UO!AA413</f>
        <v>0</v>
      </c>
      <c r="AB413" s="21">
        <f>+Produccion_UO!AB413</f>
        <v>0</v>
      </c>
      <c r="AC413" s="21">
        <f>+Produccion_UO!AC413</f>
        <v>0</v>
      </c>
      <c r="AD413" s="21">
        <f>+Produccion_UO!AD413</f>
        <v>0</v>
      </c>
      <c r="AE413" s="21">
        <f>+Produccion_UO!AE413</f>
        <v>0</v>
      </c>
      <c r="AF413" s="21">
        <f>+Produccion_UO!AF413</f>
        <v>0</v>
      </c>
      <c r="AG413" s="21">
        <f>+Produccion_UO!AG413</f>
        <v>0</v>
      </c>
      <c r="AH413" s="21">
        <f>+Produccion_UO!AH413</f>
        <v>0</v>
      </c>
      <c r="AI413" s="21">
        <f>+Produccion_UO!AI413</f>
        <v>0</v>
      </c>
      <c r="AJ413" s="21">
        <f>+Produccion_UO!AJ413</f>
        <v>0</v>
      </c>
      <c r="AK413" s="21">
        <f>+Produccion_UO!AK413</f>
        <v>0</v>
      </c>
      <c r="AL413" s="21">
        <f>+Produccion_UO!AL413</f>
        <v>0</v>
      </c>
      <c r="AM413" s="21">
        <f>+Produccion_UO!AM413</f>
        <v>0</v>
      </c>
      <c r="AN413" s="21">
        <f>+Produccion_UO!AN413</f>
        <v>0</v>
      </c>
      <c r="AO413" s="21">
        <f>+Produccion_UO!AO413</f>
        <v>0</v>
      </c>
      <c r="AP413" s="21">
        <f>+Produccion_UO!AP413</f>
        <v>0</v>
      </c>
      <c r="AQ413" s="21">
        <f>+Produccion_UO!AQ413</f>
        <v>0</v>
      </c>
      <c r="AR413" s="21">
        <f>+Produccion_UO!AR413</f>
        <v>0</v>
      </c>
    </row>
    <row r="414" spans="10:44" x14ac:dyDescent="0.25">
      <c r="J414" s="61" t="s">
        <v>79</v>
      </c>
      <c r="K414" s="19" t="s">
        <v>322</v>
      </c>
      <c r="L414" s="163" t="s">
        <v>679</v>
      </c>
      <c r="M414" s="21">
        <f>+Produccion_UO!M414+Produccion_UO!M415</f>
        <v>118.87684415999999</v>
      </c>
      <c r="N414" s="21">
        <f>+Produccion_UO!N414+Produccion_UO!N415</f>
        <v>24.117734143180797</v>
      </c>
      <c r="O414" s="21">
        <f>+Produccion_UO!O414+Produccion_UO!O415</f>
        <v>24.117734143180797</v>
      </c>
      <c r="P414" s="21">
        <f>+Produccion_UO!P414+Produccion_UO!P415</f>
        <v>24.117734143180797</v>
      </c>
      <c r="Q414" s="21">
        <f>+Produccion_UO!Q414+Produccion_UO!Q415</f>
        <v>24.117734143180797</v>
      </c>
      <c r="R414" s="21">
        <f>+Produccion_UO!R414+Produccion_UO!R415</f>
        <v>24.117734143180797</v>
      </c>
      <c r="S414" s="21">
        <f>+Produccion_UO!S414+Produccion_UO!S415</f>
        <v>24.117734143180797</v>
      </c>
      <c r="T414" s="21">
        <f>+Produccion_UO!T414+Produccion_UO!T415</f>
        <v>24.117734143180797</v>
      </c>
      <c r="U414" s="21">
        <f>+Produccion_UO!U414+Produccion_UO!U415</f>
        <v>24.117734143180797</v>
      </c>
      <c r="V414" s="21">
        <f>+Produccion_UO!V414+Produccion_UO!V415</f>
        <v>24.117734143180797</v>
      </c>
      <c r="W414" s="21">
        <f>+Produccion_UO!W414+Produccion_UO!W415</f>
        <v>0.34236531118079999</v>
      </c>
      <c r="X414" s="21">
        <f>+Produccion_UO!X414+Produccion_UO!X415</f>
        <v>0.34236531118079999</v>
      </c>
      <c r="Y414" s="21">
        <f>+Produccion_UO!Y414+Produccion_UO!Y415</f>
        <v>0.34236531118079999</v>
      </c>
      <c r="Z414" s="21">
        <f>+Produccion_UO!Z414+Produccion_UO!Z415</f>
        <v>0.34236531118079999</v>
      </c>
      <c r="AA414" s="21">
        <f>+Produccion_UO!AA414+Produccion_UO!AA415</f>
        <v>0</v>
      </c>
      <c r="AB414" s="21">
        <f>+Produccion_UO!AB414+Produccion_UO!AB415</f>
        <v>0</v>
      </c>
      <c r="AC414" s="21">
        <f>+Produccion_UO!AC414+Produccion_UO!AC415</f>
        <v>0</v>
      </c>
      <c r="AD414" s="21">
        <f>+Produccion_UO!AD414+Produccion_UO!AD415</f>
        <v>0</v>
      </c>
      <c r="AE414" s="21">
        <f>+Produccion_UO!AE414+Produccion_UO!AE415</f>
        <v>0</v>
      </c>
      <c r="AF414" s="21">
        <f>+Produccion_UO!AF414+Produccion_UO!AF415</f>
        <v>0</v>
      </c>
      <c r="AG414" s="21">
        <f>+Produccion_UO!AG414+Produccion_UO!AG415</f>
        <v>0</v>
      </c>
      <c r="AH414" s="21">
        <f>+Produccion_UO!AH414+Produccion_UO!AH415</f>
        <v>0</v>
      </c>
      <c r="AI414" s="21">
        <f>+Produccion_UO!AI414+Produccion_UO!AI415</f>
        <v>0</v>
      </c>
      <c r="AJ414" s="21">
        <f>+Produccion_UO!AJ414+Produccion_UO!AJ415</f>
        <v>0</v>
      </c>
      <c r="AK414" s="21">
        <f>+Produccion_UO!AK414+Produccion_UO!AK415</f>
        <v>0</v>
      </c>
      <c r="AL414" s="21">
        <f>+Produccion_UO!AL414+Produccion_UO!AL415</f>
        <v>0</v>
      </c>
      <c r="AM414" s="21">
        <f>+Produccion_UO!AM414+Produccion_UO!AM415</f>
        <v>0</v>
      </c>
      <c r="AN414" s="21">
        <f>+Produccion_UO!AN414+Produccion_UO!AN415</f>
        <v>0</v>
      </c>
      <c r="AO414" s="21">
        <f>+Produccion_UO!AO414+Produccion_UO!AO415</f>
        <v>0</v>
      </c>
      <c r="AP414" s="21">
        <f>+Produccion_UO!AP414+Produccion_UO!AP415</f>
        <v>0</v>
      </c>
      <c r="AQ414" s="21">
        <f>+Produccion_UO!AQ414+Produccion_UO!AQ415</f>
        <v>0</v>
      </c>
      <c r="AR414" s="21">
        <f>+Produccion_UO!AR414+Produccion_UO!AR415</f>
        <v>0</v>
      </c>
    </row>
    <row r="415" spans="10:44" x14ac:dyDescent="0.25">
      <c r="J415" s="61" t="s">
        <v>79</v>
      </c>
      <c r="K415" s="19" t="s">
        <v>324</v>
      </c>
      <c r="L415" s="163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3" t="s">
        <v>683</v>
      </c>
      <c r="M416" s="21">
        <f>+Produccion_UO!M416</f>
        <v>3.9413033278193335</v>
      </c>
      <c r="N416" s="21">
        <f>+Produccion_UO!N416</f>
        <v>3.7243883990816111</v>
      </c>
      <c r="O416" s="21">
        <f>+Produccion_UO!O416</f>
        <v>3.5606790189021944</v>
      </c>
      <c r="P416" s="21">
        <f>+Produccion_UO!P416</f>
        <v>3.3969696387227777</v>
      </c>
      <c r="Q416" s="21">
        <f>+Produccion_UO!Q416</f>
        <v>3.2332602585433889</v>
      </c>
      <c r="R416" s="21">
        <f>+Produccion_UO!R416</f>
        <v>0</v>
      </c>
      <c r="S416" s="21">
        <f>+Produccion_UO!S416</f>
        <v>0</v>
      </c>
      <c r="T416" s="21">
        <f>+Produccion_UO!T416</f>
        <v>0</v>
      </c>
      <c r="U416" s="21">
        <f>+Produccion_UO!U416</f>
        <v>0</v>
      </c>
      <c r="V416" s="21">
        <f>+Produccion_UO!V416</f>
        <v>0</v>
      </c>
      <c r="W416" s="21">
        <f>+Produccion_UO!W416</f>
        <v>0</v>
      </c>
      <c r="X416" s="21">
        <f>+Produccion_UO!X416</f>
        <v>0</v>
      </c>
      <c r="Y416" s="21">
        <f>+Produccion_UO!Y416</f>
        <v>0</v>
      </c>
      <c r="Z416" s="21">
        <f>+Produccion_UO!Z416</f>
        <v>0</v>
      </c>
      <c r="AA416" s="21">
        <f>+Produccion_UO!AA416</f>
        <v>0</v>
      </c>
      <c r="AB416" s="21">
        <f>+Produccion_UO!AB416</f>
        <v>0</v>
      </c>
      <c r="AC416" s="21">
        <f>+Produccion_UO!AC416</f>
        <v>0</v>
      </c>
      <c r="AD416" s="21">
        <f>+Produccion_UO!AD416</f>
        <v>0</v>
      </c>
      <c r="AE416" s="21">
        <f>+Produccion_UO!AE416</f>
        <v>0</v>
      </c>
      <c r="AF416" s="21">
        <f>+Produccion_UO!AF416</f>
        <v>0</v>
      </c>
      <c r="AG416" s="21">
        <f>+Produccion_UO!AG416</f>
        <v>0</v>
      </c>
      <c r="AH416" s="21">
        <f>+Produccion_UO!AH416</f>
        <v>0</v>
      </c>
      <c r="AI416" s="21">
        <f>+Produccion_UO!AI416</f>
        <v>0</v>
      </c>
      <c r="AJ416" s="21">
        <f>+Produccion_UO!AJ416</f>
        <v>0</v>
      </c>
      <c r="AK416" s="21">
        <f>+Produccion_UO!AK416</f>
        <v>0</v>
      </c>
      <c r="AL416" s="21">
        <f>+Produccion_UO!AL416</f>
        <v>0</v>
      </c>
      <c r="AM416" s="21">
        <f>+Produccion_UO!AM416</f>
        <v>0</v>
      </c>
      <c r="AN416" s="21">
        <f>+Produccion_UO!AN416</f>
        <v>0</v>
      </c>
      <c r="AO416" s="21">
        <f>+Produccion_UO!AO416</f>
        <v>0</v>
      </c>
      <c r="AP416" s="21">
        <f>+Produccion_UO!AP416</f>
        <v>0</v>
      </c>
      <c r="AQ416" s="21">
        <f>+Produccion_UO!AQ416</f>
        <v>0</v>
      </c>
      <c r="AR416" s="21">
        <f>+Produccion_UO!AR416</f>
        <v>0</v>
      </c>
    </row>
    <row r="417" spans="10:44" x14ac:dyDescent="0.25">
      <c r="J417" s="61" t="s">
        <v>81</v>
      </c>
      <c r="K417" s="19" t="s">
        <v>328</v>
      </c>
      <c r="L417" s="163" t="s">
        <v>681</v>
      </c>
      <c r="M417" s="21">
        <f>+Produccion_UO!M417</f>
        <v>39.625614720000002</v>
      </c>
      <c r="N417" s="21">
        <f>+Produccion_UO!N417</f>
        <v>39.625614720000002</v>
      </c>
      <c r="O417" s="21">
        <f>+Produccion_UO!O417</f>
        <v>39.625614720000002</v>
      </c>
      <c r="P417" s="21">
        <f>+Produccion_UO!P417</f>
        <v>39.625614720000002</v>
      </c>
      <c r="Q417" s="21">
        <f>+Produccion_UO!Q417</f>
        <v>39.625614720000002</v>
      </c>
      <c r="R417" s="21">
        <f>+Produccion_UO!R417</f>
        <v>39.625614720000002</v>
      </c>
      <c r="S417" s="21">
        <f>+Produccion_UO!S417</f>
        <v>39.625614720000002</v>
      </c>
      <c r="T417" s="21">
        <f>+Produccion_UO!T417</f>
        <v>7.9251229439999999</v>
      </c>
      <c r="U417" s="21">
        <f>+Produccion_UO!U417</f>
        <v>0</v>
      </c>
      <c r="V417" s="21">
        <f>+Produccion_UO!V417</f>
        <v>0</v>
      </c>
      <c r="W417" s="21">
        <f>+Produccion_UO!W417</f>
        <v>0</v>
      </c>
      <c r="X417" s="21">
        <f>+Produccion_UO!X417</f>
        <v>0</v>
      </c>
      <c r="Y417" s="21">
        <f>+Produccion_UO!Y417</f>
        <v>0</v>
      </c>
      <c r="Z417" s="21">
        <f>+Produccion_UO!Z417</f>
        <v>0</v>
      </c>
      <c r="AA417" s="21">
        <f>+Produccion_UO!AA417</f>
        <v>0</v>
      </c>
      <c r="AB417" s="21">
        <f>+Produccion_UO!AB417</f>
        <v>0</v>
      </c>
      <c r="AC417" s="21">
        <f>+Produccion_UO!AC417</f>
        <v>0</v>
      </c>
      <c r="AD417" s="21">
        <f>+Produccion_UO!AD417</f>
        <v>0</v>
      </c>
      <c r="AE417" s="21">
        <f>+Produccion_UO!AE417</f>
        <v>0</v>
      </c>
      <c r="AF417" s="21">
        <f>+Produccion_UO!AF417</f>
        <v>0</v>
      </c>
      <c r="AG417" s="21">
        <f>+Produccion_UO!AG417</f>
        <v>0</v>
      </c>
      <c r="AH417" s="21">
        <f>+Produccion_UO!AH417</f>
        <v>0</v>
      </c>
      <c r="AI417" s="21">
        <f>+Produccion_UO!AI417</f>
        <v>0</v>
      </c>
      <c r="AJ417" s="21">
        <f>+Produccion_UO!AJ417</f>
        <v>0</v>
      </c>
      <c r="AK417" s="21">
        <f>+Produccion_UO!AK417</f>
        <v>0</v>
      </c>
      <c r="AL417" s="21">
        <f>+Produccion_UO!AL417</f>
        <v>0</v>
      </c>
      <c r="AM417" s="21">
        <f>+Produccion_UO!AM417</f>
        <v>0</v>
      </c>
      <c r="AN417" s="21">
        <f>+Produccion_UO!AN417</f>
        <v>0</v>
      </c>
      <c r="AO417" s="21">
        <f>+Produccion_UO!AO417</f>
        <v>0</v>
      </c>
      <c r="AP417" s="21">
        <f>+Produccion_UO!AP417</f>
        <v>0</v>
      </c>
      <c r="AQ417" s="21">
        <f>+Produccion_UO!AQ417</f>
        <v>0</v>
      </c>
      <c r="AR417" s="21">
        <f>+Produccion_UO!AR417</f>
        <v>0</v>
      </c>
    </row>
    <row r="418" spans="10:44" x14ac:dyDescent="0.25">
      <c r="J418" s="61" t="s">
        <v>82</v>
      </c>
      <c r="K418" s="19" t="s">
        <v>330</v>
      </c>
      <c r="L418" s="163" t="s">
        <v>682</v>
      </c>
      <c r="M418" s="21">
        <f>+Produccion_UO!M418</f>
        <v>15.409961279999999</v>
      </c>
      <c r="N418" s="21">
        <f>+Produccion_UO!N418</f>
        <v>15.409961279999999</v>
      </c>
      <c r="O418" s="21">
        <f>+Produccion_UO!O418</f>
        <v>15.409961279999999</v>
      </c>
      <c r="P418" s="21">
        <f>+Produccion_UO!P418</f>
        <v>15.409961279999999</v>
      </c>
      <c r="Q418" s="21">
        <f>+Produccion_UO!Q418</f>
        <v>15.409961279999999</v>
      </c>
      <c r="R418" s="21">
        <f>+Produccion_UO!R418</f>
        <v>15.169700505788528</v>
      </c>
      <c r="S418" s="21">
        <f>+Produccion_UO!S418</f>
        <v>13.868629142015694</v>
      </c>
      <c r="T418" s="21">
        <f>+Produccion_UO!T418</f>
        <v>3.0819922559999999</v>
      </c>
      <c r="U418" s="21">
        <f>+Produccion_UO!U418</f>
        <v>3.0819922559999999</v>
      </c>
      <c r="V418" s="21">
        <f>+Produccion_UO!V418</f>
        <v>3.0819922559999999</v>
      </c>
      <c r="W418" s="21">
        <f>+Produccion_UO!W418</f>
        <v>3.0819922559999999</v>
      </c>
      <c r="X418" s="21">
        <f>+Produccion_UO!X418</f>
        <v>3.0819922559999999</v>
      </c>
      <c r="Y418" s="21">
        <f>+Produccion_UO!Y418</f>
        <v>3.0819922559999999</v>
      </c>
      <c r="Z418" s="21">
        <f>+Produccion_UO!Z418</f>
        <v>3.0819922559999999</v>
      </c>
      <c r="AA418" s="21">
        <f>+Produccion_UO!AA418</f>
        <v>2.3417455173465305</v>
      </c>
      <c r="AB418" s="21">
        <f>+Produccion_UO!AB418</f>
        <v>0</v>
      </c>
      <c r="AC418" s="21">
        <f>+Produccion_UO!AC418</f>
        <v>0</v>
      </c>
      <c r="AD418" s="21">
        <f>+Produccion_UO!AD418</f>
        <v>0</v>
      </c>
      <c r="AE418" s="21">
        <f>+Produccion_UO!AE418</f>
        <v>0</v>
      </c>
      <c r="AF418" s="21">
        <f>+Produccion_UO!AF418</f>
        <v>0</v>
      </c>
      <c r="AG418" s="21">
        <f>+Produccion_UO!AG418</f>
        <v>0</v>
      </c>
      <c r="AH418" s="21">
        <f>+Produccion_UO!AH418</f>
        <v>0</v>
      </c>
      <c r="AI418" s="21">
        <f>+Produccion_UO!AI418</f>
        <v>0</v>
      </c>
      <c r="AJ418" s="21">
        <f>+Produccion_UO!AJ418</f>
        <v>0</v>
      </c>
      <c r="AK418" s="21">
        <f>+Produccion_UO!AK418</f>
        <v>0</v>
      </c>
      <c r="AL418" s="21">
        <f>+Produccion_UO!AL418</f>
        <v>0</v>
      </c>
      <c r="AM418" s="21">
        <f>+Produccion_UO!AM418</f>
        <v>0</v>
      </c>
      <c r="AN418" s="21">
        <f>+Produccion_UO!AN418</f>
        <v>0</v>
      </c>
      <c r="AO418" s="21">
        <f>+Produccion_UO!AO418</f>
        <v>0</v>
      </c>
      <c r="AP418" s="21">
        <f>+Produccion_UO!AP418</f>
        <v>0</v>
      </c>
      <c r="AQ418" s="21">
        <f>+Produccion_UO!AQ418</f>
        <v>0</v>
      </c>
      <c r="AR418" s="21">
        <f>+Produccion_UO!AR418</f>
        <v>0</v>
      </c>
    </row>
    <row r="419" spans="10:44" x14ac:dyDescent="0.25">
      <c r="J419" s="61" t="s">
        <v>83</v>
      </c>
      <c r="K419" s="19" t="s">
        <v>332</v>
      </c>
      <c r="L419" s="163" t="s">
        <v>680</v>
      </c>
      <c r="M419" s="21">
        <f>+Produccion_UO!M419</f>
        <v>4.4028460799999998</v>
      </c>
      <c r="N419" s="21">
        <f>+Produccion_UO!N419</f>
        <v>4.4028460799999998</v>
      </c>
      <c r="O419" s="21">
        <f>+Produccion_UO!O419</f>
        <v>4.4028460799999998</v>
      </c>
      <c r="P419" s="21">
        <f>+Produccion_UO!P419</f>
        <v>4.4028460799999998</v>
      </c>
      <c r="Q419" s="21">
        <f>+Produccion_UO!Q419</f>
        <v>4.4028460799999998</v>
      </c>
      <c r="R419" s="21">
        <f>+Produccion_UO!R419</f>
        <v>4.4028460799999998</v>
      </c>
      <c r="S419" s="21">
        <f>+Produccion_UO!S419</f>
        <v>4.4028460799999998</v>
      </c>
      <c r="T419" s="21">
        <f>+Produccion_UO!T419</f>
        <v>4.4028460799999998</v>
      </c>
      <c r="U419" s="21">
        <f>+Produccion_UO!U419</f>
        <v>4.4028460799999998</v>
      </c>
      <c r="V419" s="21">
        <f>+Produccion_UO!V419</f>
        <v>4.4028460799999998</v>
      </c>
      <c r="W419" s="21">
        <f>+Produccion_UO!W419</f>
        <v>4.4028460799999998</v>
      </c>
      <c r="X419" s="21">
        <f>+Produccion_UO!X419</f>
        <v>4.4028460799999998</v>
      </c>
      <c r="Y419" s="21">
        <f>+Produccion_UO!Y419</f>
        <v>4.4028460799999998</v>
      </c>
      <c r="Z419" s="21">
        <f>+Produccion_UO!Z419</f>
        <v>4.4028460799999998</v>
      </c>
      <c r="AA419" s="21">
        <f>+Produccion_UO!AA419</f>
        <v>2.6271833084004053</v>
      </c>
      <c r="AB419" s="21">
        <f>+Produccion_UO!AB419</f>
        <v>0</v>
      </c>
      <c r="AC419" s="21">
        <f>+Produccion_UO!AC419</f>
        <v>0</v>
      </c>
      <c r="AD419" s="21">
        <f>+Produccion_UO!AD419</f>
        <v>0</v>
      </c>
      <c r="AE419" s="21">
        <f>+Produccion_UO!AE419</f>
        <v>0</v>
      </c>
      <c r="AF419" s="21">
        <f>+Produccion_UO!AF419</f>
        <v>0</v>
      </c>
      <c r="AG419" s="21">
        <f>+Produccion_UO!AG419</f>
        <v>0</v>
      </c>
      <c r="AH419" s="21">
        <f>+Produccion_UO!AH419</f>
        <v>0</v>
      </c>
      <c r="AI419" s="21">
        <f>+Produccion_UO!AI419</f>
        <v>0</v>
      </c>
      <c r="AJ419" s="21">
        <f>+Produccion_UO!AJ419</f>
        <v>0</v>
      </c>
      <c r="AK419" s="21">
        <f>+Produccion_UO!AK419</f>
        <v>0</v>
      </c>
      <c r="AL419" s="21">
        <f>+Produccion_UO!AL419</f>
        <v>0</v>
      </c>
      <c r="AM419" s="21">
        <f>+Produccion_UO!AM419</f>
        <v>0</v>
      </c>
      <c r="AN419" s="21">
        <f>+Produccion_UO!AN419</f>
        <v>0</v>
      </c>
      <c r="AO419" s="21">
        <f>+Produccion_UO!AO419</f>
        <v>0</v>
      </c>
      <c r="AP419" s="21">
        <f>+Produccion_UO!AP419</f>
        <v>0</v>
      </c>
      <c r="AQ419" s="21">
        <f>+Produccion_UO!AQ419</f>
        <v>0</v>
      </c>
      <c r="AR419" s="21">
        <f>+Produccion_UO!AR419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58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7" t="s">
        <v>678</v>
      </c>
      <c r="M426" s="21">
        <f>+Produccion_UO!M426</f>
        <v>203.91283037822691</v>
      </c>
      <c r="N426" s="21">
        <f>+Produccion_UO!N426</f>
        <v>164.77828300585139</v>
      </c>
      <c r="O426" s="21">
        <f>+Produccion_UO!O426</f>
        <v>129.01238192485832</v>
      </c>
      <c r="P426" s="21">
        <f>+Produccion_UO!P426</f>
        <v>150.66227896997333</v>
      </c>
      <c r="Q426" s="21">
        <f>+Produccion_UO!Q426</f>
        <v>143.60427695203416</v>
      </c>
      <c r="R426" s="21">
        <f>+Produccion_UO!R426</f>
        <v>0</v>
      </c>
      <c r="S426" s="21">
        <f>+Produccion_UO!S426</f>
        <v>0</v>
      </c>
      <c r="T426" s="21">
        <f>+Produccion_UO!T426</f>
        <v>0</v>
      </c>
      <c r="U426" s="21">
        <f>+Produccion_UO!U426</f>
        <v>0</v>
      </c>
      <c r="V426" s="21">
        <f>+Produccion_UO!V426</f>
        <v>0</v>
      </c>
      <c r="W426" s="21">
        <f>+Produccion_UO!W426</f>
        <v>0</v>
      </c>
      <c r="X426" s="21">
        <f>+Produccion_UO!X426</f>
        <v>0</v>
      </c>
      <c r="Y426" s="21">
        <f>+Produccion_UO!Y426</f>
        <v>0</v>
      </c>
      <c r="Z426" s="21">
        <f>+Produccion_UO!Z426</f>
        <v>0</v>
      </c>
      <c r="AA426" s="21">
        <f>+Produccion_UO!AA426</f>
        <v>0</v>
      </c>
      <c r="AB426" s="21">
        <f>+Produccion_UO!AB426</f>
        <v>0</v>
      </c>
      <c r="AC426" s="21">
        <f>+Produccion_UO!AC426</f>
        <v>0</v>
      </c>
      <c r="AD426" s="21">
        <f>+Produccion_UO!AD426</f>
        <v>0</v>
      </c>
      <c r="AE426" s="21">
        <f>+Produccion_UO!AE426</f>
        <v>0</v>
      </c>
      <c r="AF426" s="21">
        <f>+Produccion_UO!AF426</f>
        <v>0</v>
      </c>
      <c r="AG426" s="21">
        <f>+Produccion_UO!AG426</f>
        <v>0</v>
      </c>
      <c r="AH426" s="21">
        <f>+Produccion_UO!AH426</f>
        <v>0</v>
      </c>
      <c r="AI426" s="21">
        <f>+Produccion_UO!AI426</f>
        <v>0</v>
      </c>
      <c r="AJ426" s="21">
        <f>+Produccion_UO!AJ426</f>
        <v>0</v>
      </c>
      <c r="AK426" s="21">
        <f>+Produccion_UO!AK426</f>
        <v>0</v>
      </c>
      <c r="AL426" s="21">
        <f>+Produccion_UO!AL426</f>
        <v>0</v>
      </c>
      <c r="AM426" s="21">
        <f>+Produccion_UO!AM426</f>
        <v>0</v>
      </c>
      <c r="AN426" s="21">
        <f>+Produccion_UO!AN426</f>
        <v>0</v>
      </c>
      <c r="AO426" s="21">
        <f>+Produccion_UO!AO426</f>
        <v>0</v>
      </c>
      <c r="AP426" s="21">
        <f>+Produccion_UO!AP426</f>
        <v>0</v>
      </c>
      <c r="AQ426" s="21">
        <f>+Produccion_UO!AQ426</f>
        <v>0</v>
      </c>
      <c r="AR426" s="21">
        <f>+Produccion_UO!AR426</f>
        <v>0</v>
      </c>
    </row>
    <row r="427" spans="10:44" x14ac:dyDescent="0.25">
      <c r="J427" s="24" t="s">
        <v>79</v>
      </c>
      <c r="K427" s="54" t="s">
        <v>202</v>
      </c>
      <c r="L427" s="167" t="s">
        <v>679</v>
      </c>
      <c r="M427" s="21">
        <f>+Produccion_UO!M427+Produccion_UO!M428</f>
        <v>23.775368831999998</v>
      </c>
      <c r="N427" s="21">
        <f>+Produccion_UO!N427+Produccion_UO!N428</f>
        <v>23.775368831999998</v>
      </c>
      <c r="O427" s="21">
        <f>+Produccion_UO!O427+Produccion_UO!O428</f>
        <v>23.775368831999998</v>
      </c>
      <c r="P427" s="21">
        <f>+Produccion_UO!P427+Produccion_UO!P428</f>
        <v>23.775368831999998</v>
      </c>
      <c r="Q427" s="21">
        <f>+Produccion_UO!Q427+Produccion_UO!Q428</f>
        <v>23.775368831999998</v>
      </c>
      <c r="R427" s="21">
        <f>+Produccion_UO!R427+Produccion_UO!R428</f>
        <v>23.775368831999998</v>
      </c>
      <c r="S427" s="21">
        <f>+Produccion_UO!S427+Produccion_UO!S428</f>
        <v>23.775368831999998</v>
      </c>
      <c r="T427" s="21">
        <f>+Produccion_UO!T427+Produccion_UO!T428</f>
        <v>23.775368831999998</v>
      </c>
      <c r="U427" s="21">
        <f>+Produccion_UO!U427+Produccion_UO!U428</f>
        <v>23.775368831999998</v>
      </c>
      <c r="V427" s="21">
        <f>+Produccion_UO!V427+Produccion_UO!V428</f>
        <v>23.775368831999998</v>
      </c>
      <c r="W427" s="21">
        <f>+Produccion_UO!W427+Produccion_UO!W428</f>
        <v>0</v>
      </c>
      <c r="X427" s="21">
        <f>+Produccion_UO!X427+Produccion_UO!X428</f>
        <v>0</v>
      </c>
      <c r="Y427" s="21">
        <f>+Produccion_UO!Y427+Produccion_UO!Y428</f>
        <v>0</v>
      </c>
      <c r="Z427" s="21">
        <f>+Produccion_UO!Z427+Produccion_UO!Z428</f>
        <v>0</v>
      </c>
      <c r="AA427" s="21">
        <f>+Produccion_UO!AA427+Produccion_UO!AA428</f>
        <v>0</v>
      </c>
      <c r="AB427" s="21">
        <f>+Produccion_UO!AB427+Produccion_UO!AB428</f>
        <v>0</v>
      </c>
      <c r="AC427" s="21">
        <f>+Produccion_UO!AC427+Produccion_UO!AC428</f>
        <v>0</v>
      </c>
      <c r="AD427" s="21">
        <f>+Produccion_UO!AD427+Produccion_UO!AD428</f>
        <v>0</v>
      </c>
      <c r="AE427" s="21">
        <f>+Produccion_UO!AE427+Produccion_UO!AE428</f>
        <v>0</v>
      </c>
      <c r="AF427" s="21">
        <f>+Produccion_UO!AF427+Produccion_UO!AF428</f>
        <v>0</v>
      </c>
      <c r="AG427" s="21">
        <f>+Produccion_UO!AG427+Produccion_UO!AG428</f>
        <v>0</v>
      </c>
      <c r="AH427" s="21">
        <f>+Produccion_UO!AH427+Produccion_UO!AH428</f>
        <v>0</v>
      </c>
      <c r="AI427" s="21">
        <f>+Produccion_UO!AI427+Produccion_UO!AI428</f>
        <v>0</v>
      </c>
      <c r="AJ427" s="21">
        <f>+Produccion_UO!AJ427+Produccion_UO!AJ428</f>
        <v>0</v>
      </c>
      <c r="AK427" s="21">
        <f>+Produccion_UO!AK427+Produccion_UO!AK428</f>
        <v>0</v>
      </c>
      <c r="AL427" s="21">
        <f>+Produccion_UO!AL427+Produccion_UO!AL428</f>
        <v>0</v>
      </c>
      <c r="AM427" s="21">
        <f>+Produccion_UO!AM427+Produccion_UO!AM428</f>
        <v>0</v>
      </c>
      <c r="AN427" s="21">
        <f>+Produccion_UO!AN427+Produccion_UO!AN428</f>
        <v>0</v>
      </c>
      <c r="AO427" s="21">
        <f>+Produccion_UO!AO427+Produccion_UO!AO428</f>
        <v>0</v>
      </c>
      <c r="AP427" s="21">
        <f>+Produccion_UO!AP427+Produccion_UO!AP428</f>
        <v>0</v>
      </c>
      <c r="AQ427" s="21">
        <f>+Produccion_UO!AQ427+Produccion_UO!AQ428</f>
        <v>0</v>
      </c>
      <c r="AR427" s="21">
        <f>+Produccion_UO!AR427+Produccion_UO!AR428</f>
        <v>0</v>
      </c>
    </row>
    <row r="428" spans="10:44" x14ac:dyDescent="0.25">
      <c r="J428" s="24"/>
      <c r="K428" s="54"/>
      <c r="L428" s="168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7" t="s">
        <v>683</v>
      </c>
      <c r="M429" s="21">
        <f>+Produccion_UO!M429</f>
        <v>0</v>
      </c>
      <c r="N429" s="21">
        <f>+Produccion_UO!N429</f>
        <v>0</v>
      </c>
      <c r="O429" s="21">
        <f>+Produccion_UO!O429</f>
        <v>0</v>
      </c>
      <c r="P429" s="21">
        <f>+Produccion_UO!P429</f>
        <v>0</v>
      </c>
      <c r="Q429" s="21">
        <f>+Produccion_UO!Q429</f>
        <v>0</v>
      </c>
      <c r="R429" s="21">
        <f>+Produccion_UO!R429</f>
        <v>0</v>
      </c>
      <c r="S429" s="21">
        <f>+Produccion_UO!S429</f>
        <v>0</v>
      </c>
      <c r="T429" s="21">
        <f>+Produccion_UO!T429</f>
        <v>0</v>
      </c>
      <c r="U429" s="21">
        <f>+Produccion_UO!U429</f>
        <v>0</v>
      </c>
      <c r="V429" s="21">
        <f>+Produccion_UO!V429</f>
        <v>0</v>
      </c>
      <c r="W429" s="21">
        <f>+Produccion_UO!W429</f>
        <v>0</v>
      </c>
      <c r="X429" s="21">
        <f>+Produccion_UO!X429</f>
        <v>0</v>
      </c>
      <c r="Y429" s="21">
        <f>+Produccion_UO!Y429</f>
        <v>0</v>
      </c>
      <c r="Z429" s="21">
        <f>+Produccion_UO!Z429</f>
        <v>0</v>
      </c>
      <c r="AA429" s="21">
        <f>+Produccion_UO!AA429</f>
        <v>0</v>
      </c>
      <c r="AB429" s="21">
        <f>+Produccion_UO!AB429</f>
        <v>0</v>
      </c>
      <c r="AC429" s="21">
        <f>+Produccion_UO!AC429</f>
        <v>0</v>
      </c>
      <c r="AD429" s="21">
        <f>+Produccion_UO!AD429</f>
        <v>0</v>
      </c>
      <c r="AE429" s="21">
        <f>+Produccion_UO!AE429</f>
        <v>0</v>
      </c>
      <c r="AF429" s="21">
        <f>+Produccion_UO!AF429</f>
        <v>0</v>
      </c>
      <c r="AG429" s="21">
        <f>+Produccion_UO!AG429</f>
        <v>0</v>
      </c>
      <c r="AH429" s="21">
        <f>+Produccion_UO!AH429</f>
        <v>0</v>
      </c>
      <c r="AI429" s="21">
        <f>+Produccion_UO!AI429</f>
        <v>0</v>
      </c>
      <c r="AJ429" s="21">
        <f>+Produccion_UO!AJ429</f>
        <v>0</v>
      </c>
      <c r="AK429" s="21">
        <f>+Produccion_UO!AK429</f>
        <v>0</v>
      </c>
      <c r="AL429" s="21">
        <f>+Produccion_UO!AL429</f>
        <v>0</v>
      </c>
      <c r="AM429" s="21">
        <f>+Produccion_UO!AM429</f>
        <v>0</v>
      </c>
      <c r="AN429" s="21">
        <f>+Produccion_UO!AN429</f>
        <v>0</v>
      </c>
      <c r="AO429" s="21">
        <f>+Produccion_UO!AO429</f>
        <v>0</v>
      </c>
      <c r="AP429" s="21">
        <f>+Produccion_UO!AP429</f>
        <v>0</v>
      </c>
      <c r="AQ429" s="21">
        <f>+Produccion_UO!AQ429</f>
        <v>0</v>
      </c>
      <c r="AR429" s="21">
        <f>+Produccion_UO!AR429</f>
        <v>0</v>
      </c>
    </row>
    <row r="430" spans="10:44" x14ac:dyDescent="0.25">
      <c r="J430" s="24" t="s">
        <v>81</v>
      </c>
      <c r="K430" s="54" t="s">
        <v>203</v>
      </c>
      <c r="L430" s="167" t="s">
        <v>681</v>
      </c>
      <c r="M430" s="21">
        <f>+Produccion_UO!M430</f>
        <v>7.9251229439999999</v>
      </c>
      <c r="N430" s="21">
        <f>+Produccion_UO!N430</f>
        <v>7.9251229439999999</v>
      </c>
      <c r="O430" s="21">
        <f>+Produccion_UO!O430</f>
        <v>7.9251229439999999</v>
      </c>
      <c r="P430" s="21">
        <f>+Produccion_UO!P430</f>
        <v>7.9251229439999999</v>
      </c>
      <c r="Q430" s="21">
        <f>+Produccion_UO!Q430</f>
        <v>7.9251229439999999</v>
      </c>
      <c r="R430" s="21">
        <f>+Produccion_UO!R430</f>
        <v>7.9251229439999999</v>
      </c>
      <c r="S430" s="21">
        <f>+Produccion_UO!S430</f>
        <v>7.9251229439999999</v>
      </c>
      <c r="T430" s="21">
        <f>+Produccion_UO!T430</f>
        <v>7.9251229439999999</v>
      </c>
      <c r="U430" s="21">
        <f>+Produccion_UO!U430</f>
        <v>0</v>
      </c>
      <c r="V430" s="21">
        <f>+Produccion_UO!V430</f>
        <v>0</v>
      </c>
      <c r="W430" s="21">
        <f>+Produccion_UO!W430</f>
        <v>0</v>
      </c>
      <c r="X430" s="21">
        <f>+Produccion_UO!X430</f>
        <v>0</v>
      </c>
      <c r="Y430" s="21">
        <f>+Produccion_UO!Y430</f>
        <v>0</v>
      </c>
      <c r="Z430" s="21">
        <f>+Produccion_UO!Z430</f>
        <v>0</v>
      </c>
      <c r="AA430" s="21">
        <f>+Produccion_UO!AA430</f>
        <v>0</v>
      </c>
      <c r="AB430" s="21">
        <f>+Produccion_UO!AB430</f>
        <v>0</v>
      </c>
      <c r="AC430" s="21">
        <f>+Produccion_UO!AC430</f>
        <v>0</v>
      </c>
      <c r="AD430" s="21">
        <f>+Produccion_UO!AD430</f>
        <v>0</v>
      </c>
      <c r="AE430" s="21">
        <f>+Produccion_UO!AE430</f>
        <v>0</v>
      </c>
      <c r="AF430" s="21">
        <f>+Produccion_UO!AF430</f>
        <v>0</v>
      </c>
      <c r="AG430" s="21">
        <f>+Produccion_UO!AG430</f>
        <v>0</v>
      </c>
      <c r="AH430" s="21">
        <f>+Produccion_UO!AH430</f>
        <v>0</v>
      </c>
      <c r="AI430" s="21">
        <f>+Produccion_UO!AI430</f>
        <v>0</v>
      </c>
      <c r="AJ430" s="21">
        <f>+Produccion_UO!AJ430</f>
        <v>0</v>
      </c>
      <c r="AK430" s="21">
        <f>+Produccion_UO!AK430</f>
        <v>0</v>
      </c>
      <c r="AL430" s="21">
        <f>+Produccion_UO!AL430</f>
        <v>0</v>
      </c>
      <c r="AM430" s="21">
        <f>+Produccion_UO!AM430</f>
        <v>0</v>
      </c>
      <c r="AN430" s="21">
        <f>+Produccion_UO!AN430</f>
        <v>0</v>
      </c>
      <c r="AO430" s="21">
        <f>+Produccion_UO!AO430</f>
        <v>0</v>
      </c>
      <c r="AP430" s="21">
        <f>+Produccion_UO!AP430</f>
        <v>0</v>
      </c>
      <c r="AQ430" s="21">
        <f>+Produccion_UO!AQ430</f>
        <v>0</v>
      </c>
      <c r="AR430" s="21">
        <f>+Produccion_UO!AR430</f>
        <v>0</v>
      </c>
    </row>
    <row r="431" spans="10:44" x14ac:dyDescent="0.25">
      <c r="J431" s="24" t="s">
        <v>82</v>
      </c>
      <c r="K431" s="54" t="s">
        <v>204</v>
      </c>
      <c r="L431" s="167" t="s">
        <v>682</v>
      </c>
      <c r="M431" s="21">
        <f>+Produccion_UO!M431</f>
        <v>3.0819922559999999</v>
      </c>
      <c r="N431" s="21">
        <f>+Produccion_UO!N431</f>
        <v>3.0819922559999999</v>
      </c>
      <c r="O431" s="21">
        <f>+Produccion_UO!O431</f>
        <v>3.0819922559999999</v>
      </c>
      <c r="P431" s="21">
        <f>+Produccion_UO!P431</f>
        <v>3.0819922559999999</v>
      </c>
      <c r="Q431" s="21">
        <f>+Produccion_UO!Q431</f>
        <v>3.0819922559999999</v>
      </c>
      <c r="R431" s="21">
        <f>+Produccion_UO!R431</f>
        <v>3.0819922559999999</v>
      </c>
      <c r="S431" s="21">
        <f>+Produccion_UO!S431</f>
        <v>3.0819922559999999</v>
      </c>
      <c r="T431" s="21">
        <f>+Produccion_UO!T431</f>
        <v>3.0819922559999999</v>
      </c>
      <c r="U431" s="21">
        <f>+Produccion_UO!U431</f>
        <v>3.0819922559999999</v>
      </c>
      <c r="V431" s="21">
        <f>+Produccion_UO!V431</f>
        <v>3.0819922559999999</v>
      </c>
      <c r="W431" s="21">
        <f>+Produccion_UO!W431</f>
        <v>3.0819922559999999</v>
      </c>
      <c r="X431" s="21">
        <f>+Produccion_UO!X431</f>
        <v>3.0819922559999999</v>
      </c>
      <c r="Y431" s="21">
        <f>+Produccion_UO!Y431</f>
        <v>3.0819922559999999</v>
      </c>
      <c r="Z431" s="21">
        <f>+Produccion_UO!Z431</f>
        <v>3.0819922559999999</v>
      </c>
      <c r="AA431" s="21">
        <f>+Produccion_UO!AA431</f>
        <v>2.3417455173465305</v>
      </c>
      <c r="AB431" s="21">
        <f>+Produccion_UO!AB431</f>
        <v>0</v>
      </c>
      <c r="AC431" s="21">
        <f>+Produccion_UO!AC431</f>
        <v>0</v>
      </c>
      <c r="AD431" s="21">
        <f>+Produccion_UO!AD431</f>
        <v>0</v>
      </c>
      <c r="AE431" s="21">
        <f>+Produccion_UO!AE431</f>
        <v>0</v>
      </c>
      <c r="AF431" s="21">
        <f>+Produccion_UO!AF431</f>
        <v>0</v>
      </c>
      <c r="AG431" s="21">
        <f>+Produccion_UO!AG431</f>
        <v>0</v>
      </c>
      <c r="AH431" s="21">
        <f>+Produccion_UO!AH431</f>
        <v>0</v>
      </c>
      <c r="AI431" s="21">
        <f>+Produccion_UO!AI431</f>
        <v>0</v>
      </c>
      <c r="AJ431" s="21">
        <f>+Produccion_UO!AJ431</f>
        <v>0</v>
      </c>
      <c r="AK431" s="21">
        <f>+Produccion_UO!AK431</f>
        <v>0</v>
      </c>
      <c r="AL431" s="21">
        <f>+Produccion_UO!AL431</f>
        <v>0</v>
      </c>
      <c r="AM431" s="21">
        <f>+Produccion_UO!AM431</f>
        <v>0</v>
      </c>
      <c r="AN431" s="21">
        <f>+Produccion_UO!AN431</f>
        <v>0</v>
      </c>
      <c r="AO431" s="21">
        <f>+Produccion_UO!AO431</f>
        <v>0</v>
      </c>
      <c r="AP431" s="21">
        <f>+Produccion_UO!AP431</f>
        <v>0</v>
      </c>
      <c r="AQ431" s="21">
        <f>+Produccion_UO!AQ431</f>
        <v>0</v>
      </c>
      <c r="AR431" s="21">
        <f>+Produccion_UO!AR431</f>
        <v>0</v>
      </c>
    </row>
    <row r="432" spans="10:44" x14ac:dyDescent="0.25">
      <c r="J432" s="24" t="s">
        <v>83</v>
      </c>
      <c r="K432" s="54" t="s">
        <v>205</v>
      </c>
      <c r="L432" s="167" t="s">
        <v>680</v>
      </c>
      <c r="M432" s="21">
        <f>+Produccion_UO!M432</f>
        <v>0.88056921600000004</v>
      </c>
      <c r="N432" s="21">
        <f>+Produccion_UO!N432</f>
        <v>0.88056921600000004</v>
      </c>
      <c r="O432" s="21">
        <f>+Produccion_UO!O432</f>
        <v>0.88056921600000004</v>
      </c>
      <c r="P432" s="21">
        <f>+Produccion_UO!P432</f>
        <v>0.88056921600000004</v>
      </c>
      <c r="Q432" s="21">
        <f>+Produccion_UO!Q432</f>
        <v>0.88056921600000004</v>
      </c>
      <c r="R432" s="21">
        <f>+Produccion_UO!R432</f>
        <v>0.88056921600000004</v>
      </c>
      <c r="S432" s="21">
        <f>+Produccion_UO!S432</f>
        <v>0.88056921600000004</v>
      </c>
      <c r="T432" s="21">
        <f>+Produccion_UO!T432</f>
        <v>0.88056921600000004</v>
      </c>
      <c r="U432" s="21">
        <f>+Produccion_UO!U432</f>
        <v>0.88056921600000004</v>
      </c>
      <c r="V432" s="21">
        <f>+Produccion_UO!V432</f>
        <v>0.88056921600000004</v>
      </c>
      <c r="W432" s="21">
        <f>+Produccion_UO!W432</f>
        <v>0.88056921600000004</v>
      </c>
      <c r="X432" s="21">
        <f>+Produccion_UO!X432</f>
        <v>0.88056921600000004</v>
      </c>
      <c r="Y432" s="21">
        <f>+Produccion_UO!Y432</f>
        <v>0.88056921600000004</v>
      </c>
      <c r="Z432" s="21">
        <f>+Produccion_UO!Z432</f>
        <v>0.88056921600000004</v>
      </c>
      <c r="AA432" s="21">
        <f>+Produccion_UO!AA432</f>
        <v>0.88056921600000004</v>
      </c>
      <c r="AB432" s="21">
        <f>+Produccion_UO!AB432</f>
        <v>0</v>
      </c>
      <c r="AC432" s="21">
        <f>+Produccion_UO!AC432</f>
        <v>0</v>
      </c>
      <c r="AD432" s="21">
        <f>+Produccion_UO!AD432</f>
        <v>0</v>
      </c>
      <c r="AE432" s="21">
        <f>+Produccion_UO!AE432</f>
        <v>0</v>
      </c>
      <c r="AF432" s="21">
        <f>+Produccion_UO!AF432</f>
        <v>0</v>
      </c>
      <c r="AG432" s="21">
        <f>+Produccion_UO!AG432</f>
        <v>0</v>
      </c>
      <c r="AH432" s="21">
        <f>+Produccion_UO!AH432</f>
        <v>0</v>
      </c>
      <c r="AI432" s="21">
        <f>+Produccion_UO!AI432</f>
        <v>0</v>
      </c>
      <c r="AJ432" s="21">
        <f>+Produccion_UO!AJ432</f>
        <v>0</v>
      </c>
      <c r="AK432" s="21">
        <f>+Produccion_UO!AK432</f>
        <v>0</v>
      </c>
      <c r="AL432" s="21">
        <f>+Produccion_UO!AL432</f>
        <v>0</v>
      </c>
      <c r="AM432" s="21">
        <f>+Produccion_UO!AM432</f>
        <v>0</v>
      </c>
      <c r="AN432" s="21">
        <f>+Produccion_UO!AN432</f>
        <v>0</v>
      </c>
      <c r="AO432" s="21">
        <f>+Produccion_UO!AO432</f>
        <v>0</v>
      </c>
      <c r="AP432" s="21">
        <f>+Produccion_UO!AP432</f>
        <v>0</v>
      </c>
      <c r="AQ432" s="21">
        <f>+Produccion_UO!AQ432</f>
        <v>0</v>
      </c>
      <c r="AR432" s="21">
        <f>+Produccion_UO!AR432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58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7" t="s">
        <v>678</v>
      </c>
      <c r="M439" s="21">
        <f>+Produccion_UO!M439</f>
        <v>0</v>
      </c>
      <c r="N439" s="21">
        <f>+Produccion_UO!N439</f>
        <v>0</v>
      </c>
      <c r="O439" s="21">
        <f>+Produccion_UO!O439</f>
        <v>0</v>
      </c>
      <c r="P439" s="21">
        <f>+Produccion_UO!P439</f>
        <v>0</v>
      </c>
      <c r="Q439" s="21">
        <f>+Produccion_UO!Q439</f>
        <v>0</v>
      </c>
      <c r="R439" s="21">
        <f>+Produccion_UO!R439</f>
        <v>0</v>
      </c>
      <c r="S439" s="21">
        <f>+Produccion_UO!S439</f>
        <v>0</v>
      </c>
      <c r="T439" s="21">
        <f>+Produccion_UO!T439</f>
        <v>0</v>
      </c>
      <c r="U439" s="21">
        <f>+Produccion_UO!U439</f>
        <v>0</v>
      </c>
      <c r="V439" s="21">
        <f>+Produccion_UO!V439</f>
        <v>0</v>
      </c>
      <c r="W439" s="21">
        <f>+Produccion_UO!W439</f>
        <v>0</v>
      </c>
      <c r="X439" s="21">
        <f>+Produccion_UO!X439</f>
        <v>0</v>
      </c>
      <c r="Y439" s="21">
        <f>+Produccion_UO!Y439</f>
        <v>0</v>
      </c>
      <c r="Z439" s="21">
        <f>+Produccion_UO!Z439</f>
        <v>0</v>
      </c>
      <c r="AA439" s="21">
        <f>+Produccion_UO!AA439</f>
        <v>0</v>
      </c>
      <c r="AB439" s="21">
        <f>+Produccion_UO!AB439</f>
        <v>0</v>
      </c>
      <c r="AC439" s="21">
        <f>+Produccion_UO!AC439</f>
        <v>0</v>
      </c>
      <c r="AD439" s="21">
        <f>+Produccion_UO!AD439</f>
        <v>0</v>
      </c>
      <c r="AE439" s="21">
        <f>+Produccion_UO!AE439</f>
        <v>0</v>
      </c>
      <c r="AF439" s="21">
        <f>+Produccion_UO!AF439</f>
        <v>0</v>
      </c>
      <c r="AG439" s="21">
        <f>+Produccion_UO!AG439</f>
        <v>0</v>
      </c>
      <c r="AH439" s="21">
        <f>+Produccion_UO!AH439</f>
        <v>0</v>
      </c>
      <c r="AI439" s="21">
        <f>+Produccion_UO!AI439</f>
        <v>0</v>
      </c>
      <c r="AJ439" s="21">
        <f>+Produccion_UO!AJ439</f>
        <v>0</v>
      </c>
      <c r="AK439" s="21">
        <f>+Produccion_UO!AK439</f>
        <v>0</v>
      </c>
      <c r="AL439" s="21">
        <f>+Produccion_UO!AL439</f>
        <v>0</v>
      </c>
      <c r="AM439" s="21">
        <f>+Produccion_UO!AM439</f>
        <v>0</v>
      </c>
      <c r="AN439" s="21">
        <f>+Produccion_UO!AN439</f>
        <v>0</v>
      </c>
      <c r="AO439" s="21">
        <f>+Produccion_UO!AO439</f>
        <v>0</v>
      </c>
      <c r="AP439" s="21">
        <f>+Produccion_UO!AP439</f>
        <v>0</v>
      </c>
      <c r="AQ439" s="21">
        <f>+Produccion_UO!AQ439</f>
        <v>0</v>
      </c>
      <c r="AR439" s="21">
        <f>+Produccion_UO!AR439</f>
        <v>0</v>
      </c>
    </row>
    <row r="440" spans="10:44" x14ac:dyDescent="0.25">
      <c r="J440" s="24" t="s">
        <v>79</v>
      </c>
      <c r="K440" s="56" t="s">
        <v>206</v>
      </c>
      <c r="L440" s="167" t="s">
        <v>679</v>
      </c>
      <c r="M440" s="21">
        <f>+Produccion_UO!M440+Produccion_UO!M441</f>
        <v>95.101475327999992</v>
      </c>
      <c r="N440" s="21">
        <f>+Produccion_UO!N440+Produccion_UO!N441</f>
        <v>0.34236531118079999</v>
      </c>
      <c r="O440" s="21">
        <f>+Produccion_UO!O440+Produccion_UO!O441</f>
        <v>0.34236531118079999</v>
      </c>
      <c r="P440" s="21">
        <f>+Produccion_UO!P440+Produccion_UO!P441</f>
        <v>0.34236531118079999</v>
      </c>
      <c r="Q440" s="21">
        <f>+Produccion_UO!Q440+Produccion_UO!Q441</f>
        <v>0.34236531118079999</v>
      </c>
      <c r="R440" s="21">
        <f>+Produccion_UO!R440+Produccion_UO!R441</f>
        <v>0.34236531118079999</v>
      </c>
      <c r="S440" s="21">
        <f>+Produccion_UO!S440+Produccion_UO!S441</f>
        <v>0.34236531118079999</v>
      </c>
      <c r="T440" s="21">
        <f>+Produccion_UO!T440+Produccion_UO!T441</f>
        <v>0.34236531118079999</v>
      </c>
      <c r="U440" s="21">
        <f>+Produccion_UO!U440+Produccion_UO!U441</f>
        <v>0.34236531118079999</v>
      </c>
      <c r="V440" s="21">
        <f>+Produccion_UO!V440+Produccion_UO!V441</f>
        <v>0.34236531118079999</v>
      </c>
      <c r="W440" s="21">
        <f>+Produccion_UO!W440+Produccion_UO!W441</f>
        <v>0.34236531118079999</v>
      </c>
      <c r="X440" s="21">
        <f>+Produccion_UO!X440+Produccion_UO!X441</f>
        <v>0.34236531118079999</v>
      </c>
      <c r="Y440" s="21">
        <f>+Produccion_UO!Y440+Produccion_UO!Y441</f>
        <v>0.34236531118079999</v>
      </c>
      <c r="Z440" s="21">
        <f>+Produccion_UO!Z440+Produccion_UO!Z441</f>
        <v>0.34236531118079999</v>
      </c>
      <c r="AA440" s="21">
        <f>+Produccion_UO!AA440+Produccion_UO!AA441</f>
        <v>0</v>
      </c>
      <c r="AB440" s="21">
        <f>+Produccion_UO!AB440+Produccion_UO!AB441</f>
        <v>0</v>
      </c>
      <c r="AC440" s="21">
        <f>+Produccion_UO!AC440+Produccion_UO!AC441</f>
        <v>0</v>
      </c>
      <c r="AD440" s="21">
        <f>+Produccion_UO!AD440+Produccion_UO!AD441</f>
        <v>0</v>
      </c>
      <c r="AE440" s="21">
        <f>+Produccion_UO!AE440+Produccion_UO!AE441</f>
        <v>0</v>
      </c>
      <c r="AF440" s="21">
        <f>+Produccion_UO!AF440+Produccion_UO!AF441</f>
        <v>0</v>
      </c>
      <c r="AG440" s="21">
        <f>+Produccion_UO!AG440+Produccion_UO!AG441</f>
        <v>0</v>
      </c>
      <c r="AH440" s="21">
        <f>+Produccion_UO!AH440+Produccion_UO!AH441</f>
        <v>0</v>
      </c>
      <c r="AI440" s="21">
        <f>+Produccion_UO!AI440+Produccion_UO!AI441</f>
        <v>0</v>
      </c>
      <c r="AJ440" s="21">
        <f>+Produccion_UO!AJ440+Produccion_UO!AJ441</f>
        <v>0</v>
      </c>
      <c r="AK440" s="21">
        <f>+Produccion_UO!AK440+Produccion_UO!AK441</f>
        <v>0</v>
      </c>
      <c r="AL440" s="21">
        <f>+Produccion_UO!AL440+Produccion_UO!AL441</f>
        <v>0</v>
      </c>
      <c r="AM440" s="21">
        <f>+Produccion_UO!AM440+Produccion_UO!AM441</f>
        <v>0</v>
      </c>
      <c r="AN440" s="21">
        <f>+Produccion_UO!AN440+Produccion_UO!AN441</f>
        <v>0</v>
      </c>
      <c r="AO440" s="21">
        <f>+Produccion_UO!AO440+Produccion_UO!AO441</f>
        <v>0</v>
      </c>
      <c r="AP440" s="21">
        <f>+Produccion_UO!AP440+Produccion_UO!AP441</f>
        <v>0</v>
      </c>
      <c r="AQ440" s="21">
        <f>+Produccion_UO!AQ440+Produccion_UO!AQ441</f>
        <v>0</v>
      </c>
      <c r="AR440" s="21">
        <f>+Produccion_UO!AR440+Produccion_UO!AR441</f>
        <v>0</v>
      </c>
    </row>
    <row r="441" spans="10:44" x14ac:dyDescent="0.25">
      <c r="J441" s="24"/>
      <c r="K441" s="54"/>
      <c r="L441" s="168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</row>
    <row r="442" spans="10:44" x14ac:dyDescent="0.25">
      <c r="J442" s="24" t="s">
        <v>80</v>
      </c>
      <c r="K442" s="54" t="s">
        <v>207</v>
      </c>
      <c r="L442" s="167" t="s">
        <v>683</v>
      </c>
      <c r="M442" s="21">
        <f>+Produccion_UO!M442</f>
        <v>3.9413033278193335</v>
      </c>
      <c r="N442" s="21">
        <f>+Produccion_UO!N442</f>
        <v>3.7243883990816111</v>
      </c>
      <c r="O442" s="21">
        <f>+Produccion_UO!O442</f>
        <v>3.5606790189021944</v>
      </c>
      <c r="P442" s="21">
        <f>+Produccion_UO!P442</f>
        <v>3.3969696387227777</v>
      </c>
      <c r="Q442" s="21">
        <f>+Produccion_UO!Q442</f>
        <v>3.2332602585433889</v>
      </c>
      <c r="R442" s="21">
        <f>+Produccion_UO!R442</f>
        <v>0</v>
      </c>
      <c r="S442" s="21">
        <f>+Produccion_UO!S442</f>
        <v>0</v>
      </c>
      <c r="T442" s="21">
        <f>+Produccion_UO!T442</f>
        <v>0</v>
      </c>
      <c r="U442" s="21">
        <f>+Produccion_UO!U442</f>
        <v>0</v>
      </c>
      <c r="V442" s="21">
        <f>+Produccion_UO!V442</f>
        <v>0</v>
      </c>
      <c r="W442" s="21">
        <f>+Produccion_UO!W442</f>
        <v>0</v>
      </c>
      <c r="X442" s="21">
        <f>+Produccion_UO!X442</f>
        <v>0</v>
      </c>
      <c r="Y442" s="21">
        <f>+Produccion_UO!Y442</f>
        <v>0</v>
      </c>
      <c r="Z442" s="21">
        <f>+Produccion_UO!Z442</f>
        <v>0</v>
      </c>
      <c r="AA442" s="21">
        <f>+Produccion_UO!AA442</f>
        <v>0</v>
      </c>
      <c r="AB442" s="21">
        <f>+Produccion_UO!AB442</f>
        <v>0</v>
      </c>
      <c r="AC442" s="21">
        <f>+Produccion_UO!AC442</f>
        <v>0</v>
      </c>
      <c r="AD442" s="21">
        <f>+Produccion_UO!AD442</f>
        <v>0</v>
      </c>
      <c r="AE442" s="21">
        <f>+Produccion_UO!AE442</f>
        <v>0</v>
      </c>
      <c r="AF442" s="21">
        <f>+Produccion_UO!AF442</f>
        <v>0</v>
      </c>
      <c r="AG442" s="21">
        <f>+Produccion_UO!AG442</f>
        <v>0</v>
      </c>
      <c r="AH442" s="21">
        <f>+Produccion_UO!AH442</f>
        <v>0</v>
      </c>
      <c r="AI442" s="21">
        <f>+Produccion_UO!AI442</f>
        <v>0</v>
      </c>
      <c r="AJ442" s="21">
        <f>+Produccion_UO!AJ442</f>
        <v>0</v>
      </c>
      <c r="AK442" s="21">
        <f>+Produccion_UO!AK442</f>
        <v>0</v>
      </c>
      <c r="AL442" s="21">
        <f>+Produccion_UO!AL442</f>
        <v>0</v>
      </c>
      <c r="AM442" s="21">
        <f>+Produccion_UO!AM442</f>
        <v>0</v>
      </c>
      <c r="AN442" s="21">
        <f>+Produccion_UO!AN442</f>
        <v>0</v>
      </c>
      <c r="AO442" s="21">
        <f>+Produccion_UO!AO442</f>
        <v>0</v>
      </c>
      <c r="AP442" s="21">
        <f>+Produccion_UO!AP442</f>
        <v>0</v>
      </c>
      <c r="AQ442" s="21">
        <f>+Produccion_UO!AQ442</f>
        <v>0</v>
      </c>
      <c r="AR442" s="21">
        <f>+Produccion_UO!AR442</f>
        <v>0</v>
      </c>
    </row>
    <row r="443" spans="10:44" x14ac:dyDescent="0.25">
      <c r="J443" s="24" t="s">
        <v>81</v>
      </c>
      <c r="K443" s="54" t="s">
        <v>208</v>
      </c>
      <c r="L443" s="167" t="s">
        <v>681</v>
      </c>
      <c r="M443" s="21">
        <f>+Produccion_UO!M443</f>
        <v>31.700491776</v>
      </c>
      <c r="N443" s="21">
        <f>+Produccion_UO!N443</f>
        <v>31.700491776</v>
      </c>
      <c r="O443" s="21">
        <f>+Produccion_UO!O443</f>
        <v>31.700491776</v>
      </c>
      <c r="P443" s="21">
        <f>+Produccion_UO!P443</f>
        <v>31.700491776</v>
      </c>
      <c r="Q443" s="21">
        <f>+Produccion_UO!Q443</f>
        <v>31.700491776</v>
      </c>
      <c r="R443" s="21">
        <f>+Produccion_UO!R443</f>
        <v>31.700491776</v>
      </c>
      <c r="S443" s="21">
        <f>+Produccion_UO!S443</f>
        <v>31.700491776</v>
      </c>
      <c r="T443" s="21">
        <f>+Produccion_UO!T443</f>
        <v>0</v>
      </c>
      <c r="U443" s="21">
        <f>+Produccion_UO!U443</f>
        <v>0</v>
      </c>
      <c r="V443" s="21">
        <f>+Produccion_UO!V443</f>
        <v>0</v>
      </c>
      <c r="W443" s="21">
        <f>+Produccion_UO!W443</f>
        <v>0</v>
      </c>
      <c r="X443" s="21">
        <f>+Produccion_UO!X443</f>
        <v>0</v>
      </c>
      <c r="Y443" s="21">
        <f>+Produccion_UO!Y443</f>
        <v>0</v>
      </c>
      <c r="Z443" s="21">
        <f>+Produccion_UO!Z443</f>
        <v>0</v>
      </c>
      <c r="AA443" s="21">
        <f>+Produccion_UO!AA443</f>
        <v>0</v>
      </c>
      <c r="AB443" s="21">
        <f>+Produccion_UO!AB443</f>
        <v>0</v>
      </c>
      <c r="AC443" s="21">
        <f>+Produccion_UO!AC443</f>
        <v>0</v>
      </c>
      <c r="AD443" s="21">
        <f>+Produccion_UO!AD443</f>
        <v>0</v>
      </c>
      <c r="AE443" s="21">
        <f>+Produccion_UO!AE443</f>
        <v>0</v>
      </c>
      <c r="AF443" s="21">
        <f>+Produccion_UO!AF443</f>
        <v>0</v>
      </c>
      <c r="AG443" s="21">
        <f>+Produccion_UO!AG443</f>
        <v>0</v>
      </c>
      <c r="AH443" s="21">
        <f>+Produccion_UO!AH443</f>
        <v>0</v>
      </c>
      <c r="AI443" s="21">
        <f>+Produccion_UO!AI443</f>
        <v>0</v>
      </c>
      <c r="AJ443" s="21">
        <f>+Produccion_UO!AJ443</f>
        <v>0</v>
      </c>
      <c r="AK443" s="21">
        <f>+Produccion_UO!AK443</f>
        <v>0</v>
      </c>
      <c r="AL443" s="21">
        <f>+Produccion_UO!AL443</f>
        <v>0</v>
      </c>
      <c r="AM443" s="21">
        <f>+Produccion_UO!AM443</f>
        <v>0</v>
      </c>
      <c r="AN443" s="21">
        <f>+Produccion_UO!AN443</f>
        <v>0</v>
      </c>
      <c r="AO443" s="21">
        <f>+Produccion_UO!AO443</f>
        <v>0</v>
      </c>
      <c r="AP443" s="21">
        <f>+Produccion_UO!AP443</f>
        <v>0</v>
      </c>
      <c r="AQ443" s="21">
        <f>+Produccion_UO!AQ443</f>
        <v>0</v>
      </c>
      <c r="AR443" s="21">
        <f>+Produccion_UO!AR443</f>
        <v>0</v>
      </c>
    </row>
    <row r="444" spans="10:44" x14ac:dyDescent="0.25">
      <c r="J444" s="24" t="s">
        <v>82</v>
      </c>
      <c r="K444" s="54" t="s">
        <v>284</v>
      </c>
      <c r="L444" s="167" t="s">
        <v>682</v>
      </c>
      <c r="M444" s="21">
        <f>+Produccion_UO!M444</f>
        <v>12.327969024</v>
      </c>
      <c r="N444" s="21">
        <f>+Produccion_UO!N444</f>
        <v>12.327969024</v>
      </c>
      <c r="O444" s="21">
        <f>+Produccion_UO!O444</f>
        <v>12.327969024</v>
      </c>
      <c r="P444" s="21">
        <f>+Produccion_UO!P444</f>
        <v>12.327969024</v>
      </c>
      <c r="Q444" s="21">
        <f>+Produccion_UO!Q444</f>
        <v>12.327969024</v>
      </c>
      <c r="R444" s="21">
        <f>+Produccion_UO!R444</f>
        <v>12.087708249788529</v>
      </c>
      <c r="S444" s="21">
        <f>+Produccion_UO!S444</f>
        <v>10.786636886015694</v>
      </c>
      <c r="T444" s="21">
        <f>+Produccion_UO!T444</f>
        <v>0</v>
      </c>
      <c r="U444" s="21">
        <f>+Produccion_UO!U444</f>
        <v>0</v>
      </c>
      <c r="V444" s="21">
        <f>+Produccion_UO!V444</f>
        <v>0</v>
      </c>
      <c r="W444" s="21">
        <f>+Produccion_UO!W444</f>
        <v>0</v>
      </c>
      <c r="X444" s="21">
        <f>+Produccion_UO!X444</f>
        <v>0</v>
      </c>
      <c r="Y444" s="21">
        <f>+Produccion_UO!Y444</f>
        <v>0</v>
      </c>
      <c r="Z444" s="21">
        <f>+Produccion_UO!Z444</f>
        <v>0</v>
      </c>
      <c r="AA444" s="21">
        <f>+Produccion_UO!AA444</f>
        <v>0</v>
      </c>
      <c r="AB444" s="21">
        <f>+Produccion_UO!AB444</f>
        <v>0</v>
      </c>
      <c r="AC444" s="21">
        <f>+Produccion_UO!AC444</f>
        <v>0</v>
      </c>
      <c r="AD444" s="21">
        <f>+Produccion_UO!AD444</f>
        <v>0</v>
      </c>
      <c r="AE444" s="21">
        <f>+Produccion_UO!AE444</f>
        <v>0</v>
      </c>
      <c r="AF444" s="21">
        <f>+Produccion_UO!AF444</f>
        <v>0</v>
      </c>
      <c r="AG444" s="21">
        <f>+Produccion_UO!AG444</f>
        <v>0</v>
      </c>
      <c r="AH444" s="21">
        <f>+Produccion_UO!AH444</f>
        <v>0</v>
      </c>
      <c r="AI444" s="21">
        <f>+Produccion_UO!AI444</f>
        <v>0</v>
      </c>
      <c r="AJ444" s="21">
        <f>+Produccion_UO!AJ444</f>
        <v>0</v>
      </c>
      <c r="AK444" s="21">
        <f>+Produccion_UO!AK444</f>
        <v>0</v>
      </c>
      <c r="AL444" s="21">
        <f>+Produccion_UO!AL444</f>
        <v>0</v>
      </c>
      <c r="AM444" s="21">
        <f>+Produccion_UO!AM444</f>
        <v>0</v>
      </c>
      <c r="AN444" s="21">
        <f>+Produccion_UO!AN444</f>
        <v>0</v>
      </c>
      <c r="AO444" s="21">
        <f>+Produccion_UO!AO444</f>
        <v>0</v>
      </c>
      <c r="AP444" s="21">
        <f>+Produccion_UO!AP444</f>
        <v>0</v>
      </c>
      <c r="AQ444" s="21">
        <f>+Produccion_UO!AQ444</f>
        <v>0</v>
      </c>
      <c r="AR444" s="21">
        <f>+Produccion_UO!AR444</f>
        <v>0</v>
      </c>
    </row>
    <row r="445" spans="10:44" x14ac:dyDescent="0.25">
      <c r="J445" s="24" t="s">
        <v>83</v>
      </c>
      <c r="K445" s="54" t="s">
        <v>209</v>
      </c>
      <c r="L445" s="167" t="s">
        <v>680</v>
      </c>
      <c r="M445" s="21">
        <f>+Produccion_UO!M445</f>
        <v>3.5222768640000002</v>
      </c>
      <c r="N445" s="21">
        <f>+Produccion_UO!N445</f>
        <v>3.5222768640000002</v>
      </c>
      <c r="O445" s="21">
        <f>+Produccion_UO!O445</f>
        <v>3.5222768640000002</v>
      </c>
      <c r="P445" s="21">
        <f>+Produccion_UO!P445</f>
        <v>3.5222768640000002</v>
      </c>
      <c r="Q445" s="21">
        <f>+Produccion_UO!Q445</f>
        <v>3.5222768640000002</v>
      </c>
      <c r="R445" s="21">
        <f>+Produccion_UO!R445</f>
        <v>3.5222768640000002</v>
      </c>
      <c r="S445" s="21">
        <f>+Produccion_UO!S445</f>
        <v>3.5222768640000002</v>
      </c>
      <c r="T445" s="21">
        <f>+Produccion_UO!T445</f>
        <v>3.5222768640000002</v>
      </c>
      <c r="U445" s="21">
        <f>+Produccion_UO!U445</f>
        <v>3.5222768640000002</v>
      </c>
      <c r="V445" s="21">
        <f>+Produccion_UO!V445</f>
        <v>3.5222768640000002</v>
      </c>
      <c r="W445" s="21">
        <f>+Produccion_UO!W445</f>
        <v>3.5222768640000002</v>
      </c>
      <c r="X445" s="21">
        <f>+Produccion_UO!X445</f>
        <v>3.5222768640000002</v>
      </c>
      <c r="Y445" s="21">
        <f>+Produccion_UO!Y445</f>
        <v>3.5222768640000002</v>
      </c>
      <c r="Z445" s="21">
        <f>+Produccion_UO!Z445</f>
        <v>3.5222768640000002</v>
      </c>
      <c r="AA445" s="21">
        <f>+Produccion_UO!AA445</f>
        <v>1.7466140924004054</v>
      </c>
      <c r="AB445" s="21">
        <f>+Produccion_UO!AB445</f>
        <v>0</v>
      </c>
      <c r="AC445" s="21">
        <f>+Produccion_UO!AC445</f>
        <v>0</v>
      </c>
      <c r="AD445" s="21">
        <f>+Produccion_UO!AD445</f>
        <v>0</v>
      </c>
      <c r="AE445" s="21">
        <f>+Produccion_UO!AE445</f>
        <v>0</v>
      </c>
      <c r="AF445" s="21">
        <f>+Produccion_UO!AF445</f>
        <v>0</v>
      </c>
      <c r="AG445" s="21">
        <f>+Produccion_UO!AG445</f>
        <v>0</v>
      </c>
      <c r="AH445" s="21">
        <f>+Produccion_UO!AH445</f>
        <v>0</v>
      </c>
      <c r="AI445" s="21">
        <f>+Produccion_UO!AI445</f>
        <v>0</v>
      </c>
      <c r="AJ445" s="21">
        <f>+Produccion_UO!AJ445</f>
        <v>0</v>
      </c>
      <c r="AK445" s="21">
        <f>+Produccion_UO!AK445</f>
        <v>0</v>
      </c>
      <c r="AL445" s="21">
        <f>+Produccion_UO!AL445</f>
        <v>0</v>
      </c>
      <c r="AM445" s="21">
        <f>+Produccion_UO!AM445</f>
        <v>0</v>
      </c>
      <c r="AN445" s="21">
        <f>+Produccion_UO!AN445</f>
        <v>0</v>
      </c>
      <c r="AO445" s="21">
        <f>+Produccion_UO!AO445</f>
        <v>0</v>
      </c>
      <c r="AP445" s="21">
        <f>+Produccion_UO!AP445</f>
        <v>0</v>
      </c>
      <c r="AQ445" s="21">
        <f>+Produccion_UO!AQ445</f>
        <v>0</v>
      </c>
      <c r="AR445" s="21">
        <f>+Produccion_UO!AR445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58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7" t="s">
        <v>678</v>
      </c>
      <c r="M452" s="21">
        <f>+Produccion_UO!M452</f>
        <v>0</v>
      </c>
      <c r="N452" s="21">
        <f>+Produccion_UO!N452</f>
        <v>0</v>
      </c>
      <c r="O452" s="21">
        <f>+Produccion_UO!O452</f>
        <v>0</v>
      </c>
      <c r="P452" s="21">
        <f>+Produccion_UO!P452</f>
        <v>0</v>
      </c>
      <c r="Q452" s="21">
        <f>+Produccion_UO!Q452</f>
        <v>0</v>
      </c>
      <c r="R452" s="21">
        <f>+Produccion_UO!R452</f>
        <v>0</v>
      </c>
      <c r="S452" s="21">
        <f>+Produccion_UO!S452</f>
        <v>0</v>
      </c>
      <c r="T452" s="21">
        <f>+Produccion_UO!T452</f>
        <v>0</v>
      </c>
      <c r="U452" s="21">
        <f>+Produccion_UO!U452</f>
        <v>0</v>
      </c>
      <c r="V452" s="21">
        <f>+Produccion_UO!V452</f>
        <v>0</v>
      </c>
      <c r="W452" s="21">
        <f>+Produccion_UO!W452</f>
        <v>0</v>
      </c>
      <c r="X452" s="21">
        <f>+Produccion_UO!X452</f>
        <v>0</v>
      </c>
      <c r="Y452" s="21">
        <f>+Produccion_UO!Y452</f>
        <v>0</v>
      </c>
      <c r="Z452" s="21">
        <f>+Produccion_UO!Z452</f>
        <v>0</v>
      </c>
      <c r="AA452" s="21">
        <f>+Produccion_UO!AA452</f>
        <v>0</v>
      </c>
      <c r="AB452" s="21">
        <f>+Produccion_UO!AB452</f>
        <v>0</v>
      </c>
      <c r="AC452" s="21">
        <f>+Produccion_UO!AC452</f>
        <v>0</v>
      </c>
      <c r="AD452" s="21">
        <f>+Produccion_UO!AD452</f>
        <v>0</v>
      </c>
      <c r="AE452" s="21">
        <f>+Produccion_UO!AE452</f>
        <v>0</v>
      </c>
      <c r="AF452" s="21">
        <f>+Produccion_UO!AF452</f>
        <v>0</v>
      </c>
      <c r="AG452" s="21">
        <f>+Produccion_UO!AG452</f>
        <v>0</v>
      </c>
      <c r="AH452" s="21">
        <f>+Produccion_UO!AH452</f>
        <v>0</v>
      </c>
      <c r="AI452" s="21">
        <f>+Produccion_UO!AI452</f>
        <v>0</v>
      </c>
      <c r="AJ452" s="21">
        <f>+Produccion_UO!AJ452</f>
        <v>0</v>
      </c>
      <c r="AK452" s="21">
        <f>+Produccion_UO!AK452</f>
        <v>0</v>
      </c>
      <c r="AL452" s="21">
        <f>+Produccion_UO!AL452</f>
        <v>0</v>
      </c>
      <c r="AM452" s="21">
        <f>+Produccion_UO!AM452</f>
        <v>0</v>
      </c>
      <c r="AN452" s="21">
        <f>+Produccion_UO!AN452</f>
        <v>0</v>
      </c>
      <c r="AO452" s="21">
        <f>+Produccion_UO!AO452</f>
        <v>0</v>
      </c>
      <c r="AP452" s="21">
        <f>+Produccion_UO!AP452</f>
        <v>0</v>
      </c>
      <c r="AQ452" s="21">
        <f>+Produccion_UO!AQ452</f>
        <v>0</v>
      </c>
      <c r="AR452" s="21">
        <f>+Produccion_UO!AR452</f>
        <v>0</v>
      </c>
    </row>
    <row r="453" spans="10:44" x14ac:dyDescent="0.25">
      <c r="J453" s="24" t="s">
        <v>79</v>
      </c>
      <c r="K453" s="56" t="s">
        <v>454</v>
      </c>
      <c r="L453" s="167" t="s">
        <v>679</v>
      </c>
      <c r="M453" s="21">
        <f>+Produccion_UO!M453+Produccion_UO!M454</f>
        <v>0</v>
      </c>
      <c r="N453" s="21">
        <f>+Produccion_UO!N453+Produccion_UO!N454</f>
        <v>0</v>
      </c>
      <c r="O453" s="21">
        <f>+Produccion_UO!O453+Produccion_UO!O454</f>
        <v>0</v>
      </c>
      <c r="P453" s="21">
        <f>+Produccion_UO!P453+Produccion_UO!P454</f>
        <v>0</v>
      </c>
      <c r="Q453" s="21">
        <f>+Produccion_UO!Q453+Produccion_UO!Q454</f>
        <v>0</v>
      </c>
      <c r="R453" s="21">
        <f>+Produccion_UO!R453+Produccion_UO!R454</f>
        <v>0</v>
      </c>
      <c r="S453" s="21">
        <f>+Produccion_UO!S453+Produccion_UO!S454</f>
        <v>0</v>
      </c>
      <c r="T453" s="21">
        <f>+Produccion_UO!T453+Produccion_UO!T454</f>
        <v>0</v>
      </c>
      <c r="U453" s="21">
        <f>+Produccion_UO!U453+Produccion_UO!U454</f>
        <v>0</v>
      </c>
      <c r="V453" s="21">
        <f>+Produccion_UO!V453+Produccion_UO!V454</f>
        <v>0</v>
      </c>
      <c r="W453" s="21">
        <f>+Produccion_UO!W453+Produccion_UO!W454</f>
        <v>0</v>
      </c>
      <c r="X453" s="21">
        <f>+Produccion_UO!X453+Produccion_UO!X454</f>
        <v>0</v>
      </c>
      <c r="Y453" s="21">
        <f>+Produccion_UO!Y453+Produccion_UO!Y454</f>
        <v>0</v>
      </c>
      <c r="Z453" s="21">
        <f>+Produccion_UO!Z453+Produccion_UO!Z454</f>
        <v>0</v>
      </c>
      <c r="AA453" s="21">
        <f>+Produccion_UO!AA453+Produccion_UO!AA454</f>
        <v>0</v>
      </c>
      <c r="AB453" s="21">
        <f>+Produccion_UO!AB453+Produccion_UO!AB454</f>
        <v>0</v>
      </c>
      <c r="AC453" s="21">
        <f>+Produccion_UO!AC453+Produccion_UO!AC454</f>
        <v>0</v>
      </c>
      <c r="AD453" s="21">
        <f>+Produccion_UO!AD453+Produccion_UO!AD454</f>
        <v>0</v>
      </c>
      <c r="AE453" s="21">
        <f>+Produccion_UO!AE453+Produccion_UO!AE454</f>
        <v>0</v>
      </c>
      <c r="AF453" s="21">
        <f>+Produccion_UO!AF453+Produccion_UO!AF454</f>
        <v>0</v>
      </c>
      <c r="AG453" s="21">
        <f>+Produccion_UO!AG453+Produccion_UO!AG454</f>
        <v>0</v>
      </c>
      <c r="AH453" s="21">
        <f>+Produccion_UO!AH453+Produccion_UO!AH454</f>
        <v>0</v>
      </c>
      <c r="AI453" s="21">
        <f>+Produccion_UO!AI453+Produccion_UO!AI454</f>
        <v>0</v>
      </c>
      <c r="AJ453" s="21">
        <f>+Produccion_UO!AJ453+Produccion_UO!AJ454</f>
        <v>0</v>
      </c>
      <c r="AK453" s="21">
        <f>+Produccion_UO!AK453+Produccion_UO!AK454</f>
        <v>0</v>
      </c>
      <c r="AL453" s="21">
        <f>+Produccion_UO!AL453+Produccion_UO!AL454</f>
        <v>0</v>
      </c>
      <c r="AM453" s="21">
        <f>+Produccion_UO!AM453+Produccion_UO!AM454</f>
        <v>0</v>
      </c>
      <c r="AN453" s="21">
        <f>+Produccion_UO!AN453+Produccion_UO!AN454</f>
        <v>0</v>
      </c>
      <c r="AO453" s="21">
        <f>+Produccion_UO!AO453+Produccion_UO!AO454</f>
        <v>0</v>
      </c>
      <c r="AP453" s="21">
        <f>+Produccion_UO!AP453+Produccion_UO!AP454</f>
        <v>0</v>
      </c>
      <c r="AQ453" s="21">
        <f>+Produccion_UO!AQ453+Produccion_UO!AQ454</f>
        <v>0</v>
      </c>
      <c r="AR453" s="21">
        <f>+Produccion_UO!AR453+Produccion_UO!AR454</f>
        <v>0</v>
      </c>
    </row>
    <row r="454" spans="10:44" x14ac:dyDescent="0.25">
      <c r="J454" s="24"/>
      <c r="K454" s="54"/>
      <c r="L454" s="168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</row>
    <row r="455" spans="10:44" x14ac:dyDescent="0.25">
      <c r="J455" s="24" t="s">
        <v>80</v>
      </c>
      <c r="K455" s="54" t="s">
        <v>281</v>
      </c>
      <c r="L455" s="167" t="s">
        <v>683</v>
      </c>
      <c r="M455" s="21">
        <f>+Produccion_UO!M455</f>
        <v>0</v>
      </c>
      <c r="N455" s="21">
        <f>+Produccion_UO!N455</f>
        <v>0</v>
      </c>
      <c r="O455" s="21">
        <f>+Produccion_UO!O455</f>
        <v>0</v>
      </c>
      <c r="P455" s="21">
        <f>+Produccion_UO!P455</f>
        <v>0</v>
      </c>
      <c r="Q455" s="21">
        <f>+Produccion_UO!Q455</f>
        <v>0</v>
      </c>
      <c r="R455" s="21">
        <f>+Produccion_UO!R455</f>
        <v>0</v>
      </c>
      <c r="S455" s="21">
        <f>+Produccion_UO!S455</f>
        <v>0</v>
      </c>
      <c r="T455" s="21">
        <f>+Produccion_UO!T455</f>
        <v>0</v>
      </c>
      <c r="U455" s="21">
        <f>+Produccion_UO!U455</f>
        <v>0</v>
      </c>
      <c r="V455" s="21">
        <f>+Produccion_UO!V455</f>
        <v>0</v>
      </c>
      <c r="W455" s="21">
        <f>+Produccion_UO!W455</f>
        <v>0</v>
      </c>
      <c r="X455" s="21">
        <f>+Produccion_UO!X455</f>
        <v>0</v>
      </c>
      <c r="Y455" s="21">
        <f>+Produccion_UO!Y455</f>
        <v>0</v>
      </c>
      <c r="Z455" s="21">
        <f>+Produccion_UO!Z455</f>
        <v>0</v>
      </c>
      <c r="AA455" s="21">
        <f>+Produccion_UO!AA455</f>
        <v>0</v>
      </c>
      <c r="AB455" s="21">
        <f>+Produccion_UO!AB455</f>
        <v>0</v>
      </c>
      <c r="AC455" s="21">
        <f>+Produccion_UO!AC455</f>
        <v>0</v>
      </c>
      <c r="AD455" s="21">
        <f>+Produccion_UO!AD455</f>
        <v>0</v>
      </c>
      <c r="AE455" s="21">
        <f>+Produccion_UO!AE455</f>
        <v>0</v>
      </c>
      <c r="AF455" s="21">
        <f>+Produccion_UO!AF455</f>
        <v>0</v>
      </c>
      <c r="AG455" s="21">
        <f>+Produccion_UO!AG455</f>
        <v>0</v>
      </c>
      <c r="AH455" s="21">
        <f>+Produccion_UO!AH455</f>
        <v>0</v>
      </c>
      <c r="AI455" s="21">
        <f>+Produccion_UO!AI455</f>
        <v>0</v>
      </c>
      <c r="AJ455" s="21">
        <f>+Produccion_UO!AJ455</f>
        <v>0</v>
      </c>
      <c r="AK455" s="21">
        <f>+Produccion_UO!AK455</f>
        <v>0</v>
      </c>
      <c r="AL455" s="21">
        <f>+Produccion_UO!AL455</f>
        <v>0</v>
      </c>
      <c r="AM455" s="21">
        <f>+Produccion_UO!AM455</f>
        <v>0</v>
      </c>
      <c r="AN455" s="21">
        <f>+Produccion_UO!AN455</f>
        <v>0</v>
      </c>
      <c r="AO455" s="21">
        <f>+Produccion_UO!AO455</f>
        <v>0</v>
      </c>
      <c r="AP455" s="21">
        <f>+Produccion_UO!AP455</f>
        <v>0</v>
      </c>
      <c r="AQ455" s="21">
        <f>+Produccion_UO!AQ455</f>
        <v>0</v>
      </c>
      <c r="AR455" s="21">
        <f>+Produccion_UO!AR455</f>
        <v>0</v>
      </c>
    </row>
    <row r="456" spans="10:44" x14ac:dyDescent="0.25">
      <c r="J456" s="24" t="s">
        <v>81</v>
      </c>
      <c r="K456" s="54" t="s">
        <v>282</v>
      </c>
      <c r="L456" s="167" t="s">
        <v>681</v>
      </c>
      <c r="M456" s="21">
        <f>+Produccion_UO!M456</f>
        <v>0</v>
      </c>
      <c r="N456" s="21">
        <f>+Produccion_UO!N456</f>
        <v>0</v>
      </c>
      <c r="O456" s="21">
        <f>+Produccion_UO!O456</f>
        <v>0</v>
      </c>
      <c r="P456" s="21">
        <f>+Produccion_UO!P456</f>
        <v>0</v>
      </c>
      <c r="Q456" s="21">
        <f>+Produccion_UO!Q456</f>
        <v>0</v>
      </c>
      <c r="R456" s="21">
        <f>+Produccion_UO!R456</f>
        <v>0</v>
      </c>
      <c r="S456" s="21">
        <f>+Produccion_UO!S456</f>
        <v>0</v>
      </c>
      <c r="T456" s="21">
        <f>+Produccion_UO!T456</f>
        <v>0</v>
      </c>
      <c r="U456" s="21">
        <f>+Produccion_UO!U456</f>
        <v>0</v>
      </c>
      <c r="V456" s="21">
        <f>+Produccion_UO!V456</f>
        <v>0</v>
      </c>
      <c r="W456" s="21">
        <f>+Produccion_UO!W456</f>
        <v>0</v>
      </c>
      <c r="X456" s="21">
        <f>+Produccion_UO!X456</f>
        <v>0</v>
      </c>
      <c r="Y456" s="21">
        <f>+Produccion_UO!Y456</f>
        <v>0</v>
      </c>
      <c r="Z456" s="21">
        <f>+Produccion_UO!Z456</f>
        <v>0</v>
      </c>
      <c r="AA456" s="21">
        <f>+Produccion_UO!AA456</f>
        <v>0</v>
      </c>
      <c r="AB456" s="21">
        <f>+Produccion_UO!AB456</f>
        <v>0</v>
      </c>
      <c r="AC456" s="21">
        <f>+Produccion_UO!AC456</f>
        <v>0</v>
      </c>
      <c r="AD456" s="21">
        <f>+Produccion_UO!AD456</f>
        <v>0</v>
      </c>
      <c r="AE456" s="21">
        <f>+Produccion_UO!AE456</f>
        <v>0</v>
      </c>
      <c r="AF456" s="21">
        <f>+Produccion_UO!AF456</f>
        <v>0</v>
      </c>
      <c r="AG456" s="21">
        <f>+Produccion_UO!AG456</f>
        <v>0</v>
      </c>
      <c r="AH456" s="21">
        <f>+Produccion_UO!AH456</f>
        <v>0</v>
      </c>
      <c r="AI456" s="21">
        <f>+Produccion_UO!AI456</f>
        <v>0</v>
      </c>
      <c r="AJ456" s="21">
        <f>+Produccion_UO!AJ456</f>
        <v>0</v>
      </c>
      <c r="AK456" s="21">
        <f>+Produccion_UO!AK456</f>
        <v>0</v>
      </c>
      <c r="AL456" s="21">
        <f>+Produccion_UO!AL456</f>
        <v>0</v>
      </c>
      <c r="AM456" s="21">
        <f>+Produccion_UO!AM456</f>
        <v>0</v>
      </c>
      <c r="AN456" s="21">
        <f>+Produccion_UO!AN456</f>
        <v>0</v>
      </c>
      <c r="AO456" s="21">
        <f>+Produccion_UO!AO456</f>
        <v>0</v>
      </c>
      <c r="AP456" s="21">
        <f>+Produccion_UO!AP456</f>
        <v>0</v>
      </c>
      <c r="AQ456" s="21">
        <f>+Produccion_UO!AQ456</f>
        <v>0</v>
      </c>
      <c r="AR456" s="21">
        <f>+Produccion_UO!AR456</f>
        <v>0</v>
      </c>
    </row>
    <row r="457" spans="10:44" x14ac:dyDescent="0.25">
      <c r="J457" s="24" t="s">
        <v>82</v>
      </c>
      <c r="K457" s="54" t="s">
        <v>283</v>
      </c>
      <c r="L457" s="167" t="s">
        <v>682</v>
      </c>
      <c r="M457" s="21">
        <f>+Produccion_UO!M457</f>
        <v>0</v>
      </c>
      <c r="N457" s="21">
        <f>+Produccion_UO!N457</f>
        <v>0</v>
      </c>
      <c r="O457" s="21">
        <f>+Produccion_UO!O457</f>
        <v>0</v>
      </c>
      <c r="P457" s="21">
        <f>+Produccion_UO!P457</f>
        <v>0</v>
      </c>
      <c r="Q457" s="21">
        <f>+Produccion_UO!Q457</f>
        <v>0</v>
      </c>
      <c r="R457" s="21">
        <f>+Produccion_UO!R457</f>
        <v>0</v>
      </c>
      <c r="S457" s="21">
        <f>+Produccion_UO!S457</f>
        <v>0</v>
      </c>
      <c r="T457" s="21">
        <f>+Produccion_UO!T457</f>
        <v>0</v>
      </c>
      <c r="U457" s="21">
        <f>+Produccion_UO!U457</f>
        <v>0</v>
      </c>
      <c r="V457" s="21">
        <f>+Produccion_UO!V457</f>
        <v>0</v>
      </c>
      <c r="W457" s="21">
        <f>+Produccion_UO!W457</f>
        <v>0</v>
      </c>
      <c r="X457" s="21">
        <f>+Produccion_UO!X457</f>
        <v>0</v>
      </c>
      <c r="Y457" s="21">
        <f>+Produccion_UO!Y457</f>
        <v>0</v>
      </c>
      <c r="Z457" s="21">
        <f>+Produccion_UO!Z457</f>
        <v>0</v>
      </c>
      <c r="AA457" s="21">
        <f>+Produccion_UO!AA457</f>
        <v>0</v>
      </c>
      <c r="AB457" s="21">
        <f>+Produccion_UO!AB457</f>
        <v>0</v>
      </c>
      <c r="AC457" s="21">
        <f>+Produccion_UO!AC457</f>
        <v>0</v>
      </c>
      <c r="AD457" s="21">
        <f>+Produccion_UO!AD457</f>
        <v>0</v>
      </c>
      <c r="AE457" s="21">
        <f>+Produccion_UO!AE457</f>
        <v>0</v>
      </c>
      <c r="AF457" s="21">
        <f>+Produccion_UO!AF457</f>
        <v>0</v>
      </c>
      <c r="AG457" s="21">
        <f>+Produccion_UO!AG457</f>
        <v>0</v>
      </c>
      <c r="AH457" s="21">
        <f>+Produccion_UO!AH457</f>
        <v>0</v>
      </c>
      <c r="AI457" s="21">
        <f>+Produccion_UO!AI457</f>
        <v>0</v>
      </c>
      <c r="AJ457" s="21">
        <f>+Produccion_UO!AJ457</f>
        <v>0</v>
      </c>
      <c r="AK457" s="21">
        <f>+Produccion_UO!AK457</f>
        <v>0</v>
      </c>
      <c r="AL457" s="21">
        <f>+Produccion_UO!AL457</f>
        <v>0</v>
      </c>
      <c r="AM457" s="21">
        <f>+Produccion_UO!AM457</f>
        <v>0</v>
      </c>
      <c r="AN457" s="21">
        <f>+Produccion_UO!AN457</f>
        <v>0</v>
      </c>
      <c r="AO457" s="21">
        <f>+Produccion_UO!AO457</f>
        <v>0</v>
      </c>
      <c r="AP457" s="21">
        <f>+Produccion_UO!AP457</f>
        <v>0</v>
      </c>
      <c r="AQ457" s="21">
        <f>+Produccion_UO!AQ457</f>
        <v>0</v>
      </c>
      <c r="AR457" s="21">
        <f>+Produccion_UO!AR457</f>
        <v>0</v>
      </c>
    </row>
    <row r="458" spans="10:44" x14ac:dyDescent="0.25">
      <c r="J458" s="24" t="s">
        <v>83</v>
      </c>
      <c r="K458" s="54" t="s">
        <v>453</v>
      </c>
      <c r="L458" s="167" t="s">
        <v>680</v>
      </c>
      <c r="M458" s="21">
        <f>+Produccion_UO!M458</f>
        <v>0</v>
      </c>
      <c r="N458" s="21">
        <f>+Produccion_UO!N458</f>
        <v>0</v>
      </c>
      <c r="O458" s="21">
        <f>+Produccion_UO!O458</f>
        <v>0</v>
      </c>
      <c r="P458" s="21">
        <f>+Produccion_UO!P458</f>
        <v>0</v>
      </c>
      <c r="Q458" s="21">
        <f>+Produccion_UO!Q458</f>
        <v>0</v>
      </c>
      <c r="R458" s="21">
        <f>+Produccion_UO!R458</f>
        <v>0</v>
      </c>
      <c r="S458" s="21">
        <f>+Produccion_UO!S458</f>
        <v>0</v>
      </c>
      <c r="T458" s="21">
        <f>+Produccion_UO!T458</f>
        <v>0</v>
      </c>
      <c r="U458" s="21">
        <f>+Produccion_UO!U458</f>
        <v>0</v>
      </c>
      <c r="V458" s="21">
        <f>+Produccion_UO!V458</f>
        <v>0</v>
      </c>
      <c r="W458" s="21">
        <f>+Produccion_UO!W458</f>
        <v>0</v>
      </c>
      <c r="X458" s="21">
        <f>+Produccion_UO!X458</f>
        <v>0</v>
      </c>
      <c r="Y458" s="21">
        <f>+Produccion_UO!Y458</f>
        <v>0</v>
      </c>
      <c r="Z458" s="21">
        <f>+Produccion_UO!Z458</f>
        <v>0</v>
      </c>
      <c r="AA458" s="21">
        <f>+Produccion_UO!AA458</f>
        <v>0</v>
      </c>
      <c r="AB458" s="21">
        <f>+Produccion_UO!AB458</f>
        <v>0</v>
      </c>
      <c r="AC458" s="21">
        <f>+Produccion_UO!AC458</f>
        <v>0</v>
      </c>
      <c r="AD458" s="21">
        <f>+Produccion_UO!AD458</f>
        <v>0</v>
      </c>
      <c r="AE458" s="21">
        <f>+Produccion_UO!AE458</f>
        <v>0</v>
      </c>
      <c r="AF458" s="21">
        <f>+Produccion_UO!AF458</f>
        <v>0</v>
      </c>
      <c r="AG458" s="21">
        <f>+Produccion_UO!AG458</f>
        <v>0</v>
      </c>
      <c r="AH458" s="21">
        <f>+Produccion_UO!AH458</f>
        <v>0</v>
      </c>
      <c r="AI458" s="21">
        <f>+Produccion_UO!AI458</f>
        <v>0</v>
      </c>
      <c r="AJ458" s="21">
        <f>+Produccion_UO!AJ458</f>
        <v>0</v>
      </c>
      <c r="AK458" s="21">
        <f>+Produccion_UO!AK458</f>
        <v>0</v>
      </c>
      <c r="AL458" s="21">
        <f>+Produccion_UO!AL458</f>
        <v>0</v>
      </c>
      <c r="AM458" s="21">
        <f>+Produccion_UO!AM458</f>
        <v>0</v>
      </c>
      <c r="AN458" s="21">
        <f>+Produccion_UO!AN458</f>
        <v>0</v>
      </c>
      <c r="AO458" s="21">
        <f>+Produccion_UO!AO458</f>
        <v>0</v>
      </c>
      <c r="AP458" s="21">
        <f>+Produccion_UO!AP458</f>
        <v>0</v>
      </c>
      <c r="AQ458" s="21">
        <f>+Produccion_UO!AQ458</f>
        <v>0</v>
      </c>
      <c r="AR458" s="21">
        <f>+Produccion_UO!AR458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4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3" t="s">
        <v>678</v>
      </c>
      <c r="M465" s="21">
        <f>+Produccion_UO!M465</f>
        <v>0</v>
      </c>
      <c r="N465" s="21">
        <f>+Produccion_UO!N465</f>
        <v>0</v>
      </c>
      <c r="O465" s="21">
        <f>+Produccion_UO!O465</f>
        <v>0</v>
      </c>
      <c r="P465" s="21">
        <f>+Produccion_UO!P465</f>
        <v>0</v>
      </c>
      <c r="Q465" s="21">
        <f>+Produccion_UO!Q465</f>
        <v>0</v>
      </c>
      <c r="R465" s="21">
        <f>+Produccion_UO!R465</f>
        <v>0</v>
      </c>
      <c r="S465" s="21">
        <f>+Produccion_UO!S465</f>
        <v>0</v>
      </c>
      <c r="T465" s="21">
        <f>+Produccion_UO!T465</f>
        <v>0</v>
      </c>
      <c r="U465" s="21">
        <f>+Produccion_UO!U465</f>
        <v>0</v>
      </c>
      <c r="V465" s="21">
        <f>+Produccion_UO!V465</f>
        <v>0</v>
      </c>
      <c r="W465" s="21">
        <f>+Produccion_UO!W465</f>
        <v>0</v>
      </c>
      <c r="X465" s="21">
        <f>+Produccion_UO!X465</f>
        <v>0</v>
      </c>
      <c r="Y465" s="21">
        <f>+Produccion_UO!Y465</f>
        <v>0</v>
      </c>
      <c r="Z465" s="21">
        <f>+Produccion_UO!Z465</f>
        <v>0</v>
      </c>
      <c r="AA465" s="21">
        <f>+Produccion_UO!AA465</f>
        <v>0</v>
      </c>
      <c r="AB465" s="21">
        <f>+Produccion_UO!AB465</f>
        <v>0</v>
      </c>
      <c r="AC465" s="21">
        <f>+Produccion_UO!AC465</f>
        <v>0</v>
      </c>
      <c r="AD465" s="21">
        <f>+Produccion_UO!AD465</f>
        <v>0</v>
      </c>
      <c r="AE465" s="21">
        <f>+Produccion_UO!AE465</f>
        <v>0</v>
      </c>
      <c r="AF465" s="21">
        <f>+Produccion_UO!AF465</f>
        <v>0</v>
      </c>
      <c r="AG465" s="21">
        <f>+Produccion_UO!AG465</f>
        <v>0</v>
      </c>
      <c r="AH465" s="21">
        <f>+Produccion_UO!AH465</f>
        <v>0</v>
      </c>
      <c r="AI465" s="21">
        <f>+Produccion_UO!AI465</f>
        <v>0</v>
      </c>
      <c r="AJ465" s="21">
        <f>+Produccion_UO!AJ465</f>
        <v>0</v>
      </c>
      <c r="AK465" s="21">
        <f>+Produccion_UO!AK465</f>
        <v>0</v>
      </c>
      <c r="AL465" s="21">
        <f>+Produccion_UO!AL465</f>
        <v>0</v>
      </c>
      <c r="AM465" s="21">
        <f>+Produccion_UO!AM465</f>
        <v>0</v>
      </c>
      <c r="AN465" s="21">
        <f>+Produccion_UO!AN465</f>
        <v>0</v>
      </c>
      <c r="AO465" s="21">
        <f>+Produccion_UO!AO465</f>
        <v>0</v>
      </c>
      <c r="AP465" s="21">
        <f>+Produccion_UO!AP465</f>
        <v>0</v>
      </c>
      <c r="AQ465" s="21">
        <f>+Produccion_UO!AQ465</f>
        <v>0</v>
      </c>
      <c r="AR465" s="21">
        <f>+Produccion_UO!AR465</f>
        <v>0</v>
      </c>
    </row>
    <row r="466" spans="10:44" x14ac:dyDescent="0.25">
      <c r="J466" s="61" t="s">
        <v>73</v>
      </c>
      <c r="K466" s="19" t="s">
        <v>322</v>
      </c>
      <c r="L466" s="163" t="s">
        <v>679</v>
      </c>
      <c r="M466" s="21">
        <f>+Produccion_UO!M466+Produccion_UO!M467</f>
        <v>1063.0929316831111</v>
      </c>
      <c r="N466" s="21">
        <f>+Produccion_UO!N466+Produccion_UO!N467</f>
        <v>1011.2792769888804</v>
      </c>
      <c r="O466" s="21">
        <f>+Produccion_UO!O466+Produccion_UO!O467</f>
        <v>906.90549237644723</v>
      </c>
      <c r="P466" s="21">
        <f>+Produccion_UO!P466+Produccion_UO!P467</f>
        <v>880.75599221447214</v>
      </c>
      <c r="Q466" s="21">
        <f>+Produccion_UO!Q466+Produccion_UO!Q467</f>
        <v>523.38563824839525</v>
      </c>
      <c r="R466" s="21">
        <f>+Produccion_UO!R466+Produccion_UO!R467</f>
        <v>496.03632403211247</v>
      </c>
      <c r="S466" s="21">
        <f>+Produccion_UO!S466+Produccion_UO!S467</f>
        <v>468.68700981582697</v>
      </c>
      <c r="T466" s="21">
        <f>+Produccion_UO!T466+Produccion_UO!T467</f>
        <v>446.9992526718122</v>
      </c>
      <c r="U466" s="21">
        <f>+Produccion_UO!U466+Produccion_UO!U467</f>
        <v>206.60425685270138</v>
      </c>
      <c r="V466" s="21">
        <f>+Produccion_UO!V466+Produccion_UO!V467</f>
        <v>130.2726869050575</v>
      </c>
      <c r="W466" s="21">
        <f>+Produccion_UO!W466+Produccion_UO!W467</f>
        <v>66.604688376797498</v>
      </c>
      <c r="X466" s="21">
        <f>+Produccion_UO!X466+Produccion_UO!X467</f>
        <v>64.989752349212779</v>
      </c>
      <c r="Y466" s="21">
        <f>+Produccion_UO!Y466+Produccion_UO!Y467</f>
        <v>64.989752349212779</v>
      </c>
      <c r="Z466" s="21">
        <f>+Produccion_UO!Z466+Produccion_UO!Z467</f>
        <v>22.923045767954363</v>
      </c>
      <c r="AA466" s="21">
        <f>+Produccion_UO!AA466+Produccion_UO!AA467</f>
        <v>0</v>
      </c>
      <c r="AB466" s="21">
        <f>+Produccion_UO!AB466+Produccion_UO!AB467</f>
        <v>0</v>
      </c>
      <c r="AC466" s="21">
        <f>+Produccion_UO!AC466+Produccion_UO!AC467</f>
        <v>0</v>
      </c>
      <c r="AD466" s="21">
        <f>+Produccion_UO!AD466+Produccion_UO!AD467</f>
        <v>0</v>
      </c>
      <c r="AE466" s="21">
        <f>+Produccion_UO!AE466+Produccion_UO!AE467</f>
        <v>0</v>
      </c>
      <c r="AF466" s="21">
        <f>+Produccion_UO!AF466+Produccion_UO!AF467</f>
        <v>0</v>
      </c>
      <c r="AG466" s="21">
        <f>+Produccion_UO!AG466+Produccion_UO!AG467</f>
        <v>0</v>
      </c>
      <c r="AH466" s="21">
        <f>+Produccion_UO!AH466+Produccion_UO!AH467</f>
        <v>0</v>
      </c>
      <c r="AI466" s="21">
        <f>+Produccion_UO!AI466+Produccion_UO!AI467</f>
        <v>0</v>
      </c>
      <c r="AJ466" s="21">
        <f>+Produccion_UO!AJ466+Produccion_UO!AJ467</f>
        <v>0</v>
      </c>
      <c r="AK466" s="21">
        <f>+Produccion_UO!AK466+Produccion_UO!AK467</f>
        <v>0</v>
      </c>
      <c r="AL466" s="21">
        <f>+Produccion_UO!AL466+Produccion_UO!AL467</f>
        <v>0</v>
      </c>
      <c r="AM466" s="21">
        <f>+Produccion_UO!AM466+Produccion_UO!AM467</f>
        <v>0</v>
      </c>
      <c r="AN466" s="21">
        <f>+Produccion_UO!AN466+Produccion_UO!AN467</f>
        <v>0</v>
      </c>
      <c r="AO466" s="21">
        <f>+Produccion_UO!AO466+Produccion_UO!AO467</f>
        <v>0</v>
      </c>
      <c r="AP466" s="21">
        <f>+Produccion_UO!AP466+Produccion_UO!AP467</f>
        <v>0</v>
      </c>
      <c r="AQ466" s="21">
        <f>+Produccion_UO!AQ466+Produccion_UO!AQ467</f>
        <v>0</v>
      </c>
      <c r="AR466" s="21">
        <f>+Produccion_UO!AR466+Produccion_UO!AR467</f>
        <v>0</v>
      </c>
    </row>
    <row r="467" spans="10:44" x14ac:dyDescent="0.25">
      <c r="J467" s="61" t="s">
        <v>73</v>
      </c>
      <c r="K467" s="19" t="s">
        <v>324</v>
      </c>
      <c r="L467" s="163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</row>
    <row r="468" spans="10:44" x14ac:dyDescent="0.25">
      <c r="J468" s="61" t="s">
        <v>74</v>
      </c>
      <c r="K468" s="19" t="s">
        <v>326</v>
      </c>
      <c r="L468" s="163" t="s">
        <v>683</v>
      </c>
      <c r="M468" s="21">
        <f>+Produccion_UO!M468</f>
        <v>0</v>
      </c>
      <c r="N468" s="21">
        <f>+Produccion_UO!N468</f>
        <v>0</v>
      </c>
      <c r="O468" s="21">
        <f>+Produccion_UO!O468</f>
        <v>0</v>
      </c>
      <c r="P468" s="21">
        <f>+Produccion_UO!P468</f>
        <v>0</v>
      </c>
      <c r="Q468" s="21">
        <f>+Produccion_UO!Q468</f>
        <v>0</v>
      </c>
      <c r="R468" s="21">
        <f>+Produccion_UO!R468</f>
        <v>2.4718202920830641</v>
      </c>
      <c r="S468" s="21">
        <f>+Produccion_UO!S468</f>
        <v>2.3399898765053</v>
      </c>
      <c r="T468" s="21">
        <f>+Produccion_UO!T468</f>
        <v>0.26658893856164501</v>
      </c>
      <c r="U468" s="21">
        <f>+Produccion_UO!U468</f>
        <v>0</v>
      </c>
      <c r="V468" s="21">
        <f>+Produccion_UO!V468</f>
        <v>0</v>
      </c>
      <c r="W468" s="21">
        <f>+Produccion_UO!W468</f>
        <v>0</v>
      </c>
      <c r="X468" s="21">
        <f>+Produccion_UO!X468</f>
        <v>0</v>
      </c>
      <c r="Y468" s="21">
        <f>+Produccion_UO!Y468</f>
        <v>0</v>
      </c>
      <c r="Z468" s="21">
        <f>+Produccion_UO!Z468</f>
        <v>0</v>
      </c>
      <c r="AA468" s="21">
        <f>+Produccion_UO!AA468</f>
        <v>0</v>
      </c>
      <c r="AB468" s="21">
        <f>+Produccion_UO!AB468</f>
        <v>0</v>
      </c>
      <c r="AC468" s="21">
        <f>+Produccion_UO!AC468</f>
        <v>0</v>
      </c>
      <c r="AD468" s="21">
        <f>+Produccion_UO!AD468</f>
        <v>0</v>
      </c>
      <c r="AE468" s="21">
        <f>+Produccion_UO!AE468</f>
        <v>0</v>
      </c>
      <c r="AF468" s="21">
        <f>+Produccion_UO!AF468</f>
        <v>0</v>
      </c>
      <c r="AG468" s="21">
        <f>+Produccion_UO!AG468</f>
        <v>0</v>
      </c>
      <c r="AH468" s="21">
        <f>+Produccion_UO!AH468</f>
        <v>0</v>
      </c>
      <c r="AI468" s="21">
        <f>+Produccion_UO!AI468</f>
        <v>0</v>
      </c>
      <c r="AJ468" s="21">
        <f>+Produccion_UO!AJ468</f>
        <v>0</v>
      </c>
      <c r="AK468" s="21">
        <f>+Produccion_UO!AK468</f>
        <v>0</v>
      </c>
      <c r="AL468" s="21">
        <f>+Produccion_UO!AL468</f>
        <v>0</v>
      </c>
      <c r="AM468" s="21">
        <f>+Produccion_UO!AM468</f>
        <v>0</v>
      </c>
      <c r="AN468" s="21">
        <f>+Produccion_UO!AN468</f>
        <v>0</v>
      </c>
      <c r="AO468" s="21">
        <f>+Produccion_UO!AO468</f>
        <v>0</v>
      </c>
      <c r="AP468" s="21">
        <f>+Produccion_UO!AP468</f>
        <v>0</v>
      </c>
      <c r="AQ468" s="21">
        <f>+Produccion_UO!AQ468</f>
        <v>0</v>
      </c>
      <c r="AR468" s="21">
        <f>+Produccion_UO!AR468</f>
        <v>0</v>
      </c>
    </row>
    <row r="469" spans="10:44" x14ac:dyDescent="0.25">
      <c r="J469" s="61" t="s">
        <v>75</v>
      </c>
      <c r="K469" s="19" t="s">
        <v>328</v>
      </c>
      <c r="L469" s="163" t="s">
        <v>681</v>
      </c>
      <c r="M469" s="21">
        <f>+Produccion_UO!M469</f>
        <v>0</v>
      </c>
      <c r="N469" s="21">
        <f>+Produccion_UO!N469</f>
        <v>0</v>
      </c>
      <c r="O469" s="21">
        <f>+Produccion_UO!O469</f>
        <v>0</v>
      </c>
      <c r="P469" s="21">
        <f>+Produccion_UO!P469</f>
        <v>0</v>
      </c>
      <c r="Q469" s="21">
        <f>+Produccion_UO!Q469</f>
        <v>0</v>
      </c>
      <c r="R469" s="21">
        <f>+Produccion_UO!R469</f>
        <v>0</v>
      </c>
      <c r="S469" s="21">
        <f>+Produccion_UO!S469</f>
        <v>0</v>
      </c>
      <c r="T469" s="21">
        <f>+Produccion_UO!T469</f>
        <v>0</v>
      </c>
      <c r="U469" s="21">
        <f>+Produccion_UO!U469</f>
        <v>0</v>
      </c>
      <c r="V469" s="21">
        <f>+Produccion_UO!V469</f>
        <v>0</v>
      </c>
      <c r="W469" s="21">
        <f>+Produccion_UO!W469</f>
        <v>0</v>
      </c>
      <c r="X469" s="21">
        <f>+Produccion_UO!X469</f>
        <v>0</v>
      </c>
      <c r="Y469" s="21">
        <f>+Produccion_UO!Y469</f>
        <v>0</v>
      </c>
      <c r="Z469" s="21">
        <f>+Produccion_UO!Z469</f>
        <v>0</v>
      </c>
      <c r="AA469" s="21">
        <f>+Produccion_UO!AA469</f>
        <v>0</v>
      </c>
      <c r="AB469" s="21">
        <f>+Produccion_UO!AB469</f>
        <v>0</v>
      </c>
      <c r="AC469" s="21">
        <f>+Produccion_UO!AC469</f>
        <v>0</v>
      </c>
      <c r="AD469" s="21">
        <f>+Produccion_UO!AD469</f>
        <v>0</v>
      </c>
      <c r="AE469" s="21">
        <f>+Produccion_UO!AE469</f>
        <v>0</v>
      </c>
      <c r="AF469" s="21">
        <f>+Produccion_UO!AF469</f>
        <v>0</v>
      </c>
      <c r="AG469" s="21">
        <f>+Produccion_UO!AG469</f>
        <v>0</v>
      </c>
      <c r="AH469" s="21">
        <f>+Produccion_UO!AH469</f>
        <v>0</v>
      </c>
      <c r="AI469" s="21">
        <f>+Produccion_UO!AI469</f>
        <v>0</v>
      </c>
      <c r="AJ469" s="21">
        <f>+Produccion_UO!AJ469</f>
        <v>0</v>
      </c>
      <c r="AK469" s="21">
        <f>+Produccion_UO!AK469</f>
        <v>0</v>
      </c>
      <c r="AL469" s="21">
        <f>+Produccion_UO!AL469</f>
        <v>0</v>
      </c>
      <c r="AM469" s="21">
        <f>+Produccion_UO!AM469</f>
        <v>0</v>
      </c>
      <c r="AN469" s="21">
        <f>+Produccion_UO!AN469</f>
        <v>0</v>
      </c>
      <c r="AO469" s="21">
        <f>+Produccion_UO!AO469</f>
        <v>0</v>
      </c>
      <c r="AP469" s="21">
        <f>+Produccion_UO!AP469</f>
        <v>0</v>
      </c>
      <c r="AQ469" s="21">
        <f>+Produccion_UO!AQ469</f>
        <v>0</v>
      </c>
      <c r="AR469" s="21">
        <f>+Produccion_UO!AR469</f>
        <v>0</v>
      </c>
    </row>
    <row r="470" spans="10:44" x14ac:dyDescent="0.25">
      <c r="J470" s="61" t="s">
        <v>76</v>
      </c>
      <c r="K470" s="19" t="s">
        <v>330</v>
      </c>
      <c r="L470" s="163" t="s">
        <v>682</v>
      </c>
      <c r="M470" s="21">
        <f>+Produccion_UO!M470</f>
        <v>66.418795987693329</v>
      </c>
      <c r="N470" s="21">
        <f>+Produccion_UO!N470</f>
        <v>59.303177233041104</v>
      </c>
      <c r="O470" s="21">
        <f>+Produccion_UO!O470</f>
        <v>51.800633755286945</v>
      </c>
      <c r="P470" s="21">
        <f>+Produccion_UO!P470</f>
        <v>44.298090277532502</v>
      </c>
      <c r="Q470" s="21">
        <f>+Produccion_UO!Q470</f>
        <v>36.795546799778052</v>
      </c>
      <c r="R470" s="21">
        <f>+Produccion_UO!R470</f>
        <v>28.753950274052777</v>
      </c>
      <c r="S470" s="21">
        <f>+Produccion_UO!S470</f>
        <v>20.712353748327441</v>
      </c>
      <c r="T470" s="21">
        <f>+Produccion_UO!T470</f>
        <v>40.685554366983609</v>
      </c>
      <c r="U470" s="21">
        <f>+Produccion_UO!U470</f>
        <v>38.694016693812223</v>
      </c>
      <c r="V470" s="21">
        <f>+Produccion_UO!V470</f>
        <v>0</v>
      </c>
      <c r="W470" s="21">
        <f>+Produccion_UO!W470</f>
        <v>0</v>
      </c>
      <c r="X470" s="21">
        <f>+Produccion_UO!X470</f>
        <v>0</v>
      </c>
      <c r="Y470" s="21">
        <f>+Produccion_UO!Y470</f>
        <v>0</v>
      </c>
      <c r="Z470" s="21">
        <f>+Produccion_UO!Z470</f>
        <v>0</v>
      </c>
      <c r="AA470" s="21">
        <f>+Produccion_UO!AA470</f>
        <v>0</v>
      </c>
      <c r="AB470" s="21">
        <f>+Produccion_UO!AB470</f>
        <v>0</v>
      </c>
      <c r="AC470" s="21">
        <f>+Produccion_UO!AC470</f>
        <v>0</v>
      </c>
      <c r="AD470" s="21">
        <f>+Produccion_UO!AD470</f>
        <v>0</v>
      </c>
      <c r="AE470" s="21">
        <f>+Produccion_UO!AE470</f>
        <v>0</v>
      </c>
      <c r="AF470" s="21">
        <f>+Produccion_UO!AF470</f>
        <v>0</v>
      </c>
      <c r="AG470" s="21">
        <f>+Produccion_UO!AG470</f>
        <v>0</v>
      </c>
      <c r="AH470" s="21">
        <f>+Produccion_UO!AH470</f>
        <v>0</v>
      </c>
      <c r="AI470" s="21">
        <f>+Produccion_UO!AI470</f>
        <v>0</v>
      </c>
      <c r="AJ470" s="21">
        <f>+Produccion_UO!AJ470</f>
        <v>0</v>
      </c>
      <c r="AK470" s="21">
        <f>+Produccion_UO!AK470</f>
        <v>0</v>
      </c>
      <c r="AL470" s="21">
        <f>+Produccion_UO!AL470</f>
        <v>0</v>
      </c>
      <c r="AM470" s="21">
        <f>+Produccion_UO!AM470</f>
        <v>0</v>
      </c>
      <c r="AN470" s="21">
        <f>+Produccion_UO!AN470</f>
        <v>0</v>
      </c>
      <c r="AO470" s="21">
        <f>+Produccion_UO!AO470</f>
        <v>0</v>
      </c>
      <c r="AP470" s="21">
        <f>+Produccion_UO!AP470</f>
        <v>0</v>
      </c>
      <c r="AQ470" s="21">
        <f>+Produccion_UO!AQ470</f>
        <v>0</v>
      </c>
      <c r="AR470" s="21">
        <f>+Produccion_UO!AR470</f>
        <v>0</v>
      </c>
    </row>
    <row r="471" spans="10:44" x14ac:dyDescent="0.25">
      <c r="J471" s="61" t="s">
        <v>77</v>
      </c>
      <c r="K471" s="19" t="s">
        <v>332</v>
      </c>
      <c r="L471" s="163" t="s">
        <v>680</v>
      </c>
      <c r="M471" s="21">
        <f>+Produccion_UO!M471</f>
        <v>43.78149116499241</v>
      </c>
      <c r="N471" s="21">
        <f>+Produccion_UO!N471</f>
        <v>41.676014469442698</v>
      </c>
      <c r="O471" s="21">
        <f>+Produccion_UO!O471</f>
        <v>40.871879394403436</v>
      </c>
      <c r="P471" s="21">
        <f>+Produccion_UO!P471</f>
        <v>40.067744319363896</v>
      </c>
      <c r="Q471" s="21">
        <f>+Produccion_UO!Q471</f>
        <v>39.263609244324634</v>
      </c>
      <c r="R471" s="21">
        <f>+Produccion_UO!R471</f>
        <v>34.996877029252502</v>
      </c>
      <c r="S471" s="21">
        <f>+Produccion_UO!S471</f>
        <v>31.743038598729719</v>
      </c>
      <c r="T471" s="21">
        <f>+Produccion_UO!T471</f>
        <v>36.909354878573282</v>
      </c>
      <c r="U471" s="21">
        <f>+Produccion_UO!U471</f>
        <v>33.389505333273085</v>
      </c>
      <c r="V471" s="21">
        <f>+Produccion_UO!V471</f>
        <v>30.366834771320722</v>
      </c>
      <c r="W471" s="21">
        <f>+Produccion_UO!W471</f>
        <v>27.344164209368362</v>
      </c>
      <c r="X471" s="21">
        <f>+Produccion_UO!X471</f>
        <v>24.321493647415974</v>
      </c>
      <c r="Y471" s="21">
        <f>+Produccion_UO!Y471</f>
        <v>22.348817101036055</v>
      </c>
      <c r="Z471" s="21">
        <f>+Produccion_UO!Z471</f>
        <v>20.376140554656139</v>
      </c>
      <c r="AA471" s="21">
        <f>+Produccion_UO!AA471</f>
        <v>7.5107022748254444</v>
      </c>
      <c r="AB471" s="21">
        <f>+Produccion_UO!AB471</f>
        <v>0</v>
      </c>
      <c r="AC471" s="21">
        <f>+Produccion_UO!AC471</f>
        <v>0</v>
      </c>
      <c r="AD471" s="21">
        <f>+Produccion_UO!AD471</f>
        <v>0</v>
      </c>
      <c r="AE471" s="21">
        <f>+Produccion_UO!AE471</f>
        <v>0</v>
      </c>
      <c r="AF471" s="21">
        <f>+Produccion_UO!AF471</f>
        <v>0</v>
      </c>
      <c r="AG471" s="21">
        <f>+Produccion_UO!AG471</f>
        <v>0</v>
      </c>
      <c r="AH471" s="21">
        <f>+Produccion_UO!AH471</f>
        <v>0</v>
      </c>
      <c r="AI471" s="21">
        <f>+Produccion_UO!AI471</f>
        <v>0</v>
      </c>
      <c r="AJ471" s="21">
        <f>+Produccion_UO!AJ471</f>
        <v>0</v>
      </c>
      <c r="AK471" s="21">
        <f>+Produccion_UO!AK471</f>
        <v>0</v>
      </c>
      <c r="AL471" s="21">
        <f>+Produccion_UO!AL471</f>
        <v>0</v>
      </c>
      <c r="AM471" s="21">
        <f>+Produccion_UO!AM471</f>
        <v>0</v>
      </c>
      <c r="AN471" s="21">
        <f>+Produccion_UO!AN471</f>
        <v>0</v>
      </c>
      <c r="AO471" s="21">
        <f>+Produccion_UO!AO471</f>
        <v>0</v>
      </c>
      <c r="AP471" s="21">
        <f>+Produccion_UO!AP471</f>
        <v>0</v>
      </c>
      <c r="AQ471" s="21">
        <f>+Produccion_UO!AQ471</f>
        <v>0</v>
      </c>
      <c r="AR471" s="21">
        <f>+Produccion_UO!AR471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58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7" t="s">
        <v>678</v>
      </c>
      <c r="M478" s="21">
        <f>+Produccion_UO!M478</f>
        <v>0</v>
      </c>
      <c r="N478" s="21">
        <f>+Produccion_UO!N478</f>
        <v>0</v>
      </c>
      <c r="O478" s="21">
        <f>+Produccion_UO!O478</f>
        <v>0</v>
      </c>
      <c r="P478" s="21">
        <f>+Produccion_UO!P478</f>
        <v>0</v>
      </c>
      <c r="Q478" s="21">
        <f>+Produccion_UO!Q478</f>
        <v>0</v>
      </c>
      <c r="R478" s="21">
        <f>+Produccion_UO!R478</f>
        <v>0</v>
      </c>
      <c r="S478" s="21">
        <f>+Produccion_UO!S478</f>
        <v>0</v>
      </c>
      <c r="T478" s="21">
        <f>+Produccion_UO!T478</f>
        <v>0</v>
      </c>
      <c r="U478" s="21">
        <f>+Produccion_UO!U478</f>
        <v>0</v>
      </c>
      <c r="V478" s="21">
        <f>+Produccion_UO!V478</f>
        <v>0</v>
      </c>
      <c r="W478" s="21">
        <f>+Produccion_UO!W478</f>
        <v>0</v>
      </c>
      <c r="X478" s="21">
        <f>+Produccion_UO!X478</f>
        <v>0</v>
      </c>
      <c r="Y478" s="21">
        <f>+Produccion_UO!Y478</f>
        <v>0</v>
      </c>
      <c r="Z478" s="21">
        <f>+Produccion_UO!Z478</f>
        <v>0</v>
      </c>
      <c r="AA478" s="21">
        <f>+Produccion_UO!AA478</f>
        <v>0</v>
      </c>
      <c r="AB478" s="21">
        <f>+Produccion_UO!AB478</f>
        <v>0</v>
      </c>
      <c r="AC478" s="21">
        <f>+Produccion_UO!AC478</f>
        <v>0</v>
      </c>
      <c r="AD478" s="21">
        <f>+Produccion_UO!AD478</f>
        <v>0</v>
      </c>
      <c r="AE478" s="21">
        <f>+Produccion_UO!AE478</f>
        <v>0</v>
      </c>
      <c r="AF478" s="21">
        <f>+Produccion_UO!AF478</f>
        <v>0</v>
      </c>
      <c r="AG478" s="21">
        <f>+Produccion_UO!AG478</f>
        <v>0</v>
      </c>
      <c r="AH478" s="21">
        <f>+Produccion_UO!AH478</f>
        <v>0</v>
      </c>
      <c r="AI478" s="21">
        <f>+Produccion_UO!AI478</f>
        <v>0</v>
      </c>
      <c r="AJ478" s="21">
        <f>+Produccion_UO!AJ478</f>
        <v>0</v>
      </c>
      <c r="AK478" s="21">
        <f>+Produccion_UO!AK478</f>
        <v>0</v>
      </c>
      <c r="AL478" s="21">
        <f>+Produccion_UO!AL478</f>
        <v>0</v>
      </c>
      <c r="AM478" s="21">
        <f>+Produccion_UO!AM478</f>
        <v>0</v>
      </c>
      <c r="AN478" s="21">
        <f>+Produccion_UO!AN478</f>
        <v>0</v>
      </c>
      <c r="AO478" s="21">
        <f>+Produccion_UO!AO478</f>
        <v>0</v>
      </c>
      <c r="AP478" s="21">
        <f>+Produccion_UO!AP478</f>
        <v>0</v>
      </c>
      <c r="AQ478" s="21">
        <f>+Produccion_UO!AQ478</f>
        <v>0</v>
      </c>
      <c r="AR478" s="21">
        <f>+Produccion_UO!AR478</f>
        <v>0</v>
      </c>
    </row>
    <row r="479" spans="10:44" x14ac:dyDescent="0.25">
      <c r="J479" s="24" t="s">
        <v>85</v>
      </c>
      <c r="K479" s="54" t="s">
        <v>232</v>
      </c>
      <c r="L479" s="167" t="s">
        <v>679</v>
      </c>
      <c r="M479" s="21">
        <f>+Produccion_UO!M479+Produccion_UO!M480</f>
        <v>577.08977039987769</v>
      </c>
      <c r="N479" s="21">
        <f>+Produccion_UO!N479+Produccion_UO!N480</f>
        <v>550.13660101973881</v>
      </c>
      <c r="O479" s="21">
        <f>+Produccion_UO!O479+Produccion_UO!O480</f>
        <v>471.52870934547781</v>
      </c>
      <c r="P479" s="21">
        <f>+Produccion_UO!P479+Produccion_UO!P480</f>
        <v>465.43098519689443</v>
      </c>
      <c r="Q479" s="21">
        <f>+Produccion_UO!Q479+Produccion_UO!Q480</f>
        <v>152.30738326552029</v>
      </c>
      <c r="R479" s="21">
        <f>+Produccion_UO!R479+Produccion_UO!R480</f>
        <v>152.22256350925696</v>
      </c>
      <c r="S479" s="21">
        <f>+Produccion_UO!S479+Produccion_UO!S480</f>
        <v>152.1377437529936</v>
      </c>
      <c r="T479" s="21">
        <f>+Produccion_UO!T479+Produccion_UO!T480</f>
        <v>152.07048245860389</v>
      </c>
      <c r="U479" s="21">
        <f>+Produccion_UO!U479+Produccion_UO!U480</f>
        <v>0</v>
      </c>
      <c r="V479" s="21">
        <f>+Produccion_UO!V479+Produccion_UO!V480</f>
        <v>0</v>
      </c>
      <c r="W479" s="21">
        <f>+Produccion_UO!W479+Produccion_UO!W480</f>
        <v>0</v>
      </c>
      <c r="X479" s="21">
        <f>+Produccion_UO!X479+Produccion_UO!X480</f>
        <v>0</v>
      </c>
      <c r="Y479" s="21">
        <f>+Produccion_UO!Y479+Produccion_UO!Y480</f>
        <v>0</v>
      </c>
      <c r="Z479" s="21">
        <f>+Produccion_UO!Z479+Produccion_UO!Z480</f>
        <v>0</v>
      </c>
      <c r="AA479" s="21">
        <f>+Produccion_UO!AA479+Produccion_UO!AA480</f>
        <v>0</v>
      </c>
      <c r="AB479" s="21">
        <f>+Produccion_UO!AB479+Produccion_UO!AB480</f>
        <v>0</v>
      </c>
      <c r="AC479" s="21">
        <f>+Produccion_UO!AC479+Produccion_UO!AC480</f>
        <v>0</v>
      </c>
      <c r="AD479" s="21">
        <f>+Produccion_UO!AD479+Produccion_UO!AD480</f>
        <v>0</v>
      </c>
      <c r="AE479" s="21">
        <f>+Produccion_UO!AE479+Produccion_UO!AE480</f>
        <v>0</v>
      </c>
      <c r="AF479" s="21">
        <f>+Produccion_UO!AF479+Produccion_UO!AF480</f>
        <v>0</v>
      </c>
      <c r="AG479" s="21">
        <f>+Produccion_UO!AG479+Produccion_UO!AG480</f>
        <v>0</v>
      </c>
      <c r="AH479" s="21">
        <f>+Produccion_UO!AH479+Produccion_UO!AH480</f>
        <v>0</v>
      </c>
      <c r="AI479" s="21">
        <f>+Produccion_UO!AI479+Produccion_UO!AI480</f>
        <v>0</v>
      </c>
      <c r="AJ479" s="21">
        <f>+Produccion_UO!AJ479+Produccion_UO!AJ480</f>
        <v>0</v>
      </c>
      <c r="AK479" s="21">
        <f>+Produccion_UO!AK479+Produccion_UO!AK480</f>
        <v>0</v>
      </c>
      <c r="AL479" s="21">
        <f>+Produccion_UO!AL479+Produccion_UO!AL480</f>
        <v>0</v>
      </c>
      <c r="AM479" s="21">
        <f>+Produccion_UO!AM479+Produccion_UO!AM480</f>
        <v>0</v>
      </c>
      <c r="AN479" s="21">
        <f>+Produccion_UO!AN479+Produccion_UO!AN480</f>
        <v>0</v>
      </c>
      <c r="AO479" s="21">
        <f>+Produccion_UO!AO479+Produccion_UO!AO480</f>
        <v>0</v>
      </c>
      <c r="AP479" s="21">
        <f>+Produccion_UO!AP479+Produccion_UO!AP480</f>
        <v>0</v>
      </c>
      <c r="AQ479" s="21">
        <f>+Produccion_UO!AQ479+Produccion_UO!AQ480</f>
        <v>0</v>
      </c>
      <c r="AR479" s="21">
        <f>+Produccion_UO!AR479+Produccion_UO!AR480</f>
        <v>0</v>
      </c>
    </row>
    <row r="480" spans="10:44" x14ac:dyDescent="0.25">
      <c r="J480" s="24"/>
      <c r="K480" s="54"/>
      <c r="L480" s="168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</row>
    <row r="481" spans="10:44" x14ac:dyDescent="0.25">
      <c r="J481" s="24" t="s">
        <v>434</v>
      </c>
      <c r="K481" s="54" t="s">
        <v>291</v>
      </c>
      <c r="L481" s="167" t="s">
        <v>683</v>
      </c>
      <c r="M481" s="21">
        <f>+Produccion_UO!M481</f>
        <v>0</v>
      </c>
      <c r="N481" s="21">
        <f>+Produccion_UO!N481</f>
        <v>0</v>
      </c>
      <c r="O481" s="21">
        <f>+Produccion_UO!O481</f>
        <v>0</v>
      </c>
      <c r="P481" s="21">
        <f>+Produccion_UO!P481</f>
        <v>0</v>
      </c>
      <c r="Q481" s="21">
        <f>+Produccion_UO!Q481</f>
        <v>0</v>
      </c>
      <c r="R481" s="21">
        <f>+Produccion_UO!R481</f>
        <v>0</v>
      </c>
      <c r="S481" s="21">
        <f>+Produccion_UO!S481</f>
        <v>0</v>
      </c>
      <c r="T481" s="21">
        <f>+Produccion_UO!T481</f>
        <v>0</v>
      </c>
      <c r="U481" s="21">
        <f>+Produccion_UO!U481</f>
        <v>0</v>
      </c>
      <c r="V481" s="21">
        <f>+Produccion_UO!V481</f>
        <v>0</v>
      </c>
      <c r="W481" s="21">
        <f>+Produccion_UO!W481</f>
        <v>0</v>
      </c>
      <c r="X481" s="21">
        <f>+Produccion_UO!X481</f>
        <v>0</v>
      </c>
      <c r="Y481" s="21">
        <f>+Produccion_UO!Y481</f>
        <v>0</v>
      </c>
      <c r="Z481" s="21">
        <f>+Produccion_UO!Z481</f>
        <v>0</v>
      </c>
      <c r="AA481" s="21">
        <f>+Produccion_UO!AA481</f>
        <v>0</v>
      </c>
      <c r="AB481" s="21">
        <f>+Produccion_UO!AB481</f>
        <v>0</v>
      </c>
      <c r="AC481" s="21">
        <f>+Produccion_UO!AC481</f>
        <v>0</v>
      </c>
      <c r="AD481" s="21">
        <f>+Produccion_UO!AD481</f>
        <v>0</v>
      </c>
      <c r="AE481" s="21">
        <f>+Produccion_UO!AE481</f>
        <v>0</v>
      </c>
      <c r="AF481" s="21">
        <f>+Produccion_UO!AF481</f>
        <v>0</v>
      </c>
      <c r="AG481" s="21">
        <f>+Produccion_UO!AG481</f>
        <v>0</v>
      </c>
      <c r="AH481" s="21">
        <f>+Produccion_UO!AH481</f>
        <v>0</v>
      </c>
      <c r="AI481" s="21">
        <f>+Produccion_UO!AI481</f>
        <v>0</v>
      </c>
      <c r="AJ481" s="21">
        <f>+Produccion_UO!AJ481</f>
        <v>0</v>
      </c>
      <c r="AK481" s="21">
        <f>+Produccion_UO!AK481</f>
        <v>0</v>
      </c>
      <c r="AL481" s="21">
        <f>+Produccion_UO!AL481</f>
        <v>0</v>
      </c>
      <c r="AM481" s="21">
        <f>+Produccion_UO!AM481</f>
        <v>0</v>
      </c>
      <c r="AN481" s="21">
        <f>+Produccion_UO!AN481</f>
        <v>0</v>
      </c>
      <c r="AO481" s="21">
        <f>+Produccion_UO!AO481</f>
        <v>0</v>
      </c>
      <c r="AP481" s="21">
        <f>+Produccion_UO!AP481</f>
        <v>0</v>
      </c>
      <c r="AQ481" s="21">
        <f>+Produccion_UO!AQ481</f>
        <v>0</v>
      </c>
      <c r="AR481" s="21">
        <f>+Produccion_UO!AR481</f>
        <v>0</v>
      </c>
    </row>
    <row r="482" spans="10:44" x14ac:dyDescent="0.25">
      <c r="J482" s="24" t="s">
        <v>86</v>
      </c>
      <c r="K482" s="54" t="s">
        <v>292</v>
      </c>
      <c r="L482" s="167" t="s">
        <v>681</v>
      </c>
      <c r="M482" s="21">
        <f>+Produccion_UO!M482</f>
        <v>0</v>
      </c>
      <c r="N482" s="21">
        <f>+Produccion_UO!N482</f>
        <v>0</v>
      </c>
      <c r="O482" s="21">
        <f>+Produccion_UO!O482</f>
        <v>0</v>
      </c>
      <c r="P482" s="21">
        <f>+Produccion_UO!P482</f>
        <v>0</v>
      </c>
      <c r="Q482" s="21">
        <f>+Produccion_UO!Q482</f>
        <v>0</v>
      </c>
      <c r="R482" s="21">
        <f>+Produccion_UO!R482</f>
        <v>0</v>
      </c>
      <c r="S482" s="21">
        <f>+Produccion_UO!S482</f>
        <v>0</v>
      </c>
      <c r="T482" s="21">
        <f>+Produccion_UO!T482</f>
        <v>0</v>
      </c>
      <c r="U482" s="21">
        <f>+Produccion_UO!U482</f>
        <v>0</v>
      </c>
      <c r="V482" s="21">
        <f>+Produccion_UO!V482</f>
        <v>0</v>
      </c>
      <c r="W482" s="21">
        <f>+Produccion_UO!W482</f>
        <v>0</v>
      </c>
      <c r="X482" s="21">
        <f>+Produccion_UO!X482</f>
        <v>0</v>
      </c>
      <c r="Y482" s="21">
        <f>+Produccion_UO!Y482</f>
        <v>0</v>
      </c>
      <c r="Z482" s="21">
        <f>+Produccion_UO!Z482</f>
        <v>0</v>
      </c>
      <c r="AA482" s="21">
        <f>+Produccion_UO!AA482</f>
        <v>0</v>
      </c>
      <c r="AB482" s="21">
        <f>+Produccion_UO!AB482</f>
        <v>0</v>
      </c>
      <c r="AC482" s="21">
        <f>+Produccion_UO!AC482</f>
        <v>0</v>
      </c>
      <c r="AD482" s="21">
        <f>+Produccion_UO!AD482</f>
        <v>0</v>
      </c>
      <c r="AE482" s="21">
        <f>+Produccion_UO!AE482</f>
        <v>0</v>
      </c>
      <c r="AF482" s="21">
        <f>+Produccion_UO!AF482</f>
        <v>0</v>
      </c>
      <c r="AG482" s="21">
        <f>+Produccion_UO!AG482</f>
        <v>0</v>
      </c>
      <c r="AH482" s="21">
        <f>+Produccion_UO!AH482</f>
        <v>0</v>
      </c>
      <c r="AI482" s="21">
        <f>+Produccion_UO!AI482</f>
        <v>0</v>
      </c>
      <c r="AJ482" s="21">
        <f>+Produccion_UO!AJ482</f>
        <v>0</v>
      </c>
      <c r="AK482" s="21">
        <f>+Produccion_UO!AK482</f>
        <v>0</v>
      </c>
      <c r="AL482" s="21">
        <f>+Produccion_UO!AL482</f>
        <v>0</v>
      </c>
      <c r="AM482" s="21">
        <f>+Produccion_UO!AM482</f>
        <v>0</v>
      </c>
      <c r="AN482" s="21">
        <f>+Produccion_UO!AN482</f>
        <v>0</v>
      </c>
      <c r="AO482" s="21">
        <f>+Produccion_UO!AO482</f>
        <v>0</v>
      </c>
      <c r="AP482" s="21">
        <f>+Produccion_UO!AP482</f>
        <v>0</v>
      </c>
      <c r="AQ482" s="21">
        <f>+Produccion_UO!AQ482</f>
        <v>0</v>
      </c>
      <c r="AR482" s="21">
        <f>+Produccion_UO!AR482</f>
        <v>0</v>
      </c>
    </row>
    <row r="483" spans="10:44" x14ac:dyDescent="0.25">
      <c r="J483" s="24" t="s">
        <v>87</v>
      </c>
      <c r="K483" s="54" t="s">
        <v>293</v>
      </c>
      <c r="L483" s="167" t="s">
        <v>682</v>
      </c>
      <c r="M483" s="21">
        <f>+Produccion_UO!M483</f>
        <v>0</v>
      </c>
      <c r="N483" s="21">
        <f>+Produccion_UO!N483</f>
        <v>0</v>
      </c>
      <c r="O483" s="21">
        <f>+Produccion_UO!O483</f>
        <v>0</v>
      </c>
      <c r="P483" s="21">
        <f>+Produccion_UO!P483</f>
        <v>0</v>
      </c>
      <c r="Q483" s="21">
        <f>+Produccion_UO!Q483</f>
        <v>0</v>
      </c>
      <c r="R483" s="21">
        <f>+Produccion_UO!R483</f>
        <v>0</v>
      </c>
      <c r="S483" s="21">
        <f>+Produccion_UO!S483</f>
        <v>0</v>
      </c>
      <c r="T483" s="21">
        <f>+Produccion_UO!T483</f>
        <v>0</v>
      </c>
      <c r="U483" s="21">
        <f>+Produccion_UO!U483</f>
        <v>0</v>
      </c>
      <c r="V483" s="21">
        <f>+Produccion_UO!V483</f>
        <v>0</v>
      </c>
      <c r="W483" s="21">
        <f>+Produccion_UO!W483</f>
        <v>0</v>
      </c>
      <c r="X483" s="21">
        <f>+Produccion_UO!X483</f>
        <v>0</v>
      </c>
      <c r="Y483" s="21">
        <f>+Produccion_UO!Y483</f>
        <v>0</v>
      </c>
      <c r="Z483" s="21">
        <f>+Produccion_UO!Z483</f>
        <v>0</v>
      </c>
      <c r="AA483" s="21">
        <f>+Produccion_UO!AA483</f>
        <v>0</v>
      </c>
      <c r="AB483" s="21">
        <f>+Produccion_UO!AB483</f>
        <v>0</v>
      </c>
      <c r="AC483" s="21">
        <f>+Produccion_UO!AC483</f>
        <v>0</v>
      </c>
      <c r="AD483" s="21">
        <f>+Produccion_UO!AD483</f>
        <v>0</v>
      </c>
      <c r="AE483" s="21">
        <f>+Produccion_UO!AE483</f>
        <v>0</v>
      </c>
      <c r="AF483" s="21">
        <f>+Produccion_UO!AF483</f>
        <v>0</v>
      </c>
      <c r="AG483" s="21">
        <f>+Produccion_UO!AG483</f>
        <v>0</v>
      </c>
      <c r="AH483" s="21">
        <f>+Produccion_UO!AH483</f>
        <v>0</v>
      </c>
      <c r="AI483" s="21">
        <f>+Produccion_UO!AI483</f>
        <v>0</v>
      </c>
      <c r="AJ483" s="21">
        <f>+Produccion_UO!AJ483</f>
        <v>0</v>
      </c>
      <c r="AK483" s="21">
        <f>+Produccion_UO!AK483</f>
        <v>0</v>
      </c>
      <c r="AL483" s="21">
        <f>+Produccion_UO!AL483</f>
        <v>0</v>
      </c>
      <c r="AM483" s="21">
        <f>+Produccion_UO!AM483</f>
        <v>0</v>
      </c>
      <c r="AN483" s="21">
        <f>+Produccion_UO!AN483</f>
        <v>0</v>
      </c>
      <c r="AO483" s="21">
        <f>+Produccion_UO!AO483</f>
        <v>0</v>
      </c>
      <c r="AP483" s="21">
        <f>+Produccion_UO!AP483</f>
        <v>0</v>
      </c>
      <c r="AQ483" s="21">
        <f>+Produccion_UO!AQ483</f>
        <v>0</v>
      </c>
      <c r="AR483" s="21">
        <f>+Produccion_UO!AR483</f>
        <v>0</v>
      </c>
    </row>
    <row r="484" spans="10:44" x14ac:dyDescent="0.25">
      <c r="J484" s="24" t="s">
        <v>88</v>
      </c>
      <c r="K484" s="54" t="s">
        <v>233</v>
      </c>
      <c r="L484" s="167" t="s">
        <v>680</v>
      </c>
      <c r="M484" s="21">
        <f>+Produccion_UO!M484</f>
        <v>38.960633188059163</v>
      </c>
      <c r="N484" s="21">
        <f>+Produccion_UO!N484</f>
        <v>38.170906457541669</v>
      </c>
      <c r="O484" s="21">
        <f>+Produccion_UO!O484</f>
        <v>38.19750945828639</v>
      </c>
      <c r="P484" s="21">
        <f>+Produccion_UO!P484</f>
        <v>38.224112459030835</v>
      </c>
      <c r="Q484" s="21">
        <f>+Produccion_UO!Q484</f>
        <v>38.250715459775556</v>
      </c>
      <c r="R484" s="21">
        <f>+Produccion_UO!R484</f>
        <v>34.996877029252502</v>
      </c>
      <c r="S484" s="21">
        <f>+Produccion_UO!S484</f>
        <v>31.743038598729719</v>
      </c>
      <c r="T484" s="21">
        <f>+Produccion_UO!T484</f>
        <v>29.065514191215279</v>
      </c>
      <c r="U484" s="21">
        <f>+Produccion_UO!U484</f>
        <v>26.387989783700888</v>
      </c>
      <c r="V484" s="21">
        <f>+Produccion_UO!V484</f>
        <v>24.168610171971611</v>
      </c>
      <c r="W484" s="21">
        <f>+Produccion_UO!W484</f>
        <v>21.949230560242306</v>
      </c>
      <c r="X484" s="21">
        <f>+Produccion_UO!X484</f>
        <v>19.729850948513</v>
      </c>
      <c r="Y484" s="21">
        <f>+Produccion_UO!Y484</f>
        <v>18.172902642487944</v>
      </c>
      <c r="Z484" s="21">
        <f>+Produccion_UO!Z484</f>
        <v>16.61595433646286</v>
      </c>
      <c r="AA484" s="21">
        <f>+Produccion_UO!AA484</f>
        <v>7.5107022748254444</v>
      </c>
      <c r="AB484" s="21">
        <f>+Produccion_UO!AB484</f>
        <v>0</v>
      </c>
      <c r="AC484" s="21">
        <f>+Produccion_UO!AC484</f>
        <v>0</v>
      </c>
      <c r="AD484" s="21">
        <f>+Produccion_UO!AD484</f>
        <v>0</v>
      </c>
      <c r="AE484" s="21">
        <f>+Produccion_UO!AE484</f>
        <v>0</v>
      </c>
      <c r="AF484" s="21">
        <f>+Produccion_UO!AF484</f>
        <v>0</v>
      </c>
      <c r="AG484" s="21">
        <f>+Produccion_UO!AG484</f>
        <v>0</v>
      </c>
      <c r="AH484" s="21">
        <f>+Produccion_UO!AH484</f>
        <v>0</v>
      </c>
      <c r="AI484" s="21">
        <f>+Produccion_UO!AI484</f>
        <v>0</v>
      </c>
      <c r="AJ484" s="21">
        <f>+Produccion_UO!AJ484</f>
        <v>0</v>
      </c>
      <c r="AK484" s="21">
        <f>+Produccion_UO!AK484</f>
        <v>0</v>
      </c>
      <c r="AL484" s="21">
        <f>+Produccion_UO!AL484</f>
        <v>0</v>
      </c>
      <c r="AM484" s="21">
        <f>+Produccion_UO!AM484</f>
        <v>0</v>
      </c>
      <c r="AN484" s="21">
        <f>+Produccion_UO!AN484</f>
        <v>0</v>
      </c>
      <c r="AO484" s="21">
        <f>+Produccion_UO!AO484</f>
        <v>0</v>
      </c>
      <c r="AP484" s="21">
        <f>+Produccion_UO!AP484</f>
        <v>0</v>
      </c>
      <c r="AQ484" s="21">
        <f>+Produccion_UO!AQ484</f>
        <v>0</v>
      </c>
      <c r="AR484" s="21">
        <f>+Produccion_UO!AR484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58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7" t="s">
        <v>678</v>
      </c>
      <c r="M491" s="21">
        <f>+Produccion_UO!M491</f>
        <v>0</v>
      </c>
      <c r="N491" s="21">
        <f>+Produccion_UO!N491</f>
        <v>0</v>
      </c>
      <c r="O491" s="21">
        <f>+Produccion_UO!O491</f>
        <v>0</v>
      </c>
      <c r="P491" s="21">
        <f>+Produccion_UO!P491</f>
        <v>0</v>
      </c>
      <c r="Q491" s="21">
        <f>+Produccion_UO!Q491</f>
        <v>0</v>
      </c>
      <c r="R491" s="21">
        <f>+Produccion_UO!R491</f>
        <v>0</v>
      </c>
      <c r="S491" s="21">
        <f>+Produccion_UO!S491</f>
        <v>0</v>
      </c>
      <c r="T491" s="21">
        <f>+Produccion_UO!T491</f>
        <v>0</v>
      </c>
      <c r="U491" s="21">
        <f>+Produccion_UO!U491</f>
        <v>0</v>
      </c>
      <c r="V491" s="21">
        <f>+Produccion_UO!V491</f>
        <v>0</v>
      </c>
      <c r="W491" s="21">
        <f>+Produccion_UO!W491</f>
        <v>0</v>
      </c>
      <c r="X491" s="21">
        <f>+Produccion_UO!X491</f>
        <v>0</v>
      </c>
      <c r="Y491" s="21">
        <f>+Produccion_UO!Y491</f>
        <v>0</v>
      </c>
      <c r="Z491" s="21">
        <f>+Produccion_UO!Z491</f>
        <v>0</v>
      </c>
      <c r="AA491" s="21">
        <f>+Produccion_UO!AA491</f>
        <v>0</v>
      </c>
      <c r="AB491" s="21">
        <f>+Produccion_UO!AB491</f>
        <v>0</v>
      </c>
      <c r="AC491" s="21">
        <f>+Produccion_UO!AC491</f>
        <v>0</v>
      </c>
      <c r="AD491" s="21">
        <f>+Produccion_UO!AD491</f>
        <v>0</v>
      </c>
      <c r="AE491" s="21">
        <f>+Produccion_UO!AE491</f>
        <v>0</v>
      </c>
      <c r="AF491" s="21">
        <f>+Produccion_UO!AF491</f>
        <v>0</v>
      </c>
      <c r="AG491" s="21">
        <f>+Produccion_UO!AG491</f>
        <v>0</v>
      </c>
      <c r="AH491" s="21">
        <f>+Produccion_UO!AH491</f>
        <v>0</v>
      </c>
      <c r="AI491" s="21">
        <f>+Produccion_UO!AI491</f>
        <v>0</v>
      </c>
      <c r="AJ491" s="21">
        <f>+Produccion_UO!AJ491</f>
        <v>0</v>
      </c>
      <c r="AK491" s="21">
        <f>+Produccion_UO!AK491</f>
        <v>0</v>
      </c>
      <c r="AL491" s="21">
        <f>+Produccion_UO!AL491</f>
        <v>0</v>
      </c>
      <c r="AM491" s="21">
        <f>+Produccion_UO!AM491</f>
        <v>0</v>
      </c>
      <c r="AN491" s="21">
        <f>+Produccion_UO!AN491</f>
        <v>0</v>
      </c>
      <c r="AO491" s="21">
        <f>+Produccion_UO!AO491</f>
        <v>0</v>
      </c>
      <c r="AP491" s="21">
        <f>+Produccion_UO!AP491</f>
        <v>0</v>
      </c>
      <c r="AQ491" s="21">
        <f>+Produccion_UO!AQ491</f>
        <v>0</v>
      </c>
      <c r="AR491" s="21">
        <f>+Produccion_UO!AR491</f>
        <v>0</v>
      </c>
    </row>
    <row r="492" spans="10:44" x14ac:dyDescent="0.25">
      <c r="J492" s="24" t="s">
        <v>89</v>
      </c>
      <c r="K492" s="56" t="s">
        <v>234</v>
      </c>
      <c r="L492" s="167" t="s">
        <v>679</v>
      </c>
      <c r="M492" s="21">
        <f>+Produccion_UO!M492+Produccion_UO!M493</f>
        <v>486.00316128323334</v>
      </c>
      <c r="N492" s="21">
        <f>+Produccion_UO!N492+Produccion_UO!N493</f>
        <v>461.14267596914164</v>
      </c>
      <c r="O492" s="21">
        <f>+Produccion_UO!O492+Produccion_UO!O493</f>
        <v>435.37678303096942</v>
      </c>
      <c r="P492" s="21">
        <f>+Produccion_UO!P492+Produccion_UO!P493</f>
        <v>415.32500701757778</v>
      </c>
      <c r="Q492" s="21">
        <f>+Produccion_UO!Q492+Produccion_UO!Q493</f>
        <v>371.07825498287497</v>
      </c>
      <c r="R492" s="21">
        <f>+Produccion_UO!R492+Produccion_UO!R493</f>
        <v>343.81376052285555</v>
      </c>
      <c r="S492" s="21">
        <f>+Produccion_UO!S492+Produccion_UO!S493</f>
        <v>316.54926606283334</v>
      </c>
      <c r="T492" s="21">
        <f>+Produccion_UO!T492+Produccion_UO!T493</f>
        <v>294.92877021320828</v>
      </c>
      <c r="U492" s="21">
        <f>+Produccion_UO!U492+Produccion_UO!U493</f>
        <v>206.60425685270138</v>
      </c>
      <c r="V492" s="21">
        <f>+Produccion_UO!V492+Produccion_UO!V493</f>
        <v>130.2726869050575</v>
      </c>
      <c r="W492" s="21">
        <f>+Produccion_UO!W492+Produccion_UO!W493</f>
        <v>66.604688376797498</v>
      </c>
      <c r="X492" s="21">
        <f>+Produccion_UO!X492+Produccion_UO!X493</f>
        <v>64.989752349212779</v>
      </c>
      <c r="Y492" s="21">
        <f>+Produccion_UO!Y492+Produccion_UO!Y493</f>
        <v>64.989752349212779</v>
      </c>
      <c r="Z492" s="21">
        <f>+Produccion_UO!Z492+Produccion_UO!Z493</f>
        <v>22.923045767954363</v>
      </c>
      <c r="AA492" s="21">
        <f>+Produccion_UO!AA492+Produccion_UO!AA493</f>
        <v>0</v>
      </c>
      <c r="AB492" s="21">
        <f>+Produccion_UO!AB492+Produccion_UO!AB493</f>
        <v>0</v>
      </c>
      <c r="AC492" s="21">
        <f>+Produccion_UO!AC492+Produccion_UO!AC493</f>
        <v>0</v>
      </c>
      <c r="AD492" s="21">
        <f>+Produccion_UO!AD492+Produccion_UO!AD493</f>
        <v>0</v>
      </c>
      <c r="AE492" s="21">
        <f>+Produccion_UO!AE492+Produccion_UO!AE493</f>
        <v>0</v>
      </c>
      <c r="AF492" s="21">
        <f>+Produccion_UO!AF492+Produccion_UO!AF493</f>
        <v>0</v>
      </c>
      <c r="AG492" s="21">
        <f>+Produccion_UO!AG492+Produccion_UO!AG493</f>
        <v>0</v>
      </c>
      <c r="AH492" s="21">
        <f>+Produccion_UO!AH492+Produccion_UO!AH493</f>
        <v>0</v>
      </c>
      <c r="AI492" s="21">
        <f>+Produccion_UO!AI492+Produccion_UO!AI493</f>
        <v>0</v>
      </c>
      <c r="AJ492" s="21">
        <f>+Produccion_UO!AJ492+Produccion_UO!AJ493</f>
        <v>0</v>
      </c>
      <c r="AK492" s="21">
        <f>+Produccion_UO!AK492+Produccion_UO!AK493</f>
        <v>0</v>
      </c>
      <c r="AL492" s="21">
        <f>+Produccion_UO!AL492+Produccion_UO!AL493</f>
        <v>0</v>
      </c>
      <c r="AM492" s="21">
        <f>+Produccion_UO!AM492+Produccion_UO!AM493</f>
        <v>0</v>
      </c>
      <c r="AN492" s="21">
        <f>+Produccion_UO!AN492+Produccion_UO!AN493</f>
        <v>0</v>
      </c>
      <c r="AO492" s="21">
        <f>+Produccion_UO!AO492+Produccion_UO!AO493</f>
        <v>0</v>
      </c>
      <c r="AP492" s="21">
        <f>+Produccion_UO!AP492+Produccion_UO!AP493</f>
        <v>0</v>
      </c>
      <c r="AQ492" s="21">
        <f>+Produccion_UO!AQ492+Produccion_UO!AQ493</f>
        <v>0</v>
      </c>
      <c r="AR492" s="21">
        <f>+Produccion_UO!AR492+Produccion_UO!AR493</f>
        <v>0</v>
      </c>
    </row>
    <row r="493" spans="10:44" x14ac:dyDescent="0.25">
      <c r="J493" s="24"/>
      <c r="K493" s="54"/>
      <c r="L493" s="168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</row>
    <row r="494" spans="10:44" x14ac:dyDescent="0.25">
      <c r="J494" s="24" t="s">
        <v>90</v>
      </c>
      <c r="K494" s="54" t="s">
        <v>235</v>
      </c>
      <c r="L494" s="167" t="s">
        <v>683</v>
      </c>
      <c r="M494" s="21">
        <f>+Produccion_UO!M494</f>
        <v>0</v>
      </c>
      <c r="N494" s="21">
        <f>+Produccion_UO!N494</f>
        <v>0</v>
      </c>
      <c r="O494" s="21">
        <f>+Produccion_UO!O494</f>
        <v>0</v>
      </c>
      <c r="P494" s="21">
        <f>+Produccion_UO!P494</f>
        <v>0</v>
      </c>
      <c r="Q494" s="21">
        <f>+Produccion_UO!Q494</f>
        <v>0</v>
      </c>
      <c r="R494" s="21">
        <f>+Produccion_UO!R494</f>
        <v>2.4718202920830641</v>
      </c>
      <c r="S494" s="21">
        <f>+Produccion_UO!S494</f>
        <v>2.3399898765053</v>
      </c>
      <c r="T494" s="21">
        <f>+Produccion_UO!T494</f>
        <v>0.26658893856164501</v>
      </c>
      <c r="U494" s="21">
        <f>+Produccion_UO!U494</f>
        <v>0</v>
      </c>
      <c r="V494" s="21">
        <f>+Produccion_UO!V494</f>
        <v>0</v>
      </c>
      <c r="W494" s="21">
        <f>+Produccion_UO!W494</f>
        <v>0</v>
      </c>
      <c r="X494" s="21">
        <f>+Produccion_UO!X494</f>
        <v>0</v>
      </c>
      <c r="Y494" s="21">
        <f>+Produccion_UO!Y494</f>
        <v>0</v>
      </c>
      <c r="Z494" s="21">
        <f>+Produccion_UO!Z494</f>
        <v>0</v>
      </c>
      <c r="AA494" s="21">
        <f>+Produccion_UO!AA494</f>
        <v>0</v>
      </c>
      <c r="AB494" s="21">
        <f>+Produccion_UO!AB494</f>
        <v>0</v>
      </c>
      <c r="AC494" s="21">
        <f>+Produccion_UO!AC494</f>
        <v>0</v>
      </c>
      <c r="AD494" s="21">
        <f>+Produccion_UO!AD494</f>
        <v>0</v>
      </c>
      <c r="AE494" s="21">
        <f>+Produccion_UO!AE494</f>
        <v>0</v>
      </c>
      <c r="AF494" s="21">
        <f>+Produccion_UO!AF494</f>
        <v>0</v>
      </c>
      <c r="AG494" s="21">
        <f>+Produccion_UO!AG494</f>
        <v>0</v>
      </c>
      <c r="AH494" s="21">
        <f>+Produccion_UO!AH494</f>
        <v>0</v>
      </c>
      <c r="AI494" s="21">
        <f>+Produccion_UO!AI494</f>
        <v>0</v>
      </c>
      <c r="AJ494" s="21">
        <f>+Produccion_UO!AJ494</f>
        <v>0</v>
      </c>
      <c r="AK494" s="21">
        <f>+Produccion_UO!AK494</f>
        <v>0</v>
      </c>
      <c r="AL494" s="21">
        <f>+Produccion_UO!AL494</f>
        <v>0</v>
      </c>
      <c r="AM494" s="21">
        <f>+Produccion_UO!AM494</f>
        <v>0</v>
      </c>
      <c r="AN494" s="21">
        <f>+Produccion_UO!AN494</f>
        <v>0</v>
      </c>
      <c r="AO494" s="21">
        <f>+Produccion_UO!AO494</f>
        <v>0</v>
      </c>
      <c r="AP494" s="21">
        <f>+Produccion_UO!AP494</f>
        <v>0</v>
      </c>
      <c r="AQ494" s="21">
        <f>+Produccion_UO!AQ494</f>
        <v>0</v>
      </c>
      <c r="AR494" s="21">
        <f>+Produccion_UO!AR494</f>
        <v>0</v>
      </c>
    </row>
    <row r="495" spans="10:44" x14ac:dyDescent="0.25">
      <c r="J495" s="24" t="s">
        <v>431</v>
      </c>
      <c r="K495" s="54" t="s">
        <v>295</v>
      </c>
      <c r="L495" s="167" t="s">
        <v>681</v>
      </c>
      <c r="M495" s="21">
        <f>+Produccion_UO!M495</f>
        <v>0</v>
      </c>
      <c r="N495" s="21">
        <f>+Produccion_UO!N495</f>
        <v>0</v>
      </c>
      <c r="O495" s="21">
        <f>+Produccion_UO!O495</f>
        <v>0</v>
      </c>
      <c r="P495" s="21">
        <f>+Produccion_UO!P495</f>
        <v>0</v>
      </c>
      <c r="Q495" s="21">
        <f>+Produccion_UO!Q495</f>
        <v>0</v>
      </c>
      <c r="R495" s="21">
        <f>+Produccion_UO!R495</f>
        <v>0</v>
      </c>
      <c r="S495" s="21">
        <f>+Produccion_UO!S495</f>
        <v>0</v>
      </c>
      <c r="T495" s="21">
        <f>+Produccion_UO!T495</f>
        <v>0</v>
      </c>
      <c r="U495" s="21">
        <f>+Produccion_UO!U495</f>
        <v>0</v>
      </c>
      <c r="V495" s="21">
        <f>+Produccion_UO!V495</f>
        <v>0</v>
      </c>
      <c r="W495" s="21">
        <f>+Produccion_UO!W495</f>
        <v>0</v>
      </c>
      <c r="X495" s="21">
        <f>+Produccion_UO!X495</f>
        <v>0</v>
      </c>
      <c r="Y495" s="21">
        <f>+Produccion_UO!Y495</f>
        <v>0</v>
      </c>
      <c r="Z495" s="21">
        <f>+Produccion_UO!Z495</f>
        <v>0</v>
      </c>
      <c r="AA495" s="21">
        <f>+Produccion_UO!AA495</f>
        <v>0</v>
      </c>
      <c r="AB495" s="21">
        <f>+Produccion_UO!AB495</f>
        <v>0</v>
      </c>
      <c r="AC495" s="21">
        <f>+Produccion_UO!AC495</f>
        <v>0</v>
      </c>
      <c r="AD495" s="21">
        <f>+Produccion_UO!AD495</f>
        <v>0</v>
      </c>
      <c r="AE495" s="21">
        <f>+Produccion_UO!AE495</f>
        <v>0</v>
      </c>
      <c r="AF495" s="21">
        <f>+Produccion_UO!AF495</f>
        <v>0</v>
      </c>
      <c r="AG495" s="21">
        <f>+Produccion_UO!AG495</f>
        <v>0</v>
      </c>
      <c r="AH495" s="21">
        <f>+Produccion_UO!AH495</f>
        <v>0</v>
      </c>
      <c r="AI495" s="21">
        <f>+Produccion_UO!AI495</f>
        <v>0</v>
      </c>
      <c r="AJ495" s="21">
        <f>+Produccion_UO!AJ495</f>
        <v>0</v>
      </c>
      <c r="AK495" s="21">
        <f>+Produccion_UO!AK495</f>
        <v>0</v>
      </c>
      <c r="AL495" s="21">
        <f>+Produccion_UO!AL495</f>
        <v>0</v>
      </c>
      <c r="AM495" s="21">
        <f>+Produccion_UO!AM495</f>
        <v>0</v>
      </c>
      <c r="AN495" s="21">
        <f>+Produccion_UO!AN495</f>
        <v>0</v>
      </c>
      <c r="AO495" s="21">
        <f>+Produccion_UO!AO495</f>
        <v>0</v>
      </c>
      <c r="AP495" s="21">
        <f>+Produccion_UO!AP495</f>
        <v>0</v>
      </c>
      <c r="AQ495" s="21">
        <f>+Produccion_UO!AQ495</f>
        <v>0</v>
      </c>
      <c r="AR495" s="21">
        <f>+Produccion_UO!AR495</f>
        <v>0</v>
      </c>
    </row>
    <row r="496" spans="10:44" x14ac:dyDescent="0.25">
      <c r="J496" s="24" t="s">
        <v>91</v>
      </c>
      <c r="K496" s="54" t="s">
        <v>236</v>
      </c>
      <c r="L496" s="167" t="s">
        <v>682</v>
      </c>
      <c r="M496" s="21">
        <f>+Produccion_UO!M496</f>
        <v>66.418795987693329</v>
      </c>
      <c r="N496" s="21">
        <f>+Produccion_UO!N496</f>
        <v>59.303177233041104</v>
      </c>
      <c r="O496" s="21">
        <f>+Produccion_UO!O496</f>
        <v>51.800633755286945</v>
      </c>
      <c r="P496" s="21">
        <f>+Produccion_UO!P496</f>
        <v>44.298090277532502</v>
      </c>
      <c r="Q496" s="21">
        <f>+Produccion_UO!Q496</f>
        <v>36.795546799778052</v>
      </c>
      <c r="R496" s="21">
        <f>+Produccion_UO!R496</f>
        <v>28.753950274052777</v>
      </c>
      <c r="S496" s="21">
        <f>+Produccion_UO!S496</f>
        <v>20.712353748327441</v>
      </c>
      <c r="T496" s="21">
        <f>+Produccion_UO!T496</f>
        <v>40.685554366983609</v>
      </c>
      <c r="U496" s="21">
        <f>+Produccion_UO!U496</f>
        <v>38.694016693812223</v>
      </c>
      <c r="V496" s="21">
        <f>+Produccion_UO!V496</f>
        <v>0</v>
      </c>
      <c r="W496" s="21">
        <f>+Produccion_UO!W496</f>
        <v>0</v>
      </c>
      <c r="X496" s="21">
        <f>+Produccion_UO!X496</f>
        <v>0</v>
      </c>
      <c r="Y496" s="21">
        <f>+Produccion_UO!Y496</f>
        <v>0</v>
      </c>
      <c r="Z496" s="21">
        <f>+Produccion_UO!Z496</f>
        <v>0</v>
      </c>
      <c r="AA496" s="21">
        <f>+Produccion_UO!AA496</f>
        <v>0</v>
      </c>
      <c r="AB496" s="21">
        <f>+Produccion_UO!AB496</f>
        <v>0</v>
      </c>
      <c r="AC496" s="21">
        <f>+Produccion_UO!AC496</f>
        <v>0</v>
      </c>
      <c r="AD496" s="21">
        <f>+Produccion_UO!AD496</f>
        <v>0</v>
      </c>
      <c r="AE496" s="21">
        <f>+Produccion_UO!AE496</f>
        <v>0</v>
      </c>
      <c r="AF496" s="21">
        <f>+Produccion_UO!AF496</f>
        <v>0</v>
      </c>
      <c r="AG496" s="21">
        <f>+Produccion_UO!AG496</f>
        <v>0</v>
      </c>
      <c r="AH496" s="21">
        <f>+Produccion_UO!AH496</f>
        <v>0</v>
      </c>
      <c r="AI496" s="21">
        <f>+Produccion_UO!AI496</f>
        <v>0</v>
      </c>
      <c r="AJ496" s="21">
        <f>+Produccion_UO!AJ496</f>
        <v>0</v>
      </c>
      <c r="AK496" s="21">
        <f>+Produccion_UO!AK496</f>
        <v>0</v>
      </c>
      <c r="AL496" s="21">
        <f>+Produccion_UO!AL496</f>
        <v>0</v>
      </c>
      <c r="AM496" s="21">
        <f>+Produccion_UO!AM496</f>
        <v>0</v>
      </c>
      <c r="AN496" s="21">
        <f>+Produccion_UO!AN496</f>
        <v>0</v>
      </c>
      <c r="AO496" s="21">
        <f>+Produccion_UO!AO496</f>
        <v>0</v>
      </c>
      <c r="AP496" s="21">
        <f>+Produccion_UO!AP496</f>
        <v>0</v>
      </c>
      <c r="AQ496" s="21">
        <f>+Produccion_UO!AQ496</f>
        <v>0</v>
      </c>
      <c r="AR496" s="21">
        <f>+Produccion_UO!AR496</f>
        <v>0</v>
      </c>
    </row>
    <row r="497" spans="10:44" x14ac:dyDescent="0.25">
      <c r="J497" s="24" t="s">
        <v>92</v>
      </c>
      <c r="K497" s="54" t="s">
        <v>296</v>
      </c>
      <c r="L497" s="167" t="s">
        <v>680</v>
      </c>
      <c r="M497" s="21">
        <f>+Produccion_UO!M497</f>
        <v>4.82085797693325</v>
      </c>
      <c r="N497" s="21">
        <f>+Produccion_UO!N497</f>
        <v>3.5051080119010281</v>
      </c>
      <c r="O497" s="21">
        <f>+Produccion_UO!O497</f>
        <v>2.6743699361170443</v>
      </c>
      <c r="P497" s="21">
        <f>+Produccion_UO!P497</f>
        <v>1.843631860333061</v>
      </c>
      <c r="Q497" s="21">
        <f>+Produccion_UO!Q497</f>
        <v>1.0128937845490751</v>
      </c>
      <c r="R497" s="21">
        <f>+Produccion_UO!R497</f>
        <v>0</v>
      </c>
      <c r="S497" s="21">
        <f>+Produccion_UO!S497</f>
        <v>0</v>
      </c>
      <c r="T497" s="21">
        <f>+Produccion_UO!T497</f>
        <v>7.843840687358</v>
      </c>
      <c r="U497" s="21">
        <f>+Produccion_UO!U497</f>
        <v>7.0015155495721944</v>
      </c>
      <c r="V497" s="21">
        <f>+Produccion_UO!V497</f>
        <v>6.1982245993491114</v>
      </c>
      <c r="W497" s="21">
        <f>+Produccion_UO!W497</f>
        <v>5.3949336491260551</v>
      </c>
      <c r="X497" s="21">
        <f>+Produccion_UO!X497</f>
        <v>4.5916426989029722</v>
      </c>
      <c r="Y497" s="21">
        <f>+Produccion_UO!Y497</f>
        <v>4.1759144585481112</v>
      </c>
      <c r="Z497" s="21">
        <f>+Produccion_UO!Z497</f>
        <v>3.7601862181932781</v>
      </c>
      <c r="AA497" s="21">
        <f>+Produccion_UO!AA497</f>
        <v>0</v>
      </c>
      <c r="AB497" s="21">
        <f>+Produccion_UO!AB497</f>
        <v>0</v>
      </c>
      <c r="AC497" s="21">
        <f>+Produccion_UO!AC497</f>
        <v>0</v>
      </c>
      <c r="AD497" s="21">
        <f>+Produccion_UO!AD497</f>
        <v>0</v>
      </c>
      <c r="AE497" s="21">
        <f>+Produccion_UO!AE497</f>
        <v>0</v>
      </c>
      <c r="AF497" s="21">
        <f>+Produccion_UO!AF497</f>
        <v>0</v>
      </c>
      <c r="AG497" s="21">
        <f>+Produccion_UO!AG497</f>
        <v>0</v>
      </c>
      <c r="AH497" s="21">
        <f>+Produccion_UO!AH497</f>
        <v>0</v>
      </c>
      <c r="AI497" s="21">
        <f>+Produccion_UO!AI497</f>
        <v>0</v>
      </c>
      <c r="AJ497" s="21">
        <f>+Produccion_UO!AJ497</f>
        <v>0</v>
      </c>
      <c r="AK497" s="21">
        <f>+Produccion_UO!AK497</f>
        <v>0</v>
      </c>
      <c r="AL497" s="21">
        <f>+Produccion_UO!AL497</f>
        <v>0</v>
      </c>
      <c r="AM497" s="21">
        <f>+Produccion_UO!AM497</f>
        <v>0</v>
      </c>
      <c r="AN497" s="21">
        <f>+Produccion_UO!AN497</f>
        <v>0</v>
      </c>
      <c r="AO497" s="21">
        <f>+Produccion_UO!AO497</f>
        <v>0</v>
      </c>
      <c r="AP497" s="21">
        <f>+Produccion_UO!AP497</f>
        <v>0</v>
      </c>
      <c r="AQ497" s="21">
        <f>+Produccion_UO!AQ497</f>
        <v>0</v>
      </c>
      <c r="AR497" s="21">
        <f>+Produccion_UO!AR497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4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3" t="s">
        <v>678</v>
      </c>
      <c r="M504" s="21">
        <f>+Produccion_UO!M504</f>
        <v>201.87721338746056</v>
      </c>
      <c r="N504" s="21">
        <f>+Produccion_UO!N504</f>
        <v>163.13333760455498</v>
      </c>
      <c r="O504" s="21">
        <f>+Produccion_UO!O504</f>
        <v>127.72447965711805</v>
      </c>
      <c r="P504" s="21">
        <f>+Produccion_UO!P504</f>
        <v>149.15825053600972</v>
      </c>
      <c r="Q504" s="21">
        <f>+Produccion_UO!Q504</f>
        <v>142.17070700173696</v>
      </c>
      <c r="R504" s="21">
        <f>+Produccion_UO!R504</f>
        <v>0</v>
      </c>
      <c r="S504" s="21">
        <f>+Produccion_UO!S504</f>
        <v>0</v>
      </c>
      <c r="T504" s="21">
        <f>+Produccion_UO!T504</f>
        <v>0</v>
      </c>
      <c r="U504" s="21">
        <f>+Produccion_UO!U504</f>
        <v>0</v>
      </c>
      <c r="V504" s="21">
        <f>+Produccion_UO!V504</f>
        <v>0</v>
      </c>
      <c r="W504" s="21">
        <f>+Produccion_UO!W504</f>
        <v>0</v>
      </c>
      <c r="X504" s="21">
        <f>+Produccion_UO!X504</f>
        <v>0</v>
      </c>
      <c r="Y504" s="21">
        <f>+Produccion_UO!Y504</f>
        <v>0</v>
      </c>
      <c r="Z504" s="21">
        <f>+Produccion_UO!Z504</f>
        <v>0</v>
      </c>
      <c r="AA504" s="21">
        <f>+Produccion_UO!AA504</f>
        <v>0</v>
      </c>
      <c r="AB504" s="21">
        <f>+Produccion_UO!AB504</f>
        <v>0</v>
      </c>
      <c r="AC504" s="21">
        <f>+Produccion_UO!AC504</f>
        <v>0</v>
      </c>
      <c r="AD504" s="21">
        <f>+Produccion_UO!AD504</f>
        <v>0</v>
      </c>
      <c r="AE504" s="21">
        <f>+Produccion_UO!AE504</f>
        <v>0</v>
      </c>
      <c r="AF504" s="21">
        <f>+Produccion_UO!AF504</f>
        <v>0</v>
      </c>
      <c r="AG504" s="21">
        <f>+Produccion_UO!AG504</f>
        <v>0</v>
      </c>
      <c r="AH504" s="21">
        <f>+Produccion_UO!AH504</f>
        <v>0</v>
      </c>
      <c r="AI504" s="21">
        <f>+Produccion_UO!AI504</f>
        <v>0</v>
      </c>
      <c r="AJ504" s="21">
        <f>+Produccion_UO!AJ504</f>
        <v>0</v>
      </c>
      <c r="AK504" s="21">
        <f>+Produccion_UO!AK504</f>
        <v>0</v>
      </c>
      <c r="AL504" s="21">
        <f>+Produccion_UO!AL504</f>
        <v>0</v>
      </c>
      <c r="AM504" s="21">
        <f>+Produccion_UO!AM504</f>
        <v>0</v>
      </c>
      <c r="AN504" s="21">
        <f>+Produccion_UO!AN504</f>
        <v>0</v>
      </c>
      <c r="AO504" s="21">
        <f>+Produccion_UO!AO504</f>
        <v>0</v>
      </c>
      <c r="AP504" s="21">
        <f>+Produccion_UO!AP504</f>
        <v>0</v>
      </c>
      <c r="AQ504" s="21">
        <f>+Produccion_UO!AQ504</f>
        <v>0</v>
      </c>
      <c r="AR504" s="21">
        <f>+Produccion_UO!AR504</f>
        <v>0</v>
      </c>
    </row>
    <row r="505" spans="10:44" x14ac:dyDescent="0.25">
      <c r="J505" s="61" t="s">
        <v>73</v>
      </c>
      <c r="K505" s="19" t="s">
        <v>322</v>
      </c>
      <c r="L505" s="163" t="s">
        <v>679</v>
      </c>
      <c r="M505" s="21">
        <f>+Produccion_UO!M505+Produccion_UO!M506</f>
        <v>4111.6327770208782</v>
      </c>
      <c r="N505" s="21">
        <f>+Produccion_UO!N505+Produccion_UO!N506</f>
        <v>3913.616408100811</v>
      </c>
      <c r="O505" s="21">
        <f>+Produccion_UO!O505+Produccion_UO!O506</f>
        <v>3669.1587943577752</v>
      </c>
      <c r="P505" s="21">
        <f>+Produccion_UO!P505+Produccion_UO!P506</f>
        <v>3521.5538242398306</v>
      </c>
      <c r="Q505" s="21">
        <f>+Produccion_UO!Q505+Produccion_UO!Q506</f>
        <v>2963.8509473138802</v>
      </c>
      <c r="R505" s="21">
        <f>+Produccion_UO!R505+Produccion_UO!R506</f>
        <v>2769.5048297458416</v>
      </c>
      <c r="S505" s="21">
        <f>+Produccion_UO!S505+Produccion_UO!S506</f>
        <v>2575.158712177803</v>
      </c>
      <c r="T505" s="21">
        <f>+Produccion_UO!T505+Produccion_UO!T506</f>
        <v>2421.0440105671778</v>
      </c>
      <c r="U505" s="21">
        <f>+Produccion_UO!U505+Produccion_UO!U506</f>
        <v>1915.2326563644363</v>
      </c>
      <c r="V505" s="21">
        <f>+Produccion_UO!V505+Produccion_UO!V506</f>
        <v>1655.8132893220527</v>
      </c>
      <c r="W505" s="21">
        <f>+Produccion_UO!W505+Produccion_UO!W506</f>
        <v>1052.1449795853666</v>
      </c>
      <c r="X505" s="21">
        <f>+Produccion_UO!X505+Produccion_UO!X506</f>
        <v>1024.7722769235445</v>
      </c>
      <c r="Y505" s="21">
        <f>+Produccion_UO!Y505+Produccion_UO!Y506</f>
        <v>1024.7722769235445</v>
      </c>
      <c r="Z505" s="21">
        <f>+Produccion_UO!Z505+Produccion_UO!Z506</f>
        <v>725.65711690158605</v>
      </c>
      <c r="AA505" s="21">
        <f>+Produccion_UO!AA505+Produccion_UO!AA506</f>
        <v>0</v>
      </c>
      <c r="AB505" s="21">
        <f>+Produccion_UO!AB505+Produccion_UO!AB506</f>
        <v>0</v>
      </c>
      <c r="AC505" s="21">
        <f>+Produccion_UO!AC505+Produccion_UO!AC506</f>
        <v>0</v>
      </c>
      <c r="AD505" s="21">
        <f>+Produccion_UO!AD505+Produccion_UO!AD506</f>
        <v>0</v>
      </c>
      <c r="AE505" s="21">
        <f>+Produccion_UO!AE505+Produccion_UO!AE506</f>
        <v>0</v>
      </c>
      <c r="AF505" s="21">
        <f>+Produccion_UO!AF505+Produccion_UO!AF506</f>
        <v>0</v>
      </c>
      <c r="AG505" s="21">
        <f>+Produccion_UO!AG505+Produccion_UO!AG506</f>
        <v>0</v>
      </c>
      <c r="AH505" s="21">
        <f>+Produccion_UO!AH505+Produccion_UO!AH506</f>
        <v>0</v>
      </c>
      <c r="AI505" s="21">
        <f>+Produccion_UO!AI505+Produccion_UO!AI506</f>
        <v>0</v>
      </c>
      <c r="AJ505" s="21">
        <f>+Produccion_UO!AJ505+Produccion_UO!AJ506</f>
        <v>0</v>
      </c>
      <c r="AK505" s="21">
        <f>+Produccion_UO!AK505+Produccion_UO!AK506</f>
        <v>0</v>
      </c>
      <c r="AL505" s="21">
        <f>+Produccion_UO!AL505+Produccion_UO!AL506</f>
        <v>0</v>
      </c>
      <c r="AM505" s="21">
        <f>+Produccion_UO!AM505+Produccion_UO!AM506</f>
        <v>0</v>
      </c>
      <c r="AN505" s="21">
        <f>+Produccion_UO!AN505+Produccion_UO!AN506</f>
        <v>0</v>
      </c>
      <c r="AO505" s="21">
        <f>+Produccion_UO!AO505+Produccion_UO!AO506</f>
        <v>0</v>
      </c>
      <c r="AP505" s="21">
        <f>+Produccion_UO!AP505+Produccion_UO!AP506</f>
        <v>0</v>
      </c>
      <c r="AQ505" s="21">
        <f>+Produccion_UO!AQ505+Produccion_UO!AQ506</f>
        <v>0</v>
      </c>
      <c r="AR505" s="21">
        <f>+Produccion_UO!AR505+Produccion_UO!AR506</f>
        <v>0</v>
      </c>
    </row>
    <row r="506" spans="10:44" x14ac:dyDescent="0.25">
      <c r="J506" s="61" t="s">
        <v>73</v>
      </c>
      <c r="K506" s="19" t="s">
        <v>324</v>
      </c>
      <c r="L506" s="163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</row>
    <row r="507" spans="10:44" x14ac:dyDescent="0.25">
      <c r="J507" s="61" t="s">
        <v>74</v>
      </c>
      <c r="K507" s="19" t="s">
        <v>326</v>
      </c>
      <c r="L507" s="163" t="s">
        <v>683</v>
      </c>
      <c r="M507" s="21">
        <f>+Produccion_UO!M507</f>
        <v>21.412926305312055</v>
      </c>
      <c r="N507" s="21">
        <f>+Produccion_UO!N507</f>
        <v>20.234437110938721</v>
      </c>
      <c r="O507" s="21">
        <f>+Produccion_UO!O507</f>
        <v>19.345011303864499</v>
      </c>
      <c r="P507" s="21">
        <f>+Produccion_UO!P507</f>
        <v>18.455585496790253</v>
      </c>
      <c r="Q507" s="21">
        <f>+Produccion_UO!Q507</f>
        <v>17.566159689716027</v>
      </c>
      <c r="R507" s="21">
        <f>+Produccion_UO!R507</f>
        <v>16.676733882641777</v>
      </c>
      <c r="S507" s="21">
        <f>+Produccion_UO!S507</f>
        <v>15.787308075567555</v>
      </c>
      <c r="T507" s="21">
        <f>+Produccion_UO!T507</f>
        <v>1.798606799486175</v>
      </c>
      <c r="U507" s="21">
        <f>+Produccion_UO!U507</f>
        <v>0</v>
      </c>
      <c r="V507" s="21">
        <f>+Produccion_UO!V507</f>
        <v>0</v>
      </c>
      <c r="W507" s="21">
        <f>+Produccion_UO!W507</f>
        <v>0</v>
      </c>
      <c r="X507" s="21">
        <f>+Produccion_UO!X507</f>
        <v>0</v>
      </c>
      <c r="Y507" s="21">
        <f>+Produccion_UO!Y507</f>
        <v>0</v>
      </c>
      <c r="Z507" s="21">
        <f>+Produccion_UO!Z507</f>
        <v>0</v>
      </c>
      <c r="AA507" s="21">
        <f>+Produccion_UO!AA507</f>
        <v>0</v>
      </c>
      <c r="AB507" s="21">
        <f>+Produccion_UO!AB507</f>
        <v>0</v>
      </c>
      <c r="AC507" s="21">
        <f>+Produccion_UO!AC507</f>
        <v>0</v>
      </c>
      <c r="AD507" s="21">
        <f>+Produccion_UO!AD507</f>
        <v>0</v>
      </c>
      <c r="AE507" s="21">
        <f>+Produccion_UO!AE507</f>
        <v>0</v>
      </c>
      <c r="AF507" s="21">
        <f>+Produccion_UO!AF507</f>
        <v>0</v>
      </c>
      <c r="AG507" s="21">
        <f>+Produccion_UO!AG507</f>
        <v>0</v>
      </c>
      <c r="AH507" s="21">
        <f>+Produccion_UO!AH507</f>
        <v>0</v>
      </c>
      <c r="AI507" s="21">
        <f>+Produccion_UO!AI507</f>
        <v>0</v>
      </c>
      <c r="AJ507" s="21">
        <f>+Produccion_UO!AJ507</f>
        <v>0</v>
      </c>
      <c r="AK507" s="21">
        <f>+Produccion_UO!AK507</f>
        <v>0</v>
      </c>
      <c r="AL507" s="21">
        <f>+Produccion_UO!AL507</f>
        <v>0</v>
      </c>
      <c r="AM507" s="21">
        <f>+Produccion_UO!AM507</f>
        <v>0</v>
      </c>
      <c r="AN507" s="21">
        <f>+Produccion_UO!AN507</f>
        <v>0</v>
      </c>
      <c r="AO507" s="21">
        <f>+Produccion_UO!AO507</f>
        <v>0</v>
      </c>
      <c r="AP507" s="21">
        <f>+Produccion_UO!AP507</f>
        <v>0</v>
      </c>
      <c r="AQ507" s="21">
        <f>+Produccion_UO!AQ507</f>
        <v>0</v>
      </c>
      <c r="AR507" s="21">
        <f>+Produccion_UO!AR507</f>
        <v>0</v>
      </c>
    </row>
    <row r="508" spans="10:44" x14ac:dyDescent="0.25">
      <c r="J508" s="61" t="s">
        <v>75</v>
      </c>
      <c r="K508" s="19" t="s">
        <v>328</v>
      </c>
      <c r="L508" s="163" t="s">
        <v>681</v>
      </c>
      <c r="M508" s="21">
        <f>+Produccion_UO!M508</f>
        <v>488.58938957726582</v>
      </c>
      <c r="N508" s="21">
        <f>+Produccion_UO!N508</f>
        <v>454.46910185573802</v>
      </c>
      <c r="O508" s="21">
        <f>+Produccion_UO!O508</f>
        <v>418.49346137656221</v>
      </c>
      <c r="P508" s="21">
        <f>+Produccion_UO!P508</f>
        <v>382.5178208973872</v>
      </c>
      <c r="Q508" s="21">
        <f>+Produccion_UO!Q508</f>
        <v>346.54218041821196</v>
      </c>
      <c r="R508" s="21">
        <f>+Produccion_UO!R508</f>
        <v>307.98171271204308</v>
      </c>
      <c r="S508" s="21">
        <f>+Produccion_UO!S508</f>
        <v>269.4212450058742</v>
      </c>
      <c r="T508" s="21">
        <f>+Produccion_UO!T508</f>
        <v>242.78774460665863</v>
      </c>
      <c r="U508" s="21">
        <f>+Produccion_UO!U508</f>
        <v>201.07185307254471</v>
      </c>
      <c r="V508" s="21">
        <f>+Produccion_UO!V508</f>
        <v>0</v>
      </c>
      <c r="W508" s="21">
        <f>+Produccion_UO!W508</f>
        <v>0</v>
      </c>
      <c r="X508" s="21">
        <f>+Produccion_UO!X508</f>
        <v>0</v>
      </c>
      <c r="Y508" s="21">
        <f>+Produccion_UO!Y508</f>
        <v>0</v>
      </c>
      <c r="Z508" s="21">
        <f>+Produccion_UO!Z508</f>
        <v>0</v>
      </c>
      <c r="AA508" s="21">
        <f>+Produccion_UO!AA508</f>
        <v>0</v>
      </c>
      <c r="AB508" s="21">
        <f>+Produccion_UO!AB508</f>
        <v>0</v>
      </c>
      <c r="AC508" s="21">
        <f>+Produccion_UO!AC508</f>
        <v>0</v>
      </c>
      <c r="AD508" s="21">
        <f>+Produccion_UO!AD508</f>
        <v>0</v>
      </c>
      <c r="AE508" s="21">
        <f>+Produccion_UO!AE508</f>
        <v>0</v>
      </c>
      <c r="AF508" s="21">
        <f>+Produccion_UO!AF508</f>
        <v>0</v>
      </c>
      <c r="AG508" s="21">
        <f>+Produccion_UO!AG508</f>
        <v>0</v>
      </c>
      <c r="AH508" s="21">
        <f>+Produccion_UO!AH508</f>
        <v>0</v>
      </c>
      <c r="AI508" s="21">
        <f>+Produccion_UO!AI508</f>
        <v>0</v>
      </c>
      <c r="AJ508" s="21">
        <f>+Produccion_UO!AJ508</f>
        <v>0</v>
      </c>
      <c r="AK508" s="21">
        <f>+Produccion_UO!AK508</f>
        <v>0</v>
      </c>
      <c r="AL508" s="21">
        <f>+Produccion_UO!AL508</f>
        <v>0</v>
      </c>
      <c r="AM508" s="21">
        <f>+Produccion_UO!AM508</f>
        <v>0</v>
      </c>
      <c r="AN508" s="21">
        <f>+Produccion_UO!AN508</f>
        <v>0</v>
      </c>
      <c r="AO508" s="21">
        <f>+Produccion_UO!AO508</f>
        <v>0</v>
      </c>
      <c r="AP508" s="21">
        <f>+Produccion_UO!AP508</f>
        <v>0</v>
      </c>
      <c r="AQ508" s="21">
        <f>+Produccion_UO!AQ508</f>
        <v>0</v>
      </c>
      <c r="AR508" s="21">
        <f>+Produccion_UO!AR508</f>
        <v>0</v>
      </c>
    </row>
    <row r="509" spans="10:44" x14ac:dyDescent="0.25">
      <c r="J509" s="61" t="s">
        <v>76</v>
      </c>
      <c r="K509" s="19" t="s">
        <v>330</v>
      </c>
      <c r="L509" s="163" t="s">
        <v>682</v>
      </c>
      <c r="M509" s="21">
        <f>+Produccion_UO!M509</f>
        <v>88.497077765887411</v>
      </c>
      <c r="N509" s="21">
        <f>+Produccion_UO!N509</f>
        <v>82.487056207427415</v>
      </c>
      <c r="O509" s="21">
        <f>+Produccion_UO!O509</f>
        <v>78.692449422259912</v>
      </c>
      <c r="P509" s="21">
        <f>+Produccion_UO!P509</f>
        <v>74.89784263709214</v>
      </c>
      <c r="Q509" s="21">
        <f>+Produccion_UO!Q509</f>
        <v>71.103235851924637</v>
      </c>
      <c r="R509" s="21">
        <f>+Produccion_UO!R509</f>
        <v>65.592840417511866</v>
      </c>
      <c r="S509" s="21">
        <f>+Produccion_UO!S509</f>
        <v>60.08244498309881</v>
      </c>
      <c r="T509" s="21">
        <f>+Produccion_UO!T509</f>
        <v>55.493656887232973</v>
      </c>
      <c r="U509" s="21">
        <f>+Produccion_UO!U509</f>
        <v>50.904868791366859</v>
      </c>
      <c r="V509" s="21">
        <f>+Produccion_UO!V509</f>
        <v>46.528729715676803</v>
      </c>
      <c r="W509" s="21">
        <f>+Produccion_UO!W509</f>
        <v>42.152590639986698</v>
      </c>
      <c r="X509" s="21">
        <f>+Produccion_UO!X509</f>
        <v>37.776451564296607</v>
      </c>
      <c r="Y509" s="21">
        <f>+Produccion_UO!Y509</f>
        <v>35.511662452730526</v>
      </c>
      <c r="Z509" s="21">
        <f>+Produccion_UO!Z509</f>
        <v>33.246873341164473</v>
      </c>
      <c r="AA509" s="21">
        <f>+Produccion_UO!AA509</f>
        <v>9.8719393875300288</v>
      </c>
      <c r="AB509" s="21">
        <f>+Produccion_UO!AB509</f>
        <v>0</v>
      </c>
      <c r="AC509" s="21">
        <f>+Produccion_UO!AC509</f>
        <v>0</v>
      </c>
      <c r="AD509" s="21">
        <f>+Produccion_UO!AD509</f>
        <v>0</v>
      </c>
      <c r="AE509" s="21">
        <f>+Produccion_UO!AE509</f>
        <v>0</v>
      </c>
      <c r="AF509" s="21">
        <f>+Produccion_UO!AF509</f>
        <v>0</v>
      </c>
      <c r="AG509" s="21">
        <f>+Produccion_UO!AG509</f>
        <v>0</v>
      </c>
      <c r="AH509" s="21">
        <f>+Produccion_UO!AH509</f>
        <v>0</v>
      </c>
      <c r="AI509" s="21">
        <f>+Produccion_UO!AI509</f>
        <v>0</v>
      </c>
      <c r="AJ509" s="21">
        <f>+Produccion_UO!AJ509</f>
        <v>0</v>
      </c>
      <c r="AK509" s="21">
        <f>+Produccion_UO!AK509</f>
        <v>0</v>
      </c>
      <c r="AL509" s="21">
        <f>+Produccion_UO!AL509</f>
        <v>0</v>
      </c>
      <c r="AM509" s="21">
        <f>+Produccion_UO!AM509</f>
        <v>0</v>
      </c>
      <c r="AN509" s="21">
        <f>+Produccion_UO!AN509</f>
        <v>0</v>
      </c>
      <c r="AO509" s="21">
        <f>+Produccion_UO!AO509</f>
        <v>0</v>
      </c>
      <c r="AP509" s="21">
        <f>+Produccion_UO!AP509</f>
        <v>0</v>
      </c>
      <c r="AQ509" s="21">
        <f>+Produccion_UO!AQ509</f>
        <v>0</v>
      </c>
      <c r="AR509" s="21">
        <f>+Produccion_UO!AR509</f>
        <v>0</v>
      </c>
    </row>
    <row r="510" spans="10:44" x14ac:dyDescent="0.25">
      <c r="J510" s="61" t="s">
        <v>77</v>
      </c>
      <c r="K510" s="19" t="s">
        <v>332</v>
      </c>
      <c r="L510" s="163" t="s">
        <v>680</v>
      </c>
      <c r="M510" s="21">
        <f>+Produccion_UO!M510</f>
        <v>39.079686244696667</v>
      </c>
      <c r="N510" s="21">
        <f>+Produccion_UO!N510</f>
        <v>38.329167767579996</v>
      </c>
      <c r="O510" s="21">
        <f>+Produccion_UO!O510</f>
        <v>38.354449985889438</v>
      </c>
      <c r="P510" s="21">
        <f>+Produccion_UO!P510</f>
        <v>38.379732204198611</v>
      </c>
      <c r="Q510" s="21">
        <f>+Produccion_UO!Q510</f>
        <v>38.405014422507776</v>
      </c>
      <c r="R510" s="21">
        <f>+Produccion_UO!R510</f>
        <v>35.312722153180829</v>
      </c>
      <c r="S510" s="21">
        <f>+Produccion_UO!S510</f>
        <v>32.220429883853889</v>
      </c>
      <c r="T510" s="21">
        <f>+Produccion_UO!T510</f>
        <v>29.67583887139833</v>
      </c>
      <c r="U510" s="21">
        <f>+Produccion_UO!U510</f>
        <v>27.131247858942746</v>
      </c>
      <c r="V510" s="21">
        <f>+Produccion_UO!V510</f>
        <v>25.022055727067443</v>
      </c>
      <c r="W510" s="21">
        <f>+Produccion_UO!W510</f>
        <v>22.912863595192164</v>
      </c>
      <c r="X510" s="21">
        <f>+Produccion_UO!X510</f>
        <v>20.80367146331686</v>
      </c>
      <c r="Y510" s="21">
        <f>+Produccion_UO!Y510</f>
        <v>19.324022330987525</v>
      </c>
      <c r="Z510" s="21">
        <f>+Produccion_UO!Z510</f>
        <v>17.844373198658221</v>
      </c>
      <c r="AA510" s="21">
        <f>+Produccion_UO!AA510</f>
        <v>7.5036726566781109</v>
      </c>
      <c r="AB510" s="21">
        <f>+Produccion_UO!AB510</f>
        <v>0</v>
      </c>
      <c r="AC510" s="21">
        <f>+Produccion_UO!AC510</f>
        <v>0</v>
      </c>
      <c r="AD510" s="21">
        <f>+Produccion_UO!AD510</f>
        <v>0</v>
      </c>
      <c r="AE510" s="21">
        <f>+Produccion_UO!AE510</f>
        <v>0</v>
      </c>
      <c r="AF510" s="21">
        <f>+Produccion_UO!AF510</f>
        <v>0</v>
      </c>
      <c r="AG510" s="21">
        <f>+Produccion_UO!AG510</f>
        <v>0</v>
      </c>
      <c r="AH510" s="21">
        <f>+Produccion_UO!AH510</f>
        <v>0</v>
      </c>
      <c r="AI510" s="21">
        <f>+Produccion_UO!AI510</f>
        <v>0</v>
      </c>
      <c r="AJ510" s="21">
        <f>+Produccion_UO!AJ510</f>
        <v>0</v>
      </c>
      <c r="AK510" s="21">
        <f>+Produccion_UO!AK510</f>
        <v>0</v>
      </c>
      <c r="AL510" s="21">
        <f>+Produccion_UO!AL510</f>
        <v>0</v>
      </c>
      <c r="AM510" s="21">
        <f>+Produccion_UO!AM510</f>
        <v>0</v>
      </c>
      <c r="AN510" s="21">
        <f>+Produccion_UO!AN510</f>
        <v>0</v>
      </c>
      <c r="AO510" s="21">
        <f>+Produccion_UO!AO510</f>
        <v>0</v>
      </c>
      <c r="AP510" s="21">
        <f>+Produccion_UO!AP510</f>
        <v>0</v>
      </c>
      <c r="AQ510" s="21">
        <f>+Produccion_UO!AQ510</f>
        <v>0</v>
      </c>
      <c r="AR510" s="21">
        <f>+Produccion_UO!AR510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4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3" t="s">
        <v>678</v>
      </c>
      <c r="M517" s="21">
        <f>+Produccion_UO!M517</f>
        <v>201.87721338746056</v>
      </c>
      <c r="N517" s="21">
        <f>+Produccion_UO!N517</f>
        <v>163.13333760455498</v>
      </c>
      <c r="O517" s="21">
        <f>+Produccion_UO!O517</f>
        <v>127.72447965711805</v>
      </c>
      <c r="P517" s="21">
        <f>+Produccion_UO!P517</f>
        <v>149.15825053600972</v>
      </c>
      <c r="Q517" s="21">
        <f>+Produccion_UO!Q517</f>
        <v>142.17070700173696</v>
      </c>
      <c r="R517" s="21">
        <f>+Produccion_UO!R517</f>
        <v>0</v>
      </c>
      <c r="S517" s="21">
        <f>+Produccion_UO!S517</f>
        <v>0</v>
      </c>
      <c r="T517" s="21">
        <f>+Produccion_UO!T517</f>
        <v>0</v>
      </c>
      <c r="U517" s="21">
        <f>+Produccion_UO!U517</f>
        <v>0</v>
      </c>
      <c r="V517" s="21">
        <f>+Produccion_UO!V517</f>
        <v>0</v>
      </c>
      <c r="W517" s="21">
        <f>+Produccion_UO!W517</f>
        <v>0</v>
      </c>
      <c r="X517" s="21">
        <f>+Produccion_UO!X517</f>
        <v>0</v>
      </c>
      <c r="Y517" s="21">
        <f>+Produccion_UO!Y517</f>
        <v>0</v>
      </c>
      <c r="Z517" s="21">
        <f>+Produccion_UO!Z517</f>
        <v>0</v>
      </c>
      <c r="AA517" s="21">
        <f>+Produccion_UO!AA517</f>
        <v>0</v>
      </c>
      <c r="AB517" s="21">
        <f>+Produccion_UO!AB517</f>
        <v>0</v>
      </c>
      <c r="AC517" s="21">
        <f>+Produccion_UO!AC517</f>
        <v>0</v>
      </c>
      <c r="AD517" s="21">
        <f>+Produccion_UO!AD517</f>
        <v>0</v>
      </c>
      <c r="AE517" s="21">
        <f>+Produccion_UO!AE517</f>
        <v>0</v>
      </c>
      <c r="AF517" s="21">
        <f>+Produccion_UO!AF517</f>
        <v>0</v>
      </c>
      <c r="AG517" s="21">
        <f>+Produccion_UO!AG517</f>
        <v>0</v>
      </c>
      <c r="AH517" s="21">
        <f>+Produccion_UO!AH517</f>
        <v>0</v>
      </c>
      <c r="AI517" s="21">
        <f>+Produccion_UO!AI517</f>
        <v>0</v>
      </c>
      <c r="AJ517" s="21">
        <f>+Produccion_UO!AJ517</f>
        <v>0</v>
      </c>
      <c r="AK517" s="21">
        <f>+Produccion_UO!AK517</f>
        <v>0</v>
      </c>
      <c r="AL517" s="21">
        <f>+Produccion_UO!AL517</f>
        <v>0</v>
      </c>
      <c r="AM517" s="21">
        <f>+Produccion_UO!AM517</f>
        <v>0</v>
      </c>
      <c r="AN517" s="21">
        <f>+Produccion_UO!AN517</f>
        <v>0</v>
      </c>
      <c r="AO517" s="21">
        <f>+Produccion_UO!AO517</f>
        <v>0</v>
      </c>
      <c r="AP517" s="21">
        <f>+Produccion_UO!AP517</f>
        <v>0</v>
      </c>
      <c r="AQ517" s="21">
        <f>+Produccion_UO!AQ517</f>
        <v>0</v>
      </c>
      <c r="AR517" s="21">
        <f>+Produccion_UO!AR517</f>
        <v>0</v>
      </c>
    </row>
    <row r="518" spans="10:44" x14ac:dyDescent="0.25">
      <c r="J518" s="61" t="s">
        <v>73</v>
      </c>
      <c r="K518" s="19" t="s">
        <v>322</v>
      </c>
      <c r="L518" s="163" t="s">
        <v>679</v>
      </c>
      <c r="M518" s="21">
        <f>+Produccion_UO!M518+Produccion_UO!M519</f>
        <v>1737.4650004604666</v>
      </c>
      <c r="N518" s="21">
        <f>+Produccion_UO!N518+Produccion_UO!N519</f>
        <v>1737.4650004604666</v>
      </c>
      <c r="O518" s="21">
        <f>+Produccion_UO!O518+Produccion_UO!O519</f>
        <v>1737.4650004604666</v>
      </c>
      <c r="P518" s="21">
        <f>+Produccion_UO!P518+Produccion_UO!P519</f>
        <v>1737.4650004604666</v>
      </c>
      <c r="Q518" s="21">
        <f>+Produccion_UO!Q518+Produccion_UO!Q519</f>
        <v>1737.4650004604666</v>
      </c>
      <c r="R518" s="21">
        <f>+Produccion_UO!R518+Produccion_UO!R519</f>
        <v>1737.4650004604666</v>
      </c>
      <c r="S518" s="21">
        <f>+Produccion_UO!S518+Produccion_UO!S519</f>
        <v>1737.4650004604666</v>
      </c>
      <c r="T518" s="21">
        <f>+Produccion_UO!T518+Produccion_UO!T519</f>
        <v>1737.4650004604666</v>
      </c>
      <c r="U518" s="21">
        <f>+Produccion_UO!U518+Produccion_UO!U519</f>
        <v>1737.4650004604666</v>
      </c>
      <c r="V518" s="21">
        <f>+Produccion_UO!V518+Produccion_UO!V519</f>
        <v>1655.8132893220527</v>
      </c>
      <c r="W518" s="21">
        <f>+Produccion_UO!W518+Produccion_UO!W519</f>
        <v>1052.1449795853666</v>
      </c>
      <c r="X518" s="21">
        <f>+Produccion_UO!X518+Produccion_UO!X519</f>
        <v>422.79510157925557</v>
      </c>
      <c r="Y518" s="21">
        <f>+Produccion_UO!Y518+Produccion_UO!Y519</f>
        <v>422.79510157925557</v>
      </c>
      <c r="Z518" s="21">
        <f>+Produccion_UO!Z518+Produccion_UO!Z519</f>
        <v>422.79510157925557</v>
      </c>
      <c r="AA518" s="21">
        <f>+Produccion_UO!AA518+Produccion_UO!AA519</f>
        <v>0</v>
      </c>
      <c r="AB518" s="21">
        <f>+Produccion_UO!AB518+Produccion_UO!AB519</f>
        <v>0</v>
      </c>
      <c r="AC518" s="21">
        <f>+Produccion_UO!AC518+Produccion_UO!AC519</f>
        <v>0</v>
      </c>
      <c r="AD518" s="21">
        <f>+Produccion_UO!AD518+Produccion_UO!AD519</f>
        <v>0</v>
      </c>
      <c r="AE518" s="21">
        <f>+Produccion_UO!AE518+Produccion_UO!AE519</f>
        <v>0</v>
      </c>
      <c r="AF518" s="21">
        <f>+Produccion_UO!AF518+Produccion_UO!AF519</f>
        <v>0</v>
      </c>
      <c r="AG518" s="21">
        <f>+Produccion_UO!AG518+Produccion_UO!AG519</f>
        <v>0</v>
      </c>
      <c r="AH518" s="21">
        <f>+Produccion_UO!AH518+Produccion_UO!AH519</f>
        <v>0</v>
      </c>
      <c r="AI518" s="21">
        <f>+Produccion_UO!AI518+Produccion_UO!AI519</f>
        <v>0</v>
      </c>
      <c r="AJ518" s="21">
        <f>+Produccion_UO!AJ518+Produccion_UO!AJ519</f>
        <v>0</v>
      </c>
      <c r="AK518" s="21">
        <f>+Produccion_UO!AK518+Produccion_UO!AK519</f>
        <v>0</v>
      </c>
      <c r="AL518" s="21">
        <f>+Produccion_UO!AL518+Produccion_UO!AL519</f>
        <v>0</v>
      </c>
      <c r="AM518" s="21">
        <f>+Produccion_UO!AM518+Produccion_UO!AM519</f>
        <v>0</v>
      </c>
      <c r="AN518" s="21">
        <f>+Produccion_UO!AN518+Produccion_UO!AN519</f>
        <v>0</v>
      </c>
      <c r="AO518" s="21">
        <f>+Produccion_UO!AO518+Produccion_UO!AO519</f>
        <v>0</v>
      </c>
      <c r="AP518" s="21">
        <f>+Produccion_UO!AP518+Produccion_UO!AP519</f>
        <v>0</v>
      </c>
      <c r="AQ518" s="21">
        <f>+Produccion_UO!AQ518+Produccion_UO!AQ519</f>
        <v>0</v>
      </c>
      <c r="AR518" s="21">
        <f>+Produccion_UO!AR518+Produccion_UO!AR519</f>
        <v>0</v>
      </c>
    </row>
    <row r="519" spans="10:44" x14ac:dyDescent="0.25">
      <c r="J519" s="61" t="s">
        <v>73</v>
      </c>
      <c r="K519" s="19" t="s">
        <v>324</v>
      </c>
      <c r="L519" s="163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</row>
    <row r="520" spans="10:44" x14ac:dyDescent="0.25">
      <c r="J520" s="61" t="s">
        <v>74</v>
      </c>
      <c r="K520" s="19" t="s">
        <v>326</v>
      </c>
      <c r="L520" s="163" t="s">
        <v>683</v>
      </c>
      <c r="M520" s="21">
        <f>+Produccion_UO!M520</f>
        <v>21.412926305312055</v>
      </c>
      <c r="N520" s="21">
        <f>+Produccion_UO!N520</f>
        <v>20.234437110938721</v>
      </c>
      <c r="O520" s="21">
        <f>+Produccion_UO!O520</f>
        <v>19.345011303864499</v>
      </c>
      <c r="P520" s="21">
        <f>+Produccion_UO!P520</f>
        <v>18.455585496790253</v>
      </c>
      <c r="Q520" s="21">
        <f>+Produccion_UO!Q520</f>
        <v>17.566159689716027</v>
      </c>
      <c r="R520" s="21">
        <f>+Produccion_UO!R520</f>
        <v>16.676733882641777</v>
      </c>
      <c r="S520" s="21">
        <f>+Produccion_UO!S520</f>
        <v>15.787308075567555</v>
      </c>
      <c r="T520" s="21">
        <f>+Produccion_UO!T520</f>
        <v>1.798606799486175</v>
      </c>
      <c r="U520" s="21">
        <f>+Produccion_UO!U520</f>
        <v>0</v>
      </c>
      <c r="V520" s="21">
        <f>+Produccion_UO!V520</f>
        <v>0</v>
      </c>
      <c r="W520" s="21">
        <f>+Produccion_UO!W520</f>
        <v>0</v>
      </c>
      <c r="X520" s="21">
        <f>+Produccion_UO!X520</f>
        <v>0</v>
      </c>
      <c r="Y520" s="21">
        <f>+Produccion_UO!Y520</f>
        <v>0</v>
      </c>
      <c r="Z520" s="21">
        <f>+Produccion_UO!Z520</f>
        <v>0</v>
      </c>
      <c r="AA520" s="21">
        <f>+Produccion_UO!AA520</f>
        <v>0</v>
      </c>
      <c r="AB520" s="21">
        <f>+Produccion_UO!AB520</f>
        <v>0</v>
      </c>
      <c r="AC520" s="21">
        <f>+Produccion_UO!AC520</f>
        <v>0</v>
      </c>
      <c r="AD520" s="21">
        <f>+Produccion_UO!AD520</f>
        <v>0</v>
      </c>
      <c r="AE520" s="21">
        <f>+Produccion_UO!AE520</f>
        <v>0</v>
      </c>
      <c r="AF520" s="21">
        <f>+Produccion_UO!AF520</f>
        <v>0</v>
      </c>
      <c r="AG520" s="21">
        <f>+Produccion_UO!AG520</f>
        <v>0</v>
      </c>
      <c r="AH520" s="21">
        <f>+Produccion_UO!AH520</f>
        <v>0</v>
      </c>
      <c r="AI520" s="21">
        <f>+Produccion_UO!AI520</f>
        <v>0</v>
      </c>
      <c r="AJ520" s="21">
        <f>+Produccion_UO!AJ520</f>
        <v>0</v>
      </c>
      <c r="AK520" s="21">
        <f>+Produccion_UO!AK520</f>
        <v>0</v>
      </c>
      <c r="AL520" s="21">
        <f>+Produccion_UO!AL520</f>
        <v>0</v>
      </c>
      <c r="AM520" s="21">
        <f>+Produccion_UO!AM520</f>
        <v>0</v>
      </c>
      <c r="AN520" s="21">
        <f>+Produccion_UO!AN520</f>
        <v>0</v>
      </c>
      <c r="AO520" s="21">
        <f>+Produccion_UO!AO520</f>
        <v>0</v>
      </c>
      <c r="AP520" s="21">
        <f>+Produccion_UO!AP520</f>
        <v>0</v>
      </c>
      <c r="AQ520" s="21">
        <f>+Produccion_UO!AQ520</f>
        <v>0</v>
      </c>
      <c r="AR520" s="21">
        <f>+Produccion_UO!AR520</f>
        <v>0</v>
      </c>
    </row>
    <row r="521" spans="10:44" x14ac:dyDescent="0.25">
      <c r="J521" s="61" t="s">
        <v>75</v>
      </c>
      <c r="K521" s="19" t="s">
        <v>328</v>
      </c>
      <c r="L521" s="163" t="s">
        <v>681</v>
      </c>
      <c r="M521" s="21">
        <f>+Produccion_UO!M521</f>
        <v>488.58938957726582</v>
      </c>
      <c r="N521" s="21">
        <f>+Produccion_UO!N521</f>
        <v>454.46910185573802</v>
      </c>
      <c r="O521" s="21">
        <f>+Produccion_UO!O521</f>
        <v>418.49346137656221</v>
      </c>
      <c r="P521" s="21">
        <f>+Produccion_UO!P521</f>
        <v>382.5178208973872</v>
      </c>
      <c r="Q521" s="21">
        <f>+Produccion_UO!Q521</f>
        <v>346.54218041821196</v>
      </c>
      <c r="R521" s="21">
        <f>+Produccion_UO!R521</f>
        <v>307.98171271204308</v>
      </c>
      <c r="S521" s="21">
        <f>+Produccion_UO!S521</f>
        <v>269.4212450058742</v>
      </c>
      <c r="T521" s="21">
        <f>+Produccion_UO!T521</f>
        <v>242.78774460665863</v>
      </c>
      <c r="U521" s="21">
        <f>+Produccion_UO!U521</f>
        <v>201.07185307254471</v>
      </c>
      <c r="V521" s="21">
        <f>+Produccion_UO!V521</f>
        <v>0</v>
      </c>
      <c r="W521" s="21">
        <f>+Produccion_UO!W521</f>
        <v>0</v>
      </c>
      <c r="X521" s="21">
        <f>+Produccion_UO!X521</f>
        <v>0</v>
      </c>
      <c r="Y521" s="21">
        <f>+Produccion_UO!Y521</f>
        <v>0</v>
      </c>
      <c r="Z521" s="21">
        <f>+Produccion_UO!Z521</f>
        <v>0</v>
      </c>
      <c r="AA521" s="21">
        <f>+Produccion_UO!AA521</f>
        <v>0</v>
      </c>
      <c r="AB521" s="21">
        <f>+Produccion_UO!AB521</f>
        <v>0</v>
      </c>
      <c r="AC521" s="21">
        <f>+Produccion_UO!AC521</f>
        <v>0</v>
      </c>
      <c r="AD521" s="21">
        <f>+Produccion_UO!AD521</f>
        <v>0</v>
      </c>
      <c r="AE521" s="21">
        <f>+Produccion_UO!AE521</f>
        <v>0</v>
      </c>
      <c r="AF521" s="21">
        <f>+Produccion_UO!AF521</f>
        <v>0</v>
      </c>
      <c r="AG521" s="21">
        <f>+Produccion_UO!AG521</f>
        <v>0</v>
      </c>
      <c r="AH521" s="21">
        <f>+Produccion_UO!AH521</f>
        <v>0</v>
      </c>
      <c r="AI521" s="21">
        <f>+Produccion_UO!AI521</f>
        <v>0</v>
      </c>
      <c r="AJ521" s="21">
        <f>+Produccion_UO!AJ521</f>
        <v>0</v>
      </c>
      <c r="AK521" s="21">
        <f>+Produccion_UO!AK521</f>
        <v>0</v>
      </c>
      <c r="AL521" s="21">
        <f>+Produccion_UO!AL521</f>
        <v>0</v>
      </c>
      <c r="AM521" s="21">
        <f>+Produccion_UO!AM521</f>
        <v>0</v>
      </c>
      <c r="AN521" s="21">
        <f>+Produccion_UO!AN521</f>
        <v>0</v>
      </c>
      <c r="AO521" s="21">
        <f>+Produccion_UO!AO521</f>
        <v>0</v>
      </c>
      <c r="AP521" s="21">
        <f>+Produccion_UO!AP521</f>
        <v>0</v>
      </c>
      <c r="AQ521" s="21">
        <f>+Produccion_UO!AQ521</f>
        <v>0</v>
      </c>
      <c r="AR521" s="21">
        <f>+Produccion_UO!AR521</f>
        <v>0</v>
      </c>
    </row>
    <row r="522" spans="10:44" x14ac:dyDescent="0.25">
      <c r="J522" s="61" t="s">
        <v>76</v>
      </c>
      <c r="K522" s="19" t="s">
        <v>330</v>
      </c>
      <c r="L522" s="163" t="s">
        <v>682</v>
      </c>
      <c r="M522" s="21">
        <f>+Produccion_UO!M522</f>
        <v>88.497077765887411</v>
      </c>
      <c r="N522" s="21">
        <f>+Produccion_UO!N522</f>
        <v>82.487056207427415</v>
      </c>
      <c r="O522" s="21">
        <f>+Produccion_UO!O522</f>
        <v>78.692449422259912</v>
      </c>
      <c r="P522" s="21">
        <f>+Produccion_UO!P522</f>
        <v>74.89784263709214</v>
      </c>
      <c r="Q522" s="21">
        <f>+Produccion_UO!Q522</f>
        <v>71.103235851924637</v>
      </c>
      <c r="R522" s="21">
        <f>+Produccion_UO!R522</f>
        <v>65.592840417511866</v>
      </c>
      <c r="S522" s="21">
        <f>+Produccion_UO!S522</f>
        <v>60.08244498309881</v>
      </c>
      <c r="T522" s="21">
        <f>+Produccion_UO!T522</f>
        <v>55.493656887232973</v>
      </c>
      <c r="U522" s="21">
        <f>+Produccion_UO!U522</f>
        <v>50.904868791366859</v>
      </c>
      <c r="V522" s="21">
        <f>+Produccion_UO!V522</f>
        <v>46.528729715676803</v>
      </c>
      <c r="W522" s="21">
        <f>+Produccion_UO!W522</f>
        <v>42.152590639986698</v>
      </c>
      <c r="X522" s="21">
        <f>+Produccion_UO!X522</f>
        <v>37.776451564296607</v>
      </c>
      <c r="Y522" s="21">
        <f>+Produccion_UO!Y522</f>
        <v>35.511662452730526</v>
      </c>
      <c r="Z522" s="21">
        <f>+Produccion_UO!Z522</f>
        <v>33.246873341164473</v>
      </c>
      <c r="AA522" s="21">
        <f>+Produccion_UO!AA522</f>
        <v>9.8719393875300288</v>
      </c>
      <c r="AB522" s="21">
        <f>+Produccion_UO!AB522</f>
        <v>0</v>
      </c>
      <c r="AC522" s="21">
        <f>+Produccion_UO!AC522</f>
        <v>0</v>
      </c>
      <c r="AD522" s="21">
        <f>+Produccion_UO!AD522</f>
        <v>0</v>
      </c>
      <c r="AE522" s="21">
        <f>+Produccion_UO!AE522</f>
        <v>0</v>
      </c>
      <c r="AF522" s="21">
        <f>+Produccion_UO!AF522</f>
        <v>0</v>
      </c>
      <c r="AG522" s="21">
        <f>+Produccion_UO!AG522</f>
        <v>0</v>
      </c>
      <c r="AH522" s="21">
        <f>+Produccion_UO!AH522</f>
        <v>0</v>
      </c>
      <c r="AI522" s="21">
        <f>+Produccion_UO!AI522</f>
        <v>0</v>
      </c>
      <c r="AJ522" s="21">
        <f>+Produccion_UO!AJ522</f>
        <v>0</v>
      </c>
      <c r="AK522" s="21">
        <f>+Produccion_UO!AK522</f>
        <v>0</v>
      </c>
      <c r="AL522" s="21">
        <f>+Produccion_UO!AL522</f>
        <v>0</v>
      </c>
      <c r="AM522" s="21">
        <f>+Produccion_UO!AM522</f>
        <v>0</v>
      </c>
      <c r="AN522" s="21">
        <f>+Produccion_UO!AN522</f>
        <v>0</v>
      </c>
      <c r="AO522" s="21">
        <f>+Produccion_UO!AO522</f>
        <v>0</v>
      </c>
      <c r="AP522" s="21">
        <f>+Produccion_UO!AP522</f>
        <v>0</v>
      </c>
      <c r="AQ522" s="21">
        <f>+Produccion_UO!AQ522</f>
        <v>0</v>
      </c>
      <c r="AR522" s="21">
        <f>+Produccion_UO!AR522</f>
        <v>0</v>
      </c>
    </row>
    <row r="523" spans="10:44" x14ac:dyDescent="0.25">
      <c r="J523" s="61" t="s">
        <v>77</v>
      </c>
      <c r="K523" s="19" t="s">
        <v>332</v>
      </c>
      <c r="L523" s="163" t="s">
        <v>680</v>
      </c>
      <c r="M523" s="21">
        <f>+Produccion_UO!M523</f>
        <v>0</v>
      </c>
      <c r="N523" s="21">
        <f>+Produccion_UO!N523</f>
        <v>0</v>
      </c>
      <c r="O523" s="21">
        <f>+Produccion_UO!O523</f>
        <v>0</v>
      </c>
      <c r="P523" s="21">
        <f>+Produccion_UO!P523</f>
        <v>0</v>
      </c>
      <c r="Q523" s="21">
        <f>+Produccion_UO!Q523</f>
        <v>0</v>
      </c>
      <c r="R523" s="21">
        <f>+Produccion_UO!R523</f>
        <v>0</v>
      </c>
      <c r="S523" s="21">
        <f>+Produccion_UO!S523</f>
        <v>0</v>
      </c>
      <c r="T523" s="21">
        <f>+Produccion_UO!T523</f>
        <v>0</v>
      </c>
      <c r="U523" s="21">
        <f>+Produccion_UO!U523</f>
        <v>0</v>
      </c>
      <c r="V523" s="21">
        <f>+Produccion_UO!V523</f>
        <v>0</v>
      </c>
      <c r="W523" s="21">
        <f>+Produccion_UO!W523</f>
        <v>0</v>
      </c>
      <c r="X523" s="21">
        <f>+Produccion_UO!X523</f>
        <v>0</v>
      </c>
      <c r="Y523" s="21">
        <f>+Produccion_UO!Y523</f>
        <v>0</v>
      </c>
      <c r="Z523" s="21">
        <f>+Produccion_UO!Z523</f>
        <v>0</v>
      </c>
      <c r="AA523" s="21">
        <f>+Produccion_UO!AA523</f>
        <v>0</v>
      </c>
      <c r="AB523" s="21">
        <f>+Produccion_UO!AB523</f>
        <v>0</v>
      </c>
      <c r="AC523" s="21">
        <f>+Produccion_UO!AC523</f>
        <v>0</v>
      </c>
      <c r="AD523" s="21">
        <f>+Produccion_UO!AD523</f>
        <v>0</v>
      </c>
      <c r="AE523" s="21">
        <f>+Produccion_UO!AE523</f>
        <v>0</v>
      </c>
      <c r="AF523" s="21">
        <f>+Produccion_UO!AF523</f>
        <v>0</v>
      </c>
      <c r="AG523" s="21">
        <f>+Produccion_UO!AG523</f>
        <v>0</v>
      </c>
      <c r="AH523" s="21">
        <f>+Produccion_UO!AH523</f>
        <v>0</v>
      </c>
      <c r="AI523" s="21">
        <f>+Produccion_UO!AI523</f>
        <v>0</v>
      </c>
      <c r="AJ523" s="21">
        <f>+Produccion_UO!AJ523</f>
        <v>0</v>
      </c>
      <c r="AK523" s="21">
        <f>+Produccion_UO!AK523</f>
        <v>0</v>
      </c>
      <c r="AL523" s="21">
        <f>+Produccion_UO!AL523</f>
        <v>0</v>
      </c>
      <c r="AM523" s="21">
        <f>+Produccion_UO!AM523</f>
        <v>0</v>
      </c>
      <c r="AN523" s="21">
        <f>+Produccion_UO!AN523</f>
        <v>0</v>
      </c>
      <c r="AO523" s="21">
        <f>+Produccion_UO!AO523</f>
        <v>0</v>
      </c>
      <c r="AP523" s="21">
        <f>+Produccion_UO!AP523</f>
        <v>0</v>
      </c>
      <c r="AQ523" s="21">
        <f>+Produccion_UO!AQ523</f>
        <v>0</v>
      </c>
      <c r="AR523" s="21">
        <f>+Produccion_UO!AR523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58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7" t="s">
        <v>678</v>
      </c>
      <c r="M530" s="21">
        <f>+Produccion_UO!M530</f>
        <v>201.87721338746056</v>
      </c>
      <c r="N530" s="21">
        <f>+Produccion_UO!N530</f>
        <v>163.13333760455498</v>
      </c>
      <c r="O530" s="21">
        <f>+Produccion_UO!O530</f>
        <v>127.72447965711805</v>
      </c>
      <c r="P530" s="21">
        <f>+Produccion_UO!P530</f>
        <v>149.15825053600972</v>
      </c>
      <c r="Q530" s="21">
        <f>+Produccion_UO!Q530</f>
        <v>142.17070700173696</v>
      </c>
      <c r="R530" s="21">
        <f>+Produccion_UO!R530</f>
        <v>0</v>
      </c>
      <c r="S530" s="21">
        <f>+Produccion_UO!S530</f>
        <v>0</v>
      </c>
      <c r="T530" s="21">
        <f>+Produccion_UO!T530</f>
        <v>0</v>
      </c>
      <c r="U530" s="21">
        <f>+Produccion_UO!U530</f>
        <v>0</v>
      </c>
      <c r="V530" s="21">
        <f>+Produccion_UO!V530</f>
        <v>0</v>
      </c>
      <c r="W530" s="21">
        <f>+Produccion_UO!W530</f>
        <v>0</v>
      </c>
      <c r="X530" s="21">
        <f>+Produccion_UO!X530</f>
        <v>0</v>
      </c>
      <c r="Y530" s="21">
        <f>+Produccion_UO!Y530</f>
        <v>0</v>
      </c>
      <c r="Z530" s="21">
        <f>+Produccion_UO!Z530</f>
        <v>0</v>
      </c>
      <c r="AA530" s="21">
        <f>+Produccion_UO!AA530</f>
        <v>0</v>
      </c>
      <c r="AB530" s="21">
        <f>+Produccion_UO!AB530</f>
        <v>0</v>
      </c>
      <c r="AC530" s="21">
        <f>+Produccion_UO!AC530</f>
        <v>0</v>
      </c>
      <c r="AD530" s="21">
        <f>+Produccion_UO!AD530</f>
        <v>0</v>
      </c>
      <c r="AE530" s="21">
        <f>+Produccion_UO!AE530</f>
        <v>0</v>
      </c>
      <c r="AF530" s="21">
        <f>+Produccion_UO!AF530</f>
        <v>0</v>
      </c>
      <c r="AG530" s="21">
        <f>+Produccion_UO!AG530</f>
        <v>0</v>
      </c>
      <c r="AH530" s="21">
        <f>+Produccion_UO!AH530</f>
        <v>0</v>
      </c>
      <c r="AI530" s="21">
        <f>+Produccion_UO!AI530</f>
        <v>0</v>
      </c>
      <c r="AJ530" s="21">
        <f>+Produccion_UO!AJ530</f>
        <v>0</v>
      </c>
      <c r="AK530" s="21">
        <f>+Produccion_UO!AK530</f>
        <v>0</v>
      </c>
      <c r="AL530" s="21">
        <f>+Produccion_UO!AL530</f>
        <v>0</v>
      </c>
      <c r="AM530" s="21">
        <f>+Produccion_UO!AM530</f>
        <v>0</v>
      </c>
      <c r="AN530" s="21">
        <f>+Produccion_UO!AN530</f>
        <v>0</v>
      </c>
      <c r="AO530" s="21">
        <f>+Produccion_UO!AO530</f>
        <v>0</v>
      </c>
      <c r="AP530" s="21">
        <f>+Produccion_UO!AP530</f>
        <v>0</v>
      </c>
      <c r="AQ530" s="21">
        <f>+Produccion_UO!AQ530</f>
        <v>0</v>
      </c>
      <c r="AR530" s="21">
        <f>+Produccion_UO!AR530</f>
        <v>0</v>
      </c>
    </row>
    <row r="531" spans="10:44" x14ac:dyDescent="0.25">
      <c r="J531" s="24" t="s">
        <v>73</v>
      </c>
      <c r="K531" s="54" t="s">
        <v>211</v>
      </c>
      <c r="L531" s="167" t="s">
        <v>679</v>
      </c>
      <c r="M531" s="21">
        <f>+Produccion_UO!M531+Produccion_UO!M532</f>
        <v>1314.6698988812111</v>
      </c>
      <c r="N531" s="21">
        <f>+Produccion_UO!N531+Produccion_UO!N532</f>
        <v>1314.6698988812111</v>
      </c>
      <c r="O531" s="21">
        <f>+Produccion_UO!O531+Produccion_UO!O532</f>
        <v>1314.6698988812111</v>
      </c>
      <c r="P531" s="21">
        <f>+Produccion_UO!P531+Produccion_UO!P532</f>
        <v>1314.6698988812111</v>
      </c>
      <c r="Q531" s="21">
        <f>+Produccion_UO!Q531+Produccion_UO!Q532</f>
        <v>1314.6698988812111</v>
      </c>
      <c r="R531" s="21">
        <f>+Produccion_UO!R531+Produccion_UO!R532</f>
        <v>1314.6698988812111</v>
      </c>
      <c r="S531" s="21">
        <f>+Produccion_UO!S531+Produccion_UO!S532</f>
        <v>1314.6698988812111</v>
      </c>
      <c r="T531" s="21">
        <f>+Produccion_UO!T531+Produccion_UO!T532</f>
        <v>1314.6698988812111</v>
      </c>
      <c r="U531" s="21">
        <f>+Produccion_UO!U531+Produccion_UO!U532</f>
        <v>1314.6698988812111</v>
      </c>
      <c r="V531" s="21">
        <f>+Produccion_UO!V531+Produccion_UO!V532</f>
        <v>1233.0181877427972</v>
      </c>
      <c r="W531" s="21">
        <f>+Produccion_UO!W531+Produccion_UO!W532</f>
        <v>629.349878006111</v>
      </c>
      <c r="X531" s="21">
        <f>+Produccion_UO!X531+Produccion_UO!X532</f>
        <v>0</v>
      </c>
      <c r="Y531" s="21">
        <f>+Produccion_UO!Y531+Produccion_UO!Y532</f>
        <v>0</v>
      </c>
      <c r="Z531" s="21">
        <f>+Produccion_UO!Z531+Produccion_UO!Z532</f>
        <v>0</v>
      </c>
      <c r="AA531" s="21">
        <f>+Produccion_UO!AA531+Produccion_UO!AA532</f>
        <v>0</v>
      </c>
      <c r="AB531" s="21">
        <f>+Produccion_UO!AB531+Produccion_UO!AB532</f>
        <v>0</v>
      </c>
      <c r="AC531" s="21">
        <f>+Produccion_UO!AC531+Produccion_UO!AC532</f>
        <v>0</v>
      </c>
      <c r="AD531" s="21">
        <f>+Produccion_UO!AD531+Produccion_UO!AD532</f>
        <v>0</v>
      </c>
      <c r="AE531" s="21">
        <f>+Produccion_UO!AE531+Produccion_UO!AE532</f>
        <v>0</v>
      </c>
      <c r="AF531" s="21">
        <f>+Produccion_UO!AF531+Produccion_UO!AF532</f>
        <v>0</v>
      </c>
      <c r="AG531" s="21">
        <f>+Produccion_UO!AG531+Produccion_UO!AG532</f>
        <v>0</v>
      </c>
      <c r="AH531" s="21">
        <f>+Produccion_UO!AH531+Produccion_UO!AH532</f>
        <v>0</v>
      </c>
      <c r="AI531" s="21">
        <f>+Produccion_UO!AI531+Produccion_UO!AI532</f>
        <v>0</v>
      </c>
      <c r="AJ531" s="21">
        <f>+Produccion_UO!AJ531+Produccion_UO!AJ532</f>
        <v>0</v>
      </c>
      <c r="AK531" s="21">
        <f>+Produccion_UO!AK531+Produccion_UO!AK532</f>
        <v>0</v>
      </c>
      <c r="AL531" s="21">
        <f>+Produccion_UO!AL531+Produccion_UO!AL532</f>
        <v>0</v>
      </c>
      <c r="AM531" s="21">
        <f>+Produccion_UO!AM531+Produccion_UO!AM532</f>
        <v>0</v>
      </c>
      <c r="AN531" s="21">
        <f>+Produccion_UO!AN531+Produccion_UO!AN532</f>
        <v>0</v>
      </c>
      <c r="AO531" s="21">
        <f>+Produccion_UO!AO531+Produccion_UO!AO532</f>
        <v>0</v>
      </c>
      <c r="AP531" s="21">
        <f>+Produccion_UO!AP531+Produccion_UO!AP532</f>
        <v>0</v>
      </c>
      <c r="AQ531" s="21">
        <f>+Produccion_UO!AQ531+Produccion_UO!AQ532</f>
        <v>0</v>
      </c>
      <c r="AR531" s="21">
        <f>+Produccion_UO!AR531+Produccion_UO!AR532</f>
        <v>0</v>
      </c>
    </row>
    <row r="532" spans="10:44" x14ac:dyDescent="0.25">
      <c r="J532" s="24"/>
      <c r="K532" s="54"/>
      <c r="L532" s="168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7" t="s">
        <v>683</v>
      </c>
      <c r="M533" s="21">
        <f>+Produccion_UO!M533</f>
        <v>0</v>
      </c>
      <c r="N533" s="21">
        <f>+Produccion_UO!N533</f>
        <v>0</v>
      </c>
      <c r="O533" s="21">
        <f>+Produccion_UO!O533</f>
        <v>0</v>
      </c>
      <c r="P533" s="21">
        <f>+Produccion_UO!P533</f>
        <v>0</v>
      </c>
      <c r="Q533" s="21">
        <f>+Produccion_UO!Q533</f>
        <v>0</v>
      </c>
      <c r="R533" s="21">
        <f>+Produccion_UO!R533</f>
        <v>0</v>
      </c>
      <c r="S533" s="21">
        <f>+Produccion_UO!S533</f>
        <v>0</v>
      </c>
      <c r="T533" s="21">
        <f>+Produccion_UO!T533</f>
        <v>0</v>
      </c>
      <c r="U533" s="21">
        <f>+Produccion_UO!U533</f>
        <v>0</v>
      </c>
      <c r="V533" s="21">
        <f>+Produccion_UO!V533</f>
        <v>0</v>
      </c>
      <c r="W533" s="21">
        <f>+Produccion_UO!W533</f>
        <v>0</v>
      </c>
      <c r="X533" s="21">
        <f>+Produccion_UO!X533</f>
        <v>0</v>
      </c>
      <c r="Y533" s="21">
        <f>+Produccion_UO!Y533</f>
        <v>0</v>
      </c>
      <c r="Z533" s="21">
        <f>+Produccion_UO!Z533</f>
        <v>0</v>
      </c>
      <c r="AA533" s="21">
        <f>+Produccion_UO!AA533</f>
        <v>0</v>
      </c>
      <c r="AB533" s="21">
        <f>+Produccion_UO!AB533</f>
        <v>0</v>
      </c>
      <c r="AC533" s="21">
        <f>+Produccion_UO!AC533</f>
        <v>0</v>
      </c>
      <c r="AD533" s="21">
        <f>+Produccion_UO!AD533</f>
        <v>0</v>
      </c>
      <c r="AE533" s="21">
        <f>+Produccion_UO!AE533</f>
        <v>0</v>
      </c>
      <c r="AF533" s="21">
        <f>+Produccion_UO!AF533</f>
        <v>0</v>
      </c>
      <c r="AG533" s="21">
        <f>+Produccion_UO!AG533</f>
        <v>0</v>
      </c>
      <c r="AH533" s="21">
        <f>+Produccion_UO!AH533</f>
        <v>0</v>
      </c>
      <c r="AI533" s="21">
        <f>+Produccion_UO!AI533</f>
        <v>0</v>
      </c>
      <c r="AJ533" s="21">
        <f>+Produccion_UO!AJ533</f>
        <v>0</v>
      </c>
      <c r="AK533" s="21">
        <f>+Produccion_UO!AK533</f>
        <v>0</v>
      </c>
      <c r="AL533" s="21">
        <f>+Produccion_UO!AL533</f>
        <v>0</v>
      </c>
      <c r="AM533" s="21">
        <f>+Produccion_UO!AM533</f>
        <v>0</v>
      </c>
      <c r="AN533" s="21">
        <f>+Produccion_UO!AN533</f>
        <v>0</v>
      </c>
      <c r="AO533" s="21">
        <f>+Produccion_UO!AO533</f>
        <v>0</v>
      </c>
      <c r="AP533" s="21">
        <f>+Produccion_UO!AP533</f>
        <v>0</v>
      </c>
      <c r="AQ533" s="21">
        <f>+Produccion_UO!AQ533</f>
        <v>0</v>
      </c>
      <c r="AR533" s="21">
        <f>+Produccion_UO!AR533</f>
        <v>0</v>
      </c>
    </row>
    <row r="534" spans="10:44" x14ac:dyDescent="0.25">
      <c r="J534" s="24" t="s">
        <v>75</v>
      </c>
      <c r="K534" s="54" t="s">
        <v>212</v>
      </c>
      <c r="L534" s="167" t="s">
        <v>681</v>
      </c>
      <c r="M534" s="21">
        <f>+Produccion_UO!M534</f>
        <v>170.34471393178251</v>
      </c>
      <c r="N534" s="21">
        <f>+Produccion_UO!N534</f>
        <v>170.34471393178251</v>
      </c>
      <c r="O534" s="21">
        <f>+Produccion_UO!O534</f>
        <v>170.34471393178251</v>
      </c>
      <c r="P534" s="21">
        <f>+Produccion_UO!P534</f>
        <v>170.34471393178251</v>
      </c>
      <c r="Q534" s="21">
        <f>+Produccion_UO!Q534</f>
        <v>170.34471393178251</v>
      </c>
      <c r="R534" s="21">
        <f>+Produccion_UO!R534</f>
        <v>170.34471393178251</v>
      </c>
      <c r="S534" s="21">
        <f>+Produccion_UO!S534</f>
        <v>170.34471393178251</v>
      </c>
      <c r="T534" s="21">
        <f>+Produccion_UO!T534</f>
        <v>170.34471393178251</v>
      </c>
      <c r="U534" s="21">
        <f>+Produccion_UO!U534</f>
        <v>161.95519101492528</v>
      </c>
      <c r="V534" s="21">
        <f>+Produccion_UO!V534</f>
        <v>0</v>
      </c>
      <c r="W534" s="21">
        <f>+Produccion_UO!W534</f>
        <v>0</v>
      </c>
      <c r="X534" s="21">
        <f>+Produccion_UO!X534</f>
        <v>0</v>
      </c>
      <c r="Y534" s="21">
        <f>+Produccion_UO!Y534</f>
        <v>0</v>
      </c>
      <c r="Z534" s="21">
        <f>+Produccion_UO!Z534</f>
        <v>0</v>
      </c>
      <c r="AA534" s="21">
        <f>+Produccion_UO!AA534</f>
        <v>0</v>
      </c>
      <c r="AB534" s="21">
        <f>+Produccion_UO!AB534</f>
        <v>0</v>
      </c>
      <c r="AC534" s="21">
        <f>+Produccion_UO!AC534</f>
        <v>0</v>
      </c>
      <c r="AD534" s="21">
        <f>+Produccion_UO!AD534</f>
        <v>0</v>
      </c>
      <c r="AE534" s="21">
        <f>+Produccion_UO!AE534</f>
        <v>0</v>
      </c>
      <c r="AF534" s="21">
        <f>+Produccion_UO!AF534</f>
        <v>0</v>
      </c>
      <c r="AG534" s="21">
        <f>+Produccion_UO!AG534</f>
        <v>0</v>
      </c>
      <c r="AH534" s="21">
        <f>+Produccion_UO!AH534</f>
        <v>0</v>
      </c>
      <c r="AI534" s="21">
        <f>+Produccion_UO!AI534</f>
        <v>0</v>
      </c>
      <c r="AJ534" s="21">
        <f>+Produccion_UO!AJ534</f>
        <v>0</v>
      </c>
      <c r="AK534" s="21">
        <f>+Produccion_UO!AK534</f>
        <v>0</v>
      </c>
      <c r="AL534" s="21">
        <f>+Produccion_UO!AL534</f>
        <v>0</v>
      </c>
      <c r="AM534" s="21">
        <f>+Produccion_UO!AM534</f>
        <v>0</v>
      </c>
      <c r="AN534" s="21">
        <f>+Produccion_UO!AN534</f>
        <v>0</v>
      </c>
      <c r="AO534" s="21">
        <f>+Produccion_UO!AO534</f>
        <v>0</v>
      </c>
      <c r="AP534" s="21">
        <f>+Produccion_UO!AP534</f>
        <v>0</v>
      </c>
      <c r="AQ534" s="21">
        <f>+Produccion_UO!AQ534</f>
        <v>0</v>
      </c>
      <c r="AR534" s="21">
        <f>+Produccion_UO!AR534</f>
        <v>0</v>
      </c>
    </row>
    <row r="535" spans="10:44" x14ac:dyDescent="0.25">
      <c r="J535" s="24" t="s">
        <v>76</v>
      </c>
      <c r="K535" s="54" t="s">
        <v>213</v>
      </c>
      <c r="L535" s="167" t="s">
        <v>682</v>
      </c>
      <c r="M535" s="21">
        <f>+Produccion_UO!M535</f>
        <v>20.004238559077972</v>
      </c>
      <c r="N535" s="21">
        <f>+Produccion_UO!N535</f>
        <v>20.004238559077972</v>
      </c>
      <c r="O535" s="21">
        <f>+Produccion_UO!O535</f>
        <v>20.004238559077972</v>
      </c>
      <c r="P535" s="21">
        <f>+Produccion_UO!P535</f>
        <v>20.004238559077972</v>
      </c>
      <c r="Q535" s="21">
        <f>+Produccion_UO!Q535</f>
        <v>20.004238559077972</v>
      </c>
      <c r="R535" s="21">
        <f>+Produccion_UO!R535</f>
        <v>20.004238559077972</v>
      </c>
      <c r="S535" s="21">
        <f>+Produccion_UO!S535</f>
        <v>20.004238559077972</v>
      </c>
      <c r="T535" s="21">
        <f>+Produccion_UO!T535</f>
        <v>20.004238559077972</v>
      </c>
      <c r="U535" s="21">
        <f>+Produccion_UO!U535</f>
        <v>20.004238559077972</v>
      </c>
      <c r="V535" s="21">
        <f>+Produccion_UO!V535</f>
        <v>20.004238559077972</v>
      </c>
      <c r="W535" s="21">
        <f>+Produccion_UO!W535</f>
        <v>20.004238559077972</v>
      </c>
      <c r="X535" s="21">
        <f>+Produccion_UO!X535</f>
        <v>20.004238559077972</v>
      </c>
      <c r="Y535" s="21">
        <f>+Produccion_UO!Y535</f>
        <v>20.004238559077972</v>
      </c>
      <c r="Z535" s="21">
        <f>+Produccion_UO!Z535</f>
        <v>20.004238559077972</v>
      </c>
      <c r="AA535" s="21">
        <f>+Produccion_UO!AA535</f>
        <v>9.8719393875300288</v>
      </c>
      <c r="AB535" s="21">
        <f>+Produccion_UO!AB535</f>
        <v>0</v>
      </c>
      <c r="AC535" s="21">
        <f>+Produccion_UO!AC535</f>
        <v>0</v>
      </c>
      <c r="AD535" s="21">
        <f>+Produccion_UO!AD535</f>
        <v>0</v>
      </c>
      <c r="AE535" s="21">
        <f>+Produccion_UO!AE535</f>
        <v>0</v>
      </c>
      <c r="AF535" s="21">
        <f>+Produccion_UO!AF535</f>
        <v>0</v>
      </c>
      <c r="AG535" s="21">
        <f>+Produccion_UO!AG535</f>
        <v>0</v>
      </c>
      <c r="AH535" s="21">
        <f>+Produccion_UO!AH535</f>
        <v>0</v>
      </c>
      <c r="AI535" s="21">
        <f>+Produccion_UO!AI535</f>
        <v>0</v>
      </c>
      <c r="AJ535" s="21">
        <f>+Produccion_UO!AJ535</f>
        <v>0</v>
      </c>
      <c r="AK535" s="21">
        <f>+Produccion_UO!AK535</f>
        <v>0</v>
      </c>
      <c r="AL535" s="21">
        <f>+Produccion_UO!AL535</f>
        <v>0</v>
      </c>
      <c r="AM535" s="21">
        <f>+Produccion_UO!AM535</f>
        <v>0</v>
      </c>
      <c r="AN535" s="21">
        <f>+Produccion_UO!AN535</f>
        <v>0</v>
      </c>
      <c r="AO535" s="21">
        <f>+Produccion_UO!AO535</f>
        <v>0</v>
      </c>
      <c r="AP535" s="21">
        <f>+Produccion_UO!AP535</f>
        <v>0</v>
      </c>
      <c r="AQ535" s="21">
        <f>+Produccion_UO!AQ535</f>
        <v>0</v>
      </c>
      <c r="AR535" s="21">
        <f>+Produccion_UO!AR535</f>
        <v>0</v>
      </c>
    </row>
    <row r="536" spans="10:44" x14ac:dyDescent="0.25">
      <c r="J536" s="24" t="s">
        <v>77</v>
      </c>
      <c r="K536" s="54" t="s">
        <v>214</v>
      </c>
      <c r="L536" s="167" t="s">
        <v>680</v>
      </c>
      <c r="M536" s="21">
        <f>+Produccion_UO!M536</f>
        <v>2.2270554580515167</v>
      </c>
      <c r="N536" s="21">
        <f>+Produccion_UO!N536</f>
        <v>2.2270554580515167</v>
      </c>
      <c r="O536" s="21">
        <f>+Produccion_UO!O536</f>
        <v>2.2270554580515167</v>
      </c>
      <c r="P536" s="21">
        <f>+Produccion_UO!P536</f>
        <v>2.2270554580515167</v>
      </c>
      <c r="Q536" s="21">
        <f>+Produccion_UO!Q536</f>
        <v>2.2270554580515167</v>
      </c>
      <c r="R536" s="21">
        <f>+Produccion_UO!R536</f>
        <v>2.2270554580515167</v>
      </c>
      <c r="S536" s="21">
        <f>+Produccion_UO!S536</f>
        <v>2.2270554580515167</v>
      </c>
      <c r="T536" s="21">
        <f>+Produccion_UO!T536</f>
        <v>2.2270554580515167</v>
      </c>
      <c r="U536" s="21">
        <f>+Produccion_UO!U536</f>
        <v>2.2270554580515167</v>
      </c>
      <c r="V536" s="21">
        <f>+Produccion_UO!V536</f>
        <v>2.2270554580515167</v>
      </c>
      <c r="W536" s="21">
        <f>+Produccion_UO!W536</f>
        <v>2.2270554580515167</v>
      </c>
      <c r="X536" s="21">
        <f>+Produccion_UO!X536</f>
        <v>2.2270554580515167</v>
      </c>
      <c r="Y536" s="21">
        <f>+Produccion_UO!Y536</f>
        <v>2.2270554580515167</v>
      </c>
      <c r="Z536" s="21">
        <f>+Produccion_UO!Z536</f>
        <v>2.2270554580515167</v>
      </c>
      <c r="AA536" s="21">
        <f>+Produccion_UO!AA536</f>
        <v>2.2270554580515167</v>
      </c>
      <c r="AB536" s="21">
        <f>+Produccion_UO!AB536</f>
        <v>0</v>
      </c>
      <c r="AC536" s="21">
        <f>+Produccion_UO!AC536</f>
        <v>0</v>
      </c>
      <c r="AD536" s="21">
        <f>+Produccion_UO!AD536</f>
        <v>0</v>
      </c>
      <c r="AE536" s="21">
        <f>+Produccion_UO!AE536</f>
        <v>0</v>
      </c>
      <c r="AF536" s="21">
        <f>+Produccion_UO!AF536</f>
        <v>0</v>
      </c>
      <c r="AG536" s="21">
        <f>+Produccion_UO!AG536</f>
        <v>0</v>
      </c>
      <c r="AH536" s="21">
        <f>+Produccion_UO!AH536</f>
        <v>0</v>
      </c>
      <c r="AI536" s="21">
        <f>+Produccion_UO!AI536</f>
        <v>0</v>
      </c>
      <c r="AJ536" s="21">
        <f>+Produccion_UO!AJ536</f>
        <v>0</v>
      </c>
      <c r="AK536" s="21">
        <f>+Produccion_UO!AK536</f>
        <v>0</v>
      </c>
      <c r="AL536" s="21">
        <f>+Produccion_UO!AL536</f>
        <v>0</v>
      </c>
      <c r="AM536" s="21">
        <f>+Produccion_UO!AM536</f>
        <v>0</v>
      </c>
      <c r="AN536" s="21">
        <f>+Produccion_UO!AN536</f>
        <v>0</v>
      </c>
      <c r="AO536" s="21">
        <f>+Produccion_UO!AO536</f>
        <v>0</v>
      </c>
      <c r="AP536" s="21">
        <f>+Produccion_UO!AP536</f>
        <v>0</v>
      </c>
      <c r="AQ536" s="21">
        <f>+Produccion_UO!AQ536</f>
        <v>0</v>
      </c>
      <c r="AR536" s="21">
        <f>+Produccion_UO!AR536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58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7" t="s">
        <v>678</v>
      </c>
      <c r="M543" s="21">
        <f>+Produccion_UO!M543</f>
        <v>0</v>
      </c>
      <c r="N543" s="21">
        <f>+Produccion_UO!N543</f>
        <v>0</v>
      </c>
      <c r="O543" s="21">
        <f>+Produccion_UO!O543</f>
        <v>0</v>
      </c>
      <c r="P543" s="21">
        <f>+Produccion_UO!P543</f>
        <v>0</v>
      </c>
      <c r="Q543" s="21">
        <f>+Produccion_UO!Q543</f>
        <v>0</v>
      </c>
      <c r="R543" s="21">
        <f>+Produccion_UO!R543</f>
        <v>0</v>
      </c>
      <c r="S543" s="21">
        <f>+Produccion_UO!S543</f>
        <v>0</v>
      </c>
      <c r="T543" s="21">
        <f>+Produccion_UO!T543</f>
        <v>0</v>
      </c>
      <c r="U543" s="21">
        <f>+Produccion_UO!U543</f>
        <v>0</v>
      </c>
      <c r="V543" s="21">
        <f>+Produccion_UO!V543</f>
        <v>0</v>
      </c>
      <c r="W543" s="21">
        <f>+Produccion_UO!W543</f>
        <v>0</v>
      </c>
      <c r="X543" s="21">
        <f>+Produccion_UO!X543</f>
        <v>0</v>
      </c>
      <c r="Y543" s="21">
        <f>+Produccion_UO!Y543</f>
        <v>0</v>
      </c>
      <c r="Z543" s="21">
        <f>+Produccion_UO!Z543</f>
        <v>0</v>
      </c>
      <c r="AA543" s="21">
        <f>+Produccion_UO!AA543</f>
        <v>0</v>
      </c>
      <c r="AB543" s="21">
        <f>+Produccion_UO!AB543</f>
        <v>0</v>
      </c>
      <c r="AC543" s="21">
        <f>+Produccion_UO!AC543</f>
        <v>0</v>
      </c>
      <c r="AD543" s="21">
        <f>+Produccion_UO!AD543</f>
        <v>0</v>
      </c>
      <c r="AE543" s="21">
        <f>+Produccion_UO!AE543</f>
        <v>0</v>
      </c>
      <c r="AF543" s="21">
        <f>+Produccion_UO!AF543</f>
        <v>0</v>
      </c>
      <c r="AG543" s="21">
        <f>+Produccion_UO!AG543</f>
        <v>0</v>
      </c>
      <c r="AH543" s="21">
        <f>+Produccion_UO!AH543</f>
        <v>0</v>
      </c>
      <c r="AI543" s="21">
        <f>+Produccion_UO!AI543</f>
        <v>0</v>
      </c>
      <c r="AJ543" s="21">
        <f>+Produccion_UO!AJ543</f>
        <v>0</v>
      </c>
      <c r="AK543" s="21">
        <f>+Produccion_UO!AK543</f>
        <v>0</v>
      </c>
      <c r="AL543" s="21">
        <f>+Produccion_UO!AL543</f>
        <v>0</v>
      </c>
      <c r="AM543" s="21">
        <f>+Produccion_UO!AM543</f>
        <v>0</v>
      </c>
      <c r="AN543" s="21">
        <f>+Produccion_UO!AN543</f>
        <v>0</v>
      </c>
      <c r="AO543" s="21">
        <f>+Produccion_UO!AO543</f>
        <v>0</v>
      </c>
      <c r="AP543" s="21">
        <f>+Produccion_UO!AP543</f>
        <v>0</v>
      </c>
      <c r="AQ543" s="21">
        <f>+Produccion_UO!AQ543</f>
        <v>0</v>
      </c>
      <c r="AR543" s="21">
        <f>+Produccion_UO!AR543</f>
        <v>0</v>
      </c>
    </row>
    <row r="544" spans="10:44" x14ac:dyDescent="0.25">
      <c r="J544" s="24" t="s">
        <v>73</v>
      </c>
      <c r="K544" s="54" t="s">
        <v>215</v>
      </c>
      <c r="L544" s="167" t="s">
        <v>679</v>
      </c>
      <c r="M544" s="21">
        <f>+Produccion_UO!M544+Produccion_UO!M545</f>
        <v>422.79510157925557</v>
      </c>
      <c r="N544" s="21">
        <f>+Produccion_UO!N544+Produccion_UO!N545</f>
        <v>422.79510157925557</v>
      </c>
      <c r="O544" s="21">
        <f>+Produccion_UO!O544+Produccion_UO!O545</f>
        <v>422.79510157925557</v>
      </c>
      <c r="P544" s="21">
        <f>+Produccion_UO!P544+Produccion_UO!P545</f>
        <v>422.79510157925557</v>
      </c>
      <c r="Q544" s="21">
        <f>+Produccion_UO!Q544+Produccion_UO!Q545</f>
        <v>422.79510157925557</v>
      </c>
      <c r="R544" s="21">
        <f>+Produccion_UO!R544+Produccion_UO!R545</f>
        <v>422.79510157925557</v>
      </c>
      <c r="S544" s="21">
        <f>+Produccion_UO!S544+Produccion_UO!S545</f>
        <v>422.79510157925557</v>
      </c>
      <c r="T544" s="21">
        <f>+Produccion_UO!T544+Produccion_UO!T545</f>
        <v>422.79510157925557</v>
      </c>
      <c r="U544" s="21">
        <f>+Produccion_UO!U544+Produccion_UO!U545</f>
        <v>422.79510157925557</v>
      </c>
      <c r="V544" s="21">
        <f>+Produccion_UO!V544+Produccion_UO!V545</f>
        <v>422.79510157925557</v>
      </c>
      <c r="W544" s="21">
        <f>+Produccion_UO!W544+Produccion_UO!W545</f>
        <v>422.79510157925557</v>
      </c>
      <c r="X544" s="21">
        <f>+Produccion_UO!X544+Produccion_UO!X545</f>
        <v>422.79510157925557</v>
      </c>
      <c r="Y544" s="21">
        <f>+Produccion_UO!Y544+Produccion_UO!Y545</f>
        <v>422.79510157925557</v>
      </c>
      <c r="Z544" s="21">
        <f>+Produccion_UO!Z544+Produccion_UO!Z545</f>
        <v>422.79510157925557</v>
      </c>
      <c r="AA544" s="21">
        <f>+Produccion_UO!AA544+Produccion_UO!AA545</f>
        <v>0</v>
      </c>
      <c r="AB544" s="21">
        <f>+Produccion_UO!AB544+Produccion_UO!AB545</f>
        <v>0</v>
      </c>
      <c r="AC544" s="21">
        <f>+Produccion_UO!AC544+Produccion_UO!AC545</f>
        <v>0</v>
      </c>
      <c r="AD544" s="21">
        <f>+Produccion_UO!AD544+Produccion_UO!AD545</f>
        <v>0</v>
      </c>
      <c r="AE544" s="21">
        <f>+Produccion_UO!AE544+Produccion_UO!AE545</f>
        <v>0</v>
      </c>
      <c r="AF544" s="21">
        <f>+Produccion_UO!AF544+Produccion_UO!AF545</f>
        <v>0</v>
      </c>
      <c r="AG544" s="21">
        <f>+Produccion_UO!AG544+Produccion_UO!AG545</f>
        <v>0</v>
      </c>
      <c r="AH544" s="21">
        <f>+Produccion_UO!AH544+Produccion_UO!AH545</f>
        <v>0</v>
      </c>
      <c r="AI544" s="21">
        <f>+Produccion_UO!AI544+Produccion_UO!AI545</f>
        <v>0</v>
      </c>
      <c r="AJ544" s="21">
        <f>+Produccion_UO!AJ544+Produccion_UO!AJ545</f>
        <v>0</v>
      </c>
      <c r="AK544" s="21">
        <f>+Produccion_UO!AK544+Produccion_UO!AK545</f>
        <v>0</v>
      </c>
      <c r="AL544" s="21">
        <f>+Produccion_UO!AL544+Produccion_UO!AL545</f>
        <v>0</v>
      </c>
      <c r="AM544" s="21">
        <f>+Produccion_UO!AM544+Produccion_UO!AM545</f>
        <v>0</v>
      </c>
      <c r="AN544" s="21">
        <f>+Produccion_UO!AN544+Produccion_UO!AN545</f>
        <v>0</v>
      </c>
      <c r="AO544" s="21">
        <f>+Produccion_UO!AO544+Produccion_UO!AO545</f>
        <v>0</v>
      </c>
      <c r="AP544" s="21">
        <f>+Produccion_UO!AP544+Produccion_UO!AP545</f>
        <v>0</v>
      </c>
      <c r="AQ544" s="21">
        <f>+Produccion_UO!AQ544+Produccion_UO!AQ545</f>
        <v>0</v>
      </c>
      <c r="AR544" s="21">
        <f>+Produccion_UO!AR544+Produccion_UO!AR545</f>
        <v>0</v>
      </c>
    </row>
    <row r="545" spans="10:44" x14ac:dyDescent="0.25">
      <c r="J545" s="24"/>
      <c r="K545" s="54"/>
      <c r="L545" s="168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</row>
    <row r="546" spans="10:44" x14ac:dyDescent="0.25">
      <c r="J546" s="24" t="s">
        <v>74</v>
      </c>
      <c r="K546" s="54" t="s">
        <v>216</v>
      </c>
      <c r="L546" s="167" t="s">
        <v>683</v>
      </c>
      <c r="M546" s="21">
        <f>+Produccion_UO!M546</f>
        <v>21.412926305312055</v>
      </c>
      <c r="N546" s="21">
        <f>+Produccion_UO!N546</f>
        <v>20.234437110938721</v>
      </c>
      <c r="O546" s="21">
        <f>+Produccion_UO!O546</f>
        <v>19.345011303864499</v>
      </c>
      <c r="P546" s="21">
        <f>+Produccion_UO!P546</f>
        <v>18.455585496790253</v>
      </c>
      <c r="Q546" s="21">
        <f>+Produccion_UO!Q546</f>
        <v>17.566159689716027</v>
      </c>
      <c r="R546" s="21">
        <f>+Produccion_UO!R546</f>
        <v>16.676733882641777</v>
      </c>
      <c r="S546" s="21">
        <f>+Produccion_UO!S546</f>
        <v>15.787308075567555</v>
      </c>
      <c r="T546" s="21">
        <f>+Produccion_UO!T546</f>
        <v>1.798606799486175</v>
      </c>
      <c r="U546" s="21">
        <f>+Produccion_UO!U546</f>
        <v>0</v>
      </c>
      <c r="V546" s="21">
        <f>+Produccion_UO!V546</f>
        <v>0</v>
      </c>
      <c r="W546" s="21">
        <f>+Produccion_UO!W546</f>
        <v>0</v>
      </c>
      <c r="X546" s="21">
        <f>+Produccion_UO!X546</f>
        <v>0</v>
      </c>
      <c r="Y546" s="21">
        <f>+Produccion_UO!Y546</f>
        <v>0</v>
      </c>
      <c r="Z546" s="21">
        <f>+Produccion_UO!Z546</f>
        <v>0</v>
      </c>
      <c r="AA546" s="21">
        <f>+Produccion_UO!AA546</f>
        <v>0</v>
      </c>
      <c r="AB546" s="21">
        <f>+Produccion_UO!AB546</f>
        <v>0</v>
      </c>
      <c r="AC546" s="21">
        <f>+Produccion_UO!AC546</f>
        <v>0</v>
      </c>
      <c r="AD546" s="21">
        <f>+Produccion_UO!AD546</f>
        <v>0</v>
      </c>
      <c r="AE546" s="21">
        <f>+Produccion_UO!AE546</f>
        <v>0</v>
      </c>
      <c r="AF546" s="21">
        <f>+Produccion_UO!AF546</f>
        <v>0</v>
      </c>
      <c r="AG546" s="21">
        <f>+Produccion_UO!AG546</f>
        <v>0</v>
      </c>
      <c r="AH546" s="21">
        <f>+Produccion_UO!AH546</f>
        <v>0</v>
      </c>
      <c r="AI546" s="21">
        <f>+Produccion_UO!AI546</f>
        <v>0</v>
      </c>
      <c r="AJ546" s="21">
        <f>+Produccion_UO!AJ546</f>
        <v>0</v>
      </c>
      <c r="AK546" s="21">
        <f>+Produccion_UO!AK546</f>
        <v>0</v>
      </c>
      <c r="AL546" s="21">
        <f>+Produccion_UO!AL546</f>
        <v>0</v>
      </c>
      <c r="AM546" s="21">
        <f>+Produccion_UO!AM546</f>
        <v>0</v>
      </c>
      <c r="AN546" s="21">
        <f>+Produccion_UO!AN546</f>
        <v>0</v>
      </c>
      <c r="AO546" s="21">
        <f>+Produccion_UO!AO546</f>
        <v>0</v>
      </c>
      <c r="AP546" s="21">
        <f>+Produccion_UO!AP546</f>
        <v>0</v>
      </c>
      <c r="AQ546" s="21">
        <f>+Produccion_UO!AQ546</f>
        <v>0</v>
      </c>
      <c r="AR546" s="21">
        <f>+Produccion_UO!AR546</f>
        <v>0</v>
      </c>
    </row>
    <row r="547" spans="10:44" x14ac:dyDescent="0.25">
      <c r="J547" s="24" t="s">
        <v>75</v>
      </c>
      <c r="K547" s="54" t="s">
        <v>217</v>
      </c>
      <c r="L547" s="167" t="s">
        <v>681</v>
      </c>
      <c r="M547" s="21">
        <f>+Produccion_UO!M547</f>
        <v>318.24467564548331</v>
      </c>
      <c r="N547" s="21">
        <f>+Produccion_UO!N547</f>
        <v>284.12438792395551</v>
      </c>
      <c r="O547" s="21">
        <f>+Produccion_UO!O547</f>
        <v>248.14874744477973</v>
      </c>
      <c r="P547" s="21">
        <f>+Produccion_UO!P547</f>
        <v>212.17310696560472</v>
      </c>
      <c r="Q547" s="21">
        <f>+Produccion_UO!Q547</f>
        <v>176.19746648642945</v>
      </c>
      <c r="R547" s="21">
        <f>+Produccion_UO!R547</f>
        <v>137.63699878026054</v>
      </c>
      <c r="S547" s="21">
        <f>+Produccion_UO!S547</f>
        <v>99.076531074091676</v>
      </c>
      <c r="T547" s="21">
        <f>+Produccion_UO!T547</f>
        <v>72.443030674876113</v>
      </c>
      <c r="U547" s="21">
        <f>+Produccion_UO!U547</f>
        <v>39.116662057619443</v>
      </c>
      <c r="V547" s="21">
        <f>+Produccion_UO!V547</f>
        <v>0</v>
      </c>
      <c r="W547" s="21">
        <f>+Produccion_UO!W547</f>
        <v>0</v>
      </c>
      <c r="X547" s="21">
        <f>+Produccion_UO!X547</f>
        <v>0</v>
      </c>
      <c r="Y547" s="21">
        <f>+Produccion_UO!Y547</f>
        <v>0</v>
      </c>
      <c r="Z547" s="21">
        <f>+Produccion_UO!Z547</f>
        <v>0</v>
      </c>
      <c r="AA547" s="21">
        <f>+Produccion_UO!AA547</f>
        <v>0</v>
      </c>
      <c r="AB547" s="21">
        <f>+Produccion_UO!AB547</f>
        <v>0</v>
      </c>
      <c r="AC547" s="21">
        <f>+Produccion_UO!AC547</f>
        <v>0</v>
      </c>
      <c r="AD547" s="21">
        <f>+Produccion_UO!AD547</f>
        <v>0</v>
      </c>
      <c r="AE547" s="21">
        <f>+Produccion_UO!AE547</f>
        <v>0</v>
      </c>
      <c r="AF547" s="21">
        <f>+Produccion_UO!AF547</f>
        <v>0</v>
      </c>
      <c r="AG547" s="21">
        <f>+Produccion_UO!AG547</f>
        <v>0</v>
      </c>
      <c r="AH547" s="21">
        <f>+Produccion_UO!AH547</f>
        <v>0</v>
      </c>
      <c r="AI547" s="21">
        <f>+Produccion_UO!AI547</f>
        <v>0</v>
      </c>
      <c r="AJ547" s="21">
        <f>+Produccion_UO!AJ547</f>
        <v>0</v>
      </c>
      <c r="AK547" s="21">
        <f>+Produccion_UO!AK547</f>
        <v>0</v>
      </c>
      <c r="AL547" s="21">
        <f>+Produccion_UO!AL547</f>
        <v>0</v>
      </c>
      <c r="AM547" s="21">
        <f>+Produccion_UO!AM547</f>
        <v>0</v>
      </c>
      <c r="AN547" s="21">
        <f>+Produccion_UO!AN547</f>
        <v>0</v>
      </c>
      <c r="AO547" s="21">
        <f>+Produccion_UO!AO547</f>
        <v>0</v>
      </c>
      <c r="AP547" s="21">
        <f>+Produccion_UO!AP547</f>
        <v>0</v>
      </c>
      <c r="AQ547" s="21">
        <f>+Produccion_UO!AQ547</f>
        <v>0</v>
      </c>
      <c r="AR547" s="21">
        <f>+Produccion_UO!AR547</f>
        <v>0</v>
      </c>
    </row>
    <row r="548" spans="10:44" x14ac:dyDescent="0.25">
      <c r="J548" s="24" t="s">
        <v>76</v>
      </c>
      <c r="K548" s="54" t="s">
        <v>218</v>
      </c>
      <c r="L548" s="167" t="s">
        <v>682</v>
      </c>
      <c r="M548" s="21">
        <f>+Produccion_UO!M548</f>
        <v>68.492839206809435</v>
      </c>
      <c r="N548" s="21">
        <f>+Produccion_UO!N548</f>
        <v>62.482817648349446</v>
      </c>
      <c r="O548" s="21">
        <f>+Produccion_UO!O548</f>
        <v>58.688210863181943</v>
      </c>
      <c r="P548" s="21">
        <f>+Produccion_UO!P548</f>
        <v>54.893604078014164</v>
      </c>
      <c r="Q548" s="21">
        <f>+Produccion_UO!Q548</f>
        <v>51.098997292846668</v>
      </c>
      <c r="R548" s="21">
        <f>+Produccion_UO!R548</f>
        <v>45.58860185843389</v>
      </c>
      <c r="S548" s="21">
        <f>+Produccion_UO!S548</f>
        <v>40.078206424020834</v>
      </c>
      <c r="T548" s="21">
        <f>+Produccion_UO!T548</f>
        <v>35.489418328154997</v>
      </c>
      <c r="U548" s="21">
        <f>+Produccion_UO!U548</f>
        <v>30.900630232288886</v>
      </c>
      <c r="V548" s="21">
        <f>+Produccion_UO!V548</f>
        <v>26.524491156598831</v>
      </c>
      <c r="W548" s="21">
        <f>+Produccion_UO!W548</f>
        <v>22.148352080908722</v>
      </c>
      <c r="X548" s="21">
        <f>+Produccion_UO!X548</f>
        <v>17.772213005218639</v>
      </c>
      <c r="Y548" s="21">
        <f>+Produccion_UO!Y548</f>
        <v>15.507423893652556</v>
      </c>
      <c r="Z548" s="21">
        <f>+Produccion_UO!Z548</f>
        <v>13.242634782086499</v>
      </c>
      <c r="AA548" s="21">
        <f>+Produccion_UO!AA548</f>
        <v>0</v>
      </c>
      <c r="AB548" s="21">
        <f>+Produccion_UO!AB548</f>
        <v>0</v>
      </c>
      <c r="AC548" s="21">
        <f>+Produccion_UO!AC548</f>
        <v>0</v>
      </c>
      <c r="AD548" s="21">
        <f>+Produccion_UO!AD548</f>
        <v>0</v>
      </c>
      <c r="AE548" s="21">
        <f>+Produccion_UO!AE548</f>
        <v>0</v>
      </c>
      <c r="AF548" s="21">
        <f>+Produccion_UO!AF548</f>
        <v>0</v>
      </c>
      <c r="AG548" s="21">
        <f>+Produccion_UO!AG548</f>
        <v>0</v>
      </c>
      <c r="AH548" s="21">
        <f>+Produccion_UO!AH548</f>
        <v>0</v>
      </c>
      <c r="AI548" s="21">
        <f>+Produccion_UO!AI548</f>
        <v>0</v>
      </c>
      <c r="AJ548" s="21">
        <f>+Produccion_UO!AJ548</f>
        <v>0</v>
      </c>
      <c r="AK548" s="21">
        <f>+Produccion_UO!AK548</f>
        <v>0</v>
      </c>
      <c r="AL548" s="21">
        <f>+Produccion_UO!AL548</f>
        <v>0</v>
      </c>
      <c r="AM548" s="21">
        <f>+Produccion_UO!AM548</f>
        <v>0</v>
      </c>
      <c r="AN548" s="21">
        <f>+Produccion_UO!AN548</f>
        <v>0</v>
      </c>
      <c r="AO548" s="21">
        <f>+Produccion_UO!AO548</f>
        <v>0</v>
      </c>
      <c r="AP548" s="21">
        <f>+Produccion_UO!AP548</f>
        <v>0</v>
      </c>
      <c r="AQ548" s="21">
        <f>+Produccion_UO!AQ548</f>
        <v>0</v>
      </c>
      <c r="AR548" s="21">
        <f>+Produccion_UO!AR548</f>
        <v>0</v>
      </c>
    </row>
    <row r="549" spans="10:44" x14ac:dyDescent="0.25">
      <c r="J549" s="24" t="s">
        <v>77</v>
      </c>
      <c r="K549" s="54" t="s">
        <v>467</v>
      </c>
      <c r="L549" s="167" t="s">
        <v>680</v>
      </c>
      <c r="M549" s="21">
        <f>+Produccion_UO!M549</f>
        <v>0</v>
      </c>
      <c r="N549" s="21">
        <f>+Produccion_UO!N549</f>
        <v>0</v>
      </c>
      <c r="O549" s="21">
        <f>+Produccion_UO!O549</f>
        <v>0</v>
      </c>
      <c r="P549" s="21">
        <f>+Produccion_UO!P549</f>
        <v>0</v>
      </c>
      <c r="Q549" s="21">
        <f>+Produccion_UO!Q549</f>
        <v>0</v>
      </c>
      <c r="R549" s="21">
        <f>+Produccion_UO!R549</f>
        <v>0</v>
      </c>
      <c r="S549" s="21">
        <f>+Produccion_UO!S549</f>
        <v>0</v>
      </c>
      <c r="T549" s="21">
        <f>+Produccion_UO!T549</f>
        <v>0</v>
      </c>
      <c r="U549" s="21">
        <f>+Produccion_UO!U549</f>
        <v>0</v>
      </c>
      <c r="V549" s="21">
        <f>+Produccion_UO!V549</f>
        <v>0</v>
      </c>
      <c r="W549" s="21">
        <f>+Produccion_UO!W549</f>
        <v>0</v>
      </c>
      <c r="X549" s="21">
        <f>+Produccion_UO!X549</f>
        <v>0</v>
      </c>
      <c r="Y549" s="21">
        <f>+Produccion_UO!Y549</f>
        <v>0</v>
      </c>
      <c r="Z549" s="21">
        <f>+Produccion_UO!Z549</f>
        <v>0</v>
      </c>
      <c r="AA549" s="21">
        <f>+Produccion_UO!AA549</f>
        <v>0</v>
      </c>
      <c r="AB549" s="21">
        <f>+Produccion_UO!AB549</f>
        <v>0</v>
      </c>
      <c r="AC549" s="21">
        <f>+Produccion_UO!AC549</f>
        <v>0</v>
      </c>
      <c r="AD549" s="21">
        <f>+Produccion_UO!AD549</f>
        <v>0</v>
      </c>
      <c r="AE549" s="21">
        <f>+Produccion_UO!AE549</f>
        <v>0</v>
      </c>
      <c r="AF549" s="21">
        <f>+Produccion_UO!AF549</f>
        <v>0</v>
      </c>
      <c r="AG549" s="21">
        <f>+Produccion_UO!AG549</f>
        <v>0</v>
      </c>
      <c r="AH549" s="21">
        <f>+Produccion_UO!AH549</f>
        <v>0</v>
      </c>
      <c r="AI549" s="21">
        <f>+Produccion_UO!AI549</f>
        <v>0</v>
      </c>
      <c r="AJ549" s="21">
        <f>+Produccion_UO!AJ549</f>
        <v>0</v>
      </c>
      <c r="AK549" s="21">
        <f>+Produccion_UO!AK549</f>
        <v>0</v>
      </c>
      <c r="AL549" s="21">
        <f>+Produccion_UO!AL549</f>
        <v>0</v>
      </c>
      <c r="AM549" s="21">
        <f>+Produccion_UO!AM549</f>
        <v>0</v>
      </c>
      <c r="AN549" s="21">
        <f>+Produccion_UO!AN549</f>
        <v>0</v>
      </c>
      <c r="AO549" s="21">
        <f>+Produccion_UO!AO549</f>
        <v>0</v>
      </c>
      <c r="AP549" s="21">
        <f>+Produccion_UO!AP549</f>
        <v>0</v>
      </c>
      <c r="AQ549" s="21">
        <f>+Produccion_UO!AQ549</f>
        <v>0</v>
      </c>
      <c r="AR549" s="21">
        <f>+Produccion_UO!AR549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58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7" t="s">
        <v>678</v>
      </c>
      <c r="M556" s="21">
        <f>+Produccion_UO!M556</f>
        <v>0</v>
      </c>
      <c r="N556" s="21">
        <f>+Produccion_UO!N556</f>
        <v>0</v>
      </c>
      <c r="O556" s="21">
        <f>+Produccion_UO!O556</f>
        <v>0</v>
      </c>
      <c r="P556" s="21">
        <f>+Produccion_UO!P556</f>
        <v>0</v>
      </c>
      <c r="Q556" s="21">
        <f>+Produccion_UO!Q556</f>
        <v>0</v>
      </c>
      <c r="R556" s="21">
        <f>+Produccion_UO!R556</f>
        <v>0</v>
      </c>
      <c r="S556" s="21">
        <f>+Produccion_UO!S556</f>
        <v>0</v>
      </c>
      <c r="T556" s="21">
        <f>+Produccion_UO!T556</f>
        <v>0</v>
      </c>
      <c r="U556" s="21">
        <f>+Produccion_UO!U556</f>
        <v>0</v>
      </c>
      <c r="V556" s="21">
        <f>+Produccion_UO!V556</f>
        <v>0</v>
      </c>
      <c r="W556" s="21">
        <f>+Produccion_UO!W556</f>
        <v>0</v>
      </c>
      <c r="X556" s="21">
        <f>+Produccion_UO!X556</f>
        <v>0</v>
      </c>
      <c r="Y556" s="21">
        <f>+Produccion_UO!Y556</f>
        <v>0</v>
      </c>
      <c r="Z556" s="21">
        <f>+Produccion_UO!Z556</f>
        <v>0</v>
      </c>
      <c r="AA556" s="21">
        <f>+Produccion_UO!AA556</f>
        <v>0</v>
      </c>
      <c r="AB556" s="21">
        <f>+Produccion_UO!AB556</f>
        <v>0</v>
      </c>
      <c r="AC556" s="21">
        <f>+Produccion_UO!AC556</f>
        <v>0</v>
      </c>
      <c r="AD556" s="21">
        <f>+Produccion_UO!AD556</f>
        <v>0</v>
      </c>
      <c r="AE556" s="21">
        <f>+Produccion_UO!AE556</f>
        <v>0</v>
      </c>
      <c r="AF556" s="21">
        <f>+Produccion_UO!AF556</f>
        <v>0</v>
      </c>
      <c r="AG556" s="21">
        <f>+Produccion_UO!AG556</f>
        <v>0</v>
      </c>
      <c r="AH556" s="21">
        <f>+Produccion_UO!AH556</f>
        <v>0</v>
      </c>
      <c r="AI556" s="21">
        <f>+Produccion_UO!AI556</f>
        <v>0</v>
      </c>
      <c r="AJ556" s="21">
        <f>+Produccion_UO!AJ556</f>
        <v>0</v>
      </c>
      <c r="AK556" s="21">
        <f>+Produccion_UO!AK556</f>
        <v>0</v>
      </c>
      <c r="AL556" s="21">
        <f>+Produccion_UO!AL556</f>
        <v>0</v>
      </c>
      <c r="AM556" s="21">
        <f>+Produccion_UO!AM556</f>
        <v>0</v>
      </c>
      <c r="AN556" s="21">
        <f>+Produccion_UO!AN556</f>
        <v>0</v>
      </c>
      <c r="AO556" s="21">
        <f>+Produccion_UO!AO556</f>
        <v>0</v>
      </c>
      <c r="AP556" s="21">
        <f>+Produccion_UO!AP556</f>
        <v>0</v>
      </c>
      <c r="AQ556" s="21">
        <f>+Produccion_UO!AQ556</f>
        <v>0</v>
      </c>
      <c r="AR556" s="21">
        <f>+Produccion_UO!AR556</f>
        <v>0</v>
      </c>
    </row>
    <row r="557" spans="10:44" x14ac:dyDescent="0.25">
      <c r="J557" s="24" t="s">
        <v>73</v>
      </c>
      <c r="K557" s="54" t="s">
        <v>469</v>
      </c>
      <c r="L557" s="167" t="s">
        <v>679</v>
      </c>
      <c r="M557" s="21">
        <f>+Produccion_UO!M557+Produccion_UO!M558</f>
        <v>0</v>
      </c>
      <c r="N557" s="21">
        <f>+Produccion_UO!N557+Produccion_UO!N558</f>
        <v>0</v>
      </c>
      <c r="O557" s="21">
        <f>+Produccion_UO!O557+Produccion_UO!O558</f>
        <v>0</v>
      </c>
      <c r="P557" s="21">
        <f>+Produccion_UO!P557+Produccion_UO!P558</f>
        <v>0</v>
      </c>
      <c r="Q557" s="21">
        <f>+Produccion_UO!Q557+Produccion_UO!Q558</f>
        <v>0</v>
      </c>
      <c r="R557" s="21">
        <f>+Produccion_UO!R557+Produccion_UO!R558</f>
        <v>0</v>
      </c>
      <c r="S557" s="21">
        <f>+Produccion_UO!S557+Produccion_UO!S558</f>
        <v>0</v>
      </c>
      <c r="T557" s="21">
        <f>+Produccion_UO!T557+Produccion_UO!T558</f>
        <v>0</v>
      </c>
      <c r="U557" s="21">
        <f>+Produccion_UO!U557+Produccion_UO!U558</f>
        <v>0</v>
      </c>
      <c r="V557" s="21">
        <f>+Produccion_UO!V557+Produccion_UO!V558</f>
        <v>0</v>
      </c>
      <c r="W557" s="21">
        <f>+Produccion_UO!W557+Produccion_UO!W558</f>
        <v>0</v>
      </c>
      <c r="X557" s="21">
        <f>+Produccion_UO!X557+Produccion_UO!X558</f>
        <v>0</v>
      </c>
      <c r="Y557" s="21">
        <f>+Produccion_UO!Y557+Produccion_UO!Y558</f>
        <v>0</v>
      </c>
      <c r="Z557" s="21">
        <f>+Produccion_UO!Z557+Produccion_UO!Z558</f>
        <v>0</v>
      </c>
      <c r="AA557" s="21">
        <f>+Produccion_UO!AA557+Produccion_UO!AA558</f>
        <v>0</v>
      </c>
      <c r="AB557" s="21">
        <f>+Produccion_UO!AB557+Produccion_UO!AB558</f>
        <v>0</v>
      </c>
      <c r="AC557" s="21">
        <f>+Produccion_UO!AC557+Produccion_UO!AC558</f>
        <v>0</v>
      </c>
      <c r="AD557" s="21">
        <f>+Produccion_UO!AD557+Produccion_UO!AD558</f>
        <v>0</v>
      </c>
      <c r="AE557" s="21">
        <f>+Produccion_UO!AE557+Produccion_UO!AE558</f>
        <v>0</v>
      </c>
      <c r="AF557" s="21">
        <f>+Produccion_UO!AF557+Produccion_UO!AF558</f>
        <v>0</v>
      </c>
      <c r="AG557" s="21">
        <f>+Produccion_UO!AG557+Produccion_UO!AG558</f>
        <v>0</v>
      </c>
      <c r="AH557" s="21">
        <f>+Produccion_UO!AH557+Produccion_UO!AH558</f>
        <v>0</v>
      </c>
      <c r="AI557" s="21">
        <f>+Produccion_UO!AI557+Produccion_UO!AI558</f>
        <v>0</v>
      </c>
      <c r="AJ557" s="21">
        <f>+Produccion_UO!AJ557+Produccion_UO!AJ558</f>
        <v>0</v>
      </c>
      <c r="AK557" s="21">
        <f>+Produccion_UO!AK557+Produccion_UO!AK558</f>
        <v>0</v>
      </c>
      <c r="AL557" s="21">
        <f>+Produccion_UO!AL557+Produccion_UO!AL558</f>
        <v>0</v>
      </c>
      <c r="AM557" s="21">
        <f>+Produccion_UO!AM557+Produccion_UO!AM558</f>
        <v>0</v>
      </c>
      <c r="AN557" s="21">
        <f>+Produccion_UO!AN557+Produccion_UO!AN558</f>
        <v>0</v>
      </c>
      <c r="AO557" s="21">
        <f>+Produccion_UO!AO557+Produccion_UO!AO558</f>
        <v>0</v>
      </c>
      <c r="AP557" s="21">
        <f>+Produccion_UO!AP557+Produccion_UO!AP558</f>
        <v>0</v>
      </c>
      <c r="AQ557" s="21">
        <f>+Produccion_UO!AQ557+Produccion_UO!AQ558</f>
        <v>0</v>
      </c>
      <c r="AR557" s="21">
        <f>+Produccion_UO!AR557+Produccion_UO!AR558</f>
        <v>0</v>
      </c>
    </row>
    <row r="558" spans="10:44" x14ac:dyDescent="0.25">
      <c r="J558" s="24"/>
      <c r="K558" s="54"/>
      <c r="L558" s="168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</row>
    <row r="559" spans="10:44" x14ac:dyDescent="0.25">
      <c r="J559" s="24" t="s">
        <v>74</v>
      </c>
      <c r="K559" s="54" t="s">
        <v>470</v>
      </c>
      <c r="L559" s="167" t="s">
        <v>683</v>
      </c>
      <c r="M559" s="21">
        <f>+Produccion_UO!M559</f>
        <v>0</v>
      </c>
      <c r="N559" s="21">
        <f>+Produccion_UO!N559</f>
        <v>0</v>
      </c>
      <c r="O559" s="21">
        <f>+Produccion_UO!O559</f>
        <v>0</v>
      </c>
      <c r="P559" s="21">
        <f>+Produccion_UO!P559</f>
        <v>0</v>
      </c>
      <c r="Q559" s="21">
        <f>+Produccion_UO!Q559</f>
        <v>0</v>
      </c>
      <c r="R559" s="21">
        <f>+Produccion_UO!R559</f>
        <v>0</v>
      </c>
      <c r="S559" s="21">
        <f>+Produccion_UO!S559</f>
        <v>0</v>
      </c>
      <c r="T559" s="21">
        <f>+Produccion_UO!T559</f>
        <v>0</v>
      </c>
      <c r="U559" s="21">
        <f>+Produccion_UO!U559</f>
        <v>0</v>
      </c>
      <c r="V559" s="21">
        <f>+Produccion_UO!V559</f>
        <v>0</v>
      </c>
      <c r="W559" s="21">
        <f>+Produccion_UO!W559</f>
        <v>0</v>
      </c>
      <c r="X559" s="21">
        <f>+Produccion_UO!X559</f>
        <v>0</v>
      </c>
      <c r="Y559" s="21">
        <f>+Produccion_UO!Y559</f>
        <v>0</v>
      </c>
      <c r="Z559" s="21">
        <f>+Produccion_UO!Z559</f>
        <v>0</v>
      </c>
      <c r="AA559" s="21">
        <f>+Produccion_UO!AA559</f>
        <v>0</v>
      </c>
      <c r="AB559" s="21">
        <f>+Produccion_UO!AB559</f>
        <v>0</v>
      </c>
      <c r="AC559" s="21">
        <f>+Produccion_UO!AC559</f>
        <v>0</v>
      </c>
      <c r="AD559" s="21">
        <f>+Produccion_UO!AD559</f>
        <v>0</v>
      </c>
      <c r="AE559" s="21">
        <f>+Produccion_UO!AE559</f>
        <v>0</v>
      </c>
      <c r="AF559" s="21">
        <f>+Produccion_UO!AF559</f>
        <v>0</v>
      </c>
      <c r="AG559" s="21">
        <f>+Produccion_UO!AG559</f>
        <v>0</v>
      </c>
      <c r="AH559" s="21">
        <f>+Produccion_UO!AH559</f>
        <v>0</v>
      </c>
      <c r="AI559" s="21">
        <f>+Produccion_UO!AI559</f>
        <v>0</v>
      </c>
      <c r="AJ559" s="21">
        <f>+Produccion_UO!AJ559</f>
        <v>0</v>
      </c>
      <c r="AK559" s="21">
        <f>+Produccion_UO!AK559</f>
        <v>0</v>
      </c>
      <c r="AL559" s="21">
        <f>+Produccion_UO!AL559</f>
        <v>0</v>
      </c>
      <c r="AM559" s="21">
        <f>+Produccion_UO!AM559</f>
        <v>0</v>
      </c>
      <c r="AN559" s="21">
        <f>+Produccion_UO!AN559</f>
        <v>0</v>
      </c>
      <c r="AO559" s="21">
        <f>+Produccion_UO!AO559</f>
        <v>0</v>
      </c>
      <c r="AP559" s="21">
        <f>+Produccion_UO!AP559</f>
        <v>0</v>
      </c>
      <c r="AQ559" s="21">
        <f>+Produccion_UO!AQ559</f>
        <v>0</v>
      </c>
      <c r="AR559" s="21">
        <f>+Produccion_UO!AR559</f>
        <v>0</v>
      </c>
    </row>
    <row r="560" spans="10:44" x14ac:dyDescent="0.25">
      <c r="J560" s="24" t="s">
        <v>75</v>
      </c>
      <c r="K560" s="54" t="s">
        <v>285</v>
      </c>
      <c r="L560" s="167" t="s">
        <v>681</v>
      </c>
      <c r="M560" s="21">
        <f>+Produccion_UO!M560</f>
        <v>0</v>
      </c>
      <c r="N560" s="21">
        <f>+Produccion_UO!N560</f>
        <v>0</v>
      </c>
      <c r="O560" s="21">
        <f>+Produccion_UO!O560</f>
        <v>0</v>
      </c>
      <c r="P560" s="21">
        <f>+Produccion_UO!P560</f>
        <v>0</v>
      </c>
      <c r="Q560" s="21">
        <f>+Produccion_UO!Q560</f>
        <v>0</v>
      </c>
      <c r="R560" s="21">
        <f>+Produccion_UO!R560</f>
        <v>0</v>
      </c>
      <c r="S560" s="21">
        <f>+Produccion_UO!S560</f>
        <v>0</v>
      </c>
      <c r="T560" s="21">
        <f>+Produccion_UO!T560</f>
        <v>0</v>
      </c>
      <c r="U560" s="21">
        <f>+Produccion_UO!U560</f>
        <v>0</v>
      </c>
      <c r="V560" s="21">
        <f>+Produccion_UO!V560</f>
        <v>0</v>
      </c>
      <c r="W560" s="21">
        <f>+Produccion_UO!W560</f>
        <v>0</v>
      </c>
      <c r="X560" s="21">
        <f>+Produccion_UO!X560</f>
        <v>0</v>
      </c>
      <c r="Y560" s="21">
        <f>+Produccion_UO!Y560</f>
        <v>0</v>
      </c>
      <c r="Z560" s="21">
        <f>+Produccion_UO!Z560</f>
        <v>0</v>
      </c>
      <c r="AA560" s="21">
        <f>+Produccion_UO!AA560</f>
        <v>0</v>
      </c>
      <c r="AB560" s="21">
        <f>+Produccion_UO!AB560</f>
        <v>0</v>
      </c>
      <c r="AC560" s="21">
        <f>+Produccion_UO!AC560</f>
        <v>0</v>
      </c>
      <c r="AD560" s="21">
        <f>+Produccion_UO!AD560</f>
        <v>0</v>
      </c>
      <c r="AE560" s="21">
        <f>+Produccion_UO!AE560</f>
        <v>0</v>
      </c>
      <c r="AF560" s="21">
        <f>+Produccion_UO!AF560</f>
        <v>0</v>
      </c>
      <c r="AG560" s="21">
        <f>+Produccion_UO!AG560</f>
        <v>0</v>
      </c>
      <c r="AH560" s="21">
        <f>+Produccion_UO!AH560</f>
        <v>0</v>
      </c>
      <c r="AI560" s="21">
        <f>+Produccion_UO!AI560</f>
        <v>0</v>
      </c>
      <c r="AJ560" s="21">
        <f>+Produccion_UO!AJ560</f>
        <v>0</v>
      </c>
      <c r="AK560" s="21">
        <f>+Produccion_UO!AK560</f>
        <v>0</v>
      </c>
      <c r="AL560" s="21">
        <f>+Produccion_UO!AL560</f>
        <v>0</v>
      </c>
      <c r="AM560" s="21">
        <f>+Produccion_UO!AM560</f>
        <v>0</v>
      </c>
      <c r="AN560" s="21">
        <f>+Produccion_UO!AN560</f>
        <v>0</v>
      </c>
      <c r="AO560" s="21">
        <f>+Produccion_UO!AO560</f>
        <v>0</v>
      </c>
      <c r="AP560" s="21">
        <f>+Produccion_UO!AP560</f>
        <v>0</v>
      </c>
      <c r="AQ560" s="21">
        <f>+Produccion_UO!AQ560</f>
        <v>0</v>
      </c>
      <c r="AR560" s="21">
        <f>+Produccion_UO!AR560</f>
        <v>0</v>
      </c>
    </row>
    <row r="561" spans="10:44" x14ac:dyDescent="0.25">
      <c r="J561" s="24" t="s">
        <v>76</v>
      </c>
      <c r="K561" s="54" t="s">
        <v>380</v>
      </c>
      <c r="L561" s="167" t="s">
        <v>682</v>
      </c>
      <c r="M561" s="21">
        <f>+Produccion_UO!M561</f>
        <v>0</v>
      </c>
      <c r="N561" s="21">
        <f>+Produccion_UO!N561</f>
        <v>0</v>
      </c>
      <c r="O561" s="21">
        <f>+Produccion_UO!O561</f>
        <v>0</v>
      </c>
      <c r="P561" s="21">
        <f>+Produccion_UO!P561</f>
        <v>0</v>
      </c>
      <c r="Q561" s="21">
        <f>+Produccion_UO!Q561</f>
        <v>0</v>
      </c>
      <c r="R561" s="21">
        <f>+Produccion_UO!R561</f>
        <v>0</v>
      </c>
      <c r="S561" s="21">
        <f>+Produccion_UO!S561</f>
        <v>0</v>
      </c>
      <c r="T561" s="21">
        <f>+Produccion_UO!T561</f>
        <v>0</v>
      </c>
      <c r="U561" s="21">
        <f>+Produccion_UO!U561</f>
        <v>0</v>
      </c>
      <c r="V561" s="21">
        <f>+Produccion_UO!V561</f>
        <v>0</v>
      </c>
      <c r="W561" s="21">
        <f>+Produccion_UO!W561</f>
        <v>0</v>
      </c>
      <c r="X561" s="21">
        <f>+Produccion_UO!X561</f>
        <v>0</v>
      </c>
      <c r="Y561" s="21">
        <f>+Produccion_UO!Y561</f>
        <v>0</v>
      </c>
      <c r="Z561" s="21">
        <f>+Produccion_UO!Z561</f>
        <v>0</v>
      </c>
      <c r="AA561" s="21">
        <f>+Produccion_UO!AA561</f>
        <v>0</v>
      </c>
      <c r="AB561" s="21">
        <f>+Produccion_UO!AB561</f>
        <v>0</v>
      </c>
      <c r="AC561" s="21">
        <f>+Produccion_UO!AC561</f>
        <v>0</v>
      </c>
      <c r="AD561" s="21">
        <f>+Produccion_UO!AD561</f>
        <v>0</v>
      </c>
      <c r="AE561" s="21">
        <f>+Produccion_UO!AE561</f>
        <v>0</v>
      </c>
      <c r="AF561" s="21">
        <f>+Produccion_UO!AF561</f>
        <v>0</v>
      </c>
      <c r="AG561" s="21">
        <f>+Produccion_UO!AG561</f>
        <v>0</v>
      </c>
      <c r="AH561" s="21">
        <f>+Produccion_UO!AH561</f>
        <v>0</v>
      </c>
      <c r="AI561" s="21">
        <f>+Produccion_UO!AI561</f>
        <v>0</v>
      </c>
      <c r="AJ561" s="21">
        <f>+Produccion_UO!AJ561</f>
        <v>0</v>
      </c>
      <c r="AK561" s="21">
        <f>+Produccion_UO!AK561</f>
        <v>0</v>
      </c>
      <c r="AL561" s="21">
        <f>+Produccion_UO!AL561</f>
        <v>0</v>
      </c>
      <c r="AM561" s="21">
        <f>+Produccion_UO!AM561</f>
        <v>0</v>
      </c>
      <c r="AN561" s="21">
        <f>+Produccion_UO!AN561</f>
        <v>0</v>
      </c>
      <c r="AO561" s="21">
        <f>+Produccion_UO!AO561</f>
        <v>0</v>
      </c>
      <c r="AP561" s="21">
        <f>+Produccion_UO!AP561</f>
        <v>0</v>
      </c>
      <c r="AQ561" s="21">
        <f>+Produccion_UO!AQ561</f>
        <v>0</v>
      </c>
      <c r="AR561" s="21">
        <f>+Produccion_UO!AR561</f>
        <v>0</v>
      </c>
    </row>
    <row r="562" spans="10:44" x14ac:dyDescent="0.25">
      <c r="J562" s="24" t="s">
        <v>77</v>
      </c>
      <c r="K562" s="54" t="s">
        <v>482</v>
      </c>
      <c r="L562" s="167" t="s">
        <v>680</v>
      </c>
      <c r="M562" s="21">
        <f>+Produccion_UO!M562</f>
        <v>0</v>
      </c>
      <c r="N562" s="21">
        <f>+Produccion_UO!N562</f>
        <v>0</v>
      </c>
      <c r="O562" s="21">
        <f>+Produccion_UO!O562</f>
        <v>0</v>
      </c>
      <c r="P562" s="21">
        <f>+Produccion_UO!P562</f>
        <v>0</v>
      </c>
      <c r="Q562" s="21">
        <f>+Produccion_UO!Q562</f>
        <v>0</v>
      </c>
      <c r="R562" s="21">
        <f>+Produccion_UO!R562</f>
        <v>0</v>
      </c>
      <c r="S562" s="21">
        <f>+Produccion_UO!S562</f>
        <v>0</v>
      </c>
      <c r="T562" s="21">
        <f>+Produccion_UO!T562</f>
        <v>0</v>
      </c>
      <c r="U562" s="21">
        <f>+Produccion_UO!U562</f>
        <v>0</v>
      </c>
      <c r="V562" s="21">
        <f>+Produccion_UO!V562</f>
        <v>0</v>
      </c>
      <c r="W562" s="21">
        <f>+Produccion_UO!W562</f>
        <v>0</v>
      </c>
      <c r="X562" s="21">
        <f>+Produccion_UO!X562</f>
        <v>0</v>
      </c>
      <c r="Y562" s="21">
        <f>+Produccion_UO!Y562</f>
        <v>0</v>
      </c>
      <c r="Z562" s="21">
        <f>+Produccion_UO!Z562</f>
        <v>0</v>
      </c>
      <c r="AA562" s="21">
        <f>+Produccion_UO!AA562</f>
        <v>0</v>
      </c>
      <c r="AB562" s="21">
        <f>+Produccion_UO!AB562</f>
        <v>0</v>
      </c>
      <c r="AC562" s="21">
        <f>+Produccion_UO!AC562</f>
        <v>0</v>
      </c>
      <c r="AD562" s="21">
        <f>+Produccion_UO!AD562</f>
        <v>0</v>
      </c>
      <c r="AE562" s="21">
        <f>+Produccion_UO!AE562</f>
        <v>0</v>
      </c>
      <c r="AF562" s="21">
        <f>+Produccion_UO!AF562</f>
        <v>0</v>
      </c>
      <c r="AG562" s="21">
        <f>+Produccion_UO!AG562</f>
        <v>0</v>
      </c>
      <c r="AH562" s="21">
        <f>+Produccion_UO!AH562</f>
        <v>0</v>
      </c>
      <c r="AI562" s="21">
        <f>+Produccion_UO!AI562</f>
        <v>0</v>
      </c>
      <c r="AJ562" s="21">
        <f>+Produccion_UO!AJ562</f>
        <v>0</v>
      </c>
      <c r="AK562" s="21">
        <f>+Produccion_UO!AK562</f>
        <v>0</v>
      </c>
      <c r="AL562" s="21">
        <f>+Produccion_UO!AL562</f>
        <v>0</v>
      </c>
      <c r="AM562" s="21">
        <f>+Produccion_UO!AM562</f>
        <v>0</v>
      </c>
      <c r="AN562" s="21">
        <f>+Produccion_UO!AN562</f>
        <v>0</v>
      </c>
      <c r="AO562" s="21">
        <f>+Produccion_UO!AO562</f>
        <v>0</v>
      </c>
      <c r="AP562" s="21">
        <f>+Produccion_UO!AP562</f>
        <v>0</v>
      </c>
      <c r="AQ562" s="21">
        <f>+Produccion_UO!AQ562</f>
        <v>0</v>
      </c>
      <c r="AR562" s="21">
        <f>+Produccion_UO!AR562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58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7" t="s">
        <v>678</v>
      </c>
      <c r="M569" s="21">
        <f>+Produccion_UO!M569</f>
        <v>0</v>
      </c>
      <c r="N569" s="21">
        <f>+Produccion_UO!N569</f>
        <v>0</v>
      </c>
      <c r="O569" s="21">
        <f>+Produccion_UO!O569</f>
        <v>0</v>
      </c>
      <c r="P569" s="21">
        <f>+Produccion_UO!P569</f>
        <v>0</v>
      </c>
      <c r="Q569" s="21">
        <f>+Produccion_UO!Q569</f>
        <v>0</v>
      </c>
      <c r="R569" s="21">
        <f>+Produccion_UO!R569</f>
        <v>0</v>
      </c>
      <c r="S569" s="21">
        <f>+Produccion_UO!S569</f>
        <v>0</v>
      </c>
      <c r="T569" s="21">
        <f>+Produccion_UO!T569</f>
        <v>0</v>
      </c>
      <c r="U569" s="21">
        <f>+Produccion_UO!U569</f>
        <v>0</v>
      </c>
      <c r="V569" s="21">
        <f>+Produccion_UO!V569</f>
        <v>0</v>
      </c>
      <c r="W569" s="21">
        <f>+Produccion_UO!W569</f>
        <v>0</v>
      </c>
      <c r="X569" s="21">
        <f>+Produccion_UO!X569</f>
        <v>0</v>
      </c>
      <c r="Y569" s="21">
        <f>+Produccion_UO!Y569</f>
        <v>0</v>
      </c>
      <c r="Z569" s="21">
        <f>+Produccion_UO!Z569</f>
        <v>0</v>
      </c>
      <c r="AA569" s="21">
        <f>+Produccion_UO!AA569</f>
        <v>0</v>
      </c>
      <c r="AB569" s="21">
        <f>+Produccion_UO!AB569</f>
        <v>0</v>
      </c>
      <c r="AC569" s="21">
        <f>+Produccion_UO!AC569</f>
        <v>0</v>
      </c>
      <c r="AD569" s="21">
        <f>+Produccion_UO!AD569</f>
        <v>0</v>
      </c>
      <c r="AE569" s="21">
        <f>+Produccion_UO!AE569</f>
        <v>0</v>
      </c>
      <c r="AF569" s="21">
        <f>+Produccion_UO!AF569</f>
        <v>0</v>
      </c>
      <c r="AG569" s="21">
        <f>+Produccion_UO!AG569</f>
        <v>0</v>
      </c>
      <c r="AH569" s="21">
        <f>+Produccion_UO!AH569</f>
        <v>0</v>
      </c>
      <c r="AI569" s="21">
        <f>+Produccion_UO!AI569</f>
        <v>0</v>
      </c>
      <c r="AJ569" s="21">
        <f>+Produccion_UO!AJ569</f>
        <v>0</v>
      </c>
      <c r="AK569" s="21">
        <f>+Produccion_UO!AK569</f>
        <v>0</v>
      </c>
      <c r="AL569" s="21">
        <f>+Produccion_UO!AL569</f>
        <v>0</v>
      </c>
      <c r="AM569" s="21">
        <f>+Produccion_UO!AM569</f>
        <v>0</v>
      </c>
      <c r="AN569" s="21">
        <f>+Produccion_UO!AN569</f>
        <v>0</v>
      </c>
      <c r="AO569" s="21">
        <f>+Produccion_UO!AO569</f>
        <v>0</v>
      </c>
      <c r="AP569" s="21">
        <f>+Produccion_UO!AP569</f>
        <v>0</v>
      </c>
      <c r="AQ569" s="21">
        <f>+Produccion_UO!AQ569</f>
        <v>0</v>
      </c>
      <c r="AR569" s="21">
        <f>+Produccion_UO!AR569</f>
        <v>0</v>
      </c>
    </row>
    <row r="570" spans="10:44" x14ac:dyDescent="0.25">
      <c r="J570" s="24" t="s">
        <v>73</v>
      </c>
      <c r="K570" s="54" t="s">
        <v>472</v>
      </c>
      <c r="L570" s="167" t="s">
        <v>679</v>
      </c>
      <c r="M570" s="21">
        <f>+Produccion_UO!M570+Produccion_UO!M571</f>
        <v>0</v>
      </c>
      <c r="N570" s="21">
        <f>+Produccion_UO!N570+Produccion_UO!N571</f>
        <v>0</v>
      </c>
      <c r="O570" s="21">
        <f>+Produccion_UO!O570+Produccion_UO!O571</f>
        <v>0</v>
      </c>
      <c r="P570" s="21">
        <f>+Produccion_UO!P570+Produccion_UO!P571</f>
        <v>0</v>
      </c>
      <c r="Q570" s="21">
        <f>+Produccion_UO!Q570+Produccion_UO!Q571</f>
        <v>0</v>
      </c>
      <c r="R570" s="21">
        <f>+Produccion_UO!R570+Produccion_UO!R571</f>
        <v>0</v>
      </c>
      <c r="S570" s="21">
        <f>+Produccion_UO!S570+Produccion_UO!S571</f>
        <v>0</v>
      </c>
      <c r="T570" s="21">
        <f>+Produccion_UO!T570+Produccion_UO!T571</f>
        <v>0</v>
      </c>
      <c r="U570" s="21">
        <f>+Produccion_UO!U570+Produccion_UO!U571</f>
        <v>0</v>
      </c>
      <c r="V570" s="21">
        <f>+Produccion_UO!V570+Produccion_UO!V571</f>
        <v>0</v>
      </c>
      <c r="W570" s="21">
        <f>+Produccion_UO!W570+Produccion_UO!W571</f>
        <v>0</v>
      </c>
      <c r="X570" s="21">
        <f>+Produccion_UO!X570+Produccion_UO!X571</f>
        <v>0</v>
      </c>
      <c r="Y570" s="21">
        <f>+Produccion_UO!Y570+Produccion_UO!Y571</f>
        <v>0</v>
      </c>
      <c r="Z570" s="21">
        <f>+Produccion_UO!Z570+Produccion_UO!Z571</f>
        <v>0</v>
      </c>
      <c r="AA570" s="21">
        <f>+Produccion_UO!AA570+Produccion_UO!AA571</f>
        <v>0</v>
      </c>
      <c r="AB570" s="21">
        <f>+Produccion_UO!AB570+Produccion_UO!AB571</f>
        <v>0</v>
      </c>
      <c r="AC570" s="21">
        <f>+Produccion_UO!AC570+Produccion_UO!AC571</f>
        <v>0</v>
      </c>
      <c r="AD570" s="21">
        <f>+Produccion_UO!AD570+Produccion_UO!AD571</f>
        <v>0</v>
      </c>
      <c r="AE570" s="21">
        <f>+Produccion_UO!AE570+Produccion_UO!AE571</f>
        <v>0</v>
      </c>
      <c r="AF570" s="21">
        <f>+Produccion_UO!AF570+Produccion_UO!AF571</f>
        <v>0</v>
      </c>
      <c r="AG570" s="21">
        <f>+Produccion_UO!AG570+Produccion_UO!AG571</f>
        <v>0</v>
      </c>
      <c r="AH570" s="21">
        <f>+Produccion_UO!AH570+Produccion_UO!AH571</f>
        <v>0</v>
      </c>
      <c r="AI570" s="21">
        <f>+Produccion_UO!AI570+Produccion_UO!AI571</f>
        <v>0</v>
      </c>
      <c r="AJ570" s="21">
        <f>+Produccion_UO!AJ570+Produccion_UO!AJ571</f>
        <v>0</v>
      </c>
      <c r="AK570" s="21">
        <f>+Produccion_UO!AK570+Produccion_UO!AK571</f>
        <v>0</v>
      </c>
      <c r="AL570" s="21">
        <f>+Produccion_UO!AL570+Produccion_UO!AL571</f>
        <v>0</v>
      </c>
      <c r="AM570" s="21">
        <f>+Produccion_UO!AM570+Produccion_UO!AM571</f>
        <v>0</v>
      </c>
      <c r="AN570" s="21">
        <f>+Produccion_UO!AN570+Produccion_UO!AN571</f>
        <v>0</v>
      </c>
      <c r="AO570" s="21">
        <f>+Produccion_UO!AO570+Produccion_UO!AO571</f>
        <v>0</v>
      </c>
      <c r="AP570" s="21">
        <f>+Produccion_UO!AP570+Produccion_UO!AP571</f>
        <v>0</v>
      </c>
      <c r="AQ570" s="21">
        <f>+Produccion_UO!AQ570+Produccion_UO!AQ571</f>
        <v>0</v>
      </c>
      <c r="AR570" s="21">
        <f>+Produccion_UO!AR570+Produccion_UO!AR571</f>
        <v>0</v>
      </c>
    </row>
    <row r="571" spans="10:44" x14ac:dyDescent="0.25">
      <c r="J571" s="24"/>
      <c r="K571" s="54"/>
      <c r="L571" s="168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</row>
    <row r="572" spans="10:44" x14ac:dyDescent="0.25">
      <c r="J572" s="24" t="s">
        <v>74</v>
      </c>
      <c r="K572" s="54" t="s">
        <v>473</v>
      </c>
      <c r="L572" s="167" t="s">
        <v>683</v>
      </c>
      <c r="M572" s="21">
        <f>+Produccion_UO!M572</f>
        <v>0</v>
      </c>
      <c r="N572" s="21">
        <f>+Produccion_UO!N572</f>
        <v>0</v>
      </c>
      <c r="O572" s="21">
        <f>+Produccion_UO!O572</f>
        <v>0</v>
      </c>
      <c r="P572" s="21">
        <f>+Produccion_UO!P572</f>
        <v>0</v>
      </c>
      <c r="Q572" s="21">
        <f>+Produccion_UO!Q572</f>
        <v>0</v>
      </c>
      <c r="R572" s="21">
        <f>+Produccion_UO!R572</f>
        <v>0</v>
      </c>
      <c r="S572" s="21">
        <f>+Produccion_UO!S572</f>
        <v>0</v>
      </c>
      <c r="T572" s="21">
        <f>+Produccion_UO!T572</f>
        <v>0</v>
      </c>
      <c r="U572" s="21">
        <f>+Produccion_UO!U572</f>
        <v>0</v>
      </c>
      <c r="V572" s="21">
        <f>+Produccion_UO!V572</f>
        <v>0</v>
      </c>
      <c r="W572" s="21">
        <f>+Produccion_UO!W572</f>
        <v>0</v>
      </c>
      <c r="X572" s="21">
        <f>+Produccion_UO!X572</f>
        <v>0</v>
      </c>
      <c r="Y572" s="21">
        <f>+Produccion_UO!Y572</f>
        <v>0</v>
      </c>
      <c r="Z572" s="21">
        <f>+Produccion_UO!Z572</f>
        <v>0</v>
      </c>
      <c r="AA572" s="21">
        <f>+Produccion_UO!AA572</f>
        <v>0</v>
      </c>
      <c r="AB572" s="21">
        <f>+Produccion_UO!AB572</f>
        <v>0</v>
      </c>
      <c r="AC572" s="21">
        <f>+Produccion_UO!AC572</f>
        <v>0</v>
      </c>
      <c r="AD572" s="21">
        <f>+Produccion_UO!AD572</f>
        <v>0</v>
      </c>
      <c r="AE572" s="21">
        <f>+Produccion_UO!AE572</f>
        <v>0</v>
      </c>
      <c r="AF572" s="21">
        <f>+Produccion_UO!AF572</f>
        <v>0</v>
      </c>
      <c r="AG572" s="21">
        <f>+Produccion_UO!AG572</f>
        <v>0</v>
      </c>
      <c r="AH572" s="21">
        <f>+Produccion_UO!AH572</f>
        <v>0</v>
      </c>
      <c r="AI572" s="21">
        <f>+Produccion_UO!AI572</f>
        <v>0</v>
      </c>
      <c r="AJ572" s="21">
        <f>+Produccion_UO!AJ572</f>
        <v>0</v>
      </c>
      <c r="AK572" s="21">
        <f>+Produccion_UO!AK572</f>
        <v>0</v>
      </c>
      <c r="AL572" s="21">
        <f>+Produccion_UO!AL572</f>
        <v>0</v>
      </c>
      <c r="AM572" s="21">
        <f>+Produccion_UO!AM572</f>
        <v>0</v>
      </c>
      <c r="AN572" s="21">
        <f>+Produccion_UO!AN572</f>
        <v>0</v>
      </c>
      <c r="AO572" s="21">
        <f>+Produccion_UO!AO572</f>
        <v>0</v>
      </c>
      <c r="AP572" s="21">
        <f>+Produccion_UO!AP572</f>
        <v>0</v>
      </c>
      <c r="AQ572" s="21">
        <f>+Produccion_UO!AQ572</f>
        <v>0</v>
      </c>
      <c r="AR572" s="21">
        <f>+Produccion_UO!AR572</f>
        <v>0</v>
      </c>
    </row>
    <row r="573" spans="10:44" x14ac:dyDescent="0.25">
      <c r="J573" s="24" t="s">
        <v>75</v>
      </c>
      <c r="K573" s="54" t="s">
        <v>474</v>
      </c>
      <c r="L573" s="167" t="s">
        <v>681</v>
      </c>
      <c r="M573" s="21">
        <f>+Produccion_UO!M573</f>
        <v>0</v>
      </c>
      <c r="N573" s="21">
        <f>+Produccion_UO!N573</f>
        <v>0</v>
      </c>
      <c r="O573" s="21">
        <f>+Produccion_UO!O573</f>
        <v>0</v>
      </c>
      <c r="P573" s="21">
        <f>+Produccion_UO!P573</f>
        <v>0</v>
      </c>
      <c r="Q573" s="21">
        <f>+Produccion_UO!Q573</f>
        <v>0</v>
      </c>
      <c r="R573" s="21">
        <f>+Produccion_UO!R573</f>
        <v>0</v>
      </c>
      <c r="S573" s="21">
        <f>+Produccion_UO!S573</f>
        <v>0</v>
      </c>
      <c r="T573" s="21">
        <f>+Produccion_UO!T573</f>
        <v>0</v>
      </c>
      <c r="U573" s="21">
        <f>+Produccion_UO!U573</f>
        <v>0</v>
      </c>
      <c r="V573" s="21">
        <f>+Produccion_UO!V573</f>
        <v>0</v>
      </c>
      <c r="W573" s="21">
        <f>+Produccion_UO!W573</f>
        <v>0</v>
      </c>
      <c r="X573" s="21">
        <f>+Produccion_UO!X573</f>
        <v>0</v>
      </c>
      <c r="Y573" s="21">
        <f>+Produccion_UO!Y573</f>
        <v>0</v>
      </c>
      <c r="Z573" s="21">
        <f>+Produccion_UO!Z573</f>
        <v>0</v>
      </c>
      <c r="AA573" s="21">
        <f>+Produccion_UO!AA573</f>
        <v>0</v>
      </c>
      <c r="AB573" s="21">
        <f>+Produccion_UO!AB573</f>
        <v>0</v>
      </c>
      <c r="AC573" s="21">
        <f>+Produccion_UO!AC573</f>
        <v>0</v>
      </c>
      <c r="AD573" s="21">
        <f>+Produccion_UO!AD573</f>
        <v>0</v>
      </c>
      <c r="AE573" s="21">
        <f>+Produccion_UO!AE573</f>
        <v>0</v>
      </c>
      <c r="AF573" s="21">
        <f>+Produccion_UO!AF573</f>
        <v>0</v>
      </c>
      <c r="AG573" s="21">
        <f>+Produccion_UO!AG573</f>
        <v>0</v>
      </c>
      <c r="AH573" s="21">
        <f>+Produccion_UO!AH573</f>
        <v>0</v>
      </c>
      <c r="AI573" s="21">
        <f>+Produccion_UO!AI573</f>
        <v>0</v>
      </c>
      <c r="AJ573" s="21">
        <f>+Produccion_UO!AJ573</f>
        <v>0</v>
      </c>
      <c r="AK573" s="21">
        <f>+Produccion_UO!AK573</f>
        <v>0</v>
      </c>
      <c r="AL573" s="21">
        <f>+Produccion_UO!AL573</f>
        <v>0</v>
      </c>
      <c r="AM573" s="21">
        <f>+Produccion_UO!AM573</f>
        <v>0</v>
      </c>
      <c r="AN573" s="21">
        <f>+Produccion_UO!AN573</f>
        <v>0</v>
      </c>
      <c r="AO573" s="21">
        <f>+Produccion_UO!AO573</f>
        <v>0</v>
      </c>
      <c r="AP573" s="21">
        <f>+Produccion_UO!AP573</f>
        <v>0</v>
      </c>
      <c r="AQ573" s="21">
        <f>+Produccion_UO!AQ573</f>
        <v>0</v>
      </c>
      <c r="AR573" s="21">
        <f>+Produccion_UO!AR573</f>
        <v>0</v>
      </c>
    </row>
    <row r="574" spans="10:44" x14ac:dyDescent="0.25">
      <c r="J574" s="24" t="s">
        <v>76</v>
      </c>
      <c r="K574" s="54" t="s">
        <v>475</v>
      </c>
      <c r="L574" s="167" t="s">
        <v>682</v>
      </c>
      <c r="M574" s="21">
        <f>+Produccion_UO!M574</f>
        <v>0</v>
      </c>
      <c r="N574" s="21">
        <f>+Produccion_UO!N574</f>
        <v>0</v>
      </c>
      <c r="O574" s="21">
        <f>+Produccion_UO!O574</f>
        <v>0</v>
      </c>
      <c r="P574" s="21">
        <f>+Produccion_UO!P574</f>
        <v>0</v>
      </c>
      <c r="Q574" s="21">
        <f>+Produccion_UO!Q574</f>
        <v>0</v>
      </c>
      <c r="R574" s="21">
        <f>+Produccion_UO!R574</f>
        <v>0</v>
      </c>
      <c r="S574" s="21">
        <f>+Produccion_UO!S574</f>
        <v>0</v>
      </c>
      <c r="T574" s="21">
        <f>+Produccion_UO!T574</f>
        <v>0</v>
      </c>
      <c r="U574" s="21">
        <f>+Produccion_UO!U574</f>
        <v>0</v>
      </c>
      <c r="V574" s="21">
        <f>+Produccion_UO!V574</f>
        <v>0</v>
      </c>
      <c r="W574" s="21">
        <f>+Produccion_UO!W574</f>
        <v>0</v>
      </c>
      <c r="X574" s="21">
        <f>+Produccion_UO!X574</f>
        <v>0</v>
      </c>
      <c r="Y574" s="21">
        <f>+Produccion_UO!Y574</f>
        <v>0</v>
      </c>
      <c r="Z574" s="21">
        <f>+Produccion_UO!Z574</f>
        <v>0</v>
      </c>
      <c r="AA574" s="21">
        <f>+Produccion_UO!AA574</f>
        <v>0</v>
      </c>
      <c r="AB574" s="21">
        <f>+Produccion_UO!AB574</f>
        <v>0</v>
      </c>
      <c r="AC574" s="21">
        <f>+Produccion_UO!AC574</f>
        <v>0</v>
      </c>
      <c r="AD574" s="21">
        <f>+Produccion_UO!AD574</f>
        <v>0</v>
      </c>
      <c r="AE574" s="21">
        <f>+Produccion_UO!AE574</f>
        <v>0</v>
      </c>
      <c r="AF574" s="21">
        <f>+Produccion_UO!AF574</f>
        <v>0</v>
      </c>
      <c r="AG574" s="21">
        <f>+Produccion_UO!AG574</f>
        <v>0</v>
      </c>
      <c r="AH574" s="21">
        <f>+Produccion_UO!AH574</f>
        <v>0</v>
      </c>
      <c r="AI574" s="21">
        <f>+Produccion_UO!AI574</f>
        <v>0</v>
      </c>
      <c r="AJ574" s="21">
        <f>+Produccion_UO!AJ574</f>
        <v>0</v>
      </c>
      <c r="AK574" s="21">
        <f>+Produccion_UO!AK574</f>
        <v>0</v>
      </c>
      <c r="AL574" s="21">
        <f>+Produccion_UO!AL574</f>
        <v>0</v>
      </c>
      <c r="AM574" s="21">
        <f>+Produccion_UO!AM574</f>
        <v>0</v>
      </c>
      <c r="AN574" s="21">
        <f>+Produccion_UO!AN574</f>
        <v>0</v>
      </c>
      <c r="AO574" s="21">
        <f>+Produccion_UO!AO574</f>
        <v>0</v>
      </c>
      <c r="AP574" s="21">
        <f>+Produccion_UO!AP574</f>
        <v>0</v>
      </c>
      <c r="AQ574" s="21">
        <f>+Produccion_UO!AQ574</f>
        <v>0</v>
      </c>
      <c r="AR574" s="21">
        <f>+Produccion_UO!AR574</f>
        <v>0</v>
      </c>
    </row>
    <row r="575" spans="10:44" x14ac:dyDescent="0.25">
      <c r="J575" s="24" t="s">
        <v>77</v>
      </c>
      <c r="K575" s="54" t="s">
        <v>476</v>
      </c>
      <c r="L575" s="167" t="s">
        <v>680</v>
      </c>
      <c r="M575" s="21">
        <f>+Produccion_UO!M575</f>
        <v>0</v>
      </c>
      <c r="N575" s="21">
        <f>+Produccion_UO!N575</f>
        <v>0</v>
      </c>
      <c r="O575" s="21">
        <f>+Produccion_UO!O575</f>
        <v>0</v>
      </c>
      <c r="P575" s="21">
        <f>+Produccion_UO!P575</f>
        <v>0</v>
      </c>
      <c r="Q575" s="21">
        <f>+Produccion_UO!Q575</f>
        <v>0</v>
      </c>
      <c r="R575" s="21">
        <f>+Produccion_UO!R575</f>
        <v>0</v>
      </c>
      <c r="S575" s="21">
        <f>+Produccion_UO!S575</f>
        <v>0</v>
      </c>
      <c r="T575" s="21">
        <f>+Produccion_UO!T575</f>
        <v>0</v>
      </c>
      <c r="U575" s="21">
        <f>+Produccion_UO!U575</f>
        <v>0</v>
      </c>
      <c r="V575" s="21">
        <f>+Produccion_UO!V575</f>
        <v>0</v>
      </c>
      <c r="W575" s="21">
        <f>+Produccion_UO!W575</f>
        <v>0</v>
      </c>
      <c r="X575" s="21">
        <f>+Produccion_UO!X575</f>
        <v>0</v>
      </c>
      <c r="Y575" s="21">
        <f>+Produccion_UO!Y575</f>
        <v>0</v>
      </c>
      <c r="Z575" s="21">
        <f>+Produccion_UO!Z575</f>
        <v>0</v>
      </c>
      <c r="AA575" s="21">
        <f>+Produccion_UO!AA575</f>
        <v>0</v>
      </c>
      <c r="AB575" s="21">
        <f>+Produccion_UO!AB575</f>
        <v>0</v>
      </c>
      <c r="AC575" s="21">
        <f>+Produccion_UO!AC575</f>
        <v>0</v>
      </c>
      <c r="AD575" s="21">
        <f>+Produccion_UO!AD575</f>
        <v>0</v>
      </c>
      <c r="AE575" s="21">
        <f>+Produccion_UO!AE575</f>
        <v>0</v>
      </c>
      <c r="AF575" s="21">
        <f>+Produccion_UO!AF575</f>
        <v>0</v>
      </c>
      <c r="AG575" s="21">
        <f>+Produccion_UO!AG575</f>
        <v>0</v>
      </c>
      <c r="AH575" s="21">
        <f>+Produccion_UO!AH575</f>
        <v>0</v>
      </c>
      <c r="AI575" s="21">
        <f>+Produccion_UO!AI575</f>
        <v>0</v>
      </c>
      <c r="AJ575" s="21">
        <f>+Produccion_UO!AJ575</f>
        <v>0</v>
      </c>
      <c r="AK575" s="21">
        <f>+Produccion_UO!AK575</f>
        <v>0</v>
      </c>
      <c r="AL575" s="21">
        <f>+Produccion_UO!AL575</f>
        <v>0</v>
      </c>
      <c r="AM575" s="21">
        <f>+Produccion_UO!AM575</f>
        <v>0</v>
      </c>
      <c r="AN575" s="21">
        <f>+Produccion_UO!AN575</f>
        <v>0</v>
      </c>
      <c r="AO575" s="21">
        <f>+Produccion_UO!AO575</f>
        <v>0</v>
      </c>
      <c r="AP575" s="21">
        <f>+Produccion_UO!AP575</f>
        <v>0</v>
      </c>
      <c r="AQ575" s="21">
        <f>+Produccion_UO!AQ575</f>
        <v>0</v>
      </c>
      <c r="AR575" s="21">
        <f>+Produccion_UO!AR575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58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6" t="s">
        <v>286</v>
      </c>
      <c r="L582" s="167" t="s">
        <v>678</v>
      </c>
      <c r="M582" s="21">
        <f>+Produccion_UO!M582</f>
        <v>0</v>
      </c>
      <c r="N582" s="21">
        <f>+Produccion_UO!N582</f>
        <v>0</v>
      </c>
      <c r="O582" s="21">
        <f>+Produccion_UO!O582</f>
        <v>0</v>
      </c>
      <c r="P582" s="21">
        <f>+Produccion_UO!P582</f>
        <v>0</v>
      </c>
      <c r="Q582" s="21">
        <f>+Produccion_UO!Q582</f>
        <v>0</v>
      </c>
      <c r="R582" s="21">
        <f>+Produccion_UO!R582</f>
        <v>0</v>
      </c>
      <c r="S582" s="21">
        <f>+Produccion_UO!S582</f>
        <v>0</v>
      </c>
      <c r="T582" s="21">
        <f>+Produccion_UO!T582</f>
        <v>0</v>
      </c>
      <c r="U582" s="21">
        <f>+Produccion_UO!U582</f>
        <v>0</v>
      </c>
      <c r="V582" s="21">
        <f>+Produccion_UO!V582</f>
        <v>0</v>
      </c>
      <c r="W582" s="21">
        <f>+Produccion_UO!W582</f>
        <v>0</v>
      </c>
      <c r="X582" s="21">
        <f>+Produccion_UO!X582</f>
        <v>0</v>
      </c>
      <c r="Y582" s="21">
        <f>+Produccion_UO!Y582</f>
        <v>0</v>
      </c>
      <c r="Z582" s="21">
        <f>+Produccion_UO!Z582</f>
        <v>0</v>
      </c>
      <c r="AA582" s="21">
        <f>+Produccion_UO!AA582</f>
        <v>0</v>
      </c>
      <c r="AB582" s="21">
        <f>+Produccion_UO!AB582</f>
        <v>0</v>
      </c>
      <c r="AC582" s="21">
        <f>+Produccion_UO!AC582</f>
        <v>0</v>
      </c>
      <c r="AD582" s="21">
        <f>+Produccion_UO!AD582</f>
        <v>0</v>
      </c>
      <c r="AE582" s="21">
        <f>+Produccion_UO!AE582</f>
        <v>0</v>
      </c>
      <c r="AF582" s="21">
        <f>+Produccion_UO!AF582</f>
        <v>0</v>
      </c>
      <c r="AG582" s="21">
        <f>+Produccion_UO!AG582</f>
        <v>0</v>
      </c>
      <c r="AH582" s="21">
        <f>+Produccion_UO!AH582</f>
        <v>0</v>
      </c>
      <c r="AI582" s="21">
        <f>+Produccion_UO!AI582</f>
        <v>0</v>
      </c>
      <c r="AJ582" s="21">
        <f>+Produccion_UO!AJ582</f>
        <v>0</v>
      </c>
      <c r="AK582" s="21">
        <f>+Produccion_UO!AK582</f>
        <v>0</v>
      </c>
      <c r="AL582" s="21">
        <f>+Produccion_UO!AL582</f>
        <v>0</v>
      </c>
      <c r="AM582" s="21">
        <f>+Produccion_UO!AM582</f>
        <v>0</v>
      </c>
      <c r="AN582" s="21">
        <f>+Produccion_UO!AN582</f>
        <v>0</v>
      </c>
      <c r="AO582" s="21">
        <f>+Produccion_UO!AO582</f>
        <v>0</v>
      </c>
      <c r="AP582" s="21">
        <f>+Produccion_UO!AP582</f>
        <v>0</v>
      </c>
      <c r="AQ582" s="21">
        <f>+Produccion_UO!AQ582</f>
        <v>0</v>
      </c>
      <c r="AR582" s="21">
        <f>+Produccion_UO!AR582</f>
        <v>0</v>
      </c>
    </row>
    <row r="583" spans="10:44" x14ac:dyDescent="0.25">
      <c r="J583" s="24" t="s">
        <v>73</v>
      </c>
      <c r="K583" s="166" t="s">
        <v>230</v>
      </c>
      <c r="L583" s="167" t="s">
        <v>679</v>
      </c>
      <c r="M583" s="21">
        <f>+Produccion_UO!M583+Produccion_UO!M584</f>
        <v>2374.1677765604113</v>
      </c>
      <c r="N583" s="21">
        <f>+Produccion_UO!N583+Produccion_UO!N584</f>
        <v>2176.1514076403446</v>
      </c>
      <c r="O583" s="21">
        <f>+Produccion_UO!O583+Produccion_UO!O584</f>
        <v>1931.6937938973083</v>
      </c>
      <c r="P583" s="21">
        <f>+Produccion_UO!P583+Produccion_UO!P584</f>
        <v>1784.088823779364</v>
      </c>
      <c r="Q583" s="21">
        <f>+Produccion_UO!Q583+Produccion_UO!Q584</f>
        <v>1226.3859468534138</v>
      </c>
      <c r="R583" s="21">
        <f>+Produccion_UO!R583+Produccion_UO!R584</f>
        <v>1032.0398292853749</v>
      </c>
      <c r="S583" s="21">
        <f>+Produccion_UO!S583+Produccion_UO!S584</f>
        <v>837.6937117173361</v>
      </c>
      <c r="T583" s="21">
        <f>+Produccion_UO!T583+Produccion_UO!T584</f>
        <v>683.57901010671105</v>
      </c>
      <c r="U583" s="21">
        <f>+Produccion_UO!U583+Produccion_UO!U584</f>
        <v>177.76765590396971</v>
      </c>
      <c r="V583" s="21">
        <f>+Produccion_UO!V583+Produccion_UO!V584</f>
        <v>0</v>
      </c>
      <c r="W583" s="21">
        <f>+Produccion_UO!W583+Produccion_UO!W584</f>
        <v>0</v>
      </c>
      <c r="X583" s="21">
        <f>+Produccion_UO!X583+Produccion_UO!X584</f>
        <v>601.97717534428887</v>
      </c>
      <c r="Y583" s="21">
        <f>+Produccion_UO!Y583+Produccion_UO!Y584</f>
        <v>601.97717534428887</v>
      </c>
      <c r="Z583" s="21">
        <f>+Produccion_UO!Z583+Produccion_UO!Z584</f>
        <v>302.86201532233054</v>
      </c>
      <c r="AA583" s="21">
        <f>+Produccion_UO!AA583+Produccion_UO!AA584</f>
        <v>0</v>
      </c>
      <c r="AB583" s="21">
        <f>+Produccion_UO!AB583+Produccion_UO!AB584</f>
        <v>0</v>
      </c>
      <c r="AC583" s="21">
        <f>+Produccion_UO!AC583+Produccion_UO!AC584</f>
        <v>0</v>
      </c>
      <c r="AD583" s="21">
        <f>+Produccion_UO!AD583+Produccion_UO!AD584</f>
        <v>0</v>
      </c>
      <c r="AE583" s="21">
        <f>+Produccion_UO!AE583+Produccion_UO!AE584</f>
        <v>0</v>
      </c>
      <c r="AF583" s="21">
        <f>+Produccion_UO!AF583+Produccion_UO!AF584</f>
        <v>0</v>
      </c>
      <c r="AG583" s="21">
        <f>+Produccion_UO!AG583+Produccion_UO!AG584</f>
        <v>0</v>
      </c>
      <c r="AH583" s="21">
        <f>+Produccion_UO!AH583+Produccion_UO!AH584</f>
        <v>0</v>
      </c>
      <c r="AI583" s="21">
        <f>+Produccion_UO!AI583+Produccion_UO!AI584</f>
        <v>0</v>
      </c>
      <c r="AJ583" s="21">
        <f>+Produccion_UO!AJ583+Produccion_UO!AJ584</f>
        <v>0</v>
      </c>
      <c r="AK583" s="21">
        <f>+Produccion_UO!AK583+Produccion_UO!AK584</f>
        <v>0</v>
      </c>
      <c r="AL583" s="21">
        <f>+Produccion_UO!AL583+Produccion_UO!AL584</f>
        <v>0</v>
      </c>
      <c r="AM583" s="21">
        <f>+Produccion_UO!AM583+Produccion_UO!AM584</f>
        <v>0</v>
      </c>
      <c r="AN583" s="21">
        <f>+Produccion_UO!AN583+Produccion_UO!AN584</f>
        <v>0</v>
      </c>
      <c r="AO583" s="21">
        <f>+Produccion_UO!AO583+Produccion_UO!AO584</f>
        <v>0</v>
      </c>
      <c r="AP583" s="21">
        <f>+Produccion_UO!AP583+Produccion_UO!AP584</f>
        <v>0</v>
      </c>
      <c r="AQ583" s="21">
        <f>+Produccion_UO!AQ583+Produccion_UO!AQ584</f>
        <v>0</v>
      </c>
      <c r="AR583" s="21">
        <f>+Produccion_UO!AR583+Produccion_UO!AR584</f>
        <v>0</v>
      </c>
    </row>
    <row r="584" spans="10:44" x14ac:dyDescent="0.25">
      <c r="J584" s="24"/>
      <c r="L584" s="168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</row>
    <row r="585" spans="10:44" x14ac:dyDescent="0.25">
      <c r="J585" s="24" t="s">
        <v>74</v>
      </c>
      <c r="K585" s="166" t="s">
        <v>287</v>
      </c>
      <c r="L585" s="167" t="s">
        <v>683</v>
      </c>
      <c r="M585" s="21">
        <f>+Produccion_UO!M585</f>
        <v>0</v>
      </c>
      <c r="N585" s="21">
        <f>+Produccion_UO!N585</f>
        <v>0</v>
      </c>
      <c r="O585" s="21">
        <f>+Produccion_UO!O585</f>
        <v>0</v>
      </c>
      <c r="P585" s="21">
        <f>+Produccion_UO!P585</f>
        <v>0</v>
      </c>
      <c r="Q585" s="21">
        <f>+Produccion_UO!Q585</f>
        <v>0</v>
      </c>
      <c r="R585" s="21">
        <f>+Produccion_UO!R585</f>
        <v>0</v>
      </c>
      <c r="S585" s="21">
        <f>+Produccion_UO!S585</f>
        <v>0</v>
      </c>
      <c r="T585" s="21">
        <f>+Produccion_UO!T585</f>
        <v>0</v>
      </c>
      <c r="U585" s="21">
        <f>+Produccion_UO!U585</f>
        <v>0</v>
      </c>
      <c r="V585" s="21">
        <f>+Produccion_UO!V585</f>
        <v>0</v>
      </c>
      <c r="W585" s="21">
        <f>+Produccion_UO!W585</f>
        <v>0</v>
      </c>
      <c r="X585" s="21">
        <f>+Produccion_UO!X585</f>
        <v>0</v>
      </c>
      <c r="Y585" s="21">
        <f>+Produccion_UO!Y585</f>
        <v>0</v>
      </c>
      <c r="Z585" s="21">
        <f>+Produccion_UO!Z585</f>
        <v>0</v>
      </c>
      <c r="AA585" s="21">
        <f>+Produccion_UO!AA585</f>
        <v>0</v>
      </c>
      <c r="AB585" s="21">
        <f>+Produccion_UO!AB585</f>
        <v>0</v>
      </c>
      <c r="AC585" s="21">
        <f>+Produccion_UO!AC585</f>
        <v>0</v>
      </c>
      <c r="AD585" s="21">
        <f>+Produccion_UO!AD585</f>
        <v>0</v>
      </c>
      <c r="AE585" s="21">
        <f>+Produccion_UO!AE585</f>
        <v>0</v>
      </c>
      <c r="AF585" s="21">
        <f>+Produccion_UO!AF585</f>
        <v>0</v>
      </c>
      <c r="AG585" s="21">
        <f>+Produccion_UO!AG585</f>
        <v>0</v>
      </c>
      <c r="AH585" s="21">
        <f>+Produccion_UO!AH585</f>
        <v>0</v>
      </c>
      <c r="AI585" s="21">
        <f>+Produccion_UO!AI585</f>
        <v>0</v>
      </c>
      <c r="AJ585" s="21">
        <f>+Produccion_UO!AJ585</f>
        <v>0</v>
      </c>
      <c r="AK585" s="21">
        <f>+Produccion_UO!AK585</f>
        <v>0</v>
      </c>
      <c r="AL585" s="21">
        <f>+Produccion_UO!AL585</f>
        <v>0</v>
      </c>
      <c r="AM585" s="21">
        <f>+Produccion_UO!AM585</f>
        <v>0</v>
      </c>
      <c r="AN585" s="21">
        <f>+Produccion_UO!AN585</f>
        <v>0</v>
      </c>
      <c r="AO585" s="21">
        <f>+Produccion_UO!AO585</f>
        <v>0</v>
      </c>
      <c r="AP585" s="21">
        <f>+Produccion_UO!AP585</f>
        <v>0</v>
      </c>
      <c r="AQ585" s="21">
        <f>+Produccion_UO!AQ585</f>
        <v>0</v>
      </c>
      <c r="AR585" s="21">
        <f>+Produccion_UO!AR585</f>
        <v>0</v>
      </c>
    </row>
    <row r="586" spans="10:44" x14ac:dyDescent="0.25">
      <c r="J586" s="24" t="s">
        <v>75</v>
      </c>
      <c r="K586" s="166" t="s">
        <v>288</v>
      </c>
      <c r="L586" s="167" t="s">
        <v>681</v>
      </c>
      <c r="M586" s="21">
        <f>+Produccion_UO!M586</f>
        <v>0</v>
      </c>
      <c r="N586" s="21">
        <f>+Produccion_UO!N586</f>
        <v>0</v>
      </c>
      <c r="O586" s="21">
        <f>+Produccion_UO!O586</f>
        <v>0</v>
      </c>
      <c r="P586" s="21">
        <f>+Produccion_UO!P586</f>
        <v>0</v>
      </c>
      <c r="Q586" s="21">
        <f>+Produccion_UO!Q586</f>
        <v>0</v>
      </c>
      <c r="R586" s="21">
        <f>+Produccion_UO!R586</f>
        <v>0</v>
      </c>
      <c r="S586" s="21">
        <f>+Produccion_UO!S586</f>
        <v>0</v>
      </c>
      <c r="T586" s="21">
        <f>+Produccion_UO!T586</f>
        <v>0</v>
      </c>
      <c r="U586" s="21">
        <f>+Produccion_UO!U586</f>
        <v>0</v>
      </c>
      <c r="V586" s="21">
        <f>+Produccion_UO!V586</f>
        <v>0</v>
      </c>
      <c r="W586" s="21">
        <f>+Produccion_UO!W586</f>
        <v>0</v>
      </c>
      <c r="X586" s="21">
        <f>+Produccion_UO!X586</f>
        <v>0</v>
      </c>
      <c r="Y586" s="21">
        <f>+Produccion_UO!Y586</f>
        <v>0</v>
      </c>
      <c r="Z586" s="21">
        <f>+Produccion_UO!Z586</f>
        <v>0</v>
      </c>
      <c r="AA586" s="21">
        <f>+Produccion_UO!AA586</f>
        <v>0</v>
      </c>
      <c r="AB586" s="21">
        <f>+Produccion_UO!AB586</f>
        <v>0</v>
      </c>
      <c r="AC586" s="21">
        <f>+Produccion_UO!AC586</f>
        <v>0</v>
      </c>
      <c r="AD586" s="21">
        <f>+Produccion_UO!AD586</f>
        <v>0</v>
      </c>
      <c r="AE586" s="21">
        <f>+Produccion_UO!AE586</f>
        <v>0</v>
      </c>
      <c r="AF586" s="21">
        <f>+Produccion_UO!AF586</f>
        <v>0</v>
      </c>
      <c r="AG586" s="21">
        <f>+Produccion_UO!AG586</f>
        <v>0</v>
      </c>
      <c r="AH586" s="21">
        <f>+Produccion_UO!AH586</f>
        <v>0</v>
      </c>
      <c r="AI586" s="21">
        <f>+Produccion_UO!AI586</f>
        <v>0</v>
      </c>
      <c r="AJ586" s="21">
        <f>+Produccion_UO!AJ586</f>
        <v>0</v>
      </c>
      <c r="AK586" s="21">
        <f>+Produccion_UO!AK586</f>
        <v>0</v>
      </c>
      <c r="AL586" s="21">
        <f>+Produccion_UO!AL586</f>
        <v>0</v>
      </c>
      <c r="AM586" s="21">
        <f>+Produccion_UO!AM586</f>
        <v>0</v>
      </c>
      <c r="AN586" s="21">
        <f>+Produccion_UO!AN586</f>
        <v>0</v>
      </c>
      <c r="AO586" s="21">
        <f>+Produccion_UO!AO586</f>
        <v>0</v>
      </c>
      <c r="AP586" s="21">
        <f>+Produccion_UO!AP586</f>
        <v>0</v>
      </c>
      <c r="AQ586" s="21">
        <f>+Produccion_UO!AQ586</f>
        <v>0</v>
      </c>
      <c r="AR586" s="21">
        <f>+Produccion_UO!AR586</f>
        <v>0</v>
      </c>
    </row>
    <row r="587" spans="10:44" x14ac:dyDescent="0.25">
      <c r="J587" s="24" t="s">
        <v>76</v>
      </c>
      <c r="K587" s="166" t="s">
        <v>289</v>
      </c>
      <c r="L587" s="167" t="s">
        <v>682</v>
      </c>
      <c r="M587" s="21">
        <f>+Produccion_UO!M587</f>
        <v>0</v>
      </c>
      <c r="N587" s="21">
        <f>+Produccion_UO!N587</f>
        <v>0</v>
      </c>
      <c r="O587" s="21">
        <f>+Produccion_UO!O587</f>
        <v>0</v>
      </c>
      <c r="P587" s="21">
        <f>+Produccion_UO!P587</f>
        <v>0</v>
      </c>
      <c r="Q587" s="21">
        <f>+Produccion_UO!Q587</f>
        <v>0</v>
      </c>
      <c r="R587" s="21">
        <f>+Produccion_UO!R587</f>
        <v>0</v>
      </c>
      <c r="S587" s="21">
        <f>+Produccion_UO!S587</f>
        <v>0</v>
      </c>
      <c r="T587" s="21">
        <f>+Produccion_UO!T587</f>
        <v>0</v>
      </c>
      <c r="U587" s="21">
        <f>+Produccion_UO!U587</f>
        <v>0</v>
      </c>
      <c r="V587" s="21">
        <f>+Produccion_UO!V587</f>
        <v>0</v>
      </c>
      <c r="W587" s="21">
        <f>+Produccion_UO!W587</f>
        <v>0</v>
      </c>
      <c r="X587" s="21">
        <f>+Produccion_UO!X587</f>
        <v>0</v>
      </c>
      <c r="Y587" s="21">
        <f>+Produccion_UO!Y587</f>
        <v>0</v>
      </c>
      <c r="Z587" s="21">
        <f>+Produccion_UO!Z587</f>
        <v>0</v>
      </c>
      <c r="AA587" s="21">
        <f>+Produccion_UO!AA587</f>
        <v>0</v>
      </c>
      <c r="AB587" s="21">
        <f>+Produccion_UO!AB587</f>
        <v>0</v>
      </c>
      <c r="AC587" s="21">
        <f>+Produccion_UO!AC587</f>
        <v>0</v>
      </c>
      <c r="AD587" s="21">
        <f>+Produccion_UO!AD587</f>
        <v>0</v>
      </c>
      <c r="AE587" s="21">
        <f>+Produccion_UO!AE587</f>
        <v>0</v>
      </c>
      <c r="AF587" s="21">
        <f>+Produccion_UO!AF587</f>
        <v>0</v>
      </c>
      <c r="AG587" s="21">
        <f>+Produccion_UO!AG587</f>
        <v>0</v>
      </c>
      <c r="AH587" s="21">
        <f>+Produccion_UO!AH587</f>
        <v>0</v>
      </c>
      <c r="AI587" s="21">
        <f>+Produccion_UO!AI587</f>
        <v>0</v>
      </c>
      <c r="AJ587" s="21">
        <f>+Produccion_UO!AJ587</f>
        <v>0</v>
      </c>
      <c r="AK587" s="21">
        <f>+Produccion_UO!AK587</f>
        <v>0</v>
      </c>
      <c r="AL587" s="21">
        <f>+Produccion_UO!AL587</f>
        <v>0</v>
      </c>
      <c r="AM587" s="21">
        <f>+Produccion_UO!AM587</f>
        <v>0</v>
      </c>
      <c r="AN587" s="21">
        <f>+Produccion_UO!AN587</f>
        <v>0</v>
      </c>
      <c r="AO587" s="21">
        <f>+Produccion_UO!AO587</f>
        <v>0</v>
      </c>
      <c r="AP587" s="21">
        <f>+Produccion_UO!AP587</f>
        <v>0</v>
      </c>
      <c r="AQ587" s="21">
        <f>+Produccion_UO!AQ587</f>
        <v>0</v>
      </c>
      <c r="AR587" s="21">
        <f>+Produccion_UO!AR587</f>
        <v>0</v>
      </c>
    </row>
    <row r="588" spans="10:44" x14ac:dyDescent="0.25">
      <c r="J588" s="24" t="s">
        <v>77</v>
      </c>
      <c r="K588" s="166" t="s">
        <v>231</v>
      </c>
      <c r="L588" s="167" t="s">
        <v>680</v>
      </c>
      <c r="M588" s="21">
        <f>+Produccion_UO!M588</f>
        <v>39.079686244696667</v>
      </c>
      <c r="N588" s="21">
        <f>+Produccion_UO!N588</f>
        <v>38.329167767579996</v>
      </c>
      <c r="O588" s="21">
        <f>+Produccion_UO!O588</f>
        <v>38.354449985889438</v>
      </c>
      <c r="P588" s="21">
        <f>+Produccion_UO!P588</f>
        <v>38.379732204198611</v>
      </c>
      <c r="Q588" s="21">
        <f>+Produccion_UO!Q588</f>
        <v>38.405014422507776</v>
      </c>
      <c r="R588" s="21">
        <f>+Produccion_UO!R588</f>
        <v>35.312722153180829</v>
      </c>
      <c r="S588" s="21">
        <f>+Produccion_UO!S588</f>
        <v>32.220429883853889</v>
      </c>
      <c r="T588" s="21">
        <f>+Produccion_UO!T588</f>
        <v>29.67583887139833</v>
      </c>
      <c r="U588" s="21">
        <f>+Produccion_UO!U588</f>
        <v>27.131247858942746</v>
      </c>
      <c r="V588" s="21">
        <f>+Produccion_UO!V588</f>
        <v>25.022055727067443</v>
      </c>
      <c r="W588" s="21">
        <f>+Produccion_UO!W588</f>
        <v>22.912863595192164</v>
      </c>
      <c r="X588" s="21">
        <f>+Produccion_UO!X588</f>
        <v>20.80367146331686</v>
      </c>
      <c r="Y588" s="21">
        <f>+Produccion_UO!Y588</f>
        <v>19.324022330987525</v>
      </c>
      <c r="Z588" s="21">
        <f>+Produccion_UO!Z588</f>
        <v>17.844373198658221</v>
      </c>
      <c r="AA588" s="21">
        <f>+Produccion_UO!AA588</f>
        <v>7.5036726566781109</v>
      </c>
      <c r="AB588" s="21">
        <f>+Produccion_UO!AB588</f>
        <v>0</v>
      </c>
      <c r="AC588" s="21">
        <f>+Produccion_UO!AC588</f>
        <v>0</v>
      </c>
      <c r="AD588" s="21">
        <f>+Produccion_UO!AD588</f>
        <v>0</v>
      </c>
      <c r="AE588" s="21">
        <f>+Produccion_UO!AE588</f>
        <v>0</v>
      </c>
      <c r="AF588" s="21">
        <f>+Produccion_UO!AF588</f>
        <v>0</v>
      </c>
      <c r="AG588" s="21">
        <f>+Produccion_UO!AG588</f>
        <v>0</v>
      </c>
      <c r="AH588" s="21">
        <f>+Produccion_UO!AH588</f>
        <v>0</v>
      </c>
      <c r="AI588" s="21">
        <f>+Produccion_UO!AI588</f>
        <v>0</v>
      </c>
      <c r="AJ588" s="21">
        <f>+Produccion_UO!AJ588</f>
        <v>0</v>
      </c>
      <c r="AK588" s="21">
        <f>+Produccion_UO!AK588</f>
        <v>0</v>
      </c>
      <c r="AL588" s="21">
        <f>+Produccion_UO!AL588</f>
        <v>0</v>
      </c>
      <c r="AM588" s="21">
        <f>+Produccion_UO!AM588</f>
        <v>0</v>
      </c>
      <c r="AN588" s="21">
        <f>+Produccion_UO!AN588</f>
        <v>0</v>
      </c>
      <c r="AO588" s="21">
        <f>+Produccion_UO!AO588</f>
        <v>0</v>
      </c>
      <c r="AP588" s="21">
        <f>+Produccion_UO!AP588</f>
        <v>0</v>
      </c>
      <c r="AQ588" s="21">
        <f>+Produccion_UO!AQ588</f>
        <v>0</v>
      </c>
      <c r="AR588" s="21">
        <f>+Produccion_UO!AR588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4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3" t="s">
        <v>678</v>
      </c>
      <c r="M596" s="21">
        <f>+Produccion_UO!M596</f>
        <v>264.40887629440834</v>
      </c>
      <c r="N596" s="21">
        <f>+Produccion_UO!N596</f>
        <v>213.6640473602655</v>
      </c>
      <c r="O596" s="21">
        <f>+Produccion_UO!O596</f>
        <v>167.28726127504768</v>
      </c>
      <c r="P596" s="21">
        <f>+Produccion_UO!P596</f>
        <v>195.36016349983919</v>
      </c>
      <c r="Q596" s="21">
        <f>+Produccion_UO!Q596</f>
        <v>186.20822156962603</v>
      </c>
      <c r="R596" s="21">
        <f>+Produccion_UO!R596</f>
        <v>0</v>
      </c>
      <c r="S596" s="21">
        <f>+Produccion_UO!S596</f>
        <v>0</v>
      </c>
      <c r="T596" s="21">
        <f>+Produccion_UO!T596</f>
        <v>0</v>
      </c>
      <c r="U596" s="21">
        <f>+Produccion_UO!U596</f>
        <v>0</v>
      </c>
      <c r="V596" s="21">
        <f>+Produccion_UO!V596</f>
        <v>0</v>
      </c>
      <c r="W596" s="21">
        <f>+Produccion_UO!W596</f>
        <v>0</v>
      </c>
      <c r="X596" s="21">
        <f>+Produccion_UO!X596</f>
        <v>0</v>
      </c>
      <c r="Y596" s="21">
        <f>+Produccion_UO!Y596</f>
        <v>0</v>
      </c>
      <c r="Z596" s="21">
        <f>+Produccion_UO!Z596</f>
        <v>0</v>
      </c>
      <c r="AA596" s="21">
        <f>+Produccion_UO!AA596</f>
        <v>0</v>
      </c>
      <c r="AB596" s="21">
        <f>+Produccion_UO!AB596</f>
        <v>0</v>
      </c>
      <c r="AC596" s="21">
        <f>+Produccion_UO!AC596</f>
        <v>0</v>
      </c>
      <c r="AD596" s="21">
        <f>+Produccion_UO!AD596</f>
        <v>0</v>
      </c>
      <c r="AE596" s="21">
        <f>+Produccion_UO!AE596</f>
        <v>0</v>
      </c>
      <c r="AF596" s="21">
        <f>+Produccion_UO!AF596</f>
        <v>0</v>
      </c>
      <c r="AG596" s="21">
        <f>+Produccion_UO!AG596</f>
        <v>0</v>
      </c>
      <c r="AH596" s="21">
        <f>+Produccion_UO!AH596</f>
        <v>0</v>
      </c>
      <c r="AI596" s="21">
        <f>+Produccion_UO!AI596</f>
        <v>0</v>
      </c>
      <c r="AJ596" s="21">
        <f>+Produccion_UO!AJ596</f>
        <v>0</v>
      </c>
      <c r="AK596" s="21">
        <f>+Produccion_UO!AK596</f>
        <v>0</v>
      </c>
      <c r="AL596" s="21">
        <f>+Produccion_UO!AL596</f>
        <v>0</v>
      </c>
      <c r="AM596" s="21">
        <f>+Produccion_UO!AM596</f>
        <v>0</v>
      </c>
      <c r="AN596" s="21">
        <f>+Produccion_UO!AN596</f>
        <v>0</v>
      </c>
      <c r="AO596" s="21">
        <f>+Produccion_UO!AO596</f>
        <v>0</v>
      </c>
      <c r="AP596" s="21">
        <f>+Produccion_UO!AP596</f>
        <v>0</v>
      </c>
      <c r="AQ596" s="21">
        <f>+Produccion_UO!AQ596</f>
        <v>0</v>
      </c>
      <c r="AR596" s="21">
        <f>+Produccion_UO!AR596</f>
        <v>0</v>
      </c>
    </row>
    <row r="597" spans="10:44" x14ac:dyDescent="0.25">
      <c r="J597" s="61" t="s">
        <v>73</v>
      </c>
      <c r="K597" s="19" t="s">
        <v>322</v>
      </c>
      <c r="L597" s="163" t="s">
        <v>679</v>
      </c>
      <c r="M597" s="21">
        <f>+Produccion_UO!M597+Produccion_UO!M598</f>
        <v>2695.2193238426421</v>
      </c>
      <c r="N597" s="21">
        <f>+Produccion_UO!N597+Produccion_UO!N598</f>
        <v>2613.5039644218291</v>
      </c>
      <c r="O597" s="21">
        <f>+Produccion_UO!O597+Produccion_UO!O598</f>
        <v>2485.9546343397119</v>
      </c>
      <c r="P597" s="21">
        <f>+Produccion_UO!P597+Produccion_UO!P598</f>
        <v>2433.2748376380123</v>
      </c>
      <c r="Q597" s="21">
        <f>+Produccion_UO!Q597+Produccion_UO!Q598</f>
        <v>2063.5790280141096</v>
      </c>
      <c r="R597" s="21">
        <f>+Produccion_UO!R597+Produccion_UO!R598</f>
        <v>1998.890712855251</v>
      </c>
      <c r="S597" s="21">
        <f>+Produccion_UO!S597+Produccion_UO!S598</f>
        <v>1934.2023976963933</v>
      </c>
      <c r="T597" s="21">
        <f>+Produccion_UO!T597+Produccion_UO!T598</f>
        <v>1882.9051527956242</v>
      </c>
      <c r="U597" s="21">
        <f>+Produccion_UO!U597+Produccion_UO!U598</f>
        <v>1570.5848206894857</v>
      </c>
      <c r="V597" s="21">
        <f>+Produccion_UO!V597+Produccion_UO!V598</f>
        <v>1409.8418256789923</v>
      </c>
      <c r="W597" s="21">
        <f>+Produccion_UO!W597+Produccion_UO!W598</f>
        <v>945.22800595343858</v>
      </c>
      <c r="X597" s="21">
        <f>+Produccion_UO!X597+Produccion_UO!X598</f>
        <v>672.42005503329119</v>
      </c>
      <c r="Y597" s="21">
        <f>+Produccion_UO!Y597+Produccion_UO!Y598</f>
        <v>672.42005503329119</v>
      </c>
      <c r="Z597" s="21">
        <f>+Produccion_UO!Z597+Produccion_UO!Z598</f>
        <v>572.86360142988713</v>
      </c>
      <c r="AA597" s="21">
        <f>+Produccion_UO!AA597+Produccion_UO!AA598</f>
        <v>0</v>
      </c>
      <c r="AB597" s="21">
        <f>+Produccion_UO!AB597+Produccion_UO!AB598</f>
        <v>0</v>
      </c>
      <c r="AC597" s="21">
        <f>+Produccion_UO!AC597+Produccion_UO!AC598</f>
        <v>0</v>
      </c>
      <c r="AD597" s="21">
        <f>+Produccion_UO!AD597+Produccion_UO!AD598</f>
        <v>0</v>
      </c>
      <c r="AE597" s="21">
        <f>+Produccion_UO!AE597+Produccion_UO!AE598</f>
        <v>0</v>
      </c>
      <c r="AF597" s="21">
        <f>+Produccion_UO!AF597+Produccion_UO!AF598</f>
        <v>0</v>
      </c>
      <c r="AG597" s="21">
        <f>+Produccion_UO!AG597+Produccion_UO!AG598</f>
        <v>0</v>
      </c>
      <c r="AH597" s="21">
        <f>+Produccion_UO!AH597+Produccion_UO!AH598</f>
        <v>0</v>
      </c>
      <c r="AI597" s="21">
        <f>+Produccion_UO!AI597+Produccion_UO!AI598</f>
        <v>0</v>
      </c>
      <c r="AJ597" s="21">
        <f>+Produccion_UO!AJ597+Produccion_UO!AJ598</f>
        <v>0</v>
      </c>
      <c r="AK597" s="21">
        <f>+Produccion_UO!AK597+Produccion_UO!AK598</f>
        <v>0</v>
      </c>
      <c r="AL597" s="21">
        <f>+Produccion_UO!AL597+Produccion_UO!AL598</f>
        <v>0</v>
      </c>
      <c r="AM597" s="21">
        <f>+Produccion_UO!AM597+Produccion_UO!AM598</f>
        <v>0</v>
      </c>
      <c r="AN597" s="21">
        <f>+Produccion_UO!AN597+Produccion_UO!AN598</f>
        <v>0</v>
      </c>
      <c r="AO597" s="21">
        <f>+Produccion_UO!AO597+Produccion_UO!AO598</f>
        <v>0</v>
      </c>
      <c r="AP597" s="21">
        <f>+Produccion_UO!AP597+Produccion_UO!AP598</f>
        <v>0</v>
      </c>
      <c r="AQ597" s="21">
        <f>+Produccion_UO!AQ597+Produccion_UO!AQ598</f>
        <v>0</v>
      </c>
      <c r="AR597" s="21">
        <f>+Produccion_UO!AR597+Produccion_UO!AR598</f>
        <v>0</v>
      </c>
    </row>
    <row r="598" spans="10:44" x14ac:dyDescent="0.25">
      <c r="J598" s="61" t="s">
        <v>73</v>
      </c>
      <c r="K598" s="19" t="s">
        <v>324</v>
      </c>
      <c r="L598" s="163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</row>
    <row r="599" spans="10:44" x14ac:dyDescent="0.25">
      <c r="J599" s="61" t="s">
        <v>74</v>
      </c>
      <c r="K599" s="19" t="s">
        <v>326</v>
      </c>
      <c r="L599" s="163" t="s">
        <v>683</v>
      </c>
      <c r="M599" s="21">
        <f>+Produccion_UO!M599</f>
        <v>114.72359765252507</v>
      </c>
      <c r="N599" s="21">
        <f>+Produccion_UO!N599</f>
        <v>108.40963018047545</v>
      </c>
      <c r="O599" s="21">
        <f>+Produccion_UO!O599</f>
        <v>103.64437171100404</v>
      </c>
      <c r="P599" s="21">
        <f>+Produccion_UO!P599</f>
        <v>98.879113241532536</v>
      </c>
      <c r="Q599" s="21">
        <f>+Produccion_UO!Q599</f>
        <v>94.113854772061089</v>
      </c>
      <c r="R599" s="21">
        <f>+Produccion_UO!R599</f>
        <v>87.301257129695657</v>
      </c>
      <c r="S599" s="21">
        <f>+Produccion_UO!S599</f>
        <v>82.645190082778583</v>
      </c>
      <c r="T599" s="21">
        <f>+Produccion_UO!T599</f>
        <v>9.4155507776374936</v>
      </c>
      <c r="U599" s="21">
        <f>+Produccion_UO!U599</f>
        <v>0</v>
      </c>
      <c r="V599" s="21">
        <f>+Produccion_UO!V599</f>
        <v>0</v>
      </c>
      <c r="W599" s="21">
        <f>+Produccion_UO!W599</f>
        <v>0</v>
      </c>
      <c r="X599" s="21">
        <f>+Produccion_UO!X599</f>
        <v>0</v>
      </c>
      <c r="Y599" s="21">
        <f>+Produccion_UO!Y599</f>
        <v>0</v>
      </c>
      <c r="Z599" s="21">
        <f>+Produccion_UO!Z599</f>
        <v>0</v>
      </c>
      <c r="AA599" s="21">
        <f>+Produccion_UO!AA599</f>
        <v>0</v>
      </c>
      <c r="AB599" s="21">
        <f>+Produccion_UO!AB599</f>
        <v>0</v>
      </c>
      <c r="AC599" s="21">
        <f>+Produccion_UO!AC599</f>
        <v>0</v>
      </c>
      <c r="AD599" s="21">
        <f>+Produccion_UO!AD599</f>
        <v>0</v>
      </c>
      <c r="AE599" s="21">
        <f>+Produccion_UO!AE599</f>
        <v>0</v>
      </c>
      <c r="AF599" s="21">
        <f>+Produccion_UO!AF599</f>
        <v>0</v>
      </c>
      <c r="AG599" s="21">
        <f>+Produccion_UO!AG599</f>
        <v>0</v>
      </c>
      <c r="AH599" s="21">
        <f>+Produccion_UO!AH599</f>
        <v>0</v>
      </c>
      <c r="AI599" s="21">
        <f>+Produccion_UO!AI599</f>
        <v>0</v>
      </c>
      <c r="AJ599" s="21">
        <f>+Produccion_UO!AJ599</f>
        <v>0</v>
      </c>
      <c r="AK599" s="21">
        <f>+Produccion_UO!AK599</f>
        <v>0</v>
      </c>
      <c r="AL599" s="21">
        <f>+Produccion_UO!AL599</f>
        <v>0</v>
      </c>
      <c r="AM599" s="21">
        <f>+Produccion_UO!AM599</f>
        <v>0</v>
      </c>
      <c r="AN599" s="21">
        <f>+Produccion_UO!AN599</f>
        <v>0</v>
      </c>
      <c r="AO599" s="21">
        <f>+Produccion_UO!AO599</f>
        <v>0</v>
      </c>
      <c r="AP599" s="21">
        <f>+Produccion_UO!AP599</f>
        <v>0</v>
      </c>
      <c r="AQ599" s="21">
        <f>+Produccion_UO!AQ599</f>
        <v>0</v>
      </c>
      <c r="AR599" s="21">
        <f>+Produccion_UO!AR599</f>
        <v>0</v>
      </c>
    </row>
    <row r="600" spans="10:44" x14ac:dyDescent="0.25">
      <c r="J600" s="61" t="s">
        <v>75</v>
      </c>
      <c r="K600" s="19" t="s">
        <v>328</v>
      </c>
      <c r="L600" s="163" t="s">
        <v>681</v>
      </c>
      <c r="M600" s="21">
        <f>+Produccion_UO!M600</f>
        <v>507.70605274394916</v>
      </c>
      <c r="N600" s="21">
        <f>+Produccion_UO!N600</f>
        <v>471.61050411299959</v>
      </c>
      <c r="O600" s="21">
        <f>+Produccion_UO!O600</f>
        <v>433.55219431667433</v>
      </c>
      <c r="P600" s="21">
        <f>+Produccion_UO!P600</f>
        <v>395.49388452035032</v>
      </c>
      <c r="Q600" s="21">
        <f>+Produccion_UO!Q600</f>
        <v>357.43557472402506</v>
      </c>
      <c r="R600" s="21">
        <f>+Produccion_UO!R600</f>
        <v>316.64279921521745</v>
      </c>
      <c r="S600" s="21">
        <f>+Produccion_UO!S600</f>
        <v>275.85002370640984</v>
      </c>
      <c r="T600" s="21">
        <f>+Produccion_UO!T600</f>
        <v>222.29341936125766</v>
      </c>
      <c r="U600" s="21">
        <f>+Produccion_UO!U600</f>
        <v>175.5597941871751</v>
      </c>
      <c r="V600" s="21">
        <f>+Produccion_UO!V600</f>
        <v>0</v>
      </c>
      <c r="W600" s="21">
        <f>+Produccion_UO!W600</f>
        <v>0</v>
      </c>
      <c r="X600" s="21">
        <f>+Produccion_UO!X600</f>
        <v>0</v>
      </c>
      <c r="Y600" s="21">
        <f>+Produccion_UO!Y600</f>
        <v>0</v>
      </c>
      <c r="Z600" s="21">
        <f>+Produccion_UO!Z600</f>
        <v>0</v>
      </c>
      <c r="AA600" s="21">
        <f>+Produccion_UO!AA600</f>
        <v>0</v>
      </c>
      <c r="AB600" s="21">
        <f>+Produccion_UO!AB600</f>
        <v>0</v>
      </c>
      <c r="AC600" s="21">
        <f>+Produccion_UO!AC600</f>
        <v>0</v>
      </c>
      <c r="AD600" s="21">
        <f>+Produccion_UO!AD600</f>
        <v>0</v>
      </c>
      <c r="AE600" s="21">
        <f>+Produccion_UO!AE600</f>
        <v>0</v>
      </c>
      <c r="AF600" s="21">
        <f>+Produccion_UO!AF600</f>
        <v>0</v>
      </c>
      <c r="AG600" s="21">
        <f>+Produccion_UO!AG600</f>
        <v>0</v>
      </c>
      <c r="AH600" s="21">
        <f>+Produccion_UO!AH600</f>
        <v>0</v>
      </c>
      <c r="AI600" s="21">
        <f>+Produccion_UO!AI600</f>
        <v>0</v>
      </c>
      <c r="AJ600" s="21">
        <f>+Produccion_UO!AJ600</f>
        <v>0</v>
      </c>
      <c r="AK600" s="21">
        <f>+Produccion_UO!AK600</f>
        <v>0</v>
      </c>
      <c r="AL600" s="21">
        <f>+Produccion_UO!AL600</f>
        <v>0</v>
      </c>
      <c r="AM600" s="21">
        <f>+Produccion_UO!AM600</f>
        <v>0</v>
      </c>
      <c r="AN600" s="21">
        <f>+Produccion_UO!AN600</f>
        <v>0</v>
      </c>
      <c r="AO600" s="21">
        <f>+Produccion_UO!AO600</f>
        <v>0</v>
      </c>
      <c r="AP600" s="21">
        <f>+Produccion_UO!AP600</f>
        <v>0</v>
      </c>
      <c r="AQ600" s="21">
        <f>+Produccion_UO!AQ600</f>
        <v>0</v>
      </c>
      <c r="AR600" s="21">
        <f>+Produccion_UO!AR600</f>
        <v>0</v>
      </c>
    </row>
    <row r="601" spans="10:44" x14ac:dyDescent="0.25">
      <c r="J601" s="61" t="s">
        <v>76</v>
      </c>
      <c r="K601" s="19" t="s">
        <v>330</v>
      </c>
      <c r="L601" s="163" t="s">
        <v>682</v>
      </c>
      <c r="M601" s="21">
        <f>+Produccion_UO!M601</f>
        <v>117.38214962516349</v>
      </c>
      <c r="N601" s="21">
        <f>+Produccion_UO!N601</f>
        <v>109.45630360847453</v>
      </c>
      <c r="O601" s="21">
        <f>+Produccion_UO!O601</f>
        <v>103.95244289143818</v>
      </c>
      <c r="P601" s="21">
        <f>+Produccion_UO!P601</f>
        <v>98.448582174401849</v>
      </c>
      <c r="Q601" s="21">
        <f>+Produccion_UO!Q601</f>
        <v>92.944721457365517</v>
      </c>
      <c r="R601" s="21">
        <f>+Produccion_UO!R601</f>
        <v>85.233494005245234</v>
      </c>
      <c r="S601" s="21">
        <f>+Produccion_UO!S601</f>
        <v>76.672919765988055</v>
      </c>
      <c r="T601" s="21">
        <f>+Produccion_UO!T601</f>
        <v>66.202364745992639</v>
      </c>
      <c r="U601" s="21">
        <f>+Produccion_UO!U601</f>
        <v>60.72207335748017</v>
      </c>
      <c r="V601" s="21">
        <f>+Produccion_UO!V601</f>
        <v>49.387812510050928</v>
      </c>
      <c r="W601" s="21">
        <f>+Produccion_UO!W601</f>
        <v>44.476758433794515</v>
      </c>
      <c r="X601" s="21">
        <f>+Produccion_UO!X601</f>
        <v>39.565704357538102</v>
      </c>
      <c r="Y601" s="21">
        <f>+Produccion_UO!Y601</f>
        <v>37.024079969957697</v>
      </c>
      <c r="Z601" s="21">
        <f>+Produccion_UO!Z601</f>
        <v>34.48245558237727</v>
      </c>
      <c r="AA601" s="21">
        <f>+Produccion_UO!AA601</f>
        <v>10.151763661187321</v>
      </c>
      <c r="AB601" s="21">
        <f>+Produccion_UO!AB601</f>
        <v>0</v>
      </c>
      <c r="AC601" s="21">
        <f>+Produccion_UO!AC601</f>
        <v>0</v>
      </c>
      <c r="AD601" s="21">
        <f>+Produccion_UO!AD601</f>
        <v>0</v>
      </c>
      <c r="AE601" s="21">
        <f>+Produccion_UO!AE601</f>
        <v>0</v>
      </c>
      <c r="AF601" s="21">
        <f>+Produccion_UO!AF601</f>
        <v>0</v>
      </c>
      <c r="AG601" s="21">
        <f>+Produccion_UO!AG601</f>
        <v>0</v>
      </c>
      <c r="AH601" s="21">
        <f>+Produccion_UO!AH601</f>
        <v>0</v>
      </c>
      <c r="AI601" s="21">
        <f>+Produccion_UO!AI601</f>
        <v>0</v>
      </c>
      <c r="AJ601" s="21">
        <f>+Produccion_UO!AJ601</f>
        <v>0</v>
      </c>
      <c r="AK601" s="21">
        <f>+Produccion_UO!AK601</f>
        <v>0</v>
      </c>
      <c r="AL601" s="21">
        <f>+Produccion_UO!AL601</f>
        <v>0</v>
      </c>
      <c r="AM601" s="21">
        <f>+Produccion_UO!AM601</f>
        <v>0</v>
      </c>
      <c r="AN601" s="21">
        <f>+Produccion_UO!AN601</f>
        <v>0</v>
      </c>
      <c r="AO601" s="21">
        <f>+Produccion_UO!AO601</f>
        <v>0</v>
      </c>
      <c r="AP601" s="21">
        <f>+Produccion_UO!AP601</f>
        <v>0</v>
      </c>
      <c r="AQ601" s="21">
        <f>+Produccion_UO!AQ601</f>
        <v>0</v>
      </c>
      <c r="AR601" s="21">
        <f>+Produccion_UO!AR601</f>
        <v>0</v>
      </c>
    </row>
    <row r="602" spans="10:44" x14ac:dyDescent="0.25">
      <c r="J602" s="61" t="s">
        <v>77</v>
      </c>
      <c r="K602" s="19" t="s">
        <v>332</v>
      </c>
      <c r="L602" s="163" t="s">
        <v>680</v>
      </c>
      <c r="M602" s="21">
        <f>+Produccion_UO!M602</f>
        <v>37.574514994938177</v>
      </c>
      <c r="N602" s="21">
        <f>+Produccion_UO!N602</f>
        <v>36.751128464583942</v>
      </c>
      <c r="O602" s="21">
        <f>+Produccion_UO!O602</f>
        <v>36.633605235860699</v>
      </c>
      <c r="P602" s="21">
        <f>+Produccion_UO!P602</f>
        <v>36.516082007137463</v>
      </c>
      <c r="Q602" s="21">
        <f>+Produccion_UO!Q602</f>
        <v>36.398558778414113</v>
      </c>
      <c r="R602" s="21">
        <f>+Produccion_UO!R602</f>
        <v>33.737807758193313</v>
      </c>
      <c r="S602" s="21">
        <f>+Produccion_UO!S602</f>
        <v>31.245197106207648</v>
      </c>
      <c r="T602" s="21">
        <f>+Produccion_UO!T602</f>
        <v>30.496150733406097</v>
      </c>
      <c r="U602" s="21">
        <f>+Produccion_UO!U602</f>
        <v>28.305200833630721</v>
      </c>
      <c r="V602" s="21">
        <f>+Produccion_UO!V602</f>
        <v>26.471693517109728</v>
      </c>
      <c r="W602" s="21">
        <f>+Produccion_UO!W602</f>
        <v>24.638186200588734</v>
      </c>
      <c r="X602" s="21">
        <f>+Produccion_UO!X602</f>
        <v>22.804678884067744</v>
      </c>
      <c r="Y602" s="21">
        <f>+Produccion_UO!Y602</f>
        <v>21.5429640512574</v>
      </c>
      <c r="Z602" s="21">
        <f>+Produccion_UO!Z602</f>
        <v>20.281249218447051</v>
      </c>
      <c r="AA602" s="21">
        <f>+Produccion_UO!AA602</f>
        <v>10.194768585713611</v>
      </c>
      <c r="AB602" s="21">
        <f>+Produccion_UO!AB602</f>
        <v>0</v>
      </c>
      <c r="AC602" s="21">
        <f>+Produccion_UO!AC602</f>
        <v>0</v>
      </c>
      <c r="AD602" s="21">
        <f>+Produccion_UO!AD602</f>
        <v>0</v>
      </c>
      <c r="AE602" s="21">
        <f>+Produccion_UO!AE602</f>
        <v>0</v>
      </c>
      <c r="AF602" s="21">
        <f>+Produccion_UO!AF602</f>
        <v>0</v>
      </c>
      <c r="AG602" s="21">
        <f>+Produccion_UO!AG602</f>
        <v>0</v>
      </c>
      <c r="AH602" s="21">
        <f>+Produccion_UO!AH602</f>
        <v>0</v>
      </c>
      <c r="AI602" s="21">
        <f>+Produccion_UO!AI602</f>
        <v>0</v>
      </c>
      <c r="AJ602" s="21">
        <f>+Produccion_UO!AJ602</f>
        <v>0</v>
      </c>
      <c r="AK602" s="21">
        <f>+Produccion_UO!AK602</f>
        <v>0</v>
      </c>
      <c r="AL602" s="21">
        <f>+Produccion_UO!AL602</f>
        <v>0</v>
      </c>
      <c r="AM602" s="21">
        <f>+Produccion_UO!AM602</f>
        <v>0</v>
      </c>
      <c r="AN602" s="21">
        <f>+Produccion_UO!AN602</f>
        <v>0</v>
      </c>
      <c r="AO602" s="21">
        <f>+Produccion_UO!AO602</f>
        <v>0</v>
      </c>
      <c r="AP602" s="21">
        <f>+Produccion_UO!AP602</f>
        <v>0</v>
      </c>
      <c r="AQ602" s="21">
        <f>+Produccion_UO!AQ602</f>
        <v>0</v>
      </c>
      <c r="AR602" s="21">
        <f>+Produccion_UO!AR602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4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3" t="s">
        <v>678</v>
      </c>
      <c r="M609" s="21">
        <f>+Produccion_UO!M609</f>
        <v>147.92174126786136</v>
      </c>
      <c r="N609" s="21">
        <f>+Produccion_UO!N609</f>
        <v>119.53289305113131</v>
      </c>
      <c r="O609" s="21">
        <f>+Produccion_UO!O609</f>
        <v>93.587716594596287</v>
      </c>
      <c r="P609" s="21">
        <f>+Produccion_UO!P609</f>
        <v>109.29291014834769</v>
      </c>
      <c r="Q609" s="21">
        <f>+Produccion_UO!Q609</f>
        <v>104.17291869695583</v>
      </c>
      <c r="R609" s="21">
        <f>+Produccion_UO!R609</f>
        <v>0</v>
      </c>
      <c r="S609" s="21">
        <f>+Produccion_UO!S609</f>
        <v>0</v>
      </c>
      <c r="T609" s="21">
        <f>+Produccion_UO!T609</f>
        <v>0</v>
      </c>
      <c r="U609" s="21">
        <f>+Produccion_UO!U609</f>
        <v>0</v>
      </c>
      <c r="V609" s="21">
        <f>+Produccion_UO!V609</f>
        <v>0</v>
      </c>
      <c r="W609" s="21">
        <f>+Produccion_UO!W609</f>
        <v>0</v>
      </c>
      <c r="X609" s="21">
        <f>+Produccion_UO!X609</f>
        <v>0</v>
      </c>
      <c r="Y609" s="21">
        <f>+Produccion_UO!Y609</f>
        <v>0</v>
      </c>
      <c r="Z609" s="21">
        <f>+Produccion_UO!Z609</f>
        <v>0</v>
      </c>
      <c r="AA609" s="21">
        <f>+Produccion_UO!AA609</f>
        <v>0</v>
      </c>
      <c r="AB609" s="21">
        <f>+Produccion_UO!AB609</f>
        <v>0</v>
      </c>
      <c r="AC609" s="21">
        <f>+Produccion_UO!AC609</f>
        <v>0</v>
      </c>
      <c r="AD609" s="21">
        <f>+Produccion_UO!AD609</f>
        <v>0</v>
      </c>
      <c r="AE609" s="21">
        <f>+Produccion_UO!AE609</f>
        <v>0</v>
      </c>
      <c r="AF609" s="21">
        <f>+Produccion_UO!AF609</f>
        <v>0</v>
      </c>
      <c r="AG609" s="21">
        <f>+Produccion_UO!AG609</f>
        <v>0</v>
      </c>
      <c r="AH609" s="21">
        <f>+Produccion_UO!AH609</f>
        <v>0</v>
      </c>
      <c r="AI609" s="21">
        <f>+Produccion_UO!AI609</f>
        <v>0</v>
      </c>
      <c r="AJ609" s="21">
        <f>+Produccion_UO!AJ609</f>
        <v>0</v>
      </c>
      <c r="AK609" s="21">
        <f>+Produccion_UO!AK609</f>
        <v>0</v>
      </c>
      <c r="AL609" s="21">
        <f>+Produccion_UO!AL609</f>
        <v>0</v>
      </c>
      <c r="AM609" s="21">
        <f>+Produccion_UO!AM609</f>
        <v>0</v>
      </c>
      <c r="AN609" s="21">
        <f>+Produccion_UO!AN609</f>
        <v>0</v>
      </c>
      <c r="AO609" s="21">
        <f>+Produccion_UO!AO609</f>
        <v>0</v>
      </c>
      <c r="AP609" s="21">
        <f>+Produccion_UO!AP609</f>
        <v>0</v>
      </c>
      <c r="AQ609" s="21">
        <f>+Produccion_UO!AQ609</f>
        <v>0</v>
      </c>
      <c r="AR609" s="21">
        <f>+Produccion_UO!AR609</f>
        <v>0</v>
      </c>
    </row>
    <row r="610" spans="10:44" x14ac:dyDescent="0.25">
      <c r="J610" s="61" t="s">
        <v>73</v>
      </c>
      <c r="K610" s="19" t="s">
        <v>322</v>
      </c>
      <c r="L610" s="163" t="s">
        <v>679</v>
      </c>
      <c r="M610" s="21">
        <f>+Produccion_UO!M610+Produccion_UO!M611</f>
        <v>2429.0202085115639</v>
      </c>
      <c r="N610" s="21">
        <f>+Produccion_UO!N610+Produccion_UO!N611</f>
        <v>2355.905915769993</v>
      </c>
      <c r="O610" s="21">
        <f>+Produccion_UO!O610+Produccion_UO!O611</f>
        <v>2245.6826339335398</v>
      </c>
      <c r="P610" s="21">
        <f>+Produccion_UO!P610+Produccion_UO!P611</f>
        <v>2197.3436542587283</v>
      </c>
      <c r="Q610" s="21">
        <f>+Produccion_UO!Q610+Produccion_UO!Q611</f>
        <v>1886.9713233931939</v>
      </c>
      <c r="R610" s="21">
        <f>+Produccion_UO!R610+Produccion_UO!R611</f>
        <v>1826.8229943942385</v>
      </c>
      <c r="S610" s="21">
        <f>+Produccion_UO!S610+Produccion_UO!S611</f>
        <v>1766.6746653952841</v>
      </c>
      <c r="T610" s="21">
        <f>+Produccion_UO!T610+Produccion_UO!T611</f>
        <v>1718.9775881804214</v>
      </c>
      <c r="U610" s="21">
        <f>+Produccion_UO!U610+Produccion_UO!U611</f>
        <v>1446.5628253802552</v>
      </c>
      <c r="V610" s="21">
        <f>+Produccion_UO!V610+Produccion_UO!V611</f>
        <v>1298.4908709810709</v>
      </c>
      <c r="W610" s="21">
        <f>+Produccion_UO!W610+Produccion_UO!W611</f>
        <v>858.02784356474774</v>
      </c>
      <c r="X610" s="21">
        <f>+Produccion_UO!X610+Produccion_UO!X611</f>
        <v>585.48797202517949</v>
      </c>
      <c r="Y610" s="21">
        <f>+Produccion_UO!Y610+Produccion_UO!Y611</f>
        <v>585.48797202517949</v>
      </c>
      <c r="Z610" s="21">
        <f>+Produccion_UO!Z610+Produccion_UO!Z611</f>
        <v>492.91459171426425</v>
      </c>
      <c r="AA610" s="21">
        <f>+Produccion_UO!AA610+Produccion_UO!AA611</f>
        <v>0</v>
      </c>
      <c r="AB610" s="21">
        <f>+Produccion_UO!AB610+Produccion_UO!AB611</f>
        <v>0</v>
      </c>
      <c r="AC610" s="21">
        <f>+Produccion_UO!AC610+Produccion_UO!AC611</f>
        <v>0</v>
      </c>
      <c r="AD610" s="21">
        <f>+Produccion_UO!AD610+Produccion_UO!AD611</f>
        <v>0</v>
      </c>
      <c r="AE610" s="21">
        <f>+Produccion_UO!AE610+Produccion_UO!AE611</f>
        <v>0</v>
      </c>
      <c r="AF610" s="21">
        <f>+Produccion_UO!AF610+Produccion_UO!AF611</f>
        <v>0</v>
      </c>
      <c r="AG610" s="21">
        <f>+Produccion_UO!AG610+Produccion_UO!AG611</f>
        <v>0</v>
      </c>
      <c r="AH610" s="21">
        <f>+Produccion_UO!AH610+Produccion_UO!AH611</f>
        <v>0</v>
      </c>
      <c r="AI610" s="21">
        <f>+Produccion_UO!AI610+Produccion_UO!AI611</f>
        <v>0</v>
      </c>
      <c r="AJ610" s="21">
        <f>+Produccion_UO!AJ610+Produccion_UO!AJ611</f>
        <v>0</v>
      </c>
      <c r="AK610" s="21">
        <f>+Produccion_UO!AK610+Produccion_UO!AK611</f>
        <v>0</v>
      </c>
      <c r="AL610" s="21">
        <f>+Produccion_UO!AL610+Produccion_UO!AL611</f>
        <v>0</v>
      </c>
      <c r="AM610" s="21">
        <f>+Produccion_UO!AM610+Produccion_UO!AM611</f>
        <v>0</v>
      </c>
      <c r="AN610" s="21">
        <f>+Produccion_UO!AN610+Produccion_UO!AN611</f>
        <v>0</v>
      </c>
      <c r="AO610" s="21">
        <f>+Produccion_UO!AO610+Produccion_UO!AO611</f>
        <v>0</v>
      </c>
      <c r="AP610" s="21">
        <f>+Produccion_UO!AP610+Produccion_UO!AP611</f>
        <v>0</v>
      </c>
      <c r="AQ610" s="21">
        <f>+Produccion_UO!AQ610+Produccion_UO!AQ611</f>
        <v>0</v>
      </c>
      <c r="AR610" s="21">
        <f>+Produccion_UO!AR610+Produccion_UO!AR611</f>
        <v>0</v>
      </c>
    </row>
    <row r="611" spans="10:44" x14ac:dyDescent="0.25">
      <c r="J611" s="61" t="s">
        <v>73</v>
      </c>
      <c r="K611" s="19" t="s">
        <v>324</v>
      </c>
      <c r="L611" s="163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</row>
    <row r="612" spans="10:44" x14ac:dyDescent="0.25">
      <c r="J612" s="61" t="s">
        <v>74</v>
      </c>
      <c r="K612" s="19" t="s">
        <v>326</v>
      </c>
      <c r="L612" s="163" t="s">
        <v>683</v>
      </c>
      <c r="M612" s="21">
        <f>+Produccion_UO!M612</f>
        <v>111.56796049019354</v>
      </c>
      <c r="N612" s="21">
        <f>+Produccion_UO!N612</f>
        <v>105.42766775293475</v>
      </c>
      <c r="O612" s="21">
        <f>+Produccion_UO!O612</f>
        <v>100.79348455500359</v>
      </c>
      <c r="P612" s="21">
        <f>+Produccion_UO!P612</f>
        <v>96.159301357072337</v>
      </c>
      <c r="Q612" s="21">
        <f>+Produccion_UO!Q612</f>
        <v>91.525118159141144</v>
      </c>
      <c r="R612" s="21">
        <f>+Produccion_UO!R612</f>
        <v>86.890934961209865</v>
      </c>
      <c r="S612" s="21">
        <f>+Produccion_UO!S612</f>
        <v>82.2567517632787</v>
      </c>
      <c r="T612" s="21">
        <f>+Produccion_UO!T612</f>
        <v>9.3712970138362603</v>
      </c>
      <c r="U612" s="21">
        <f>+Produccion_UO!U612</f>
        <v>0</v>
      </c>
      <c r="V612" s="21">
        <f>+Produccion_UO!V612</f>
        <v>0</v>
      </c>
      <c r="W612" s="21">
        <f>+Produccion_UO!W612</f>
        <v>0</v>
      </c>
      <c r="X612" s="21">
        <f>+Produccion_UO!X612</f>
        <v>0</v>
      </c>
      <c r="Y612" s="21">
        <f>+Produccion_UO!Y612</f>
        <v>0</v>
      </c>
      <c r="Z612" s="21">
        <f>+Produccion_UO!Z612</f>
        <v>0</v>
      </c>
      <c r="AA612" s="21">
        <f>+Produccion_UO!AA612</f>
        <v>0</v>
      </c>
      <c r="AB612" s="21">
        <f>+Produccion_UO!AB612</f>
        <v>0</v>
      </c>
      <c r="AC612" s="21">
        <f>+Produccion_UO!AC612</f>
        <v>0</v>
      </c>
      <c r="AD612" s="21">
        <f>+Produccion_UO!AD612</f>
        <v>0</v>
      </c>
      <c r="AE612" s="21">
        <f>+Produccion_UO!AE612</f>
        <v>0</v>
      </c>
      <c r="AF612" s="21">
        <f>+Produccion_UO!AF612</f>
        <v>0</v>
      </c>
      <c r="AG612" s="21">
        <f>+Produccion_UO!AG612</f>
        <v>0</v>
      </c>
      <c r="AH612" s="21">
        <f>+Produccion_UO!AH612</f>
        <v>0</v>
      </c>
      <c r="AI612" s="21">
        <f>+Produccion_UO!AI612</f>
        <v>0</v>
      </c>
      <c r="AJ612" s="21">
        <f>+Produccion_UO!AJ612</f>
        <v>0</v>
      </c>
      <c r="AK612" s="21">
        <f>+Produccion_UO!AK612</f>
        <v>0</v>
      </c>
      <c r="AL612" s="21">
        <f>+Produccion_UO!AL612</f>
        <v>0</v>
      </c>
      <c r="AM612" s="21">
        <f>+Produccion_UO!AM612</f>
        <v>0</v>
      </c>
      <c r="AN612" s="21">
        <f>+Produccion_UO!AN612</f>
        <v>0</v>
      </c>
      <c r="AO612" s="21">
        <f>+Produccion_UO!AO612</f>
        <v>0</v>
      </c>
      <c r="AP612" s="21">
        <f>+Produccion_UO!AP612</f>
        <v>0</v>
      </c>
      <c r="AQ612" s="21">
        <f>+Produccion_UO!AQ612</f>
        <v>0</v>
      </c>
      <c r="AR612" s="21">
        <f>+Produccion_UO!AR612</f>
        <v>0</v>
      </c>
    </row>
    <row r="613" spans="10:44" x14ac:dyDescent="0.25">
      <c r="J613" s="61" t="s">
        <v>75</v>
      </c>
      <c r="K613" s="19" t="s">
        <v>328</v>
      </c>
      <c r="L613" s="163" t="s">
        <v>681</v>
      </c>
      <c r="M613" s="21">
        <f>+Produccion_UO!M613</f>
        <v>477.79748985338847</v>
      </c>
      <c r="N613" s="21">
        <f>+Produccion_UO!N613</f>
        <v>441.7019412224389</v>
      </c>
      <c r="O613" s="21">
        <f>+Produccion_UO!O613</f>
        <v>403.6436314261137</v>
      </c>
      <c r="P613" s="21">
        <f>+Produccion_UO!P613</f>
        <v>365.58532162978963</v>
      </c>
      <c r="Q613" s="21">
        <f>+Produccion_UO!Q613</f>
        <v>327.52701183346437</v>
      </c>
      <c r="R613" s="21">
        <f>+Produccion_UO!R613</f>
        <v>286.73423632465676</v>
      </c>
      <c r="S613" s="21">
        <f>+Produccion_UO!S613</f>
        <v>245.94146081584918</v>
      </c>
      <c r="T613" s="21">
        <f>+Produccion_UO!T613</f>
        <v>217.76611784341119</v>
      </c>
      <c r="U613" s="21">
        <f>+Produccion_UO!U613</f>
        <v>175.5597941871751</v>
      </c>
      <c r="V613" s="21">
        <f>+Produccion_UO!V613</f>
        <v>0</v>
      </c>
      <c r="W613" s="21">
        <f>+Produccion_UO!W613</f>
        <v>0</v>
      </c>
      <c r="X613" s="21">
        <f>+Produccion_UO!X613</f>
        <v>0</v>
      </c>
      <c r="Y613" s="21">
        <f>+Produccion_UO!Y613</f>
        <v>0</v>
      </c>
      <c r="Z613" s="21">
        <f>+Produccion_UO!Z613</f>
        <v>0</v>
      </c>
      <c r="AA613" s="21">
        <f>+Produccion_UO!AA613</f>
        <v>0</v>
      </c>
      <c r="AB613" s="21">
        <f>+Produccion_UO!AB613</f>
        <v>0</v>
      </c>
      <c r="AC613" s="21">
        <f>+Produccion_UO!AC613</f>
        <v>0</v>
      </c>
      <c r="AD613" s="21">
        <f>+Produccion_UO!AD613</f>
        <v>0</v>
      </c>
      <c r="AE613" s="21">
        <f>+Produccion_UO!AE613</f>
        <v>0</v>
      </c>
      <c r="AF613" s="21">
        <f>+Produccion_UO!AF613</f>
        <v>0</v>
      </c>
      <c r="AG613" s="21">
        <f>+Produccion_UO!AG613</f>
        <v>0</v>
      </c>
      <c r="AH613" s="21">
        <f>+Produccion_UO!AH613</f>
        <v>0</v>
      </c>
      <c r="AI613" s="21">
        <f>+Produccion_UO!AI613</f>
        <v>0</v>
      </c>
      <c r="AJ613" s="21">
        <f>+Produccion_UO!AJ613</f>
        <v>0</v>
      </c>
      <c r="AK613" s="21">
        <f>+Produccion_UO!AK613</f>
        <v>0</v>
      </c>
      <c r="AL613" s="21">
        <f>+Produccion_UO!AL613</f>
        <v>0</v>
      </c>
      <c r="AM613" s="21">
        <f>+Produccion_UO!AM613</f>
        <v>0</v>
      </c>
      <c r="AN613" s="21">
        <f>+Produccion_UO!AN613</f>
        <v>0</v>
      </c>
      <c r="AO613" s="21">
        <f>+Produccion_UO!AO613</f>
        <v>0</v>
      </c>
      <c r="AP613" s="21">
        <f>+Produccion_UO!AP613</f>
        <v>0</v>
      </c>
      <c r="AQ613" s="21">
        <f>+Produccion_UO!AQ613</f>
        <v>0</v>
      </c>
      <c r="AR613" s="21">
        <f>+Produccion_UO!AR613</f>
        <v>0</v>
      </c>
    </row>
    <row r="614" spans="10:44" x14ac:dyDescent="0.25">
      <c r="J614" s="61" t="s">
        <v>76</v>
      </c>
      <c r="K614" s="19" t="s">
        <v>330</v>
      </c>
      <c r="L614" s="163" t="s">
        <v>682</v>
      </c>
      <c r="M614" s="21">
        <f>+Produccion_UO!M614</f>
        <v>94.725521700432807</v>
      </c>
      <c r="N614" s="21">
        <f>+Produccion_UO!N614</f>
        <v>87.98086839701611</v>
      </c>
      <c r="O614" s="21">
        <f>+Produccion_UO!O614</f>
        <v>83.722429897287</v>
      </c>
      <c r="P614" s="21">
        <f>+Produccion_UO!P614</f>
        <v>79.463991397557891</v>
      </c>
      <c r="Q614" s="21">
        <f>+Produccion_UO!Q614</f>
        <v>75.205552897828795</v>
      </c>
      <c r="R614" s="21">
        <f>+Produccion_UO!R614</f>
        <v>69.021597248363989</v>
      </c>
      <c r="S614" s="21">
        <f>+Produccion_UO!S614</f>
        <v>62.837641598898998</v>
      </c>
      <c r="T614" s="21">
        <f>+Produccion_UO!T614</f>
        <v>57.687945464133094</v>
      </c>
      <c r="U614" s="21">
        <f>+Produccion_UO!U614</f>
        <v>52.538249329367027</v>
      </c>
      <c r="V614" s="21">
        <f>+Produccion_UO!V614</f>
        <v>47.627195253110635</v>
      </c>
      <c r="W614" s="21">
        <f>+Produccion_UO!W614</f>
        <v>42.716141176854222</v>
      </c>
      <c r="X614" s="21">
        <f>+Produccion_UO!X614</f>
        <v>37.80508710059781</v>
      </c>
      <c r="Y614" s="21">
        <f>+Produccion_UO!Y614</f>
        <v>35.263462713017404</v>
      </c>
      <c r="Z614" s="21">
        <f>+Produccion_UO!Z614</f>
        <v>32.721838325436977</v>
      </c>
      <c r="AA614" s="21">
        <f>+Produccion_UO!AA614</f>
        <v>8.8140193624544505</v>
      </c>
      <c r="AB614" s="21">
        <f>+Produccion_UO!AB614</f>
        <v>0</v>
      </c>
      <c r="AC614" s="21">
        <f>+Produccion_UO!AC614</f>
        <v>0</v>
      </c>
      <c r="AD614" s="21">
        <f>+Produccion_UO!AD614</f>
        <v>0</v>
      </c>
      <c r="AE614" s="21">
        <f>+Produccion_UO!AE614</f>
        <v>0</v>
      </c>
      <c r="AF614" s="21">
        <f>+Produccion_UO!AF614</f>
        <v>0</v>
      </c>
      <c r="AG614" s="21">
        <f>+Produccion_UO!AG614</f>
        <v>0</v>
      </c>
      <c r="AH614" s="21">
        <f>+Produccion_UO!AH614</f>
        <v>0</v>
      </c>
      <c r="AI614" s="21">
        <f>+Produccion_UO!AI614</f>
        <v>0</v>
      </c>
      <c r="AJ614" s="21">
        <f>+Produccion_UO!AJ614</f>
        <v>0</v>
      </c>
      <c r="AK614" s="21">
        <f>+Produccion_UO!AK614</f>
        <v>0</v>
      </c>
      <c r="AL614" s="21">
        <f>+Produccion_UO!AL614</f>
        <v>0</v>
      </c>
      <c r="AM614" s="21">
        <f>+Produccion_UO!AM614</f>
        <v>0</v>
      </c>
      <c r="AN614" s="21">
        <f>+Produccion_UO!AN614</f>
        <v>0</v>
      </c>
      <c r="AO614" s="21">
        <f>+Produccion_UO!AO614</f>
        <v>0</v>
      </c>
      <c r="AP614" s="21">
        <f>+Produccion_UO!AP614</f>
        <v>0</v>
      </c>
      <c r="AQ614" s="21">
        <f>+Produccion_UO!AQ614</f>
        <v>0</v>
      </c>
      <c r="AR614" s="21">
        <f>+Produccion_UO!AR614</f>
        <v>0</v>
      </c>
    </row>
    <row r="615" spans="10:44" x14ac:dyDescent="0.25">
      <c r="J615" s="61" t="s">
        <v>77</v>
      </c>
      <c r="K615" s="19" t="s">
        <v>332</v>
      </c>
      <c r="L615" s="163" t="s">
        <v>680</v>
      </c>
      <c r="M615" s="21">
        <f>+Produccion_UO!M615</f>
        <v>26.983613807042715</v>
      </c>
      <c r="N615" s="21">
        <f>+Produccion_UO!N615</f>
        <v>26.509736408149703</v>
      </c>
      <c r="O615" s="21">
        <f>+Produccion_UO!O615</f>
        <v>26.525699601883002</v>
      </c>
      <c r="P615" s="21">
        <f>+Produccion_UO!P615</f>
        <v>26.541662795616304</v>
      </c>
      <c r="Q615" s="21">
        <f>+Produccion_UO!Q615</f>
        <v>26.5576259893495</v>
      </c>
      <c r="R615" s="21">
        <f>+Produccion_UO!R615</f>
        <v>24.605152516830643</v>
      </c>
      <c r="S615" s="21">
        <f>+Produccion_UO!S615</f>
        <v>22.652679044311789</v>
      </c>
      <c r="T615" s="21">
        <f>+Produccion_UO!T615</f>
        <v>21.046024169056189</v>
      </c>
      <c r="U615" s="21">
        <f>+Produccion_UO!U615</f>
        <v>19.439369293800652</v>
      </c>
      <c r="V615" s="21">
        <f>+Produccion_UO!V615</f>
        <v>18.10762529056375</v>
      </c>
      <c r="W615" s="21">
        <f>+Produccion_UO!W615</f>
        <v>16.77588128732685</v>
      </c>
      <c r="X615" s="21">
        <f>+Produccion_UO!X615</f>
        <v>15.444137284089949</v>
      </c>
      <c r="Y615" s="21">
        <f>+Produccion_UO!Y615</f>
        <v>14.50988675797867</v>
      </c>
      <c r="Z615" s="21">
        <f>+Produccion_UO!Z615</f>
        <v>13.575636231867389</v>
      </c>
      <c r="AA615" s="21">
        <f>+Produccion_UO!AA615</f>
        <v>7.0465174626794305</v>
      </c>
      <c r="AB615" s="21">
        <f>+Produccion_UO!AB615</f>
        <v>0</v>
      </c>
      <c r="AC615" s="21">
        <f>+Produccion_UO!AC615</f>
        <v>0</v>
      </c>
      <c r="AD615" s="21">
        <f>+Produccion_UO!AD615</f>
        <v>0</v>
      </c>
      <c r="AE615" s="21">
        <f>+Produccion_UO!AE615</f>
        <v>0</v>
      </c>
      <c r="AF615" s="21">
        <f>+Produccion_UO!AF615</f>
        <v>0</v>
      </c>
      <c r="AG615" s="21">
        <f>+Produccion_UO!AG615</f>
        <v>0</v>
      </c>
      <c r="AH615" s="21">
        <f>+Produccion_UO!AH615</f>
        <v>0</v>
      </c>
      <c r="AI615" s="21">
        <f>+Produccion_UO!AI615</f>
        <v>0</v>
      </c>
      <c r="AJ615" s="21">
        <f>+Produccion_UO!AJ615</f>
        <v>0</v>
      </c>
      <c r="AK615" s="21">
        <f>+Produccion_UO!AK615</f>
        <v>0</v>
      </c>
      <c r="AL615" s="21">
        <f>+Produccion_UO!AL615</f>
        <v>0</v>
      </c>
      <c r="AM615" s="21">
        <f>+Produccion_UO!AM615</f>
        <v>0</v>
      </c>
      <c r="AN615" s="21">
        <f>+Produccion_UO!AN615</f>
        <v>0</v>
      </c>
      <c r="AO615" s="21">
        <f>+Produccion_UO!AO615</f>
        <v>0</v>
      </c>
      <c r="AP615" s="21">
        <f>+Produccion_UO!AP615</f>
        <v>0</v>
      </c>
      <c r="AQ615" s="21">
        <f>+Produccion_UO!AQ615</f>
        <v>0</v>
      </c>
      <c r="AR615" s="21">
        <f>+Produccion_UO!AR615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59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5" t="s">
        <v>678</v>
      </c>
      <c r="M624" s="21">
        <f>+Produccion_UO!M624</f>
        <v>5.1631789443809799</v>
      </c>
      <c r="N624" s="21">
        <f>+Produccion_UO!N624</f>
        <v>4.1722718464012196</v>
      </c>
      <c r="O624" s="21">
        <f>+Produccion_UO!O624</f>
        <v>3.2666606249510002</v>
      </c>
      <c r="P624" s="21">
        <f>+Produccion_UO!P624</f>
        <v>3.8148472808078902</v>
      </c>
      <c r="Q624" s="21">
        <f>+Produccion_UO!Q624</f>
        <v>3.6361349980112299</v>
      </c>
      <c r="R624" s="21">
        <f>+Produccion_UO!R624</f>
        <v>0</v>
      </c>
      <c r="S624" s="21">
        <f>+Produccion_UO!S624</f>
        <v>0</v>
      </c>
      <c r="T624" s="21">
        <f>+Produccion_UO!T624</f>
        <v>0</v>
      </c>
      <c r="U624" s="21">
        <f>+Produccion_UO!U624</f>
        <v>0</v>
      </c>
      <c r="V624" s="21">
        <f>+Produccion_UO!V624</f>
        <v>0</v>
      </c>
      <c r="W624" s="21">
        <f>+Produccion_UO!W624</f>
        <v>0</v>
      </c>
      <c r="X624" s="21">
        <f>+Produccion_UO!X624</f>
        <v>0</v>
      </c>
      <c r="Y624" s="21">
        <f>+Produccion_UO!Y624</f>
        <v>0</v>
      </c>
      <c r="Z624" s="21">
        <f>+Produccion_UO!Z624</f>
        <v>0</v>
      </c>
      <c r="AA624" s="21">
        <f>+Produccion_UO!AA624</f>
        <v>0</v>
      </c>
      <c r="AB624" s="21">
        <f>+Produccion_UO!AB624</f>
        <v>0</v>
      </c>
      <c r="AC624" s="21">
        <f>+Produccion_UO!AC624</f>
        <v>0</v>
      </c>
      <c r="AD624" s="21">
        <f>+Produccion_UO!AD624</f>
        <v>0</v>
      </c>
      <c r="AE624" s="21">
        <f>+Produccion_UO!AE624</f>
        <v>0</v>
      </c>
      <c r="AF624" s="21">
        <f>+Produccion_UO!AF624</f>
        <v>0</v>
      </c>
      <c r="AG624" s="21">
        <f>+Produccion_UO!AG624</f>
        <v>0</v>
      </c>
      <c r="AH624" s="21">
        <f>+Produccion_UO!AH624</f>
        <v>0</v>
      </c>
      <c r="AI624" s="21">
        <f>+Produccion_UO!AI624</f>
        <v>0</v>
      </c>
      <c r="AJ624" s="21">
        <f>+Produccion_UO!AJ624</f>
        <v>0</v>
      </c>
      <c r="AK624" s="21">
        <f>+Produccion_UO!AK624</f>
        <v>0</v>
      </c>
      <c r="AL624" s="21">
        <f>+Produccion_UO!AL624</f>
        <v>0</v>
      </c>
      <c r="AM624" s="21">
        <f>+Produccion_UO!AM624</f>
        <v>0</v>
      </c>
      <c r="AN624" s="21">
        <f>+Produccion_UO!AN624</f>
        <v>0</v>
      </c>
      <c r="AO624" s="21">
        <f>+Produccion_UO!AO624</f>
        <v>0</v>
      </c>
      <c r="AP624" s="21">
        <f>+Produccion_UO!AP624</f>
        <v>0</v>
      </c>
      <c r="AQ624" s="21">
        <f>+Produccion_UO!AQ624</f>
        <v>0</v>
      </c>
      <c r="AR624" s="21">
        <f>+Produccion_UO!AR624</f>
        <v>0</v>
      </c>
    </row>
    <row r="625" spans="10:44" x14ac:dyDescent="0.25">
      <c r="J625" s="24" t="s">
        <v>149</v>
      </c>
      <c r="K625" s="108" t="s">
        <v>171</v>
      </c>
      <c r="L625" s="165" t="s">
        <v>679</v>
      </c>
      <c r="M625" s="21">
        <f>+Produccion_UO!M625+Produccion_UO!M626</f>
        <v>254.7070023006037</v>
      </c>
      <c r="N625" s="21">
        <f>+Produccion_UO!N625+Produccion_UO!N626</f>
        <v>244.77998020265119</v>
      </c>
      <c r="O625" s="21">
        <f>+Produccion_UO!O625+Produccion_UO!O626</f>
        <v>223.68915356650092</v>
      </c>
      <c r="P625" s="21">
        <f>+Produccion_UO!P625+Produccion_UO!P626</f>
        <v>219.01677577667061</v>
      </c>
      <c r="Q625" s="21">
        <f>+Produccion_UO!Q625+Produccion_UO!Q626</f>
        <v>144.82464867598389</v>
      </c>
      <c r="R625" s="21">
        <f>+Produccion_UO!R625+Produccion_UO!R626</f>
        <v>140.22097391624149</v>
      </c>
      <c r="S625" s="21">
        <f>+Produccion_UO!S625+Produccion_UO!S626</f>
        <v>135.61729915649909</v>
      </c>
      <c r="T625" s="21">
        <f>+Produccion_UO!T625+Produccion_UO!T626</f>
        <v>131.96662699083728</v>
      </c>
      <c r="U625" s="21">
        <f>+Produccion_UO!U625+Produccion_UO!U626</f>
        <v>68.696379314594097</v>
      </c>
      <c r="V625" s="21">
        <f>+Produccion_UO!V625+Produccion_UO!V626</f>
        <v>47.194472552148511</v>
      </c>
      <c r="W625" s="21">
        <f>+Produccion_UO!W625+Produccion_UO!W626</f>
        <v>28.915043762750841</v>
      </c>
      <c r="X625" s="21">
        <f>+Produccion_UO!X625+Produccion_UO!X626</f>
        <v>24.274826401433302</v>
      </c>
      <c r="Y625" s="21">
        <f>+Produccion_UO!Y625+Produccion_UO!Y626</f>
        <v>24.274826401433302</v>
      </c>
      <c r="Z625" s="21">
        <f>+Produccion_UO!Z625+Produccion_UO!Z626</f>
        <v>17.1893804471691</v>
      </c>
      <c r="AA625" s="21">
        <f>+Produccion_UO!AA625+Produccion_UO!AA626</f>
        <v>0</v>
      </c>
      <c r="AB625" s="21">
        <f>+Produccion_UO!AB625+Produccion_UO!AB626</f>
        <v>0</v>
      </c>
      <c r="AC625" s="21">
        <f>+Produccion_UO!AC625+Produccion_UO!AC626</f>
        <v>0</v>
      </c>
      <c r="AD625" s="21">
        <f>+Produccion_UO!AD625+Produccion_UO!AD626</f>
        <v>0</v>
      </c>
      <c r="AE625" s="21">
        <f>+Produccion_UO!AE625+Produccion_UO!AE626</f>
        <v>0</v>
      </c>
      <c r="AF625" s="21">
        <f>+Produccion_UO!AF625+Produccion_UO!AF626</f>
        <v>0</v>
      </c>
      <c r="AG625" s="21">
        <f>+Produccion_UO!AG625+Produccion_UO!AG626</f>
        <v>0</v>
      </c>
      <c r="AH625" s="21">
        <f>+Produccion_UO!AH625+Produccion_UO!AH626</f>
        <v>0</v>
      </c>
      <c r="AI625" s="21">
        <f>+Produccion_UO!AI625+Produccion_UO!AI626</f>
        <v>0</v>
      </c>
      <c r="AJ625" s="21">
        <f>+Produccion_UO!AJ625+Produccion_UO!AJ626</f>
        <v>0</v>
      </c>
      <c r="AK625" s="21">
        <f>+Produccion_UO!AK625+Produccion_UO!AK626</f>
        <v>0</v>
      </c>
      <c r="AL625" s="21">
        <f>+Produccion_UO!AL625+Produccion_UO!AL626</f>
        <v>0</v>
      </c>
      <c r="AM625" s="21">
        <f>+Produccion_UO!AM625+Produccion_UO!AM626</f>
        <v>0</v>
      </c>
      <c r="AN625" s="21">
        <f>+Produccion_UO!AN625+Produccion_UO!AN626</f>
        <v>0</v>
      </c>
      <c r="AO625" s="21">
        <f>+Produccion_UO!AO625+Produccion_UO!AO626</f>
        <v>0</v>
      </c>
      <c r="AP625" s="21">
        <f>+Produccion_UO!AP625+Produccion_UO!AP626</f>
        <v>0</v>
      </c>
      <c r="AQ625" s="21">
        <f>+Produccion_UO!AQ625+Produccion_UO!AQ626</f>
        <v>0</v>
      </c>
      <c r="AR625" s="21">
        <f>+Produccion_UO!AR625+Produccion_UO!AR626</f>
        <v>0</v>
      </c>
    </row>
    <row r="626" spans="10:44" x14ac:dyDescent="0.25">
      <c r="J626" s="24" t="s">
        <v>151</v>
      </c>
      <c r="K626" s="108" t="s">
        <v>172</v>
      </c>
      <c r="L626" s="165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</row>
    <row r="627" spans="10:44" x14ac:dyDescent="0.25">
      <c r="J627" s="24" t="s">
        <v>152</v>
      </c>
      <c r="K627" s="108" t="s">
        <v>173</v>
      </c>
      <c r="L627" s="165" t="s">
        <v>683</v>
      </c>
      <c r="M627" s="21">
        <f>+Produccion_UO!M627</f>
        <v>91.605878192078194</v>
      </c>
      <c r="N627" s="21">
        <f>+Produccion_UO!N627</f>
        <v>86.564225498225596</v>
      </c>
      <c r="O627" s="21">
        <f>+Produccion_UO!O627</f>
        <v>82.7592045972047</v>
      </c>
      <c r="P627" s="21">
        <f>+Produccion_UO!P627</f>
        <v>78.954183696183705</v>
      </c>
      <c r="Q627" s="21">
        <f>+Produccion_UO!Q627</f>
        <v>75.149162795162795</v>
      </c>
      <c r="R627" s="21">
        <f>+Produccion_UO!R627</f>
        <v>71.344141894141899</v>
      </c>
      <c r="S627" s="21">
        <f>+Produccion_UO!S627</f>
        <v>67.539120993121003</v>
      </c>
      <c r="T627" s="21">
        <f>+Produccion_UO!T627</f>
        <v>7.6945557575799501</v>
      </c>
      <c r="U627" s="21">
        <f>+Produccion_UO!U627</f>
        <v>0</v>
      </c>
      <c r="V627" s="21">
        <f>+Produccion_UO!V627</f>
        <v>0</v>
      </c>
      <c r="W627" s="21">
        <f>+Produccion_UO!W627</f>
        <v>0</v>
      </c>
      <c r="X627" s="21">
        <f>+Produccion_UO!X627</f>
        <v>0</v>
      </c>
      <c r="Y627" s="21">
        <f>+Produccion_UO!Y627</f>
        <v>0</v>
      </c>
      <c r="Z627" s="21">
        <f>+Produccion_UO!Z627</f>
        <v>0</v>
      </c>
      <c r="AA627" s="21">
        <f>+Produccion_UO!AA627</f>
        <v>0</v>
      </c>
      <c r="AB627" s="21">
        <f>+Produccion_UO!AB627</f>
        <v>0</v>
      </c>
      <c r="AC627" s="21">
        <f>+Produccion_UO!AC627</f>
        <v>0</v>
      </c>
      <c r="AD627" s="21">
        <f>+Produccion_UO!AD627</f>
        <v>0</v>
      </c>
      <c r="AE627" s="21">
        <f>+Produccion_UO!AE627</f>
        <v>0</v>
      </c>
      <c r="AF627" s="21">
        <f>+Produccion_UO!AF627</f>
        <v>0</v>
      </c>
      <c r="AG627" s="21">
        <f>+Produccion_UO!AG627</f>
        <v>0</v>
      </c>
      <c r="AH627" s="21">
        <f>+Produccion_UO!AH627</f>
        <v>0</v>
      </c>
      <c r="AI627" s="21">
        <f>+Produccion_UO!AI627</f>
        <v>0</v>
      </c>
      <c r="AJ627" s="21">
        <f>+Produccion_UO!AJ627</f>
        <v>0</v>
      </c>
      <c r="AK627" s="21">
        <f>+Produccion_UO!AK627</f>
        <v>0</v>
      </c>
      <c r="AL627" s="21">
        <f>+Produccion_UO!AL627</f>
        <v>0</v>
      </c>
      <c r="AM627" s="21">
        <f>+Produccion_UO!AM627</f>
        <v>0</v>
      </c>
      <c r="AN627" s="21">
        <f>+Produccion_UO!AN627</f>
        <v>0</v>
      </c>
      <c r="AO627" s="21">
        <f>+Produccion_UO!AO627</f>
        <v>0</v>
      </c>
      <c r="AP627" s="21">
        <f>+Produccion_UO!AP627</f>
        <v>0</v>
      </c>
      <c r="AQ627" s="21">
        <f>+Produccion_UO!AQ627</f>
        <v>0</v>
      </c>
      <c r="AR627" s="21">
        <f>+Produccion_UO!AR627</f>
        <v>0</v>
      </c>
    </row>
    <row r="628" spans="10:44" x14ac:dyDescent="0.25">
      <c r="J628" s="24" t="s">
        <v>153</v>
      </c>
      <c r="K628" s="108" t="s">
        <v>174</v>
      </c>
      <c r="L628" s="165" t="s">
        <v>681</v>
      </c>
      <c r="M628" s="21">
        <f>+Produccion_UO!M628</f>
        <v>42.958828655929999</v>
      </c>
      <c r="N628" s="21">
        <f>+Produccion_UO!N628</f>
        <v>39.958829832401896</v>
      </c>
      <c r="O628" s="21">
        <f>+Produccion_UO!O628</f>
        <v>36.795700611627403</v>
      </c>
      <c r="P628" s="21">
        <f>+Produccion_UO!P628</f>
        <v>33.632571390852902</v>
      </c>
      <c r="Q628" s="21">
        <f>+Produccion_UO!Q628</f>
        <v>30.469442170078398</v>
      </c>
      <c r="R628" s="21">
        <f>+Produccion_UO!R628</f>
        <v>27.079044096728701</v>
      </c>
      <c r="S628" s="21">
        <f>+Produccion_UO!S628</f>
        <v>23.6886460233791</v>
      </c>
      <c r="T628" s="21">
        <f>+Produccion_UO!T628</f>
        <v>21.346916946643599</v>
      </c>
      <c r="U628" s="21">
        <f>+Produccion_UO!U628</f>
        <v>17.679080774036802</v>
      </c>
      <c r="V628" s="21">
        <f>+Produccion_UO!V628</f>
        <v>0</v>
      </c>
      <c r="W628" s="21">
        <f>+Produccion_UO!W628</f>
        <v>0</v>
      </c>
      <c r="X628" s="21">
        <f>+Produccion_UO!X628</f>
        <v>0</v>
      </c>
      <c r="Y628" s="21">
        <f>+Produccion_UO!Y628</f>
        <v>0</v>
      </c>
      <c r="Z628" s="21">
        <f>+Produccion_UO!Z628</f>
        <v>0</v>
      </c>
      <c r="AA628" s="21">
        <f>+Produccion_UO!AA628</f>
        <v>0</v>
      </c>
      <c r="AB628" s="21">
        <f>+Produccion_UO!AB628</f>
        <v>0</v>
      </c>
      <c r="AC628" s="21">
        <f>+Produccion_UO!AC628</f>
        <v>0</v>
      </c>
      <c r="AD628" s="21">
        <f>+Produccion_UO!AD628</f>
        <v>0</v>
      </c>
      <c r="AE628" s="21">
        <f>+Produccion_UO!AE628</f>
        <v>0</v>
      </c>
      <c r="AF628" s="21">
        <f>+Produccion_UO!AF628</f>
        <v>0</v>
      </c>
      <c r="AG628" s="21">
        <f>+Produccion_UO!AG628</f>
        <v>0</v>
      </c>
      <c r="AH628" s="21">
        <f>+Produccion_UO!AH628</f>
        <v>0</v>
      </c>
      <c r="AI628" s="21">
        <f>+Produccion_UO!AI628</f>
        <v>0</v>
      </c>
      <c r="AJ628" s="21">
        <f>+Produccion_UO!AJ628</f>
        <v>0</v>
      </c>
      <c r="AK628" s="21">
        <f>+Produccion_UO!AK628</f>
        <v>0</v>
      </c>
      <c r="AL628" s="21">
        <f>+Produccion_UO!AL628</f>
        <v>0</v>
      </c>
      <c r="AM628" s="21">
        <f>+Produccion_UO!AM628</f>
        <v>0</v>
      </c>
      <c r="AN628" s="21">
        <f>+Produccion_UO!AN628</f>
        <v>0</v>
      </c>
      <c r="AO628" s="21">
        <f>+Produccion_UO!AO628</f>
        <v>0</v>
      </c>
      <c r="AP628" s="21">
        <f>+Produccion_UO!AP628</f>
        <v>0</v>
      </c>
      <c r="AQ628" s="21">
        <f>+Produccion_UO!AQ628</f>
        <v>0</v>
      </c>
      <c r="AR628" s="21">
        <f>+Produccion_UO!AR628</f>
        <v>0</v>
      </c>
    </row>
    <row r="629" spans="10:44" x14ac:dyDescent="0.25">
      <c r="J629" s="24" t="s">
        <v>154</v>
      </c>
      <c r="K629" s="108" t="s">
        <v>175</v>
      </c>
      <c r="L629" s="165" t="s">
        <v>682</v>
      </c>
      <c r="M629" s="21">
        <f>+Produccion_UO!M629</f>
        <v>13.5269625803303</v>
      </c>
      <c r="N629" s="21">
        <f>+Produccion_UO!N629</f>
        <v>12.608318272737099</v>
      </c>
      <c r="O629" s="21">
        <f>+Produccion_UO!O629</f>
        <v>12.028304725557399</v>
      </c>
      <c r="P629" s="21">
        <f>+Produccion_UO!P629</f>
        <v>11.448291178377699</v>
      </c>
      <c r="Q629" s="21">
        <f>+Produccion_UO!Q629</f>
        <v>10.868277631198</v>
      </c>
      <c r="R629" s="21">
        <f>+Produccion_UO!R629</f>
        <v>10.0260022168469</v>
      </c>
      <c r="S629" s="21">
        <f>+Produccion_UO!S629</f>
        <v>9.1837268024957996</v>
      </c>
      <c r="T629" s="21">
        <f>+Produccion_UO!T629</f>
        <v>8.4823209885540898</v>
      </c>
      <c r="U629" s="21">
        <f>+Produccion_UO!U629</f>
        <v>7.7809151746123799</v>
      </c>
      <c r="V629" s="21">
        <f>+Produccion_UO!V629</f>
        <v>7.1120132061227599</v>
      </c>
      <c r="W629" s="21">
        <f>+Produccion_UO!W629</f>
        <v>6.4431112376331399</v>
      </c>
      <c r="X629" s="21">
        <f>+Produccion_UO!X629</f>
        <v>5.7742092691435101</v>
      </c>
      <c r="Y629" s="21">
        <f>+Produccion_UO!Y629</f>
        <v>5.4280315383314504</v>
      </c>
      <c r="Z629" s="21">
        <f>+Produccion_UO!Z629</f>
        <v>5.08185380751938</v>
      </c>
      <c r="AA629" s="21">
        <f>+Produccion_UO!AA629</f>
        <v>1.50894648796959</v>
      </c>
      <c r="AB629" s="21">
        <f>+Produccion_UO!AB629</f>
        <v>0</v>
      </c>
      <c r="AC629" s="21">
        <f>+Produccion_UO!AC629</f>
        <v>0</v>
      </c>
      <c r="AD629" s="21">
        <f>+Produccion_UO!AD629</f>
        <v>0</v>
      </c>
      <c r="AE629" s="21">
        <f>+Produccion_UO!AE629</f>
        <v>0</v>
      </c>
      <c r="AF629" s="21">
        <f>+Produccion_UO!AF629</f>
        <v>0</v>
      </c>
      <c r="AG629" s="21">
        <f>+Produccion_UO!AG629</f>
        <v>0</v>
      </c>
      <c r="AH629" s="21">
        <f>+Produccion_UO!AH629</f>
        <v>0</v>
      </c>
      <c r="AI629" s="21">
        <f>+Produccion_UO!AI629</f>
        <v>0</v>
      </c>
      <c r="AJ629" s="21">
        <f>+Produccion_UO!AJ629</f>
        <v>0</v>
      </c>
      <c r="AK629" s="21">
        <f>+Produccion_UO!AK629</f>
        <v>0</v>
      </c>
      <c r="AL629" s="21">
        <f>+Produccion_UO!AL629</f>
        <v>0</v>
      </c>
      <c r="AM629" s="21">
        <f>+Produccion_UO!AM629</f>
        <v>0</v>
      </c>
      <c r="AN629" s="21">
        <f>+Produccion_UO!AN629</f>
        <v>0</v>
      </c>
      <c r="AO629" s="21">
        <f>+Produccion_UO!AO629</f>
        <v>0</v>
      </c>
      <c r="AP629" s="21">
        <f>+Produccion_UO!AP629</f>
        <v>0</v>
      </c>
      <c r="AQ629" s="21">
        <f>+Produccion_UO!AQ629</f>
        <v>0</v>
      </c>
      <c r="AR629" s="21">
        <f>+Produccion_UO!AR629</f>
        <v>0</v>
      </c>
    </row>
    <row r="630" spans="10:44" x14ac:dyDescent="0.25">
      <c r="J630" s="24" t="s">
        <v>155</v>
      </c>
      <c r="K630" s="108" t="s">
        <v>176</v>
      </c>
      <c r="L630" s="165" t="s">
        <v>680</v>
      </c>
      <c r="M630" s="21">
        <f>+Produccion_UO!M630</f>
        <v>13.701814610340501</v>
      </c>
      <c r="N630" s="21">
        <f>+Produccion_UO!N630</f>
        <v>13.4528609381024</v>
      </c>
      <c r="O630" s="21">
        <f>+Produccion_UO!O630</f>
        <v>13.461247275391001</v>
      </c>
      <c r="P630" s="21">
        <f>+Produccion_UO!P630</f>
        <v>13.469633612679599</v>
      </c>
      <c r="Q630" s="21">
        <f>+Produccion_UO!Q630</f>
        <v>13.4780199499681</v>
      </c>
      <c r="R630" s="21">
        <f>+Produccion_UO!R630</f>
        <v>12.4522790261206</v>
      </c>
      <c r="S630" s="21">
        <f>+Produccion_UO!S630</f>
        <v>11.426538102273099</v>
      </c>
      <c r="T630" s="21">
        <f>+Produccion_UO!T630</f>
        <v>10.582474569915499</v>
      </c>
      <c r="U630" s="21">
        <f>+Produccion_UO!U630</f>
        <v>9.7384110375579507</v>
      </c>
      <c r="V630" s="21">
        <f>+Produccion_UO!V630</f>
        <v>9.0387731969237795</v>
      </c>
      <c r="W630" s="21">
        <f>+Produccion_UO!W630</f>
        <v>8.33913535628961</v>
      </c>
      <c r="X630" s="21">
        <f>+Produccion_UO!X630</f>
        <v>7.6394975156554503</v>
      </c>
      <c r="Y630" s="21">
        <f>+Produccion_UO!Y630</f>
        <v>7.1486847024487696</v>
      </c>
      <c r="Z630" s="21">
        <f>+Produccion_UO!Z630</f>
        <v>6.6578718892420898</v>
      </c>
      <c r="AA630" s="21">
        <f>+Produccion_UO!AA630</f>
        <v>3.2277692975910099</v>
      </c>
      <c r="AB630" s="21">
        <f>+Produccion_UO!AB630</f>
        <v>0</v>
      </c>
      <c r="AC630" s="21">
        <f>+Produccion_UO!AC630</f>
        <v>0</v>
      </c>
      <c r="AD630" s="21">
        <f>+Produccion_UO!AD630</f>
        <v>0</v>
      </c>
      <c r="AE630" s="21">
        <f>+Produccion_UO!AE630</f>
        <v>0</v>
      </c>
      <c r="AF630" s="21">
        <f>+Produccion_UO!AF630</f>
        <v>0</v>
      </c>
      <c r="AG630" s="21">
        <f>+Produccion_UO!AG630</f>
        <v>0</v>
      </c>
      <c r="AH630" s="21">
        <f>+Produccion_UO!AH630</f>
        <v>0</v>
      </c>
      <c r="AI630" s="21">
        <f>+Produccion_UO!AI630</f>
        <v>0</v>
      </c>
      <c r="AJ630" s="21">
        <f>+Produccion_UO!AJ630</f>
        <v>0</v>
      </c>
      <c r="AK630" s="21">
        <f>+Produccion_UO!AK630</f>
        <v>0</v>
      </c>
      <c r="AL630" s="21">
        <f>+Produccion_UO!AL630</f>
        <v>0</v>
      </c>
      <c r="AM630" s="21">
        <f>+Produccion_UO!AM630</f>
        <v>0</v>
      </c>
      <c r="AN630" s="21">
        <f>+Produccion_UO!AN630</f>
        <v>0</v>
      </c>
      <c r="AO630" s="21">
        <f>+Produccion_UO!AO630</f>
        <v>0</v>
      </c>
      <c r="AP630" s="21">
        <f>+Produccion_UO!AP630</f>
        <v>0</v>
      </c>
      <c r="AQ630" s="21">
        <f>+Produccion_UO!AQ630</f>
        <v>0</v>
      </c>
      <c r="AR630" s="21">
        <f>+Produccion_UO!AR630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59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5" t="s">
        <v>678</v>
      </c>
      <c r="M637" s="21">
        <f>+Produccion_UO!M637</f>
        <v>27.434292776393399</v>
      </c>
      <c r="N637" s="21">
        <f>+Produccion_UO!N637</f>
        <v>22.169157530641801</v>
      </c>
      <c r="O637" s="21">
        <f>+Produccion_UO!O637</f>
        <v>17.3572376536655</v>
      </c>
      <c r="P637" s="21">
        <f>+Produccion_UO!P637</f>
        <v>20.2699999992853</v>
      </c>
      <c r="Q637" s="21">
        <f>+Produccion_UO!Q637</f>
        <v>19.320421233607</v>
      </c>
      <c r="R637" s="21">
        <f>+Produccion_UO!R637</f>
        <v>0</v>
      </c>
      <c r="S637" s="21">
        <f>+Produccion_UO!S637</f>
        <v>0</v>
      </c>
      <c r="T637" s="21">
        <f>+Produccion_UO!T637</f>
        <v>0</v>
      </c>
      <c r="U637" s="21">
        <f>+Produccion_UO!U637</f>
        <v>0</v>
      </c>
      <c r="V637" s="21">
        <f>+Produccion_UO!V637</f>
        <v>0</v>
      </c>
      <c r="W637" s="21">
        <f>+Produccion_UO!W637</f>
        <v>0</v>
      </c>
      <c r="X637" s="21">
        <f>+Produccion_UO!X637</f>
        <v>0</v>
      </c>
      <c r="Y637" s="21">
        <f>+Produccion_UO!Y637</f>
        <v>0</v>
      </c>
      <c r="Z637" s="21">
        <f>+Produccion_UO!Z637</f>
        <v>0</v>
      </c>
      <c r="AA637" s="21">
        <f>+Produccion_UO!AA637</f>
        <v>0</v>
      </c>
      <c r="AB637" s="21">
        <f>+Produccion_UO!AB637</f>
        <v>0</v>
      </c>
      <c r="AC637" s="21">
        <f>+Produccion_UO!AC637</f>
        <v>0</v>
      </c>
      <c r="AD637" s="21">
        <f>+Produccion_UO!AD637</f>
        <v>0</v>
      </c>
      <c r="AE637" s="21">
        <f>+Produccion_UO!AE637</f>
        <v>0</v>
      </c>
      <c r="AF637" s="21">
        <f>+Produccion_UO!AF637</f>
        <v>0</v>
      </c>
      <c r="AG637" s="21">
        <f>+Produccion_UO!AG637</f>
        <v>0</v>
      </c>
      <c r="AH637" s="21">
        <f>+Produccion_UO!AH637</f>
        <v>0</v>
      </c>
      <c r="AI637" s="21">
        <f>+Produccion_UO!AI637</f>
        <v>0</v>
      </c>
      <c r="AJ637" s="21">
        <f>+Produccion_UO!AJ637</f>
        <v>0</v>
      </c>
      <c r="AK637" s="21">
        <f>+Produccion_UO!AK637</f>
        <v>0</v>
      </c>
      <c r="AL637" s="21">
        <f>+Produccion_UO!AL637</f>
        <v>0</v>
      </c>
      <c r="AM637" s="21">
        <f>+Produccion_UO!AM637</f>
        <v>0</v>
      </c>
      <c r="AN637" s="21">
        <f>+Produccion_UO!AN637</f>
        <v>0</v>
      </c>
      <c r="AO637" s="21">
        <f>+Produccion_UO!AO637</f>
        <v>0</v>
      </c>
      <c r="AP637" s="21">
        <f>+Produccion_UO!AP637</f>
        <v>0</v>
      </c>
      <c r="AQ637" s="21">
        <f>+Produccion_UO!AQ637</f>
        <v>0</v>
      </c>
      <c r="AR637" s="21">
        <f>+Produccion_UO!AR637</f>
        <v>0</v>
      </c>
    </row>
    <row r="638" spans="10:44" x14ac:dyDescent="0.25">
      <c r="J638" s="24" t="s">
        <v>149</v>
      </c>
      <c r="K638" s="108" t="s">
        <v>273</v>
      </c>
      <c r="L638" s="165" t="s">
        <v>679</v>
      </c>
      <c r="M638" s="21">
        <f>+Produccion_UO!M638+Produccion_UO!M639</f>
        <v>690.66932724920298</v>
      </c>
      <c r="N638" s="21">
        <f>+Produccion_UO!N638+Produccion_UO!N639</f>
        <v>660.35277384631604</v>
      </c>
      <c r="O638" s="21">
        <f>+Produccion_UO!O638+Produccion_UO!O639</f>
        <v>611.80028252735701</v>
      </c>
      <c r="P638" s="21">
        <f>+Produccion_UO!P638+Produccion_UO!P639</f>
        <v>592.63610568195497</v>
      </c>
      <c r="Q638" s="21">
        <f>+Produccion_UO!Q638+Produccion_UO!Q639</f>
        <v>449.03457948681398</v>
      </c>
      <c r="R638" s="21">
        <f>+Produccion_UO!R638+Produccion_UO!R639</f>
        <v>425.75138076389601</v>
      </c>
      <c r="S638" s="21">
        <f>+Produccion_UO!S638+Produccion_UO!S639</f>
        <v>402.46818204097804</v>
      </c>
      <c r="T638" s="21">
        <f>+Produccion_UO!T638+Produccion_UO!T639</f>
        <v>384.00481745914101</v>
      </c>
      <c r="U638" s="21">
        <f>+Produccion_UO!U638+Produccion_UO!U639</f>
        <v>258.82498713287339</v>
      </c>
      <c r="V638" s="21">
        <f>+Produccion_UO!V638+Produccion_UO!V639</f>
        <v>208.40868345294729</v>
      </c>
      <c r="W638" s="21">
        <f>+Produccion_UO!W638+Produccion_UO!W639</f>
        <v>131.07632237253887</v>
      </c>
      <c r="X638" s="21">
        <f>+Produccion_UO!X638+Produccion_UO!X639</f>
        <v>122.770533663965</v>
      </c>
      <c r="Y638" s="21">
        <f>+Produccion_UO!Y638+Produccion_UO!Y639</f>
        <v>122.770533663965</v>
      </c>
      <c r="Z638" s="21">
        <f>+Produccion_UO!Z638+Produccion_UO!Z639</f>
        <v>86.935715870959498</v>
      </c>
      <c r="AA638" s="21">
        <f>+Produccion_UO!AA638+Produccion_UO!AA639</f>
        <v>0</v>
      </c>
      <c r="AB638" s="21">
        <f>+Produccion_UO!AB638+Produccion_UO!AB639</f>
        <v>0</v>
      </c>
      <c r="AC638" s="21">
        <f>+Produccion_UO!AC638+Produccion_UO!AC639</f>
        <v>0</v>
      </c>
      <c r="AD638" s="21">
        <f>+Produccion_UO!AD638+Produccion_UO!AD639</f>
        <v>0</v>
      </c>
      <c r="AE638" s="21">
        <f>+Produccion_UO!AE638+Produccion_UO!AE639</f>
        <v>0</v>
      </c>
      <c r="AF638" s="21">
        <f>+Produccion_UO!AF638+Produccion_UO!AF639</f>
        <v>0</v>
      </c>
      <c r="AG638" s="21">
        <f>+Produccion_UO!AG638+Produccion_UO!AG639</f>
        <v>0</v>
      </c>
      <c r="AH638" s="21">
        <f>+Produccion_UO!AH638+Produccion_UO!AH639</f>
        <v>0</v>
      </c>
      <c r="AI638" s="21">
        <f>+Produccion_UO!AI638+Produccion_UO!AI639</f>
        <v>0</v>
      </c>
      <c r="AJ638" s="21">
        <f>+Produccion_UO!AJ638+Produccion_UO!AJ639</f>
        <v>0</v>
      </c>
      <c r="AK638" s="21">
        <f>+Produccion_UO!AK638+Produccion_UO!AK639</f>
        <v>0</v>
      </c>
      <c r="AL638" s="21">
        <f>+Produccion_UO!AL638+Produccion_UO!AL639</f>
        <v>0</v>
      </c>
      <c r="AM638" s="21">
        <f>+Produccion_UO!AM638+Produccion_UO!AM639</f>
        <v>0</v>
      </c>
      <c r="AN638" s="21">
        <f>+Produccion_UO!AN638+Produccion_UO!AN639</f>
        <v>0</v>
      </c>
      <c r="AO638" s="21">
        <f>+Produccion_UO!AO638+Produccion_UO!AO639</f>
        <v>0</v>
      </c>
      <c r="AP638" s="21">
        <f>+Produccion_UO!AP638+Produccion_UO!AP639</f>
        <v>0</v>
      </c>
      <c r="AQ638" s="21">
        <f>+Produccion_UO!AQ638+Produccion_UO!AQ639</f>
        <v>0</v>
      </c>
      <c r="AR638" s="21">
        <f>+Produccion_UO!AR638+Produccion_UO!AR639</f>
        <v>0</v>
      </c>
    </row>
    <row r="639" spans="10:44" x14ac:dyDescent="0.25">
      <c r="J639" s="24" t="s">
        <v>151</v>
      </c>
      <c r="K639" s="108" t="s">
        <v>274</v>
      </c>
      <c r="L639" s="165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</row>
    <row r="640" spans="10:44" x14ac:dyDescent="0.25">
      <c r="J640" s="24" t="s">
        <v>152</v>
      </c>
      <c r="K640" s="108" t="s">
        <v>275</v>
      </c>
      <c r="L640" s="165" t="s">
        <v>683</v>
      </c>
      <c r="M640" s="21">
        <f>+Produccion_UO!M640</f>
        <v>2.81764544993815</v>
      </c>
      <c r="N640" s="21">
        <f>+Produccion_UO!N640</f>
        <v>2.6625725435552599</v>
      </c>
      <c r="O640" s="21">
        <f>+Produccion_UO!O640</f>
        <v>2.54553638779459</v>
      </c>
      <c r="P640" s="21">
        <f>+Produccion_UO!P640</f>
        <v>2.4285002320339202</v>
      </c>
      <c r="Q640" s="21">
        <f>+Produccion_UO!Q640</f>
        <v>2.3114640762732499</v>
      </c>
      <c r="R640" s="21">
        <f>+Produccion_UO!R640</f>
        <v>2.1944279205125699</v>
      </c>
      <c r="S640" s="21">
        <f>+Produccion_UO!S640</f>
        <v>2.0773917647519</v>
      </c>
      <c r="T640" s="21">
        <f>+Produccion_UO!T640</f>
        <v>0.23667182114865001</v>
      </c>
      <c r="U640" s="21">
        <f>+Produccion_UO!U640</f>
        <v>0</v>
      </c>
      <c r="V640" s="21">
        <f>+Produccion_UO!V640</f>
        <v>0</v>
      </c>
      <c r="W640" s="21">
        <f>+Produccion_UO!W640</f>
        <v>0</v>
      </c>
      <c r="X640" s="21">
        <f>+Produccion_UO!X640</f>
        <v>0</v>
      </c>
      <c r="Y640" s="21">
        <f>+Produccion_UO!Y640</f>
        <v>0</v>
      </c>
      <c r="Z640" s="21">
        <f>+Produccion_UO!Z640</f>
        <v>0</v>
      </c>
      <c r="AA640" s="21">
        <f>+Produccion_UO!AA640</f>
        <v>0</v>
      </c>
      <c r="AB640" s="21">
        <f>+Produccion_UO!AB640</f>
        <v>0</v>
      </c>
      <c r="AC640" s="21">
        <f>+Produccion_UO!AC640</f>
        <v>0</v>
      </c>
      <c r="AD640" s="21">
        <f>+Produccion_UO!AD640</f>
        <v>0</v>
      </c>
      <c r="AE640" s="21">
        <f>+Produccion_UO!AE640</f>
        <v>0</v>
      </c>
      <c r="AF640" s="21">
        <f>+Produccion_UO!AF640</f>
        <v>0</v>
      </c>
      <c r="AG640" s="21">
        <f>+Produccion_UO!AG640</f>
        <v>0</v>
      </c>
      <c r="AH640" s="21">
        <f>+Produccion_UO!AH640</f>
        <v>0</v>
      </c>
      <c r="AI640" s="21">
        <f>+Produccion_UO!AI640</f>
        <v>0</v>
      </c>
      <c r="AJ640" s="21">
        <f>+Produccion_UO!AJ640</f>
        <v>0</v>
      </c>
      <c r="AK640" s="21">
        <f>+Produccion_UO!AK640</f>
        <v>0</v>
      </c>
      <c r="AL640" s="21">
        <f>+Produccion_UO!AL640</f>
        <v>0</v>
      </c>
      <c r="AM640" s="21">
        <f>+Produccion_UO!AM640</f>
        <v>0</v>
      </c>
      <c r="AN640" s="21">
        <f>+Produccion_UO!AN640</f>
        <v>0</v>
      </c>
      <c r="AO640" s="21">
        <f>+Produccion_UO!AO640</f>
        <v>0</v>
      </c>
      <c r="AP640" s="21">
        <f>+Produccion_UO!AP640</f>
        <v>0</v>
      </c>
      <c r="AQ640" s="21">
        <f>+Produccion_UO!AQ640</f>
        <v>0</v>
      </c>
      <c r="AR640" s="21">
        <f>+Produccion_UO!AR640</f>
        <v>0</v>
      </c>
    </row>
    <row r="641" spans="10:44" x14ac:dyDescent="0.25">
      <c r="J641" s="24" t="s">
        <v>153</v>
      </c>
      <c r="K641" s="108" t="s">
        <v>276</v>
      </c>
      <c r="L641" s="165" t="s">
        <v>681</v>
      </c>
      <c r="M641" s="21">
        <f>+Produccion_UO!M641</f>
        <v>82.722394368899998</v>
      </c>
      <c r="N641" s="21">
        <f>+Produccion_UO!N641</f>
        <v>76.945535605506507</v>
      </c>
      <c r="O641" s="21">
        <f>+Produccion_UO!O641</f>
        <v>70.854549630622799</v>
      </c>
      <c r="P641" s="21">
        <f>+Produccion_UO!P641</f>
        <v>64.763563655739205</v>
      </c>
      <c r="Q641" s="21">
        <f>+Produccion_UO!Q641</f>
        <v>58.672577680855497</v>
      </c>
      <c r="R641" s="21">
        <f>+Produccion_UO!R641</f>
        <v>52.143958180135598</v>
      </c>
      <c r="S641" s="21">
        <f>+Produccion_UO!S641</f>
        <v>45.6153386794158</v>
      </c>
      <c r="T641" s="21">
        <f>+Produccion_UO!T641</f>
        <v>41.1060575315907</v>
      </c>
      <c r="U641" s="21">
        <f>+Produccion_UO!U641</f>
        <v>34.043197583033503</v>
      </c>
      <c r="V641" s="21">
        <f>+Produccion_UO!V641</f>
        <v>0</v>
      </c>
      <c r="W641" s="21">
        <f>+Produccion_UO!W641</f>
        <v>0</v>
      </c>
      <c r="X641" s="21">
        <f>+Produccion_UO!X641</f>
        <v>0</v>
      </c>
      <c r="Y641" s="21">
        <f>+Produccion_UO!Y641</f>
        <v>0</v>
      </c>
      <c r="Z641" s="21">
        <f>+Produccion_UO!Z641</f>
        <v>0</v>
      </c>
      <c r="AA641" s="21">
        <f>+Produccion_UO!AA641</f>
        <v>0</v>
      </c>
      <c r="AB641" s="21">
        <f>+Produccion_UO!AB641</f>
        <v>0</v>
      </c>
      <c r="AC641" s="21">
        <f>+Produccion_UO!AC641</f>
        <v>0</v>
      </c>
      <c r="AD641" s="21">
        <f>+Produccion_UO!AD641</f>
        <v>0</v>
      </c>
      <c r="AE641" s="21">
        <f>+Produccion_UO!AE641</f>
        <v>0</v>
      </c>
      <c r="AF641" s="21">
        <f>+Produccion_UO!AF641</f>
        <v>0</v>
      </c>
      <c r="AG641" s="21">
        <f>+Produccion_UO!AG641</f>
        <v>0</v>
      </c>
      <c r="AH641" s="21">
        <f>+Produccion_UO!AH641</f>
        <v>0</v>
      </c>
      <c r="AI641" s="21">
        <f>+Produccion_UO!AI641</f>
        <v>0</v>
      </c>
      <c r="AJ641" s="21">
        <f>+Produccion_UO!AJ641</f>
        <v>0</v>
      </c>
      <c r="AK641" s="21">
        <f>+Produccion_UO!AK641</f>
        <v>0</v>
      </c>
      <c r="AL641" s="21">
        <f>+Produccion_UO!AL641</f>
        <v>0</v>
      </c>
      <c r="AM641" s="21">
        <f>+Produccion_UO!AM641</f>
        <v>0</v>
      </c>
      <c r="AN641" s="21">
        <f>+Produccion_UO!AN641</f>
        <v>0</v>
      </c>
      <c r="AO641" s="21">
        <f>+Produccion_UO!AO641</f>
        <v>0</v>
      </c>
      <c r="AP641" s="21">
        <f>+Produccion_UO!AP641</f>
        <v>0</v>
      </c>
      <c r="AQ641" s="21">
        <f>+Produccion_UO!AQ641</f>
        <v>0</v>
      </c>
      <c r="AR641" s="21">
        <f>+Produccion_UO!AR641</f>
        <v>0</v>
      </c>
    </row>
    <row r="642" spans="10:44" x14ac:dyDescent="0.25">
      <c r="J642" s="24" t="s">
        <v>154</v>
      </c>
      <c r="K642" s="108" t="s">
        <v>277</v>
      </c>
      <c r="L642" s="165" t="s">
        <v>682</v>
      </c>
      <c r="M642" s="21">
        <f>+Produccion_UO!M642</f>
        <v>14.9315892800564</v>
      </c>
      <c r="N642" s="21">
        <f>+Produccion_UO!N642</f>
        <v>13.9175538368454</v>
      </c>
      <c r="O642" s="21">
        <f>+Produccion_UO!O642</f>
        <v>13.2773122444018</v>
      </c>
      <c r="P642" s="21">
        <f>+Produccion_UO!P642</f>
        <v>12.637070651958201</v>
      </c>
      <c r="Q642" s="21">
        <f>+Produccion_UO!Q642</f>
        <v>11.996829059514599</v>
      </c>
      <c r="R642" s="21">
        <f>+Produccion_UO!R642</f>
        <v>11.067092581492</v>
      </c>
      <c r="S642" s="21">
        <f>+Produccion_UO!S642</f>
        <v>10.137356103469299</v>
      </c>
      <c r="T642" s="21">
        <f>+Produccion_UO!T642</f>
        <v>9.3631169887955004</v>
      </c>
      <c r="U642" s="21">
        <f>+Produccion_UO!U642</f>
        <v>8.5888778741216498</v>
      </c>
      <c r="V642" s="21">
        <f>+Produccion_UO!V642</f>
        <v>7.8505177727466702</v>
      </c>
      <c r="W642" s="21">
        <f>+Produccion_UO!W642</f>
        <v>7.1121576713716799</v>
      </c>
      <c r="X642" s="21">
        <f>+Produccion_UO!X642</f>
        <v>6.3737975699967002</v>
      </c>
      <c r="Y642" s="21">
        <f>+Produccion_UO!Y642</f>
        <v>5.9916730787303498</v>
      </c>
      <c r="Z642" s="21">
        <f>+Produccion_UO!Z642</f>
        <v>5.6095485874640003</v>
      </c>
      <c r="AA642" s="21">
        <f>+Produccion_UO!AA642</f>
        <v>1.66563403056264</v>
      </c>
      <c r="AB642" s="21">
        <f>+Produccion_UO!AB642</f>
        <v>0</v>
      </c>
      <c r="AC642" s="21">
        <f>+Produccion_UO!AC642</f>
        <v>0</v>
      </c>
      <c r="AD642" s="21">
        <f>+Produccion_UO!AD642</f>
        <v>0</v>
      </c>
      <c r="AE642" s="21">
        <f>+Produccion_UO!AE642</f>
        <v>0</v>
      </c>
      <c r="AF642" s="21">
        <f>+Produccion_UO!AF642</f>
        <v>0</v>
      </c>
      <c r="AG642" s="21">
        <f>+Produccion_UO!AG642</f>
        <v>0</v>
      </c>
      <c r="AH642" s="21">
        <f>+Produccion_UO!AH642</f>
        <v>0</v>
      </c>
      <c r="AI642" s="21">
        <f>+Produccion_UO!AI642</f>
        <v>0</v>
      </c>
      <c r="AJ642" s="21">
        <f>+Produccion_UO!AJ642</f>
        <v>0</v>
      </c>
      <c r="AK642" s="21">
        <f>+Produccion_UO!AK642</f>
        <v>0</v>
      </c>
      <c r="AL642" s="21">
        <f>+Produccion_UO!AL642</f>
        <v>0</v>
      </c>
      <c r="AM642" s="21">
        <f>+Produccion_UO!AM642</f>
        <v>0</v>
      </c>
      <c r="AN642" s="21">
        <f>+Produccion_UO!AN642</f>
        <v>0</v>
      </c>
      <c r="AO642" s="21">
        <f>+Produccion_UO!AO642</f>
        <v>0</v>
      </c>
      <c r="AP642" s="21">
        <f>+Produccion_UO!AP642</f>
        <v>0</v>
      </c>
      <c r="AQ642" s="21">
        <f>+Produccion_UO!AQ642</f>
        <v>0</v>
      </c>
      <c r="AR642" s="21">
        <f>+Produccion_UO!AR642</f>
        <v>0</v>
      </c>
    </row>
    <row r="643" spans="10:44" x14ac:dyDescent="0.25">
      <c r="J643" s="24" t="s">
        <v>155</v>
      </c>
      <c r="K643" s="108" t="s">
        <v>278</v>
      </c>
      <c r="L643" s="165" t="s">
        <v>680</v>
      </c>
      <c r="M643" s="21">
        <f>+Produccion_UO!M643</f>
        <v>5.5223447636222396</v>
      </c>
      <c r="N643" s="21">
        <f>+Produccion_UO!N643</f>
        <v>5.4220071041686797</v>
      </c>
      <c r="O643" s="21">
        <f>+Produccion_UO!O643</f>
        <v>5.4253871123740502</v>
      </c>
      <c r="P643" s="21">
        <f>+Produccion_UO!P643</f>
        <v>5.4287671205794297</v>
      </c>
      <c r="Q643" s="21">
        <f>+Produccion_UO!Q643</f>
        <v>5.4321471287848002</v>
      </c>
      <c r="R643" s="21">
        <f>+Produccion_UO!R643</f>
        <v>5.0187350968217199</v>
      </c>
      <c r="S643" s="21">
        <f>+Produccion_UO!S643</f>
        <v>4.6053230648586396</v>
      </c>
      <c r="T643" s="21">
        <f>+Produccion_UO!T643</f>
        <v>4.26513383002826</v>
      </c>
      <c r="U643" s="21">
        <f>+Produccion_UO!U643</f>
        <v>3.9249445951978799</v>
      </c>
      <c r="V643" s="21">
        <f>+Produccion_UO!V643</f>
        <v>3.64296432648645</v>
      </c>
      <c r="W643" s="21">
        <f>+Produccion_UO!W643</f>
        <v>3.3609840577750201</v>
      </c>
      <c r="X643" s="21">
        <f>+Produccion_UO!X643</f>
        <v>3.07900378906358</v>
      </c>
      <c r="Y643" s="21">
        <f>+Produccion_UO!Y643</f>
        <v>2.8811878321256499</v>
      </c>
      <c r="Z643" s="21">
        <f>+Produccion_UO!Z643</f>
        <v>2.6833718751877198</v>
      </c>
      <c r="AA643" s="21">
        <f>+Produccion_UO!AA643</f>
        <v>1.3009119876195301</v>
      </c>
      <c r="AB643" s="21">
        <f>+Produccion_UO!AB643</f>
        <v>0</v>
      </c>
      <c r="AC643" s="21">
        <f>+Produccion_UO!AC643</f>
        <v>0</v>
      </c>
      <c r="AD643" s="21">
        <f>+Produccion_UO!AD643</f>
        <v>0</v>
      </c>
      <c r="AE643" s="21">
        <f>+Produccion_UO!AE643</f>
        <v>0</v>
      </c>
      <c r="AF643" s="21">
        <f>+Produccion_UO!AF643</f>
        <v>0</v>
      </c>
      <c r="AG643" s="21">
        <f>+Produccion_UO!AG643</f>
        <v>0</v>
      </c>
      <c r="AH643" s="21">
        <f>+Produccion_UO!AH643</f>
        <v>0</v>
      </c>
      <c r="AI643" s="21">
        <f>+Produccion_UO!AI643</f>
        <v>0</v>
      </c>
      <c r="AJ643" s="21">
        <f>+Produccion_UO!AJ643</f>
        <v>0</v>
      </c>
      <c r="AK643" s="21">
        <f>+Produccion_UO!AK643</f>
        <v>0</v>
      </c>
      <c r="AL643" s="21">
        <f>+Produccion_UO!AL643</f>
        <v>0</v>
      </c>
      <c r="AM643" s="21">
        <f>+Produccion_UO!AM643</f>
        <v>0</v>
      </c>
      <c r="AN643" s="21">
        <f>+Produccion_UO!AN643</f>
        <v>0</v>
      </c>
      <c r="AO643" s="21">
        <f>+Produccion_UO!AO643</f>
        <v>0</v>
      </c>
      <c r="AP643" s="21">
        <f>+Produccion_UO!AP643</f>
        <v>0</v>
      </c>
      <c r="AQ643" s="21">
        <f>+Produccion_UO!AQ643</f>
        <v>0</v>
      </c>
      <c r="AR643" s="21">
        <f>+Produccion_UO!AR643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4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3" t="s">
        <v>678</v>
      </c>
      <c r="M650" s="21">
        <f>+Produccion_UO!M650</f>
        <v>115.324269547087</v>
      </c>
      <c r="N650" s="21">
        <f>+Produccion_UO!N650</f>
        <v>93.191463674088297</v>
      </c>
      <c r="O650" s="21">
        <f>+Produccion_UO!O650</f>
        <v>72.963818315979793</v>
      </c>
      <c r="P650" s="21">
        <f>+Produccion_UO!P650</f>
        <v>85.208062868254501</v>
      </c>
      <c r="Q650" s="21">
        <f>+Produccion_UO!Q650</f>
        <v>81.216362465337596</v>
      </c>
      <c r="R650" s="21">
        <f>+Produccion_UO!R650</f>
        <v>0</v>
      </c>
      <c r="S650" s="21">
        <f>+Produccion_UO!S650</f>
        <v>0</v>
      </c>
      <c r="T650" s="21">
        <f>+Produccion_UO!T650</f>
        <v>0</v>
      </c>
      <c r="U650" s="21">
        <f>+Produccion_UO!U650</f>
        <v>0</v>
      </c>
      <c r="V650" s="21">
        <f>+Produccion_UO!V650</f>
        <v>0</v>
      </c>
      <c r="W650" s="21">
        <f>+Produccion_UO!W650</f>
        <v>0</v>
      </c>
      <c r="X650" s="21">
        <f>+Produccion_UO!X650</f>
        <v>0</v>
      </c>
      <c r="Y650" s="21">
        <f>+Produccion_UO!Y650</f>
        <v>0</v>
      </c>
      <c r="Z650" s="21">
        <f>+Produccion_UO!Z650</f>
        <v>0</v>
      </c>
      <c r="AA650" s="21">
        <f>+Produccion_UO!AA650</f>
        <v>0</v>
      </c>
      <c r="AB650" s="21">
        <f>+Produccion_UO!AB650</f>
        <v>0</v>
      </c>
      <c r="AC650" s="21">
        <f>+Produccion_UO!AC650</f>
        <v>0</v>
      </c>
      <c r="AD650" s="21">
        <f>+Produccion_UO!AD650</f>
        <v>0</v>
      </c>
      <c r="AE650" s="21">
        <f>+Produccion_UO!AE650</f>
        <v>0</v>
      </c>
      <c r="AF650" s="21">
        <f>+Produccion_UO!AF650</f>
        <v>0</v>
      </c>
      <c r="AG650" s="21">
        <f>+Produccion_UO!AG650</f>
        <v>0</v>
      </c>
      <c r="AH650" s="21">
        <f>+Produccion_UO!AH650</f>
        <v>0</v>
      </c>
      <c r="AI650" s="21">
        <f>+Produccion_UO!AI650</f>
        <v>0</v>
      </c>
      <c r="AJ650" s="21">
        <f>+Produccion_UO!AJ650</f>
        <v>0</v>
      </c>
      <c r="AK650" s="21">
        <f>+Produccion_UO!AK650</f>
        <v>0</v>
      </c>
      <c r="AL650" s="21">
        <f>+Produccion_UO!AL650</f>
        <v>0</v>
      </c>
      <c r="AM650" s="21">
        <f>+Produccion_UO!AM650</f>
        <v>0</v>
      </c>
      <c r="AN650" s="21">
        <f>+Produccion_UO!AN650</f>
        <v>0</v>
      </c>
      <c r="AO650" s="21">
        <f>+Produccion_UO!AO650</f>
        <v>0</v>
      </c>
      <c r="AP650" s="21">
        <f>+Produccion_UO!AP650</f>
        <v>0</v>
      </c>
      <c r="AQ650" s="21">
        <f>+Produccion_UO!AQ650</f>
        <v>0</v>
      </c>
      <c r="AR650" s="21">
        <f>+Produccion_UO!AR650</f>
        <v>0</v>
      </c>
    </row>
    <row r="651" spans="10:44" x14ac:dyDescent="0.25">
      <c r="J651" s="61" t="s">
        <v>149</v>
      </c>
      <c r="K651" s="19" t="s">
        <v>322</v>
      </c>
      <c r="L651" s="163" t="s">
        <v>679</v>
      </c>
      <c r="M651" s="21">
        <f>+Produccion_UO!M651+Produccion_UO!M652</f>
        <v>1089.5320280527289</v>
      </c>
      <c r="N651" s="21">
        <f>+Produccion_UO!N651+Produccion_UO!N652</f>
        <v>1089.5320280527289</v>
      </c>
      <c r="O651" s="21">
        <f>+Produccion_UO!O651+Produccion_UO!O652</f>
        <v>1089.5320280527289</v>
      </c>
      <c r="P651" s="21">
        <f>+Produccion_UO!P651+Produccion_UO!P652</f>
        <v>1089.5320280527289</v>
      </c>
      <c r="Q651" s="21">
        <f>+Produccion_UO!Q651+Produccion_UO!Q652</f>
        <v>1089.5320280527289</v>
      </c>
      <c r="R651" s="21">
        <f>+Produccion_UO!R651+Produccion_UO!R652</f>
        <v>1089.5320280527289</v>
      </c>
      <c r="S651" s="21">
        <f>+Produccion_UO!S651+Produccion_UO!S652</f>
        <v>1089.5320280527289</v>
      </c>
      <c r="T651" s="21">
        <f>+Produccion_UO!T651+Produccion_UO!T652</f>
        <v>1089.5320280527289</v>
      </c>
      <c r="U651" s="21">
        <f>+Produccion_UO!U651+Produccion_UO!U652</f>
        <v>1089.5320280527289</v>
      </c>
      <c r="V651" s="21">
        <f>+Produccion_UO!V651+Produccion_UO!V652</f>
        <v>1042.8877149759751</v>
      </c>
      <c r="W651" s="21">
        <f>+Produccion_UO!W651+Produccion_UO!W652</f>
        <v>698.03647742945805</v>
      </c>
      <c r="X651" s="21">
        <f>+Produccion_UO!X651+Produccion_UO!X652</f>
        <v>338.51440085262902</v>
      </c>
      <c r="Y651" s="21">
        <f>+Produccion_UO!Y651+Produccion_UO!Y652</f>
        <v>338.51440085262902</v>
      </c>
      <c r="Z651" s="21">
        <f>+Produccion_UO!Z651+Produccion_UO!Z652</f>
        <v>338.51440085262902</v>
      </c>
      <c r="AA651" s="21">
        <f>+Produccion_UO!AA651+Produccion_UO!AA652</f>
        <v>0</v>
      </c>
      <c r="AB651" s="21">
        <f>+Produccion_UO!AB651+Produccion_UO!AB652</f>
        <v>0</v>
      </c>
      <c r="AC651" s="21">
        <f>+Produccion_UO!AC651+Produccion_UO!AC652</f>
        <v>0</v>
      </c>
      <c r="AD651" s="21">
        <f>+Produccion_UO!AD651+Produccion_UO!AD652</f>
        <v>0</v>
      </c>
      <c r="AE651" s="21">
        <f>+Produccion_UO!AE651+Produccion_UO!AE652</f>
        <v>0</v>
      </c>
      <c r="AF651" s="21">
        <f>+Produccion_UO!AF651+Produccion_UO!AF652</f>
        <v>0</v>
      </c>
      <c r="AG651" s="21">
        <f>+Produccion_UO!AG651+Produccion_UO!AG652</f>
        <v>0</v>
      </c>
      <c r="AH651" s="21">
        <f>+Produccion_UO!AH651+Produccion_UO!AH652</f>
        <v>0</v>
      </c>
      <c r="AI651" s="21">
        <f>+Produccion_UO!AI651+Produccion_UO!AI652</f>
        <v>0</v>
      </c>
      <c r="AJ651" s="21">
        <f>+Produccion_UO!AJ651+Produccion_UO!AJ652</f>
        <v>0</v>
      </c>
      <c r="AK651" s="21">
        <f>+Produccion_UO!AK651+Produccion_UO!AK652</f>
        <v>0</v>
      </c>
      <c r="AL651" s="21">
        <f>+Produccion_UO!AL651+Produccion_UO!AL652</f>
        <v>0</v>
      </c>
      <c r="AM651" s="21">
        <f>+Produccion_UO!AM651+Produccion_UO!AM652</f>
        <v>0</v>
      </c>
      <c r="AN651" s="21">
        <f>+Produccion_UO!AN651+Produccion_UO!AN652</f>
        <v>0</v>
      </c>
      <c r="AO651" s="21">
        <f>+Produccion_UO!AO651+Produccion_UO!AO652</f>
        <v>0</v>
      </c>
      <c r="AP651" s="21">
        <f>+Produccion_UO!AP651+Produccion_UO!AP652</f>
        <v>0</v>
      </c>
      <c r="AQ651" s="21">
        <f>+Produccion_UO!AQ651+Produccion_UO!AQ652</f>
        <v>0</v>
      </c>
      <c r="AR651" s="21">
        <f>+Produccion_UO!AR651+Produccion_UO!AR652</f>
        <v>0</v>
      </c>
    </row>
    <row r="652" spans="10:44" x14ac:dyDescent="0.25">
      <c r="J652" s="61" t="s">
        <v>151</v>
      </c>
      <c r="K652" s="19" t="s">
        <v>324</v>
      </c>
      <c r="L652" s="163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</row>
    <row r="653" spans="10:44" x14ac:dyDescent="0.25">
      <c r="J653" s="61" t="s">
        <v>152</v>
      </c>
      <c r="K653" s="19" t="s">
        <v>326</v>
      </c>
      <c r="L653" s="163" t="s">
        <v>683</v>
      </c>
      <c r="M653" s="21">
        <f>+Produccion_UO!M653</f>
        <v>17.1444368481772</v>
      </c>
      <c r="N653" s="21">
        <f>+Produccion_UO!N653</f>
        <v>16.200869711153899</v>
      </c>
      <c r="O653" s="21">
        <f>+Produccion_UO!O653</f>
        <v>15.488743570004299</v>
      </c>
      <c r="P653" s="21">
        <f>+Produccion_UO!P653</f>
        <v>14.776617428854699</v>
      </c>
      <c r="Q653" s="21">
        <f>+Produccion_UO!Q653</f>
        <v>14.064491287705099</v>
      </c>
      <c r="R653" s="21">
        <f>+Produccion_UO!R653</f>
        <v>13.3523651465554</v>
      </c>
      <c r="S653" s="21">
        <f>+Produccion_UO!S653</f>
        <v>12.6402390054058</v>
      </c>
      <c r="T653" s="21">
        <f>+Produccion_UO!T653</f>
        <v>1.4400694351076599</v>
      </c>
      <c r="U653" s="21">
        <f>+Produccion_UO!U653</f>
        <v>0</v>
      </c>
      <c r="V653" s="21">
        <f>+Produccion_UO!V653</f>
        <v>0</v>
      </c>
      <c r="W653" s="21">
        <f>+Produccion_UO!W653</f>
        <v>0</v>
      </c>
      <c r="X653" s="21">
        <f>+Produccion_UO!X653</f>
        <v>0</v>
      </c>
      <c r="Y653" s="21">
        <f>+Produccion_UO!Y653</f>
        <v>0</v>
      </c>
      <c r="Z653" s="21">
        <f>+Produccion_UO!Z653</f>
        <v>0</v>
      </c>
      <c r="AA653" s="21">
        <f>+Produccion_UO!AA653</f>
        <v>0</v>
      </c>
      <c r="AB653" s="21">
        <f>+Produccion_UO!AB653</f>
        <v>0</v>
      </c>
      <c r="AC653" s="21">
        <f>+Produccion_UO!AC653</f>
        <v>0</v>
      </c>
      <c r="AD653" s="21">
        <f>+Produccion_UO!AD653</f>
        <v>0</v>
      </c>
      <c r="AE653" s="21">
        <f>+Produccion_UO!AE653</f>
        <v>0</v>
      </c>
      <c r="AF653" s="21">
        <f>+Produccion_UO!AF653</f>
        <v>0</v>
      </c>
      <c r="AG653" s="21">
        <f>+Produccion_UO!AG653</f>
        <v>0</v>
      </c>
      <c r="AH653" s="21">
        <f>+Produccion_UO!AH653</f>
        <v>0</v>
      </c>
      <c r="AI653" s="21">
        <f>+Produccion_UO!AI653</f>
        <v>0</v>
      </c>
      <c r="AJ653" s="21">
        <f>+Produccion_UO!AJ653</f>
        <v>0</v>
      </c>
      <c r="AK653" s="21">
        <f>+Produccion_UO!AK653</f>
        <v>0</v>
      </c>
      <c r="AL653" s="21">
        <f>+Produccion_UO!AL653</f>
        <v>0</v>
      </c>
      <c r="AM653" s="21">
        <f>+Produccion_UO!AM653</f>
        <v>0</v>
      </c>
      <c r="AN653" s="21">
        <f>+Produccion_UO!AN653</f>
        <v>0</v>
      </c>
      <c r="AO653" s="21">
        <f>+Produccion_UO!AO653</f>
        <v>0</v>
      </c>
      <c r="AP653" s="21">
        <f>+Produccion_UO!AP653</f>
        <v>0</v>
      </c>
      <c r="AQ653" s="21">
        <f>+Produccion_UO!AQ653</f>
        <v>0</v>
      </c>
      <c r="AR653" s="21">
        <f>+Produccion_UO!AR653</f>
        <v>0</v>
      </c>
    </row>
    <row r="654" spans="10:44" x14ac:dyDescent="0.25">
      <c r="J654" s="61" t="s">
        <v>153</v>
      </c>
      <c r="K654" s="19" t="s">
        <v>328</v>
      </c>
      <c r="L654" s="163" t="s">
        <v>681</v>
      </c>
      <c r="M654" s="21">
        <f>+Produccion_UO!M654</f>
        <v>352.11626682855848</v>
      </c>
      <c r="N654" s="21">
        <f>+Produccion_UO!N654</f>
        <v>324.79757578453052</v>
      </c>
      <c r="O654" s="21">
        <f>+Produccion_UO!O654</f>
        <v>295.99338118386351</v>
      </c>
      <c r="P654" s="21">
        <f>+Produccion_UO!P654</f>
        <v>267.18918658319751</v>
      </c>
      <c r="Q654" s="21">
        <f>+Produccion_UO!Q654</f>
        <v>238.38499198253049</v>
      </c>
      <c r="R654" s="21">
        <f>+Produccion_UO!R654</f>
        <v>207.5112340477925</v>
      </c>
      <c r="S654" s="21">
        <f>+Produccion_UO!S654</f>
        <v>176.63747611305428</v>
      </c>
      <c r="T654" s="21">
        <f>+Produccion_UO!T654</f>
        <v>155.3131433651769</v>
      </c>
      <c r="U654" s="21">
        <f>+Produccion_UO!U654</f>
        <v>123.83751583010481</v>
      </c>
      <c r="V654" s="21">
        <f>+Produccion_UO!V654</f>
        <v>0</v>
      </c>
      <c r="W654" s="21">
        <f>+Produccion_UO!W654</f>
        <v>0</v>
      </c>
      <c r="X654" s="21">
        <f>+Produccion_UO!X654</f>
        <v>0</v>
      </c>
      <c r="Y654" s="21">
        <f>+Produccion_UO!Y654</f>
        <v>0</v>
      </c>
      <c r="Z654" s="21">
        <f>+Produccion_UO!Z654</f>
        <v>0</v>
      </c>
      <c r="AA654" s="21">
        <f>+Produccion_UO!AA654</f>
        <v>0</v>
      </c>
      <c r="AB654" s="21">
        <f>+Produccion_UO!AB654</f>
        <v>0</v>
      </c>
      <c r="AC654" s="21">
        <f>+Produccion_UO!AC654</f>
        <v>0</v>
      </c>
      <c r="AD654" s="21">
        <f>+Produccion_UO!AD654</f>
        <v>0</v>
      </c>
      <c r="AE654" s="21">
        <f>+Produccion_UO!AE654</f>
        <v>0</v>
      </c>
      <c r="AF654" s="21">
        <f>+Produccion_UO!AF654</f>
        <v>0</v>
      </c>
      <c r="AG654" s="21">
        <f>+Produccion_UO!AG654</f>
        <v>0</v>
      </c>
      <c r="AH654" s="21">
        <f>+Produccion_UO!AH654</f>
        <v>0</v>
      </c>
      <c r="AI654" s="21">
        <f>+Produccion_UO!AI654</f>
        <v>0</v>
      </c>
      <c r="AJ654" s="21">
        <f>+Produccion_UO!AJ654</f>
        <v>0</v>
      </c>
      <c r="AK654" s="21">
        <f>+Produccion_UO!AK654</f>
        <v>0</v>
      </c>
      <c r="AL654" s="21">
        <f>+Produccion_UO!AL654</f>
        <v>0</v>
      </c>
      <c r="AM654" s="21">
        <f>+Produccion_UO!AM654</f>
        <v>0</v>
      </c>
      <c r="AN654" s="21">
        <f>+Produccion_UO!AN654</f>
        <v>0</v>
      </c>
      <c r="AO654" s="21">
        <f>+Produccion_UO!AO654</f>
        <v>0</v>
      </c>
      <c r="AP654" s="21">
        <f>+Produccion_UO!AP654</f>
        <v>0</v>
      </c>
      <c r="AQ654" s="21">
        <f>+Produccion_UO!AQ654</f>
        <v>0</v>
      </c>
      <c r="AR654" s="21">
        <f>+Produccion_UO!AR654</f>
        <v>0</v>
      </c>
    </row>
    <row r="655" spans="10:44" x14ac:dyDescent="0.25">
      <c r="J655" s="61" t="s">
        <v>154</v>
      </c>
      <c r="K655" s="19" t="s">
        <v>330</v>
      </c>
      <c r="L655" s="163" t="s">
        <v>682</v>
      </c>
      <c r="M655" s="21">
        <f>+Produccion_UO!M655</f>
        <v>66.266969840046102</v>
      </c>
      <c r="N655" s="21">
        <f>+Produccion_UO!N655</f>
        <v>61.454996287433602</v>
      </c>
      <c r="O655" s="21">
        <f>+Produccion_UO!O655</f>
        <v>58.416812927327797</v>
      </c>
      <c r="P655" s="21">
        <f>+Produccion_UO!P655</f>
        <v>55.378629567221992</v>
      </c>
      <c r="Q655" s="21">
        <f>+Produccion_UO!Q655</f>
        <v>52.340446207116202</v>
      </c>
      <c r="R655" s="21">
        <f>+Produccion_UO!R655</f>
        <v>47.928502450025093</v>
      </c>
      <c r="S655" s="21">
        <f>+Produccion_UO!S655</f>
        <v>43.516558692933899</v>
      </c>
      <c r="T655" s="21">
        <f>+Produccion_UO!T655</f>
        <v>39.842507486783504</v>
      </c>
      <c r="U655" s="21">
        <f>+Produccion_UO!U655</f>
        <v>36.168456280632995</v>
      </c>
      <c r="V655" s="21">
        <f>+Produccion_UO!V655</f>
        <v>32.664664274241204</v>
      </c>
      <c r="W655" s="21">
        <f>+Produccion_UO!W655</f>
        <v>29.160872267849399</v>
      </c>
      <c r="X655" s="21">
        <f>+Produccion_UO!X655</f>
        <v>25.657080261457601</v>
      </c>
      <c r="Y655" s="21">
        <f>+Produccion_UO!Y655</f>
        <v>23.8437580959556</v>
      </c>
      <c r="Z655" s="21">
        <f>+Produccion_UO!Z655</f>
        <v>22.030435930453599</v>
      </c>
      <c r="AA655" s="21">
        <f>+Produccion_UO!AA655</f>
        <v>5.6394388439222203</v>
      </c>
      <c r="AB655" s="21">
        <f>+Produccion_UO!AB655</f>
        <v>0</v>
      </c>
      <c r="AC655" s="21">
        <f>+Produccion_UO!AC655</f>
        <v>0</v>
      </c>
      <c r="AD655" s="21">
        <f>+Produccion_UO!AD655</f>
        <v>0</v>
      </c>
      <c r="AE655" s="21">
        <f>+Produccion_UO!AE655</f>
        <v>0</v>
      </c>
      <c r="AF655" s="21">
        <f>+Produccion_UO!AF655</f>
        <v>0</v>
      </c>
      <c r="AG655" s="21">
        <f>+Produccion_UO!AG655</f>
        <v>0</v>
      </c>
      <c r="AH655" s="21">
        <f>+Produccion_UO!AH655</f>
        <v>0</v>
      </c>
      <c r="AI655" s="21">
        <f>+Produccion_UO!AI655</f>
        <v>0</v>
      </c>
      <c r="AJ655" s="21">
        <f>+Produccion_UO!AJ655</f>
        <v>0</v>
      </c>
      <c r="AK655" s="21">
        <f>+Produccion_UO!AK655</f>
        <v>0</v>
      </c>
      <c r="AL655" s="21">
        <f>+Produccion_UO!AL655</f>
        <v>0</v>
      </c>
      <c r="AM655" s="21">
        <f>+Produccion_UO!AM655</f>
        <v>0</v>
      </c>
      <c r="AN655" s="21">
        <f>+Produccion_UO!AN655</f>
        <v>0</v>
      </c>
      <c r="AO655" s="21">
        <f>+Produccion_UO!AO655</f>
        <v>0</v>
      </c>
      <c r="AP655" s="21">
        <f>+Produccion_UO!AP655</f>
        <v>0</v>
      </c>
      <c r="AQ655" s="21">
        <f>+Produccion_UO!AQ655</f>
        <v>0</v>
      </c>
      <c r="AR655" s="21">
        <f>+Produccion_UO!AR655</f>
        <v>0</v>
      </c>
    </row>
    <row r="656" spans="10:44" x14ac:dyDescent="0.25">
      <c r="J656" s="61" t="s">
        <v>155</v>
      </c>
      <c r="K656" s="19" t="s">
        <v>332</v>
      </c>
      <c r="L656" s="163" t="s">
        <v>680</v>
      </c>
      <c r="M656" s="21">
        <f>+Produccion_UO!M656</f>
        <v>1.2722265164603199</v>
      </c>
      <c r="N656" s="21">
        <f>+Produccion_UO!N656</f>
        <v>1.2722265164603199</v>
      </c>
      <c r="O656" s="21">
        <f>+Produccion_UO!O656</f>
        <v>1.2722265164603199</v>
      </c>
      <c r="P656" s="21">
        <f>+Produccion_UO!P656</f>
        <v>1.2722265164603199</v>
      </c>
      <c r="Q656" s="21">
        <f>+Produccion_UO!Q656</f>
        <v>1.2722265164603199</v>
      </c>
      <c r="R656" s="21">
        <f>+Produccion_UO!R656</f>
        <v>1.2722265164603199</v>
      </c>
      <c r="S656" s="21">
        <f>+Produccion_UO!S656</f>
        <v>1.2722265164603199</v>
      </c>
      <c r="T656" s="21">
        <f>+Produccion_UO!T656</f>
        <v>1.2722265164603199</v>
      </c>
      <c r="U656" s="21">
        <f>+Produccion_UO!U656</f>
        <v>1.2722265164603199</v>
      </c>
      <c r="V656" s="21">
        <f>+Produccion_UO!V656</f>
        <v>1.2722265164603199</v>
      </c>
      <c r="W656" s="21">
        <f>+Produccion_UO!W656</f>
        <v>1.2722265164603199</v>
      </c>
      <c r="X656" s="21">
        <f>+Produccion_UO!X656</f>
        <v>1.2722265164603199</v>
      </c>
      <c r="Y656" s="21">
        <f>+Produccion_UO!Y656</f>
        <v>1.2722265164603199</v>
      </c>
      <c r="Z656" s="21">
        <f>+Produccion_UO!Z656</f>
        <v>1.2722265164603199</v>
      </c>
      <c r="AA656" s="21">
        <f>+Produccion_UO!AA656</f>
        <v>1.2722265164603199</v>
      </c>
      <c r="AB656" s="21">
        <f>+Produccion_UO!AB656</f>
        <v>0</v>
      </c>
      <c r="AC656" s="21">
        <f>+Produccion_UO!AC656</f>
        <v>0</v>
      </c>
      <c r="AD656" s="21">
        <f>+Produccion_UO!AD656</f>
        <v>0</v>
      </c>
      <c r="AE656" s="21">
        <f>+Produccion_UO!AE656</f>
        <v>0</v>
      </c>
      <c r="AF656" s="21">
        <f>+Produccion_UO!AF656</f>
        <v>0</v>
      </c>
      <c r="AG656" s="21">
        <f>+Produccion_UO!AG656</f>
        <v>0</v>
      </c>
      <c r="AH656" s="21">
        <f>+Produccion_UO!AH656</f>
        <v>0</v>
      </c>
      <c r="AI656" s="21">
        <f>+Produccion_UO!AI656</f>
        <v>0</v>
      </c>
      <c r="AJ656" s="21">
        <f>+Produccion_UO!AJ656</f>
        <v>0</v>
      </c>
      <c r="AK656" s="21">
        <f>+Produccion_UO!AK656</f>
        <v>0</v>
      </c>
      <c r="AL656" s="21">
        <f>+Produccion_UO!AL656</f>
        <v>0</v>
      </c>
      <c r="AM656" s="21">
        <f>+Produccion_UO!AM656</f>
        <v>0</v>
      </c>
      <c r="AN656" s="21">
        <f>+Produccion_UO!AN656</f>
        <v>0</v>
      </c>
      <c r="AO656" s="21">
        <f>+Produccion_UO!AO656</f>
        <v>0</v>
      </c>
      <c r="AP656" s="21">
        <f>+Produccion_UO!AP656</f>
        <v>0</v>
      </c>
      <c r="AQ656" s="21">
        <f>+Produccion_UO!AQ656</f>
        <v>0</v>
      </c>
      <c r="AR656" s="21">
        <f>+Produccion_UO!AR656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59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5" t="s">
        <v>678</v>
      </c>
      <c r="M663" s="21">
        <f>+Produccion_UO!M663</f>
        <v>115.324269547087</v>
      </c>
      <c r="N663" s="21">
        <f>+Produccion_UO!N663</f>
        <v>93.191463674088297</v>
      </c>
      <c r="O663" s="21">
        <f>+Produccion_UO!O663</f>
        <v>72.963818315979793</v>
      </c>
      <c r="P663" s="21">
        <f>+Produccion_UO!P663</f>
        <v>85.208062868254501</v>
      </c>
      <c r="Q663" s="21">
        <f>+Produccion_UO!Q663</f>
        <v>81.216362465337596</v>
      </c>
      <c r="R663" s="21">
        <f>+Produccion_UO!R663</f>
        <v>0</v>
      </c>
      <c r="S663" s="21">
        <f>+Produccion_UO!S663</f>
        <v>0</v>
      </c>
      <c r="T663" s="21">
        <f>+Produccion_UO!T663</f>
        <v>0</v>
      </c>
      <c r="U663" s="21">
        <f>+Produccion_UO!U663</f>
        <v>0</v>
      </c>
      <c r="V663" s="21">
        <f>+Produccion_UO!V663</f>
        <v>0</v>
      </c>
      <c r="W663" s="21">
        <f>+Produccion_UO!W663</f>
        <v>0</v>
      </c>
      <c r="X663" s="21">
        <f>+Produccion_UO!X663</f>
        <v>0</v>
      </c>
      <c r="Y663" s="21">
        <f>+Produccion_UO!Y663</f>
        <v>0</v>
      </c>
      <c r="Z663" s="21">
        <f>+Produccion_UO!Z663</f>
        <v>0</v>
      </c>
      <c r="AA663" s="21">
        <f>+Produccion_UO!AA663</f>
        <v>0</v>
      </c>
      <c r="AB663" s="21">
        <f>+Produccion_UO!AB663</f>
        <v>0</v>
      </c>
      <c r="AC663" s="21">
        <f>+Produccion_UO!AC663</f>
        <v>0</v>
      </c>
      <c r="AD663" s="21">
        <f>+Produccion_UO!AD663</f>
        <v>0</v>
      </c>
      <c r="AE663" s="21">
        <f>+Produccion_UO!AE663</f>
        <v>0</v>
      </c>
      <c r="AF663" s="21">
        <f>+Produccion_UO!AF663</f>
        <v>0</v>
      </c>
      <c r="AG663" s="21">
        <f>+Produccion_UO!AG663</f>
        <v>0</v>
      </c>
      <c r="AH663" s="21">
        <f>+Produccion_UO!AH663</f>
        <v>0</v>
      </c>
      <c r="AI663" s="21">
        <f>+Produccion_UO!AI663</f>
        <v>0</v>
      </c>
      <c r="AJ663" s="21">
        <f>+Produccion_UO!AJ663</f>
        <v>0</v>
      </c>
      <c r="AK663" s="21">
        <f>+Produccion_UO!AK663</f>
        <v>0</v>
      </c>
      <c r="AL663" s="21">
        <f>+Produccion_UO!AL663</f>
        <v>0</v>
      </c>
      <c r="AM663" s="21">
        <f>+Produccion_UO!AM663</f>
        <v>0</v>
      </c>
      <c r="AN663" s="21">
        <f>+Produccion_UO!AN663</f>
        <v>0</v>
      </c>
      <c r="AO663" s="21">
        <f>+Produccion_UO!AO663</f>
        <v>0</v>
      </c>
      <c r="AP663" s="21">
        <f>+Produccion_UO!AP663</f>
        <v>0</v>
      </c>
      <c r="AQ663" s="21">
        <f>+Produccion_UO!AQ663</f>
        <v>0</v>
      </c>
      <c r="AR663" s="21">
        <f>+Produccion_UO!AR663</f>
        <v>0</v>
      </c>
    </row>
    <row r="664" spans="10:44" x14ac:dyDescent="0.25">
      <c r="J664" s="24" t="s">
        <v>149</v>
      </c>
      <c r="K664" s="108" t="s">
        <v>211</v>
      </c>
      <c r="L664" s="165" t="s">
        <v>679</v>
      </c>
      <c r="M664" s="21">
        <f>+Produccion_UO!M664+Produccion_UO!M665</f>
        <v>751.01762720010004</v>
      </c>
      <c r="N664" s="21">
        <f>+Produccion_UO!N664+Produccion_UO!N665</f>
        <v>751.01762720010004</v>
      </c>
      <c r="O664" s="21">
        <f>+Produccion_UO!O664+Produccion_UO!O665</f>
        <v>751.01762720010004</v>
      </c>
      <c r="P664" s="21">
        <f>+Produccion_UO!P664+Produccion_UO!P665</f>
        <v>751.01762720010004</v>
      </c>
      <c r="Q664" s="21">
        <f>+Produccion_UO!Q664+Produccion_UO!Q665</f>
        <v>751.01762720010004</v>
      </c>
      <c r="R664" s="21">
        <f>+Produccion_UO!R664+Produccion_UO!R665</f>
        <v>751.01762720010004</v>
      </c>
      <c r="S664" s="21">
        <f>+Produccion_UO!S664+Produccion_UO!S665</f>
        <v>751.01762720010004</v>
      </c>
      <c r="T664" s="21">
        <f>+Produccion_UO!T664+Produccion_UO!T665</f>
        <v>751.01762720010004</v>
      </c>
      <c r="U664" s="21">
        <f>+Produccion_UO!U664+Produccion_UO!U665</f>
        <v>751.01762720010004</v>
      </c>
      <c r="V664" s="21">
        <f>+Produccion_UO!V664+Produccion_UO!V665</f>
        <v>704.37331412334595</v>
      </c>
      <c r="W664" s="21">
        <f>+Produccion_UO!W664+Produccion_UO!W665</f>
        <v>359.52207657682902</v>
      </c>
      <c r="X664" s="21">
        <f>+Produccion_UO!X664+Produccion_UO!X665</f>
        <v>0</v>
      </c>
      <c r="Y664" s="21">
        <f>+Produccion_UO!Y664+Produccion_UO!Y665</f>
        <v>0</v>
      </c>
      <c r="Z664" s="21">
        <f>+Produccion_UO!Z664+Produccion_UO!Z665</f>
        <v>0</v>
      </c>
      <c r="AA664" s="21">
        <f>+Produccion_UO!AA664+Produccion_UO!AA665</f>
        <v>0</v>
      </c>
      <c r="AB664" s="21">
        <f>+Produccion_UO!AB664+Produccion_UO!AB665</f>
        <v>0</v>
      </c>
      <c r="AC664" s="21">
        <f>+Produccion_UO!AC664+Produccion_UO!AC665</f>
        <v>0</v>
      </c>
      <c r="AD664" s="21">
        <f>+Produccion_UO!AD664+Produccion_UO!AD665</f>
        <v>0</v>
      </c>
      <c r="AE664" s="21">
        <f>+Produccion_UO!AE664+Produccion_UO!AE665</f>
        <v>0</v>
      </c>
      <c r="AF664" s="21">
        <f>+Produccion_UO!AF664+Produccion_UO!AF665</f>
        <v>0</v>
      </c>
      <c r="AG664" s="21">
        <f>+Produccion_UO!AG664+Produccion_UO!AG665</f>
        <v>0</v>
      </c>
      <c r="AH664" s="21">
        <f>+Produccion_UO!AH664+Produccion_UO!AH665</f>
        <v>0</v>
      </c>
      <c r="AI664" s="21">
        <f>+Produccion_UO!AI664+Produccion_UO!AI665</f>
        <v>0</v>
      </c>
      <c r="AJ664" s="21">
        <f>+Produccion_UO!AJ664+Produccion_UO!AJ665</f>
        <v>0</v>
      </c>
      <c r="AK664" s="21">
        <f>+Produccion_UO!AK664+Produccion_UO!AK665</f>
        <v>0</v>
      </c>
      <c r="AL664" s="21">
        <f>+Produccion_UO!AL664+Produccion_UO!AL665</f>
        <v>0</v>
      </c>
      <c r="AM664" s="21">
        <f>+Produccion_UO!AM664+Produccion_UO!AM665</f>
        <v>0</v>
      </c>
      <c r="AN664" s="21">
        <f>+Produccion_UO!AN664+Produccion_UO!AN665</f>
        <v>0</v>
      </c>
      <c r="AO664" s="21">
        <f>+Produccion_UO!AO664+Produccion_UO!AO665</f>
        <v>0</v>
      </c>
      <c r="AP664" s="21">
        <f>+Produccion_UO!AP664+Produccion_UO!AP665</f>
        <v>0</v>
      </c>
      <c r="AQ664" s="21">
        <f>+Produccion_UO!AQ664+Produccion_UO!AQ665</f>
        <v>0</v>
      </c>
      <c r="AR664" s="21">
        <f>+Produccion_UO!AR664+Produccion_UO!AR665</f>
        <v>0</v>
      </c>
    </row>
    <row r="665" spans="10:44" x14ac:dyDescent="0.25">
      <c r="J665" s="109"/>
      <c r="K665" s="108"/>
      <c r="L665" s="165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</row>
    <row r="666" spans="10:44" x14ac:dyDescent="0.25">
      <c r="J666" s="24" t="s">
        <v>152</v>
      </c>
      <c r="K666" s="108" t="s">
        <v>463</v>
      </c>
      <c r="L666" s="165" t="s">
        <v>683</v>
      </c>
      <c r="M666" s="21">
        <f>+Produccion_UO!M666</f>
        <v>0</v>
      </c>
      <c r="N666" s="21">
        <f>+Produccion_UO!N666</f>
        <v>0</v>
      </c>
      <c r="O666" s="21">
        <f>+Produccion_UO!O666</f>
        <v>0</v>
      </c>
      <c r="P666" s="21">
        <f>+Produccion_UO!P666</f>
        <v>0</v>
      </c>
      <c r="Q666" s="21">
        <f>+Produccion_UO!Q666</f>
        <v>0</v>
      </c>
      <c r="R666" s="21">
        <f>+Produccion_UO!R666</f>
        <v>0</v>
      </c>
      <c r="S666" s="21">
        <f>+Produccion_UO!S666</f>
        <v>0</v>
      </c>
      <c r="T666" s="21">
        <f>+Produccion_UO!T666</f>
        <v>0</v>
      </c>
      <c r="U666" s="21">
        <f>+Produccion_UO!U666</f>
        <v>0</v>
      </c>
      <c r="V666" s="21">
        <f>+Produccion_UO!V666</f>
        <v>0</v>
      </c>
      <c r="W666" s="21">
        <f>+Produccion_UO!W666</f>
        <v>0</v>
      </c>
      <c r="X666" s="21">
        <f>+Produccion_UO!X666</f>
        <v>0</v>
      </c>
      <c r="Y666" s="21">
        <f>+Produccion_UO!Y666</f>
        <v>0</v>
      </c>
      <c r="Z666" s="21">
        <f>+Produccion_UO!Z666</f>
        <v>0</v>
      </c>
      <c r="AA666" s="21">
        <f>+Produccion_UO!AA666</f>
        <v>0</v>
      </c>
      <c r="AB666" s="21">
        <f>+Produccion_UO!AB666</f>
        <v>0</v>
      </c>
      <c r="AC666" s="21">
        <f>+Produccion_UO!AC666</f>
        <v>0</v>
      </c>
      <c r="AD666" s="21">
        <f>+Produccion_UO!AD666</f>
        <v>0</v>
      </c>
      <c r="AE666" s="21">
        <f>+Produccion_UO!AE666</f>
        <v>0</v>
      </c>
      <c r="AF666" s="21">
        <f>+Produccion_UO!AF666</f>
        <v>0</v>
      </c>
      <c r="AG666" s="21">
        <f>+Produccion_UO!AG666</f>
        <v>0</v>
      </c>
      <c r="AH666" s="21">
        <f>+Produccion_UO!AH666</f>
        <v>0</v>
      </c>
      <c r="AI666" s="21">
        <f>+Produccion_UO!AI666</f>
        <v>0</v>
      </c>
      <c r="AJ666" s="21">
        <f>+Produccion_UO!AJ666</f>
        <v>0</v>
      </c>
      <c r="AK666" s="21">
        <f>+Produccion_UO!AK666</f>
        <v>0</v>
      </c>
      <c r="AL666" s="21">
        <f>+Produccion_UO!AL666</f>
        <v>0</v>
      </c>
      <c r="AM666" s="21">
        <f>+Produccion_UO!AM666</f>
        <v>0</v>
      </c>
      <c r="AN666" s="21">
        <f>+Produccion_UO!AN666</f>
        <v>0</v>
      </c>
      <c r="AO666" s="21">
        <f>+Produccion_UO!AO666</f>
        <v>0</v>
      </c>
      <c r="AP666" s="21">
        <f>+Produccion_UO!AP666</f>
        <v>0</v>
      </c>
      <c r="AQ666" s="21">
        <f>+Produccion_UO!AQ666</f>
        <v>0</v>
      </c>
      <c r="AR666" s="21">
        <f>+Produccion_UO!AR666</f>
        <v>0</v>
      </c>
    </row>
    <row r="667" spans="10:44" x14ac:dyDescent="0.25">
      <c r="J667" s="24" t="s">
        <v>153</v>
      </c>
      <c r="K667" s="108" t="s">
        <v>212</v>
      </c>
      <c r="L667" s="165" t="s">
        <v>681</v>
      </c>
      <c r="M667" s="21">
        <f>+Produccion_UO!M667</f>
        <v>97.311030679258494</v>
      </c>
      <c r="N667" s="21">
        <f>+Produccion_UO!N667</f>
        <v>97.311030679258494</v>
      </c>
      <c r="O667" s="21">
        <f>+Produccion_UO!O667</f>
        <v>97.311030679258494</v>
      </c>
      <c r="P667" s="21">
        <f>+Produccion_UO!P667</f>
        <v>97.311030679258494</v>
      </c>
      <c r="Q667" s="21">
        <f>+Produccion_UO!Q667</f>
        <v>97.311030679258494</v>
      </c>
      <c r="R667" s="21">
        <f>+Produccion_UO!R667</f>
        <v>97.311030679258494</v>
      </c>
      <c r="S667" s="21">
        <f>+Produccion_UO!S667</f>
        <v>97.311030679258494</v>
      </c>
      <c r="T667" s="21">
        <f>+Produccion_UO!T667</f>
        <v>97.311030679258494</v>
      </c>
      <c r="U667" s="21">
        <f>+Produccion_UO!U667</f>
        <v>92.518436279918504</v>
      </c>
      <c r="V667" s="21">
        <f>+Produccion_UO!V667</f>
        <v>0</v>
      </c>
      <c r="W667" s="21">
        <f>+Produccion_UO!W667</f>
        <v>0</v>
      </c>
      <c r="X667" s="21">
        <f>+Produccion_UO!X667</f>
        <v>0</v>
      </c>
      <c r="Y667" s="21">
        <f>+Produccion_UO!Y667</f>
        <v>0</v>
      </c>
      <c r="Z667" s="21">
        <f>+Produccion_UO!Z667</f>
        <v>0</v>
      </c>
      <c r="AA667" s="21">
        <f>+Produccion_UO!AA667</f>
        <v>0</v>
      </c>
      <c r="AB667" s="21">
        <f>+Produccion_UO!AB667</f>
        <v>0</v>
      </c>
      <c r="AC667" s="21">
        <f>+Produccion_UO!AC667</f>
        <v>0</v>
      </c>
      <c r="AD667" s="21">
        <f>+Produccion_UO!AD667</f>
        <v>0</v>
      </c>
      <c r="AE667" s="21">
        <f>+Produccion_UO!AE667</f>
        <v>0</v>
      </c>
      <c r="AF667" s="21">
        <f>+Produccion_UO!AF667</f>
        <v>0</v>
      </c>
      <c r="AG667" s="21">
        <f>+Produccion_UO!AG667</f>
        <v>0</v>
      </c>
      <c r="AH667" s="21">
        <f>+Produccion_UO!AH667</f>
        <v>0</v>
      </c>
      <c r="AI667" s="21">
        <f>+Produccion_UO!AI667</f>
        <v>0</v>
      </c>
      <c r="AJ667" s="21">
        <f>+Produccion_UO!AJ667</f>
        <v>0</v>
      </c>
      <c r="AK667" s="21">
        <f>+Produccion_UO!AK667</f>
        <v>0</v>
      </c>
      <c r="AL667" s="21">
        <f>+Produccion_UO!AL667</f>
        <v>0</v>
      </c>
      <c r="AM667" s="21">
        <f>+Produccion_UO!AM667</f>
        <v>0</v>
      </c>
      <c r="AN667" s="21">
        <f>+Produccion_UO!AN667</f>
        <v>0</v>
      </c>
      <c r="AO667" s="21">
        <f>+Produccion_UO!AO667</f>
        <v>0</v>
      </c>
      <c r="AP667" s="21">
        <f>+Produccion_UO!AP667</f>
        <v>0</v>
      </c>
      <c r="AQ667" s="21">
        <f>+Produccion_UO!AQ667</f>
        <v>0</v>
      </c>
      <c r="AR667" s="21">
        <f>+Produccion_UO!AR667</f>
        <v>0</v>
      </c>
    </row>
    <row r="668" spans="10:44" x14ac:dyDescent="0.25">
      <c r="J668" s="24" t="s">
        <v>154</v>
      </c>
      <c r="K668" s="108" t="s">
        <v>213</v>
      </c>
      <c r="L668" s="165" t="s">
        <v>682</v>
      </c>
      <c r="M668" s="21">
        <f>+Produccion_UO!M668</f>
        <v>11.427610679584699</v>
      </c>
      <c r="N668" s="21">
        <f>+Produccion_UO!N668</f>
        <v>11.427610679584699</v>
      </c>
      <c r="O668" s="21">
        <f>+Produccion_UO!O668</f>
        <v>11.427610679584699</v>
      </c>
      <c r="P668" s="21">
        <f>+Produccion_UO!P668</f>
        <v>11.427610679584699</v>
      </c>
      <c r="Q668" s="21">
        <f>+Produccion_UO!Q668</f>
        <v>11.427610679584699</v>
      </c>
      <c r="R668" s="21">
        <f>+Produccion_UO!R668</f>
        <v>11.427610679584699</v>
      </c>
      <c r="S668" s="21">
        <f>+Produccion_UO!S668</f>
        <v>11.427610679584699</v>
      </c>
      <c r="T668" s="21">
        <f>+Produccion_UO!T668</f>
        <v>11.427610679584699</v>
      </c>
      <c r="U668" s="21">
        <f>+Produccion_UO!U668</f>
        <v>11.427610679584699</v>
      </c>
      <c r="V668" s="21">
        <f>+Produccion_UO!V668</f>
        <v>11.427610679584699</v>
      </c>
      <c r="W668" s="21">
        <f>+Produccion_UO!W668</f>
        <v>11.427610679584699</v>
      </c>
      <c r="X668" s="21">
        <f>+Produccion_UO!X668</f>
        <v>11.427610679584699</v>
      </c>
      <c r="Y668" s="21">
        <f>+Produccion_UO!Y668</f>
        <v>11.427610679584699</v>
      </c>
      <c r="Z668" s="21">
        <f>+Produccion_UO!Z668</f>
        <v>11.427610679584699</v>
      </c>
      <c r="AA668" s="21">
        <f>+Produccion_UO!AA668</f>
        <v>5.6394388439222203</v>
      </c>
      <c r="AB668" s="21">
        <f>+Produccion_UO!AB668</f>
        <v>0</v>
      </c>
      <c r="AC668" s="21">
        <f>+Produccion_UO!AC668</f>
        <v>0</v>
      </c>
      <c r="AD668" s="21">
        <f>+Produccion_UO!AD668</f>
        <v>0</v>
      </c>
      <c r="AE668" s="21">
        <f>+Produccion_UO!AE668</f>
        <v>0</v>
      </c>
      <c r="AF668" s="21">
        <f>+Produccion_UO!AF668</f>
        <v>0</v>
      </c>
      <c r="AG668" s="21">
        <f>+Produccion_UO!AG668</f>
        <v>0</v>
      </c>
      <c r="AH668" s="21">
        <f>+Produccion_UO!AH668</f>
        <v>0</v>
      </c>
      <c r="AI668" s="21">
        <f>+Produccion_UO!AI668</f>
        <v>0</v>
      </c>
      <c r="AJ668" s="21">
        <f>+Produccion_UO!AJ668</f>
        <v>0</v>
      </c>
      <c r="AK668" s="21">
        <f>+Produccion_UO!AK668</f>
        <v>0</v>
      </c>
      <c r="AL668" s="21">
        <f>+Produccion_UO!AL668</f>
        <v>0</v>
      </c>
      <c r="AM668" s="21">
        <f>+Produccion_UO!AM668</f>
        <v>0</v>
      </c>
      <c r="AN668" s="21">
        <f>+Produccion_UO!AN668</f>
        <v>0</v>
      </c>
      <c r="AO668" s="21">
        <f>+Produccion_UO!AO668</f>
        <v>0</v>
      </c>
      <c r="AP668" s="21">
        <f>+Produccion_UO!AP668</f>
        <v>0</v>
      </c>
      <c r="AQ668" s="21">
        <f>+Produccion_UO!AQ668</f>
        <v>0</v>
      </c>
      <c r="AR668" s="21">
        <f>+Produccion_UO!AR668</f>
        <v>0</v>
      </c>
    </row>
    <row r="669" spans="10:44" x14ac:dyDescent="0.25">
      <c r="J669" s="24" t="s">
        <v>155</v>
      </c>
      <c r="K669" s="108" t="s">
        <v>214</v>
      </c>
      <c r="L669" s="165" t="s">
        <v>680</v>
      </c>
      <c r="M669" s="21">
        <f>+Produccion_UO!M669</f>
        <v>1.2722265164603199</v>
      </c>
      <c r="N669" s="21">
        <f>+Produccion_UO!N669</f>
        <v>1.2722265164603199</v>
      </c>
      <c r="O669" s="21">
        <f>+Produccion_UO!O669</f>
        <v>1.2722265164603199</v>
      </c>
      <c r="P669" s="21">
        <f>+Produccion_UO!P669</f>
        <v>1.2722265164603199</v>
      </c>
      <c r="Q669" s="21">
        <f>+Produccion_UO!Q669</f>
        <v>1.2722265164603199</v>
      </c>
      <c r="R669" s="21">
        <f>+Produccion_UO!R669</f>
        <v>1.2722265164603199</v>
      </c>
      <c r="S669" s="21">
        <f>+Produccion_UO!S669</f>
        <v>1.2722265164603199</v>
      </c>
      <c r="T669" s="21">
        <f>+Produccion_UO!T669</f>
        <v>1.2722265164603199</v>
      </c>
      <c r="U669" s="21">
        <f>+Produccion_UO!U669</f>
        <v>1.2722265164603199</v>
      </c>
      <c r="V669" s="21">
        <f>+Produccion_UO!V669</f>
        <v>1.2722265164603199</v>
      </c>
      <c r="W669" s="21">
        <f>+Produccion_UO!W669</f>
        <v>1.2722265164603199</v>
      </c>
      <c r="X669" s="21">
        <f>+Produccion_UO!X669</f>
        <v>1.2722265164603199</v>
      </c>
      <c r="Y669" s="21">
        <f>+Produccion_UO!Y669</f>
        <v>1.2722265164603199</v>
      </c>
      <c r="Z669" s="21">
        <f>+Produccion_UO!Z669</f>
        <v>1.2722265164603199</v>
      </c>
      <c r="AA669" s="21">
        <f>+Produccion_UO!AA669</f>
        <v>1.2722265164603199</v>
      </c>
      <c r="AB669" s="21">
        <f>+Produccion_UO!AB669</f>
        <v>0</v>
      </c>
      <c r="AC669" s="21">
        <f>+Produccion_UO!AC669</f>
        <v>0</v>
      </c>
      <c r="AD669" s="21">
        <f>+Produccion_UO!AD669</f>
        <v>0</v>
      </c>
      <c r="AE669" s="21">
        <f>+Produccion_UO!AE669</f>
        <v>0</v>
      </c>
      <c r="AF669" s="21">
        <f>+Produccion_UO!AF669</f>
        <v>0</v>
      </c>
      <c r="AG669" s="21">
        <f>+Produccion_UO!AG669</f>
        <v>0</v>
      </c>
      <c r="AH669" s="21">
        <f>+Produccion_UO!AH669</f>
        <v>0</v>
      </c>
      <c r="AI669" s="21">
        <f>+Produccion_UO!AI669</f>
        <v>0</v>
      </c>
      <c r="AJ669" s="21">
        <f>+Produccion_UO!AJ669</f>
        <v>0</v>
      </c>
      <c r="AK669" s="21">
        <f>+Produccion_UO!AK669</f>
        <v>0</v>
      </c>
      <c r="AL669" s="21">
        <f>+Produccion_UO!AL669</f>
        <v>0</v>
      </c>
      <c r="AM669" s="21">
        <f>+Produccion_UO!AM669</f>
        <v>0</v>
      </c>
      <c r="AN669" s="21">
        <f>+Produccion_UO!AN669</f>
        <v>0</v>
      </c>
      <c r="AO669" s="21">
        <f>+Produccion_UO!AO669</f>
        <v>0</v>
      </c>
      <c r="AP669" s="21">
        <f>+Produccion_UO!AP669</f>
        <v>0</v>
      </c>
      <c r="AQ669" s="21">
        <f>+Produccion_UO!AQ669</f>
        <v>0</v>
      </c>
      <c r="AR669" s="21">
        <f>+Produccion_UO!AR669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59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5" t="s">
        <v>678</v>
      </c>
      <c r="M676" s="21">
        <f>+Produccion_UO!M676</f>
        <v>0</v>
      </c>
      <c r="N676" s="21">
        <f>+Produccion_UO!N676</f>
        <v>0</v>
      </c>
      <c r="O676" s="21">
        <f>+Produccion_UO!O676</f>
        <v>0</v>
      </c>
      <c r="P676" s="21">
        <f>+Produccion_UO!P676</f>
        <v>0</v>
      </c>
      <c r="Q676" s="21">
        <f>+Produccion_UO!Q676</f>
        <v>0</v>
      </c>
      <c r="R676" s="21">
        <f>+Produccion_UO!R676</f>
        <v>0</v>
      </c>
      <c r="S676" s="21">
        <f>+Produccion_UO!S676</f>
        <v>0</v>
      </c>
      <c r="T676" s="21">
        <f>+Produccion_UO!T676</f>
        <v>0</v>
      </c>
      <c r="U676" s="21">
        <f>+Produccion_UO!U676</f>
        <v>0</v>
      </c>
      <c r="V676" s="21">
        <f>+Produccion_UO!V676</f>
        <v>0</v>
      </c>
      <c r="W676" s="21">
        <f>+Produccion_UO!W676</f>
        <v>0</v>
      </c>
      <c r="X676" s="21">
        <f>+Produccion_UO!X676</f>
        <v>0</v>
      </c>
      <c r="Y676" s="21">
        <f>+Produccion_UO!Y676</f>
        <v>0</v>
      </c>
      <c r="Z676" s="21">
        <f>+Produccion_UO!Z676</f>
        <v>0</v>
      </c>
      <c r="AA676" s="21">
        <f>+Produccion_UO!AA676</f>
        <v>0</v>
      </c>
      <c r="AB676" s="21">
        <f>+Produccion_UO!AB676</f>
        <v>0</v>
      </c>
      <c r="AC676" s="21">
        <f>+Produccion_UO!AC676</f>
        <v>0</v>
      </c>
      <c r="AD676" s="21">
        <f>+Produccion_UO!AD676</f>
        <v>0</v>
      </c>
      <c r="AE676" s="21">
        <f>+Produccion_UO!AE676</f>
        <v>0</v>
      </c>
      <c r="AF676" s="21">
        <f>+Produccion_UO!AF676</f>
        <v>0</v>
      </c>
      <c r="AG676" s="21">
        <f>+Produccion_UO!AG676</f>
        <v>0</v>
      </c>
      <c r="AH676" s="21">
        <f>+Produccion_UO!AH676</f>
        <v>0</v>
      </c>
      <c r="AI676" s="21">
        <f>+Produccion_UO!AI676</f>
        <v>0</v>
      </c>
      <c r="AJ676" s="21">
        <f>+Produccion_UO!AJ676</f>
        <v>0</v>
      </c>
      <c r="AK676" s="21">
        <f>+Produccion_UO!AK676</f>
        <v>0</v>
      </c>
      <c r="AL676" s="21">
        <f>+Produccion_UO!AL676</f>
        <v>0</v>
      </c>
      <c r="AM676" s="21">
        <f>+Produccion_UO!AM676</f>
        <v>0</v>
      </c>
      <c r="AN676" s="21">
        <f>+Produccion_UO!AN676</f>
        <v>0</v>
      </c>
      <c r="AO676" s="21">
        <f>+Produccion_UO!AO676</f>
        <v>0</v>
      </c>
      <c r="AP676" s="21">
        <f>+Produccion_UO!AP676</f>
        <v>0</v>
      </c>
      <c r="AQ676" s="21">
        <f>+Produccion_UO!AQ676</f>
        <v>0</v>
      </c>
      <c r="AR676" s="21">
        <f>+Produccion_UO!AR676</f>
        <v>0</v>
      </c>
    </row>
    <row r="677" spans="10:44" x14ac:dyDescent="0.25">
      <c r="J677" s="24" t="s">
        <v>149</v>
      </c>
      <c r="K677" s="108" t="s">
        <v>215</v>
      </c>
      <c r="L677" s="165" t="s">
        <v>679</v>
      </c>
      <c r="M677" s="21">
        <f>+Produccion_UO!M677+Produccion_UO!M678</f>
        <v>338.51440085262902</v>
      </c>
      <c r="N677" s="21">
        <f>+Produccion_UO!N677+Produccion_UO!N678</f>
        <v>338.51440085262902</v>
      </c>
      <c r="O677" s="21">
        <f>+Produccion_UO!O677+Produccion_UO!O678</f>
        <v>338.51440085262902</v>
      </c>
      <c r="P677" s="21">
        <f>+Produccion_UO!P677+Produccion_UO!P678</f>
        <v>338.51440085262902</v>
      </c>
      <c r="Q677" s="21">
        <f>+Produccion_UO!Q677+Produccion_UO!Q678</f>
        <v>338.51440085262902</v>
      </c>
      <c r="R677" s="21">
        <f>+Produccion_UO!R677+Produccion_UO!R678</f>
        <v>338.51440085262902</v>
      </c>
      <c r="S677" s="21">
        <f>+Produccion_UO!S677+Produccion_UO!S678</f>
        <v>338.51440085262902</v>
      </c>
      <c r="T677" s="21">
        <f>+Produccion_UO!T677+Produccion_UO!T678</f>
        <v>338.51440085262902</v>
      </c>
      <c r="U677" s="21">
        <f>+Produccion_UO!U677+Produccion_UO!U678</f>
        <v>338.51440085262902</v>
      </c>
      <c r="V677" s="21">
        <f>+Produccion_UO!V677+Produccion_UO!V678</f>
        <v>338.51440085262902</v>
      </c>
      <c r="W677" s="21">
        <f>+Produccion_UO!W677+Produccion_UO!W678</f>
        <v>338.51440085262902</v>
      </c>
      <c r="X677" s="21">
        <f>+Produccion_UO!X677+Produccion_UO!X678</f>
        <v>338.51440085262902</v>
      </c>
      <c r="Y677" s="21">
        <f>+Produccion_UO!Y677+Produccion_UO!Y678</f>
        <v>338.51440085262902</v>
      </c>
      <c r="Z677" s="21">
        <f>+Produccion_UO!Z677+Produccion_UO!Z678</f>
        <v>338.51440085262902</v>
      </c>
      <c r="AA677" s="21">
        <f>+Produccion_UO!AA677+Produccion_UO!AA678</f>
        <v>0</v>
      </c>
      <c r="AB677" s="21">
        <f>+Produccion_UO!AB677+Produccion_UO!AB678</f>
        <v>0</v>
      </c>
      <c r="AC677" s="21">
        <f>+Produccion_UO!AC677+Produccion_UO!AC678</f>
        <v>0</v>
      </c>
      <c r="AD677" s="21">
        <f>+Produccion_UO!AD677+Produccion_UO!AD678</f>
        <v>0</v>
      </c>
      <c r="AE677" s="21">
        <f>+Produccion_UO!AE677+Produccion_UO!AE678</f>
        <v>0</v>
      </c>
      <c r="AF677" s="21">
        <f>+Produccion_UO!AF677+Produccion_UO!AF678</f>
        <v>0</v>
      </c>
      <c r="AG677" s="21">
        <f>+Produccion_UO!AG677+Produccion_UO!AG678</f>
        <v>0</v>
      </c>
      <c r="AH677" s="21">
        <f>+Produccion_UO!AH677+Produccion_UO!AH678</f>
        <v>0</v>
      </c>
      <c r="AI677" s="21">
        <f>+Produccion_UO!AI677+Produccion_UO!AI678</f>
        <v>0</v>
      </c>
      <c r="AJ677" s="21">
        <f>+Produccion_UO!AJ677+Produccion_UO!AJ678</f>
        <v>0</v>
      </c>
      <c r="AK677" s="21">
        <f>+Produccion_UO!AK677+Produccion_UO!AK678</f>
        <v>0</v>
      </c>
      <c r="AL677" s="21">
        <f>+Produccion_UO!AL677+Produccion_UO!AL678</f>
        <v>0</v>
      </c>
      <c r="AM677" s="21">
        <f>+Produccion_UO!AM677+Produccion_UO!AM678</f>
        <v>0</v>
      </c>
      <c r="AN677" s="21">
        <f>+Produccion_UO!AN677+Produccion_UO!AN678</f>
        <v>0</v>
      </c>
      <c r="AO677" s="21">
        <f>+Produccion_UO!AO677+Produccion_UO!AO678</f>
        <v>0</v>
      </c>
      <c r="AP677" s="21">
        <f>+Produccion_UO!AP677+Produccion_UO!AP678</f>
        <v>0</v>
      </c>
      <c r="AQ677" s="21">
        <f>+Produccion_UO!AQ677+Produccion_UO!AQ678</f>
        <v>0</v>
      </c>
      <c r="AR677" s="21">
        <f>+Produccion_UO!AR677+Produccion_UO!AR678</f>
        <v>0</v>
      </c>
    </row>
    <row r="678" spans="10:44" x14ac:dyDescent="0.25">
      <c r="J678" s="109"/>
      <c r="K678" s="108"/>
      <c r="L678" s="165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</row>
    <row r="679" spans="10:44" x14ac:dyDescent="0.25">
      <c r="J679" s="24" t="s">
        <v>152</v>
      </c>
      <c r="K679" s="108" t="s">
        <v>216</v>
      </c>
      <c r="L679" s="165" t="s">
        <v>683</v>
      </c>
      <c r="M679" s="21">
        <f>+Produccion_UO!M679</f>
        <v>17.1444368481772</v>
      </c>
      <c r="N679" s="21">
        <f>+Produccion_UO!N679</f>
        <v>16.200869711153899</v>
      </c>
      <c r="O679" s="21">
        <f>+Produccion_UO!O679</f>
        <v>15.488743570004299</v>
      </c>
      <c r="P679" s="21">
        <f>+Produccion_UO!P679</f>
        <v>14.776617428854699</v>
      </c>
      <c r="Q679" s="21">
        <f>+Produccion_UO!Q679</f>
        <v>14.064491287705099</v>
      </c>
      <c r="R679" s="21">
        <f>+Produccion_UO!R679</f>
        <v>13.3523651465554</v>
      </c>
      <c r="S679" s="21">
        <f>+Produccion_UO!S679</f>
        <v>12.6402390054058</v>
      </c>
      <c r="T679" s="21">
        <f>+Produccion_UO!T679</f>
        <v>1.4400694351076599</v>
      </c>
      <c r="U679" s="21">
        <f>+Produccion_UO!U679</f>
        <v>0</v>
      </c>
      <c r="V679" s="21">
        <f>+Produccion_UO!V679</f>
        <v>0</v>
      </c>
      <c r="W679" s="21">
        <f>+Produccion_UO!W679</f>
        <v>0</v>
      </c>
      <c r="X679" s="21">
        <f>+Produccion_UO!X679</f>
        <v>0</v>
      </c>
      <c r="Y679" s="21">
        <f>+Produccion_UO!Y679</f>
        <v>0</v>
      </c>
      <c r="Z679" s="21">
        <f>+Produccion_UO!Z679</f>
        <v>0</v>
      </c>
      <c r="AA679" s="21">
        <f>+Produccion_UO!AA679</f>
        <v>0</v>
      </c>
      <c r="AB679" s="21">
        <f>+Produccion_UO!AB679</f>
        <v>0</v>
      </c>
      <c r="AC679" s="21">
        <f>+Produccion_UO!AC679</f>
        <v>0</v>
      </c>
      <c r="AD679" s="21">
        <f>+Produccion_UO!AD679</f>
        <v>0</v>
      </c>
      <c r="AE679" s="21">
        <f>+Produccion_UO!AE679</f>
        <v>0</v>
      </c>
      <c r="AF679" s="21">
        <f>+Produccion_UO!AF679</f>
        <v>0</v>
      </c>
      <c r="AG679" s="21">
        <f>+Produccion_UO!AG679</f>
        <v>0</v>
      </c>
      <c r="AH679" s="21">
        <f>+Produccion_UO!AH679</f>
        <v>0</v>
      </c>
      <c r="AI679" s="21">
        <f>+Produccion_UO!AI679</f>
        <v>0</v>
      </c>
      <c r="AJ679" s="21">
        <f>+Produccion_UO!AJ679</f>
        <v>0</v>
      </c>
      <c r="AK679" s="21">
        <f>+Produccion_UO!AK679</f>
        <v>0</v>
      </c>
      <c r="AL679" s="21">
        <f>+Produccion_UO!AL679</f>
        <v>0</v>
      </c>
      <c r="AM679" s="21">
        <f>+Produccion_UO!AM679</f>
        <v>0</v>
      </c>
      <c r="AN679" s="21">
        <f>+Produccion_UO!AN679</f>
        <v>0</v>
      </c>
      <c r="AO679" s="21">
        <f>+Produccion_UO!AO679</f>
        <v>0</v>
      </c>
      <c r="AP679" s="21">
        <f>+Produccion_UO!AP679</f>
        <v>0</v>
      </c>
      <c r="AQ679" s="21">
        <f>+Produccion_UO!AQ679</f>
        <v>0</v>
      </c>
      <c r="AR679" s="21">
        <f>+Produccion_UO!AR679</f>
        <v>0</v>
      </c>
    </row>
    <row r="680" spans="10:44" x14ac:dyDescent="0.25">
      <c r="J680" s="24" t="s">
        <v>153</v>
      </c>
      <c r="K680" s="108" t="s">
        <v>217</v>
      </c>
      <c r="L680" s="165" t="s">
        <v>681</v>
      </c>
      <c r="M680" s="21">
        <f>+Produccion_UO!M680</f>
        <v>254.80523614929999</v>
      </c>
      <c r="N680" s="21">
        <f>+Produccion_UO!N680</f>
        <v>227.486545105272</v>
      </c>
      <c r="O680" s="21">
        <f>+Produccion_UO!O680</f>
        <v>198.68235050460501</v>
      </c>
      <c r="P680" s="21">
        <f>+Produccion_UO!P680</f>
        <v>169.87815590393899</v>
      </c>
      <c r="Q680" s="21">
        <f>+Produccion_UO!Q680</f>
        <v>141.073961303272</v>
      </c>
      <c r="R680" s="21">
        <f>+Produccion_UO!R680</f>
        <v>110.20020336853401</v>
      </c>
      <c r="S680" s="21">
        <f>+Produccion_UO!S680</f>
        <v>79.326445433795797</v>
      </c>
      <c r="T680" s="21">
        <f>+Produccion_UO!T680</f>
        <v>58.002112685918398</v>
      </c>
      <c r="U680" s="21">
        <f>+Produccion_UO!U680</f>
        <v>31.319079550186299</v>
      </c>
      <c r="V680" s="21">
        <f>+Produccion_UO!V680</f>
        <v>0</v>
      </c>
      <c r="W680" s="21">
        <f>+Produccion_UO!W680</f>
        <v>0</v>
      </c>
      <c r="X680" s="21">
        <f>+Produccion_UO!X680</f>
        <v>0</v>
      </c>
      <c r="Y680" s="21">
        <f>+Produccion_UO!Y680</f>
        <v>0</v>
      </c>
      <c r="Z680" s="21">
        <f>+Produccion_UO!Z680</f>
        <v>0</v>
      </c>
      <c r="AA680" s="21">
        <f>+Produccion_UO!AA680</f>
        <v>0</v>
      </c>
      <c r="AB680" s="21">
        <f>+Produccion_UO!AB680</f>
        <v>0</v>
      </c>
      <c r="AC680" s="21">
        <f>+Produccion_UO!AC680</f>
        <v>0</v>
      </c>
      <c r="AD680" s="21">
        <f>+Produccion_UO!AD680</f>
        <v>0</v>
      </c>
      <c r="AE680" s="21">
        <f>+Produccion_UO!AE680</f>
        <v>0</v>
      </c>
      <c r="AF680" s="21">
        <f>+Produccion_UO!AF680</f>
        <v>0</v>
      </c>
      <c r="AG680" s="21">
        <f>+Produccion_UO!AG680</f>
        <v>0</v>
      </c>
      <c r="AH680" s="21">
        <f>+Produccion_UO!AH680</f>
        <v>0</v>
      </c>
      <c r="AI680" s="21">
        <f>+Produccion_UO!AI680</f>
        <v>0</v>
      </c>
      <c r="AJ680" s="21">
        <f>+Produccion_UO!AJ680</f>
        <v>0</v>
      </c>
      <c r="AK680" s="21">
        <f>+Produccion_UO!AK680</f>
        <v>0</v>
      </c>
      <c r="AL680" s="21">
        <f>+Produccion_UO!AL680</f>
        <v>0</v>
      </c>
      <c r="AM680" s="21">
        <f>+Produccion_UO!AM680</f>
        <v>0</v>
      </c>
      <c r="AN680" s="21">
        <f>+Produccion_UO!AN680</f>
        <v>0</v>
      </c>
      <c r="AO680" s="21">
        <f>+Produccion_UO!AO680</f>
        <v>0</v>
      </c>
      <c r="AP680" s="21">
        <f>+Produccion_UO!AP680</f>
        <v>0</v>
      </c>
      <c r="AQ680" s="21">
        <f>+Produccion_UO!AQ680</f>
        <v>0</v>
      </c>
      <c r="AR680" s="21">
        <f>+Produccion_UO!AR680</f>
        <v>0</v>
      </c>
    </row>
    <row r="681" spans="10:44" x14ac:dyDescent="0.25">
      <c r="J681" s="24" t="s">
        <v>154</v>
      </c>
      <c r="K681" s="108" t="s">
        <v>218</v>
      </c>
      <c r="L681" s="165" t="s">
        <v>682</v>
      </c>
      <c r="M681" s="21">
        <f>+Produccion_UO!M681</f>
        <v>54.839359160461399</v>
      </c>
      <c r="N681" s="21">
        <f>+Produccion_UO!N681</f>
        <v>50.027385607848899</v>
      </c>
      <c r="O681" s="21">
        <f>+Produccion_UO!O681</f>
        <v>46.989202247743101</v>
      </c>
      <c r="P681" s="21">
        <f>+Produccion_UO!P681</f>
        <v>43.951018887637296</v>
      </c>
      <c r="Q681" s="21">
        <f>+Produccion_UO!Q681</f>
        <v>40.912835527531499</v>
      </c>
      <c r="R681" s="21">
        <f>+Produccion_UO!R681</f>
        <v>36.500891770440397</v>
      </c>
      <c r="S681" s="21">
        <f>+Produccion_UO!S681</f>
        <v>32.088948013349203</v>
      </c>
      <c r="T681" s="21">
        <f>+Produccion_UO!T681</f>
        <v>28.414896807198801</v>
      </c>
      <c r="U681" s="21">
        <f>+Produccion_UO!U681</f>
        <v>24.740845601048299</v>
      </c>
      <c r="V681" s="21">
        <f>+Produccion_UO!V681</f>
        <v>21.237053594656501</v>
      </c>
      <c r="W681" s="21">
        <f>+Produccion_UO!W681</f>
        <v>17.7332615882647</v>
      </c>
      <c r="X681" s="21">
        <f>+Produccion_UO!X681</f>
        <v>14.2294695818729</v>
      </c>
      <c r="Y681" s="21">
        <f>+Produccion_UO!Y681</f>
        <v>12.416147416370899</v>
      </c>
      <c r="Z681" s="21">
        <f>+Produccion_UO!Z681</f>
        <v>10.6028252508689</v>
      </c>
      <c r="AA681" s="21">
        <f>+Produccion_UO!AA681</f>
        <v>0</v>
      </c>
      <c r="AB681" s="21">
        <f>+Produccion_UO!AB681</f>
        <v>0</v>
      </c>
      <c r="AC681" s="21">
        <f>+Produccion_UO!AC681</f>
        <v>0</v>
      </c>
      <c r="AD681" s="21">
        <f>+Produccion_UO!AD681</f>
        <v>0</v>
      </c>
      <c r="AE681" s="21">
        <f>+Produccion_UO!AE681</f>
        <v>0</v>
      </c>
      <c r="AF681" s="21">
        <f>+Produccion_UO!AF681</f>
        <v>0</v>
      </c>
      <c r="AG681" s="21">
        <f>+Produccion_UO!AG681</f>
        <v>0</v>
      </c>
      <c r="AH681" s="21">
        <f>+Produccion_UO!AH681</f>
        <v>0</v>
      </c>
      <c r="AI681" s="21">
        <f>+Produccion_UO!AI681</f>
        <v>0</v>
      </c>
      <c r="AJ681" s="21">
        <f>+Produccion_UO!AJ681</f>
        <v>0</v>
      </c>
      <c r="AK681" s="21">
        <f>+Produccion_UO!AK681</f>
        <v>0</v>
      </c>
      <c r="AL681" s="21">
        <f>+Produccion_UO!AL681</f>
        <v>0</v>
      </c>
      <c r="AM681" s="21">
        <f>+Produccion_UO!AM681</f>
        <v>0</v>
      </c>
      <c r="AN681" s="21">
        <f>+Produccion_UO!AN681</f>
        <v>0</v>
      </c>
      <c r="AO681" s="21">
        <f>+Produccion_UO!AO681</f>
        <v>0</v>
      </c>
      <c r="AP681" s="21">
        <f>+Produccion_UO!AP681</f>
        <v>0</v>
      </c>
      <c r="AQ681" s="21">
        <f>+Produccion_UO!AQ681</f>
        <v>0</v>
      </c>
      <c r="AR681" s="21">
        <f>+Produccion_UO!AR681</f>
        <v>0</v>
      </c>
    </row>
    <row r="682" spans="10:44" x14ac:dyDescent="0.25">
      <c r="J682" s="24" t="s">
        <v>155</v>
      </c>
      <c r="K682" s="108" t="s">
        <v>467</v>
      </c>
      <c r="L682" s="165" t="s">
        <v>680</v>
      </c>
      <c r="M682" s="21">
        <f>+Produccion_UO!M682</f>
        <v>0</v>
      </c>
      <c r="N682" s="21">
        <f>+Produccion_UO!N682</f>
        <v>0</v>
      </c>
      <c r="O682" s="21">
        <f>+Produccion_UO!O682</f>
        <v>0</v>
      </c>
      <c r="P682" s="21">
        <f>+Produccion_UO!P682</f>
        <v>0</v>
      </c>
      <c r="Q682" s="21">
        <f>+Produccion_UO!Q682</f>
        <v>0</v>
      </c>
      <c r="R682" s="21">
        <f>+Produccion_UO!R682</f>
        <v>0</v>
      </c>
      <c r="S682" s="21">
        <f>+Produccion_UO!S682</f>
        <v>0</v>
      </c>
      <c r="T682" s="21">
        <f>+Produccion_UO!T682</f>
        <v>0</v>
      </c>
      <c r="U682" s="21">
        <f>+Produccion_UO!U682</f>
        <v>0</v>
      </c>
      <c r="V682" s="21">
        <f>+Produccion_UO!V682</f>
        <v>0</v>
      </c>
      <c r="W682" s="21">
        <f>+Produccion_UO!W682</f>
        <v>0</v>
      </c>
      <c r="X682" s="21">
        <f>+Produccion_UO!X682</f>
        <v>0</v>
      </c>
      <c r="Y682" s="21">
        <f>+Produccion_UO!Y682</f>
        <v>0</v>
      </c>
      <c r="Z682" s="21">
        <f>+Produccion_UO!Z682</f>
        <v>0</v>
      </c>
      <c r="AA682" s="21">
        <f>+Produccion_UO!AA682</f>
        <v>0</v>
      </c>
      <c r="AB682" s="21">
        <f>+Produccion_UO!AB682</f>
        <v>0</v>
      </c>
      <c r="AC682" s="21">
        <f>+Produccion_UO!AC682</f>
        <v>0</v>
      </c>
      <c r="AD682" s="21">
        <f>+Produccion_UO!AD682</f>
        <v>0</v>
      </c>
      <c r="AE682" s="21">
        <f>+Produccion_UO!AE682</f>
        <v>0</v>
      </c>
      <c r="AF682" s="21">
        <f>+Produccion_UO!AF682</f>
        <v>0</v>
      </c>
      <c r="AG682" s="21">
        <f>+Produccion_UO!AG682</f>
        <v>0</v>
      </c>
      <c r="AH682" s="21">
        <f>+Produccion_UO!AH682</f>
        <v>0</v>
      </c>
      <c r="AI682" s="21">
        <f>+Produccion_UO!AI682</f>
        <v>0</v>
      </c>
      <c r="AJ682" s="21">
        <f>+Produccion_UO!AJ682</f>
        <v>0</v>
      </c>
      <c r="AK682" s="21">
        <f>+Produccion_UO!AK682</f>
        <v>0</v>
      </c>
      <c r="AL682" s="21">
        <f>+Produccion_UO!AL682</f>
        <v>0</v>
      </c>
      <c r="AM682" s="21">
        <f>+Produccion_UO!AM682</f>
        <v>0</v>
      </c>
      <c r="AN682" s="21">
        <f>+Produccion_UO!AN682</f>
        <v>0</v>
      </c>
      <c r="AO682" s="21">
        <f>+Produccion_UO!AO682</f>
        <v>0</v>
      </c>
      <c r="AP682" s="21">
        <f>+Produccion_UO!AP682</f>
        <v>0</v>
      </c>
      <c r="AQ682" s="21">
        <f>+Produccion_UO!AQ682</f>
        <v>0</v>
      </c>
      <c r="AR682" s="21">
        <f>+Produccion_UO!AR682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59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5" t="s">
        <v>678</v>
      </c>
      <c r="M689" s="21">
        <f>+Produccion_UO!M689</f>
        <v>0</v>
      </c>
      <c r="N689" s="21">
        <f>+Produccion_UO!N689</f>
        <v>0</v>
      </c>
      <c r="O689" s="21">
        <f>+Produccion_UO!O689</f>
        <v>0</v>
      </c>
      <c r="P689" s="21">
        <f>+Produccion_UO!P689</f>
        <v>0</v>
      </c>
      <c r="Q689" s="21">
        <f>+Produccion_UO!Q689</f>
        <v>0</v>
      </c>
      <c r="R689" s="21">
        <f>+Produccion_UO!R689</f>
        <v>0</v>
      </c>
      <c r="S689" s="21">
        <f>+Produccion_UO!S689</f>
        <v>0</v>
      </c>
      <c r="T689" s="21">
        <f>+Produccion_UO!T689</f>
        <v>0</v>
      </c>
      <c r="U689" s="21">
        <f>+Produccion_UO!U689</f>
        <v>0</v>
      </c>
      <c r="V689" s="21">
        <f>+Produccion_UO!V689</f>
        <v>0</v>
      </c>
      <c r="W689" s="21">
        <f>+Produccion_UO!W689</f>
        <v>0</v>
      </c>
      <c r="X689" s="21">
        <f>+Produccion_UO!X689</f>
        <v>0</v>
      </c>
      <c r="Y689" s="21">
        <f>+Produccion_UO!Y689</f>
        <v>0</v>
      </c>
      <c r="Z689" s="21">
        <f>+Produccion_UO!Z689</f>
        <v>0</v>
      </c>
      <c r="AA689" s="21">
        <f>+Produccion_UO!AA689</f>
        <v>0</v>
      </c>
      <c r="AB689" s="21">
        <f>+Produccion_UO!AB689</f>
        <v>0</v>
      </c>
      <c r="AC689" s="21">
        <f>+Produccion_UO!AC689</f>
        <v>0</v>
      </c>
      <c r="AD689" s="21">
        <f>+Produccion_UO!AD689</f>
        <v>0</v>
      </c>
      <c r="AE689" s="21">
        <f>+Produccion_UO!AE689</f>
        <v>0</v>
      </c>
      <c r="AF689" s="21">
        <f>+Produccion_UO!AF689</f>
        <v>0</v>
      </c>
      <c r="AG689" s="21">
        <f>+Produccion_UO!AG689</f>
        <v>0</v>
      </c>
      <c r="AH689" s="21">
        <f>+Produccion_UO!AH689</f>
        <v>0</v>
      </c>
      <c r="AI689" s="21">
        <f>+Produccion_UO!AI689</f>
        <v>0</v>
      </c>
      <c r="AJ689" s="21">
        <f>+Produccion_UO!AJ689</f>
        <v>0</v>
      </c>
      <c r="AK689" s="21">
        <f>+Produccion_UO!AK689</f>
        <v>0</v>
      </c>
      <c r="AL689" s="21">
        <f>+Produccion_UO!AL689</f>
        <v>0</v>
      </c>
      <c r="AM689" s="21">
        <f>+Produccion_UO!AM689</f>
        <v>0</v>
      </c>
      <c r="AN689" s="21">
        <f>+Produccion_UO!AN689</f>
        <v>0</v>
      </c>
      <c r="AO689" s="21">
        <f>+Produccion_UO!AO689</f>
        <v>0</v>
      </c>
      <c r="AP689" s="21">
        <f>+Produccion_UO!AP689</f>
        <v>0</v>
      </c>
      <c r="AQ689" s="21">
        <f>+Produccion_UO!AQ689</f>
        <v>0</v>
      </c>
      <c r="AR689" s="21">
        <f>+Produccion_UO!AR689</f>
        <v>0</v>
      </c>
    </row>
    <row r="690" spans="10:44" x14ac:dyDescent="0.25">
      <c r="J690" s="24" t="s">
        <v>149</v>
      </c>
      <c r="K690" s="108" t="s">
        <v>469</v>
      </c>
      <c r="L690" s="165" t="s">
        <v>679</v>
      </c>
      <c r="M690" s="21">
        <f>+Produccion_UO!M690+Produccion_UO!M691</f>
        <v>0</v>
      </c>
      <c r="N690" s="21">
        <f>+Produccion_UO!N690+Produccion_UO!N691</f>
        <v>0</v>
      </c>
      <c r="O690" s="21">
        <f>+Produccion_UO!O690+Produccion_UO!O691</f>
        <v>0</v>
      </c>
      <c r="P690" s="21">
        <f>+Produccion_UO!P690+Produccion_UO!P691</f>
        <v>0</v>
      </c>
      <c r="Q690" s="21">
        <f>+Produccion_UO!Q690+Produccion_UO!Q691</f>
        <v>0</v>
      </c>
      <c r="R690" s="21">
        <f>+Produccion_UO!R690+Produccion_UO!R691</f>
        <v>0</v>
      </c>
      <c r="S690" s="21">
        <f>+Produccion_UO!S690+Produccion_UO!S691</f>
        <v>0</v>
      </c>
      <c r="T690" s="21">
        <f>+Produccion_UO!T690+Produccion_UO!T691</f>
        <v>0</v>
      </c>
      <c r="U690" s="21">
        <f>+Produccion_UO!U690+Produccion_UO!U691</f>
        <v>0</v>
      </c>
      <c r="V690" s="21">
        <f>+Produccion_UO!V690+Produccion_UO!V691</f>
        <v>0</v>
      </c>
      <c r="W690" s="21">
        <f>+Produccion_UO!W690+Produccion_UO!W691</f>
        <v>0</v>
      </c>
      <c r="X690" s="21">
        <f>+Produccion_UO!X690+Produccion_UO!X691</f>
        <v>0</v>
      </c>
      <c r="Y690" s="21">
        <f>+Produccion_UO!Y690+Produccion_UO!Y691</f>
        <v>0</v>
      </c>
      <c r="Z690" s="21">
        <f>+Produccion_UO!Z690+Produccion_UO!Z691</f>
        <v>0</v>
      </c>
      <c r="AA690" s="21">
        <f>+Produccion_UO!AA690+Produccion_UO!AA691</f>
        <v>0</v>
      </c>
      <c r="AB690" s="21">
        <f>+Produccion_UO!AB690+Produccion_UO!AB691</f>
        <v>0</v>
      </c>
      <c r="AC690" s="21">
        <f>+Produccion_UO!AC690+Produccion_UO!AC691</f>
        <v>0</v>
      </c>
      <c r="AD690" s="21">
        <f>+Produccion_UO!AD690+Produccion_UO!AD691</f>
        <v>0</v>
      </c>
      <c r="AE690" s="21">
        <f>+Produccion_UO!AE690+Produccion_UO!AE691</f>
        <v>0</v>
      </c>
      <c r="AF690" s="21">
        <f>+Produccion_UO!AF690+Produccion_UO!AF691</f>
        <v>0</v>
      </c>
      <c r="AG690" s="21">
        <f>+Produccion_UO!AG690+Produccion_UO!AG691</f>
        <v>0</v>
      </c>
      <c r="AH690" s="21">
        <f>+Produccion_UO!AH690+Produccion_UO!AH691</f>
        <v>0</v>
      </c>
      <c r="AI690" s="21">
        <f>+Produccion_UO!AI690+Produccion_UO!AI691</f>
        <v>0</v>
      </c>
      <c r="AJ690" s="21">
        <f>+Produccion_UO!AJ690+Produccion_UO!AJ691</f>
        <v>0</v>
      </c>
      <c r="AK690" s="21">
        <f>+Produccion_UO!AK690+Produccion_UO!AK691</f>
        <v>0</v>
      </c>
      <c r="AL690" s="21">
        <f>+Produccion_UO!AL690+Produccion_UO!AL691</f>
        <v>0</v>
      </c>
      <c r="AM690" s="21">
        <f>+Produccion_UO!AM690+Produccion_UO!AM691</f>
        <v>0</v>
      </c>
      <c r="AN690" s="21">
        <f>+Produccion_UO!AN690+Produccion_UO!AN691</f>
        <v>0</v>
      </c>
      <c r="AO690" s="21">
        <f>+Produccion_UO!AO690+Produccion_UO!AO691</f>
        <v>0</v>
      </c>
      <c r="AP690" s="21">
        <f>+Produccion_UO!AP690+Produccion_UO!AP691</f>
        <v>0</v>
      </c>
      <c r="AQ690" s="21">
        <f>+Produccion_UO!AQ690+Produccion_UO!AQ691</f>
        <v>0</v>
      </c>
      <c r="AR690" s="21">
        <f>+Produccion_UO!AR690+Produccion_UO!AR691</f>
        <v>0</v>
      </c>
    </row>
    <row r="691" spans="10:44" x14ac:dyDescent="0.25">
      <c r="J691" s="109"/>
      <c r="K691" s="108"/>
      <c r="L691" s="165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</row>
    <row r="692" spans="10:44" x14ac:dyDescent="0.25">
      <c r="J692" s="24" t="s">
        <v>152</v>
      </c>
      <c r="K692" s="108" t="s">
        <v>470</v>
      </c>
      <c r="L692" s="165" t="s">
        <v>683</v>
      </c>
      <c r="M692" s="21">
        <f>+Produccion_UO!M692</f>
        <v>0</v>
      </c>
      <c r="N692" s="21">
        <f>+Produccion_UO!N692</f>
        <v>0</v>
      </c>
      <c r="O692" s="21">
        <f>+Produccion_UO!O692</f>
        <v>0</v>
      </c>
      <c r="P692" s="21">
        <f>+Produccion_UO!P692</f>
        <v>0</v>
      </c>
      <c r="Q692" s="21">
        <f>+Produccion_UO!Q692</f>
        <v>0</v>
      </c>
      <c r="R692" s="21">
        <f>+Produccion_UO!R692</f>
        <v>0</v>
      </c>
      <c r="S692" s="21">
        <f>+Produccion_UO!S692</f>
        <v>0</v>
      </c>
      <c r="T692" s="21">
        <f>+Produccion_UO!T692</f>
        <v>0</v>
      </c>
      <c r="U692" s="21">
        <f>+Produccion_UO!U692</f>
        <v>0</v>
      </c>
      <c r="V692" s="21">
        <f>+Produccion_UO!V692</f>
        <v>0</v>
      </c>
      <c r="W692" s="21">
        <f>+Produccion_UO!W692</f>
        <v>0</v>
      </c>
      <c r="X692" s="21">
        <f>+Produccion_UO!X692</f>
        <v>0</v>
      </c>
      <c r="Y692" s="21">
        <f>+Produccion_UO!Y692</f>
        <v>0</v>
      </c>
      <c r="Z692" s="21">
        <f>+Produccion_UO!Z692</f>
        <v>0</v>
      </c>
      <c r="AA692" s="21">
        <f>+Produccion_UO!AA692</f>
        <v>0</v>
      </c>
      <c r="AB692" s="21">
        <f>+Produccion_UO!AB692</f>
        <v>0</v>
      </c>
      <c r="AC692" s="21">
        <f>+Produccion_UO!AC692</f>
        <v>0</v>
      </c>
      <c r="AD692" s="21">
        <f>+Produccion_UO!AD692</f>
        <v>0</v>
      </c>
      <c r="AE692" s="21">
        <f>+Produccion_UO!AE692</f>
        <v>0</v>
      </c>
      <c r="AF692" s="21">
        <f>+Produccion_UO!AF692</f>
        <v>0</v>
      </c>
      <c r="AG692" s="21">
        <f>+Produccion_UO!AG692</f>
        <v>0</v>
      </c>
      <c r="AH692" s="21">
        <f>+Produccion_UO!AH692</f>
        <v>0</v>
      </c>
      <c r="AI692" s="21">
        <f>+Produccion_UO!AI692</f>
        <v>0</v>
      </c>
      <c r="AJ692" s="21">
        <f>+Produccion_UO!AJ692</f>
        <v>0</v>
      </c>
      <c r="AK692" s="21">
        <f>+Produccion_UO!AK692</f>
        <v>0</v>
      </c>
      <c r="AL692" s="21">
        <f>+Produccion_UO!AL692</f>
        <v>0</v>
      </c>
      <c r="AM692" s="21">
        <f>+Produccion_UO!AM692</f>
        <v>0</v>
      </c>
      <c r="AN692" s="21">
        <f>+Produccion_UO!AN692</f>
        <v>0</v>
      </c>
      <c r="AO692" s="21">
        <f>+Produccion_UO!AO692</f>
        <v>0</v>
      </c>
      <c r="AP692" s="21">
        <f>+Produccion_UO!AP692</f>
        <v>0</v>
      </c>
      <c r="AQ692" s="21">
        <f>+Produccion_UO!AQ692</f>
        <v>0</v>
      </c>
      <c r="AR692" s="21">
        <f>+Produccion_UO!AR692</f>
        <v>0</v>
      </c>
    </row>
    <row r="693" spans="10:44" x14ac:dyDescent="0.25">
      <c r="J693" s="24" t="s">
        <v>153</v>
      </c>
      <c r="K693" s="108" t="s">
        <v>285</v>
      </c>
      <c r="L693" s="165" t="s">
        <v>681</v>
      </c>
      <c r="M693" s="21">
        <f>+Produccion_UO!M693</f>
        <v>0</v>
      </c>
      <c r="N693" s="21">
        <f>+Produccion_UO!N693</f>
        <v>0</v>
      </c>
      <c r="O693" s="21">
        <f>+Produccion_UO!O693</f>
        <v>0</v>
      </c>
      <c r="P693" s="21">
        <f>+Produccion_UO!P693</f>
        <v>0</v>
      </c>
      <c r="Q693" s="21">
        <f>+Produccion_UO!Q693</f>
        <v>0</v>
      </c>
      <c r="R693" s="21">
        <f>+Produccion_UO!R693</f>
        <v>0</v>
      </c>
      <c r="S693" s="21">
        <f>+Produccion_UO!S693</f>
        <v>0</v>
      </c>
      <c r="T693" s="21">
        <f>+Produccion_UO!T693</f>
        <v>0</v>
      </c>
      <c r="U693" s="21">
        <f>+Produccion_UO!U693</f>
        <v>0</v>
      </c>
      <c r="V693" s="21">
        <f>+Produccion_UO!V693</f>
        <v>0</v>
      </c>
      <c r="W693" s="21">
        <f>+Produccion_UO!W693</f>
        <v>0</v>
      </c>
      <c r="X693" s="21">
        <f>+Produccion_UO!X693</f>
        <v>0</v>
      </c>
      <c r="Y693" s="21">
        <f>+Produccion_UO!Y693</f>
        <v>0</v>
      </c>
      <c r="Z693" s="21">
        <f>+Produccion_UO!Z693</f>
        <v>0</v>
      </c>
      <c r="AA693" s="21">
        <f>+Produccion_UO!AA693</f>
        <v>0</v>
      </c>
      <c r="AB693" s="21">
        <f>+Produccion_UO!AB693</f>
        <v>0</v>
      </c>
      <c r="AC693" s="21">
        <f>+Produccion_UO!AC693</f>
        <v>0</v>
      </c>
      <c r="AD693" s="21">
        <f>+Produccion_UO!AD693</f>
        <v>0</v>
      </c>
      <c r="AE693" s="21">
        <f>+Produccion_UO!AE693</f>
        <v>0</v>
      </c>
      <c r="AF693" s="21">
        <f>+Produccion_UO!AF693</f>
        <v>0</v>
      </c>
      <c r="AG693" s="21">
        <f>+Produccion_UO!AG693</f>
        <v>0</v>
      </c>
      <c r="AH693" s="21">
        <f>+Produccion_UO!AH693</f>
        <v>0</v>
      </c>
      <c r="AI693" s="21">
        <f>+Produccion_UO!AI693</f>
        <v>0</v>
      </c>
      <c r="AJ693" s="21">
        <f>+Produccion_UO!AJ693</f>
        <v>0</v>
      </c>
      <c r="AK693" s="21">
        <f>+Produccion_UO!AK693</f>
        <v>0</v>
      </c>
      <c r="AL693" s="21">
        <f>+Produccion_UO!AL693</f>
        <v>0</v>
      </c>
      <c r="AM693" s="21">
        <f>+Produccion_UO!AM693</f>
        <v>0</v>
      </c>
      <c r="AN693" s="21">
        <f>+Produccion_UO!AN693</f>
        <v>0</v>
      </c>
      <c r="AO693" s="21">
        <f>+Produccion_UO!AO693</f>
        <v>0</v>
      </c>
      <c r="AP693" s="21">
        <f>+Produccion_UO!AP693</f>
        <v>0</v>
      </c>
      <c r="AQ693" s="21">
        <f>+Produccion_UO!AQ693</f>
        <v>0</v>
      </c>
      <c r="AR693" s="21">
        <f>+Produccion_UO!AR693</f>
        <v>0</v>
      </c>
    </row>
    <row r="694" spans="10:44" x14ac:dyDescent="0.25">
      <c r="J694" s="24" t="s">
        <v>154</v>
      </c>
      <c r="K694" s="108" t="s">
        <v>380</v>
      </c>
      <c r="L694" s="165" t="s">
        <v>682</v>
      </c>
      <c r="M694" s="21">
        <f>+Produccion_UO!M694</f>
        <v>0</v>
      </c>
      <c r="N694" s="21">
        <f>+Produccion_UO!N694</f>
        <v>0</v>
      </c>
      <c r="O694" s="21">
        <f>+Produccion_UO!O694</f>
        <v>0</v>
      </c>
      <c r="P694" s="21">
        <f>+Produccion_UO!P694</f>
        <v>0</v>
      </c>
      <c r="Q694" s="21">
        <f>+Produccion_UO!Q694</f>
        <v>0</v>
      </c>
      <c r="R694" s="21">
        <f>+Produccion_UO!R694</f>
        <v>0</v>
      </c>
      <c r="S694" s="21">
        <f>+Produccion_UO!S694</f>
        <v>0</v>
      </c>
      <c r="T694" s="21">
        <f>+Produccion_UO!T694</f>
        <v>0</v>
      </c>
      <c r="U694" s="21">
        <f>+Produccion_UO!U694</f>
        <v>0</v>
      </c>
      <c r="V694" s="21">
        <f>+Produccion_UO!V694</f>
        <v>0</v>
      </c>
      <c r="W694" s="21">
        <f>+Produccion_UO!W694</f>
        <v>0</v>
      </c>
      <c r="X694" s="21">
        <f>+Produccion_UO!X694</f>
        <v>0</v>
      </c>
      <c r="Y694" s="21">
        <f>+Produccion_UO!Y694</f>
        <v>0</v>
      </c>
      <c r="Z694" s="21">
        <f>+Produccion_UO!Z694</f>
        <v>0</v>
      </c>
      <c r="AA694" s="21">
        <f>+Produccion_UO!AA694</f>
        <v>0</v>
      </c>
      <c r="AB694" s="21">
        <f>+Produccion_UO!AB694</f>
        <v>0</v>
      </c>
      <c r="AC694" s="21">
        <f>+Produccion_UO!AC694</f>
        <v>0</v>
      </c>
      <c r="AD694" s="21">
        <f>+Produccion_UO!AD694</f>
        <v>0</v>
      </c>
      <c r="AE694" s="21">
        <f>+Produccion_UO!AE694</f>
        <v>0</v>
      </c>
      <c r="AF694" s="21">
        <f>+Produccion_UO!AF694</f>
        <v>0</v>
      </c>
      <c r="AG694" s="21">
        <f>+Produccion_UO!AG694</f>
        <v>0</v>
      </c>
      <c r="AH694" s="21">
        <f>+Produccion_UO!AH694</f>
        <v>0</v>
      </c>
      <c r="AI694" s="21">
        <f>+Produccion_UO!AI694</f>
        <v>0</v>
      </c>
      <c r="AJ694" s="21">
        <f>+Produccion_UO!AJ694</f>
        <v>0</v>
      </c>
      <c r="AK694" s="21">
        <f>+Produccion_UO!AK694</f>
        <v>0</v>
      </c>
      <c r="AL694" s="21">
        <f>+Produccion_UO!AL694</f>
        <v>0</v>
      </c>
      <c r="AM694" s="21">
        <f>+Produccion_UO!AM694</f>
        <v>0</v>
      </c>
      <c r="AN694" s="21">
        <f>+Produccion_UO!AN694</f>
        <v>0</v>
      </c>
      <c r="AO694" s="21">
        <f>+Produccion_UO!AO694</f>
        <v>0</v>
      </c>
      <c r="AP694" s="21">
        <f>+Produccion_UO!AP694</f>
        <v>0</v>
      </c>
      <c r="AQ694" s="21">
        <f>+Produccion_UO!AQ694</f>
        <v>0</v>
      </c>
      <c r="AR694" s="21">
        <f>+Produccion_UO!AR694</f>
        <v>0</v>
      </c>
    </row>
    <row r="695" spans="10:44" x14ac:dyDescent="0.25">
      <c r="J695" s="24" t="s">
        <v>155</v>
      </c>
      <c r="K695" s="108" t="s">
        <v>482</v>
      </c>
      <c r="L695" s="165" t="s">
        <v>680</v>
      </c>
      <c r="M695" s="21">
        <f>+Produccion_UO!M695</f>
        <v>0</v>
      </c>
      <c r="N695" s="21">
        <f>+Produccion_UO!N695</f>
        <v>0</v>
      </c>
      <c r="O695" s="21">
        <f>+Produccion_UO!O695</f>
        <v>0</v>
      </c>
      <c r="P695" s="21">
        <f>+Produccion_UO!P695</f>
        <v>0</v>
      </c>
      <c r="Q695" s="21">
        <f>+Produccion_UO!Q695</f>
        <v>0</v>
      </c>
      <c r="R695" s="21">
        <f>+Produccion_UO!R695</f>
        <v>0</v>
      </c>
      <c r="S695" s="21">
        <f>+Produccion_UO!S695</f>
        <v>0</v>
      </c>
      <c r="T695" s="21">
        <f>+Produccion_UO!T695</f>
        <v>0</v>
      </c>
      <c r="U695" s="21">
        <f>+Produccion_UO!U695</f>
        <v>0</v>
      </c>
      <c r="V695" s="21">
        <f>+Produccion_UO!V695</f>
        <v>0</v>
      </c>
      <c r="W695" s="21">
        <f>+Produccion_UO!W695</f>
        <v>0</v>
      </c>
      <c r="X695" s="21">
        <f>+Produccion_UO!X695</f>
        <v>0</v>
      </c>
      <c r="Y695" s="21">
        <f>+Produccion_UO!Y695</f>
        <v>0</v>
      </c>
      <c r="Z695" s="21">
        <f>+Produccion_UO!Z695</f>
        <v>0</v>
      </c>
      <c r="AA695" s="21">
        <f>+Produccion_UO!AA695</f>
        <v>0</v>
      </c>
      <c r="AB695" s="21">
        <f>+Produccion_UO!AB695</f>
        <v>0</v>
      </c>
      <c r="AC695" s="21">
        <f>+Produccion_UO!AC695</f>
        <v>0</v>
      </c>
      <c r="AD695" s="21">
        <f>+Produccion_UO!AD695</f>
        <v>0</v>
      </c>
      <c r="AE695" s="21">
        <f>+Produccion_UO!AE695</f>
        <v>0</v>
      </c>
      <c r="AF695" s="21">
        <f>+Produccion_UO!AF695</f>
        <v>0</v>
      </c>
      <c r="AG695" s="21">
        <f>+Produccion_UO!AG695</f>
        <v>0</v>
      </c>
      <c r="AH695" s="21">
        <f>+Produccion_UO!AH695</f>
        <v>0</v>
      </c>
      <c r="AI695" s="21">
        <f>+Produccion_UO!AI695</f>
        <v>0</v>
      </c>
      <c r="AJ695" s="21">
        <f>+Produccion_UO!AJ695</f>
        <v>0</v>
      </c>
      <c r="AK695" s="21">
        <f>+Produccion_UO!AK695</f>
        <v>0</v>
      </c>
      <c r="AL695" s="21">
        <f>+Produccion_UO!AL695</f>
        <v>0</v>
      </c>
      <c r="AM695" s="21">
        <f>+Produccion_UO!AM695</f>
        <v>0</v>
      </c>
      <c r="AN695" s="21">
        <f>+Produccion_UO!AN695</f>
        <v>0</v>
      </c>
      <c r="AO695" s="21">
        <f>+Produccion_UO!AO695</f>
        <v>0</v>
      </c>
      <c r="AP695" s="21">
        <f>+Produccion_UO!AP695</f>
        <v>0</v>
      </c>
      <c r="AQ695" s="21">
        <f>+Produccion_UO!AQ695</f>
        <v>0</v>
      </c>
      <c r="AR695" s="21">
        <f>+Produccion_UO!AR695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59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5" t="s">
        <v>678</v>
      </c>
      <c r="M702" s="21">
        <f>+Produccion_UO!M702</f>
        <v>0</v>
      </c>
      <c r="N702" s="21">
        <f>+Produccion_UO!N702</f>
        <v>0</v>
      </c>
      <c r="O702" s="21">
        <f>+Produccion_UO!O702</f>
        <v>0</v>
      </c>
      <c r="P702" s="21">
        <f>+Produccion_UO!P702</f>
        <v>0</v>
      </c>
      <c r="Q702" s="21">
        <f>+Produccion_UO!Q702</f>
        <v>0</v>
      </c>
      <c r="R702" s="21">
        <f>+Produccion_UO!R702</f>
        <v>0</v>
      </c>
      <c r="S702" s="21">
        <f>+Produccion_UO!S702</f>
        <v>0</v>
      </c>
      <c r="T702" s="21">
        <f>+Produccion_UO!T702</f>
        <v>0</v>
      </c>
      <c r="U702" s="21">
        <f>+Produccion_UO!U702</f>
        <v>0</v>
      </c>
      <c r="V702" s="21">
        <f>+Produccion_UO!V702</f>
        <v>0</v>
      </c>
      <c r="W702" s="21">
        <f>+Produccion_UO!W702</f>
        <v>0</v>
      </c>
      <c r="X702" s="21">
        <f>+Produccion_UO!X702</f>
        <v>0</v>
      </c>
      <c r="Y702" s="21">
        <f>+Produccion_UO!Y702</f>
        <v>0</v>
      </c>
      <c r="Z702" s="21">
        <f>+Produccion_UO!Z702</f>
        <v>0</v>
      </c>
      <c r="AA702" s="21">
        <f>+Produccion_UO!AA702</f>
        <v>0</v>
      </c>
      <c r="AB702" s="21">
        <f>+Produccion_UO!AB702</f>
        <v>0</v>
      </c>
      <c r="AC702" s="21">
        <f>+Produccion_UO!AC702</f>
        <v>0</v>
      </c>
      <c r="AD702" s="21">
        <f>+Produccion_UO!AD702</f>
        <v>0</v>
      </c>
      <c r="AE702" s="21">
        <f>+Produccion_UO!AE702</f>
        <v>0</v>
      </c>
      <c r="AF702" s="21">
        <f>+Produccion_UO!AF702</f>
        <v>0</v>
      </c>
      <c r="AG702" s="21">
        <f>+Produccion_UO!AG702</f>
        <v>0</v>
      </c>
      <c r="AH702" s="21">
        <f>+Produccion_UO!AH702</f>
        <v>0</v>
      </c>
      <c r="AI702" s="21">
        <f>+Produccion_UO!AI702</f>
        <v>0</v>
      </c>
      <c r="AJ702" s="21">
        <f>+Produccion_UO!AJ702</f>
        <v>0</v>
      </c>
      <c r="AK702" s="21">
        <f>+Produccion_UO!AK702</f>
        <v>0</v>
      </c>
      <c r="AL702" s="21">
        <f>+Produccion_UO!AL702</f>
        <v>0</v>
      </c>
      <c r="AM702" s="21">
        <f>+Produccion_UO!AM702</f>
        <v>0</v>
      </c>
      <c r="AN702" s="21">
        <f>+Produccion_UO!AN702</f>
        <v>0</v>
      </c>
      <c r="AO702" s="21">
        <f>+Produccion_UO!AO702</f>
        <v>0</v>
      </c>
      <c r="AP702" s="21">
        <f>+Produccion_UO!AP702</f>
        <v>0</v>
      </c>
      <c r="AQ702" s="21">
        <f>+Produccion_UO!AQ702</f>
        <v>0</v>
      </c>
      <c r="AR702" s="21">
        <f>+Produccion_UO!AR702</f>
        <v>0</v>
      </c>
    </row>
    <row r="703" spans="10:44" x14ac:dyDescent="0.25">
      <c r="J703" s="24" t="s">
        <v>149</v>
      </c>
      <c r="K703" s="108" t="s">
        <v>472</v>
      </c>
      <c r="L703" s="165" t="s">
        <v>679</v>
      </c>
      <c r="M703" s="21">
        <f>+Produccion_UO!M703+Produccion_UO!M704</f>
        <v>0</v>
      </c>
      <c r="N703" s="21">
        <f>+Produccion_UO!N703+Produccion_UO!N704</f>
        <v>0</v>
      </c>
      <c r="O703" s="21">
        <f>+Produccion_UO!O703+Produccion_UO!O704</f>
        <v>0</v>
      </c>
      <c r="P703" s="21">
        <f>+Produccion_UO!P703+Produccion_UO!P704</f>
        <v>0</v>
      </c>
      <c r="Q703" s="21">
        <f>+Produccion_UO!Q703+Produccion_UO!Q704</f>
        <v>0</v>
      </c>
      <c r="R703" s="21">
        <f>+Produccion_UO!R703+Produccion_UO!R704</f>
        <v>0</v>
      </c>
      <c r="S703" s="21">
        <f>+Produccion_UO!S703+Produccion_UO!S704</f>
        <v>0</v>
      </c>
      <c r="T703" s="21">
        <f>+Produccion_UO!T703+Produccion_UO!T704</f>
        <v>0</v>
      </c>
      <c r="U703" s="21">
        <f>+Produccion_UO!U703+Produccion_UO!U704</f>
        <v>0</v>
      </c>
      <c r="V703" s="21">
        <f>+Produccion_UO!V703+Produccion_UO!V704</f>
        <v>0</v>
      </c>
      <c r="W703" s="21">
        <f>+Produccion_UO!W703+Produccion_UO!W704</f>
        <v>0</v>
      </c>
      <c r="X703" s="21">
        <f>+Produccion_UO!X703+Produccion_UO!X704</f>
        <v>0</v>
      </c>
      <c r="Y703" s="21">
        <f>+Produccion_UO!Y703+Produccion_UO!Y704</f>
        <v>0</v>
      </c>
      <c r="Z703" s="21">
        <f>+Produccion_UO!Z703+Produccion_UO!Z704</f>
        <v>0</v>
      </c>
      <c r="AA703" s="21">
        <f>+Produccion_UO!AA703+Produccion_UO!AA704</f>
        <v>0</v>
      </c>
      <c r="AB703" s="21">
        <f>+Produccion_UO!AB703+Produccion_UO!AB704</f>
        <v>0</v>
      </c>
      <c r="AC703" s="21">
        <f>+Produccion_UO!AC703+Produccion_UO!AC704</f>
        <v>0</v>
      </c>
      <c r="AD703" s="21">
        <f>+Produccion_UO!AD703+Produccion_UO!AD704</f>
        <v>0</v>
      </c>
      <c r="AE703" s="21">
        <f>+Produccion_UO!AE703+Produccion_UO!AE704</f>
        <v>0</v>
      </c>
      <c r="AF703" s="21">
        <f>+Produccion_UO!AF703+Produccion_UO!AF704</f>
        <v>0</v>
      </c>
      <c r="AG703" s="21">
        <f>+Produccion_UO!AG703+Produccion_UO!AG704</f>
        <v>0</v>
      </c>
      <c r="AH703" s="21">
        <f>+Produccion_UO!AH703+Produccion_UO!AH704</f>
        <v>0</v>
      </c>
      <c r="AI703" s="21">
        <f>+Produccion_UO!AI703+Produccion_UO!AI704</f>
        <v>0</v>
      </c>
      <c r="AJ703" s="21">
        <f>+Produccion_UO!AJ703+Produccion_UO!AJ704</f>
        <v>0</v>
      </c>
      <c r="AK703" s="21">
        <f>+Produccion_UO!AK703+Produccion_UO!AK704</f>
        <v>0</v>
      </c>
      <c r="AL703" s="21">
        <f>+Produccion_UO!AL703+Produccion_UO!AL704</f>
        <v>0</v>
      </c>
      <c r="AM703" s="21">
        <f>+Produccion_UO!AM703+Produccion_UO!AM704</f>
        <v>0</v>
      </c>
      <c r="AN703" s="21">
        <f>+Produccion_UO!AN703+Produccion_UO!AN704</f>
        <v>0</v>
      </c>
      <c r="AO703" s="21">
        <f>+Produccion_UO!AO703+Produccion_UO!AO704</f>
        <v>0</v>
      </c>
      <c r="AP703" s="21">
        <f>+Produccion_UO!AP703+Produccion_UO!AP704</f>
        <v>0</v>
      </c>
      <c r="AQ703" s="21">
        <f>+Produccion_UO!AQ703+Produccion_UO!AQ704</f>
        <v>0</v>
      </c>
      <c r="AR703" s="21">
        <f>+Produccion_UO!AR703+Produccion_UO!AR704</f>
        <v>0</v>
      </c>
    </row>
    <row r="704" spans="10:44" x14ac:dyDescent="0.25">
      <c r="J704" s="109"/>
      <c r="K704" s="108"/>
      <c r="L704" s="165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</row>
    <row r="705" spans="10:44" x14ac:dyDescent="0.25">
      <c r="J705" s="24" t="s">
        <v>152</v>
      </c>
      <c r="K705" s="108" t="s">
        <v>473</v>
      </c>
      <c r="L705" s="165" t="s">
        <v>683</v>
      </c>
      <c r="M705" s="21">
        <f>+Produccion_UO!M705</f>
        <v>0</v>
      </c>
      <c r="N705" s="21">
        <f>+Produccion_UO!N705</f>
        <v>0</v>
      </c>
      <c r="O705" s="21">
        <f>+Produccion_UO!O705</f>
        <v>0</v>
      </c>
      <c r="P705" s="21">
        <f>+Produccion_UO!P705</f>
        <v>0</v>
      </c>
      <c r="Q705" s="21">
        <f>+Produccion_UO!Q705</f>
        <v>0</v>
      </c>
      <c r="R705" s="21">
        <f>+Produccion_UO!R705</f>
        <v>0</v>
      </c>
      <c r="S705" s="21">
        <f>+Produccion_UO!S705</f>
        <v>0</v>
      </c>
      <c r="T705" s="21">
        <f>+Produccion_UO!T705</f>
        <v>0</v>
      </c>
      <c r="U705" s="21">
        <f>+Produccion_UO!U705</f>
        <v>0</v>
      </c>
      <c r="V705" s="21">
        <f>+Produccion_UO!V705</f>
        <v>0</v>
      </c>
      <c r="W705" s="21">
        <f>+Produccion_UO!W705</f>
        <v>0</v>
      </c>
      <c r="X705" s="21">
        <f>+Produccion_UO!X705</f>
        <v>0</v>
      </c>
      <c r="Y705" s="21">
        <f>+Produccion_UO!Y705</f>
        <v>0</v>
      </c>
      <c r="Z705" s="21">
        <f>+Produccion_UO!Z705</f>
        <v>0</v>
      </c>
      <c r="AA705" s="21">
        <f>+Produccion_UO!AA705</f>
        <v>0</v>
      </c>
      <c r="AB705" s="21">
        <f>+Produccion_UO!AB705</f>
        <v>0</v>
      </c>
      <c r="AC705" s="21">
        <f>+Produccion_UO!AC705</f>
        <v>0</v>
      </c>
      <c r="AD705" s="21">
        <f>+Produccion_UO!AD705</f>
        <v>0</v>
      </c>
      <c r="AE705" s="21">
        <f>+Produccion_UO!AE705</f>
        <v>0</v>
      </c>
      <c r="AF705" s="21">
        <f>+Produccion_UO!AF705</f>
        <v>0</v>
      </c>
      <c r="AG705" s="21">
        <f>+Produccion_UO!AG705</f>
        <v>0</v>
      </c>
      <c r="AH705" s="21">
        <f>+Produccion_UO!AH705</f>
        <v>0</v>
      </c>
      <c r="AI705" s="21">
        <f>+Produccion_UO!AI705</f>
        <v>0</v>
      </c>
      <c r="AJ705" s="21">
        <f>+Produccion_UO!AJ705</f>
        <v>0</v>
      </c>
      <c r="AK705" s="21">
        <f>+Produccion_UO!AK705</f>
        <v>0</v>
      </c>
      <c r="AL705" s="21">
        <f>+Produccion_UO!AL705</f>
        <v>0</v>
      </c>
      <c r="AM705" s="21">
        <f>+Produccion_UO!AM705</f>
        <v>0</v>
      </c>
      <c r="AN705" s="21">
        <f>+Produccion_UO!AN705</f>
        <v>0</v>
      </c>
      <c r="AO705" s="21">
        <f>+Produccion_UO!AO705</f>
        <v>0</v>
      </c>
      <c r="AP705" s="21">
        <f>+Produccion_UO!AP705</f>
        <v>0</v>
      </c>
      <c r="AQ705" s="21">
        <f>+Produccion_UO!AQ705</f>
        <v>0</v>
      </c>
      <c r="AR705" s="21">
        <f>+Produccion_UO!AR705</f>
        <v>0</v>
      </c>
    </row>
    <row r="706" spans="10:44" x14ac:dyDescent="0.25">
      <c r="J706" s="24" t="s">
        <v>153</v>
      </c>
      <c r="K706" s="108" t="s">
        <v>474</v>
      </c>
      <c r="L706" s="165" t="s">
        <v>681</v>
      </c>
      <c r="M706" s="21">
        <f>+Produccion_UO!M706</f>
        <v>0</v>
      </c>
      <c r="N706" s="21">
        <f>+Produccion_UO!N706</f>
        <v>0</v>
      </c>
      <c r="O706" s="21">
        <f>+Produccion_UO!O706</f>
        <v>0</v>
      </c>
      <c r="P706" s="21">
        <f>+Produccion_UO!P706</f>
        <v>0</v>
      </c>
      <c r="Q706" s="21">
        <f>+Produccion_UO!Q706</f>
        <v>0</v>
      </c>
      <c r="R706" s="21">
        <f>+Produccion_UO!R706</f>
        <v>0</v>
      </c>
      <c r="S706" s="21">
        <f>+Produccion_UO!S706</f>
        <v>0</v>
      </c>
      <c r="T706" s="21">
        <f>+Produccion_UO!T706</f>
        <v>0</v>
      </c>
      <c r="U706" s="21">
        <f>+Produccion_UO!U706</f>
        <v>0</v>
      </c>
      <c r="V706" s="21">
        <f>+Produccion_UO!V706</f>
        <v>0</v>
      </c>
      <c r="W706" s="21">
        <f>+Produccion_UO!W706</f>
        <v>0</v>
      </c>
      <c r="X706" s="21">
        <f>+Produccion_UO!X706</f>
        <v>0</v>
      </c>
      <c r="Y706" s="21">
        <f>+Produccion_UO!Y706</f>
        <v>0</v>
      </c>
      <c r="Z706" s="21">
        <f>+Produccion_UO!Z706</f>
        <v>0</v>
      </c>
      <c r="AA706" s="21">
        <f>+Produccion_UO!AA706</f>
        <v>0</v>
      </c>
      <c r="AB706" s="21">
        <f>+Produccion_UO!AB706</f>
        <v>0</v>
      </c>
      <c r="AC706" s="21">
        <f>+Produccion_UO!AC706</f>
        <v>0</v>
      </c>
      <c r="AD706" s="21">
        <f>+Produccion_UO!AD706</f>
        <v>0</v>
      </c>
      <c r="AE706" s="21">
        <f>+Produccion_UO!AE706</f>
        <v>0</v>
      </c>
      <c r="AF706" s="21">
        <f>+Produccion_UO!AF706</f>
        <v>0</v>
      </c>
      <c r="AG706" s="21">
        <f>+Produccion_UO!AG706</f>
        <v>0</v>
      </c>
      <c r="AH706" s="21">
        <f>+Produccion_UO!AH706</f>
        <v>0</v>
      </c>
      <c r="AI706" s="21">
        <f>+Produccion_UO!AI706</f>
        <v>0</v>
      </c>
      <c r="AJ706" s="21">
        <f>+Produccion_UO!AJ706</f>
        <v>0</v>
      </c>
      <c r="AK706" s="21">
        <f>+Produccion_UO!AK706</f>
        <v>0</v>
      </c>
      <c r="AL706" s="21">
        <f>+Produccion_UO!AL706</f>
        <v>0</v>
      </c>
      <c r="AM706" s="21">
        <f>+Produccion_UO!AM706</f>
        <v>0</v>
      </c>
      <c r="AN706" s="21">
        <f>+Produccion_UO!AN706</f>
        <v>0</v>
      </c>
      <c r="AO706" s="21">
        <f>+Produccion_UO!AO706</f>
        <v>0</v>
      </c>
      <c r="AP706" s="21">
        <f>+Produccion_UO!AP706</f>
        <v>0</v>
      </c>
      <c r="AQ706" s="21">
        <f>+Produccion_UO!AQ706</f>
        <v>0</v>
      </c>
      <c r="AR706" s="21">
        <f>+Produccion_UO!AR706</f>
        <v>0</v>
      </c>
    </row>
    <row r="707" spans="10:44" x14ac:dyDescent="0.25">
      <c r="J707" s="24" t="s">
        <v>154</v>
      </c>
      <c r="K707" s="108" t="s">
        <v>475</v>
      </c>
      <c r="L707" s="165" t="s">
        <v>682</v>
      </c>
      <c r="M707" s="21">
        <f>+Produccion_UO!M707</f>
        <v>0</v>
      </c>
      <c r="N707" s="21">
        <f>+Produccion_UO!N707</f>
        <v>0</v>
      </c>
      <c r="O707" s="21">
        <f>+Produccion_UO!O707</f>
        <v>0</v>
      </c>
      <c r="P707" s="21">
        <f>+Produccion_UO!P707</f>
        <v>0</v>
      </c>
      <c r="Q707" s="21">
        <f>+Produccion_UO!Q707</f>
        <v>0</v>
      </c>
      <c r="R707" s="21">
        <f>+Produccion_UO!R707</f>
        <v>0</v>
      </c>
      <c r="S707" s="21">
        <f>+Produccion_UO!S707</f>
        <v>0</v>
      </c>
      <c r="T707" s="21">
        <f>+Produccion_UO!T707</f>
        <v>0</v>
      </c>
      <c r="U707" s="21">
        <f>+Produccion_UO!U707</f>
        <v>0</v>
      </c>
      <c r="V707" s="21">
        <f>+Produccion_UO!V707</f>
        <v>0</v>
      </c>
      <c r="W707" s="21">
        <f>+Produccion_UO!W707</f>
        <v>0</v>
      </c>
      <c r="X707" s="21">
        <f>+Produccion_UO!X707</f>
        <v>0</v>
      </c>
      <c r="Y707" s="21">
        <f>+Produccion_UO!Y707</f>
        <v>0</v>
      </c>
      <c r="Z707" s="21">
        <f>+Produccion_UO!Z707</f>
        <v>0</v>
      </c>
      <c r="AA707" s="21">
        <f>+Produccion_UO!AA707</f>
        <v>0</v>
      </c>
      <c r="AB707" s="21">
        <f>+Produccion_UO!AB707</f>
        <v>0</v>
      </c>
      <c r="AC707" s="21">
        <f>+Produccion_UO!AC707</f>
        <v>0</v>
      </c>
      <c r="AD707" s="21">
        <f>+Produccion_UO!AD707</f>
        <v>0</v>
      </c>
      <c r="AE707" s="21">
        <f>+Produccion_UO!AE707</f>
        <v>0</v>
      </c>
      <c r="AF707" s="21">
        <f>+Produccion_UO!AF707</f>
        <v>0</v>
      </c>
      <c r="AG707" s="21">
        <f>+Produccion_UO!AG707</f>
        <v>0</v>
      </c>
      <c r="AH707" s="21">
        <f>+Produccion_UO!AH707</f>
        <v>0</v>
      </c>
      <c r="AI707" s="21">
        <f>+Produccion_UO!AI707</f>
        <v>0</v>
      </c>
      <c r="AJ707" s="21">
        <f>+Produccion_UO!AJ707</f>
        <v>0</v>
      </c>
      <c r="AK707" s="21">
        <f>+Produccion_UO!AK707</f>
        <v>0</v>
      </c>
      <c r="AL707" s="21">
        <f>+Produccion_UO!AL707</f>
        <v>0</v>
      </c>
      <c r="AM707" s="21">
        <f>+Produccion_UO!AM707</f>
        <v>0</v>
      </c>
      <c r="AN707" s="21">
        <f>+Produccion_UO!AN707</f>
        <v>0</v>
      </c>
      <c r="AO707" s="21">
        <f>+Produccion_UO!AO707</f>
        <v>0</v>
      </c>
      <c r="AP707" s="21">
        <f>+Produccion_UO!AP707</f>
        <v>0</v>
      </c>
      <c r="AQ707" s="21">
        <f>+Produccion_UO!AQ707</f>
        <v>0</v>
      </c>
      <c r="AR707" s="21">
        <f>+Produccion_UO!AR707</f>
        <v>0</v>
      </c>
    </row>
    <row r="708" spans="10:44" x14ac:dyDescent="0.25">
      <c r="J708" s="24" t="s">
        <v>155</v>
      </c>
      <c r="K708" s="108" t="s">
        <v>476</v>
      </c>
      <c r="L708" s="165" t="s">
        <v>680</v>
      </c>
      <c r="M708" s="21">
        <f>+Produccion_UO!M708</f>
        <v>0</v>
      </c>
      <c r="N708" s="21">
        <f>+Produccion_UO!N708</f>
        <v>0</v>
      </c>
      <c r="O708" s="21">
        <f>+Produccion_UO!O708</f>
        <v>0</v>
      </c>
      <c r="P708" s="21">
        <f>+Produccion_UO!P708</f>
        <v>0</v>
      </c>
      <c r="Q708" s="21">
        <f>+Produccion_UO!Q708</f>
        <v>0</v>
      </c>
      <c r="R708" s="21">
        <f>+Produccion_UO!R708</f>
        <v>0</v>
      </c>
      <c r="S708" s="21">
        <f>+Produccion_UO!S708</f>
        <v>0</v>
      </c>
      <c r="T708" s="21">
        <f>+Produccion_UO!T708</f>
        <v>0</v>
      </c>
      <c r="U708" s="21">
        <f>+Produccion_UO!U708</f>
        <v>0</v>
      </c>
      <c r="V708" s="21">
        <f>+Produccion_UO!V708</f>
        <v>0</v>
      </c>
      <c r="W708" s="21">
        <f>+Produccion_UO!W708</f>
        <v>0</v>
      </c>
      <c r="X708" s="21">
        <f>+Produccion_UO!X708</f>
        <v>0</v>
      </c>
      <c r="Y708" s="21">
        <f>+Produccion_UO!Y708</f>
        <v>0</v>
      </c>
      <c r="Z708" s="21">
        <f>+Produccion_UO!Z708</f>
        <v>0</v>
      </c>
      <c r="AA708" s="21">
        <f>+Produccion_UO!AA708</f>
        <v>0</v>
      </c>
      <c r="AB708" s="21">
        <f>+Produccion_UO!AB708</f>
        <v>0</v>
      </c>
      <c r="AC708" s="21">
        <f>+Produccion_UO!AC708</f>
        <v>0</v>
      </c>
      <c r="AD708" s="21">
        <f>+Produccion_UO!AD708</f>
        <v>0</v>
      </c>
      <c r="AE708" s="21">
        <f>+Produccion_UO!AE708</f>
        <v>0</v>
      </c>
      <c r="AF708" s="21">
        <f>+Produccion_UO!AF708</f>
        <v>0</v>
      </c>
      <c r="AG708" s="21">
        <f>+Produccion_UO!AG708</f>
        <v>0</v>
      </c>
      <c r="AH708" s="21">
        <f>+Produccion_UO!AH708</f>
        <v>0</v>
      </c>
      <c r="AI708" s="21">
        <f>+Produccion_UO!AI708</f>
        <v>0</v>
      </c>
      <c r="AJ708" s="21">
        <f>+Produccion_UO!AJ708</f>
        <v>0</v>
      </c>
      <c r="AK708" s="21">
        <f>+Produccion_UO!AK708</f>
        <v>0</v>
      </c>
      <c r="AL708" s="21">
        <f>+Produccion_UO!AL708</f>
        <v>0</v>
      </c>
      <c r="AM708" s="21">
        <f>+Produccion_UO!AM708</f>
        <v>0</v>
      </c>
      <c r="AN708" s="21">
        <f>+Produccion_UO!AN708</f>
        <v>0</v>
      </c>
      <c r="AO708" s="21">
        <f>+Produccion_UO!AO708</f>
        <v>0</v>
      </c>
      <c r="AP708" s="21">
        <f>+Produccion_UO!AP708</f>
        <v>0</v>
      </c>
      <c r="AQ708" s="21">
        <f>+Produccion_UO!AQ708</f>
        <v>0</v>
      </c>
      <c r="AR708" s="21">
        <f>+Produccion_UO!AR708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59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5" t="s">
        <v>678</v>
      </c>
      <c r="M715" s="21">
        <f>+Produccion_UO!M715</f>
        <v>0</v>
      </c>
      <c r="N715" s="21">
        <f>+Produccion_UO!N715</f>
        <v>0</v>
      </c>
      <c r="O715" s="21">
        <f>+Produccion_UO!O715</f>
        <v>0</v>
      </c>
      <c r="P715" s="21">
        <f>+Produccion_UO!P715</f>
        <v>0</v>
      </c>
      <c r="Q715" s="21">
        <f>+Produccion_UO!Q715</f>
        <v>0</v>
      </c>
      <c r="R715" s="21">
        <f>+Produccion_UO!R715</f>
        <v>0</v>
      </c>
      <c r="S715" s="21">
        <f>+Produccion_UO!S715</f>
        <v>0</v>
      </c>
      <c r="T715" s="21">
        <f>+Produccion_UO!T715</f>
        <v>0</v>
      </c>
      <c r="U715" s="21">
        <f>+Produccion_UO!U715</f>
        <v>0</v>
      </c>
      <c r="V715" s="21">
        <f>+Produccion_UO!V715</f>
        <v>0</v>
      </c>
      <c r="W715" s="21">
        <f>+Produccion_UO!W715</f>
        <v>0</v>
      </c>
      <c r="X715" s="21">
        <f>+Produccion_UO!X715</f>
        <v>0</v>
      </c>
      <c r="Y715" s="21">
        <f>+Produccion_UO!Y715</f>
        <v>0</v>
      </c>
      <c r="Z715" s="21">
        <f>+Produccion_UO!Z715</f>
        <v>0</v>
      </c>
      <c r="AA715" s="21">
        <f>+Produccion_UO!AA715</f>
        <v>0</v>
      </c>
      <c r="AB715" s="21">
        <f>+Produccion_UO!AB715</f>
        <v>0</v>
      </c>
      <c r="AC715" s="21">
        <f>+Produccion_UO!AC715</f>
        <v>0</v>
      </c>
      <c r="AD715" s="21">
        <f>+Produccion_UO!AD715</f>
        <v>0</v>
      </c>
      <c r="AE715" s="21">
        <f>+Produccion_UO!AE715</f>
        <v>0</v>
      </c>
      <c r="AF715" s="21">
        <f>+Produccion_UO!AF715</f>
        <v>0</v>
      </c>
      <c r="AG715" s="21">
        <f>+Produccion_UO!AG715</f>
        <v>0</v>
      </c>
      <c r="AH715" s="21">
        <f>+Produccion_UO!AH715</f>
        <v>0</v>
      </c>
      <c r="AI715" s="21">
        <f>+Produccion_UO!AI715</f>
        <v>0</v>
      </c>
      <c r="AJ715" s="21">
        <f>+Produccion_UO!AJ715</f>
        <v>0</v>
      </c>
      <c r="AK715" s="21">
        <f>+Produccion_UO!AK715</f>
        <v>0</v>
      </c>
      <c r="AL715" s="21">
        <f>+Produccion_UO!AL715</f>
        <v>0</v>
      </c>
      <c r="AM715" s="21">
        <f>+Produccion_UO!AM715</f>
        <v>0</v>
      </c>
      <c r="AN715" s="21">
        <f>+Produccion_UO!AN715</f>
        <v>0</v>
      </c>
      <c r="AO715" s="21">
        <f>+Produccion_UO!AO715</f>
        <v>0</v>
      </c>
      <c r="AP715" s="21">
        <f>+Produccion_UO!AP715</f>
        <v>0</v>
      </c>
      <c r="AQ715" s="21">
        <f>+Produccion_UO!AQ715</f>
        <v>0</v>
      </c>
      <c r="AR715" s="21">
        <f>+Produccion_UO!AR715</f>
        <v>0</v>
      </c>
    </row>
    <row r="716" spans="10:44" x14ac:dyDescent="0.25">
      <c r="J716" s="24" t="s">
        <v>150</v>
      </c>
      <c r="K716" s="108" t="s">
        <v>230</v>
      </c>
      <c r="L716" s="165" t="s">
        <v>679</v>
      </c>
      <c r="M716" s="21">
        <f>+Produccion_UO!M716+Produccion_UO!M717</f>
        <v>394.11185090902802</v>
      </c>
      <c r="N716" s="21">
        <f>+Produccion_UO!N716+Produccion_UO!N717</f>
        <v>361.24113366829698</v>
      </c>
      <c r="O716" s="21">
        <f>+Produccion_UO!O716+Produccion_UO!O717</f>
        <v>320.661169786953</v>
      </c>
      <c r="P716" s="21">
        <f>+Produccion_UO!P716+Produccion_UO!P717</f>
        <v>296.15874474737399</v>
      </c>
      <c r="Q716" s="21">
        <f>+Produccion_UO!Q716+Produccion_UO!Q717</f>
        <v>203.58006717766699</v>
      </c>
      <c r="R716" s="21">
        <f>+Produccion_UO!R716+Produccion_UO!R717</f>
        <v>171.31861166137199</v>
      </c>
      <c r="S716" s="21">
        <f>+Produccion_UO!S716+Produccion_UO!S717</f>
        <v>139.05715614507801</v>
      </c>
      <c r="T716" s="21">
        <f>+Produccion_UO!T716+Produccion_UO!T717</f>
        <v>113.474115677714</v>
      </c>
      <c r="U716" s="21">
        <f>+Produccion_UO!U716+Produccion_UO!U717</f>
        <v>29.509430880059</v>
      </c>
      <c r="V716" s="21">
        <f>+Produccion_UO!V716+Produccion_UO!V717</f>
        <v>0</v>
      </c>
      <c r="W716" s="21">
        <f>+Produccion_UO!W716+Produccion_UO!W717</f>
        <v>0</v>
      </c>
      <c r="X716" s="21">
        <f>+Produccion_UO!X716+Produccion_UO!X717</f>
        <v>99.928211107152094</v>
      </c>
      <c r="Y716" s="21">
        <f>+Produccion_UO!Y716+Produccion_UO!Y717</f>
        <v>99.928211107152094</v>
      </c>
      <c r="Z716" s="21">
        <f>+Produccion_UO!Z716+Produccion_UO!Z717</f>
        <v>50.275094543506597</v>
      </c>
      <c r="AA716" s="21">
        <f>+Produccion_UO!AA716+Produccion_UO!AA717</f>
        <v>0</v>
      </c>
      <c r="AB716" s="21">
        <f>+Produccion_UO!AB716+Produccion_UO!AB717</f>
        <v>0</v>
      </c>
      <c r="AC716" s="21">
        <f>+Produccion_UO!AC716+Produccion_UO!AC717</f>
        <v>0</v>
      </c>
      <c r="AD716" s="21">
        <f>+Produccion_UO!AD716+Produccion_UO!AD717</f>
        <v>0</v>
      </c>
      <c r="AE716" s="21">
        <f>+Produccion_UO!AE716+Produccion_UO!AE717</f>
        <v>0</v>
      </c>
      <c r="AF716" s="21">
        <f>+Produccion_UO!AF716+Produccion_UO!AF717</f>
        <v>0</v>
      </c>
      <c r="AG716" s="21">
        <f>+Produccion_UO!AG716+Produccion_UO!AG717</f>
        <v>0</v>
      </c>
      <c r="AH716" s="21">
        <f>+Produccion_UO!AH716+Produccion_UO!AH717</f>
        <v>0</v>
      </c>
      <c r="AI716" s="21">
        <f>+Produccion_UO!AI716+Produccion_UO!AI717</f>
        <v>0</v>
      </c>
      <c r="AJ716" s="21">
        <f>+Produccion_UO!AJ716+Produccion_UO!AJ717</f>
        <v>0</v>
      </c>
      <c r="AK716" s="21">
        <f>+Produccion_UO!AK716+Produccion_UO!AK717</f>
        <v>0</v>
      </c>
      <c r="AL716" s="21">
        <f>+Produccion_UO!AL716+Produccion_UO!AL717</f>
        <v>0</v>
      </c>
      <c r="AM716" s="21">
        <f>+Produccion_UO!AM716+Produccion_UO!AM717</f>
        <v>0</v>
      </c>
      <c r="AN716" s="21">
        <f>+Produccion_UO!AN716+Produccion_UO!AN717</f>
        <v>0</v>
      </c>
      <c r="AO716" s="21">
        <f>+Produccion_UO!AO716+Produccion_UO!AO717</f>
        <v>0</v>
      </c>
      <c r="AP716" s="21">
        <f>+Produccion_UO!AP716+Produccion_UO!AP717</f>
        <v>0</v>
      </c>
      <c r="AQ716" s="21">
        <f>+Produccion_UO!AQ716+Produccion_UO!AQ717</f>
        <v>0</v>
      </c>
      <c r="AR716" s="21">
        <f>+Produccion_UO!AR716+Produccion_UO!AR717</f>
        <v>0</v>
      </c>
    </row>
    <row r="717" spans="10:44" x14ac:dyDescent="0.25">
      <c r="J717" s="109"/>
      <c r="K717" s="108"/>
      <c r="L717" s="165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</row>
    <row r="718" spans="10:44" x14ac:dyDescent="0.25">
      <c r="J718" s="24" t="s">
        <v>152</v>
      </c>
      <c r="K718" s="108" t="s">
        <v>287</v>
      </c>
      <c r="L718" s="165" t="s">
        <v>683</v>
      </c>
      <c r="M718" s="21">
        <f>+Produccion_UO!M718</f>
        <v>0</v>
      </c>
      <c r="N718" s="21">
        <f>+Produccion_UO!N718</f>
        <v>0</v>
      </c>
      <c r="O718" s="21">
        <f>+Produccion_UO!O718</f>
        <v>0</v>
      </c>
      <c r="P718" s="21">
        <f>+Produccion_UO!P718</f>
        <v>0</v>
      </c>
      <c r="Q718" s="21">
        <f>+Produccion_UO!Q718</f>
        <v>0</v>
      </c>
      <c r="R718" s="21">
        <f>+Produccion_UO!R718</f>
        <v>0</v>
      </c>
      <c r="S718" s="21">
        <f>+Produccion_UO!S718</f>
        <v>0</v>
      </c>
      <c r="T718" s="21">
        <f>+Produccion_UO!T718</f>
        <v>0</v>
      </c>
      <c r="U718" s="21">
        <f>+Produccion_UO!U718</f>
        <v>0</v>
      </c>
      <c r="V718" s="21">
        <f>+Produccion_UO!V718</f>
        <v>0</v>
      </c>
      <c r="W718" s="21">
        <f>+Produccion_UO!W718</f>
        <v>0</v>
      </c>
      <c r="X718" s="21">
        <f>+Produccion_UO!X718</f>
        <v>0</v>
      </c>
      <c r="Y718" s="21">
        <f>+Produccion_UO!Y718</f>
        <v>0</v>
      </c>
      <c r="Z718" s="21">
        <f>+Produccion_UO!Z718</f>
        <v>0</v>
      </c>
      <c r="AA718" s="21">
        <f>+Produccion_UO!AA718</f>
        <v>0</v>
      </c>
      <c r="AB718" s="21">
        <f>+Produccion_UO!AB718</f>
        <v>0</v>
      </c>
      <c r="AC718" s="21">
        <f>+Produccion_UO!AC718</f>
        <v>0</v>
      </c>
      <c r="AD718" s="21">
        <f>+Produccion_UO!AD718</f>
        <v>0</v>
      </c>
      <c r="AE718" s="21">
        <f>+Produccion_UO!AE718</f>
        <v>0</v>
      </c>
      <c r="AF718" s="21">
        <f>+Produccion_UO!AF718</f>
        <v>0</v>
      </c>
      <c r="AG718" s="21">
        <f>+Produccion_UO!AG718</f>
        <v>0</v>
      </c>
      <c r="AH718" s="21">
        <f>+Produccion_UO!AH718</f>
        <v>0</v>
      </c>
      <c r="AI718" s="21">
        <f>+Produccion_UO!AI718</f>
        <v>0</v>
      </c>
      <c r="AJ718" s="21">
        <f>+Produccion_UO!AJ718</f>
        <v>0</v>
      </c>
      <c r="AK718" s="21">
        <f>+Produccion_UO!AK718</f>
        <v>0</v>
      </c>
      <c r="AL718" s="21">
        <f>+Produccion_UO!AL718</f>
        <v>0</v>
      </c>
      <c r="AM718" s="21">
        <f>+Produccion_UO!AM718</f>
        <v>0</v>
      </c>
      <c r="AN718" s="21">
        <f>+Produccion_UO!AN718</f>
        <v>0</v>
      </c>
      <c r="AO718" s="21">
        <f>+Produccion_UO!AO718</f>
        <v>0</v>
      </c>
      <c r="AP718" s="21">
        <f>+Produccion_UO!AP718</f>
        <v>0</v>
      </c>
      <c r="AQ718" s="21">
        <f>+Produccion_UO!AQ718</f>
        <v>0</v>
      </c>
      <c r="AR718" s="21">
        <f>+Produccion_UO!AR718</f>
        <v>0</v>
      </c>
    </row>
    <row r="719" spans="10:44" x14ac:dyDescent="0.25">
      <c r="J719" s="24" t="s">
        <v>153</v>
      </c>
      <c r="K719" s="108" t="s">
        <v>288</v>
      </c>
      <c r="L719" s="165" t="s">
        <v>681</v>
      </c>
      <c r="M719" s="21">
        <f>+Produccion_UO!M719</f>
        <v>0</v>
      </c>
      <c r="N719" s="21">
        <f>+Produccion_UO!N719</f>
        <v>0</v>
      </c>
      <c r="O719" s="21">
        <f>+Produccion_UO!O719</f>
        <v>0</v>
      </c>
      <c r="P719" s="21">
        <f>+Produccion_UO!P719</f>
        <v>0</v>
      </c>
      <c r="Q719" s="21">
        <f>+Produccion_UO!Q719</f>
        <v>0</v>
      </c>
      <c r="R719" s="21">
        <f>+Produccion_UO!R719</f>
        <v>0</v>
      </c>
      <c r="S719" s="21">
        <f>+Produccion_UO!S719</f>
        <v>0</v>
      </c>
      <c r="T719" s="21">
        <f>+Produccion_UO!T719</f>
        <v>0</v>
      </c>
      <c r="U719" s="21">
        <f>+Produccion_UO!U719</f>
        <v>0</v>
      </c>
      <c r="V719" s="21">
        <f>+Produccion_UO!V719</f>
        <v>0</v>
      </c>
      <c r="W719" s="21">
        <f>+Produccion_UO!W719</f>
        <v>0</v>
      </c>
      <c r="X719" s="21">
        <f>+Produccion_UO!X719</f>
        <v>0</v>
      </c>
      <c r="Y719" s="21">
        <f>+Produccion_UO!Y719</f>
        <v>0</v>
      </c>
      <c r="Z719" s="21">
        <f>+Produccion_UO!Z719</f>
        <v>0</v>
      </c>
      <c r="AA719" s="21">
        <f>+Produccion_UO!AA719</f>
        <v>0</v>
      </c>
      <c r="AB719" s="21">
        <f>+Produccion_UO!AB719</f>
        <v>0</v>
      </c>
      <c r="AC719" s="21">
        <f>+Produccion_UO!AC719</f>
        <v>0</v>
      </c>
      <c r="AD719" s="21">
        <f>+Produccion_UO!AD719</f>
        <v>0</v>
      </c>
      <c r="AE719" s="21">
        <f>+Produccion_UO!AE719</f>
        <v>0</v>
      </c>
      <c r="AF719" s="21">
        <f>+Produccion_UO!AF719</f>
        <v>0</v>
      </c>
      <c r="AG719" s="21">
        <f>+Produccion_UO!AG719</f>
        <v>0</v>
      </c>
      <c r="AH719" s="21">
        <f>+Produccion_UO!AH719</f>
        <v>0</v>
      </c>
      <c r="AI719" s="21">
        <f>+Produccion_UO!AI719</f>
        <v>0</v>
      </c>
      <c r="AJ719" s="21">
        <f>+Produccion_UO!AJ719</f>
        <v>0</v>
      </c>
      <c r="AK719" s="21">
        <f>+Produccion_UO!AK719</f>
        <v>0</v>
      </c>
      <c r="AL719" s="21">
        <f>+Produccion_UO!AL719</f>
        <v>0</v>
      </c>
      <c r="AM719" s="21">
        <f>+Produccion_UO!AM719</f>
        <v>0</v>
      </c>
      <c r="AN719" s="21">
        <f>+Produccion_UO!AN719</f>
        <v>0</v>
      </c>
      <c r="AO719" s="21">
        <f>+Produccion_UO!AO719</f>
        <v>0</v>
      </c>
      <c r="AP719" s="21">
        <f>+Produccion_UO!AP719</f>
        <v>0</v>
      </c>
      <c r="AQ719" s="21">
        <f>+Produccion_UO!AQ719</f>
        <v>0</v>
      </c>
      <c r="AR719" s="21">
        <f>+Produccion_UO!AR719</f>
        <v>0</v>
      </c>
    </row>
    <row r="720" spans="10:44" x14ac:dyDescent="0.25">
      <c r="J720" s="24" t="s">
        <v>154</v>
      </c>
      <c r="K720" s="108" t="s">
        <v>289</v>
      </c>
      <c r="L720" s="165" t="s">
        <v>682</v>
      </c>
      <c r="M720" s="21">
        <f>+Produccion_UO!M720</f>
        <v>0</v>
      </c>
      <c r="N720" s="21">
        <f>+Produccion_UO!N720</f>
        <v>0</v>
      </c>
      <c r="O720" s="21">
        <f>+Produccion_UO!O720</f>
        <v>0</v>
      </c>
      <c r="P720" s="21">
        <f>+Produccion_UO!P720</f>
        <v>0</v>
      </c>
      <c r="Q720" s="21">
        <f>+Produccion_UO!Q720</f>
        <v>0</v>
      </c>
      <c r="R720" s="21">
        <f>+Produccion_UO!R720</f>
        <v>0</v>
      </c>
      <c r="S720" s="21">
        <f>+Produccion_UO!S720</f>
        <v>0</v>
      </c>
      <c r="T720" s="21">
        <f>+Produccion_UO!T720</f>
        <v>0</v>
      </c>
      <c r="U720" s="21">
        <f>+Produccion_UO!U720</f>
        <v>0</v>
      </c>
      <c r="V720" s="21">
        <f>+Produccion_UO!V720</f>
        <v>0</v>
      </c>
      <c r="W720" s="21">
        <f>+Produccion_UO!W720</f>
        <v>0</v>
      </c>
      <c r="X720" s="21">
        <f>+Produccion_UO!X720</f>
        <v>0</v>
      </c>
      <c r="Y720" s="21">
        <f>+Produccion_UO!Y720</f>
        <v>0</v>
      </c>
      <c r="Z720" s="21">
        <f>+Produccion_UO!Z720</f>
        <v>0</v>
      </c>
      <c r="AA720" s="21">
        <f>+Produccion_UO!AA720</f>
        <v>0</v>
      </c>
      <c r="AB720" s="21">
        <f>+Produccion_UO!AB720</f>
        <v>0</v>
      </c>
      <c r="AC720" s="21">
        <f>+Produccion_UO!AC720</f>
        <v>0</v>
      </c>
      <c r="AD720" s="21">
        <f>+Produccion_UO!AD720</f>
        <v>0</v>
      </c>
      <c r="AE720" s="21">
        <f>+Produccion_UO!AE720</f>
        <v>0</v>
      </c>
      <c r="AF720" s="21">
        <f>+Produccion_UO!AF720</f>
        <v>0</v>
      </c>
      <c r="AG720" s="21">
        <f>+Produccion_UO!AG720</f>
        <v>0</v>
      </c>
      <c r="AH720" s="21">
        <f>+Produccion_UO!AH720</f>
        <v>0</v>
      </c>
      <c r="AI720" s="21">
        <f>+Produccion_UO!AI720</f>
        <v>0</v>
      </c>
      <c r="AJ720" s="21">
        <f>+Produccion_UO!AJ720</f>
        <v>0</v>
      </c>
      <c r="AK720" s="21">
        <f>+Produccion_UO!AK720</f>
        <v>0</v>
      </c>
      <c r="AL720" s="21">
        <f>+Produccion_UO!AL720</f>
        <v>0</v>
      </c>
      <c r="AM720" s="21">
        <f>+Produccion_UO!AM720</f>
        <v>0</v>
      </c>
      <c r="AN720" s="21">
        <f>+Produccion_UO!AN720</f>
        <v>0</v>
      </c>
      <c r="AO720" s="21">
        <f>+Produccion_UO!AO720</f>
        <v>0</v>
      </c>
      <c r="AP720" s="21">
        <f>+Produccion_UO!AP720</f>
        <v>0</v>
      </c>
      <c r="AQ720" s="21">
        <f>+Produccion_UO!AQ720</f>
        <v>0</v>
      </c>
      <c r="AR720" s="21">
        <f>+Produccion_UO!AR720</f>
        <v>0</v>
      </c>
    </row>
    <row r="721" spans="10:44" x14ac:dyDescent="0.25">
      <c r="J721" s="24" t="s">
        <v>155</v>
      </c>
      <c r="K721" s="108" t="s">
        <v>231</v>
      </c>
      <c r="L721" s="165" t="s">
        <v>680</v>
      </c>
      <c r="M721" s="21">
        <f>+Produccion_UO!M721</f>
        <v>6.4872279166196503</v>
      </c>
      <c r="N721" s="21">
        <f>+Produccion_UO!N721</f>
        <v>6.3626418494183001</v>
      </c>
      <c r="O721" s="21">
        <f>+Produccion_UO!O721</f>
        <v>6.3668386976576299</v>
      </c>
      <c r="P721" s="21">
        <f>+Produccion_UO!P721</f>
        <v>6.3710355458969499</v>
      </c>
      <c r="Q721" s="21">
        <f>+Produccion_UO!Q721</f>
        <v>6.3752323941362796</v>
      </c>
      <c r="R721" s="21">
        <f>+Produccion_UO!R721</f>
        <v>5.8619118774279997</v>
      </c>
      <c r="S721" s="21">
        <f>+Produccion_UO!S721</f>
        <v>5.3485913607197304</v>
      </c>
      <c r="T721" s="21">
        <f>+Produccion_UO!T721</f>
        <v>4.9261892526521098</v>
      </c>
      <c r="U721" s="21">
        <f>+Produccion_UO!U721</f>
        <v>4.5037871445844999</v>
      </c>
      <c r="V721" s="21">
        <f>+Produccion_UO!V721</f>
        <v>4.1536612506932</v>
      </c>
      <c r="W721" s="21">
        <f>+Produccion_UO!W721</f>
        <v>3.8035353568019001</v>
      </c>
      <c r="X721" s="21">
        <f>+Produccion_UO!X721</f>
        <v>3.4534094629105998</v>
      </c>
      <c r="Y721" s="21">
        <f>+Produccion_UO!Y721</f>
        <v>3.2077877069439298</v>
      </c>
      <c r="Z721" s="21">
        <f>+Produccion_UO!Z721</f>
        <v>2.9621659509772602</v>
      </c>
      <c r="AA721" s="21">
        <f>+Produccion_UO!AA721</f>
        <v>1.2456096610085701</v>
      </c>
      <c r="AB721" s="21">
        <f>+Produccion_UO!AB721</f>
        <v>0</v>
      </c>
      <c r="AC721" s="21">
        <f>+Produccion_UO!AC721</f>
        <v>0</v>
      </c>
      <c r="AD721" s="21">
        <f>+Produccion_UO!AD721</f>
        <v>0</v>
      </c>
      <c r="AE721" s="21">
        <f>+Produccion_UO!AE721</f>
        <v>0</v>
      </c>
      <c r="AF721" s="21">
        <f>+Produccion_UO!AF721</f>
        <v>0</v>
      </c>
      <c r="AG721" s="21">
        <f>+Produccion_UO!AG721</f>
        <v>0</v>
      </c>
      <c r="AH721" s="21">
        <f>+Produccion_UO!AH721</f>
        <v>0</v>
      </c>
      <c r="AI721" s="21">
        <f>+Produccion_UO!AI721</f>
        <v>0</v>
      </c>
      <c r="AJ721" s="21">
        <f>+Produccion_UO!AJ721</f>
        <v>0</v>
      </c>
      <c r="AK721" s="21">
        <f>+Produccion_UO!AK721</f>
        <v>0</v>
      </c>
      <c r="AL721" s="21">
        <f>+Produccion_UO!AL721</f>
        <v>0</v>
      </c>
      <c r="AM721" s="21">
        <f>+Produccion_UO!AM721</f>
        <v>0</v>
      </c>
      <c r="AN721" s="21">
        <f>+Produccion_UO!AN721</f>
        <v>0</v>
      </c>
      <c r="AO721" s="21">
        <f>+Produccion_UO!AO721</f>
        <v>0</v>
      </c>
      <c r="AP721" s="21">
        <f>+Produccion_UO!AP721</f>
        <v>0</v>
      </c>
      <c r="AQ721" s="21">
        <f>+Produccion_UO!AQ721</f>
        <v>0</v>
      </c>
      <c r="AR721" s="21">
        <f>+Produccion_UO!AR721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4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3" t="s">
        <v>678</v>
      </c>
      <c r="M728" s="21">
        <f>+Produccion_UO!M728</f>
        <v>116.48713502654699</v>
      </c>
      <c r="N728" s="21">
        <f>+Produccion_UO!N728</f>
        <v>94.131154309134203</v>
      </c>
      <c r="O728" s="21">
        <f>+Produccion_UO!O728</f>
        <v>73.699544680451396</v>
      </c>
      <c r="P728" s="21">
        <f>+Produccion_UO!P728</f>
        <v>86.067253351491502</v>
      </c>
      <c r="Q728" s="21">
        <f>+Produccion_UO!Q728</f>
        <v>82.035302872670201</v>
      </c>
      <c r="R728" s="21">
        <f>+Produccion_UO!R728</f>
        <v>0</v>
      </c>
      <c r="S728" s="21">
        <f>+Produccion_UO!S728</f>
        <v>0</v>
      </c>
      <c r="T728" s="21">
        <f>+Produccion_UO!T728</f>
        <v>0</v>
      </c>
      <c r="U728" s="21">
        <f>+Produccion_UO!U728</f>
        <v>0</v>
      </c>
      <c r="V728" s="21">
        <f>+Produccion_UO!V728</f>
        <v>0</v>
      </c>
      <c r="W728" s="21">
        <f>+Produccion_UO!W728</f>
        <v>0</v>
      </c>
      <c r="X728" s="21">
        <f>+Produccion_UO!X728</f>
        <v>0</v>
      </c>
      <c r="Y728" s="21">
        <f>+Produccion_UO!Y728</f>
        <v>0</v>
      </c>
      <c r="Z728" s="21">
        <f>+Produccion_UO!Z728</f>
        <v>0</v>
      </c>
      <c r="AA728" s="21">
        <f>+Produccion_UO!AA728</f>
        <v>0</v>
      </c>
      <c r="AB728" s="21">
        <f>+Produccion_UO!AB728</f>
        <v>0</v>
      </c>
      <c r="AC728" s="21">
        <f>+Produccion_UO!AC728</f>
        <v>0</v>
      </c>
      <c r="AD728" s="21">
        <f>+Produccion_UO!AD728</f>
        <v>0</v>
      </c>
      <c r="AE728" s="21">
        <f>+Produccion_UO!AE728</f>
        <v>0</v>
      </c>
      <c r="AF728" s="21">
        <f>+Produccion_UO!AF728</f>
        <v>0</v>
      </c>
      <c r="AG728" s="21">
        <f>+Produccion_UO!AG728</f>
        <v>0</v>
      </c>
      <c r="AH728" s="21">
        <f>+Produccion_UO!AH728</f>
        <v>0</v>
      </c>
      <c r="AI728" s="21">
        <f>+Produccion_UO!AI728</f>
        <v>0</v>
      </c>
      <c r="AJ728" s="21">
        <f>+Produccion_UO!AJ728</f>
        <v>0</v>
      </c>
      <c r="AK728" s="21">
        <f>+Produccion_UO!AK728</f>
        <v>0</v>
      </c>
      <c r="AL728" s="21">
        <f>+Produccion_UO!AL728</f>
        <v>0</v>
      </c>
      <c r="AM728" s="21">
        <f>+Produccion_UO!AM728</f>
        <v>0</v>
      </c>
      <c r="AN728" s="21">
        <f>+Produccion_UO!AN728</f>
        <v>0</v>
      </c>
      <c r="AO728" s="21">
        <f>+Produccion_UO!AO728</f>
        <v>0</v>
      </c>
      <c r="AP728" s="21">
        <f>+Produccion_UO!AP728</f>
        <v>0</v>
      </c>
      <c r="AQ728" s="21">
        <f>+Produccion_UO!AQ728</f>
        <v>0</v>
      </c>
      <c r="AR728" s="21">
        <f>+Produccion_UO!AR728</f>
        <v>0</v>
      </c>
    </row>
    <row r="729" spans="10:44" x14ac:dyDescent="0.25">
      <c r="J729" s="61" t="s">
        <v>73</v>
      </c>
      <c r="K729" s="19" t="s">
        <v>322</v>
      </c>
      <c r="L729" s="163" t="s">
        <v>679</v>
      </c>
      <c r="M729" s="21">
        <f>+Produccion_UO!M729+Produccion_UO!M730</f>
        <v>266.1991153310783</v>
      </c>
      <c r="N729" s="21">
        <f>+Produccion_UO!N729+Produccion_UO!N730</f>
        <v>257.59804865183622</v>
      </c>
      <c r="O729" s="21">
        <f>+Produccion_UO!O729+Produccion_UO!O730</f>
        <v>240.27200040617208</v>
      </c>
      <c r="P729" s="21">
        <f>+Produccion_UO!P729+Produccion_UO!P730</f>
        <v>235.93118337928411</v>
      </c>
      <c r="Q729" s="21">
        <f>+Produccion_UO!Q729+Produccion_UO!Q730</f>
        <v>176.6077046209158</v>
      </c>
      <c r="R729" s="21">
        <f>+Produccion_UO!R729+Produccion_UO!R730</f>
        <v>172.06771846101242</v>
      </c>
      <c r="S729" s="21">
        <f>+Produccion_UO!S729+Produccion_UO!S730</f>
        <v>167.52773230110921</v>
      </c>
      <c r="T729" s="21">
        <f>+Produccion_UO!T729+Produccion_UO!T730</f>
        <v>163.9275646152027</v>
      </c>
      <c r="U729" s="21">
        <f>+Produccion_UO!U729+Produccion_UO!U730</f>
        <v>124.02199530923031</v>
      </c>
      <c r="V729" s="21">
        <f>+Produccion_UO!V729+Produccion_UO!V730</f>
        <v>111.35095469792151</v>
      </c>
      <c r="W729" s="21">
        <f>+Produccion_UO!W729+Produccion_UO!W730</f>
        <v>87.200162388690899</v>
      </c>
      <c r="X729" s="21">
        <f>+Produccion_UO!X729+Produccion_UO!X730</f>
        <v>86.932083008111803</v>
      </c>
      <c r="Y729" s="21">
        <f>+Produccion_UO!Y729+Produccion_UO!Y730</f>
        <v>86.932083008111803</v>
      </c>
      <c r="Z729" s="21">
        <f>+Produccion_UO!Z729+Produccion_UO!Z730</f>
        <v>79.949009715622921</v>
      </c>
      <c r="AA729" s="21">
        <f>+Produccion_UO!AA729+Produccion_UO!AA730</f>
        <v>0</v>
      </c>
      <c r="AB729" s="21">
        <f>+Produccion_UO!AB729+Produccion_UO!AB730</f>
        <v>0</v>
      </c>
      <c r="AC729" s="21">
        <f>+Produccion_UO!AC729+Produccion_UO!AC730</f>
        <v>0</v>
      </c>
      <c r="AD729" s="21">
        <f>+Produccion_UO!AD729+Produccion_UO!AD730</f>
        <v>0</v>
      </c>
      <c r="AE729" s="21">
        <f>+Produccion_UO!AE729+Produccion_UO!AE730</f>
        <v>0</v>
      </c>
      <c r="AF729" s="21">
        <f>+Produccion_UO!AF729+Produccion_UO!AF730</f>
        <v>0</v>
      </c>
      <c r="AG729" s="21">
        <f>+Produccion_UO!AG729+Produccion_UO!AG730</f>
        <v>0</v>
      </c>
      <c r="AH729" s="21">
        <f>+Produccion_UO!AH729+Produccion_UO!AH730</f>
        <v>0</v>
      </c>
      <c r="AI729" s="21">
        <f>+Produccion_UO!AI729+Produccion_UO!AI730</f>
        <v>0</v>
      </c>
      <c r="AJ729" s="21">
        <f>+Produccion_UO!AJ729+Produccion_UO!AJ730</f>
        <v>0</v>
      </c>
      <c r="AK729" s="21">
        <f>+Produccion_UO!AK729+Produccion_UO!AK730</f>
        <v>0</v>
      </c>
      <c r="AL729" s="21">
        <f>+Produccion_UO!AL729+Produccion_UO!AL730</f>
        <v>0</v>
      </c>
      <c r="AM729" s="21">
        <f>+Produccion_UO!AM729+Produccion_UO!AM730</f>
        <v>0</v>
      </c>
      <c r="AN729" s="21">
        <f>+Produccion_UO!AN729+Produccion_UO!AN730</f>
        <v>0</v>
      </c>
      <c r="AO729" s="21">
        <f>+Produccion_UO!AO729+Produccion_UO!AO730</f>
        <v>0</v>
      </c>
      <c r="AP729" s="21">
        <f>+Produccion_UO!AP729+Produccion_UO!AP730</f>
        <v>0</v>
      </c>
      <c r="AQ729" s="21">
        <f>+Produccion_UO!AQ729+Produccion_UO!AQ730</f>
        <v>0</v>
      </c>
      <c r="AR729" s="21">
        <f>+Produccion_UO!AR729+Produccion_UO!AR730</f>
        <v>0</v>
      </c>
    </row>
    <row r="730" spans="10:44" x14ac:dyDescent="0.25">
      <c r="J730" s="61" t="s">
        <v>73</v>
      </c>
      <c r="K730" s="19" t="s">
        <v>324</v>
      </c>
      <c r="L730" s="163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</row>
    <row r="731" spans="10:44" x14ac:dyDescent="0.25">
      <c r="J731" s="61" t="s">
        <v>74</v>
      </c>
      <c r="K731" s="19" t="s">
        <v>326</v>
      </c>
      <c r="L731" s="163" t="s">
        <v>683</v>
      </c>
      <c r="M731" s="21">
        <f>+Produccion_UO!M731</f>
        <v>3.15563716233153</v>
      </c>
      <c r="N731" s="21">
        <f>+Produccion_UO!N731</f>
        <v>2.9819624275407</v>
      </c>
      <c r="O731" s="21">
        <f>+Produccion_UO!O731</f>
        <v>2.8508871560004501</v>
      </c>
      <c r="P731" s="21">
        <f>+Produccion_UO!P731</f>
        <v>2.7198118844602002</v>
      </c>
      <c r="Q731" s="21">
        <f>+Produccion_UO!Q731</f>
        <v>2.5887366129199498</v>
      </c>
      <c r="R731" s="21">
        <f>+Produccion_UO!R731</f>
        <v>0.41032216848578801</v>
      </c>
      <c r="S731" s="21">
        <f>+Produccion_UO!S731</f>
        <v>0.38843831949988</v>
      </c>
      <c r="T731" s="21">
        <f>+Produccion_UO!T731</f>
        <v>4.4253763801233102E-2</v>
      </c>
      <c r="U731" s="21">
        <f>+Produccion_UO!U731</f>
        <v>0</v>
      </c>
      <c r="V731" s="21">
        <f>+Produccion_UO!V731</f>
        <v>0</v>
      </c>
      <c r="W731" s="21">
        <f>+Produccion_UO!W731</f>
        <v>0</v>
      </c>
      <c r="X731" s="21">
        <f>+Produccion_UO!X731</f>
        <v>0</v>
      </c>
      <c r="Y731" s="21">
        <f>+Produccion_UO!Y731</f>
        <v>0</v>
      </c>
      <c r="Z731" s="21">
        <f>+Produccion_UO!Z731</f>
        <v>0</v>
      </c>
      <c r="AA731" s="21">
        <f>+Produccion_UO!AA731</f>
        <v>0</v>
      </c>
      <c r="AB731" s="21">
        <f>+Produccion_UO!AB731</f>
        <v>0</v>
      </c>
      <c r="AC731" s="21">
        <f>+Produccion_UO!AC731</f>
        <v>0</v>
      </c>
      <c r="AD731" s="21">
        <f>+Produccion_UO!AD731</f>
        <v>0</v>
      </c>
      <c r="AE731" s="21">
        <f>+Produccion_UO!AE731</f>
        <v>0</v>
      </c>
      <c r="AF731" s="21">
        <f>+Produccion_UO!AF731</f>
        <v>0</v>
      </c>
      <c r="AG731" s="21">
        <f>+Produccion_UO!AG731</f>
        <v>0</v>
      </c>
      <c r="AH731" s="21">
        <f>+Produccion_UO!AH731</f>
        <v>0</v>
      </c>
      <c r="AI731" s="21">
        <f>+Produccion_UO!AI731</f>
        <v>0</v>
      </c>
      <c r="AJ731" s="21">
        <f>+Produccion_UO!AJ731</f>
        <v>0</v>
      </c>
      <c r="AK731" s="21">
        <f>+Produccion_UO!AK731</f>
        <v>0</v>
      </c>
      <c r="AL731" s="21">
        <f>+Produccion_UO!AL731</f>
        <v>0</v>
      </c>
      <c r="AM731" s="21">
        <f>+Produccion_UO!AM731</f>
        <v>0</v>
      </c>
      <c r="AN731" s="21">
        <f>+Produccion_UO!AN731</f>
        <v>0</v>
      </c>
      <c r="AO731" s="21">
        <f>+Produccion_UO!AO731</f>
        <v>0</v>
      </c>
      <c r="AP731" s="21">
        <f>+Produccion_UO!AP731</f>
        <v>0</v>
      </c>
      <c r="AQ731" s="21">
        <f>+Produccion_UO!AQ731</f>
        <v>0</v>
      </c>
      <c r="AR731" s="21">
        <f>+Produccion_UO!AR731</f>
        <v>0</v>
      </c>
    </row>
    <row r="732" spans="10:44" x14ac:dyDescent="0.25">
      <c r="J732" s="61" t="s">
        <v>75</v>
      </c>
      <c r="K732" s="19" t="s">
        <v>328</v>
      </c>
      <c r="L732" s="163" t="s">
        <v>681</v>
      </c>
      <c r="M732" s="21">
        <f>+Produccion_UO!M732</f>
        <v>29.90856289056066</v>
      </c>
      <c r="N732" s="21">
        <f>+Produccion_UO!N732</f>
        <v>29.90856289056066</v>
      </c>
      <c r="O732" s="21">
        <f>+Produccion_UO!O732</f>
        <v>29.90856289056066</v>
      </c>
      <c r="P732" s="21">
        <f>+Produccion_UO!P732</f>
        <v>29.90856289056066</v>
      </c>
      <c r="Q732" s="21">
        <f>+Produccion_UO!Q732</f>
        <v>29.90856289056066</v>
      </c>
      <c r="R732" s="21">
        <f>+Produccion_UO!R732</f>
        <v>29.90856289056066</v>
      </c>
      <c r="S732" s="21">
        <f>+Produccion_UO!S732</f>
        <v>29.90856289056066</v>
      </c>
      <c r="T732" s="21">
        <f>+Produccion_UO!T732</f>
        <v>4.5273015178464604</v>
      </c>
      <c r="U732" s="21">
        <f>+Produccion_UO!U732</f>
        <v>0</v>
      </c>
      <c r="V732" s="21">
        <f>+Produccion_UO!V732</f>
        <v>0</v>
      </c>
      <c r="W732" s="21">
        <f>+Produccion_UO!W732</f>
        <v>0</v>
      </c>
      <c r="X732" s="21">
        <f>+Produccion_UO!X732</f>
        <v>0</v>
      </c>
      <c r="Y732" s="21">
        <f>+Produccion_UO!Y732</f>
        <v>0</v>
      </c>
      <c r="Z732" s="21">
        <f>+Produccion_UO!Z732</f>
        <v>0</v>
      </c>
      <c r="AA732" s="21">
        <f>+Produccion_UO!AA732</f>
        <v>0</v>
      </c>
      <c r="AB732" s="21">
        <f>+Produccion_UO!AB732</f>
        <v>0</v>
      </c>
      <c r="AC732" s="21">
        <f>+Produccion_UO!AC732</f>
        <v>0</v>
      </c>
      <c r="AD732" s="21">
        <f>+Produccion_UO!AD732</f>
        <v>0</v>
      </c>
      <c r="AE732" s="21">
        <f>+Produccion_UO!AE732</f>
        <v>0</v>
      </c>
      <c r="AF732" s="21">
        <f>+Produccion_UO!AF732</f>
        <v>0</v>
      </c>
      <c r="AG732" s="21">
        <f>+Produccion_UO!AG732</f>
        <v>0</v>
      </c>
      <c r="AH732" s="21">
        <f>+Produccion_UO!AH732</f>
        <v>0</v>
      </c>
      <c r="AI732" s="21">
        <f>+Produccion_UO!AI732</f>
        <v>0</v>
      </c>
      <c r="AJ732" s="21">
        <f>+Produccion_UO!AJ732</f>
        <v>0</v>
      </c>
      <c r="AK732" s="21">
        <f>+Produccion_UO!AK732</f>
        <v>0</v>
      </c>
      <c r="AL732" s="21">
        <f>+Produccion_UO!AL732</f>
        <v>0</v>
      </c>
      <c r="AM732" s="21">
        <f>+Produccion_UO!AM732</f>
        <v>0</v>
      </c>
      <c r="AN732" s="21">
        <f>+Produccion_UO!AN732</f>
        <v>0</v>
      </c>
      <c r="AO732" s="21">
        <f>+Produccion_UO!AO732</f>
        <v>0</v>
      </c>
      <c r="AP732" s="21">
        <f>+Produccion_UO!AP732</f>
        <v>0</v>
      </c>
      <c r="AQ732" s="21">
        <f>+Produccion_UO!AQ732</f>
        <v>0</v>
      </c>
      <c r="AR732" s="21">
        <f>+Produccion_UO!AR732</f>
        <v>0</v>
      </c>
    </row>
    <row r="733" spans="10:44" x14ac:dyDescent="0.25">
      <c r="J733" s="61" t="s">
        <v>76</v>
      </c>
      <c r="K733" s="19" t="s">
        <v>330</v>
      </c>
      <c r="L733" s="163" t="s">
        <v>682</v>
      </c>
      <c r="M733" s="21">
        <f>+Produccion_UO!M733</f>
        <v>22.656627924730678</v>
      </c>
      <c r="N733" s="21">
        <f>+Produccion_UO!N733</f>
        <v>21.475435211458418</v>
      </c>
      <c r="O733" s="21">
        <f>+Produccion_UO!O733</f>
        <v>20.230012994151188</v>
      </c>
      <c r="P733" s="21">
        <f>+Produccion_UO!P733</f>
        <v>18.984590776843959</v>
      </c>
      <c r="Q733" s="21">
        <f>+Produccion_UO!Q733</f>
        <v>17.739168559536729</v>
      </c>
      <c r="R733" s="21">
        <f>+Produccion_UO!R733</f>
        <v>16.211896756881249</v>
      </c>
      <c r="S733" s="21">
        <f>+Produccion_UO!S733</f>
        <v>13.83527816708906</v>
      </c>
      <c r="T733" s="21">
        <f>+Produccion_UO!T733</f>
        <v>8.5144192818595492</v>
      </c>
      <c r="U733" s="21">
        <f>+Produccion_UO!U733</f>
        <v>8.1838240281131398</v>
      </c>
      <c r="V733" s="21">
        <f>+Produccion_UO!V733</f>
        <v>1.76061725694029</v>
      </c>
      <c r="W733" s="21">
        <f>+Produccion_UO!W733</f>
        <v>1.76061725694029</v>
      </c>
      <c r="X733" s="21">
        <f>+Produccion_UO!X733</f>
        <v>1.76061725694029</v>
      </c>
      <c r="Y733" s="21">
        <f>+Produccion_UO!Y733</f>
        <v>1.76061725694029</v>
      </c>
      <c r="Z733" s="21">
        <f>+Produccion_UO!Z733</f>
        <v>1.76061725694029</v>
      </c>
      <c r="AA733" s="21">
        <f>+Produccion_UO!AA733</f>
        <v>1.33774429873287</v>
      </c>
      <c r="AB733" s="21">
        <f>+Produccion_UO!AB733</f>
        <v>0</v>
      </c>
      <c r="AC733" s="21">
        <f>+Produccion_UO!AC733</f>
        <v>0</v>
      </c>
      <c r="AD733" s="21">
        <f>+Produccion_UO!AD733</f>
        <v>0</v>
      </c>
      <c r="AE733" s="21">
        <f>+Produccion_UO!AE733</f>
        <v>0</v>
      </c>
      <c r="AF733" s="21">
        <f>+Produccion_UO!AF733</f>
        <v>0</v>
      </c>
      <c r="AG733" s="21">
        <f>+Produccion_UO!AG733</f>
        <v>0</v>
      </c>
      <c r="AH733" s="21">
        <f>+Produccion_UO!AH733</f>
        <v>0</v>
      </c>
      <c r="AI733" s="21">
        <f>+Produccion_UO!AI733</f>
        <v>0</v>
      </c>
      <c r="AJ733" s="21">
        <f>+Produccion_UO!AJ733</f>
        <v>0</v>
      </c>
      <c r="AK733" s="21">
        <f>+Produccion_UO!AK733</f>
        <v>0</v>
      </c>
      <c r="AL733" s="21">
        <f>+Produccion_UO!AL733</f>
        <v>0</v>
      </c>
      <c r="AM733" s="21">
        <f>+Produccion_UO!AM733</f>
        <v>0</v>
      </c>
      <c r="AN733" s="21">
        <f>+Produccion_UO!AN733</f>
        <v>0</v>
      </c>
      <c r="AO733" s="21">
        <f>+Produccion_UO!AO733</f>
        <v>0</v>
      </c>
      <c r="AP733" s="21">
        <f>+Produccion_UO!AP733</f>
        <v>0</v>
      </c>
      <c r="AQ733" s="21">
        <f>+Produccion_UO!AQ733</f>
        <v>0</v>
      </c>
      <c r="AR733" s="21">
        <f>+Produccion_UO!AR733</f>
        <v>0</v>
      </c>
    </row>
    <row r="734" spans="10:44" x14ac:dyDescent="0.25">
      <c r="J734" s="61" t="s">
        <v>77</v>
      </c>
      <c r="K734" s="19" t="s">
        <v>332</v>
      </c>
      <c r="L734" s="163" t="s">
        <v>680</v>
      </c>
      <c r="M734" s="21">
        <f>+Produccion_UO!M734</f>
        <v>10.59090118789546</v>
      </c>
      <c r="N734" s="21">
        <f>+Produccion_UO!N734</f>
        <v>10.24139205643424</v>
      </c>
      <c r="O734" s="21">
        <f>+Produccion_UO!O734</f>
        <v>10.107905633977699</v>
      </c>
      <c r="P734" s="21">
        <f>+Produccion_UO!P734</f>
        <v>9.974419211521159</v>
      </c>
      <c r="Q734" s="21">
        <f>+Produccion_UO!Q734</f>
        <v>9.8409327890646168</v>
      </c>
      <c r="R734" s="21">
        <f>+Produccion_UO!R734</f>
        <v>9.13265524136267</v>
      </c>
      <c r="S734" s="21">
        <f>+Produccion_UO!S734</f>
        <v>8.5925180618958592</v>
      </c>
      <c r="T734" s="21">
        <f>+Produccion_UO!T734</f>
        <v>9.4501265643499099</v>
      </c>
      <c r="U734" s="21">
        <f>+Produccion_UO!U734</f>
        <v>8.8658315398300704</v>
      </c>
      <c r="V734" s="21">
        <f>+Produccion_UO!V734</f>
        <v>8.3640682265459798</v>
      </c>
      <c r="W734" s="21">
        <f>+Produccion_UO!W734</f>
        <v>7.8623049132618839</v>
      </c>
      <c r="X734" s="21">
        <f>+Produccion_UO!X734</f>
        <v>7.3605415999777941</v>
      </c>
      <c r="Y734" s="21">
        <f>+Produccion_UO!Y734</f>
        <v>7.033077293278728</v>
      </c>
      <c r="Z734" s="21">
        <f>+Produccion_UO!Z734</f>
        <v>6.7056129865796628</v>
      </c>
      <c r="AA734" s="21">
        <f>+Produccion_UO!AA734</f>
        <v>3.1482511230341799</v>
      </c>
      <c r="AB734" s="21">
        <f>+Produccion_UO!AB734</f>
        <v>0</v>
      </c>
      <c r="AC734" s="21">
        <f>+Produccion_UO!AC734</f>
        <v>0</v>
      </c>
      <c r="AD734" s="21">
        <f>+Produccion_UO!AD734</f>
        <v>0</v>
      </c>
      <c r="AE734" s="21">
        <f>+Produccion_UO!AE734</f>
        <v>0</v>
      </c>
      <c r="AF734" s="21">
        <f>+Produccion_UO!AF734</f>
        <v>0</v>
      </c>
      <c r="AG734" s="21">
        <f>+Produccion_UO!AG734</f>
        <v>0</v>
      </c>
      <c r="AH734" s="21">
        <f>+Produccion_UO!AH734</f>
        <v>0</v>
      </c>
      <c r="AI734" s="21">
        <f>+Produccion_UO!AI734</f>
        <v>0</v>
      </c>
      <c r="AJ734" s="21">
        <f>+Produccion_UO!AJ734</f>
        <v>0</v>
      </c>
      <c r="AK734" s="21">
        <f>+Produccion_UO!AK734</f>
        <v>0</v>
      </c>
      <c r="AL734" s="21">
        <f>+Produccion_UO!AL734</f>
        <v>0</v>
      </c>
      <c r="AM734" s="21">
        <f>+Produccion_UO!AM734</f>
        <v>0</v>
      </c>
      <c r="AN734" s="21">
        <f>+Produccion_UO!AN734</f>
        <v>0</v>
      </c>
      <c r="AO734" s="21">
        <f>+Produccion_UO!AO734</f>
        <v>0</v>
      </c>
      <c r="AP734" s="21">
        <f>+Produccion_UO!AP734</f>
        <v>0</v>
      </c>
      <c r="AQ734" s="21">
        <f>+Produccion_UO!AQ734</f>
        <v>0</v>
      </c>
      <c r="AR734" s="21">
        <f>+Produccion_UO!AR734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4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3" t="s">
        <v>678</v>
      </c>
      <c r="M740" s="21">
        <f>+Produccion_UO!M740</f>
        <v>116.48713502654699</v>
      </c>
      <c r="N740" s="21">
        <f>+Produccion_UO!N740</f>
        <v>94.131154309134203</v>
      </c>
      <c r="O740" s="21">
        <f>+Produccion_UO!O740</f>
        <v>73.699544680451396</v>
      </c>
      <c r="P740" s="21">
        <f>+Produccion_UO!P740</f>
        <v>86.067253351491502</v>
      </c>
      <c r="Q740" s="21">
        <f>+Produccion_UO!Q740</f>
        <v>82.035302872670201</v>
      </c>
      <c r="R740" s="21">
        <f>+Produccion_UO!R740</f>
        <v>0</v>
      </c>
      <c r="S740" s="21">
        <f>+Produccion_UO!S740</f>
        <v>0</v>
      </c>
      <c r="T740" s="21">
        <f>+Produccion_UO!T740</f>
        <v>0</v>
      </c>
      <c r="U740" s="21">
        <f>+Produccion_UO!U740</f>
        <v>0</v>
      </c>
      <c r="V740" s="21">
        <f>+Produccion_UO!V740</f>
        <v>0</v>
      </c>
      <c r="W740" s="21">
        <f>+Produccion_UO!W740</f>
        <v>0</v>
      </c>
      <c r="X740" s="21">
        <f>+Produccion_UO!X740</f>
        <v>0</v>
      </c>
      <c r="Y740" s="21">
        <f>+Produccion_UO!Y740</f>
        <v>0</v>
      </c>
      <c r="Z740" s="21">
        <f>+Produccion_UO!Z740</f>
        <v>0</v>
      </c>
      <c r="AA740" s="21">
        <f>+Produccion_UO!AA740</f>
        <v>0</v>
      </c>
      <c r="AB740" s="21">
        <f>+Produccion_UO!AB740</f>
        <v>0</v>
      </c>
      <c r="AC740" s="21">
        <f>+Produccion_UO!AC740</f>
        <v>0</v>
      </c>
      <c r="AD740" s="21">
        <f>+Produccion_UO!AD740</f>
        <v>0</v>
      </c>
      <c r="AE740" s="21">
        <f>+Produccion_UO!AE740</f>
        <v>0</v>
      </c>
      <c r="AF740" s="21">
        <f>+Produccion_UO!AF740</f>
        <v>0</v>
      </c>
      <c r="AG740" s="21">
        <f>+Produccion_UO!AG740</f>
        <v>0</v>
      </c>
      <c r="AH740" s="21">
        <f>+Produccion_UO!AH740</f>
        <v>0</v>
      </c>
      <c r="AI740" s="21">
        <f>+Produccion_UO!AI740</f>
        <v>0</v>
      </c>
      <c r="AJ740" s="21">
        <f>+Produccion_UO!AJ740</f>
        <v>0</v>
      </c>
      <c r="AK740" s="21">
        <f>+Produccion_UO!AK740</f>
        <v>0</v>
      </c>
      <c r="AL740" s="21">
        <f>+Produccion_UO!AL740</f>
        <v>0</v>
      </c>
      <c r="AM740" s="21">
        <f>+Produccion_UO!AM740</f>
        <v>0</v>
      </c>
      <c r="AN740" s="21">
        <f>+Produccion_UO!AN740</f>
        <v>0</v>
      </c>
      <c r="AO740" s="21">
        <f>+Produccion_UO!AO740</f>
        <v>0</v>
      </c>
      <c r="AP740" s="21">
        <f>+Produccion_UO!AP740</f>
        <v>0</v>
      </c>
      <c r="AQ740" s="21">
        <f>+Produccion_UO!AQ740</f>
        <v>0</v>
      </c>
      <c r="AR740" s="21">
        <f>+Produccion_UO!AR740</f>
        <v>0</v>
      </c>
    </row>
    <row r="741" spans="10:44" x14ac:dyDescent="0.25">
      <c r="J741" s="61" t="s">
        <v>149</v>
      </c>
      <c r="K741" s="19" t="s">
        <v>322</v>
      </c>
      <c r="L741" s="163" t="s">
        <v>679</v>
      </c>
      <c r="M741" s="21">
        <f>+Produccion_UO!M741+Produccion_UO!M742</f>
        <v>89.725688671681908</v>
      </c>
      <c r="N741" s="21">
        <f>+Produccion_UO!N741+Produccion_UO!N742</f>
        <v>89.725688671681908</v>
      </c>
      <c r="O741" s="21">
        <f>+Produccion_UO!O741+Produccion_UO!O742</f>
        <v>89.725688671681908</v>
      </c>
      <c r="P741" s="21">
        <f>+Produccion_UO!P741+Produccion_UO!P742</f>
        <v>89.725688671681908</v>
      </c>
      <c r="Q741" s="21">
        <f>+Produccion_UO!Q741+Produccion_UO!Q742</f>
        <v>89.725688671681908</v>
      </c>
      <c r="R741" s="21">
        <f>+Produccion_UO!R741+Produccion_UO!R742</f>
        <v>89.725688671681908</v>
      </c>
      <c r="S741" s="21">
        <f>+Produccion_UO!S741+Produccion_UO!S742</f>
        <v>89.725688671681908</v>
      </c>
      <c r="T741" s="21">
        <f>+Produccion_UO!T741+Produccion_UO!T742</f>
        <v>89.725688671681908</v>
      </c>
      <c r="U741" s="21">
        <f>+Produccion_UO!U741+Produccion_UO!U742</f>
        <v>89.725688671681908</v>
      </c>
      <c r="V741" s="21">
        <f>+Produccion_UO!V741+Produccion_UO!V742</f>
        <v>89.725688671681908</v>
      </c>
      <c r="W741" s="21">
        <f>+Produccion_UO!W741+Produccion_UO!W742</f>
        <v>76.143784118142506</v>
      </c>
      <c r="X741" s="21">
        <f>+Produccion_UO!X741+Produccion_UO!X742</f>
        <v>76.143784118142506</v>
      </c>
      <c r="Y741" s="21">
        <f>+Produccion_UO!Y741+Produccion_UO!Y742</f>
        <v>76.143784118142506</v>
      </c>
      <c r="Z741" s="21">
        <f>+Produccion_UO!Z741+Produccion_UO!Z742</f>
        <v>76.143784118142506</v>
      </c>
      <c r="AA741" s="21">
        <f>+Produccion_UO!AA741+Produccion_UO!AA742</f>
        <v>0</v>
      </c>
      <c r="AB741" s="21">
        <f>+Produccion_UO!AB741+Produccion_UO!AB742</f>
        <v>0</v>
      </c>
      <c r="AC741" s="21">
        <f>+Produccion_UO!AC741+Produccion_UO!AC742</f>
        <v>0</v>
      </c>
      <c r="AD741" s="21">
        <f>+Produccion_UO!AD741+Produccion_UO!AD742</f>
        <v>0</v>
      </c>
      <c r="AE741" s="21">
        <f>+Produccion_UO!AE741+Produccion_UO!AE742</f>
        <v>0</v>
      </c>
      <c r="AF741" s="21">
        <f>+Produccion_UO!AF741+Produccion_UO!AF742</f>
        <v>0</v>
      </c>
      <c r="AG741" s="21">
        <f>+Produccion_UO!AG741+Produccion_UO!AG742</f>
        <v>0</v>
      </c>
      <c r="AH741" s="21">
        <f>+Produccion_UO!AH741+Produccion_UO!AH742</f>
        <v>0</v>
      </c>
      <c r="AI741" s="21">
        <f>+Produccion_UO!AI741+Produccion_UO!AI742</f>
        <v>0</v>
      </c>
      <c r="AJ741" s="21">
        <f>+Produccion_UO!AJ741+Produccion_UO!AJ742</f>
        <v>0</v>
      </c>
      <c r="AK741" s="21">
        <f>+Produccion_UO!AK741+Produccion_UO!AK742</f>
        <v>0</v>
      </c>
      <c r="AL741" s="21">
        <f>+Produccion_UO!AL741+Produccion_UO!AL742</f>
        <v>0</v>
      </c>
      <c r="AM741" s="21">
        <f>+Produccion_UO!AM741+Produccion_UO!AM742</f>
        <v>0</v>
      </c>
      <c r="AN741" s="21">
        <f>+Produccion_UO!AN741+Produccion_UO!AN742</f>
        <v>0</v>
      </c>
      <c r="AO741" s="21">
        <f>+Produccion_UO!AO741+Produccion_UO!AO742</f>
        <v>0</v>
      </c>
      <c r="AP741" s="21">
        <f>+Produccion_UO!AP741+Produccion_UO!AP742</f>
        <v>0</v>
      </c>
      <c r="AQ741" s="21">
        <f>+Produccion_UO!AQ741+Produccion_UO!AQ742</f>
        <v>0</v>
      </c>
      <c r="AR741" s="21">
        <f>+Produccion_UO!AR741+Produccion_UO!AR742</f>
        <v>0</v>
      </c>
    </row>
    <row r="742" spans="10:44" x14ac:dyDescent="0.25">
      <c r="J742" s="61" t="s">
        <v>151</v>
      </c>
      <c r="K742" s="19" t="s">
        <v>324</v>
      </c>
      <c r="L742" s="163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</row>
    <row r="743" spans="10:44" x14ac:dyDescent="0.25">
      <c r="J743" s="61" t="s">
        <v>152</v>
      </c>
      <c r="K743" s="19" t="s">
        <v>326</v>
      </c>
      <c r="L743" s="163" t="s">
        <v>683</v>
      </c>
      <c r="M743" s="21">
        <f>+Produccion_UO!M743</f>
        <v>3.15563716233153</v>
      </c>
      <c r="N743" s="21">
        <f>+Produccion_UO!N743</f>
        <v>2.9819624275407</v>
      </c>
      <c r="O743" s="21">
        <f>+Produccion_UO!O743</f>
        <v>2.8508871560004501</v>
      </c>
      <c r="P743" s="21">
        <f>+Produccion_UO!P743</f>
        <v>2.7198118844602002</v>
      </c>
      <c r="Q743" s="21">
        <f>+Produccion_UO!Q743</f>
        <v>2.5887366129199498</v>
      </c>
      <c r="R743" s="21">
        <f>+Produccion_UO!R743</f>
        <v>0</v>
      </c>
      <c r="S743" s="21">
        <f>+Produccion_UO!S743</f>
        <v>0</v>
      </c>
      <c r="T743" s="21">
        <f>+Produccion_UO!T743</f>
        <v>0</v>
      </c>
      <c r="U743" s="21">
        <f>+Produccion_UO!U743</f>
        <v>0</v>
      </c>
      <c r="V743" s="21">
        <f>+Produccion_UO!V743</f>
        <v>0</v>
      </c>
      <c r="W743" s="21">
        <f>+Produccion_UO!W743</f>
        <v>0</v>
      </c>
      <c r="X743" s="21">
        <f>+Produccion_UO!X743</f>
        <v>0</v>
      </c>
      <c r="Y743" s="21">
        <f>+Produccion_UO!Y743</f>
        <v>0</v>
      </c>
      <c r="Z743" s="21">
        <f>+Produccion_UO!Z743</f>
        <v>0</v>
      </c>
      <c r="AA743" s="21">
        <f>+Produccion_UO!AA743</f>
        <v>0</v>
      </c>
      <c r="AB743" s="21">
        <f>+Produccion_UO!AB743</f>
        <v>0</v>
      </c>
      <c r="AC743" s="21">
        <f>+Produccion_UO!AC743</f>
        <v>0</v>
      </c>
      <c r="AD743" s="21">
        <f>+Produccion_UO!AD743</f>
        <v>0</v>
      </c>
      <c r="AE743" s="21">
        <f>+Produccion_UO!AE743</f>
        <v>0</v>
      </c>
      <c r="AF743" s="21">
        <f>+Produccion_UO!AF743</f>
        <v>0</v>
      </c>
      <c r="AG743" s="21">
        <f>+Produccion_UO!AG743</f>
        <v>0</v>
      </c>
      <c r="AH743" s="21">
        <f>+Produccion_UO!AH743</f>
        <v>0</v>
      </c>
      <c r="AI743" s="21">
        <f>+Produccion_UO!AI743</f>
        <v>0</v>
      </c>
      <c r="AJ743" s="21">
        <f>+Produccion_UO!AJ743</f>
        <v>0</v>
      </c>
      <c r="AK743" s="21">
        <f>+Produccion_UO!AK743</f>
        <v>0</v>
      </c>
      <c r="AL743" s="21">
        <f>+Produccion_UO!AL743</f>
        <v>0</v>
      </c>
      <c r="AM743" s="21">
        <f>+Produccion_UO!AM743</f>
        <v>0</v>
      </c>
      <c r="AN743" s="21">
        <f>+Produccion_UO!AN743</f>
        <v>0</v>
      </c>
      <c r="AO743" s="21">
        <f>+Produccion_UO!AO743</f>
        <v>0</v>
      </c>
      <c r="AP743" s="21">
        <f>+Produccion_UO!AP743</f>
        <v>0</v>
      </c>
      <c r="AQ743" s="21">
        <f>+Produccion_UO!AQ743</f>
        <v>0</v>
      </c>
      <c r="AR743" s="21">
        <f>+Produccion_UO!AR743</f>
        <v>0</v>
      </c>
    </row>
    <row r="744" spans="10:44" x14ac:dyDescent="0.25">
      <c r="J744" s="61" t="s">
        <v>153</v>
      </c>
      <c r="K744" s="19" t="s">
        <v>328</v>
      </c>
      <c r="L744" s="163" t="s">
        <v>681</v>
      </c>
      <c r="M744" s="21">
        <f>+Produccion_UO!M744</f>
        <v>29.90856289056066</v>
      </c>
      <c r="N744" s="21">
        <f>+Produccion_UO!N744</f>
        <v>29.90856289056066</v>
      </c>
      <c r="O744" s="21">
        <f>+Produccion_UO!O744</f>
        <v>29.90856289056066</v>
      </c>
      <c r="P744" s="21">
        <f>+Produccion_UO!P744</f>
        <v>29.90856289056066</v>
      </c>
      <c r="Q744" s="21">
        <f>+Produccion_UO!Q744</f>
        <v>29.90856289056066</v>
      </c>
      <c r="R744" s="21">
        <f>+Produccion_UO!R744</f>
        <v>29.90856289056066</v>
      </c>
      <c r="S744" s="21">
        <f>+Produccion_UO!S744</f>
        <v>29.90856289056066</v>
      </c>
      <c r="T744" s="21">
        <f>+Produccion_UO!T744</f>
        <v>4.5273015178464604</v>
      </c>
      <c r="U744" s="21">
        <f>+Produccion_UO!U744</f>
        <v>0</v>
      </c>
      <c r="V744" s="21">
        <f>+Produccion_UO!V744</f>
        <v>0</v>
      </c>
      <c r="W744" s="21">
        <f>+Produccion_UO!W744</f>
        <v>0</v>
      </c>
      <c r="X744" s="21">
        <f>+Produccion_UO!X744</f>
        <v>0</v>
      </c>
      <c r="Y744" s="21">
        <f>+Produccion_UO!Y744</f>
        <v>0</v>
      </c>
      <c r="Z744" s="21">
        <f>+Produccion_UO!Z744</f>
        <v>0</v>
      </c>
      <c r="AA744" s="21">
        <f>+Produccion_UO!AA744</f>
        <v>0</v>
      </c>
      <c r="AB744" s="21">
        <f>+Produccion_UO!AB744</f>
        <v>0</v>
      </c>
      <c r="AC744" s="21">
        <f>+Produccion_UO!AC744</f>
        <v>0</v>
      </c>
      <c r="AD744" s="21">
        <f>+Produccion_UO!AD744</f>
        <v>0</v>
      </c>
      <c r="AE744" s="21">
        <f>+Produccion_UO!AE744</f>
        <v>0</v>
      </c>
      <c r="AF744" s="21">
        <f>+Produccion_UO!AF744</f>
        <v>0</v>
      </c>
      <c r="AG744" s="21">
        <f>+Produccion_UO!AG744</f>
        <v>0</v>
      </c>
      <c r="AH744" s="21">
        <f>+Produccion_UO!AH744</f>
        <v>0</v>
      </c>
      <c r="AI744" s="21">
        <f>+Produccion_UO!AI744</f>
        <v>0</v>
      </c>
      <c r="AJ744" s="21">
        <f>+Produccion_UO!AJ744</f>
        <v>0</v>
      </c>
      <c r="AK744" s="21">
        <f>+Produccion_UO!AK744</f>
        <v>0</v>
      </c>
      <c r="AL744" s="21">
        <f>+Produccion_UO!AL744</f>
        <v>0</v>
      </c>
      <c r="AM744" s="21">
        <f>+Produccion_UO!AM744</f>
        <v>0</v>
      </c>
      <c r="AN744" s="21">
        <f>+Produccion_UO!AN744</f>
        <v>0</v>
      </c>
      <c r="AO744" s="21">
        <f>+Produccion_UO!AO744</f>
        <v>0</v>
      </c>
      <c r="AP744" s="21">
        <f>+Produccion_UO!AP744</f>
        <v>0</v>
      </c>
      <c r="AQ744" s="21">
        <f>+Produccion_UO!AQ744</f>
        <v>0</v>
      </c>
      <c r="AR744" s="21">
        <f>+Produccion_UO!AR744</f>
        <v>0</v>
      </c>
    </row>
    <row r="745" spans="10:44" x14ac:dyDescent="0.25">
      <c r="J745" s="61" t="s">
        <v>154</v>
      </c>
      <c r="K745" s="19" t="s">
        <v>330</v>
      </c>
      <c r="L745" s="163" t="s">
        <v>682</v>
      </c>
      <c r="M745" s="21">
        <f>+Produccion_UO!M745</f>
        <v>11.63110779077358</v>
      </c>
      <c r="N745" s="21">
        <f>+Produccion_UO!N745</f>
        <v>11.63110779077358</v>
      </c>
      <c r="O745" s="21">
        <f>+Produccion_UO!O745</f>
        <v>11.63110779077358</v>
      </c>
      <c r="P745" s="21">
        <f>+Produccion_UO!P745</f>
        <v>11.63110779077358</v>
      </c>
      <c r="Q745" s="21">
        <f>+Produccion_UO!Q745</f>
        <v>11.63110779077358</v>
      </c>
      <c r="R745" s="21">
        <f>+Produccion_UO!R745</f>
        <v>11.438741011388499</v>
      </c>
      <c r="S745" s="21">
        <f>+Produccion_UO!S745</f>
        <v>10.39702744486671</v>
      </c>
      <c r="T745" s="21">
        <f>+Produccion_UO!T745</f>
        <v>1.76061725694029</v>
      </c>
      <c r="U745" s="21">
        <f>+Produccion_UO!U745</f>
        <v>1.76061725694029</v>
      </c>
      <c r="V745" s="21">
        <f>+Produccion_UO!V745</f>
        <v>1.76061725694029</v>
      </c>
      <c r="W745" s="21">
        <f>+Produccion_UO!W745</f>
        <v>1.76061725694029</v>
      </c>
      <c r="X745" s="21">
        <f>+Produccion_UO!X745</f>
        <v>1.76061725694029</v>
      </c>
      <c r="Y745" s="21">
        <f>+Produccion_UO!Y745</f>
        <v>1.76061725694029</v>
      </c>
      <c r="Z745" s="21">
        <f>+Produccion_UO!Z745</f>
        <v>1.76061725694029</v>
      </c>
      <c r="AA745" s="21">
        <f>+Produccion_UO!AA745</f>
        <v>1.33774429873287</v>
      </c>
      <c r="AB745" s="21">
        <f>+Produccion_UO!AB745</f>
        <v>0</v>
      </c>
      <c r="AC745" s="21">
        <f>+Produccion_UO!AC745</f>
        <v>0</v>
      </c>
      <c r="AD745" s="21">
        <f>+Produccion_UO!AD745</f>
        <v>0</v>
      </c>
      <c r="AE745" s="21">
        <f>+Produccion_UO!AE745</f>
        <v>0</v>
      </c>
      <c r="AF745" s="21">
        <f>+Produccion_UO!AF745</f>
        <v>0</v>
      </c>
      <c r="AG745" s="21">
        <f>+Produccion_UO!AG745</f>
        <v>0</v>
      </c>
      <c r="AH745" s="21">
        <f>+Produccion_UO!AH745</f>
        <v>0</v>
      </c>
      <c r="AI745" s="21">
        <f>+Produccion_UO!AI745</f>
        <v>0</v>
      </c>
      <c r="AJ745" s="21">
        <f>+Produccion_UO!AJ745</f>
        <v>0</v>
      </c>
      <c r="AK745" s="21">
        <f>+Produccion_UO!AK745</f>
        <v>0</v>
      </c>
      <c r="AL745" s="21">
        <f>+Produccion_UO!AL745</f>
        <v>0</v>
      </c>
      <c r="AM745" s="21">
        <f>+Produccion_UO!AM745</f>
        <v>0</v>
      </c>
      <c r="AN745" s="21">
        <f>+Produccion_UO!AN745</f>
        <v>0</v>
      </c>
      <c r="AO745" s="21">
        <f>+Produccion_UO!AO745</f>
        <v>0</v>
      </c>
      <c r="AP745" s="21">
        <f>+Produccion_UO!AP745</f>
        <v>0</v>
      </c>
      <c r="AQ745" s="21">
        <f>+Produccion_UO!AQ745</f>
        <v>0</v>
      </c>
      <c r="AR745" s="21">
        <f>+Produccion_UO!AR745</f>
        <v>0</v>
      </c>
    </row>
    <row r="746" spans="10:44" x14ac:dyDescent="0.25">
      <c r="J746" s="61" t="s">
        <v>155</v>
      </c>
      <c r="K746" s="19" t="s">
        <v>332</v>
      </c>
      <c r="L746" s="163" t="s">
        <v>680</v>
      </c>
      <c r="M746" s="21">
        <f>+Produccion_UO!M746</f>
        <v>3.3231736545067401</v>
      </c>
      <c r="N746" s="21">
        <f>+Produccion_UO!N746</f>
        <v>3.3231736545067401</v>
      </c>
      <c r="O746" s="21">
        <f>+Produccion_UO!O746</f>
        <v>3.3231736545067401</v>
      </c>
      <c r="P746" s="21">
        <f>+Produccion_UO!P746</f>
        <v>3.3231736545067401</v>
      </c>
      <c r="Q746" s="21">
        <f>+Produccion_UO!Q746</f>
        <v>3.3231736545067401</v>
      </c>
      <c r="R746" s="21">
        <f>+Produccion_UO!R746</f>
        <v>3.3231736545067401</v>
      </c>
      <c r="S746" s="21">
        <f>+Produccion_UO!S746</f>
        <v>3.3231736545067401</v>
      </c>
      <c r="T746" s="21">
        <f>+Produccion_UO!T746</f>
        <v>3.3231736545067401</v>
      </c>
      <c r="U746" s="21">
        <f>+Produccion_UO!U746</f>
        <v>3.3231736545067401</v>
      </c>
      <c r="V746" s="21">
        <f>+Produccion_UO!V746</f>
        <v>3.3231736545067401</v>
      </c>
      <c r="W746" s="21">
        <f>+Produccion_UO!W746</f>
        <v>3.3231736545067401</v>
      </c>
      <c r="X746" s="21">
        <f>+Produccion_UO!X746</f>
        <v>3.3231736545067401</v>
      </c>
      <c r="Y746" s="21">
        <f>+Produccion_UO!Y746</f>
        <v>3.3231736545067401</v>
      </c>
      <c r="Z746" s="21">
        <f>+Produccion_UO!Z746</f>
        <v>3.3231736545067401</v>
      </c>
      <c r="AA746" s="21">
        <f>+Produccion_UO!AA746</f>
        <v>1.9014745454131599</v>
      </c>
      <c r="AB746" s="21">
        <f>+Produccion_UO!AB746</f>
        <v>0</v>
      </c>
      <c r="AC746" s="21">
        <f>+Produccion_UO!AC746</f>
        <v>0</v>
      </c>
      <c r="AD746" s="21">
        <f>+Produccion_UO!AD746</f>
        <v>0</v>
      </c>
      <c r="AE746" s="21">
        <f>+Produccion_UO!AE746</f>
        <v>0</v>
      </c>
      <c r="AF746" s="21">
        <f>+Produccion_UO!AF746</f>
        <v>0</v>
      </c>
      <c r="AG746" s="21">
        <f>+Produccion_UO!AG746</f>
        <v>0</v>
      </c>
      <c r="AH746" s="21">
        <f>+Produccion_UO!AH746</f>
        <v>0</v>
      </c>
      <c r="AI746" s="21">
        <f>+Produccion_UO!AI746</f>
        <v>0</v>
      </c>
      <c r="AJ746" s="21">
        <f>+Produccion_UO!AJ746</f>
        <v>0</v>
      </c>
      <c r="AK746" s="21">
        <f>+Produccion_UO!AK746</f>
        <v>0</v>
      </c>
      <c r="AL746" s="21">
        <f>+Produccion_UO!AL746</f>
        <v>0</v>
      </c>
      <c r="AM746" s="21">
        <f>+Produccion_UO!AM746</f>
        <v>0</v>
      </c>
      <c r="AN746" s="21">
        <f>+Produccion_UO!AN746</f>
        <v>0</v>
      </c>
      <c r="AO746" s="21">
        <f>+Produccion_UO!AO746</f>
        <v>0</v>
      </c>
      <c r="AP746" s="21">
        <f>+Produccion_UO!AP746</f>
        <v>0</v>
      </c>
      <c r="AQ746" s="21">
        <f>+Produccion_UO!AQ746</f>
        <v>0</v>
      </c>
      <c r="AR746" s="21">
        <f>+Produccion_UO!AR746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59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5" t="s">
        <v>678</v>
      </c>
      <c r="M753" s="21">
        <f>+Produccion_UO!M753</f>
        <v>116.48713502654699</v>
      </c>
      <c r="N753" s="21">
        <f>+Produccion_UO!N753</f>
        <v>94.131154309134203</v>
      </c>
      <c r="O753" s="21">
        <f>+Produccion_UO!O753</f>
        <v>73.699544680451396</v>
      </c>
      <c r="P753" s="21">
        <f>+Produccion_UO!P753</f>
        <v>86.067253351491502</v>
      </c>
      <c r="Q753" s="21">
        <f>+Produccion_UO!Q753</f>
        <v>82.035302872670201</v>
      </c>
      <c r="R753" s="21">
        <f>+Produccion_UO!R753</f>
        <v>0</v>
      </c>
      <c r="S753" s="21">
        <f>+Produccion_UO!S753</f>
        <v>0</v>
      </c>
      <c r="T753" s="21">
        <f>+Produccion_UO!T753</f>
        <v>0</v>
      </c>
      <c r="U753" s="21">
        <f>+Produccion_UO!U753</f>
        <v>0</v>
      </c>
      <c r="V753" s="21">
        <f>+Produccion_UO!V753</f>
        <v>0</v>
      </c>
      <c r="W753" s="21">
        <f>+Produccion_UO!W753</f>
        <v>0</v>
      </c>
      <c r="X753" s="21">
        <f>+Produccion_UO!X753</f>
        <v>0</v>
      </c>
      <c r="Y753" s="21">
        <f>+Produccion_UO!Y753</f>
        <v>0</v>
      </c>
      <c r="Z753" s="21">
        <f>+Produccion_UO!Z753</f>
        <v>0</v>
      </c>
      <c r="AA753" s="21">
        <f>+Produccion_UO!AA753</f>
        <v>0</v>
      </c>
      <c r="AB753" s="21">
        <f>+Produccion_UO!AB753</f>
        <v>0</v>
      </c>
      <c r="AC753" s="21">
        <f>+Produccion_UO!AC753</f>
        <v>0</v>
      </c>
      <c r="AD753" s="21">
        <f>+Produccion_UO!AD753</f>
        <v>0</v>
      </c>
      <c r="AE753" s="21">
        <f>+Produccion_UO!AE753</f>
        <v>0</v>
      </c>
      <c r="AF753" s="21">
        <f>+Produccion_UO!AF753</f>
        <v>0</v>
      </c>
      <c r="AG753" s="21">
        <f>+Produccion_UO!AG753</f>
        <v>0</v>
      </c>
      <c r="AH753" s="21">
        <f>+Produccion_UO!AH753</f>
        <v>0</v>
      </c>
      <c r="AI753" s="21">
        <f>+Produccion_UO!AI753</f>
        <v>0</v>
      </c>
      <c r="AJ753" s="21">
        <f>+Produccion_UO!AJ753</f>
        <v>0</v>
      </c>
      <c r="AK753" s="21">
        <f>+Produccion_UO!AK753</f>
        <v>0</v>
      </c>
      <c r="AL753" s="21">
        <f>+Produccion_UO!AL753</f>
        <v>0</v>
      </c>
      <c r="AM753" s="21">
        <f>+Produccion_UO!AM753</f>
        <v>0</v>
      </c>
      <c r="AN753" s="21">
        <f>+Produccion_UO!AN753</f>
        <v>0</v>
      </c>
      <c r="AO753" s="21">
        <f>+Produccion_UO!AO753</f>
        <v>0</v>
      </c>
      <c r="AP753" s="21">
        <f>+Produccion_UO!AP753</f>
        <v>0</v>
      </c>
      <c r="AQ753" s="21">
        <f>+Produccion_UO!AQ753</f>
        <v>0</v>
      </c>
      <c r="AR753" s="21">
        <f>+Produccion_UO!AR753</f>
        <v>0</v>
      </c>
    </row>
    <row r="754" spans="10:44" x14ac:dyDescent="0.25">
      <c r="J754" s="24" t="s">
        <v>149</v>
      </c>
      <c r="K754" s="108" t="s">
        <v>202</v>
      </c>
      <c r="L754" s="165" t="s">
        <v>679</v>
      </c>
      <c r="M754" s="21">
        <f>+Produccion_UO!M754+Produccion_UO!M755</f>
        <v>13.581904553539401</v>
      </c>
      <c r="N754" s="21">
        <f>+Produccion_UO!N754+Produccion_UO!N755</f>
        <v>13.581904553539401</v>
      </c>
      <c r="O754" s="21">
        <f>+Produccion_UO!O754+Produccion_UO!O755</f>
        <v>13.581904553539401</v>
      </c>
      <c r="P754" s="21">
        <f>+Produccion_UO!P754+Produccion_UO!P755</f>
        <v>13.581904553539401</v>
      </c>
      <c r="Q754" s="21">
        <f>+Produccion_UO!Q754+Produccion_UO!Q755</f>
        <v>13.581904553539401</v>
      </c>
      <c r="R754" s="21">
        <f>+Produccion_UO!R754+Produccion_UO!R755</f>
        <v>13.581904553539401</v>
      </c>
      <c r="S754" s="21">
        <f>+Produccion_UO!S754+Produccion_UO!S755</f>
        <v>13.581904553539401</v>
      </c>
      <c r="T754" s="21">
        <f>+Produccion_UO!T754+Produccion_UO!T755</f>
        <v>13.581904553539401</v>
      </c>
      <c r="U754" s="21">
        <f>+Produccion_UO!U754+Produccion_UO!U755</f>
        <v>13.581904553539401</v>
      </c>
      <c r="V754" s="21">
        <f>+Produccion_UO!V754+Produccion_UO!V755</f>
        <v>13.581904553539401</v>
      </c>
      <c r="W754" s="21">
        <f>+Produccion_UO!W754+Produccion_UO!W755</f>
        <v>0</v>
      </c>
      <c r="X754" s="21">
        <f>+Produccion_UO!X754+Produccion_UO!X755</f>
        <v>0</v>
      </c>
      <c r="Y754" s="21">
        <f>+Produccion_UO!Y754+Produccion_UO!Y755</f>
        <v>0</v>
      </c>
      <c r="Z754" s="21">
        <f>+Produccion_UO!Z754+Produccion_UO!Z755</f>
        <v>0</v>
      </c>
      <c r="AA754" s="21">
        <f>+Produccion_UO!AA754+Produccion_UO!AA755</f>
        <v>0</v>
      </c>
      <c r="AB754" s="21">
        <f>+Produccion_UO!AB754+Produccion_UO!AB755</f>
        <v>0</v>
      </c>
      <c r="AC754" s="21">
        <f>+Produccion_UO!AC754+Produccion_UO!AC755</f>
        <v>0</v>
      </c>
      <c r="AD754" s="21">
        <f>+Produccion_UO!AD754+Produccion_UO!AD755</f>
        <v>0</v>
      </c>
      <c r="AE754" s="21">
        <f>+Produccion_UO!AE754+Produccion_UO!AE755</f>
        <v>0</v>
      </c>
      <c r="AF754" s="21">
        <f>+Produccion_UO!AF754+Produccion_UO!AF755</f>
        <v>0</v>
      </c>
      <c r="AG754" s="21">
        <f>+Produccion_UO!AG754+Produccion_UO!AG755</f>
        <v>0</v>
      </c>
      <c r="AH754" s="21">
        <f>+Produccion_UO!AH754+Produccion_UO!AH755</f>
        <v>0</v>
      </c>
      <c r="AI754" s="21">
        <f>+Produccion_UO!AI754+Produccion_UO!AI755</f>
        <v>0</v>
      </c>
      <c r="AJ754" s="21">
        <f>+Produccion_UO!AJ754+Produccion_UO!AJ755</f>
        <v>0</v>
      </c>
      <c r="AK754" s="21">
        <f>+Produccion_UO!AK754+Produccion_UO!AK755</f>
        <v>0</v>
      </c>
      <c r="AL754" s="21">
        <f>+Produccion_UO!AL754+Produccion_UO!AL755</f>
        <v>0</v>
      </c>
      <c r="AM754" s="21">
        <f>+Produccion_UO!AM754+Produccion_UO!AM755</f>
        <v>0</v>
      </c>
      <c r="AN754" s="21">
        <f>+Produccion_UO!AN754+Produccion_UO!AN755</f>
        <v>0</v>
      </c>
      <c r="AO754" s="21">
        <f>+Produccion_UO!AO754+Produccion_UO!AO755</f>
        <v>0</v>
      </c>
      <c r="AP754" s="21">
        <f>+Produccion_UO!AP754+Produccion_UO!AP755</f>
        <v>0</v>
      </c>
      <c r="AQ754" s="21">
        <f>+Produccion_UO!AQ754+Produccion_UO!AQ755</f>
        <v>0</v>
      </c>
      <c r="AR754" s="21">
        <f>+Produccion_UO!AR754+Produccion_UO!AR755</f>
        <v>0</v>
      </c>
    </row>
    <row r="755" spans="10:44" x14ac:dyDescent="0.25">
      <c r="J755" s="109"/>
      <c r="K755" s="108"/>
      <c r="L755" s="165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</row>
    <row r="756" spans="10:44" x14ac:dyDescent="0.25">
      <c r="J756" s="24" t="s">
        <v>152</v>
      </c>
      <c r="K756" s="108" t="s">
        <v>450</v>
      </c>
      <c r="L756" s="165" t="s">
        <v>683</v>
      </c>
      <c r="M756" s="21">
        <f>+Produccion_UO!M756</f>
        <v>0</v>
      </c>
      <c r="N756" s="21">
        <f>+Produccion_UO!N756</f>
        <v>0</v>
      </c>
      <c r="O756" s="21">
        <f>+Produccion_UO!O756</f>
        <v>0</v>
      </c>
      <c r="P756" s="21">
        <f>+Produccion_UO!P756</f>
        <v>0</v>
      </c>
      <c r="Q756" s="21">
        <f>+Produccion_UO!Q756</f>
        <v>0</v>
      </c>
      <c r="R756" s="21">
        <f>+Produccion_UO!R756</f>
        <v>0</v>
      </c>
      <c r="S756" s="21">
        <f>+Produccion_UO!S756</f>
        <v>0</v>
      </c>
      <c r="T756" s="21">
        <f>+Produccion_UO!T756</f>
        <v>0</v>
      </c>
      <c r="U756" s="21">
        <f>+Produccion_UO!U756</f>
        <v>0</v>
      </c>
      <c r="V756" s="21">
        <f>+Produccion_UO!V756</f>
        <v>0</v>
      </c>
      <c r="W756" s="21">
        <f>+Produccion_UO!W756</f>
        <v>0</v>
      </c>
      <c r="X756" s="21">
        <f>+Produccion_UO!X756</f>
        <v>0</v>
      </c>
      <c r="Y756" s="21">
        <f>+Produccion_UO!Y756</f>
        <v>0</v>
      </c>
      <c r="Z756" s="21">
        <f>+Produccion_UO!Z756</f>
        <v>0</v>
      </c>
      <c r="AA756" s="21">
        <f>+Produccion_UO!AA756</f>
        <v>0</v>
      </c>
      <c r="AB756" s="21">
        <f>+Produccion_UO!AB756</f>
        <v>0</v>
      </c>
      <c r="AC756" s="21">
        <f>+Produccion_UO!AC756</f>
        <v>0</v>
      </c>
      <c r="AD756" s="21">
        <f>+Produccion_UO!AD756</f>
        <v>0</v>
      </c>
      <c r="AE756" s="21">
        <f>+Produccion_UO!AE756</f>
        <v>0</v>
      </c>
      <c r="AF756" s="21">
        <f>+Produccion_UO!AF756</f>
        <v>0</v>
      </c>
      <c r="AG756" s="21">
        <f>+Produccion_UO!AG756</f>
        <v>0</v>
      </c>
      <c r="AH756" s="21">
        <f>+Produccion_UO!AH756</f>
        <v>0</v>
      </c>
      <c r="AI756" s="21">
        <f>+Produccion_UO!AI756</f>
        <v>0</v>
      </c>
      <c r="AJ756" s="21">
        <f>+Produccion_UO!AJ756</f>
        <v>0</v>
      </c>
      <c r="AK756" s="21">
        <f>+Produccion_UO!AK756</f>
        <v>0</v>
      </c>
      <c r="AL756" s="21">
        <f>+Produccion_UO!AL756</f>
        <v>0</v>
      </c>
      <c r="AM756" s="21">
        <f>+Produccion_UO!AM756</f>
        <v>0</v>
      </c>
      <c r="AN756" s="21">
        <f>+Produccion_UO!AN756</f>
        <v>0</v>
      </c>
      <c r="AO756" s="21">
        <f>+Produccion_UO!AO756</f>
        <v>0</v>
      </c>
      <c r="AP756" s="21">
        <f>+Produccion_UO!AP756</f>
        <v>0</v>
      </c>
      <c r="AQ756" s="21">
        <f>+Produccion_UO!AQ756</f>
        <v>0</v>
      </c>
      <c r="AR756" s="21">
        <f>+Produccion_UO!AR756</f>
        <v>0</v>
      </c>
    </row>
    <row r="757" spans="10:44" x14ac:dyDescent="0.25">
      <c r="J757" s="24" t="s">
        <v>153</v>
      </c>
      <c r="K757" s="108" t="s">
        <v>203</v>
      </c>
      <c r="L757" s="165" t="s">
        <v>681</v>
      </c>
      <c r="M757" s="21">
        <f>+Produccion_UO!M757</f>
        <v>4.5273015178464604</v>
      </c>
      <c r="N757" s="21">
        <f>+Produccion_UO!N757</f>
        <v>4.5273015178464604</v>
      </c>
      <c r="O757" s="21">
        <f>+Produccion_UO!O757</f>
        <v>4.5273015178464604</v>
      </c>
      <c r="P757" s="21">
        <f>+Produccion_UO!P757</f>
        <v>4.5273015178464604</v>
      </c>
      <c r="Q757" s="21">
        <f>+Produccion_UO!Q757</f>
        <v>4.5273015178464604</v>
      </c>
      <c r="R757" s="21">
        <f>+Produccion_UO!R757</f>
        <v>4.5273015178464604</v>
      </c>
      <c r="S757" s="21">
        <f>+Produccion_UO!S757</f>
        <v>4.5273015178464604</v>
      </c>
      <c r="T757" s="21">
        <f>+Produccion_UO!T757</f>
        <v>4.5273015178464604</v>
      </c>
      <c r="U757" s="21">
        <f>+Produccion_UO!U757</f>
        <v>0</v>
      </c>
      <c r="V757" s="21">
        <f>+Produccion_UO!V757</f>
        <v>0</v>
      </c>
      <c r="W757" s="21">
        <f>+Produccion_UO!W757</f>
        <v>0</v>
      </c>
      <c r="X757" s="21">
        <f>+Produccion_UO!X757</f>
        <v>0</v>
      </c>
      <c r="Y757" s="21">
        <f>+Produccion_UO!Y757</f>
        <v>0</v>
      </c>
      <c r="Z757" s="21">
        <f>+Produccion_UO!Z757</f>
        <v>0</v>
      </c>
      <c r="AA757" s="21">
        <f>+Produccion_UO!AA757</f>
        <v>0</v>
      </c>
      <c r="AB757" s="21">
        <f>+Produccion_UO!AB757</f>
        <v>0</v>
      </c>
      <c r="AC757" s="21">
        <f>+Produccion_UO!AC757</f>
        <v>0</v>
      </c>
      <c r="AD757" s="21">
        <f>+Produccion_UO!AD757</f>
        <v>0</v>
      </c>
      <c r="AE757" s="21">
        <f>+Produccion_UO!AE757</f>
        <v>0</v>
      </c>
      <c r="AF757" s="21">
        <f>+Produccion_UO!AF757</f>
        <v>0</v>
      </c>
      <c r="AG757" s="21">
        <f>+Produccion_UO!AG757</f>
        <v>0</v>
      </c>
      <c r="AH757" s="21">
        <f>+Produccion_UO!AH757</f>
        <v>0</v>
      </c>
      <c r="AI757" s="21">
        <f>+Produccion_UO!AI757</f>
        <v>0</v>
      </c>
      <c r="AJ757" s="21">
        <f>+Produccion_UO!AJ757</f>
        <v>0</v>
      </c>
      <c r="AK757" s="21">
        <f>+Produccion_UO!AK757</f>
        <v>0</v>
      </c>
      <c r="AL757" s="21">
        <f>+Produccion_UO!AL757</f>
        <v>0</v>
      </c>
      <c r="AM757" s="21">
        <f>+Produccion_UO!AM757</f>
        <v>0</v>
      </c>
      <c r="AN757" s="21">
        <f>+Produccion_UO!AN757</f>
        <v>0</v>
      </c>
      <c r="AO757" s="21">
        <f>+Produccion_UO!AO757</f>
        <v>0</v>
      </c>
      <c r="AP757" s="21">
        <f>+Produccion_UO!AP757</f>
        <v>0</v>
      </c>
      <c r="AQ757" s="21">
        <f>+Produccion_UO!AQ757</f>
        <v>0</v>
      </c>
      <c r="AR757" s="21">
        <f>+Produccion_UO!AR757</f>
        <v>0</v>
      </c>
    </row>
    <row r="758" spans="10:44" x14ac:dyDescent="0.25">
      <c r="J758" s="24" t="s">
        <v>154</v>
      </c>
      <c r="K758" s="108" t="s">
        <v>204</v>
      </c>
      <c r="L758" s="165" t="s">
        <v>682</v>
      </c>
      <c r="M758" s="21">
        <f>+Produccion_UO!M758</f>
        <v>1.76061725694029</v>
      </c>
      <c r="N758" s="21">
        <f>+Produccion_UO!N758</f>
        <v>1.76061725694029</v>
      </c>
      <c r="O758" s="21">
        <f>+Produccion_UO!O758</f>
        <v>1.76061725694029</v>
      </c>
      <c r="P758" s="21">
        <f>+Produccion_UO!P758</f>
        <v>1.76061725694029</v>
      </c>
      <c r="Q758" s="21">
        <f>+Produccion_UO!Q758</f>
        <v>1.76061725694029</v>
      </c>
      <c r="R758" s="21">
        <f>+Produccion_UO!R758</f>
        <v>1.76061725694029</v>
      </c>
      <c r="S758" s="21">
        <f>+Produccion_UO!S758</f>
        <v>1.76061725694029</v>
      </c>
      <c r="T758" s="21">
        <f>+Produccion_UO!T758</f>
        <v>1.76061725694029</v>
      </c>
      <c r="U758" s="21">
        <f>+Produccion_UO!U758</f>
        <v>1.76061725694029</v>
      </c>
      <c r="V758" s="21">
        <f>+Produccion_UO!V758</f>
        <v>1.76061725694029</v>
      </c>
      <c r="W758" s="21">
        <f>+Produccion_UO!W758</f>
        <v>1.76061725694029</v>
      </c>
      <c r="X758" s="21">
        <f>+Produccion_UO!X758</f>
        <v>1.76061725694029</v>
      </c>
      <c r="Y758" s="21">
        <f>+Produccion_UO!Y758</f>
        <v>1.76061725694029</v>
      </c>
      <c r="Z758" s="21">
        <f>+Produccion_UO!Z758</f>
        <v>1.76061725694029</v>
      </c>
      <c r="AA758" s="21">
        <f>+Produccion_UO!AA758</f>
        <v>1.33774429873287</v>
      </c>
      <c r="AB758" s="21">
        <f>+Produccion_UO!AB758</f>
        <v>0</v>
      </c>
      <c r="AC758" s="21">
        <f>+Produccion_UO!AC758</f>
        <v>0</v>
      </c>
      <c r="AD758" s="21">
        <f>+Produccion_UO!AD758</f>
        <v>0</v>
      </c>
      <c r="AE758" s="21">
        <f>+Produccion_UO!AE758</f>
        <v>0</v>
      </c>
      <c r="AF758" s="21">
        <f>+Produccion_UO!AF758</f>
        <v>0</v>
      </c>
      <c r="AG758" s="21">
        <f>+Produccion_UO!AG758</f>
        <v>0</v>
      </c>
      <c r="AH758" s="21">
        <f>+Produccion_UO!AH758</f>
        <v>0</v>
      </c>
      <c r="AI758" s="21">
        <f>+Produccion_UO!AI758</f>
        <v>0</v>
      </c>
      <c r="AJ758" s="21">
        <f>+Produccion_UO!AJ758</f>
        <v>0</v>
      </c>
      <c r="AK758" s="21">
        <f>+Produccion_UO!AK758</f>
        <v>0</v>
      </c>
      <c r="AL758" s="21">
        <f>+Produccion_UO!AL758</f>
        <v>0</v>
      </c>
      <c r="AM758" s="21">
        <f>+Produccion_UO!AM758</f>
        <v>0</v>
      </c>
      <c r="AN758" s="21">
        <f>+Produccion_UO!AN758</f>
        <v>0</v>
      </c>
      <c r="AO758" s="21">
        <f>+Produccion_UO!AO758</f>
        <v>0</v>
      </c>
      <c r="AP758" s="21">
        <f>+Produccion_UO!AP758</f>
        <v>0</v>
      </c>
      <c r="AQ758" s="21">
        <f>+Produccion_UO!AQ758</f>
        <v>0</v>
      </c>
      <c r="AR758" s="21">
        <f>+Produccion_UO!AR758</f>
        <v>0</v>
      </c>
    </row>
    <row r="759" spans="10:44" x14ac:dyDescent="0.25">
      <c r="J759" s="24" t="s">
        <v>155</v>
      </c>
      <c r="K759" s="108" t="s">
        <v>205</v>
      </c>
      <c r="L759" s="165" t="s">
        <v>680</v>
      </c>
      <c r="M759" s="21">
        <f>+Produccion_UO!M759</f>
        <v>0.50303350198293995</v>
      </c>
      <c r="N759" s="21">
        <f>+Produccion_UO!N759</f>
        <v>0.50303350198293995</v>
      </c>
      <c r="O759" s="21">
        <f>+Produccion_UO!O759</f>
        <v>0.50303350198293995</v>
      </c>
      <c r="P759" s="21">
        <f>+Produccion_UO!P759</f>
        <v>0.50303350198293995</v>
      </c>
      <c r="Q759" s="21">
        <f>+Produccion_UO!Q759</f>
        <v>0.50303350198293995</v>
      </c>
      <c r="R759" s="21">
        <f>+Produccion_UO!R759</f>
        <v>0.50303350198293995</v>
      </c>
      <c r="S759" s="21">
        <f>+Produccion_UO!S759</f>
        <v>0.50303350198293995</v>
      </c>
      <c r="T759" s="21">
        <f>+Produccion_UO!T759</f>
        <v>0.50303350198293995</v>
      </c>
      <c r="U759" s="21">
        <f>+Produccion_UO!U759</f>
        <v>0.50303350198293995</v>
      </c>
      <c r="V759" s="21">
        <f>+Produccion_UO!V759</f>
        <v>0.50303350198293995</v>
      </c>
      <c r="W759" s="21">
        <f>+Produccion_UO!W759</f>
        <v>0.50303350198293995</v>
      </c>
      <c r="X759" s="21">
        <f>+Produccion_UO!X759</f>
        <v>0.50303350198293995</v>
      </c>
      <c r="Y759" s="21">
        <f>+Produccion_UO!Y759</f>
        <v>0.50303350198293995</v>
      </c>
      <c r="Z759" s="21">
        <f>+Produccion_UO!Z759</f>
        <v>0.50303350198293995</v>
      </c>
      <c r="AA759" s="21">
        <f>+Produccion_UO!AA759</f>
        <v>0.50303350198293995</v>
      </c>
      <c r="AB759" s="21">
        <f>+Produccion_UO!AB759</f>
        <v>0</v>
      </c>
      <c r="AC759" s="21">
        <f>+Produccion_UO!AC759</f>
        <v>0</v>
      </c>
      <c r="AD759" s="21">
        <f>+Produccion_UO!AD759</f>
        <v>0</v>
      </c>
      <c r="AE759" s="21">
        <f>+Produccion_UO!AE759</f>
        <v>0</v>
      </c>
      <c r="AF759" s="21">
        <f>+Produccion_UO!AF759</f>
        <v>0</v>
      </c>
      <c r="AG759" s="21">
        <f>+Produccion_UO!AG759</f>
        <v>0</v>
      </c>
      <c r="AH759" s="21">
        <f>+Produccion_UO!AH759</f>
        <v>0</v>
      </c>
      <c r="AI759" s="21">
        <f>+Produccion_UO!AI759</f>
        <v>0</v>
      </c>
      <c r="AJ759" s="21">
        <f>+Produccion_UO!AJ759</f>
        <v>0</v>
      </c>
      <c r="AK759" s="21">
        <f>+Produccion_UO!AK759</f>
        <v>0</v>
      </c>
      <c r="AL759" s="21">
        <f>+Produccion_UO!AL759</f>
        <v>0</v>
      </c>
      <c r="AM759" s="21">
        <f>+Produccion_UO!AM759</f>
        <v>0</v>
      </c>
      <c r="AN759" s="21">
        <f>+Produccion_UO!AN759</f>
        <v>0</v>
      </c>
      <c r="AO759" s="21">
        <f>+Produccion_UO!AO759</f>
        <v>0</v>
      </c>
      <c r="AP759" s="21">
        <f>+Produccion_UO!AP759</f>
        <v>0</v>
      </c>
      <c r="AQ759" s="21">
        <f>+Produccion_UO!AQ759</f>
        <v>0</v>
      </c>
      <c r="AR759" s="21">
        <f>+Produccion_UO!AR759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59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5" t="s">
        <v>678</v>
      </c>
      <c r="M766" s="21">
        <f>+Produccion_UO!M766</f>
        <v>0</v>
      </c>
      <c r="N766" s="21">
        <f>+Produccion_UO!N766</f>
        <v>0</v>
      </c>
      <c r="O766" s="21">
        <f>+Produccion_UO!O766</f>
        <v>0</v>
      </c>
      <c r="P766" s="21">
        <f>+Produccion_UO!P766</f>
        <v>0</v>
      </c>
      <c r="Q766" s="21">
        <f>+Produccion_UO!Q766</f>
        <v>0</v>
      </c>
      <c r="R766" s="21">
        <f>+Produccion_UO!R766</f>
        <v>0</v>
      </c>
      <c r="S766" s="21">
        <f>+Produccion_UO!S766</f>
        <v>0</v>
      </c>
      <c r="T766" s="21">
        <f>+Produccion_UO!T766</f>
        <v>0</v>
      </c>
      <c r="U766" s="21">
        <f>+Produccion_UO!U766</f>
        <v>0</v>
      </c>
      <c r="V766" s="21">
        <f>+Produccion_UO!V766</f>
        <v>0</v>
      </c>
      <c r="W766" s="21">
        <f>+Produccion_UO!W766</f>
        <v>0</v>
      </c>
      <c r="X766" s="21">
        <f>+Produccion_UO!X766</f>
        <v>0</v>
      </c>
      <c r="Y766" s="21">
        <f>+Produccion_UO!Y766</f>
        <v>0</v>
      </c>
      <c r="Z766" s="21">
        <f>+Produccion_UO!Z766</f>
        <v>0</v>
      </c>
      <c r="AA766" s="21">
        <f>+Produccion_UO!AA766</f>
        <v>0</v>
      </c>
      <c r="AB766" s="21">
        <f>+Produccion_UO!AB766</f>
        <v>0</v>
      </c>
      <c r="AC766" s="21">
        <f>+Produccion_UO!AC766</f>
        <v>0</v>
      </c>
      <c r="AD766" s="21">
        <f>+Produccion_UO!AD766</f>
        <v>0</v>
      </c>
      <c r="AE766" s="21">
        <f>+Produccion_UO!AE766</f>
        <v>0</v>
      </c>
      <c r="AF766" s="21">
        <f>+Produccion_UO!AF766</f>
        <v>0</v>
      </c>
      <c r="AG766" s="21">
        <f>+Produccion_UO!AG766</f>
        <v>0</v>
      </c>
      <c r="AH766" s="21">
        <f>+Produccion_UO!AH766</f>
        <v>0</v>
      </c>
      <c r="AI766" s="21">
        <f>+Produccion_UO!AI766</f>
        <v>0</v>
      </c>
      <c r="AJ766" s="21">
        <f>+Produccion_UO!AJ766</f>
        <v>0</v>
      </c>
      <c r="AK766" s="21">
        <f>+Produccion_UO!AK766</f>
        <v>0</v>
      </c>
      <c r="AL766" s="21">
        <f>+Produccion_UO!AL766</f>
        <v>0</v>
      </c>
      <c r="AM766" s="21">
        <f>+Produccion_UO!AM766</f>
        <v>0</v>
      </c>
      <c r="AN766" s="21">
        <f>+Produccion_UO!AN766</f>
        <v>0</v>
      </c>
      <c r="AO766" s="21">
        <f>+Produccion_UO!AO766</f>
        <v>0</v>
      </c>
      <c r="AP766" s="21">
        <f>+Produccion_UO!AP766</f>
        <v>0</v>
      </c>
      <c r="AQ766" s="21">
        <f>+Produccion_UO!AQ766</f>
        <v>0</v>
      </c>
      <c r="AR766" s="21">
        <f>+Produccion_UO!AR766</f>
        <v>0</v>
      </c>
    </row>
    <row r="767" spans="10:44" x14ac:dyDescent="0.25">
      <c r="J767" s="24" t="s">
        <v>149</v>
      </c>
      <c r="K767" s="108" t="s">
        <v>206</v>
      </c>
      <c r="L767" s="165" t="s">
        <v>679</v>
      </c>
      <c r="M767" s="21">
        <f>+Produccion_UO!M767+Produccion_UO!M768</f>
        <v>76.143784118142506</v>
      </c>
      <c r="N767" s="21">
        <f>+Produccion_UO!N767+Produccion_UO!N768</f>
        <v>76.143784118142506</v>
      </c>
      <c r="O767" s="21">
        <f>+Produccion_UO!O767+Produccion_UO!O768</f>
        <v>76.143784118142506</v>
      </c>
      <c r="P767" s="21">
        <f>+Produccion_UO!P767+Produccion_UO!P768</f>
        <v>76.143784118142506</v>
      </c>
      <c r="Q767" s="21">
        <f>+Produccion_UO!Q767+Produccion_UO!Q768</f>
        <v>76.143784118142506</v>
      </c>
      <c r="R767" s="21">
        <f>+Produccion_UO!R767+Produccion_UO!R768</f>
        <v>76.143784118142506</v>
      </c>
      <c r="S767" s="21">
        <f>+Produccion_UO!S767+Produccion_UO!S768</f>
        <v>76.143784118142506</v>
      </c>
      <c r="T767" s="21">
        <f>+Produccion_UO!T767+Produccion_UO!T768</f>
        <v>76.143784118142506</v>
      </c>
      <c r="U767" s="21">
        <f>+Produccion_UO!U767+Produccion_UO!U768</f>
        <v>76.143784118142506</v>
      </c>
      <c r="V767" s="21">
        <f>+Produccion_UO!V767+Produccion_UO!V768</f>
        <v>76.143784118142506</v>
      </c>
      <c r="W767" s="21">
        <f>+Produccion_UO!W767+Produccion_UO!W768</f>
        <v>76.143784118142506</v>
      </c>
      <c r="X767" s="21">
        <f>+Produccion_UO!X767+Produccion_UO!X768</f>
        <v>76.143784118142506</v>
      </c>
      <c r="Y767" s="21">
        <f>+Produccion_UO!Y767+Produccion_UO!Y768</f>
        <v>76.143784118142506</v>
      </c>
      <c r="Z767" s="21">
        <f>+Produccion_UO!Z767+Produccion_UO!Z768</f>
        <v>76.143784118142506</v>
      </c>
      <c r="AA767" s="21">
        <f>+Produccion_UO!AA767+Produccion_UO!AA768</f>
        <v>0</v>
      </c>
      <c r="AB767" s="21">
        <f>+Produccion_UO!AB767+Produccion_UO!AB768</f>
        <v>0</v>
      </c>
      <c r="AC767" s="21">
        <f>+Produccion_UO!AC767+Produccion_UO!AC768</f>
        <v>0</v>
      </c>
      <c r="AD767" s="21">
        <f>+Produccion_UO!AD767+Produccion_UO!AD768</f>
        <v>0</v>
      </c>
      <c r="AE767" s="21">
        <f>+Produccion_UO!AE767+Produccion_UO!AE768</f>
        <v>0</v>
      </c>
      <c r="AF767" s="21">
        <f>+Produccion_UO!AF767+Produccion_UO!AF768</f>
        <v>0</v>
      </c>
      <c r="AG767" s="21">
        <f>+Produccion_UO!AG767+Produccion_UO!AG768</f>
        <v>0</v>
      </c>
      <c r="AH767" s="21">
        <f>+Produccion_UO!AH767+Produccion_UO!AH768</f>
        <v>0</v>
      </c>
      <c r="AI767" s="21">
        <f>+Produccion_UO!AI767+Produccion_UO!AI768</f>
        <v>0</v>
      </c>
      <c r="AJ767" s="21">
        <f>+Produccion_UO!AJ767+Produccion_UO!AJ768</f>
        <v>0</v>
      </c>
      <c r="AK767" s="21">
        <f>+Produccion_UO!AK767+Produccion_UO!AK768</f>
        <v>0</v>
      </c>
      <c r="AL767" s="21">
        <f>+Produccion_UO!AL767+Produccion_UO!AL768</f>
        <v>0</v>
      </c>
      <c r="AM767" s="21">
        <f>+Produccion_UO!AM767+Produccion_UO!AM768</f>
        <v>0</v>
      </c>
      <c r="AN767" s="21">
        <f>+Produccion_UO!AN767+Produccion_UO!AN768</f>
        <v>0</v>
      </c>
      <c r="AO767" s="21">
        <f>+Produccion_UO!AO767+Produccion_UO!AO768</f>
        <v>0</v>
      </c>
      <c r="AP767" s="21">
        <f>+Produccion_UO!AP767+Produccion_UO!AP768</f>
        <v>0</v>
      </c>
      <c r="AQ767" s="21">
        <f>+Produccion_UO!AQ767+Produccion_UO!AQ768</f>
        <v>0</v>
      </c>
      <c r="AR767" s="21">
        <f>+Produccion_UO!AR767+Produccion_UO!AR768</f>
        <v>0</v>
      </c>
    </row>
    <row r="768" spans="10:44" x14ac:dyDescent="0.25">
      <c r="J768" s="109"/>
      <c r="K768" s="108"/>
      <c r="L768" s="165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5" t="s">
        <v>683</v>
      </c>
      <c r="M769" s="21">
        <f>+Produccion_UO!M769</f>
        <v>3.15563716233153</v>
      </c>
      <c r="N769" s="21">
        <f>+Produccion_UO!N769</f>
        <v>2.9819624275407</v>
      </c>
      <c r="O769" s="21">
        <f>+Produccion_UO!O769</f>
        <v>2.8508871560004501</v>
      </c>
      <c r="P769" s="21">
        <f>+Produccion_UO!P769</f>
        <v>2.7198118844602002</v>
      </c>
      <c r="Q769" s="21">
        <f>+Produccion_UO!Q769</f>
        <v>2.5887366129199498</v>
      </c>
      <c r="R769" s="21">
        <f>+Produccion_UO!R769</f>
        <v>0</v>
      </c>
      <c r="S769" s="21">
        <f>+Produccion_UO!S769</f>
        <v>0</v>
      </c>
      <c r="T769" s="21">
        <f>+Produccion_UO!T769</f>
        <v>0</v>
      </c>
      <c r="U769" s="21">
        <f>+Produccion_UO!U769</f>
        <v>0</v>
      </c>
      <c r="V769" s="21">
        <f>+Produccion_UO!V769</f>
        <v>0</v>
      </c>
      <c r="W769" s="21">
        <f>+Produccion_UO!W769</f>
        <v>0</v>
      </c>
      <c r="X769" s="21">
        <f>+Produccion_UO!X769</f>
        <v>0</v>
      </c>
      <c r="Y769" s="21">
        <f>+Produccion_UO!Y769</f>
        <v>0</v>
      </c>
      <c r="Z769" s="21">
        <f>+Produccion_UO!Z769</f>
        <v>0</v>
      </c>
      <c r="AA769" s="21">
        <f>+Produccion_UO!AA769</f>
        <v>0</v>
      </c>
      <c r="AB769" s="21">
        <f>+Produccion_UO!AB769</f>
        <v>0</v>
      </c>
      <c r="AC769" s="21">
        <f>+Produccion_UO!AC769</f>
        <v>0</v>
      </c>
      <c r="AD769" s="21">
        <f>+Produccion_UO!AD769</f>
        <v>0</v>
      </c>
      <c r="AE769" s="21">
        <f>+Produccion_UO!AE769</f>
        <v>0</v>
      </c>
      <c r="AF769" s="21">
        <f>+Produccion_UO!AF769</f>
        <v>0</v>
      </c>
      <c r="AG769" s="21">
        <f>+Produccion_UO!AG769</f>
        <v>0</v>
      </c>
      <c r="AH769" s="21">
        <f>+Produccion_UO!AH769</f>
        <v>0</v>
      </c>
      <c r="AI769" s="21">
        <f>+Produccion_UO!AI769</f>
        <v>0</v>
      </c>
      <c r="AJ769" s="21">
        <f>+Produccion_UO!AJ769</f>
        <v>0</v>
      </c>
      <c r="AK769" s="21">
        <f>+Produccion_UO!AK769</f>
        <v>0</v>
      </c>
      <c r="AL769" s="21">
        <f>+Produccion_UO!AL769</f>
        <v>0</v>
      </c>
      <c r="AM769" s="21">
        <f>+Produccion_UO!AM769</f>
        <v>0</v>
      </c>
      <c r="AN769" s="21">
        <f>+Produccion_UO!AN769</f>
        <v>0</v>
      </c>
      <c r="AO769" s="21">
        <f>+Produccion_UO!AO769</f>
        <v>0</v>
      </c>
      <c r="AP769" s="21">
        <f>+Produccion_UO!AP769</f>
        <v>0</v>
      </c>
      <c r="AQ769" s="21">
        <f>+Produccion_UO!AQ769</f>
        <v>0</v>
      </c>
      <c r="AR769" s="21">
        <f>+Produccion_UO!AR769</f>
        <v>0</v>
      </c>
    </row>
    <row r="770" spans="10:44" x14ac:dyDescent="0.25">
      <c r="J770" s="24" t="s">
        <v>153</v>
      </c>
      <c r="K770" s="108" t="s">
        <v>208</v>
      </c>
      <c r="L770" s="165" t="s">
        <v>681</v>
      </c>
      <c r="M770" s="21">
        <f>+Produccion_UO!M770</f>
        <v>25.381261372714199</v>
      </c>
      <c r="N770" s="21">
        <f>+Produccion_UO!N770</f>
        <v>25.381261372714199</v>
      </c>
      <c r="O770" s="21">
        <f>+Produccion_UO!O770</f>
        <v>25.381261372714199</v>
      </c>
      <c r="P770" s="21">
        <f>+Produccion_UO!P770</f>
        <v>25.381261372714199</v>
      </c>
      <c r="Q770" s="21">
        <f>+Produccion_UO!Q770</f>
        <v>25.381261372714199</v>
      </c>
      <c r="R770" s="21">
        <f>+Produccion_UO!R770</f>
        <v>25.381261372714199</v>
      </c>
      <c r="S770" s="21">
        <f>+Produccion_UO!S770</f>
        <v>25.381261372714199</v>
      </c>
      <c r="T770" s="21">
        <f>+Produccion_UO!T770</f>
        <v>0</v>
      </c>
      <c r="U770" s="21">
        <f>+Produccion_UO!U770</f>
        <v>0</v>
      </c>
      <c r="V770" s="21">
        <f>+Produccion_UO!V770</f>
        <v>0</v>
      </c>
      <c r="W770" s="21">
        <f>+Produccion_UO!W770</f>
        <v>0</v>
      </c>
      <c r="X770" s="21">
        <f>+Produccion_UO!X770</f>
        <v>0</v>
      </c>
      <c r="Y770" s="21">
        <f>+Produccion_UO!Y770</f>
        <v>0</v>
      </c>
      <c r="Z770" s="21">
        <f>+Produccion_UO!Z770</f>
        <v>0</v>
      </c>
      <c r="AA770" s="21">
        <f>+Produccion_UO!AA770</f>
        <v>0</v>
      </c>
      <c r="AB770" s="21">
        <f>+Produccion_UO!AB770</f>
        <v>0</v>
      </c>
      <c r="AC770" s="21">
        <f>+Produccion_UO!AC770</f>
        <v>0</v>
      </c>
      <c r="AD770" s="21">
        <f>+Produccion_UO!AD770</f>
        <v>0</v>
      </c>
      <c r="AE770" s="21">
        <f>+Produccion_UO!AE770</f>
        <v>0</v>
      </c>
      <c r="AF770" s="21">
        <f>+Produccion_UO!AF770</f>
        <v>0</v>
      </c>
      <c r="AG770" s="21">
        <f>+Produccion_UO!AG770</f>
        <v>0</v>
      </c>
      <c r="AH770" s="21">
        <f>+Produccion_UO!AH770</f>
        <v>0</v>
      </c>
      <c r="AI770" s="21">
        <f>+Produccion_UO!AI770</f>
        <v>0</v>
      </c>
      <c r="AJ770" s="21">
        <f>+Produccion_UO!AJ770</f>
        <v>0</v>
      </c>
      <c r="AK770" s="21">
        <f>+Produccion_UO!AK770</f>
        <v>0</v>
      </c>
      <c r="AL770" s="21">
        <f>+Produccion_UO!AL770</f>
        <v>0</v>
      </c>
      <c r="AM770" s="21">
        <f>+Produccion_UO!AM770</f>
        <v>0</v>
      </c>
      <c r="AN770" s="21">
        <f>+Produccion_UO!AN770</f>
        <v>0</v>
      </c>
      <c r="AO770" s="21">
        <f>+Produccion_UO!AO770</f>
        <v>0</v>
      </c>
      <c r="AP770" s="21">
        <f>+Produccion_UO!AP770</f>
        <v>0</v>
      </c>
      <c r="AQ770" s="21">
        <f>+Produccion_UO!AQ770</f>
        <v>0</v>
      </c>
      <c r="AR770" s="21">
        <f>+Produccion_UO!AR770</f>
        <v>0</v>
      </c>
    </row>
    <row r="771" spans="10:44" x14ac:dyDescent="0.25">
      <c r="J771" s="24" t="s">
        <v>154</v>
      </c>
      <c r="K771" s="108" t="s">
        <v>284</v>
      </c>
      <c r="L771" s="165" t="s">
        <v>682</v>
      </c>
      <c r="M771" s="21">
        <f>+Produccion_UO!M771</f>
        <v>9.8704905338332907</v>
      </c>
      <c r="N771" s="21">
        <f>+Produccion_UO!N771</f>
        <v>9.8704905338332907</v>
      </c>
      <c r="O771" s="21">
        <f>+Produccion_UO!O771</f>
        <v>9.8704905338332907</v>
      </c>
      <c r="P771" s="21">
        <f>+Produccion_UO!P771</f>
        <v>9.8704905338332907</v>
      </c>
      <c r="Q771" s="21">
        <f>+Produccion_UO!Q771</f>
        <v>9.8704905338332907</v>
      </c>
      <c r="R771" s="21">
        <f>+Produccion_UO!R771</f>
        <v>9.6781237544482099</v>
      </c>
      <c r="S771" s="21">
        <f>+Produccion_UO!S771</f>
        <v>8.6364101879264208</v>
      </c>
      <c r="T771" s="21">
        <f>+Produccion_UO!T771</f>
        <v>0</v>
      </c>
      <c r="U771" s="21">
        <f>+Produccion_UO!U771</f>
        <v>0</v>
      </c>
      <c r="V771" s="21">
        <f>+Produccion_UO!V771</f>
        <v>0</v>
      </c>
      <c r="W771" s="21">
        <f>+Produccion_UO!W771</f>
        <v>0</v>
      </c>
      <c r="X771" s="21">
        <f>+Produccion_UO!X771</f>
        <v>0</v>
      </c>
      <c r="Y771" s="21">
        <f>+Produccion_UO!Y771</f>
        <v>0</v>
      </c>
      <c r="Z771" s="21">
        <f>+Produccion_UO!Z771</f>
        <v>0</v>
      </c>
      <c r="AA771" s="21">
        <f>+Produccion_UO!AA771</f>
        <v>0</v>
      </c>
      <c r="AB771" s="21">
        <f>+Produccion_UO!AB771</f>
        <v>0</v>
      </c>
      <c r="AC771" s="21">
        <f>+Produccion_UO!AC771</f>
        <v>0</v>
      </c>
      <c r="AD771" s="21">
        <f>+Produccion_UO!AD771</f>
        <v>0</v>
      </c>
      <c r="AE771" s="21">
        <f>+Produccion_UO!AE771</f>
        <v>0</v>
      </c>
      <c r="AF771" s="21">
        <f>+Produccion_UO!AF771</f>
        <v>0</v>
      </c>
      <c r="AG771" s="21">
        <f>+Produccion_UO!AG771</f>
        <v>0</v>
      </c>
      <c r="AH771" s="21">
        <f>+Produccion_UO!AH771</f>
        <v>0</v>
      </c>
      <c r="AI771" s="21">
        <f>+Produccion_UO!AI771</f>
        <v>0</v>
      </c>
      <c r="AJ771" s="21">
        <f>+Produccion_UO!AJ771</f>
        <v>0</v>
      </c>
      <c r="AK771" s="21">
        <f>+Produccion_UO!AK771</f>
        <v>0</v>
      </c>
      <c r="AL771" s="21">
        <f>+Produccion_UO!AL771</f>
        <v>0</v>
      </c>
      <c r="AM771" s="21">
        <f>+Produccion_UO!AM771</f>
        <v>0</v>
      </c>
      <c r="AN771" s="21">
        <f>+Produccion_UO!AN771</f>
        <v>0</v>
      </c>
      <c r="AO771" s="21">
        <f>+Produccion_UO!AO771</f>
        <v>0</v>
      </c>
      <c r="AP771" s="21">
        <f>+Produccion_UO!AP771</f>
        <v>0</v>
      </c>
      <c r="AQ771" s="21">
        <f>+Produccion_UO!AQ771</f>
        <v>0</v>
      </c>
      <c r="AR771" s="21">
        <f>+Produccion_UO!AR771</f>
        <v>0</v>
      </c>
    </row>
    <row r="772" spans="10:44" x14ac:dyDescent="0.25">
      <c r="J772" s="24" t="s">
        <v>155</v>
      </c>
      <c r="K772" s="108" t="s">
        <v>209</v>
      </c>
      <c r="L772" s="165" t="s">
        <v>680</v>
      </c>
      <c r="M772" s="21">
        <f>+Produccion_UO!M772</f>
        <v>2.8201401525238001</v>
      </c>
      <c r="N772" s="21">
        <f>+Produccion_UO!N772</f>
        <v>2.8201401525238001</v>
      </c>
      <c r="O772" s="21">
        <f>+Produccion_UO!O772</f>
        <v>2.8201401525238001</v>
      </c>
      <c r="P772" s="21">
        <f>+Produccion_UO!P772</f>
        <v>2.8201401525238001</v>
      </c>
      <c r="Q772" s="21">
        <f>+Produccion_UO!Q772</f>
        <v>2.8201401525238001</v>
      </c>
      <c r="R772" s="21">
        <f>+Produccion_UO!R772</f>
        <v>2.8201401525238001</v>
      </c>
      <c r="S772" s="21">
        <f>+Produccion_UO!S772</f>
        <v>2.8201401525238001</v>
      </c>
      <c r="T772" s="21">
        <f>+Produccion_UO!T772</f>
        <v>2.8201401525238001</v>
      </c>
      <c r="U772" s="21">
        <f>+Produccion_UO!U772</f>
        <v>2.8201401525238001</v>
      </c>
      <c r="V772" s="21">
        <f>+Produccion_UO!V772</f>
        <v>2.8201401525238001</v>
      </c>
      <c r="W772" s="21">
        <f>+Produccion_UO!W772</f>
        <v>2.8201401525238001</v>
      </c>
      <c r="X772" s="21">
        <f>+Produccion_UO!X772</f>
        <v>2.8201401525238001</v>
      </c>
      <c r="Y772" s="21">
        <f>+Produccion_UO!Y772</f>
        <v>2.8201401525238001</v>
      </c>
      <c r="Z772" s="21">
        <f>+Produccion_UO!Z772</f>
        <v>2.8201401525238001</v>
      </c>
      <c r="AA772" s="21">
        <f>+Produccion_UO!AA772</f>
        <v>1.3984410434302199</v>
      </c>
      <c r="AB772" s="21">
        <f>+Produccion_UO!AB772</f>
        <v>0</v>
      </c>
      <c r="AC772" s="21">
        <f>+Produccion_UO!AC772</f>
        <v>0</v>
      </c>
      <c r="AD772" s="21">
        <f>+Produccion_UO!AD772</f>
        <v>0</v>
      </c>
      <c r="AE772" s="21">
        <f>+Produccion_UO!AE772</f>
        <v>0</v>
      </c>
      <c r="AF772" s="21">
        <f>+Produccion_UO!AF772</f>
        <v>0</v>
      </c>
      <c r="AG772" s="21">
        <f>+Produccion_UO!AG772</f>
        <v>0</v>
      </c>
      <c r="AH772" s="21">
        <f>+Produccion_UO!AH772</f>
        <v>0</v>
      </c>
      <c r="AI772" s="21">
        <f>+Produccion_UO!AI772</f>
        <v>0</v>
      </c>
      <c r="AJ772" s="21">
        <f>+Produccion_UO!AJ772</f>
        <v>0</v>
      </c>
      <c r="AK772" s="21">
        <f>+Produccion_UO!AK772</f>
        <v>0</v>
      </c>
      <c r="AL772" s="21">
        <f>+Produccion_UO!AL772</f>
        <v>0</v>
      </c>
      <c r="AM772" s="21">
        <f>+Produccion_UO!AM772</f>
        <v>0</v>
      </c>
      <c r="AN772" s="21">
        <f>+Produccion_UO!AN772</f>
        <v>0</v>
      </c>
      <c r="AO772" s="21">
        <f>+Produccion_UO!AO772</f>
        <v>0</v>
      </c>
      <c r="AP772" s="21">
        <f>+Produccion_UO!AP772</f>
        <v>0</v>
      </c>
      <c r="AQ772" s="21">
        <f>+Produccion_UO!AQ772</f>
        <v>0</v>
      </c>
      <c r="AR772" s="21">
        <f>+Produccion_UO!AR772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59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5" t="s">
        <v>678</v>
      </c>
      <c r="M779" s="21">
        <f>+Produccion_UO!M779</f>
        <v>0</v>
      </c>
      <c r="N779" s="21">
        <f>+Produccion_UO!N779</f>
        <v>0</v>
      </c>
      <c r="O779" s="21">
        <f>+Produccion_UO!O779</f>
        <v>0</v>
      </c>
      <c r="P779" s="21">
        <f>+Produccion_UO!P779</f>
        <v>0</v>
      </c>
      <c r="Q779" s="21">
        <f>+Produccion_UO!Q779</f>
        <v>0</v>
      </c>
      <c r="R779" s="21">
        <f>+Produccion_UO!R779</f>
        <v>0</v>
      </c>
      <c r="S779" s="21">
        <f>+Produccion_UO!S779</f>
        <v>0</v>
      </c>
      <c r="T779" s="21">
        <f>+Produccion_UO!T779</f>
        <v>0</v>
      </c>
      <c r="U779" s="21">
        <f>+Produccion_UO!U779</f>
        <v>0</v>
      </c>
      <c r="V779" s="21">
        <f>+Produccion_UO!V779</f>
        <v>0</v>
      </c>
      <c r="W779" s="21">
        <f>+Produccion_UO!W779</f>
        <v>0</v>
      </c>
      <c r="X779" s="21">
        <f>+Produccion_UO!X779</f>
        <v>0</v>
      </c>
      <c r="Y779" s="21">
        <f>+Produccion_UO!Y779</f>
        <v>0</v>
      </c>
      <c r="Z779" s="21">
        <f>+Produccion_UO!Z779</f>
        <v>0</v>
      </c>
      <c r="AA779" s="21">
        <f>+Produccion_UO!AA779</f>
        <v>0</v>
      </c>
      <c r="AB779" s="21">
        <f>+Produccion_UO!AB779</f>
        <v>0</v>
      </c>
      <c r="AC779" s="21">
        <f>+Produccion_UO!AC779</f>
        <v>0</v>
      </c>
      <c r="AD779" s="21">
        <f>+Produccion_UO!AD779</f>
        <v>0</v>
      </c>
      <c r="AE779" s="21">
        <f>+Produccion_UO!AE779</f>
        <v>0</v>
      </c>
      <c r="AF779" s="21">
        <f>+Produccion_UO!AF779</f>
        <v>0</v>
      </c>
      <c r="AG779" s="21">
        <f>+Produccion_UO!AG779</f>
        <v>0</v>
      </c>
      <c r="AH779" s="21">
        <f>+Produccion_UO!AH779</f>
        <v>0</v>
      </c>
      <c r="AI779" s="21">
        <f>+Produccion_UO!AI779</f>
        <v>0</v>
      </c>
      <c r="AJ779" s="21">
        <f>+Produccion_UO!AJ779</f>
        <v>0</v>
      </c>
      <c r="AK779" s="21">
        <f>+Produccion_UO!AK779</f>
        <v>0</v>
      </c>
      <c r="AL779" s="21">
        <f>+Produccion_UO!AL779</f>
        <v>0</v>
      </c>
      <c r="AM779" s="21">
        <f>+Produccion_UO!AM779</f>
        <v>0</v>
      </c>
      <c r="AN779" s="21">
        <f>+Produccion_UO!AN779</f>
        <v>0</v>
      </c>
      <c r="AO779" s="21">
        <f>+Produccion_UO!AO779</f>
        <v>0</v>
      </c>
      <c r="AP779" s="21">
        <f>+Produccion_UO!AP779</f>
        <v>0</v>
      </c>
      <c r="AQ779" s="21">
        <f>+Produccion_UO!AQ779</f>
        <v>0</v>
      </c>
      <c r="AR779" s="21">
        <f>+Produccion_UO!AR779</f>
        <v>0</v>
      </c>
    </row>
    <row r="780" spans="10:44" x14ac:dyDescent="0.25">
      <c r="J780" s="24" t="s">
        <v>149</v>
      </c>
      <c r="K780" s="108" t="s">
        <v>454</v>
      </c>
      <c r="L780" s="165" t="s">
        <v>679</v>
      </c>
      <c r="M780" s="21">
        <f>+Produccion_UO!M780+Produccion_UO!M781</f>
        <v>0</v>
      </c>
      <c r="N780" s="21">
        <f>+Produccion_UO!N780+Produccion_UO!N781</f>
        <v>0</v>
      </c>
      <c r="O780" s="21">
        <f>+Produccion_UO!O780+Produccion_UO!O781</f>
        <v>0</v>
      </c>
      <c r="P780" s="21">
        <f>+Produccion_UO!P780+Produccion_UO!P781</f>
        <v>0</v>
      </c>
      <c r="Q780" s="21">
        <f>+Produccion_UO!Q780+Produccion_UO!Q781</f>
        <v>0</v>
      </c>
      <c r="R780" s="21">
        <f>+Produccion_UO!R780+Produccion_UO!R781</f>
        <v>0</v>
      </c>
      <c r="S780" s="21">
        <f>+Produccion_UO!S780+Produccion_UO!S781</f>
        <v>0</v>
      </c>
      <c r="T780" s="21">
        <f>+Produccion_UO!T780+Produccion_UO!T781</f>
        <v>0</v>
      </c>
      <c r="U780" s="21">
        <f>+Produccion_UO!U780+Produccion_UO!U781</f>
        <v>0</v>
      </c>
      <c r="V780" s="21">
        <f>+Produccion_UO!V780+Produccion_UO!V781</f>
        <v>0</v>
      </c>
      <c r="W780" s="21">
        <f>+Produccion_UO!W780+Produccion_UO!W781</f>
        <v>0</v>
      </c>
      <c r="X780" s="21">
        <f>+Produccion_UO!X780+Produccion_UO!X781</f>
        <v>0</v>
      </c>
      <c r="Y780" s="21">
        <f>+Produccion_UO!Y780+Produccion_UO!Y781</f>
        <v>0</v>
      </c>
      <c r="Z780" s="21">
        <f>+Produccion_UO!Z780+Produccion_UO!Z781</f>
        <v>0</v>
      </c>
      <c r="AA780" s="21">
        <f>+Produccion_UO!AA780+Produccion_UO!AA781</f>
        <v>0</v>
      </c>
      <c r="AB780" s="21">
        <f>+Produccion_UO!AB780+Produccion_UO!AB781</f>
        <v>0</v>
      </c>
      <c r="AC780" s="21">
        <f>+Produccion_UO!AC780+Produccion_UO!AC781</f>
        <v>0</v>
      </c>
      <c r="AD780" s="21">
        <f>+Produccion_UO!AD780+Produccion_UO!AD781</f>
        <v>0</v>
      </c>
      <c r="AE780" s="21">
        <f>+Produccion_UO!AE780+Produccion_UO!AE781</f>
        <v>0</v>
      </c>
      <c r="AF780" s="21">
        <f>+Produccion_UO!AF780+Produccion_UO!AF781</f>
        <v>0</v>
      </c>
      <c r="AG780" s="21">
        <f>+Produccion_UO!AG780+Produccion_UO!AG781</f>
        <v>0</v>
      </c>
      <c r="AH780" s="21">
        <f>+Produccion_UO!AH780+Produccion_UO!AH781</f>
        <v>0</v>
      </c>
      <c r="AI780" s="21">
        <f>+Produccion_UO!AI780+Produccion_UO!AI781</f>
        <v>0</v>
      </c>
      <c r="AJ780" s="21">
        <f>+Produccion_UO!AJ780+Produccion_UO!AJ781</f>
        <v>0</v>
      </c>
      <c r="AK780" s="21">
        <f>+Produccion_UO!AK780+Produccion_UO!AK781</f>
        <v>0</v>
      </c>
      <c r="AL780" s="21">
        <f>+Produccion_UO!AL780+Produccion_UO!AL781</f>
        <v>0</v>
      </c>
      <c r="AM780" s="21">
        <f>+Produccion_UO!AM780+Produccion_UO!AM781</f>
        <v>0</v>
      </c>
      <c r="AN780" s="21">
        <f>+Produccion_UO!AN780+Produccion_UO!AN781</f>
        <v>0</v>
      </c>
      <c r="AO780" s="21">
        <f>+Produccion_UO!AO780+Produccion_UO!AO781</f>
        <v>0</v>
      </c>
      <c r="AP780" s="21">
        <f>+Produccion_UO!AP780+Produccion_UO!AP781</f>
        <v>0</v>
      </c>
      <c r="AQ780" s="21">
        <f>+Produccion_UO!AQ780+Produccion_UO!AQ781</f>
        <v>0</v>
      </c>
      <c r="AR780" s="21">
        <f>+Produccion_UO!AR780+Produccion_UO!AR781</f>
        <v>0</v>
      </c>
    </row>
    <row r="781" spans="10:44" x14ac:dyDescent="0.25">
      <c r="J781" s="109"/>
      <c r="K781" s="108"/>
      <c r="L781" s="165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</row>
    <row r="782" spans="10:44" x14ac:dyDescent="0.25">
      <c r="J782" s="24" t="s">
        <v>152</v>
      </c>
      <c r="K782" s="108" t="s">
        <v>281</v>
      </c>
      <c r="L782" s="165" t="s">
        <v>683</v>
      </c>
      <c r="M782" s="21">
        <f>+Produccion_UO!M782</f>
        <v>0</v>
      </c>
      <c r="N782" s="21">
        <f>+Produccion_UO!N782</f>
        <v>0</v>
      </c>
      <c r="O782" s="21">
        <f>+Produccion_UO!O782</f>
        <v>0</v>
      </c>
      <c r="P782" s="21">
        <f>+Produccion_UO!P782</f>
        <v>0</v>
      </c>
      <c r="Q782" s="21">
        <f>+Produccion_UO!Q782</f>
        <v>0</v>
      </c>
      <c r="R782" s="21">
        <f>+Produccion_UO!R782</f>
        <v>0</v>
      </c>
      <c r="S782" s="21">
        <f>+Produccion_UO!S782</f>
        <v>0</v>
      </c>
      <c r="T782" s="21">
        <f>+Produccion_UO!T782</f>
        <v>0</v>
      </c>
      <c r="U782" s="21">
        <f>+Produccion_UO!U782</f>
        <v>0</v>
      </c>
      <c r="V782" s="21">
        <f>+Produccion_UO!V782</f>
        <v>0</v>
      </c>
      <c r="W782" s="21">
        <f>+Produccion_UO!W782</f>
        <v>0</v>
      </c>
      <c r="X782" s="21">
        <f>+Produccion_UO!X782</f>
        <v>0</v>
      </c>
      <c r="Y782" s="21">
        <f>+Produccion_UO!Y782</f>
        <v>0</v>
      </c>
      <c r="Z782" s="21">
        <f>+Produccion_UO!Z782</f>
        <v>0</v>
      </c>
      <c r="AA782" s="21">
        <f>+Produccion_UO!AA782</f>
        <v>0</v>
      </c>
      <c r="AB782" s="21">
        <f>+Produccion_UO!AB782</f>
        <v>0</v>
      </c>
      <c r="AC782" s="21">
        <f>+Produccion_UO!AC782</f>
        <v>0</v>
      </c>
      <c r="AD782" s="21">
        <f>+Produccion_UO!AD782</f>
        <v>0</v>
      </c>
      <c r="AE782" s="21">
        <f>+Produccion_UO!AE782</f>
        <v>0</v>
      </c>
      <c r="AF782" s="21">
        <f>+Produccion_UO!AF782</f>
        <v>0</v>
      </c>
      <c r="AG782" s="21">
        <f>+Produccion_UO!AG782</f>
        <v>0</v>
      </c>
      <c r="AH782" s="21">
        <f>+Produccion_UO!AH782</f>
        <v>0</v>
      </c>
      <c r="AI782" s="21">
        <f>+Produccion_UO!AI782</f>
        <v>0</v>
      </c>
      <c r="AJ782" s="21">
        <f>+Produccion_UO!AJ782</f>
        <v>0</v>
      </c>
      <c r="AK782" s="21">
        <f>+Produccion_UO!AK782</f>
        <v>0</v>
      </c>
      <c r="AL782" s="21">
        <f>+Produccion_UO!AL782</f>
        <v>0</v>
      </c>
      <c r="AM782" s="21">
        <f>+Produccion_UO!AM782</f>
        <v>0</v>
      </c>
      <c r="AN782" s="21">
        <f>+Produccion_UO!AN782</f>
        <v>0</v>
      </c>
      <c r="AO782" s="21">
        <f>+Produccion_UO!AO782</f>
        <v>0</v>
      </c>
      <c r="AP782" s="21">
        <f>+Produccion_UO!AP782</f>
        <v>0</v>
      </c>
      <c r="AQ782" s="21">
        <f>+Produccion_UO!AQ782</f>
        <v>0</v>
      </c>
      <c r="AR782" s="21">
        <f>+Produccion_UO!AR782</f>
        <v>0</v>
      </c>
    </row>
    <row r="783" spans="10:44" x14ac:dyDescent="0.25">
      <c r="J783" s="24" t="s">
        <v>153</v>
      </c>
      <c r="K783" s="108" t="s">
        <v>282</v>
      </c>
      <c r="L783" s="165" t="s">
        <v>681</v>
      </c>
      <c r="M783" s="21">
        <f>+Produccion_UO!M783</f>
        <v>0</v>
      </c>
      <c r="N783" s="21">
        <f>+Produccion_UO!N783</f>
        <v>0</v>
      </c>
      <c r="O783" s="21">
        <f>+Produccion_UO!O783</f>
        <v>0</v>
      </c>
      <c r="P783" s="21">
        <f>+Produccion_UO!P783</f>
        <v>0</v>
      </c>
      <c r="Q783" s="21">
        <f>+Produccion_UO!Q783</f>
        <v>0</v>
      </c>
      <c r="R783" s="21">
        <f>+Produccion_UO!R783</f>
        <v>0</v>
      </c>
      <c r="S783" s="21">
        <f>+Produccion_UO!S783</f>
        <v>0</v>
      </c>
      <c r="T783" s="21">
        <f>+Produccion_UO!T783</f>
        <v>0</v>
      </c>
      <c r="U783" s="21">
        <f>+Produccion_UO!U783</f>
        <v>0</v>
      </c>
      <c r="V783" s="21">
        <f>+Produccion_UO!V783</f>
        <v>0</v>
      </c>
      <c r="W783" s="21">
        <f>+Produccion_UO!W783</f>
        <v>0</v>
      </c>
      <c r="X783" s="21">
        <f>+Produccion_UO!X783</f>
        <v>0</v>
      </c>
      <c r="Y783" s="21">
        <f>+Produccion_UO!Y783</f>
        <v>0</v>
      </c>
      <c r="Z783" s="21">
        <f>+Produccion_UO!Z783</f>
        <v>0</v>
      </c>
      <c r="AA783" s="21">
        <f>+Produccion_UO!AA783</f>
        <v>0</v>
      </c>
      <c r="AB783" s="21">
        <f>+Produccion_UO!AB783</f>
        <v>0</v>
      </c>
      <c r="AC783" s="21">
        <f>+Produccion_UO!AC783</f>
        <v>0</v>
      </c>
      <c r="AD783" s="21">
        <f>+Produccion_UO!AD783</f>
        <v>0</v>
      </c>
      <c r="AE783" s="21">
        <f>+Produccion_UO!AE783</f>
        <v>0</v>
      </c>
      <c r="AF783" s="21">
        <f>+Produccion_UO!AF783</f>
        <v>0</v>
      </c>
      <c r="AG783" s="21">
        <f>+Produccion_UO!AG783</f>
        <v>0</v>
      </c>
      <c r="AH783" s="21">
        <f>+Produccion_UO!AH783</f>
        <v>0</v>
      </c>
      <c r="AI783" s="21">
        <f>+Produccion_UO!AI783</f>
        <v>0</v>
      </c>
      <c r="AJ783" s="21">
        <f>+Produccion_UO!AJ783</f>
        <v>0</v>
      </c>
      <c r="AK783" s="21">
        <f>+Produccion_UO!AK783</f>
        <v>0</v>
      </c>
      <c r="AL783" s="21">
        <f>+Produccion_UO!AL783</f>
        <v>0</v>
      </c>
      <c r="AM783" s="21">
        <f>+Produccion_UO!AM783</f>
        <v>0</v>
      </c>
      <c r="AN783" s="21">
        <f>+Produccion_UO!AN783</f>
        <v>0</v>
      </c>
      <c r="AO783" s="21">
        <f>+Produccion_UO!AO783</f>
        <v>0</v>
      </c>
      <c r="AP783" s="21">
        <f>+Produccion_UO!AP783</f>
        <v>0</v>
      </c>
      <c r="AQ783" s="21">
        <f>+Produccion_UO!AQ783</f>
        <v>0</v>
      </c>
      <c r="AR783" s="21">
        <f>+Produccion_UO!AR783</f>
        <v>0</v>
      </c>
    </row>
    <row r="784" spans="10:44" x14ac:dyDescent="0.25">
      <c r="J784" s="24" t="s">
        <v>154</v>
      </c>
      <c r="K784" s="108" t="s">
        <v>283</v>
      </c>
      <c r="L784" s="165" t="s">
        <v>682</v>
      </c>
      <c r="M784" s="21">
        <f>+Produccion_UO!M784</f>
        <v>0</v>
      </c>
      <c r="N784" s="21">
        <f>+Produccion_UO!N784</f>
        <v>0</v>
      </c>
      <c r="O784" s="21">
        <f>+Produccion_UO!O784</f>
        <v>0</v>
      </c>
      <c r="P784" s="21">
        <f>+Produccion_UO!P784</f>
        <v>0</v>
      </c>
      <c r="Q784" s="21">
        <f>+Produccion_UO!Q784</f>
        <v>0</v>
      </c>
      <c r="R784" s="21">
        <f>+Produccion_UO!R784</f>
        <v>0</v>
      </c>
      <c r="S784" s="21">
        <f>+Produccion_UO!S784</f>
        <v>0</v>
      </c>
      <c r="T784" s="21">
        <f>+Produccion_UO!T784</f>
        <v>0</v>
      </c>
      <c r="U784" s="21">
        <f>+Produccion_UO!U784</f>
        <v>0</v>
      </c>
      <c r="V784" s="21">
        <f>+Produccion_UO!V784</f>
        <v>0</v>
      </c>
      <c r="W784" s="21">
        <f>+Produccion_UO!W784</f>
        <v>0</v>
      </c>
      <c r="X784" s="21">
        <f>+Produccion_UO!X784</f>
        <v>0</v>
      </c>
      <c r="Y784" s="21">
        <f>+Produccion_UO!Y784</f>
        <v>0</v>
      </c>
      <c r="Z784" s="21">
        <f>+Produccion_UO!Z784</f>
        <v>0</v>
      </c>
      <c r="AA784" s="21">
        <f>+Produccion_UO!AA784</f>
        <v>0</v>
      </c>
      <c r="AB784" s="21">
        <f>+Produccion_UO!AB784</f>
        <v>0</v>
      </c>
      <c r="AC784" s="21">
        <f>+Produccion_UO!AC784</f>
        <v>0</v>
      </c>
      <c r="AD784" s="21">
        <f>+Produccion_UO!AD784</f>
        <v>0</v>
      </c>
      <c r="AE784" s="21">
        <f>+Produccion_UO!AE784</f>
        <v>0</v>
      </c>
      <c r="AF784" s="21">
        <f>+Produccion_UO!AF784</f>
        <v>0</v>
      </c>
      <c r="AG784" s="21">
        <f>+Produccion_UO!AG784</f>
        <v>0</v>
      </c>
      <c r="AH784" s="21">
        <f>+Produccion_UO!AH784</f>
        <v>0</v>
      </c>
      <c r="AI784" s="21">
        <f>+Produccion_UO!AI784</f>
        <v>0</v>
      </c>
      <c r="AJ784" s="21">
        <f>+Produccion_UO!AJ784</f>
        <v>0</v>
      </c>
      <c r="AK784" s="21">
        <f>+Produccion_UO!AK784</f>
        <v>0</v>
      </c>
      <c r="AL784" s="21">
        <f>+Produccion_UO!AL784</f>
        <v>0</v>
      </c>
      <c r="AM784" s="21">
        <f>+Produccion_UO!AM784</f>
        <v>0</v>
      </c>
      <c r="AN784" s="21">
        <f>+Produccion_UO!AN784</f>
        <v>0</v>
      </c>
      <c r="AO784" s="21">
        <f>+Produccion_UO!AO784</f>
        <v>0</v>
      </c>
      <c r="AP784" s="21">
        <f>+Produccion_UO!AP784</f>
        <v>0</v>
      </c>
      <c r="AQ784" s="21">
        <f>+Produccion_UO!AQ784</f>
        <v>0</v>
      </c>
      <c r="AR784" s="21">
        <f>+Produccion_UO!AR784</f>
        <v>0</v>
      </c>
    </row>
    <row r="785" spans="10:44" x14ac:dyDescent="0.25">
      <c r="J785" s="24" t="s">
        <v>155</v>
      </c>
      <c r="K785" s="108" t="s">
        <v>453</v>
      </c>
      <c r="L785" s="165" t="s">
        <v>680</v>
      </c>
      <c r="M785" s="21">
        <f>+Produccion_UO!M785</f>
        <v>0</v>
      </c>
      <c r="N785" s="21">
        <f>+Produccion_UO!N785</f>
        <v>0</v>
      </c>
      <c r="O785" s="21">
        <f>+Produccion_UO!O785</f>
        <v>0</v>
      </c>
      <c r="P785" s="21">
        <f>+Produccion_UO!P785</f>
        <v>0</v>
      </c>
      <c r="Q785" s="21">
        <f>+Produccion_UO!Q785</f>
        <v>0</v>
      </c>
      <c r="R785" s="21">
        <f>+Produccion_UO!R785</f>
        <v>0</v>
      </c>
      <c r="S785" s="21">
        <f>+Produccion_UO!S785</f>
        <v>0</v>
      </c>
      <c r="T785" s="21">
        <f>+Produccion_UO!T785</f>
        <v>0</v>
      </c>
      <c r="U785" s="21">
        <f>+Produccion_UO!U785</f>
        <v>0</v>
      </c>
      <c r="V785" s="21">
        <f>+Produccion_UO!V785</f>
        <v>0</v>
      </c>
      <c r="W785" s="21">
        <f>+Produccion_UO!W785</f>
        <v>0</v>
      </c>
      <c r="X785" s="21">
        <f>+Produccion_UO!X785</f>
        <v>0</v>
      </c>
      <c r="Y785" s="21">
        <f>+Produccion_UO!Y785</f>
        <v>0</v>
      </c>
      <c r="Z785" s="21">
        <f>+Produccion_UO!Z785</f>
        <v>0</v>
      </c>
      <c r="AA785" s="21">
        <f>+Produccion_UO!AA785</f>
        <v>0</v>
      </c>
      <c r="AB785" s="21">
        <f>+Produccion_UO!AB785</f>
        <v>0</v>
      </c>
      <c r="AC785" s="21">
        <f>+Produccion_UO!AC785</f>
        <v>0</v>
      </c>
      <c r="AD785" s="21">
        <f>+Produccion_UO!AD785</f>
        <v>0</v>
      </c>
      <c r="AE785" s="21">
        <f>+Produccion_UO!AE785</f>
        <v>0</v>
      </c>
      <c r="AF785" s="21">
        <f>+Produccion_UO!AF785</f>
        <v>0</v>
      </c>
      <c r="AG785" s="21">
        <f>+Produccion_UO!AG785</f>
        <v>0</v>
      </c>
      <c r="AH785" s="21">
        <f>+Produccion_UO!AH785</f>
        <v>0</v>
      </c>
      <c r="AI785" s="21">
        <f>+Produccion_UO!AI785</f>
        <v>0</v>
      </c>
      <c r="AJ785" s="21">
        <f>+Produccion_UO!AJ785</f>
        <v>0</v>
      </c>
      <c r="AK785" s="21">
        <f>+Produccion_UO!AK785</f>
        <v>0</v>
      </c>
      <c r="AL785" s="21">
        <f>+Produccion_UO!AL785</f>
        <v>0</v>
      </c>
      <c r="AM785" s="21">
        <f>+Produccion_UO!AM785</f>
        <v>0</v>
      </c>
      <c r="AN785" s="21">
        <f>+Produccion_UO!AN785</f>
        <v>0</v>
      </c>
      <c r="AO785" s="21">
        <f>+Produccion_UO!AO785</f>
        <v>0</v>
      </c>
      <c r="AP785" s="21">
        <f>+Produccion_UO!AP785</f>
        <v>0</v>
      </c>
      <c r="AQ785" s="21">
        <f>+Produccion_UO!AQ785</f>
        <v>0</v>
      </c>
      <c r="AR785" s="21">
        <f>+Produccion_UO!AR785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4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3" t="s">
        <v>678</v>
      </c>
      <c r="M792" s="21">
        <f>+Produccion_UO!M792</f>
        <v>0</v>
      </c>
      <c r="N792" s="21">
        <f>+Produccion_UO!N792</f>
        <v>0</v>
      </c>
      <c r="O792" s="21">
        <f>+Produccion_UO!O792</f>
        <v>0</v>
      </c>
      <c r="P792" s="21">
        <f>+Produccion_UO!P792</f>
        <v>0</v>
      </c>
      <c r="Q792" s="21">
        <f>+Produccion_UO!Q792</f>
        <v>0</v>
      </c>
      <c r="R792" s="21">
        <f>+Produccion_UO!R792</f>
        <v>0</v>
      </c>
      <c r="S792" s="21">
        <f>+Produccion_UO!S792</f>
        <v>0</v>
      </c>
      <c r="T792" s="21">
        <f>+Produccion_UO!T792</f>
        <v>0</v>
      </c>
      <c r="U792" s="21">
        <f>+Produccion_UO!U792</f>
        <v>0</v>
      </c>
      <c r="V792" s="21">
        <f>+Produccion_UO!V792</f>
        <v>0</v>
      </c>
      <c r="W792" s="21">
        <f>+Produccion_UO!W792</f>
        <v>0</v>
      </c>
      <c r="X792" s="21">
        <f>+Produccion_UO!X792</f>
        <v>0</v>
      </c>
      <c r="Y792" s="21">
        <f>+Produccion_UO!Y792</f>
        <v>0</v>
      </c>
      <c r="Z792" s="21">
        <f>+Produccion_UO!Z792</f>
        <v>0</v>
      </c>
      <c r="AA792" s="21">
        <f>+Produccion_UO!AA792</f>
        <v>0</v>
      </c>
      <c r="AB792" s="21">
        <f>+Produccion_UO!AB792</f>
        <v>0</v>
      </c>
      <c r="AC792" s="21">
        <f>+Produccion_UO!AC792</f>
        <v>0</v>
      </c>
      <c r="AD792" s="21">
        <f>+Produccion_UO!AD792</f>
        <v>0</v>
      </c>
      <c r="AE792" s="21">
        <f>+Produccion_UO!AE792</f>
        <v>0</v>
      </c>
      <c r="AF792" s="21">
        <f>+Produccion_UO!AF792</f>
        <v>0</v>
      </c>
      <c r="AG792" s="21">
        <f>+Produccion_UO!AG792</f>
        <v>0</v>
      </c>
      <c r="AH792" s="21">
        <f>+Produccion_UO!AH792</f>
        <v>0</v>
      </c>
      <c r="AI792" s="21">
        <f>+Produccion_UO!AI792</f>
        <v>0</v>
      </c>
      <c r="AJ792" s="21">
        <f>+Produccion_UO!AJ792</f>
        <v>0</v>
      </c>
      <c r="AK792" s="21">
        <f>+Produccion_UO!AK792</f>
        <v>0</v>
      </c>
      <c r="AL792" s="21">
        <f>+Produccion_UO!AL792</f>
        <v>0</v>
      </c>
      <c r="AM792" s="21">
        <f>+Produccion_UO!AM792</f>
        <v>0</v>
      </c>
      <c r="AN792" s="21">
        <f>+Produccion_UO!AN792</f>
        <v>0</v>
      </c>
      <c r="AO792" s="21">
        <f>+Produccion_UO!AO792</f>
        <v>0</v>
      </c>
      <c r="AP792" s="21">
        <f>+Produccion_UO!AP792</f>
        <v>0</v>
      </c>
      <c r="AQ792" s="21">
        <f>+Produccion_UO!AQ792</f>
        <v>0</v>
      </c>
      <c r="AR792" s="21">
        <f>+Produccion_UO!AR792</f>
        <v>0</v>
      </c>
    </row>
    <row r="793" spans="10:44" x14ac:dyDescent="0.25">
      <c r="J793" s="61" t="s">
        <v>149</v>
      </c>
      <c r="K793" s="19" t="s">
        <v>322</v>
      </c>
      <c r="L793" s="163" t="s">
        <v>679</v>
      </c>
      <c r="M793" s="21">
        <f>+Produccion_UO!M793+Produccion_UO!M794</f>
        <v>176.47342665939641</v>
      </c>
      <c r="N793" s="21">
        <f>+Produccion_UO!N793+Produccion_UO!N794</f>
        <v>167.8723599801543</v>
      </c>
      <c r="O793" s="21">
        <f>+Produccion_UO!O793+Produccion_UO!O794</f>
        <v>150.54631173449019</v>
      </c>
      <c r="P793" s="21">
        <f>+Produccion_UO!P793+Produccion_UO!P794</f>
        <v>146.20549470760221</v>
      </c>
      <c r="Q793" s="21">
        <f>+Produccion_UO!Q793+Produccion_UO!Q794</f>
        <v>86.882015949233903</v>
      </c>
      <c r="R793" s="21">
        <f>+Produccion_UO!R793+Produccion_UO!R794</f>
        <v>82.342029789330496</v>
      </c>
      <c r="S793" s="21">
        <f>+Produccion_UO!S793+Produccion_UO!S794</f>
        <v>77.802043629427303</v>
      </c>
      <c r="T793" s="21">
        <f>+Produccion_UO!T793+Produccion_UO!T794</f>
        <v>74.201875943520804</v>
      </c>
      <c r="U793" s="21">
        <f>+Produccion_UO!U793+Produccion_UO!U794</f>
        <v>34.296306637548398</v>
      </c>
      <c r="V793" s="21">
        <f>+Produccion_UO!V793+Produccion_UO!V794</f>
        <v>21.625266026239601</v>
      </c>
      <c r="W793" s="21">
        <f>+Produccion_UO!W793+Produccion_UO!W794</f>
        <v>11.0563782705484</v>
      </c>
      <c r="X793" s="21">
        <f>+Produccion_UO!X793+Produccion_UO!X794</f>
        <v>10.788298889969299</v>
      </c>
      <c r="Y793" s="21">
        <f>+Produccion_UO!Y793+Produccion_UO!Y794</f>
        <v>10.788298889969299</v>
      </c>
      <c r="Z793" s="21">
        <f>+Produccion_UO!Z793+Produccion_UO!Z794</f>
        <v>3.8052255974804199</v>
      </c>
      <c r="AA793" s="21">
        <f>+Produccion_UO!AA793+Produccion_UO!AA794</f>
        <v>0</v>
      </c>
      <c r="AB793" s="21">
        <f>+Produccion_UO!AB793+Produccion_UO!AB794</f>
        <v>0</v>
      </c>
      <c r="AC793" s="21">
        <f>+Produccion_UO!AC793+Produccion_UO!AC794</f>
        <v>0</v>
      </c>
      <c r="AD793" s="21">
        <f>+Produccion_UO!AD793+Produccion_UO!AD794</f>
        <v>0</v>
      </c>
      <c r="AE793" s="21">
        <f>+Produccion_UO!AE793+Produccion_UO!AE794</f>
        <v>0</v>
      </c>
      <c r="AF793" s="21">
        <f>+Produccion_UO!AF793+Produccion_UO!AF794</f>
        <v>0</v>
      </c>
      <c r="AG793" s="21">
        <f>+Produccion_UO!AG793+Produccion_UO!AG794</f>
        <v>0</v>
      </c>
      <c r="AH793" s="21">
        <f>+Produccion_UO!AH793+Produccion_UO!AH794</f>
        <v>0</v>
      </c>
      <c r="AI793" s="21">
        <f>+Produccion_UO!AI793+Produccion_UO!AI794</f>
        <v>0</v>
      </c>
      <c r="AJ793" s="21">
        <f>+Produccion_UO!AJ793+Produccion_UO!AJ794</f>
        <v>0</v>
      </c>
      <c r="AK793" s="21">
        <f>+Produccion_UO!AK793+Produccion_UO!AK794</f>
        <v>0</v>
      </c>
      <c r="AL793" s="21">
        <f>+Produccion_UO!AL793+Produccion_UO!AL794</f>
        <v>0</v>
      </c>
      <c r="AM793" s="21">
        <f>+Produccion_UO!AM793+Produccion_UO!AM794</f>
        <v>0</v>
      </c>
      <c r="AN793" s="21">
        <f>+Produccion_UO!AN793+Produccion_UO!AN794</f>
        <v>0</v>
      </c>
      <c r="AO793" s="21">
        <f>+Produccion_UO!AO793+Produccion_UO!AO794</f>
        <v>0</v>
      </c>
      <c r="AP793" s="21">
        <f>+Produccion_UO!AP793+Produccion_UO!AP794</f>
        <v>0</v>
      </c>
      <c r="AQ793" s="21">
        <f>+Produccion_UO!AQ793+Produccion_UO!AQ794</f>
        <v>0</v>
      </c>
      <c r="AR793" s="21">
        <f>+Produccion_UO!AR793+Produccion_UO!AR794</f>
        <v>0</v>
      </c>
    </row>
    <row r="794" spans="10:44" x14ac:dyDescent="0.25">
      <c r="J794" s="61" t="s">
        <v>151</v>
      </c>
      <c r="K794" s="19" t="s">
        <v>324</v>
      </c>
      <c r="L794" s="163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</row>
    <row r="795" spans="10:44" x14ac:dyDescent="0.25">
      <c r="J795" s="61" t="s">
        <v>152</v>
      </c>
      <c r="K795" s="19" t="s">
        <v>326</v>
      </c>
      <c r="L795" s="163" t="s">
        <v>683</v>
      </c>
      <c r="M795" s="21">
        <f>+Produccion_UO!M795</f>
        <v>0</v>
      </c>
      <c r="N795" s="21">
        <f>+Produccion_UO!N795</f>
        <v>0</v>
      </c>
      <c r="O795" s="21">
        <f>+Produccion_UO!O795</f>
        <v>0</v>
      </c>
      <c r="P795" s="21">
        <f>+Produccion_UO!P795</f>
        <v>0</v>
      </c>
      <c r="Q795" s="21">
        <f>+Produccion_UO!Q795</f>
        <v>0</v>
      </c>
      <c r="R795" s="21">
        <f>+Produccion_UO!R795</f>
        <v>0.41032216848578801</v>
      </c>
      <c r="S795" s="21">
        <f>+Produccion_UO!S795</f>
        <v>0.38843831949988</v>
      </c>
      <c r="T795" s="21">
        <f>+Produccion_UO!T795</f>
        <v>4.4253763801233102E-2</v>
      </c>
      <c r="U795" s="21">
        <f>+Produccion_UO!U795</f>
        <v>0</v>
      </c>
      <c r="V795" s="21">
        <f>+Produccion_UO!V795</f>
        <v>0</v>
      </c>
      <c r="W795" s="21">
        <f>+Produccion_UO!W795</f>
        <v>0</v>
      </c>
      <c r="X795" s="21">
        <f>+Produccion_UO!X795</f>
        <v>0</v>
      </c>
      <c r="Y795" s="21">
        <f>+Produccion_UO!Y795</f>
        <v>0</v>
      </c>
      <c r="Z795" s="21">
        <f>+Produccion_UO!Z795</f>
        <v>0</v>
      </c>
      <c r="AA795" s="21">
        <f>+Produccion_UO!AA795</f>
        <v>0</v>
      </c>
      <c r="AB795" s="21">
        <f>+Produccion_UO!AB795</f>
        <v>0</v>
      </c>
      <c r="AC795" s="21">
        <f>+Produccion_UO!AC795</f>
        <v>0</v>
      </c>
      <c r="AD795" s="21">
        <f>+Produccion_UO!AD795</f>
        <v>0</v>
      </c>
      <c r="AE795" s="21">
        <f>+Produccion_UO!AE795</f>
        <v>0</v>
      </c>
      <c r="AF795" s="21">
        <f>+Produccion_UO!AF795</f>
        <v>0</v>
      </c>
      <c r="AG795" s="21">
        <f>+Produccion_UO!AG795</f>
        <v>0</v>
      </c>
      <c r="AH795" s="21">
        <f>+Produccion_UO!AH795</f>
        <v>0</v>
      </c>
      <c r="AI795" s="21">
        <f>+Produccion_UO!AI795</f>
        <v>0</v>
      </c>
      <c r="AJ795" s="21">
        <f>+Produccion_UO!AJ795</f>
        <v>0</v>
      </c>
      <c r="AK795" s="21">
        <f>+Produccion_UO!AK795</f>
        <v>0</v>
      </c>
      <c r="AL795" s="21">
        <f>+Produccion_UO!AL795</f>
        <v>0</v>
      </c>
      <c r="AM795" s="21">
        <f>+Produccion_UO!AM795</f>
        <v>0</v>
      </c>
      <c r="AN795" s="21">
        <f>+Produccion_UO!AN795</f>
        <v>0</v>
      </c>
      <c r="AO795" s="21">
        <f>+Produccion_UO!AO795</f>
        <v>0</v>
      </c>
      <c r="AP795" s="21">
        <f>+Produccion_UO!AP795</f>
        <v>0</v>
      </c>
      <c r="AQ795" s="21">
        <f>+Produccion_UO!AQ795</f>
        <v>0</v>
      </c>
      <c r="AR795" s="21">
        <f>+Produccion_UO!AR795</f>
        <v>0</v>
      </c>
    </row>
    <row r="796" spans="10:44" x14ac:dyDescent="0.25">
      <c r="J796" s="61" t="s">
        <v>153</v>
      </c>
      <c r="K796" s="19" t="s">
        <v>328</v>
      </c>
      <c r="L796" s="163" t="s">
        <v>681</v>
      </c>
      <c r="M796" s="21">
        <f>+Produccion_UO!M796</f>
        <v>0</v>
      </c>
      <c r="N796" s="21">
        <f>+Produccion_UO!N796</f>
        <v>0</v>
      </c>
      <c r="O796" s="21">
        <f>+Produccion_UO!O796</f>
        <v>0</v>
      </c>
      <c r="P796" s="21">
        <f>+Produccion_UO!P796</f>
        <v>0</v>
      </c>
      <c r="Q796" s="21">
        <f>+Produccion_UO!Q796</f>
        <v>0</v>
      </c>
      <c r="R796" s="21">
        <f>+Produccion_UO!R796</f>
        <v>0</v>
      </c>
      <c r="S796" s="21">
        <f>+Produccion_UO!S796</f>
        <v>0</v>
      </c>
      <c r="T796" s="21">
        <f>+Produccion_UO!T796</f>
        <v>0</v>
      </c>
      <c r="U796" s="21">
        <f>+Produccion_UO!U796</f>
        <v>0</v>
      </c>
      <c r="V796" s="21">
        <f>+Produccion_UO!V796</f>
        <v>0</v>
      </c>
      <c r="W796" s="21">
        <f>+Produccion_UO!W796</f>
        <v>0</v>
      </c>
      <c r="X796" s="21">
        <f>+Produccion_UO!X796</f>
        <v>0</v>
      </c>
      <c r="Y796" s="21">
        <f>+Produccion_UO!Y796</f>
        <v>0</v>
      </c>
      <c r="Z796" s="21">
        <f>+Produccion_UO!Z796</f>
        <v>0</v>
      </c>
      <c r="AA796" s="21">
        <f>+Produccion_UO!AA796</f>
        <v>0</v>
      </c>
      <c r="AB796" s="21">
        <f>+Produccion_UO!AB796</f>
        <v>0</v>
      </c>
      <c r="AC796" s="21">
        <f>+Produccion_UO!AC796</f>
        <v>0</v>
      </c>
      <c r="AD796" s="21">
        <f>+Produccion_UO!AD796</f>
        <v>0</v>
      </c>
      <c r="AE796" s="21">
        <f>+Produccion_UO!AE796</f>
        <v>0</v>
      </c>
      <c r="AF796" s="21">
        <f>+Produccion_UO!AF796</f>
        <v>0</v>
      </c>
      <c r="AG796" s="21">
        <f>+Produccion_UO!AG796</f>
        <v>0</v>
      </c>
      <c r="AH796" s="21">
        <f>+Produccion_UO!AH796</f>
        <v>0</v>
      </c>
      <c r="AI796" s="21">
        <f>+Produccion_UO!AI796</f>
        <v>0</v>
      </c>
      <c r="AJ796" s="21">
        <f>+Produccion_UO!AJ796</f>
        <v>0</v>
      </c>
      <c r="AK796" s="21">
        <f>+Produccion_UO!AK796</f>
        <v>0</v>
      </c>
      <c r="AL796" s="21">
        <f>+Produccion_UO!AL796</f>
        <v>0</v>
      </c>
      <c r="AM796" s="21">
        <f>+Produccion_UO!AM796</f>
        <v>0</v>
      </c>
      <c r="AN796" s="21">
        <f>+Produccion_UO!AN796</f>
        <v>0</v>
      </c>
      <c r="AO796" s="21">
        <f>+Produccion_UO!AO796</f>
        <v>0</v>
      </c>
      <c r="AP796" s="21">
        <f>+Produccion_UO!AP796</f>
        <v>0</v>
      </c>
      <c r="AQ796" s="21">
        <f>+Produccion_UO!AQ796</f>
        <v>0</v>
      </c>
      <c r="AR796" s="21">
        <f>+Produccion_UO!AR796</f>
        <v>0</v>
      </c>
    </row>
    <row r="797" spans="10:44" x14ac:dyDescent="0.25">
      <c r="J797" s="61" t="s">
        <v>154</v>
      </c>
      <c r="K797" s="19" t="s">
        <v>330</v>
      </c>
      <c r="L797" s="163" t="s">
        <v>682</v>
      </c>
      <c r="M797" s="21">
        <f>+Produccion_UO!M797</f>
        <v>11.0255201339571</v>
      </c>
      <c r="N797" s="21">
        <f>+Produccion_UO!N797</f>
        <v>9.8443274206848397</v>
      </c>
      <c r="O797" s="21">
        <f>+Produccion_UO!O797</f>
        <v>8.5989052033776101</v>
      </c>
      <c r="P797" s="21">
        <f>+Produccion_UO!P797</f>
        <v>7.3534829860703796</v>
      </c>
      <c r="Q797" s="21">
        <f>+Produccion_UO!Q797</f>
        <v>6.1080607687631501</v>
      </c>
      <c r="R797" s="21">
        <f>+Produccion_UO!R797</f>
        <v>4.7731557454927502</v>
      </c>
      <c r="S797" s="21">
        <f>+Produccion_UO!S797</f>
        <v>3.43825072222235</v>
      </c>
      <c r="T797" s="21">
        <f>+Produccion_UO!T797</f>
        <v>6.7538020249192598</v>
      </c>
      <c r="U797" s="21">
        <f>+Produccion_UO!U797</f>
        <v>6.4232067711728504</v>
      </c>
      <c r="V797" s="21">
        <f>+Produccion_UO!V797</f>
        <v>0</v>
      </c>
      <c r="W797" s="21">
        <f>+Produccion_UO!W797</f>
        <v>0</v>
      </c>
      <c r="X797" s="21">
        <f>+Produccion_UO!X797</f>
        <v>0</v>
      </c>
      <c r="Y797" s="21">
        <f>+Produccion_UO!Y797</f>
        <v>0</v>
      </c>
      <c r="Z797" s="21">
        <f>+Produccion_UO!Z797</f>
        <v>0</v>
      </c>
      <c r="AA797" s="21">
        <f>+Produccion_UO!AA797</f>
        <v>0</v>
      </c>
      <c r="AB797" s="21">
        <f>+Produccion_UO!AB797</f>
        <v>0</v>
      </c>
      <c r="AC797" s="21">
        <f>+Produccion_UO!AC797</f>
        <v>0</v>
      </c>
      <c r="AD797" s="21">
        <f>+Produccion_UO!AD797</f>
        <v>0</v>
      </c>
      <c r="AE797" s="21">
        <f>+Produccion_UO!AE797</f>
        <v>0</v>
      </c>
      <c r="AF797" s="21">
        <f>+Produccion_UO!AF797</f>
        <v>0</v>
      </c>
      <c r="AG797" s="21">
        <f>+Produccion_UO!AG797</f>
        <v>0</v>
      </c>
      <c r="AH797" s="21">
        <f>+Produccion_UO!AH797</f>
        <v>0</v>
      </c>
      <c r="AI797" s="21">
        <f>+Produccion_UO!AI797</f>
        <v>0</v>
      </c>
      <c r="AJ797" s="21">
        <f>+Produccion_UO!AJ797</f>
        <v>0</v>
      </c>
      <c r="AK797" s="21">
        <f>+Produccion_UO!AK797</f>
        <v>0</v>
      </c>
      <c r="AL797" s="21">
        <f>+Produccion_UO!AL797</f>
        <v>0</v>
      </c>
      <c r="AM797" s="21">
        <f>+Produccion_UO!AM797</f>
        <v>0</v>
      </c>
      <c r="AN797" s="21">
        <f>+Produccion_UO!AN797</f>
        <v>0</v>
      </c>
      <c r="AO797" s="21">
        <f>+Produccion_UO!AO797</f>
        <v>0</v>
      </c>
      <c r="AP797" s="21">
        <f>+Produccion_UO!AP797</f>
        <v>0</v>
      </c>
      <c r="AQ797" s="21">
        <f>+Produccion_UO!AQ797</f>
        <v>0</v>
      </c>
      <c r="AR797" s="21">
        <f>+Produccion_UO!AR797</f>
        <v>0</v>
      </c>
    </row>
    <row r="798" spans="10:44" x14ac:dyDescent="0.25">
      <c r="J798" s="61" t="s">
        <v>155</v>
      </c>
      <c r="K798" s="19" t="s">
        <v>332</v>
      </c>
      <c r="L798" s="163" t="s">
        <v>680</v>
      </c>
      <c r="M798" s="21">
        <f>+Produccion_UO!M798</f>
        <v>7.2677275333887197</v>
      </c>
      <c r="N798" s="21">
        <f>+Produccion_UO!N798</f>
        <v>6.9182184019275006</v>
      </c>
      <c r="O798" s="21">
        <f>+Produccion_UO!O798</f>
        <v>6.7847319794709593</v>
      </c>
      <c r="P798" s="21">
        <f>+Produccion_UO!P798</f>
        <v>6.651245557014418</v>
      </c>
      <c r="Q798" s="21">
        <f>+Produccion_UO!Q798</f>
        <v>6.5177591345578776</v>
      </c>
      <c r="R798" s="21">
        <f>+Produccion_UO!R798</f>
        <v>5.80948158685593</v>
      </c>
      <c r="S798" s="21">
        <f>+Produccion_UO!S798</f>
        <v>5.26934440738912</v>
      </c>
      <c r="T798" s="21">
        <f>+Produccion_UO!T798</f>
        <v>6.1269529098431699</v>
      </c>
      <c r="U798" s="21">
        <f>+Produccion_UO!U798</f>
        <v>5.5426578853233304</v>
      </c>
      <c r="V798" s="21">
        <f>+Produccion_UO!V798</f>
        <v>5.0408945720392397</v>
      </c>
      <c r="W798" s="21">
        <f>+Produccion_UO!W798</f>
        <v>4.5391312587551438</v>
      </c>
      <c r="X798" s="21">
        <f>+Produccion_UO!X798</f>
        <v>4.037367945471054</v>
      </c>
      <c r="Y798" s="21">
        <f>+Produccion_UO!Y798</f>
        <v>3.7099036387719879</v>
      </c>
      <c r="Z798" s="21">
        <f>+Produccion_UO!Z798</f>
        <v>3.3824393320729222</v>
      </c>
      <c r="AA798" s="21">
        <f>+Produccion_UO!AA798</f>
        <v>1.24677657762102</v>
      </c>
      <c r="AB798" s="21">
        <f>+Produccion_UO!AB798</f>
        <v>0</v>
      </c>
      <c r="AC798" s="21">
        <f>+Produccion_UO!AC798</f>
        <v>0</v>
      </c>
      <c r="AD798" s="21">
        <f>+Produccion_UO!AD798</f>
        <v>0</v>
      </c>
      <c r="AE798" s="21">
        <f>+Produccion_UO!AE798</f>
        <v>0</v>
      </c>
      <c r="AF798" s="21">
        <f>+Produccion_UO!AF798</f>
        <v>0</v>
      </c>
      <c r="AG798" s="21">
        <f>+Produccion_UO!AG798</f>
        <v>0</v>
      </c>
      <c r="AH798" s="21">
        <f>+Produccion_UO!AH798</f>
        <v>0</v>
      </c>
      <c r="AI798" s="21">
        <f>+Produccion_UO!AI798</f>
        <v>0</v>
      </c>
      <c r="AJ798" s="21">
        <f>+Produccion_UO!AJ798</f>
        <v>0</v>
      </c>
      <c r="AK798" s="21">
        <f>+Produccion_UO!AK798</f>
        <v>0</v>
      </c>
      <c r="AL798" s="21">
        <f>+Produccion_UO!AL798</f>
        <v>0</v>
      </c>
      <c r="AM798" s="21">
        <f>+Produccion_UO!AM798</f>
        <v>0</v>
      </c>
      <c r="AN798" s="21">
        <f>+Produccion_UO!AN798</f>
        <v>0</v>
      </c>
      <c r="AO798" s="21">
        <f>+Produccion_UO!AO798</f>
        <v>0</v>
      </c>
      <c r="AP798" s="21">
        <f>+Produccion_UO!AP798</f>
        <v>0</v>
      </c>
      <c r="AQ798" s="21">
        <f>+Produccion_UO!AQ798</f>
        <v>0</v>
      </c>
      <c r="AR798" s="21">
        <f>+Produccion_UO!AR798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59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5" t="s">
        <v>678</v>
      </c>
      <c r="M805" s="21">
        <f>+Produccion_UO!M805</f>
        <v>0</v>
      </c>
      <c r="N805" s="21">
        <f>+Produccion_UO!N805</f>
        <v>0</v>
      </c>
      <c r="O805" s="21">
        <f>+Produccion_UO!O805</f>
        <v>0</v>
      </c>
      <c r="P805" s="21">
        <f>+Produccion_UO!P805</f>
        <v>0</v>
      </c>
      <c r="Q805" s="21">
        <f>+Produccion_UO!Q805</f>
        <v>0</v>
      </c>
      <c r="R805" s="21">
        <f>+Produccion_UO!R805</f>
        <v>0</v>
      </c>
      <c r="S805" s="21">
        <f>+Produccion_UO!S805</f>
        <v>0</v>
      </c>
      <c r="T805" s="21">
        <f>+Produccion_UO!T805</f>
        <v>0</v>
      </c>
      <c r="U805" s="21">
        <f>+Produccion_UO!U805</f>
        <v>0</v>
      </c>
      <c r="V805" s="21">
        <f>+Produccion_UO!V805</f>
        <v>0</v>
      </c>
      <c r="W805" s="21">
        <f>+Produccion_UO!W805</f>
        <v>0</v>
      </c>
      <c r="X805" s="21">
        <f>+Produccion_UO!X805</f>
        <v>0</v>
      </c>
      <c r="Y805" s="21">
        <f>+Produccion_UO!Y805</f>
        <v>0</v>
      </c>
      <c r="Z805" s="21">
        <f>+Produccion_UO!Z805</f>
        <v>0</v>
      </c>
      <c r="AA805" s="21">
        <f>+Produccion_UO!AA805</f>
        <v>0</v>
      </c>
      <c r="AB805" s="21">
        <f>+Produccion_UO!AB805</f>
        <v>0</v>
      </c>
      <c r="AC805" s="21">
        <f>+Produccion_UO!AC805</f>
        <v>0</v>
      </c>
      <c r="AD805" s="21">
        <f>+Produccion_UO!AD805</f>
        <v>0</v>
      </c>
      <c r="AE805" s="21">
        <f>+Produccion_UO!AE805</f>
        <v>0</v>
      </c>
      <c r="AF805" s="21">
        <f>+Produccion_UO!AF805</f>
        <v>0</v>
      </c>
      <c r="AG805" s="21">
        <f>+Produccion_UO!AG805</f>
        <v>0</v>
      </c>
      <c r="AH805" s="21">
        <f>+Produccion_UO!AH805</f>
        <v>0</v>
      </c>
      <c r="AI805" s="21">
        <f>+Produccion_UO!AI805</f>
        <v>0</v>
      </c>
      <c r="AJ805" s="21">
        <f>+Produccion_UO!AJ805</f>
        <v>0</v>
      </c>
      <c r="AK805" s="21">
        <f>+Produccion_UO!AK805</f>
        <v>0</v>
      </c>
      <c r="AL805" s="21">
        <f>+Produccion_UO!AL805</f>
        <v>0</v>
      </c>
      <c r="AM805" s="21">
        <f>+Produccion_UO!AM805</f>
        <v>0</v>
      </c>
      <c r="AN805" s="21">
        <f>+Produccion_UO!AN805</f>
        <v>0</v>
      </c>
      <c r="AO805" s="21">
        <f>+Produccion_UO!AO805</f>
        <v>0</v>
      </c>
      <c r="AP805" s="21">
        <f>+Produccion_UO!AP805</f>
        <v>0</v>
      </c>
      <c r="AQ805" s="21">
        <f>+Produccion_UO!AQ805</f>
        <v>0</v>
      </c>
      <c r="AR805" s="21">
        <f>+Produccion_UO!AR805</f>
        <v>0</v>
      </c>
    </row>
    <row r="806" spans="10:44" x14ac:dyDescent="0.25">
      <c r="J806" s="24" t="s">
        <v>150</v>
      </c>
      <c r="K806" s="108" t="s">
        <v>234</v>
      </c>
      <c r="L806" s="165" t="s">
        <v>679</v>
      </c>
      <c r="M806" s="21">
        <f>+Produccion_UO!M806+Produccion_UO!M807</f>
        <v>80.676524773016794</v>
      </c>
      <c r="N806" s="21">
        <f>+Produccion_UO!N806+Produccion_UO!N807</f>
        <v>76.549684210877501</v>
      </c>
      <c r="O806" s="21">
        <f>+Produccion_UO!O806+Produccion_UO!O807</f>
        <v>72.272545983140702</v>
      </c>
      <c r="P806" s="21">
        <f>+Produccion_UO!P806+Produccion_UO!P807</f>
        <v>68.943951164917905</v>
      </c>
      <c r="Q806" s="21">
        <f>+Produccion_UO!Q806+Produccion_UO!Q807</f>
        <v>61.598990327157502</v>
      </c>
      <c r="R806" s="21">
        <f>+Produccion_UO!R806+Produccion_UO!R807</f>
        <v>57.073084246793897</v>
      </c>
      <c r="S806" s="21">
        <f>+Produccion_UO!S806+Produccion_UO!S807</f>
        <v>52.547178166430399</v>
      </c>
      <c r="T806" s="21">
        <f>+Produccion_UO!T806+Produccion_UO!T807</f>
        <v>48.958175855392497</v>
      </c>
      <c r="U806" s="21">
        <f>+Produccion_UO!U806+Produccion_UO!U807</f>
        <v>34.296306637548398</v>
      </c>
      <c r="V806" s="21">
        <f>+Produccion_UO!V806+Produccion_UO!V807</f>
        <v>21.625266026239601</v>
      </c>
      <c r="W806" s="21">
        <f>+Produccion_UO!W806+Produccion_UO!W807</f>
        <v>11.0563782705484</v>
      </c>
      <c r="X806" s="21">
        <f>+Produccion_UO!X806+Produccion_UO!X807</f>
        <v>10.788298889969299</v>
      </c>
      <c r="Y806" s="21">
        <f>+Produccion_UO!Y806+Produccion_UO!Y807</f>
        <v>10.788298889969299</v>
      </c>
      <c r="Z806" s="21">
        <f>+Produccion_UO!Z806+Produccion_UO!Z807</f>
        <v>3.8052255974804199</v>
      </c>
      <c r="AA806" s="21">
        <f>+Produccion_UO!AA806+Produccion_UO!AA807</f>
        <v>0</v>
      </c>
      <c r="AB806" s="21">
        <f>+Produccion_UO!AB806+Produccion_UO!AB807</f>
        <v>0</v>
      </c>
      <c r="AC806" s="21">
        <f>+Produccion_UO!AC806+Produccion_UO!AC807</f>
        <v>0</v>
      </c>
      <c r="AD806" s="21">
        <f>+Produccion_UO!AD806+Produccion_UO!AD807</f>
        <v>0</v>
      </c>
      <c r="AE806" s="21">
        <f>+Produccion_UO!AE806+Produccion_UO!AE807</f>
        <v>0</v>
      </c>
      <c r="AF806" s="21">
        <f>+Produccion_UO!AF806+Produccion_UO!AF807</f>
        <v>0</v>
      </c>
      <c r="AG806" s="21">
        <f>+Produccion_UO!AG806+Produccion_UO!AG807</f>
        <v>0</v>
      </c>
      <c r="AH806" s="21">
        <f>+Produccion_UO!AH806+Produccion_UO!AH807</f>
        <v>0</v>
      </c>
      <c r="AI806" s="21">
        <f>+Produccion_UO!AI806+Produccion_UO!AI807</f>
        <v>0</v>
      </c>
      <c r="AJ806" s="21">
        <f>+Produccion_UO!AJ806+Produccion_UO!AJ807</f>
        <v>0</v>
      </c>
      <c r="AK806" s="21">
        <f>+Produccion_UO!AK806+Produccion_UO!AK807</f>
        <v>0</v>
      </c>
      <c r="AL806" s="21">
        <f>+Produccion_UO!AL806+Produccion_UO!AL807</f>
        <v>0</v>
      </c>
      <c r="AM806" s="21">
        <f>+Produccion_UO!AM806+Produccion_UO!AM807</f>
        <v>0</v>
      </c>
      <c r="AN806" s="21">
        <f>+Produccion_UO!AN806+Produccion_UO!AN807</f>
        <v>0</v>
      </c>
      <c r="AO806" s="21">
        <f>+Produccion_UO!AO806+Produccion_UO!AO807</f>
        <v>0</v>
      </c>
      <c r="AP806" s="21">
        <f>+Produccion_UO!AP806+Produccion_UO!AP807</f>
        <v>0</v>
      </c>
      <c r="AQ806" s="21">
        <f>+Produccion_UO!AQ806+Produccion_UO!AQ807</f>
        <v>0</v>
      </c>
      <c r="AR806" s="21">
        <f>+Produccion_UO!AR806+Produccion_UO!AR807</f>
        <v>0</v>
      </c>
    </row>
    <row r="807" spans="10:44" x14ac:dyDescent="0.25">
      <c r="J807" s="109"/>
      <c r="K807" s="108"/>
      <c r="L807" s="165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</row>
    <row r="808" spans="10:44" x14ac:dyDescent="0.25">
      <c r="J808" s="24" t="s">
        <v>152</v>
      </c>
      <c r="K808" s="108" t="s">
        <v>235</v>
      </c>
      <c r="L808" s="165" t="s">
        <v>683</v>
      </c>
      <c r="M808" s="21">
        <f>+Produccion_UO!M808</f>
        <v>0</v>
      </c>
      <c r="N808" s="21">
        <f>+Produccion_UO!N808</f>
        <v>0</v>
      </c>
      <c r="O808" s="21">
        <f>+Produccion_UO!O808</f>
        <v>0</v>
      </c>
      <c r="P808" s="21">
        <f>+Produccion_UO!P808</f>
        <v>0</v>
      </c>
      <c r="Q808" s="21">
        <f>+Produccion_UO!Q808</f>
        <v>0</v>
      </c>
      <c r="R808" s="21">
        <f>+Produccion_UO!R808</f>
        <v>0.41032216848578801</v>
      </c>
      <c r="S808" s="21">
        <f>+Produccion_UO!S808</f>
        <v>0.38843831949988</v>
      </c>
      <c r="T808" s="21">
        <f>+Produccion_UO!T808</f>
        <v>4.4253763801233102E-2</v>
      </c>
      <c r="U808" s="21">
        <f>+Produccion_UO!U808</f>
        <v>0</v>
      </c>
      <c r="V808" s="21">
        <f>+Produccion_UO!V808</f>
        <v>0</v>
      </c>
      <c r="W808" s="21">
        <f>+Produccion_UO!W808</f>
        <v>0</v>
      </c>
      <c r="X808" s="21">
        <f>+Produccion_UO!X808</f>
        <v>0</v>
      </c>
      <c r="Y808" s="21">
        <f>+Produccion_UO!Y808</f>
        <v>0</v>
      </c>
      <c r="Z808" s="21">
        <f>+Produccion_UO!Z808</f>
        <v>0</v>
      </c>
      <c r="AA808" s="21">
        <f>+Produccion_UO!AA808</f>
        <v>0</v>
      </c>
      <c r="AB808" s="21">
        <f>+Produccion_UO!AB808</f>
        <v>0</v>
      </c>
      <c r="AC808" s="21">
        <f>+Produccion_UO!AC808</f>
        <v>0</v>
      </c>
      <c r="AD808" s="21">
        <f>+Produccion_UO!AD808</f>
        <v>0</v>
      </c>
      <c r="AE808" s="21">
        <f>+Produccion_UO!AE808</f>
        <v>0</v>
      </c>
      <c r="AF808" s="21">
        <f>+Produccion_UO!AF808</f>
        <v>0</v>
      </c>
      <c r="AG808" s="21">
        <f>+Produccion_UO!AG808</f>
        <v>0</v>
      </c>
      <c r="AH808" s="21">
        <f>+Produccion_UO!AH808</f>
        <v>0</v>
      </c>
      <c r="AI808" s="21">
        <f>+Produccion_UO!AI808</f>
        <v>0</v>
      </c>
      <c r="AJ808" s="21">
        <f>+Produccion_UO!AJ808</f>
        <v>0</v>
      </c>
      <c r="AK808" s="21">
        <f>+Produccion_UO!AK808</f>
        <v>0</v>
      </c>
      <c r="AL808" s="21">
        <f>+Produccion_UO!AL808</f>
        <v>0</v>
      </c>
      <c r="AM808" s="21">
        <f>+Produccion_UO!AM808</f>
        <v>0</v>
      </c>
      <c r="AN808" s="21">
        <f>+Produccion_UO!AN808</f>
        <v>0</v>
      </c>
      <c r="AO808" s="21">
        <f>+Produccion_UO!AO808</f>
        <v>0</v>
      </c>
      <c r="AP808" s="21">
        <f>+Produccion_UO!AP808</f>
        <v>0</v>
      </c>
      <c r="AQ808" s="21">
        <f>+Produccion_UO!AQ808</f>
        <v>0</v>
      </c>
      <c r="AR808" s="21">
        <f>+Produccion_UO!AR808</f>
        <v>0</v>
      </c>
    </row>
    <row r="809" spans="10:44" x14ac:dyDescent="0.25">
      <c r="J809" s="24" t="s">
        <v>153</v>
      </c>
      <c r="K809" s="108" t="s">
        <v>295</v>
      </c>
      <c r="L809" s="165" t="s">
        <v>681</v>
      </c>
      <c r="M809" s="21">
        <f>+Produccion_UO!M809</f>
        <v>0</v>
      </c>
      <c r="N809" s="21">
        <f>+Produccion_UO!N809</f>
        <v>0</v>
      </c>
      <c r="O809" s="21">
        <f>+Produccion_UO!O809</f>
        <v>0</v>
      </c>
      <c r="P809" s="21">
        <f>+Produccion_UO!P809</f>
        <v>0</v>
      </c>
      <c r="Q809" s="21">
        <f>+Produccion_UO!Q809</f>
        <v>0</v>
      </c>
      <c r="R809" s="21">
        <f>+Produccion_UO!R809</f>
        <v>0</v>
      </c>
      <c r="S809" s="21">
        <f>+Produccion_UO!S809</f>
        <v>0</v>
      </c>
      <c r="T809" s="21">
        <f>+Produccion_UO!T809</f>
        <v>0</v>
      </c>
      <c r="U809" s="21">
        <f>+Produccion_UO!U809</f>
        <v>0</v>
      </c>
      <c r="V809" s="21">
        <f>+Produccion_UO!V809</f>
        <v>0</v>
      </c>
      <c r="W809" s="21">
        <f>+Produccion_UO!W809</f>
        <v>0</v>
      </c>
      <c r="X809" s="21">
        <f>+Produccion_UO!X809</f>
        <v>0</v>
      </c>
      <c r="Y809" s="21">
        <f>+Produccion_UO!Y809</f>
        <v>0</v>
      </c>
      <c r="Z809" s="21">
        <f>+Produccion_UO!Z809</f>
        <v>0</v>
      </c>
      <c r="AA809" s="21">
        <f>+Produccion_UO!AA809</f>
        <v>0</v>
      </c>
      <c r="AB809" s="21">
        <f>+Produccion_UO!AB809</f>
        <v>0</v>
      </c>
      <c r="AC809" s="21">
        <f>+Produccion_UO!AC809</f>
        <v>0</v>
      </c>
      <c r="AD809" s="21">
        <f>+Produccion_UO!AD809</f>
        <v>0</v>
      </c>
      <c r="AE809" s="21">
        <f>+Produccion_UO!AE809</f>
        <v>0</v>
      </c>
      <c r="AF809" s="21">
        <f>+Produccion_UO!AF809</f>
        <v>0</v>
      </c>
      <c r="AG809" s="21">
        <f>+Produccion_UO!AG809</f>
        <v>0</v>
      </c>
      <c r="AH809" s="21">
        <f>+Produccion_UO!AH809</f>
        <v>0</v>
      </c>
      <c r="AI809" s="21">
        <f>+Produccion_UO!AI809</f>
        <v>0</v>
      </c>
      <c r="AJ809" s="21">
        <f>+Produccion_UO!AJ809</f>
        <v>0</v>
      </c>
      <c r="AK809" s="21">
        <f>+Produccion_UO!AK809</f>
        <v>0</v>
      </c>
      <c r="AL809" s="21">
        <f>+Produccion_UO!AL809</f>
        <v>0</v>
      </c>
      <c r="AM809" s="21">
        <f>+Produccion_UO!AM809</f>
        <v>0</v>
      </c>
      <c r="AN809" s="21">
        <f>+Produccion_UO!AN809</f>
        <v>0</v>
      </c>
      <c r="AO809" s="21">
        <f>+Produccion_UO!AO809</f>
        <v>0</v>
      </c>
      <c r="AP809" s="21">
        <f>+Produccion_UO!AP809</f>
        <v>0</v>
      </c>
      <c r="AQ809" s="21">
        <f>+Produccion_UO!AQ809</f>
        <v>0</v>
      </c>
      <c r="AR809" s="21">
        <f>+Produccion_UO!AR809</f>
        <v>0</v>
      </c>
    </row>
    <row r="810" spans="10:44" x14ac:dyDescent="0.25">
      <c r="J810" s="24" t="s">
        <v>154</v>
      </c>
      <c r="K810" s="108" t="s">
        <v>236</v>
      </c>
      <c r="L810" s="165" t="s">
        <v>682</v>
      </c>
      <c r="M810" s="21">
        <f>+Produccion_UO!M810</f>
        <v>11.0255201339571</v>
      </c>
      <c r="N810" s="21">
        <f>+Produccion_UO!N810</f>
        <v>9.8443274206848397</v>
      </c>
      <c r="O810" s="21">
        <f>+Produccion_UO!O810</f>
        <v>8.5989052033776101</v>
      </c>
      <c r="P810" s="21">
        <f>+Produccion_UO!P810</f>
        <v>7.3534829860703796</v>
      </c>
      <c r="Q810" s="21">
        <f>+Produccion_UO!Q810</f>
        <v>6.1080607687631501</v>
      </c>
      <c r="R810" s="21">
        <f>+Produccion_UO!R810</f>
        <v>4.7731557454927502</v>
      </c>
      <c r="S810" s="21">
        <f>+Produccion_UO!S810</f>
        <v>3.43825072222235</v>
      </c>
      <c r="T810" s="21">
        <f>+Produccion_UO!T810</f>
        <v>6.7538020249192598</v>
      </c>
      <c r="U810" s="21">
        <f>+Produccion_UO!U810</f>
        <v>6.4232067711728504</v>
      </c>
      <c r="V810" s="21">
        <f>+Produccion_UO!V810</f>
        <v>0</v>
      </c>
      <c r="W810" s="21">
        <f>+Produccion_UO!W810</f>
        <v>0</v>
      </c>
      <c r="X810" s="21">
        <f>+Produccion_UO!X810</f>
        <v>0</v>
      </c>
      <c r="Y810" s="21">
        <f>+Produccion_UO!Y810</f>
        <v>0</v>
      </c>
      <c r="Z810" s="21">
        <f>+Produccion_UO!Z810</f>
        <v>0</v>
      </c>
      <c r="AA810" s="21">
        <f>+Produccion_UO!AA810</f>
        <v>0</v>
      </c>
      <c r="AB810" s="21">
        <f>+Produccion_UO!AB810</f>
        <v>0</v>
      </c>
      <c r="AC810" s="21">
        <f>+Produccion_UO!AC810</f>
        <v>0</v>
      </c>
      <c r="AD810" s="21">
        <f>+Produccion_UO!AD810</f>
        <v>0</v>
      </c>
      <c r="AE810" s="21">
        <f>+Produccion_UO!AE810</f>
        <v>0</v>
      </c>
      <c r="AF810" s="21">
        <f>+Produccion_UO!AF810</f>
        <v>0</v>
      </c>
      <c r="AG810" s="21">
        <f>+Produccion_UO!AG810</f>
        <v>0</v>
      </c>
      <c r="AH810" s="21">
        <f>+Produccion_UO!AH810</f>
        <v>0</v>
      </c>
      <c r="AI810" s="21">
        <f>+Produccion_UO!AI810</f>
        <v>0</v>
      </c>
      <c r="AJ810" s="21">
        <f>+Produccion_UO!AJ810</f>
        <v>0</v>
      </c>
      <c r="AK810" s="21">
        <f>+Produccion_UO!AK810</f>
        <v>0</v>
      </c>
      <c r="AL810" s="21">
        <f>+Produccion_UO!AL810</f>
        <v>0</v>
      </c>
      <c r="AM810" s="21">
        <f>+Produccion_UO!AM810</f>
        <v>0</v>
      </c>
      <c r="AN810" s="21">
        <f>+Produccion_UO!AN810</f>
        <v>0</v>
      </c>
      <c r="AO810" s="21">
        <f>+Produccion_UO!AO810</f>
        <v>0</v>
      </c>
      <c r="AP810" s="21">
        <f>+Produccion_UO!AP810</f>
        <v>0</v>
      </c>
      <c r="AQ810" s="21">
        <f>+Produccion_UO!AQ810</f>
        <v>0</v>
      </c>
      <c r="AR810" s="21">
        <f>+Produccion_UO!AR810</f>
        <v>0</v>
      </c>
    </row>
    <row r="811" spans="10:44" x14ac:dyDescent="0.25">
      <c r="J811" s="24" t="s">
        <v>155</v>
      </c>
      <c r="K811" s="108" t="s">
        <v>296</v>
      </c>
      <c r="L811" s="165" t="s">
        <v>680</v>
      </c>
      <c r="M811" s="21">
        <f>+Produccion_UO!M811</f>
        <v>0.80026242417091997</v>
      </c>
      <c r="N811" s="21">
        <f>+Produccion_UO!N811</f>
        <v>0.581847929975571</v>
      </c>
      <c r="O811" s="21">
        <f>+Produccion_UO!O811</f>
        <v>0.44394540939542898</v>
      </c>
      <c r="P811" s="21">
        <f>+Produccion_UO!P811</f>
        <v>0.30604288881528802</v>
      </c>
      <c r="Q811" s="21">
        <f>+Produccion_UO!Q811</f>
        <v>0.168140368235147</v>
      </c>
      <c r="R811" s="21">
        <f>+Produccion_UO!R811</f>
        <v>0</v>
      </c>
      <c r="S811" s="21">
        <f>+Produccion_UO!S811</f>
        <v>0</v>
      </c>
      <c r="T811" s="21">
        <f>+Produccion_UO!T811</f>
        <v>1.30207755410143</v>
      </c>
      <c r="U811" s="21">
        <f>+Produccion_UO!U811</f>
        <v>1.16225158122898</v>
      </c>
      <c r="V811" s="21">
        <f>+Produccion_UO!V811</f>
        <v>1.0289052834919501</v>
      </c>
      <c r="W811" s="21">
        <f>+Produccion_UO!W811</f>
        <v>0.89555898575492399</v>
      </c>
      <c r="X811" s="21">
        <f>+Produccion_UO!X811</f>
        <v>0.76221268801789399</v>
      </c>
      <c r="Y811" s="21">
        <f>+Produccion_UO!Y811</f>
        <v>0.69320180011898802</v>
      </c>
      <c r="Z811" s="21">
        <f>+Produccion_UO!Z811</f>
        <v>0.62419091222008205</v>
      </c>
      <c r="AA811" s="21">
        <f>+Produccion_UO!AA811</f>
        <v>0</v>
      </c>
      <c r="AB811" s="21">
        <f>+Produccion_UO!AB811</f>
        <v>0</v>
      </c>
      <c r="AC811" s="21">
        <f>+Produccion_UO!AC811</f>
        <v>0</v>
      </c>
      <c r="AD811" s="21">
        <f>+Produccion_UO!AD811</f>
        <v>0</v>
      </c>
      <c r="AE811" s="21">
        <f>+Produccion_UO!AE811</f>
        <v>0</v>
      </c>
      <c r="AF811" s="21">
        <f>+Produccion_UO!AF811</f>
        <v>0</v>
      </c>
      <c r="AG811" s="21">
        <f>+Produccion_UO!AG811</f>
        <v>0</v>
      </c>
      <c r="AH811" s="21">
        <f>+Produccion_UO!AH811</f>
        <v>0</v>
      </c>
      <c r="AI811" s="21">
        <f>+Produccion_UO!AI811</f>
        <v>0</v>
      </c>
      <c r="AJ811" s="21">
        <f>+Produccion_UO!AJ811</f>
        <v>0</v>
      </c>
      <c r="AK811" s="21">
        <f>+Produccion_UO!AK811</f>
        <v>0</v>
      </c>
      <c r="AL811" s="21">
        <f>+Produccion_UO!AL811</f>
        <v>0</v>
      </c>
      <c r="AM811" s="21">
        <f>+Produccion_UO!AM811</f>
        <v>0</v>
      </c>
      <c r="AN811" s="21">
        <f>+Produccion_UO!AN811</f>
        <v>0</v>
      </c>
      <c r="AO811" s="21">
        <f>+Produccion_UO!AO811</f>
        <v>0</v>
      </c>
      <c r="AP811" s="21">
        <f>+Produccion_UO!AP811</f>
        <v>0</v>
      </c>
      <c r="AQ811" s="21">
        <f>+Produccion_UO!AQ811</f>
        <v>0</v>
      </c>
      <c r="AR811" s="21">
        <f>+Produccion_UO!AR811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59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4" t="s">
        <v>290</v>
      </c>
      <c r="L818" s="165" t="s">
        <v>678</v>
      </c>
      <c r="M818" s="21">
        <f>+Produccion_UO!M818</f>
        <v>0</v>
      </c>
      <c r="N818" s="21">
        <f>+Produccion_UO!N818</f>
        <v>0</v>
      </c>
      <c r="O818" s="21">
        <f>+Produccion_UO!O818</f>
        <v>0</v>
      </c>
      <c r="P818" s="21">
        <f>+Produccion_UO!P818</f>
        <v>0</v>
      </c>
      <c r="Q818" s="21">
        <f>+Produccion_UO!Q818</f>
        <v>0</v>
      </c>
      <c r="R818" s="21">
        <f>+Produccion_UO!R818</f>
        <v>0</v>
      </c>
      <c r="S818" s="21">
        <f>+Produccion_UO!S818</f>
        <v>0</v>
      </c>
      <c r="T818" s="21">
        <f>+Produccion_UO!T818</f>
        <v>0</v>
      </c>
      <c r="U818" s="21">
        <f>+Produccion_UO!U818</f>
        <v>0</v>
      </c>
      <c r="V818" s="21">
        <f>+Produccion_UO!V818</f>
        <v>0</v>
      </c>
      <c r="W818" s="21">
        <f>+Produccion_UO!W818</f>
        <v>0</v>
      </c>
      <c r="X818" s="21">
        <f>+Produccion_UO!X818</f>
        <v>0</v>
      </c>
      <c r="Y818" s="21">
        <f>+Produccion_UO!Y818</f>
        <v>0</v>
      </c>
      <c r="Z818" s="21">
        <f>+Produccion_UO!Z818</f>
        <v>0</v>
      </c>
      <c r="AA818" s="21">
        <f>+Produccion_UO!AA818</f>
        <v>0</v>
      </c>
      <c r="AB818" s="21">
        <f>+Produccion_UO!AB818</f>
        <v>0</v>
      </c>
      <c r="AC818" s="21">
        <f>+Produccion_UO!AC818</f>
        <v>0</v>
      </c>
      <c r="AD818" s="21">
        <f>+Produccion_UO!AD818</f>
        <v>0</v>
      </c>
      <c r="AE818" s="21">
        <f>+Produccion_UO!AE818</f>
        <v>0</v>
      </c>
      <c r="AF818" s="21">
        <f>+Produccion_UO!AF818</f>
        <v>0</v>
      </c>
      <c r="AG818" s="21">
        <f>+Produccion_UO!AG818</f>
        <v>0</v>
      </c>
      <c r="AH818" s="21">
        <f>+Produccion_UO!AH818</f>
        <v>0</v>
      </c>
      <c r="AI818" s="21">
        <f>+Produccion_UO!AI818</f>
        <v>0</v>
      </c>
      <c r="AJ818" s="21">
        <f>+Produccion_UO!AJ818</f>
        <v>0</v>
      </c>
      <c r="AK818" s="21">
        <f>+Produccion_UO!AK818</f>
        <v>0</v>
      </c>
      <c r="AL818" s="21">
        <f>+Produccion_UO!AL818</f>
        <v>0</v>
      </c>
      <c r="AM818" s="21">
        <f>+Produccion_UO!AM818</f>
        <v>0</v>
      </c>
      <c r="AN818" s="21">
        <f>+Produccion_UO!AN818</f>
        <v>0</v>
      </c>
      <c r="AO818" s="21">
        <f>+Produccion_UO!AO818</f>
        <v>0</v>
      </c>
      <c r="AP818" s="21">
        <f>+Produccion_UO!AP818</f>
        <v>0</v>
      </c>
      <c r="AQ818" s="21">
        <f>+Produccion_UO!AQ818</f>
        <v>0</v>
      </c>
      <c r="AR818" s="21">
        <f>+Produccion_UO!AR818</f>
        <v>0</v>
      </c>
    </row>
    <row r="819" spans="10:44" x14ac:dyDescent="0.25">
      <c r="J819" s="24" t="s">
        <v>150</v>
      </c>
      <c r="K819" s="164" t="s">
        <v>232</v>
      </c>
      <c r="L819" s="165" t="s">
        <v>679</v>
      </c>
      <c r="M819" s="21">
        <f>+Produccion_UO!M819+Produccion_UO!M820</f>
        <v>95.796901886379601</v>
      </c>
      <c r="N819" s="21">
        <f>+Produccion_UO!N819+Produccion_UO!N820</f>
        <v>91.322675769276799</v>
      </c>
      <c r="O819" s="21">
        <f>+Produccion_UO!O819+Produccion_UO!O820</f>
        <v>78.273765751349501</v>
      </c>
      <c r="P819" s="21">
        <f>+Produccion_UO!P819+Produccion_UO!P820</f>
        <v>77.261543542684294</v>
      </c>
      <c r="Q819" s="21">
        <f>+Produccion_UO!Q819+Produccion_UO!Q820</f>
        <v>25.283025622076401</v>
      </c>
      <c r="R819" s="21">
        <f>+Produccion_UO!R819+Produccion_UO!R820</f>
        <v>25.268945542536599</v>
      </c>
      <c r="S819" s="21">
        <f>+Produccion_UO!S819+Produccion_UO!S820</f>
        <v>25.2548654629969</v>
      </c>
      <c r="T819" s="21">
        <f>+Produccion_UO!T819+Produccion_UO!T820</f>
        <v>25.2437000881283</v>
      </c>
      <c r="U819" s="21">
        <f>+Produccion_UO!U819+Produccion_UO!U820</f>
        <v>0</v>
      </c>
      <c r="V819" s="21">
        <f>+Produccion_UO!V819+Produccion_UO!V820</f>
        <v>0</v>
      </c>
      <c r="W819" s="21">
        <f>+Produccion_UO!W819+Produccion_UO!W820</f>
        <v>0</v>
      </c>
      <c r="X819" s="21">
        <f>+Produccion_UO!X819+Produccion_UO!X820</f>
        <v>0</v>
      </c>
      <c r="Y819" s="21">
        <f>+Produccion_UO!Y819+Produccion_UO!Y820</f>
        <v>0</v>
      </c>
      <c r="Z819" s="21">
        <f>+Produccion_UO!Z819+Produccion_UO!Z820</f>
        <v>0</v>
      </c>
      <c r="AA819" s="21">
        <f>+Produccion_UO!AA819+Produccion_UO!AA820</f>
        <v>0</v>
      </c>
      <c r="AB819" s="21">
        <f>+Produccion_UO!AB819+Produccion_UO!AB820</f>
        <v>0</v>
      </c>
      <c r="AC819" s="21">
        <f>+Produccion_UO!AC819+Produccion_UO!AC820</f>
        <v>0</v>
      </c>
      <c r="AD819" s="21">
        <f>+Produccion_UO!AD819+Produccion_UO!AD820</f>
        <v>0</v>
      </c>
      <c r="AE819" s="21">
        <f>+Produccion_UO!AE819+Produccion_UO!AE820</f>
        <v>0</v>
      </c>
      <c r="AF819" s="21">
        <f>+Produccion_UO!AF819+Produccion_UO!AF820</f>
        <v>0</v>
      </c>
      <c r="AG819" s="21">
        <f>+Produccion_UO!AG819+Produccion_UO!AG820</f>
        <v>0</v>
      </c>
      <c r="AH819" s="21">
        <f>+Produccion_UO!AH819+Produccion_UO!AH820</f>
        <v>0</v>
      </c>
      <c r="AI819" s="21">
        <f>+Produccion_UO!AI819+Produccion_UO!AI820</f>
        <v>0</v>
      </c>
      <c r="AJ819" s="21">
        <f>+Produccion_UO!AJ819+Produccion_UO!AJ820</f>
        <v>0</v>
      </c>
      <c r="AK819" s="21">
        <f>+Produccion_UO!AK819+Produccion_UO!AK820</f>
        <v>0</v>
      </c>
      <c r="AL819" s="21">
        <f>+Produccion_UO!AL819+Produccion_UO!AL820</f>
        <v>0</v>
      </c>
      <c r="AM819" s="21">
        <f>+Produccion_UO!AM819+Produccion_UO!AM820</f>
        <v>0</v>
      </c>
      <c r="AN819" s="21">
        <f>+Produccion_UO!AN819+Produccion_UO!AN820</f>
        <v>0</v>
      </c>
      <c r="AO819" s="21">
        <f>+Produccion_UO!AO819+Produccion_UO!AO820</f>
        <v>0</v>
      </c>
      <c r="AP819" s="21">
        <f>+Produccion_UO!AP819+Produccion_UO!AP820</f>
        <v>0</v>
      </c>
      <c r="AQ819" s="21">
        <f>+Produccion_UO!AQ819+Produccion_UO!AQ820</f>
        <v>0</v>
      </c>
      <c r="AR819" s="21">
        <f>+Produccion_UO!AR819+Produccion_UO!AR820</f>
        <v>0</v>
      </c>
    </row>
    <row r="820" spans="10:44" x14ac:dyDescent="0.25">
      <c r="J820" s="109"/>
      <c r="K820" s="164"/>
      <c r="L820" s="165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</row>
    <row r="821" spans="10:44" x14ac:dyDescent="0.25">
      <c r="J821" s="24" t="s">
        <v>152</v>
      </c>
      <c r="K821" s="164" t="s">
        <v>291</v>
      </c>
      <c r="L821" s="165" t="s">
        <v>683</v>
      </c>
      <c r="M821" s="21">
        <f>+Produccion_UO!M821</f>
        <v>0</v>
      </c>
      <c r="N821" s="21">
        <f>+Produccion_UO!N821</f>
        <v>0</v>
      </c>
      <c r="O821" s="21">
        <f>+Produccion_UO!O821</f>
        <v>0</v>
      </c>
      <c r="P821" s="21">
        <f>+Produccion_UO!P821</f>
        <v>0</v>
      </c>
      <c r="Q821" s="21">
        <f>+Produccion_UO!Q821</f>
        <v>0</v>
      </c>
      <c r="R821" s="21">
        <f>+Produccion_UO!R821</f>
        <v>0</v>
      </c>
      <c r="S821" s="21">
        <f>+Produccion_UO!S821</f>
        <v>0</v>
      </c>
      <c r="T821" s="21">
        <f>+Produccion_UO!T821</f>
        <v>0</v>
      </c>
      <c r="U821" s="21">
        <f>+Produccion_UO!U821</f>
        <v>0</v>
      </c>
      <c r="V821" s="21">
        <f>+Produccion_UO!V821</f>
        <v>0</v>
      </c>
      <c r="W821" s="21">
        <f>+Produccion_UO!W821</f>
        <v>0</v>
      </c>
      <c r="X821" s="21">
        <f>+Produccion_UO!X821</f>
        <v>0</v>
      </c>
      <c r="Y821" s="21">
        <f>+Produccion_UO!Y821</f>
        <v>0</v>
      </c>
      <c r="Z821" s="21">
        <f>+Produccion_UO!Z821</f>
        <v>0</v>
      </c>
      <c r="AA821" s="21">
        <f>+Produccion_UO!AA821</f>
        <v>0</v>
      </c>
      <c r="AB821" s="21">
        <f>+Produccion_UO!AB821</f>
        <v>0</v>
      </c>
      <c r="AC821" s="21">
        <f>+Produccion_UO!AC821</f>
        <v>0</v>
      </c>
      <c r="AD821" s="21">
        <f>+Produccion_UO!AD821</f>
        <v>0</v>
      </c>
      <c r="AE821" s="21">
        <f>+Produccion_UO!AE821</f>
        <v>0</v>
      </c>
      <c r="AF821" s="21">
        <f>+Produccion_UO!AF821</f>
        <v>0</v>
      </c>
      <c r="AG821" s="21">
        <f>+Produccion_UO!AG821</f>
        <v>0</v>
      </c>
      <c r="AH821" s="21">
        <f>+Produccion_UO!AH821</f>
        <v>0</v>
      </c>
      <c r="AI821" s="21">
        <f>+Produccion_UO!AI821</f>
        <v>0</v>
      </c>
      <c r="AJ821" s="21">
        <f>+Produccion_UO!AJ821</f>
        <v>0</v>
      </c>
      <c r="AK821" s="21">
        <f>+Produccion_UO!AK821</f>
        <v>0</v>
      </c>
      <c r="AL821" s="21">
        <f>+Produccion_UO!AL821</f>
        <v>0</v>
      </c>
      <c r="AM821" s="21">
        <f>+Produccion_UO!AM821</f>
        <v>0</v>
      </c>
      <c r="AN821" s="21">
        <f>+Produccion_UO!AN821</f>
        <v>0</v>
      </c>
      <c r="AO821" s="21">
        <f>+Produccion_UO!AO821</f>
        <v>0</v>
      </c>
      <c r="AP821" s="21">
        <f>+Produccion_UO!AP821</f>
        <v>0</v>
      </c>
      <c r="AQ821" s="21">
        <f>+Produccion_UO!AQ821</f>
        <v>0</v>
      </c>
      <c r="AR821" s="21">
        <f>+Produccion_UO!AR821</f>
        <v>0</v>
      </c>
    </row>
    <row r="822" spans="10:44" x14ac:dyDescent="0.25">
      <c r="J822" s="24" t="s">
        <v>153</v>
      </c>
      <c r="K822" s="164" t="s">
        <v>292</v>
      </c>
      <c r="L822" s="165" t="s">
        <v>681</v>
      </c>
      <c r="M822" s="21">
        <f>+Produccion_UO!M822</f>
        <v>0</v>
      </c>
      <c r="N822" s="21">
        <f>+Produccion_UO!N822</f>
        <v>0</v>
      </c>
      <c r="O822" s="21">
        <f>+Produccion_UO!O822</f>
        <v>0</v>
      </c>
      <c r="P822" s="21">
        <f>+Produccion_UO!P822</f>
        <v>0</v>
      </c>
      <c r="Q822" s="21">
        <f>+Produccion_UO!Q822</f>
        <v>0</v>
      </c>
      <c r="R822" s="21">
        <f>+Produccion_UO!R822</f>
        <v>0</v>
      </c>
      <c r="S822" s="21">
        <f>+Produccion_UO!S822</f>
        <v>0</v>
      </c>
      <c r="T822" s="21">
        <f>+Produccion_UO!T822</f>
        <v>0</v>
      </c>
      <c r="U822" s="21">
        <f>+Produccion_UO!U822</f>
        <v>0</v>
      </c>
      <c r="V822" s="21">
        <f>+Produccion_UO!V822</f>
        <v>0</v>
      </c>
      <c r="W822" s="21">
        <f>+Produccion_UO!W822</f>
        <v>0</v>
      </c>
      <c r="X822" s="21">
        <f>+Produccion_UO!X822</f>
        <v>0</v>
      </c>
      <c r="Y822" s="21">
        <f>+Produccion_UO!Y822</f>
        <v>0</v>
      </c>
      <c r="Z822" s="21">
        <f>+Produccion_UO!Z822</f>
        <v>0</v>
      </c>
      <c r="AA822" s="21">
        <f>+Produccion_UO!AA822</f>
        <v>0</v>
      </c>
      <c r="AB822" s="21">
        <f>+Produccion_UO!AB822</f>
        <v>0</v>
      </c>
      <c r="AC822" s="21">
        <f>+Produccion_UO!AC822</f>
        <v>0</v>
      </c>
      <c r="AD822" s="21">
        <f>+Produccion_UO!AD822</f>
        <v>0</v>
      </c>
      <c r="AE822" s="21">
        <f>+Produccion_UO!AE822</f>
        <v>0</v>
      </c>
      <c r="AF822" s="21">
        <f>+Produccion_UO!AF822</f>
        <v>0</v>
      </c>
      <c r="AG822" s="21">
        <f>+Produccion_UO!AG822</f>
        <v>0</v>
      </c>
      <c r="AH822" s="21">
        <f>+Produccion_UO!AH822</f>
        <v>0</v>
      </c>
      <c r="AI822" s="21">
        <f>+Produccion_UO!AI822</f>
        <v>0</v>
      </c>
      <c r="AJ822" s="21">
        <f>+Produccion_UO!AJ822</f>
        <v>0</v>
      </c>
      <c r="AK822" s="21">
        <f>+Produccion_UO!AK822</f>
        <v>0</v>
      </c>
      <c r="AL822" s="21">
        <f>+Produccion_UO!AL822</f>
        <v>0</v>
      </c>
      <c r="AM822" s="21">
        <f>+Produccion_UO!AM822</f>
        <v>0</v>
      </c>
      <c r="AN822" s="21">
        <f>+Produccion_UO!AN822</f>
        <v>0</v>
      </c>
      <c r="AO822" s="21">
        <f>+Produccion_UO!AO822</f>
        <v>0</v>
      </c>
      <c r="AP822" s="21">
        <f>+Produccion_UO!AP822</f>
        <v>0</v>
      </c>
      <c r="AQ822" s="21">
        <f>+Produccion_UO!AQ822</f>
        <v>0</v>
      </c>
      <c r="AR822" s="21">
        <f>+Produccion_UO!AR822</f>
        <v>0</v>
      </c>
    </row>
    <row r="823" spans="10:44" x14ac:dyDescent="0.25">
      <c r="J823" s="24" t="s">
        <v>154</v>
      </c>
      <c r="K823" s="164" t="s">
        <v>293</v>
      </c>
      <c r="L823" s="165" t="s">
        <v>682</v>
      </c>
      <c r="M823" s="21">
        <f>+Produccion_UO!M823</f>
        <v>0</v>
      </c>
      <c r="N823" s="21">
        <f>+Produccion_UO!N823</f>
        <v>0</v>
      </c>
      <c r="O823" s="21">
        <f>+Produccion_UO!O823</f>
        <v>0</v>
      </c>
      <c r="P823" s="21">
        <f>+Produccion_UO!P823</f>
        <v>0</v>
      </c>
      <c r="Q823" s="21">
        <f>+Produccion_UO!Q823</f>
        <v>0</v>
      </c>
      <c r="R823" s="21">
        <f>+Produccion_UO!R823</f>
        <v>0</v>
      </c>
      <c r="S823" s="21">
        <f>+Produccion_UO!S823</f>
        <v>0</v>
      </c>
      <c r="T823" s="21">
        <f>+Produccion_UO!T823</f>
        <v>0</v>
      </c>
      <c r="U823" s="21">
        <f>+Produccion_UO!U823</f>
        <v>0</v>
      </c>
      <c r="V823" s="21">
        <f>+Produccion_UO!V823</f>
        <v>0</v>
      </c>
      <c r="W823" s="21">
        <f>+Produccion_UO!W823</f>
        <v>0</v>
      </c>
      <c r="X823" s="21">
        <f>+Produccion_UO!X823</f>
        <v>0</v>
      </c>
      <c r="Y823" s="21">
        <f>+Produccion_UO!Y823</f>
        <v>0</v>
      </c>
      <c r="Z823" s="21">
        <f>+Produccion_UO!Z823</f>
        <v>0</v>
      </c>
      <c r="AA823" s="21">
        <f>+Produccion_UO!AA823</f>
        <v>0</v>
      </c>
      <c r="AB823" s="21">
        <f>+Produccion_UO!AB823</f>
        <v>0</v>
      </c>
      <c r="AC823" s="21">
        <f>+Produccion_UO!AC823</f>
        <v>0</v>
      </c>
      <c r="AD823" s="21">
        <f>+Produccion_UO!AD823</f>
        <v>0</v>
      </c>
      <c r="AE823" s="21">
        <f>+Produccion_UO!AE823</f>
        <v>0</v>
      </c>
      <c r="AF823" s="21">
        <f>+Produccion_UO!AF823</f>
        <v>0</v>
      </c>
      <c r="AG823" s="21">
        <f>+Produccion_UO!AG823</f>
        <v>0</v>
      </c>
      <c r="AH823" s="21">
        <f>+Produccion_UO!AH823</f>
        <v>0</v>
      </c>
      <c r="AI823" s="21">
        <f>+Produccion_UO!AI823</f>
        <v>0</v>
      </c>
      <c r="AJ823" s="21">
        <f>+Produccion_UO!AJ823</f>
        <v>0</v>
      </c>
      <c r="AK823" s="21">
        <f>+Produccion_UO!AK823</f>
        <v>0</v>
      </c>
      <c r="AL823" s="21">
        <f>+Produccion_UO!AL823</f>
        <v>0</v>
      </c>
      <c r="AM823" s="21">
        <f>+Produccion_UO!AM823</f>
        <v>0</v>
      </c>
      <c r="AN823" s="21">
        <f>+Produccion_UO!AN823</f>
        <v>0</v>
      </c>
      <c r="AO823" s="21">
        <f>+Produccion_UO!AO823</f>
        <v>0</v>
      </c>
      <c r="AP823" s="21">
        <f>+Produccion_UO!AP823</f>
        <v>0</v>
      </c>
      <c r="AQ823" s="21">
        <f>+Produccion_UO!AQ823</f>
        <v>0</v>
      </c>
      <c r="AR823" s="21">
        <f>+Produccion_UO!AR823</f>
        <v>0</v>
      </c>
    </row>
    <row r="824" spans="10:44" x14ac:dyDescent="0.25">
      <c r="J824" s="24" t="s">
        <v>155</v>
      </c>
      <c r="K824" s="164" t="s">
        <v>233</v>
      </c>
      <c r="L824" s="165" t="s">
        <v>680</v>
      </c>
      <c r="M824" s="21">
        <f>+Produccion_UO!M824</f>
        <v>6.4674651092177999</v>
      </c>
      <c r="N824" s="21">
        <f>+Produccion_UO!N824</f>
        <v>6.3363704719519296</v>
      </c>
      <c r="O824" s="21">
        <f>+Produccion_UO!O824</f>
        <v>6.3407865700755304</v>
      </c>
      <c r="P824" s="21">
        <f>+Produccion_UO!P824</f>
        <v>6.3452026681991303</v>
      </c>
      <c r="Q824" s="21">
        <f>+Produccion_UO!Q824</f>
        <v>6.3496187663227301</v>
      </c>
      <c r="R824" s="21">
        <f>+Produccion_UO!R824</f>
        <v>5.80948158685593</v>
      </c>
      <c r="S824" s="21">
        <f>+Produccion_UO!S824</f>
        <v>5.26934440738912</v>
      </c>
      <c r="T824" s="21">
        <f>+Produccion_UO!T824</f>
        <v>4.8248753557417396</v>
      </c>
      <c r="U824" s="21">
        <f>+Produccion_UO!U824</f>
        <v>4.3804063040943504</v>
      </c>
      <c r="V824" s="21">
        <f>+Produccion_UO!V824</f>
        <v>4.0119892885472899</v>
      </c>
      <c r="W824" s="21">
        <f>+Produccion_UO!W824</f>
        <v>3.64357227300022</v>
      </c>
      <c r="X824" s="21">
        <f>+Produccion_UO!X824</f>
        <v>3.2751552574531599</v>
      </c>
      <c r="Y824" s="21">
        <f>+Produccion_UO!Y824</f>
        <v>3.0167018386529998</v>
      </c>
      <c r="Z824" s="21">
        <f>+Produccion_UO!Z824</f>
        <v>2.7582484198528401</v>
      </c>
      <c r="AA824" s="21">
        <f>+Produccion_UO!AA824</f>
        <v>1.24677657762102</v>
      </c>
      <c r="AB824" s="21">
        <f>+Produccion_UO!AB824</f>
        <v>0</v>
      </c>
      <c r="AC824" s="21">
        <f>+Produccion_UO!AC824</f>
        <v>0</v>
      </c>
      <c r="AD824" s="21">
        <f>+Produccion_UO!AD824</f>
        <v>0</v>
      </c>
      <c r="AE824" s="21">
        <f>+Produccion_UO!AE824</f>
        <v>0</v>
      </c>
      <c r="AF824" s="21">
        <f>+Produccion_UO!AF824</f>
        <v>0</v>
      </c>
      <c r="AG824" s="21">
        <f>+Produccion_UO!AG824</f>
        <v>0</v>
      </c>
      <c r="AH824" s="21">
        <f>+Produccion_UO!AH824</f>
        <v>0</v>
      </c>
      <c r="AI824" s="21">
        <f>+Produccion_UO!AI824</f>
        <v>0</v>
      </c>
      <c r="AJ824" s="21">
        <f>+Produccion_UO!AJ824</f>
        <v>0</v>
      </c>
      <c r="AK824" s="21">
        <f>+Produccion_UO!AK824</f>
        <v>0</v>
      </c>
      <c r="AL824" s="21">
        <f>+Produccion_UO!AL824</f>
        <v>0</v>
      </c>
      <c r="AM824" s="21">
        <f>+Produccion_UO!AM824</f>
        <v>0</v>
      </c>
      <c r="AN824" s="21">
        <f>+Produccion_UO!AN824</f>
        <v>0</v>
      </c>
      <c r="AO824" s="21">
        <f>+Produccion_UO!AO824</f>
        <v>0</v>
      </c>
      <c r="AP824" s="21">
        <f>+Produccion_UO!AP824</f>
        <v>0</v>
      </c>
      <c r="AQ824" s="21">
        <f>+Produccion_UO!AQ824</f>
        <v>0</v>
      </c>
      <c r="AR824" s="21">
        <f>+Produccion_UO!AR824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2603" priority="704" operator="containsText" text="CO2e">
      <formula>NOT(ISERROR(SEARCH("CO2e",J23)))</formula>
    </cfRule>
    <cfRule type="containsText" dxfId="2602" priority="705" operator="containsText" text="HFO">
      <formula>NOT(ISERROR(SEARCH("HFO",J23)))</formula>
    </cfRule>
    <cfRule type="containsText" dxfId="2601" priority="706" operator="containsText" text="LPG">
      <formula>NOT(ISERROR(SEARCH("LPG",J23)))</formula>
    </cfRule>
    <cfRule type="containsText" dxfId="2600" priority="707" operator="containsText" text="KER">
      <formula>NOT(ISERROR(SEARCH("KER",J23)))</formula>
    </cfRule>
    <cfRule type="containsText" dxfId="2599" priority="708" operator="containsText" text="DSL">
      <formula>NOT(ISERROR(SEARCH("DSL",J23)))</formula>
    </cfRule>
    <cfRule type="containsText" dxfId="2598" priority="709" operator="containsText" text="GSL">
      <formula>NOT(ISERROR(SEARCH("GSL",J23)))</formula>
    </cfRule>
    <cfRule type="containsText" dxfId="2597" priority="710" operator="containsText" text="OIL">
      <formula>NOT(ISERROR(SEARCH("OIL",J23)))</formula>
    </cfRule>
    <cfRule type="containsText" dxfId="2596" priority="711" operator="containsText" text="GAS">
      <formula>NOT(ISERROR(SEARCH("GAS",J23)))</formula>
    </cfRule>
  </conditionalFormatting>
  <conditionalFormatting sqref="J36">
    <cfRule type="containsText" dxfId="2595" priority="696" operator="containsText" text="CO2e">
      <formula>NOT(ISERROR(SEARCH("CO2e",J36)))</formula>
    </cfRule>
    <cfRule type="containsText" dxfId="2594" priority="697" operator="containsText" text="HFO">
      <formula>NOT(ISERROR(SEARCH("HFO",J36)))</formula>
    </cfRule>
    <cfRule type="containsText" dxfId="2593" priority="698" operator="containsText" text="LPG">
      <formula>NOT(ISERROR(SEARCH("LPG",J36)))</formula>
    </cfRule>
    <cfRule type="containsText" dxfId="2592" priority="699" operator="containsText" text="KER">
      <formula>NOT(ISERROR(SEARCH("KER",J36)))</formula>
    </cfRule>
    <cfRule type="containsText" dxfId="2591" priority="700" operator="containsText" text="DSL">
      <formula>NOT(ISERROR(SEARCH("DSL",J36)))</formula>
    </cfRule>
    <cfRule type="containsText" dxfId="2590" priority="701" operator="containsText" text="GSL">
      <formula>NOT(ISERROR(SEARCH("GSL",J36)))</formula>
    </cfRule>
    <cfRule type="containsText" dxfId="2589" priority="702" operator="containsText" text="OIL">
      <formula>NOT(ISERROR(SEARCH("OIL",J36)))</formula>
    </cfRule>
    <cfRule type="containsText" dxfId="2588" priority="703" operator="containsText" text="GAS">
      <formula>NOT(ISERROR(SEARCH("GAS",J36)))</formula>
    </cfRule>
  </conditionalFormatting>
  <conditionalFormatting sqref="J49">
    <cfRule type="containsText" dxfId="2587" priority="688" operator="containsText" text="CO2e">
      <formula>NOT(ISERROR(SEARCH("CO2e",J49)))</formula>
    </cfRule>
    <cfRule type="containsText" dxfId="2586" priority="689" operator="containsText" text="HFO">
      <formula>NOT(ISERROR(SEARCH("HFO",J49)))</formula>
    </cfRule>
    <cfRule type="containsText" dxfId="2585" priority="690" operator="containsText" text="LPG">
      <formula>NOT(ISERROR(SEARCH("LPG",J49)))</formula>
    </cfRule>
    <cfRule type="containsText" dxfId="2584" priority="691" operator="containsText" text="KER">
      <formula>NOT(ISERROR(SEARCH("KER",J49)))</formula>
    </cfRule>
    <cfRule type="containsText" dxfId="2583" priority="692" operator="containsText" text="DSL">
      <formula>NOT(ISERROR(SEARCH("DSL",J49)))</formula>
    </cfRule>
    <cfRule type="containsText" dxfId="2582" priority="693" operator="containsText" text="GSL">
      <formula>NOT(ISERROR(SEARCH("GSL",J49)))</formula>
    </cfRule>
    <cfRule type="containsText" dxfId="2581" priority="694" operator="containsText" text="OIL">
      <formula>NOT(ISERROR(SEARCH("OIL",J49)))</formula>
    </cfRule>
    <cfRule type="containsText" dxfId="2580" priority="695" operator="containsText" text="GAS">
      <formula>NOT(ISERROR(SEARCH("GAS",J49)))</formula>
    </cfRule>
  </conditionalFormatting>
  <conditionalFormatting sqref="J62">
    <cfRule type="containsText" dxfId="2579" priority="680" operator="containsText" text="CO2e">
      <formula>NOT(ISERROR(SEARCH("CO2e",J62)))</formula>
    </cfRule>
    <cfRule type="containsText" dxfId="2578" priority="681" operator="containsText" text="HFO">
      <formula>NOT(ISERROR(SEARCH("HFO",J62)))</formula>
    </cfRule>
    <cfRule type="containsText" dxfId="2577" priority="682" operator="containsText" text="LPG">
      <formula>NOT(ISERROR(SEARCH("LPG",J62)))</formula>
    </cfRule>
    <cfRule type="containsText" dxfId="2576" priority="683" operator="containsText" text="KER">
      <formula>NOT(ISERROR(SEARCH("KER",J62)))</formula>
    </cfRule>
    <cfRule type="containsText" dxfId="2575" priority="684" operator="containsText" text="DSL">
      <formula>NOT(ISERROR(SEARCH("DSL",J62)))</formula>
    </cfRule>
    <cfRule type="containsText" dxfId="2574" priority="685" operator="containsText" text="GSL">
      <formula>NOT(ISERROR(SEARCH("GSL",J62)))</formula>
    </cfRule>
    <cfRule type="containsText" dxfId="2573" priority="686" operator="containsText" text="OIL">
      <formula>NOT(ISERROR(SEARCH("OIL",J62)))</formula>
    </cfRule>
    <cfRule type="containsText" dxfId="2572" priority="687" operator="containsText" text="GAS">
      <formula>NOT(ISERROR(SEARCH("GAS",J62)))</formula>
    </cfRule>
  </conditionalFormatting>
  <conditionalFormatting sqref="J75">
    <cfRule type="containsText" dxfId="2571" priority="672" operator="containsText" text="CO2e">
      <formula>NOT(ISERROR(SEARCH("CO2e",J75)))</formula>
    </cfRule>
    <cfRule type="containsText" dxfId="2570" priority="673" operator="containsText" text="HFO">
      <formula>NOT(ISERROR(SEARCH("HFO",J75)))</formula>
    </cfRule>
    <cfRule type="containsText" dxfId="2569" priority="674" operator="containsText" text="LPG">
      <formula>NOT(ISERROR(SEARCH("LPG",J75)))</formula>
    </cfRule>
    <cfRule type="containsText" dxfId="2568" priority="675" operator="containsText" text="KER">
      <formula>NOT(ISERROR(SEARCH("KER",J75)))</formula>
    </cfRule>
    <cfRule type="containsText" dxfId="2567" priority="676" operator="containsText" text="DSL">
      <formula>NOT(ISERROR(SEARCH("DSL",J75)))</formula>
    </cfRule>
    <cfRule type="containsText" dxfId="2566" priority="677" operator="containsText" text="GSL">
      <formula>NOT(ISERROR(SEARCH("GSL",J75)))</formula>
    </cfRule>
    <cfRule type="containsText" dxfId="2565" priority="678" operator="containsText" text="OIL">
      <formula>NOT(ISERROR(SEARCH("OIL",J75)))</formula>
    </cfRule>
    <cfRule type="containsText" dxfId="2564" priority="679" operator="containsText" text="GAS">
      <formula>NOT(ISERROR(SEARCH("GAS",J75)))</formula>
    </cfRule>
  </conditionalFormatting>
  <conditionalFormatting sqref="J89">
    <cfRule type="containsText" dxfId="2563" priority="664" operator="containsText" text="CO2e">
      <formula>NOT(ISERROR(SEARCH("CO2e",J89)))</formula>
    </cfRule>
    <cfRule type="containsText" dxfId="2562" priority="665" operator="containsText" text="HFO">
      <formula>NOT(ISERROR(SEARCH("HFO",J89)))</formula>
    </cfRule>
    <cfRule type="containsText" dxfId="2561" priority="666" operator="containsText" text="LPG">
      <formula>NOT(ISERROR(SEARCH("LPG",J89)))</formula>
    </cfRule>
    <cfRule type="containsText" dxfId="2560" priority="667" operator="containsText" text="KER">
      <formula>NOT(ISERROR(SEARCH("KER",J89)))</formula>
    </cfRule>
    <cfRule type="containsText" dxfId="2559" priority="668" operator="containsText" text="DSL">
      <formula>NOT(ISERROR(SEARCH("DSL",J89)))</formula>
    </cfRule>
    <cfRule type="containsText" dxfId="2558" priority="669" operator="containsText" text="GSL">
      <formula>NOT(ISERROR(SEARCH("GSL",J89)))</formula>
    </cfRule>
    <cfRule type="containsText" dxfId="2557" priority="670" operator="containsText" text="OIL">
      <formula>NOT(ISERROR(SEARCH("OIL",J89)))</formula>
    </cfRule>
    <cfRule type="containsText" dxfId="2556" priority="671" operator="containsText" text="GAS">
      <formula>NOT(ISERROR(SEARCH("GAS",J89)))</formula>
    </cfRule>
  </conditionalFormatting>
  <conditionalFormatting sqref="J102">
    <cfRule type="containsText" dxfId="2555" priority="656" operator="containsText" text="CO2e">
      <formula>NOT(ISERROR(SEARCH("CO2e",J102)))</formula>
    </cfRule>
    <cfRule type="containsText" dxfId="2554" priority="657" operator="containsText" text="HFO">
      <formula>NOT(ISERROR(SEARCH("HFO",J102)))</formula>
    </cfRule>
    <cfRule type="containsText" dxfId="2553" priority="658" operator="containsText" text="LPG">
      <formula>NOT(ISERROR(SEARCH("LPG",J102)))</formula>
    </cfRule>
    <cfRule type="containsText" dxfId="2552" priority="659" operator="containsText" text="KER">
      <formula>NOT(ISERROR(SEARCH("KER",J102)))</formula>
    </cfRule>
    <cfRule type="containsText" dxfId="2551" priority="660" operator="containsText" text="DSL">
      <formula>NOT(ISERROR(SEARCH("DSL",J102)))</formula>
    </cfRule>
    <cfRule type="containsText" dxfId="2550" priority="661" operator="containsText" text="GSL">
      <formula>NOT(ISERROR(SEARCH("GSL",J102)))</formula>
    </cfRule>
    <cfRule type="containsText" dxfId="2549" priority="662" operator="containsText" text="OIL">
      <formula>NOT(ISERROR(SEARCH("OIL",J102)))</formula>
    </cfRule>
    <cfRule type="containsText" dxfId="2548" priority="663" operator="containsText" text="GAS">
      <formula>NOT(ISERROR(SEARCH("GAS",J102)))</formula>
    </cfRule>
  </conditionalFormatting>
  <conditionalFormatting sqref="J115">
    <cfRule type="containsText" dxfId="2547" priority="648" operator="containsText" text="CO2e">
      <formula>NOT(ISERROR(SEARCH("CO2e",J115)))</formula>
    </cfRule>
    <cfRule type="containsText" dxfId="2546" priority="649" operator="containsText" text="HFO">
      <formula>NOT(ISERROR(SEARCH("HFO",J115)))</formula>
    </cfRule>
    <cfRule type="containsText" dxfId="2545" priority="650" operator="containsText" text="LPG">
      <formula>NOT(ISERROR(SEARCH("LPG",J115)))</formula>
    </cfRule>
    <cfRule type="containsText" dxfId="2544" priority="651" operator="containsText" text="KER">
      <formula>NOT(ISERROR(SEARCH("KER",J115)))</formula>
    </cfRule>
    <cfRule type="containsText" dxfId="2543" priority="652" operator="containsText" text="DSL">
      <formula>NOT(ISERROR(SEARCH("DSL",J115)))</formula>
    </cfRule>
    <cfRule type="containsText" dxfId="2542" priority="653" operator="containsText" text="GSL">
      <formula>NOT(ISERROR(SEARCH("GSL",J115)))</formula>
    </cfRule>
    <cfRule type="containsText" dxfId="2541" priority="654" operator="containsText" text="OIL">
      <formula>NOT(ISERROR(SEARCH("OIL",J115)))</formula>
    </cfRule>
    <cfRule type="containsText" dxfId="2540" priority="655" operator="containsText" text="GAS">
      <formula>NOT(ISERROR(SEARCH("GAS",J115)))</formula>
    </cfRule>
  </conditionalFormatting>
  <conditionalFormatting sqref="J128">
    <cfRule type="containsText" dxfId="2539" priority="640" operator="containsText" text="CO2e">
      <formula>NOT(ISERROR(SEARCH("CO2e",J128)))</formula>
    </cfRule>
    <cfRule type="containsText" dxfId="2538" priority="641" operator="containsText" text="HFO">
      <formula>NOT(ISERROR(SEARCH("HFO",J128)))</formula>
    </cfRule>
    <cfRule type="containsText" dxfId="2537" priority="642" operator="containsText" text="LPG">
      <formula>NOT(ISERROR(SEARCH("LPG",J128)))</formula>
    </cfRule>
    <cfRule type="containsText" dxfId="2536" priority="643" operator="containsText" text="KER">
      <formula>NOT(ISERROR(SEARCH("KER",J128)))</formula>
    </cfRule>
    <cfRule type="containsText" dxfId="2535" priority="644" operator="containsText" text="DSL">
      <formula>NOT(ISERROR(SEARCH("DSL",J128)))</formula>
    </cfRule>
    <cfRule type="containsText" dxfId="2534" priority="645" operator="containsText" text="GSL">
      <formula>NOT(ISERROR(SEARCH("GSL",J128)))</formula>
    </cfRule>
    <cfRule type="containsText" dxfId="2533" priority="646" operator="containsText" text="OIL">
      <formula>NOT(ISERROR(SEARCH("OIL",J128)))</formula>
    </cfRule>
    <cfRule type="containsText" dxfId="2532" priority="647" operator="containsText" text="GAS">
      <formula>NOT(ISERROR(SEARCH("GAS",J128)))</formula>
    </cfRule>
  </conditionalFormatting>
  <conditionalFormatting sqref="J142">
    <cfRule type="containsText" dxfId="2531" priority="632" operator="containsText" text="CO2e">
      <formula>NOT(ISERROR(SEARCH("CO2e",J142)))</formula>
    </cfRule>
    <cfRule type="containsText" dxfId="2530" priority="633" operator="containsText" text="HFO">
      <formula>NOT(ISERROR(SEARCH("HFO",J142)))</formula>
    </cfRule>
    <cfRule type="containsText" dxfId="2529" priority="634" operator="containsText" text="LPG">
      <formula>NOT(ISERROR(SEARCH("LPG",J142)))</formula>
    </cfRule>
    <cfRule type="containsText" dxfId="2528" priority="635" operator="containsText" text="KER">
      <formula>NOT(ISERROR(SEARCH("KER",J142)))</formula>
    </cfRule>
    <cfRule type="containsText" dxfId="2527" priority="636" operator="containsText" text="DSL">
      <formula>NOT(ISERROR(SEARCH("DSL",J142)))</formula>
    </cfRule>
    <cfRule type="containsText" dxfId="2526" priority="637" operator="containsText" text="GSL">
      <formula>NOT(ISERROR(SEARCH("GSL",J142)))</formula>
    </cfRule>
    <cfRule type="containsText" dxfId="2525" priority="638" operator="containsText" text="OIL">
      <formula>NOT(ISERROR(SEARCH("OIL",J142)))</formula>
    </cfRule>
    <cfRule type="containsText" dxfId="2524" priority="639" operator="containsText" text="GAS">
      <formula>NOT(ISERROR(SEARCH("GAS",J142)))</formula>
    </cfRule>
  </conditionalFormatting>
  <conditionalFormatting sqref="J155">
    <cfRule type="containsText" dxfId="2523" priority="624" operator="containsText" text="CO2e">
      <formula>NOT(ISERROR(SEARCH("CO2e",J155)))</formula>
    </cfRule>
    <cfRule type="containsText" dxfId="2522" priority="625" operator="containsText" text="HFO">
      <formula>NOT(ISERROR(SEARCH("HFO",J155)))</formula>
    </cfRule>
    <cfRule type="containsText" dxfId="2521" priority="626" operator="containsText" text="LPG">
      <formula>NOT(ISERROR(SEARCH("LPG",J155)))</formula>
    </cfRule>
    <cfRule type="containsText" dxfId="2520" priority="627" operator="containsText" text="KER">
      <formula>NOT(ISERROR(SEARCH("KER",J155)))</formula>
    </cfRule>
    <cfRule type="containsText" dxfId="2519" priority="628" operator="containsText" text="DSL">
      <formula>NOT(ISERROR(SEARCH("DSL",J155)))</formula>
    </cfRule>
    <cfRule type="containsText" dxfId="2518" priority="629" operator="containsText" text="GSL">
      <formula>NOT(ISERROR(SEARCH("GSL",J155)))</formula>
    </cfRule>
    <cfRule type="containsText" dxfId="2517" priority="630" operator="containsText" text="OIL">
      <formula>NOT(ISERROR(SEARCH("OIL",J155)))</formula>
    </cfRule>
    <cfRule type="containsText" dxfId="2516" priority="631" operator="containsText" text="GAS">
      <formula>NOT(ISERROR(SEARCH("GAS",J155)))</formula>
    </cfRule>
  </conditionalFormatting>
  <conditionalFormatting sqref="J168">
    <cfRule type="containsText" dxfId="2515" priority="616" operator="containsText" text="CO2e">
      <formula>NOT(ISERROR(SEARCH("CO2e",J168)))</formula>
    </cfRule>
    <cfRule type="containsText" dxfId="2514" priority="617" operator="containsText" text="HFO">
      <formula>NOT(ISERROR(SEARCH("HFO",J168)))</formula>
    </cfRule>
    <cfRule type="containsText" dxfId="2513" priority="618" operator="containsText" text="LPG">
      <formula>NOT(ISERROR(SEARCH("LPG",J168)))</formula>
    </cfRule>
    <cfRule type="containsText" dxfId="2512" priority="619" operator="containsText" text="KER">
      <formula>NOT(ISERROR(SEARCH("KER",J168)))</formula>
    </cfRule>
    <cfRule type="containsText" dxfId="2511" priority="620" operator="containsText" text="DSL">
      <formula>NOT(ISERROR(SEARCH("DSL",J168)))</formula>
    </cfRule>
    <cfRule type="containsText" dxfId="2510" priority="621" operator="containsText" text="GSL">
      <formula>NOT(ISERROR(SEARCH("GSL",J168)))</formula>
    </cfRule>
    <cfRule type="containsText" dxfId="2509" priority="622" operator="containsText" text="OIL">
      <formula>NOT(ISERROR(SEARCH("OIL",J168)))</formula>
    </cfRule>
    <cfRule type="containsText" dxfId="2508" priority="623" operator="containsText" text="GAS">
      <formula>NOT(ISERROR(SEARCH("GAS",J168)))</formula>
    </cfRule>
  </conditionalFormatting>
  <conditionalFormatting sqref="J183">
    <cfRule type="containsText" dxfId="2507" priority="608" operator="containsText" text="CO2e">
      <formula>NOT(ISERROR(SEARCH("CO2e",J183)))</formula>
    </cfRule>
    <cfRule type="containsText" dxfId="2506" priority="609" operator="containsText" text="HFO">
      <formula>NOT(ISERROR(SEARCH("HFO",J183)))</formula>
    </cfRule>
    <cfRule type="containsText" dxfId="2505" priority="610" operator="containsText" text="LPG">
      <formula>NOT(ISERROR(SEARCH("LPG",J183)))</formula>
    </cfRule>
    <cfRule type="containsText" dxfId="2504" priority="611" operator="containsText" text="KER">
      <formula>NOT(ISERROR(SEARCH("KER",J183)))</formula>
    </cfRule>
    <cfRule type="containsText" dxfId="2503" priority="612" operator="containsText" text="DSL">
      <formula>NOT(ISERROR(SEARCH("DSL",J183)))</formula>
    </cfRule>
    <cfRule type="containsText" dxfId="2502" priority="613" operator="containsText" text="GSL">
      <formula>NOT(ISERROR(SEARCH("GSL",J183)))</formula>
    </cfRule>
    <cfRule type="containsText" dxfId="2501" priority="614" operator="containsText" text="OIL">
      <formula>NOT(ISERROR(SEARCH("OIL",J183)))</formula>
    </cfRule>
    <cfRule type="containsText" dxfId="2500" priority="615" operator="containsText" text="GAS">
      <formula>NOT(ISERROR(SEARCH("GAS",J183)))</formula>
    </cfRule>
  </conditionalFormatting>
  <conditionalFormatting sqref="J196">
    <cfRule type="containsText" dxfId="2499" priority="600" operator="containsText" text="CO2e">
      <formula>NOT(ISERROR(SEARCH("CO2e",J196)))</formula>
    </cfRule>
    <cfRule type="containsText" dxfId="2498" priority="601" operator="containsText" text="HFO">
      <formula>NOT(ISERROR(SEARCH("HFO",J196)))</formula>
    </cfRule>
    <cfRule type="containsText" dxfId="2497" priority="602" operator="containsText" text="LPG">
      <formula>NOT(ISERROR(SEARCH("LPG",J196)))</formula>
    </cfRule>
    <cfRule type="containsText" dxfId="2496" priority="603" operator="containsText" text="KER">
      <formula>NOT(ISERROR(SEARCH("KER",J196)))</formula>
    </cfRule>
    <cfRule type="containsText" dxfId="2495" priority="604" operator="containsText" text="DSL">
      <formula>NOT(ISERROR(SEARCH("DSL",J196)))</formula>
    </cfRule>
    <cfRule type="containsText" dxfId="2494" priority="605" operator="containsText" text="GSL">
      <formula>NOT(ISERROR(SEARCH("GSL",J196)))</formula>
    </cfRule>
    <cfRule type="containsText" dxfId="2493" priority="606" operator="containsText" text="OIL">
      <formula>NOT(ISERROR(SEARCH("OIL",J196)))</formula>
    </cfRule>
    <cfRule type="containsText" dxfId="2492" priority="607" operator="containsText" text="GAS">
      <formula>NOT(ISERROR(SEARCH("GAS",J196)))</formula>
    </cfRule>
  </conditionalFormatting>
  <conditionalFormatting sqref="J209">
    <cfRule type="containsText" dxfId="2491" priority="592" operator="containsText" text="CO2e">
      <formula>NOT(ISERROR(SEARCH("CO2e",J209)))</formula>
    </cfRule>
    <cfRule type="containsText" dxfId="2490" priority="593" operator="containsText" text="HFO">
      <formula>NOT(ISERROR(SEARCH("HFO",J209)))</formula>
    </cfRule>
    <cfRule type="containsText" dxfId="2489" priority="594" operator="containsText" text="LPG">
      <formula>NOT(ISERROR(SEARCH("LPG",J209)))</formula>
    </cfRule>
    <cfRule type="containsText" dxfId="2488" priority="595" operator="containsText" text="KER">
      <formula>NOT(ISERROR(SEARCH("KER",J209)))</formula>
    </cfRule>
    <cfRule type="containsText" dxfId="2487" priority="596" operator="containsText" text="DSL">
      <formula>NOT(ISERROR(SEARCH("DSL",J209)))</formula>
    </cfRule>
    <cfRule type="containsText" dxfId="2486" priority="597" operator="containsText" text="GSL">
      <formula>NOT(ISERROR(SEARCH("GSL",J209)))</formula>
    </cfRule>
    <cfRule type="containsText" dxfId="2485" priority="598" operator="containsText" text="OIL">
      <formula>NOT(ISERROR(SEARCH("OIL",J209)))</formula>
    </cfRule>
    <cfRule type="containsText" dxfId="2484" priority="599" operator="containsText" text="GAS">
      <formula>NOT(ISERROR(SEARCH("GAS",J209)))</formula>
    </cfRule>
  </conditionalFormatting>
  <conditionalFormatting sqref="J222">
    <cfRule type="containsText" dxfId="2483" priority="584" operator="containsText" text="CO2e">
      <formula>NOT(ISERROR(SEARCH("CO2e",J222)))</formula>
    </cfRule>
    <cfRule type="containsText" dxfId="2482" priority="585" operator="containsText" text="HFO">
      <formula>NOT(ISERROR(SEARCH("HFO",J222)))</formula>
    </cfRule>
    <cfRule type="containsText" dxfId="2481" priority="586" operator="containsText" text="LPG">
      <formula>NOT(ISERROR(SEARCH("LPG",J222)))</formula>
    </cfRule>
    <cfRule type="containsText" dxfId="2480" priority="587" operator="containsText" text="KER">
      <formula>NOT(ISERROR(SEARCH("KER",J222)))</formula>
    </cfRule>
    <cfRule type="containsText" dxfId="2479" priority="588" operator="containsText" text="DSL">
      <formula>NOT(ISERROR(SEARCH("DSL",J222)))</formula>
    </cfRule>
    <cfRule type="containsText" dxfId="2478" priority="589" operator="containsText" text="GSL">
      <formula>NOT(ISERROR(SEARCH("GSL",J222)))</formula>
    </cfRule>
    <cfRule type="containsText" dxfId="2477" priority="590" operator="containsText" text="OIL">
      <formula>NOT(ISERROR(SEARCH("OIL",J222)))</formula>
    </cfRule>
    <cfRule type="containsText" dxfId="2476" priority="591" operator="containsText" text="GAS">
      <formula>NOT(ISERROR(SEARCH("GAS",J222)))</formula>
    </cfRule>
  </conditionalFormatting>
  <conditionalFormatting sqref="J236">
    <cfRule type="containsText" dxfId="2475" priority="576" operator="containsText" text="CO2e">
      <formula>NOT(ISERROR(SEARCH("CO2e",J236)))</formula>
    </cfRule>
    <cfRule type="containsText" dxfId="2474" priority="577" operator="containsText" text="HFO">
      <formula>NOT(ISERROR(SEARCH("HFO",J236)))</formula>
    </cfRule>
    <cfRule type="containsText" dxfId="2473" priority="578" operator="containsText" text="LPG">
      <formula>NOT(ISERROR(SEARCH("LPG",J236)))</formula>
    </cfRule>
    <cfRule type="containsText" dxfId="2472" priority="579" operator="containsText" text="KER">
      <formula>NOT(ISERROR(SEARCH("KER",J236)))</formula>
    </cfRule>
    <cfRule type="containsText" dxfId="2471" priority="580" operator="containsText" text="DSL">
      <formula>NOT(ISERROR(SEARCH("DSL",J236)))</formula>
    </cfRule>
    <cfRule type="containsText" dxfId="2470" priority="581" operator="containsText" text="GSL">
      <formula>NOT(ISERROR(SEARCH("GSL",J236)))</formula>
    </cfRule>
    <cfRule type="containsText" dxfId="2469" priority="582" operator="containsText" text="OIL">
      <formula>NOT(ISERROR(SEARCH("OIL",J236)))</formula>
    </cfRule>
    <cfRule type="containsText" dxfId="2468" priority="583" operator="containsText" text="GAS">
      <formula>NOT(ISERROR(SEARCH("GAS",J236)))</formula>
    </cfRule>
  </conditionalFormatting>
  <conditionalFormatting sqref="J249">
    <cfRule type="containsText" dxfId="2467" priority="568" operator="containsText" text="CO2e">
      <formula>NOT(ISERROR(SEARCH("CO2e",J249)))</formula>
    </cfRule>
    <cfRule type="containsText" dxfId="2466" priority="569" operator="containsText" text="HFO">
      <formula>NOT(ISERROR(SEARCH("HFO",J249)))</formula>
    </cfRule>
    <cfRule type="containsText" dxfId="2465" priority="570" operator="containsText" text="LPG">
      <formula>NOT(ISERROR(SEARCH("LPG",J249)))</formula>
    </cfRule>
    <cfRule type="containsText" dxfId="2464" priority="571" operator="containsText" text="KER">
      <formula>NOT(ISERROR(SEARCH("KER",J249)))</formula>
    </cfRule>
    <cfRule type="containsText" dxfId="2463" priority="572" operator="containsText" text="DSL">
      <formula>NOT(ISERROR(SEARCH("DSL",J249)))</formula>
    </cfRule>
    <cfRule type="containsText" dxfId="2462" priority="573" operator="containsText" text="GSL">
      <formula>NOT(ISERROR(SEARCH("GSL",J249)))</formula>
    </cfRule>
    <cfRule type="containsText" dxfId="2461" priority="574" operator="containsText" text="OIL">
      <formula>NOT(ISERROR(SEARCH("OIL",J249)))</formula>
    </cfRule>
    <cfRule type="containsText" dxfId="2460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2459" priority="567" operator="containsText" text="ELC">
      <formula>NOT(ISERROR(SEARCH("ELC",J1)))</formula>
    </cfRule>
  </conditionalFormatting>
  <conditionalFormatting sqref="J326">
    <cfRule type="containsText" dxfId="2458" priority="566" operator="containsText" text="ELC">
      <formula>NOT(ISERROR(SEARCH("ELC",J326)))</formula>
    </cfRule>
  </conditionalFormatting>
  <conditionalFormatting sqref="J339">
    <cfRule type="containsText" dxfId="2457" priority="565" operator="containsText" text="ELC">
      <formula>NOT(ISERROR(SEARCH("ELC",J339)))</formula>
    </cfRule>
  </conditionalFormatting>
  <conditionalFormatting sqref="J352">
    <cfRule type="containsText" dxfId="2456" priority="564" operator="containsText" text="ELC">
      <formula>NOT(ISERROR(SEARCH("ELC",J352)))</formula>
    </cfRule>
  </conditionalFormatting>
  <conditionalFormatting sqref="J365">
    <cfRule type="containsText" dxfId="2455" priority="563" operator="containsText" text="ELC">
      <formula>NOT(ISERROR(SEARCH("ELC",J365)))</formula>
    </cfRule>
  </conditionalFormatting>
  <conditionalFormatting sqref="J378">
    <cfRule type="containsText" dxfId="2454" priority="562" operator="containsText" text="ELC">
      <formula>NOT(ISERROR(SEARCH("ELC",J378)))</formula>
    </cfRule>
  </conditionalFormatting>
  <conditionalFormatting sqref="J383 J385:J386">
    <cfRule type="containsText" dxfId="2453" priority="561" operator="containsText" text="ELC">
      <formula>NOT(ISERROR(SEARCH("ELC",J383)))</formula>
    </cfRule>
  </conditionalFormatting>
  <conditionalFormatting sqref="J394">
    <cfRule type="containsText" dxfId="2452" priority="560" operator="containsText" text="ELC">
      <formula>NOT(ISERROR(SEARCH("ELC",J394)))</formula>
    </cfRule>
  </conditionalFormatting>
  <conditionalFormatting sqref="J411:J412">
    <cfRule type="containsText" dxfId="2451" priority="559" operator="containsText" text="ELC">
      <formula>NOT(ISERROR(SEARCH("ELC",J411)))</formula>
    </cfRule>
  </conditionalFormatting>
  <conditionalFormatting sqref="J420">
    <cfRule type="containsText" dxfId="2450" priority="558" operator="containsText" text="ELC">
      <formula>NOT(ISERROR(SEARCH("ELC",J420)))</formula>
    </cfRule>
  </conditionalFormatting>
  <conditionalFormatting sqref="J433 J422 J424:J425">
    <cfRule type="containsText" dxfId="2449" priority="557" operator="containsText" text="ELC">
      <formula>NOT(ISERROR(SEARCH("ELC",J422)))</formula>
    </cfRule>
  </conditionalFormatting>
  <conditionalFormatting sqref="J446 J435 J437:J438">
    <cfRule type="containsText" dxfId="2448" priority="556" operator="containsText" text="ELC">
      <formula>NOT(ISERROR(SEARCH("ELC",J435)))</formula>
    </cfRule>
  </conditionalFormatting>
  <conditionalFormatting sqref="J459 J448 J450:J451">
    <cfRule type="containsText" dxfId="2447" priority="555" operator="containsText" text="ELC">
      <formula>NOT(ISERROR(SEARCH("ELC",J448)))</formula>
    </cfRule>
  </conditionalFormatting>
  <conditionalFormatting sqref="J398:J399">
    <cfRule type="containsText" dxfId="2446" priority="554" operator="containsText" text="ELC">
      <formula>NOT(ISERROR(SEARCH("ELC",J398)))</formula>
    </cfRule>
  </conditionalFormatting>
  <conditionalFormatting sqref="J407:J408">
    <cfRule type="containsText" dxfId="2445" priority="553" operator="containsText" text="ELC">
      <formula>NOT(ISERROR(SEARCH("ELC",J407)))</formula>
    </cfRule>
  </conditionalFormatting>
  <conditionalFormatting sqref="J463:J464">
    <cfRule type="containsText" dxfId="2444" priority="552" operator="containsText" text="ELC">
      <formula>NOT(ISERROR(SEARCH("ELC",J463)))</formula>
    </cfRule>
  </conditionalFormatting>
  <conditionalFormatting sqref="J472">
    <cfRule type="containsText" dxfId="2443" priority="551" operator="containsText" text="ELC">
      <formula>NOT(ISERROR(SEARCH("ELC",J472)))</formula>
    </cfRule>
  </conditionalFormatting>
  <conditionalFormatting sqref="J474 J476:J477">
    <cfRule type="containsText" dxfId="2442" priority="550" operator="containsText" text="ELC">
      <formula>NOT(ISERROR(SEARCH("ELC",J474)))</formula>
    </cfRule>
  </conditionalFormatting>
  <conditionalFormatting sqref="J487 J489:J490">
    <cfRule type="containsText" dxfId="2441" priority="549" operator="containsText" text="ELC">
      <formula>NOT(ISERROR(SEARCH("ELC",J487)))</formula>
    </cfRule>
  </conditionalFormatting>
  <conditionalFormatting sqref="J485">
    <cfRule type="containsText" dxfId="2440" priority="548" operator="containsText" text="ELC">
      <formula>NOT(ISERROR(SEARCH("ELC",J485)))</formula>
    </cfRule>
  </conditionalFormatting>
  <conditionalFormatting sqref="J498">
    <cfRule type="containsText" dxfId="2439" priority="547" operator="containsText" text="ELC">
      <formula>NOT(ISERROR(SEARCH("ELC",J498)))</formula>
    </cfRule>
  </conditionalFormatting>
  <conditionalFormatting sqref="J502:J503">
    <cfRule type="containsText" dxfId="2438" priority="546" operator="containsText" text="ELC">
      <formula>NOT(ISERROR(SEARCH("ELC",J502)))</formula>
    </cfRule>
  </conditionalFormatting>
  <conditionalFormatting sqref="J511">
    <cfRule type="containsText" dxfId="2437" priority="545" operator="containsText" text="ELC">
      <formula>NOT(ISERROR(SEARCH("ELC",J511)))</formula>
    </cfRule>
  </conditionalFormatting>
  <conditionalFormatting sqref="J515:J516">
    <cfRule type="containsText" dxfId="2436" priority="544" operator="containsText" text="ELC">
      <formula>NOT(ISERROR(SEARCH("ELC",J515)))</formula>
    </cfRule>
  </conditionalFormatting>
  <conditionalFormatting sqref="J524">
    <cfRule type="containsText" dxfId="2435" priority="543" operator="containsText" text="ELC">
      <formula>NOT(ISERROR(SEARCH("ELC",J524)))</formula>
    </cfRule>
  </conditionalFormatting>
  <conditionalFormatting sqref="J537 J526 J528:J529">
    <cfRule type="containsText" dxfId="2434" priority="542" operator="containsText" text="ELC">
      <formula>NOT(ISERROR(SEARCH("ELC",J526)))</formula>
    </cfRule>
  </conditionalFormatting>
  <conditionalFormatting sqref="J550 J539 J541:J542">
    <cfRule type="containsText" dxfId="2433" priority="541" operator="containsText" text="ELC">
      <formula>NOT(ISERROR(SEARCH("ELC",J539)))</formula>
    </cfRule>
  </conditionalFormatting>
  <conditionalFormatting sqref="J552 J554:J555">
    <cfRule type="containsText" dxfId="2432" priority="540" operator="containsText" text="ELC">
      <formula>NOT(ISERROR(SEARCH("ELC",J552)))</formula>
    </cfRule>
  </conditionalFormatting>
  <conditionalFormatting sqref="J563">
    <cfRule type="containsText" dxfId="2431" priority="539" operator="containsText" text="ELC">
      <formula>NOT(ISERROR(SEARCH("ELC",J563)))</formula>
    </cfRule>
  </conditionalFormatting>
  <conditionalFormatting sqref="J565 J567:J568">
    <cfRule type="containsText" dxfId="2430" priority="538" operator="containsText" text="ELC">
      <formula>NOT(ISERROR(SEARCH("ELC",J565)))</formula>
    </cfRule>
  </conditionalFormatting>
  <conditionalFormatting sqref="J576">
    <cfRule type="containsText" dxfId="2429" priority="537" operator="containsText" text="ELC">
      <formula>NOT(ISERROR(SEARCH("ELC",J576)))</formula>
    </cfRule>
  </conditionalFormatting>
  <conditionalFormatting sqref="J589 J580:J581">
    <cfRule type="containsText" dxfId="2428" priority="536" operator="containsText" text="ELC">
      <formula>NOT(ISERROR(SEARCH("ELC",J580)))</formula>
    </cfRule>
  </conditionalFormatting>
  <conditionalFormatting sqref="J594:J595">
    <cfRule type="containsText" dxfId="2427" priority="534" operator="containsText" text="ELC">
      <formula>NOT(ISERROR(SEARCH("ELC",J594)))</formula>
    </cfRule>
  </conditionalFormatting>
  <conditionalFormatting sqref="J607:J608">
    <cfRule type="containsText" dxfId="2426" priority="533" operator="containsText" text="ELC">
      <formula>NOT(ISERROR(SEARCH("ELC",J607)))</formula>
    </cfRule>
  </conditionalFormatting>
  <conditionalFormatting sqref="J726:J727">
    <cfRule type="containsText" dxfId="2425" priority="532" operator="containsText" text="ELC">
      <formula>NOT(ISERROR(SEARCH("ELC",J726)))</formula>
    </cfRule>
  </conditionalFormatting>
  <conditionalFormatting sqref="J603">
    <cfRule type="containsText" dxfId="2424" priority="531" operator="containsText" text="ELC">
      <formula>NOT(ISERROR(SEARCH("ELC",J603)))</formula>
    </cfRule>
  </conditionalFormatting>
  <conditionalFormatting sqref="J616">
    <cfRule type="containsText" dxfId="2423" priority="530" operator="containsText" text="ELC">
      <formula>NOT(ISERROR(SEARCH("ELC",J616)))</formula>
    </cfRule>
  </conditionalFormatting>
  <conditionalFormatting sqref="J735">
    <cfRule type="containsText" dxfId="2422" priority="529" operator="containsText" text="ELC">
      <formula>NOT(ISERROR(SEARCH("ELC",J735)))</formula>
    </cfRule>
  </conditionalFormatting>
  <conditionalFormatting sqref="J622:J623">
    <cfRule type="containsText" dxfId="2421" priority="528" operator="containsText" text="ELC">
      <formula>NOT(ISERROR(SEARCH("ELC",J622)))</formula>
    </cfRule>
  </conditionalFormatting>
  <conditionalFormatting sqref="J593">
    <cfRule type="containsText" dxfId="2420" priority="519" operator="containsText" text="CO2e">
      <formula>NOT(ISERROR(SEARCH("CO2e",J593)))</formula>
    </cfRule>
    <cfRule type="containsText" dxfId="2419" priority="520" operator="containsText" text="HFO">
      <formula>NOT(ISERROR(SEARCH("HFO",J593)))</formula>
    </cfRule>
    <cfRule type="containsText" dxfId="2418" priority="521" operator="containsText" text="LPG">
      <formula>NOT(ISERROR(SEARCH("LPG",J593)))</formula>
    </cfRule>
    <cfRule type="containsText" dxfId="2417" priority="522" operator="containsText" text="KER">
      <formula>NOT(ISERROR(SEARCH("KER",J593)))</formula>
    </cfRule>
    <cfRule type="containsText" dxfId="2416" priority="523" operator="containsText" text="DSL">
      <formula>NOT(ISERROR(SEARCH("DSL",J593)))</formula>
    </cfRule>
    <cfRule type="containsText" dxfId="2415" priority="524" operator="containsText" text="GSL">
      <formula>NOT(ISERROR(SEARCH("GSL",J593)))</formula>
    </cfRule>
    <cfRule type="containsText" dxfId="2414" priority="525" operator="containsText" text="OIL">
      <formula>NOT(ISERROR(SEARCH("OIL",J593)))</formula>
    </cfRule>
    <cfRule type="containsText" dxfId="2413" priority="526" operator="containsText" text="GAS">
      <formula>NOT(ISERROR(SEARCH("GAS",J593)))</formula>
    </cfRule>
  </conditionalFormatting>
  <conditionalFormatting sqref="J606">
    <cfRule type="containsText" dxfId="2412" priority="511" operator="containsText" text="CO2e">
      <formula>NOT(ISERROR(SEARCH("CO2e",J606)))</formula>
    </cfRule>
    <cfRule type="containsText" dxfId="2411" priority="512" operator="containsText" text="HFO">
      <formula>NOT(ISERROR(SEARCH("HFO",J606)))</formula>
    </cfRule>
    <cfRule type="containsText" dxfId="2410" priority="513" operator="containsText" text="LPG">
      <formula>NOT(ISERROR(SEARCH("LPG",J606)))</formula>
    </cfRule>
    <cfRule type="containsText" dxfId="2409" priority="514" operator="containsText" text="KER">
      <formula>NOT(ISERROR(SEARCH("KER",J606)))</formula>
    </cfRule>
    <cfRule type="containsText" dxfId="2408" priority="515" operator="containsText" text="DSL">
      <formula>NOT(ISERROR(SEARCH("DSL",J606)))</formula>
    </cfRule>
    <cfRule type="containsText" dxfId="2407" priority="516" operator="containsText" text="GSL">
      <formula>NOT(ISERROR(SEARCH("GSL",J606)))</formula>
    </cfRule>
    <cfRule type="containsText" dxfId="2406" priority="517" operator="containsText" text="OIL">
      <formula>NOT(ISERROR(SEARCH("OIL",J606)))</formula>
    </cfRule>
    <cfRule type="containsText" dxfId="2405" priority="518" operator="containsText" text="GAS">
      <formula>NOT(ISERROR(SEARCH("GAS",J606)))</formula>
    </cfRule>
  </conditionalFormatting>
  <conditionalFormatting sqref="J725">
    <cfRule type="containsText" dxfId="2404" priority="503" operator="containsText" text="CO2e">
      <formula>NOT(ISERROR(SEARCH("CO2e",J725)))</formula>
    </cfRule>
    <cfRule type="containsText" dxfId="2403" priority="504" operator="containsText" text="HFO">
      <formula>NOT(ISERROR(SEARCH("HFO",J725)))</formula>
    </cfRule>
    <cfRule type="containsText" dxfId="2402" priority="505" operator="containsText" text="LPG">
      <formula>NOT(ISERROR(SEARCH("LPG",J725)))</formula>
    </cfRule>
    <cfRule type="containsText" dxfId="2401" priority="506" operator="containsText" text="KER">
      <formula>NOT(ISERROR(SEARCH("KER",J725)))</formula>
    </cfRule>
    <cfRule type="containsText" dxfId="2400" priority="507" operator="containsText" text="DSL">
      <formula>NOT(ISERROR(SEARCH("DSL",J725)))</formula>
    </cfRule>
    <cfRule type="containsText" dxfId="2399" priority="508" operator="containsText" text="GSL">
      <formula>NOT(ISERROR(SEARCH("GSL",J725)))</formula>
    </cfRule>
    <cfRule type="containsText" dxfId="2398" priority="509" operator="containsText" text="OIL">
      <formula>NOT(ISERROR(SEARCH("OIL",J725)))</formula>
    </cfRule>
    <cfRule type="containsText" dxfId="2397" priority="510" operator="containsText" text="GAS">
      <formula>NOT(ISERROR(SEARCH("GAS",J725)))</formula>
    </cfRule>
  </conditionalFormatting>
  <conditionalFormatting sqref="J621">
    <cfRule type="containsText" dxfId="2396" priority="502" operator="containsText" text="ELC">
      <formula>NOT(ISERROR(SEARCH("ELC",J621)))</formula>
    </cfRule>
  </conditionalFormatting>
  <conditionalFormatting sqref="J621">
    <cfRule type="containsText" dxfId="2395" priority="494" operator="containsText" text="CO2e">
      <formula>NOT(ISERROR(SEARCH("CO2e",J621)))</formula>
    </cfRule>
    <cfRule type="containsText" dxfId="2394" priority="495" operator="containsText" text="HFO">
      <formula>NOT(ISERROR(SEARCH("HFO",J621)))</formula>
    </cfRule>
    <cfRule type="containsText" dxfId="2393" priority="496" operator="containsText" text="LPG">
      <formula>NOT(ISERROR(SEARCH("LPG",J621)))</formula>
    </cfRule>
    <cfRule type="containsText" dxfId="2392" priority="497" operator="containsText" text="KER">
      <formula>NOT(ISERROR(SEARCH("KER",J621)))</formula>
    </cfRule>
    <cfRule type="containsText" dxfId="2391" priority="498" operator="containsText" text="DSL">
      <formula>NOT(ISERROR(SEARCH("DSL",J621)))</formula>
    </cfRule>
    <cfRule type="containsText" dxfId="2390" priority="499" operator="containsText" text="GSL">
      <formula>NOT(ISERROR(SEARCH("GSL",J621)))</formula>
    </cfRule>
    <cfRule type="containsText" dxfId="2389" priority="500" operator="containsText" text="OIL">
      <formula>NOT(ISERROR(SEARCH("OIL",J621)))</formula>
    </cfRule>
    <cfRule type="containsText" dxfId="2388" priority="501" operator="containsText" text="GAS">
      <formula>NOT(ISERROR(SEARCH("GAS",J621)))</formula>
    </cfRule>
  </conditionalFormatting>
  <conditionalFormatting sqref="J579">
    <cfRule type="containsText" dxfId="2387" priority="486" operator="containsText" text="CO2e">
      <formula>NOT(ISERROR(SEARCH("CO2e",J579)))</formula>
    </cfRule>
    <cfRule type="containsText" dxfId="2386" priority="487" operator="containsText" text="HFO">
      <formula>NOT(ISERROR(SEARCH("HFO",J579)))</formula>
    </cfRule>
    <cfRule type="containsText" dxfId="2385" priority="488" operator="containsText" text="LPG">
      <formula>NOT(ISERROR(SEARCH("LPG",J579)))</formula>
    </cfRule>
    <cfRule type="containsText" dxfId="2384" priority="489" operator="containsText" text="KER">
      <formula>NOT(ISERROR(SEARCH("KER",J579)))</formula>
    </cfRule>
    <cfRule type="containsText" dxfId="2383" priority="490" operator="containsText" text="DSL">
      <formula>NOT(ISERROR(SEARCH("DSL",J579)))</formula>
    </cfRule>
    <cfRule type="containsText" dxfId="2382" priority="491" operator="containsText" text="GSL">
      <formula>NOT(ISERROR(SEARCH("GSL",J579)))</formula>
    </cfRule>
    <cfRule type="containsText" dxfId="2381" priority="492" operator="containsText" text="OIL">
      <formula>NOT(ISERROR(SEARCH("OIL",J579)))</formula>
    </cfRule>
    <cfRule type="containsText" dxfId="2380" priority="493" operator="containsText" text="GAS">
      <formula>NOT(ISERROR(SEARCH("GAS",J579)))</formula>
    </cfRule>
  </conditionalFormatting>
  <conditionalFormatting sqref="J566">
    <cfRule type="containsText" dxfId="2379" priority="485" operator="containsText" text="ELC">
      <formula>NOT(ISERROR(SEARCH("ELC",J566)))</formula>
    </cfRule>
  </conditionalFormatting>
  <conditionalFormatting sqref="J566">
    <cfRule type="containsText" dxfId="2378" priority="477" operator="containsText" text="CO2e">
      <formula>NOT(ISERROR(SEARCH("CO2e",J566)))</formula>
    </cfRule>
    <cfRule type="containsText" dxfId="2377" priority="478" operator="containsText" text="HFO">
      <formula>NOT(ISERROR(SEARCH("HFO",J566)))</formula>
    </cfRule>
    <cfRule type="containsText" dxfId="2376" priority="479" operator="containsText" text="LPG">
      <formula>NOT(ISERROR(SEARCH("LPG",J566)))</formula>
    </cfRule>
    <cfRule type="containsText" dxfId="2375" priority="480" operator="containsText" text="KER">
      <formula>NOT(ISERROR(SEARCH("KER",J566)))</formula>
    </cfRule>
    <cfRule type="containsText" dxfId="2374" priority="481" operator="containsText" text="DSL">
      <formula>NOT(ISERROR(SEARCH("DSL",J566)))</formula>
    </cfRule>
    <cfRule type="containsText" dxfId="2373" priority="482" operator="containsText" text="GSL">
      <formula>NOT(ISERROR(SEARCH("GSL",J566)))</formula>
    </cfRule>
    <cfRule type="containsText" dxfId="2372" priority="483" operator="containsText" text="OIL">
      <formula>NOT(ISERROR(SEARCH("OIL",J566)))</formula>
    </cfRule>
    <cfRule type="containsText" dxfId="2371" priority="484" operator="containsText" text="GAS">
      <formula>NOT(ISERROR(SEARCH("GAS",J566)))</formula>
    </cfRule>
  </conditionalFormatting>
  <conditionalFormatting sqref="J553">
    <cfRule type="containsText" dxfId="2370" priority="476" operator="containsText" text="ELC">
      <formula>NOT(ISERROR(SEARCH("ELC",J553)))</formula>
    </cfRule>
  </conditionalFormatting>
  <conditionalFormatting sqref="J553">
    <cfRule type="containsText" dxfId="2369" priority="468" operator="containsText" text="CO2e">
      <formula>NOT(ISERROR(SEARCH("CO2e",J553)))</formula>
    </cfRule>
    <cfRule type="containsText" dxfId="2368" priority="469" operator="containsText" text="HFO">
      <formula>NOT(ISERROR(SEARCH("HFO",J553)))</formula>
    </cfRule>
    <cfRule type="containsText" dxfId="2367" priority="470" operator="containsText" text="LPG">
      <formula>NOT(ISERROR(SEARCH("LPG",J553)))</formula>
    </cfRule>
    <cfRule type="containsText" dxfId="2366" priority="471" operator="containsText" text="KER">
      <formula>NOT(ISERROR(SEARCH("KER",J553)))</formula>
    </cfRule>
    <cfRule type="containsText" dxfId="2365" priority="472" operator="containsText" text="DSL">
      <formula>NOT(ISERROR(SEARCH("DSL",J553)))</formula>
    </cfRule>
    <cfRule type="containsText" dxfId="2364" priority="473" operator="containsText" text="GSL">
      <formula>NOT(ISERROR(SEARCH("GSL",J553)))</formula>
    </cfRule>
    <cfRule type="containsText" dxfId="2363" priority="474" operator="containsText" text="OIL">
      <formula>NOT(ISERROR(SEARCH("OIL",J553)))</formula>
    </cfRule>
    <cfRule type="containsText" dxfId="2362" priority="475" operator="containsText" text="GAS">
      <formula>NOT(ISERROR(SEARCH("GAS",J553)))</formula>
    </cfRule>
  </conditionalFormatting>
  <conditionalFormatting sqref="J540">
    <cfRule type="containsText" dxfId="2361" priority="467" operator="containsText" text="ELC">
      <formula>NOT(ISERROR(SEARCH("ELC",J540)))</formula>
    </cfRule>
  </conditionalFormatting>
  <conditionalFormatting sqref="J540">
    <cfRule type="containsText" dxfId="2360" priority="459" operator="containsText" text="CO2e">
      <formula>NOT(ISERROR(SEARCH("CO2e",J540)))</formula>
    </cfRule>
    <cfRule type="containsText" dxfId="2359" priority="460" operator="containsText" text="HFO">
      <formula>NOT(ISERROR(SEARCH("HFO",J540)))</formula>
    </cfRule>
    <cfRule type="containsText" dxfId="2358" priority="461" operator="containsText" text="LPG">
      <formula>NOT(ISERROR(SEARCH("LPG",J540)))</formula>
    </cfRule>
    <cfRule type="containsText" dxfId="2357" priority="462" operator="containsText" text="KER">
      <formula>NOT(ISERROR(SEARCH("KER",J540)))</formula>
    </cfRule>
    <cfRule type="containsText" dxfId="2356" priority="463" operator="containsText" text="DSL">
      <formula>NOT(ISERROR(SEARCH("DSL",J540)))</formula>
    </cfRule>
    <cfRule type="containsText" dxfId="2355" priority="464" operator="containsText" text="GSL">
      <formula>NOT(ISERROR(SEARCH("GSL",J540)))</formula>
    </cfRule>
    <cfRule type="containsText" dxfId="2354" priority="465" operator="containsText" text="OIL">
      <formula>NOT(ISERROR(SEARCH("OIL",J540)))</formula>
    </cfRule>
    <cfRule type="containsText" dxfId="2353" priority="466" operator="containsText" text="GAS">
      <formula>NOT(ISERROR(SEARCH("GAS",J540)))</formula>
    </cfRule>
  </conditionalFormatting>
  <conditionalFormatting sqref="J527">
    <cfRule type="containsText" dxfId="2352" priority="458" operator="containsText" text="ELC">
      <formula>NOT(ISERROR(SEARCH("ELC",J527)))</formula>
    </cfRule>
  </conditionalFormatting>
  <conditionalFormatting sqref="J527">
    <cfRule type="containsText" dxfId="2351" priority="450" operator="containsText" text="CO2e">
      <formula>NOT(ISERROR(SEARCH("CO2e",J527)))</formula>
    </cfRule>
    <cfRule type="containsText" dxfId="2350" priority="451" operator="containsText" text="HFO">
      <formula>NOT(ISERROR(SEARCH("HFO",J527)))</formula>
    </cfRule>
    <cfRule type="containsText" dxfId="2349" priority="452" operator="containsText" text="LPG">
      <formula>NOT(ISERROR(SEARCH("LPG",J527)))</formula>
    </cfRule>
    <cfRule type="containsText" dxfId="2348" priority="453" operator="containsText" text="KER">
      <formula>NOT(ISERROR(SEARCH("KER",J527)))</formula>
    </cfRule>
    <cfRule type="containsText" dxfId="2347" priority="454" operator="containsText" text="DSL">
      <formula>NOT(ISERROR(SEARCH("DSL",J527)))</formula>
    </cfRule>
    <cfRule type="containsText" dxfId="2346" priority="455" operator="containsText" text="GSL">
      <formula>NOT(ISERROR(SEARCH("GSL",J527)))</formula>
    </cfRule>
    <cfRule type="containsText" dxfId="2345" priority="456" operator="containsText" text="OIL">
      <formula>NOT(ISERROR(SEARCH("OIL",J527)))</formula>
    </cfRule>
    <cfRule type="containsText" dxfId="2344" priority="457" operator="containsText" text="GAS">
      <formula>NOT(ISERROR(SEARCH("GAS",J527)))</formula>
    </cfRule>
  </conditionalFormatting>
  <conditionalFormatting sqref="J514">
    <cfRule type="containsText" dxfId="2343" priority="442" operator="containsText" text="CO2e">
      <formula>NOT(ISERROR(SEARCH("CO2e",J514)))</formula>
    </cfRule>
    <cfRule type="containsText" dxfId="2342" priority="443" operator="containsText" text="HFO">
      <formula>NOT(ISERROR(SEARCH("HFO",J514)))</formula>
    </cfRule>
    <cfRule type="containsText" dxfId="2341" priority="444" operator="containsText" text="LPG">
      <formula>NOT(ISERROR(SEARCH("LPG",J514)))</formula>
    </cfRule>
    <cfRule type="containsText" dxfId="2340" priority="445" operator="containsText" text="KER">
      <formula>NOT(ISERROR(SEARCH("KER",J514)))</formula>
    </cfRule>
    <cfRule type="containsText" dxfId="2339" priority="446" operator="containsText" text="DSL">
      <formula>NOT(ISERROR(SEARCH("DSL",J514)))</formula>
    </cfRule>
    <cfRule type="containsText" dxfId="2338" priority="447" operator="containsText" text="GSL">
      <formula>NOT(ISERROR(SEARCH("GSL",J514)))</formula>
    </cfRule>
    <cfRule type="containsText" dxfId="2337" priority="448" operator="containsText" text="OIL">
      <formula>NOT(ISERROR(SEARCH("OIL",J514)))</formula>
    </cfRule>
    <cfRule type="containsText" dxfId="2336" priority="449" operator="containsText" text="GAS">
      <formula>NOT(ISERROR(SEARCH("GAS",J514)))</formula>
    </cfRule>
  </conditionalFormatting>
  <conditionalFormatting sqref="J501">
    <cfRule type="containsText" dxfId="2335" priority="434" operator="containsText" text="CO2e">
      <formula>NOT(ISERROR(SEARCH("CO2e",J501)))</formula>
    </cfRule>
    <cfRule type="containsText" dxfId="2334" priority="435" operator="containsText" text="HFO">
      <formula>NOT(ISERROR(SEARCH("HFO",J501)))</formula>
    </cfRule>
    <cfRule type="containsText" dxfId="2333" priority="436" operator="containsText" text="LPG">
      <formula>NOT(ISERROR(SEARCH("LPG",J501)))</formula>
    </cfRule>
    <cfRule type="containsText" dxfId="2332" priority="437" operator="containsText" text="KER">
      <formula>NOT(ISERROR(SEARCH("KER",J501)))</formula>
    </cfRule>
    <cfRule type="containsText" dxfId="2331" priority="438" operator="containsText" text="DSL">
      <formula>NOT(ISERROR(SEARCH("DSL",J501)))</formula>
    </cfRule>
    <cfRule type="containsText" dxfId="2330" priority="439" operator="containsText" text="GSL">
      <formula>NOT(ISERROR(SEARCH("GSL",J501)))</formula>
    </cfRule>
    <cfRule type="containsText" dxfId="2329" priority="440" operator="containsText" text="OIL">
      <formula>NOT(ISERROR(SEARCH("OIL",J501)))</formula>
    </cfRule>
    <cfRule type="containsText" dxfId="2328" priority="441" operator="containsText" text="GAS">
      <formula>NOT(ISERROR(SEARCH("GAS",J501)))</formula>
    </cfRule>
  </conditionalFormatting>
  <conditionalFormatting sqref="J488">
    <cfRule type="containsText" dxfId="2327" priority="433" operator="containsText" text="ELC">
      <formula>NOT(ISERROR(SEARCH("ELC",J488)))</formula>
    </cfRule>
  </conditionalFormatting>
  <conditionalFormatting sqref="J488">
    <cfRule type="containsText" dxfId="2326" priority="425" operator="containsText" text="CO2e">
      <formula>NOT(ISERROR(SEARCH("CO2e",J488)))</formula>
    </cfRule>
    <cfRule type="containsText" dxfId="2325" priority="426" operator="containsText" text="HFO">
      <formula>NOT(ISERROR(SEARCH("HFO",J488)))</formula>
    </cfRule>
    <cfRule type="containsText" dxfId="2324" priority="427" operator="containsText" text="LPG">
      <formula>NOT(ISERROR(SEARCH("LPG",J488)))</formula>
    </cfRule>
    <cfRule type="containsText" dxfId="2323" priority="428" operator="containsText" text="KER">
      <formula>NOT(ISERROR(SEARCH("KER",J488)))</formula>
    </cfRule>
    <cfRule type="containsText" dxfId="2322" priority="429" operator="containsText" text="DSL">
      <formula>NOT(ISERROR(SEARCH("DSL",J488)))</formula>
    </cfRule>
    <cfRule type="containsText" dxfId="2321" priority="430" operator="containsText" text="GSL">
      <formula>NOT(ISERROR(SEARCH("GSL",J488)))</formula>
    </cfRule>
    <cfRule type="containsText" dxfId="2320" priority="431" operator="containsText" text="OIL">
      <formula>NOT(ISERROR(SEARCH("OIL",J488)))</formula>
    </cfRule>
    <cfRule type="containsText" dxfId="2319" priority="432" operator="containsText" text="GAS">
      <formula>NOT(ISERROR(SEARCH("GAS",J488)))</formula>
    </cfRule>
  </conditionalFormatting>
  <conditionalFormatting sqref="J475">
    <cfRule type="containsText" dxfId="2318" priority="424" operator="containsText" text="ELC">
      <formula>NOT(ISERROR(SEARCH("ELC",J475)))</formula>
    </cfRule>
  </conditionalFormatting>
  <conditionalFormatting sqref="J475">
    <cfRule type="containsText" dxfId="2317" priority="416" operator="containsText" text="CO2e">
      <formula>NOT(ISERROR(SEARCH("CO2e",J475)))</formula>
    </cfRule>
    <cfRule type="containsText" dxfId="2316" priority="417" operator="containsText" text="HFO">
      <formula>NOT(ISERROR(SEARCH("HFO",J475)))</formula>
    </cfRule>
    <cfRule type="containsText" dxfId="2315" priority="418" operator="containsText" text="LPG">
      <formula>NOT(ISERROR(SEARCH("LPG",J475)))</formula>
    </cfRule>
    <cfRule type="containsText" dxfId="2314" priority="419" operator="containsText" text="KER">
      <formula>NOT(ISERROR(SEARCH("KER",J475)))</formula>
    </cfRule>
    <cfRule type="containsText" dxfId="2313" priority="420" operator="containsText" text="DSL">
      <formula>NOT(ISERROR(SEARCH("DSL",J475)))</formula>
    </cfRule>
    <cfRule type="containsText" dxfId="2312" priority="421" operator="containsText" text="GSL">
      <formula>NOT(ISERROR(SEARCH("GSL",J475)))</formula>
    </cfRule>
    <cfRule type="containsText" dxfId="2311" priority="422" operator="containsText" text="OIL">
      <formula>NOT(ISERROR(SEARCH("OIL",J475)))</formula>
    </cfRule>
    <cfRule type="containsText" dxfId="2310" priority="423" operator="containsText" text="GAS">
      <formula>NOT(ISERROR(SEARCH("GAS",J475)))</formula>
    </cfRule>
  </conditionalFormatting>
  <conditionalFormatting sqref="J462">
    <cfRule type="containsText" dxfId="2309" priority="408" operator="containsText" text="CO2e">
      <formula>NOT(ISERROR(SEARCH("CO2e",J462)))</formula>
    </cfRule>
    <cfRule type="containsText" dxfId="2308" priority="409" operator="containsText" text="HFO">
      <formula>NOT(ISERROR(SEARCH("HFO",J462)))</formula>
    </cfRule>
    <cfRule type="containsText" dxfId="2307" priority="410" operator="containsText" text="LPG">
      <formula>NOT(ISERROR(SEARCH("LPG",J462)))</formula>
    </cfRule>
    <cfRule type="containsText" dxfId="2306" priority="411" operator="containsText" text="KER">
      <formula>NOT(ISERROR(SEARCH("KER",J462)))</formula>
    </cfRule>
    <cfRule type="containsText" dxfId="2305" priority="412" operator="containsText" text="DSL">
      <formula>NOT(ISERROR(SEARCH("DSL",J462)))</formula>
    </cfRule>
    <cfRule type="containsText" dxfId="2304" priority="413" operator="containsText" text="GSL">
      <formula>NOT(ISERROR(SEARCH("GSL",J462)))</formula>
    </cfRule>
    <cfRule type="containsText" dxfId="2303" priority="414" operator="containsText" text="OIL">
      <formula>NOT(ISERROR(SEARCH("OIL",J462)))</formula>
    </cfRule>
    <cfRule type="containsText" dxfId="2302" priority="415" operator="containsText" text="GAS">
      <formula>NOT(ISERROR(SEARCH("GAS",J462)))</formula>
    </cfRule>
  </conditionalFormatting>
  <conditionalFormatting sqref="J449">
    <cfRule type="containsText" dxfId="2301" priority="407" operator="containsText" text="ELC">
      <formula>NOT(ISERROR(SEARCH("ELC",J449)))</formula>
    </cfRule>
  </conditionalFormatting>
  <conditionalFormatting sqref="J449">
    <cfRule type="containsText" dxfId="2300" priority="399" operator="containsText" text="CO2e">
      <formula>NOT(ISERROR(SEARCH("CO2e",J449)))</formula>
    </cfRule>
    <cfRule type="containsText" dxfId="2299" priority="400" operator="containsText" text="HFO">
      <formula>NOT(ISERROR(SEARCH("HFO",J449)))</formula>
    </cfRule>
    <cfRule type="containsText" dxfId="2298" priority="401" operator="containsText" text="LPG">
      <formula>NOT(ISERROR(SEARCH("LPG",J449)))</formula>
    </cfRule>
    <cfRule type="containsText" dxfId="2297" priority="402" operator="containsText" text="KER">
      <formula>NOT(ISERROR(SEARCH("KER",J449)))</formula>
    </cfRule>
    <cfRule type="containsText" dxfId="2296" priority="403" operator="containsText" text="DSL">
      <formula>NOT(ISERROR(SEARCH("DSL",J449)))</formula>
    </cfRule>
    <cfRule type="containsText" dxfId="2295" priority="404" operator="containsText" text="GSL">
      <formula>NOT(ISERROR(SEARCH("GSL",J449)))</formula>
    </cfRule>
    <cfRule type="containsText" dxfId="2294" priority="405" operator="containsText" text="OIL">
      <formula>NOT(ISERROR(SEARCH("OIL",J449)))</formula>
    </cfRule>
    <cfRule type="containsText" dxfId="2293" priority="406" operator="containsText" text="GAS">
      <formula>NOT(ISERROR(SEARCH("GAS",J449)))</formula>
    </cfRule>
  </conditionalFormatting>
  <conditionalFormatting sqref="J436">
    <cfRule type="containsText" dxfId="2292" priority="398" operator="containsText" text="ELC">
      <formula>NOT(ISERROR(SEARCH("ELC",J436)))</formula>
    </cfRule>
  </conditionalFormatting>
  <conditionalFormatting sqref="J436">
    <cfRule type="containsText" dxfId="2291" priority="390" operator="containsText" text="CO2e">
      <formula>NOT(ISERROR(SEARCH("CO2e",J436)))</formula>
    </cfRule>
    <cfRule type="containsText" dxfId="2290" priority="391" operator="containsText" text="HFO">
      <formula>NOT(ISERROR(SEARCH("HFO",J436)))</formula>
    </cfRule>
    <cfRule type="containsText" dxfId="2289" priority="392" operator="containsText" text="LPG">
      <formula>NOT(ISERROR(SEARCH("LPG",J436)))</formula>
    </cfRule>
    <cfRule type="containsText" dxfId="2288" priority="393" operator="containsText" text="KER">
      <formula>NOT(ISERROR(SEARCH("KER",J436)))</formula>
    </cfRule>
    <cfRule type="containsText" dxfId="2287" priority="394" operator="containsText" text="DSL">
      <formula>NOT(ISERROR(SEARCH("DSL",J436)))</formula>
    </cfRule>
    <cfRule type="containsText" dxfId="2286" priority="395" operator="containsText" text="GSL">
      <formula>NOT(ISERROR(SEARCH("GSL",J436)))</formula>
    </cfRule>
    <cfRule type="containsText" dxfId="2285" priority="396" operator="containsText" text="OIL">
      <formula>NOT(ISERROR(SEARCH("OIL",J436)))</formula>
    </cfRule>
    <cfRule type="containsText" dxfId="2284" priority="397" operator="containsText" text="GAS">
      <formula>NOT(ISERROR(SEARCH("GAS",J436)))</formula>
    </cfRule>
  </conditionalFormatting>
  <conditionalFormatting sqref="J423">
    <cfRule type="containsText" dxfId="2283" priority="389" operator="containsText" text="ELC">
      <formula>NOT(ISERROR(SEARCH("ELC",J423)))</formula>
    </cfRule>
  </conditionalFormatting>
  <conditionalFormatting sqref="J423">
    <cfRule type="containsText" dxfId="2282" priority="381" operator="containsText" text="CO2e">
      <formula>NOT(ISERROR(SEARCH("CO2e",J423)))</formula>
    </cfRule>
    <cfRule type="containsText" dxfId="2281" priority="382" operator="containsText" text="HFO">
      <formula>NOT(ISERROR(SEARCH("HFO",J423)))</formula>
    </cfRule>
    <cfRule type="containsText" dxfId="2280" priority="383" operator="containsText" text="LPG">
      <formula>NOT(ISERROR(SEARCH("LPG",J423)))</formula>
    </cfRule>
    <cfRule type="containsText" dxfId="2279" priority="384" operator="containsText" text="KER">
      <formula>NOT(ISERROR(SEARCH("KER",J423)))</formula>
    </cfRule>
    <cfRule type="containsText" dxfId="2278" priority="385" operator="containsText" text="DSL">
      <formula>NOT(ISERROR(SEARCH("DSL",J423)))</formula>
    </cfRule>
    <cfRule type="containsText" dxfId="2277" priority="386" operator="containsText" text="GSL">
      <formula>NOT(ISERROR(SEARCH("GSL",J423)))</formula>
    </cfRule>
    <cfRule type="containsText" dxfId="2276" priority="387" operator="containsText" text="OIL">
      <formula>NOT(ISERROR(SEARCH("OIL",J423)))</formula>
    </cfRule>
    <cfRule type="containsText" dxfId="2275" priority="388" operator="containsText" text="GAS">
      <formula>NOT(ISERROR(SEARCH("GAS",J423)))</formula>
    </cfRule>
  </conditionalFormatting>
  <conditionalFormatting sqref="J410">
    <cfRule type="containsText" dxfId="2274" priority="373" operator="containsText" text="CO2e">
      <formula>NOT(ISERROR(SEARCH("CO2e",J410)))</formula>
    </cfRule>
    <cfRule type="containsText" dxfId="2273" priority="374" operator="containsText" text="HFO">
      <formula>NOT(ISERROR(SEARCH("HFO",J410)))</formula>
    </cfRule>
    <cfRule type="containsText" dxfId="2272" priority="375" operator="containsText" text="LPG">
      <formula>NOT(ISERROR(SEARCH("LPG",J410)))</formula>
    </cfRule>
    <cfRule type="containsText" dxfId="2271" priority="376" operator="containsText" text="KER">
      <formula>NOT(ISERROR(SEARCH("KER",J410)))</formula>
    </cfRule>
    <cfRule type="containsText" dxfId="2270" priority="377" operator="containsText" text="DSL">
      <formula>NOT(ISERROR(SEARCH("DSL",J410)))</formula>
    </cfRule>
    <cfRule type="containsText" dxfId="2269" priority="378" operator="containsText" text="GSL">
      <formula>NOT(ISERROR(SEARCH("GSL",J410)))</formula>
    </cfRule>
    <cfRule type="containsText" dxfId="2268" priority="379" operator="containsText" text="OIL">
      <formula>NOT(ISERROR(SEARCH("OIL",J410)))</formula>
    </cfRule>
    <cfRule type="containsText" dxfId="2267" priority="380" operator="containsText" text="GAS">
      <formula>NOT(ISERROR(SEARCH("GAS",J410)))</formula>
    </cfRule>
  </conditionalFormatting>
  <conditionalFormatting sqref="J397">
    <cfRule type="containsText" dxfId="2266" priority="365" operator="containsText" text="CO2e">
      <formula>NOT(ISERROR(SEARCH("CO2e",J397)))</formula>
    </cfRule>
    <cfRule type="containsText" dxfId="2265" priority="366" operator="containsText" text="HFO">
      <formula>NOT(ISERROR(SEARCH("HFO",J397)))</formula>
    </cfRule>
    <cfRule type="containsText" dxfId="2264" priority="367" operator="containsText" text="LPG">
      <formula>NOT(ISERROR(SEARCH("LPG",J397)))</formula>
    </cfRule>
    <cfRule type="containsText" dxfId="2263" priority="368" operator="containsText" text="KER">
      <formula>NOT(ISERROR(SEARCH("KER",J397)))</formula>
    </cfRule>
    <cfRule type="containsText" dxfId="2262" priority="369" operator="containsText" text="DSL">
      <formula>NOT(ISERROR(SEARCH("DSL",J397)))</formula>
    </cfRule>
    <cfRule type="containsText" dxfId="2261" priority="370" operator="containsText" text="GSL">
      <formula>NOT(ISERROR(SEARCH("GSL",J397)))</formula>
    </cfRule>
    <cfRule type="containsText" dxfId="2260" priority="371" operator="containsText" text="OIL">
      <formula>NOT(ISERROR(SEARCH("OIL",J397)))</formula>
    </cfRule>
    <cfRule type="containsText" dxfId="2259" priority="372" operator="containsText" text="GAS">
      <formula>NOT(ISERROR(SEARCH("GAS",J397)))</formula>
    </cfRule>
  </conditionalFormatting>
  <conditionalFormatting sqref="J384">
    <cfRule type="containsText" dxfId="2258" priority="364" operator="containsText" text="ELC">
      <formula>NOT(ISERROR(SEARCH("ELC",J384)))</formula>
    </cfRule>
  </conditionalFormatting>
  <conditionalFormatting sqref="J384">
    <cfRule type="containsText" dxfId="2257" priority="356" operator="containsText" text="CO2e">
      <formula>NOT(ISERROR(SEARCH("CO2e",J384)))</formula>
    </cfRule>
    <cfRule type="containsText" dxfId="2256" priority="357" operator="containsText" text="HFO">
      <formula>NOT(ISERROR(SEARCH("HFO",J384)))</formula>
    </cfRule>
    <cfRule type="containsText" dxfId="2255" priority="358" operator="containsText" text="LPG">
      <formula>NOT(ISERROR(SEARCH("LPG",J384)))</formula>
    </cfRule>
    <cfRule type="containsText" dxfId="2254" priority="359" operator="containsText" text="KER">
      <formula>NOT(ISERROR(SEARCH("KER",J384)))</formula>
    </cfRule>
    <cfRule type="containsText" dxfId="2253" priority="360" operator="containsText" text="DSL">
      <formula>NOT(ISERROR(SEARCH("DSL",J384)))</formula>
    </cfRule>
    <cfRule type="containsText" dxfId="2252" priority="361" operator="containsText" text="GSL">
      <formula>NOT(ISERROR(SEARCH("GSL",J384)))</formula>
    </cfRule>
    <cfRule type="containsText" dxfId="2251" priority="362" operator="containsText" text="OIL">
      <formula>NOT(ISERROR(SEARCH("OIL",J384)))</formula>
    </cfRule>
    <cfRule type="containsText" dxfId="2250" priority="363" operator="containsText" text="GAS">
      <formula>NOT(ISERROR(SEARCH("GAS",J384)))</formula>
    </cfRule>
  </conditionalFormatting>
  <conditionalFormatting sqref="J368">
    <cfRule type="containsText" dxfId="2249" priority="355" operator="containsText" text="ELC">
      <formula>NOT(ISERROR(SEARCH("ELC",J368)))</formula>
    </cfRule>
  </conditionalFormatting>
  <conditionalFormatting sqref="J368">
    <cfRule type="containsText" dxfId="2248" priority="347" operator="containsText" text="CO2e">
      <formula>NOT(ISERROR(SEARCH("CO2e",J368)))</formula>
    </cfRule>
    <cfRule type="containsText" dxfId="2247" priority="348" operator="containsText" text="HFO">
      <formula>NOT(ISERROR(SEARCH("HFO",J368)))</formula>
    </cfRule>
    <cfRule type="containsText" dxfId="2246" priority="349" operator="containsText" text="LPG">
      <formula>NOT(ISERROR(SEARCH("LPG",J368)))</formula>
    </cfRule>
    <cfRule type="containsText" dxfId="2245" priority="350" operator="containsText" text="KER">
      <formula>NOT(ISERROR(SEARCH("KER",J368)))</formula>
    </cfRule>
    <cfRule type="containsText" dxfId="2244" priority="351" operator="containsText" text="DSL">
      <formula>NOT(ISERROR(SEARCH("DSL",J368)))</formula>
    </cfRule>
    <cfRule type="containsText" dxfId="2243" priority="352" operator="containsText" text="GSL">
      <formula>NOT(ISERROR(SEARCH("GSL",J368)))</formula>
    </cfRule>
    <cfRule type="containsText" dxfId="2242" priority="353" operator="containsText" text="OIL">
      <formula>NOT(ISERROR(SEARCH("OIL",J368)))</formula>
    </cfRule>
    <cfRule type="containsText" dxfId="2241" priority="354" operator="containsText" text="GAS">
      <formula>NOT(ISERROR(SEARCH("GAS",J368)))</formula>
    </cfRule>
  </conditionalFormatting>
  <conditionalFormatting sqref="J355">
    <cfRule type="containsText" dxfId="2240" priority="346" operator="containsText" text="ELC">
      <formula>NOT(ISERROR(SEARCH("ELC",J355)))</formula>
    </cfRule>
  </conditionalFormatting>
  <conditionalFormatting sqref="J355">
    <cfRule type="containsText" dxfId="2239" priority="338" operator="containsText" text="CO2e">
      <formula>NOT(ISERROR(SEARCH("CO2e",J355)))</formula>
    </cfRule>
    <cfRule type="containsText" dxfId="2238" priority="339" operator="containsText" text="HFO">
      <formula>NOT(ISERROR(SEARCH("HFO",J355)))</formula>
    </cfRule>
    <cfRule type="containsText" dxfId="2237" priority="340" operator="containsText" text="LPG">
      <formula>NOT(ISERROR(SEARCH("LPG",J355)))</formula>
    </cfRule>
    <cfRule type="containsText" dxfId="2236" priority="341" operator="containsText" text="KER">
      <formula>NOT(ISERROR(SEARCH("KER",J355)))</formula>
    </cfRule>
    <cfRule type="containsText" dxfId="2235" priority="342" operator="containsText" text="DSL">
      <formula>NOT(ISERROR(SEARCH("DSL",J355)))</formula>
    </cfRule>
    <cfRule type="containsText" dxfId="2234" priority="343" operator="containsText" text="GSL">
      <formula>NOT(ISERROR(SEARCH("GSL",J355)))</formula>
    </cfRule>
    <cfRule type="containsText" dxfId="2233" priority="344" operator="containsText" text="OIL">
      <formula>NOT(ISERROR(SEARCH("OIL",J355)))</formula>
    </cfRule>
    <cfRule type="containsText" dxfId="2232" priority="345" operator="containsText" text="GAS">
      <formula>NOT(ISERROR(SEARCH("GAS",J355)))</formula>
    </cfRule>
  </conditionalFormatting>
  <conditionalFormatting sqref="J342">
    <cfRule type="containsText" dxfId="2231" priority="337" operator="containsText" text="ELC">
      <formula>NOT(ISERROR(SEARCH("ELC",J342)))</formula>
    </cfRule>
  </conditionalFormatting>
  <conditionalFormatting sqref="J342">
    <cfRule type="containsText" dxfId="2230" priority="329" operator="containsText" text="CO2e">
      <formula>NOT(ISERROR(SEARCH("CO2e",J342)))</formula>
    </cfRule>
    <cfRule type="containsText" dxfId="2229" priority="330" operator="containsText" text="HFO">
      <formula>NOT(ISERROR(SEARCH("HFO",J342)))</formula>
    </cfRule>
    <cfRule type="containsText" dxfId="2228" priority="331" operator="containsText" text="LPG">
      <formula>NOT(ISERROR(SEARCH("LPG",J342)))</formula>
    </cfRule>
    <cfRule type="containsText" dxfId="2227" priority="332" operator="containsText" text="KER">
      <formula>NOT(ISERROR(SEARCH("KER",J342)))</formula>
    </cfRule>
    <cfRule type="containsText" dxfId="2226" priority="333" operator="containsText" text="DSL">
      <formula>NOT(ISERROR(SEARCH("DSL",J342)))</formula>
    </cfRule>
    <cfRule type="containsText" dxfId="2225" priority="334" operator="containsText" text="GSL">
      <formula>NOT(ISERROR(SEARCH("GSL",J342)))</formula>
    </cfRule>
    <cfRule type="containsText" dxfId="2224" priority="335" operator="containsText" text="OIL">
      <formula>NOT(ISERROR(SEARCH("OIL",J342)))</formula>
    </cfRule>
    <cfRule type="containsText" dxfId="2223" priority="336" operator="containsText" text="GAS">
      <formula>NOT(ISERROR(SEARCH("GAS",J342)))</formula>
    </cfRule>
  </conditionalFormatting>
  <conditionalFormatting sqref="J329">
    <cfRule type="containsText" dxfId="2222" priority="328" operator="containsText" text="ELC">
      <formula>NOT(ISERROR(SEARCH("ELC",J329)))</formula>
    </cfRule>
  </conditionalFormatting>
  <conditionalFormatting sqref="J329">
    <cfRule type="containsText" dxfId="2221" priority="320" operator="containsText" text="CO2e">
      <formula>NOT(ISERROR(SEARCH("CO2e",J329)))</formula>
    </cfRule>
    <cfRule type="containsText" dxfId="2220" priority="321" operator="containsText" text="HFO">
      <formula>NOT(ISERROR(SEARCH("HFO",J329)))</formula>
    </cfRule>
    <cfRule type="containsText" dxfId="2219" priority="322" operator="containsText" text="LPG">
      <formula>NOT(ISERROR(SEARCH("LPG",J329)))</formula>
    </cfRule>
    <cfRule type="containsText" dxfId="2218" priority="323" operator="containsText" text="KER">
      <formula>NOT(ISERROR(SEARCH("KER",J329)))</formula>
    </cfRule>
    <cfRule type="containsText" dxfId="2217" priority="324" operator="containsText" text="DSL">
      <formula>NOT(ISERROR(SEARCH("DSL",J329)))</formula>
    </cfRule>
    <cfRule type="containsText" dxfId="2216" priority="325" operator="containsText" text="GSL">
      <formula>NOT(ISERROR(SEARCH("GSL",J329)))</formula>
    </cfRule>
    <cfRule type="containsText" dxfId="2215" priority="326" operator="containsText" text="OIL">
      <formula>NOT(ISERROR(SEARCH("OIL",J329)))</formula>
    </cfRule>
    <cfRule type="containsText" dxfId="2214" priority="327" operator="containsText" text="GAS">
      <formula>NOT(ISERROR(SEARCH("GAS",J329)))</formula>
    </cfRule>
  </conditionalFormatting>
  <conditionalFormatting sqref="J316">
    <cfRule type="containsText" dxfId="2213" priority="312" operator="containsText" text="CO2e">
      <formula>NOT(ISERROR(SEARCH("CO2e",J316)))</formula>
    </cfRule>
    <cfRule type="containsText" dxfId="2212" priority="313" operator="containsText" text="HFO">
      <formula>NOT(ISERROR(SEARCH("HFO",J316)))</formula>
    </cfRule>
    <cfRule type="containsText" dxfId="2211" priority="314" operator="containsText" text="LPG">
      <formula>NOT(ISERROR(SEARCH("LPG",J316)))</formula>
    </cfRule>
    <cfRule type="containsText" dxfId="2210" priority="315" operator="containsText" text="KER">
      <formula>NOT(ISERROR(SEARCH("KER",J316)))</formula>
    </cfRule>
    <cfRule type="containsText" dxfId="2209" priority="316" operator="containsText" text="DSL">
      <formula>NOT(ISERROR(SEARCH("DSL",J316)))</formula>
    </cfRule>
    <cfRule type="containsText" dxfId="2208" priority="317" operator="containsText" text="GSL">
      <formula>NOT(ISERROR(SEARCH("GSL",J316)))</formula>
    </cfRule>
    <cfRule type="containsText" dxfId="2207" priority="318" operator="containsText" text="OIL">
      <formula>NOT(ISERROR(SEARCH("OIL",J316)))</formula>
    </cfRule>
    <cfRule type="containsText" dxfId="2206" priority="319" operator="containsText" text="GAS">
      <formula>NOT(ISERROR(SEARCH("GAS",J316)))</formula>
    </cfRule>
  </conditionalFormatting>
  <conditionalFormatting sqref="J303">
    <cfRule type="containsText" dxfId="2205" priority="304" operator="containsText" text="CO2e">
      <formula>NOT(ISERROR(SEARCH("CO2e",J303)))</formula>
    </cfRule>
    <cfRule type="containsText" dxfId="2204" priority="305" operator="containsText" text="HFO">
      <formula>NOT(ISERROR(SEARCH("HFO",J303)))</formula>
    </cfRule>
    <cfRule type="containsText" dxfId="2203" priority="306" operator="containsText" text="LPG">
      <formula>NOT(ISERROR(SEARCH("LPG",J303)))</formula>
    </cfRule>
    <cfRule type="containsText" dxfId="2202" priority="307" operator="containsText" text="KER">
      <formula>NOT(ISERROR(SEARCH("KER",J303)))</formula>
    </cfRule>
    <cfRule type="containsText" dxfId="2201" priority="308" operator="containsText" text="DSL">
      <formula>NOT(ISERROR(SEARCH("DSL",J303)))</formula>
    </cfRule>
    <cfRule type="containsText" dxfId="2200" priority="309" operator="containsText" text="GSL">
      <formula>NOT(ISERROR(SEARCH("GSL",J303)))</formula>
    </cfRule>
    <cfRule type="containsText" dxfId="2199" priority="310" operator="containsText" text="OIL">
      <formula>NOT(ISERROR(SEARCH("OIL",J303)))</formula>
    </cfRule>
    <cfRule type="containsText" dxfId="2198" priority="311" operator="containsText" text="GAS">
      <formula>NOT(ISERROR(SEARCH("GAS",J303)))</formula>
    </cfRule>
  </conditionalFormatting>
  <conditionalFormatting sqref="J290">
    <cfRule type="containsText" dxfId="2197" priority="296" operator="containsText" text="CO2e">
      <formula>NOT(ISERROR(SEARCH("CO2e",J290)))</formula>
    </cfRule>
    <cfRule type="containsText" dxfId="2196" priority="297" operator="containsText" text="HFO">
      <formula>NOT(ISERROR(SEARCH("HFO",J290)))</formula>
    </cfRule>
    <cfRule type="containsText" dxfId="2195" priority="298" operator="containsText" text="LPG">
      <formula>NOT(ISERROR(SEARCH("LPG",J290)))</formula>
    </cfRule>
    <cfRule type="containsText" dxfId="2194" priority="299" operator="containsText" text="KER">
      <formula>NOT(ISERROR(SEARCH("KER",J290)))</formula>
    </cfRule>
    <cfRule type="containsText" dxfId="2193" priority="300" operator="containsText" text="DSL">
      <formula>NOT(ISERROR(SEARCH("DSL",J290)))</formula>
    </cfRule>
    <cfRule type="containsText" dxfId="2192" priority="301" operator="containsText" text="GSL">
      <formula>NOT(ISERROR(SEARCH("GSL",J290)))</formula>
    </cfRule>
    <cfRule type="containsText" dxfId="2191" priority="302" operator="containsText" text="OIL">
      <formula>NOT(ISERROR(SEARCH("OIL",J290)))</formula>
    </cfRule>
    <cfRule type="containsText" dxfId="2190" priority="303" operator="containsText" text="GAS">
      <formula>NOT(ISERROR(SEARCH("GAS",J290)))</formula>
    </cfRule>
  </conditionalFormatting>
  <conditionalFormatting sqref="J277">
    <cfRule type="containsText" dxfId="2189" priority="288" operator="containsText" text="CO2e">
      <formula>NOT(ISERROR(SEARCH("CO2e",J277)))</formula>
    </cfRule>
    <cfRule type="containsText" dxfId="2188" priority="289" operator="containsText" text="HFO">
      <formula>NOT(ISERROR(SEARCH("HFO",J277)))</formula>
    </cfRule>
    <cfRule type="containsText" dxfId="2187" priority="290" operator="containsText" text="LPG">
      <formula>NOT(ISERROR(SEARCH("LPG",J277)))</formula>
    </cfRule>
    <cfRule type="containsText" dxfId="2186" priority="291" operator="containsText" text="KER">
      <formula>NOT(ISERROR(SEARCH("KER",J277)))</formula>
    </cfRule>
    <cfRule type="containsText" dxfId="2185" priority="292" operator="containsText" text="DSL">
      <formula>NOT(ISERROR(SEARCH("DSL",J277)))</formula>
    </cfRule>
    <cfRule type="containsText" dxfId="2184" priority="293" operator="containsText" text="GSL">
      <formula>NOT(ISERROR(SEARCH("GSL",J277)))</formula>
    </cfRule>
    <cfRule type="containsText" dxfId="2183" priority="294" operator="containsText" text="OIL">
      <formula>NOT(ISERROR(SEARCH("OIL",J277)))</formula>
    </cfRule>
    <cfRule type="containsText" dxfId="2182" priority="295" operator="containsText" text="GAS">
      <formula>NOT(ISERROR(SEARCH("GAS",J277)))</formula>
    </cfRule>
  </conditionalFormatting>
  <conditionalFormatting sqref="J264">
    <cfRule type="containsText" dxfId="2181" priority="280" operator="containsText" text="CO2e">
      <formula>NOT(ISERROR(SEARCH("CO2e",J264)))</formula>
    </cfRule>
    <cfRule type="containsText" dxfId="2180" priority="281" operator="containsText" text="HFO">
      <formula>NOT(ISERROR(SEARCH("HFO",J264)))</formula>
    </cfRule>
    <cfRule type="containsText" dxfId="2179" priority="282" operator="containsText" text="LPG">
      <formula>NOT(ISERROR(SEARCH("LPG",J264)))</formula>
    </cfRule>
    <cfRule type="containsText" dxfId="2178" priority="283" operator="containsText" text="KER">
      <formula>NOT(ISERROR(SEARCH("KER",J264)))</formula>
    </cfRule>
    <cfRule type="containsText" dxfId="2177" priority="284" operator="containsText" text="DSL">
      <formula>NOT(ISERROR(SEARCH("DSL",J264)))</formula>
    </cfRule>
    <cfRule type="containsText" dxfId="2176" priority="285" operator="containsText" text="GSL">
      <formula>NOT(ISERROR(SEARCH("GSL",J264)))</formula>
    </cfRule>
    <cfRule type="containsText" dxfId="2175" priority="286" operator="containsText" text="OIL">
      <formula>NOT(ISERROR(SEARCH("OIL",J264)))</formula>
    </cfRule>
    <cfRule type="containsText" dxfId="2174" priority="287" operator="containsText" text="GAS">
      <formula>NOT(ISERROR(SEARCH("GAS",J264)))</formula>
    </cfRule>
  </conditionalFormatting>
  <conditionalFormatting sqref="J631">
    <cfRule type="containsText" dxfId="2173" priority="279" operator="containsText" text="ELC">
      <formula>NOT(ISERROR(SEARCH("ELC",J631)))</formula>
    </cfRule>
  </conditionalFormatting>
  <conditionalFormatting sqref="J633 J635:J636">
    <cfRule type="containsText" dxfId="2172" priority="278" operator="containsText" text="ELC">
      <formula>NOT(ISERROR(SEARCH("ELC",J633)))</formula>
    </cfRule>
  </conditionalFormatting>
  <conditionalFormatting sqref="J634">
    <cfRule type="containsText" dxfId="2171" priority="277" operator="containsText" text="ELC">
      <formula>NOT(ISERROR(SEARCH("ELC",J634)))</formula>
    </cfRule>
  </conditionalFormatting>
  <conditionalFormatting sqref="J634">
    <cfRule type="containsText" dxfId="2170" priority="269" operator="containsText" text="CO2e">
      <formula>NOT(ISERROR(SEARCH("CO2e",J634)))</formula>
    </cfRule>
    <cfRule type="containsText" dxfId="2169" priority="270" operator="containsText" text="HFO">
      <formula>NOT(ISERROR(SEARCH("HFO",J634)))</formula>
    </cfRule>
    <cfRule type="containsText" dxfId="2168" priority="271" operator="containsText" text="LPG">
      <formula>NOT(ISERROR(SEARCH("LPG",J634)))</formula>
    </cfRule>
    <cfRule type="containsText" dxfId="2167" priority="272" operator="containsText" text="KER">
      <formula>NOT(ISERROR(SEARCH("KER",J634)))</formula>
    </cfRule>
    <cfRule type="containsText" dxfId="2166" priority="273" operator="containsText" text="DSL">
      <formula>NOT(ISERROR(SEARCH("DSL",J634)))</formula>
    </cfRule>
    <cfRule type="containsText" dxfId="2165" priority="274" operator="containsText" text="GSL">
      <formula>NOT(ISERROR(SEARCH("GSL",J634)))</formula>
    </cfRule>
    <cfRule type="containsText" dxfId="2164" priority="275" operator="containsText" text="OIL">
      <formula>NOT(ISERROR(SEARCH("OIL",J634)))</formula>
    </cfRule>
    <cfRule type="containsText" dxfId="2163" priority="276" operator="containsText" text="GAS">
      <formula>NOT(ISERROR(SEARCH("GAS",J634)))</formula>
    </cfRule>
  </conditionalFormatting>
  <conditionalFormatting sqref="J644">
    <cfRule type="containsText" dxfId="2162" priority="268" operator="containsText" text="ELC">
      <formula>NOT(ISERROR(SEARCH("ELC",J644)))</formula>
    </cfRule>
  </conditionalFormatting>
  <conditionalFormatting sqref="J659 J661:J662">
    <cfRule type="containsText" dxfId="2161" priority="267" operator="containsText" text="ELC">
      <formula>NOT(ISERROR(SEARCH("ELC",J659)))</formula>
    </cfRule>
  </conditionalFormatting>
  <conditionalFormatting sqref="J660">
    <cfRule type="containsText" dxfId="2160" priority="266" operator="containsText" text="ELC">
      <formula>NOT(ISERROR(SEARCH("ELC",J660)))</formula>
    </cfRule>
  </conditionalFormatting>
  <conditionalFormatting sqref="J660">
    <cfRule type="containsText" dxfId="2159" priority="258" operator="containsText" text="CO2e">
      <formula>NOT(ISERROR(SEARCH("CO2e",J660)))</formula>
    </cfRule>
    <cfRule type="containsText" dxfId="2158" priority="259" operator="containsText" text="HFO">
      <formula>NOT(ISERROR(SEARCH("HFO",J660)))</formula>
    </cfRule>
    <cfRule type="containsText" dxfId="2157" priority="260" operator="containsText" text="LPG">
      <formula>NOT(ISERROR(SEARCH("LPG",J660)))</formula>
    </cfRule>
    <cfRule type="containsText" dxfId="2156" priority="261" operator="containsText" text="KER">
      <formula>NOT(ISERROR(SEARCH("KER",J660)))</formula>
    </cfRule>
    <cfRule type="containsText" dxfId="2155" priority="262" operator="containsText" text="DSL">
      <formula>NOT(ISERROR(SEARCH("DSL",J660)))</formula>
    </cfRule>
    <cfRule type="containsText" dxfId="2154" priority="263" operator="containsText" text="GSL">
      <formula>NOT(ISERROR(SEARCH("GSL",J660)))</formula>
    </cfRule>
    <cfRule type="containsText" dxfId="2153" priority="264" operator="containsText" text="OIL">
      <formula>NOT(ISERROR(SEARCH("OIL",J660)))</formula>
    </cfRule>
    <cfRule type="containsText" dxfId="2152" priority="265" operator="containsText" text="GAS">
      <formula>NOT(ISERROR(SEARCH("GAS",J660)))</formula>
    </cfRule>
  </conditionalFormatting>
  <conditionalFormatting sqref="J670">
    <cfRule type="containsText" dxfId="2151" priority="257" operator="containsText" text="ELC">
      <formula>NOT(ISERROR(SEARCH("ELC",J670)))</formula>
    </cfRule>
  </conditionalFormatting>
  <conditionalFormatting sqref="J648:J649">
    <cfRule type="containsText" dxfId="2150" priority="256" operator="containsText" text="ELC">
      <formula>NOT(ISERROR(SEARCH("ELC",J648)))</formula>
    </cfRule>
  </conditionalFormatting>
  <conditionalFormatting sqref="J657:J658">
    <cfRule type="containsText" dxfId="2149" priority="255" operator="containsText" text="ELC">
      <formula>NOT(ISERROR(SEARCH("ELC",J657)))</formula>
    </cfRule>
  </conditionalFormatting>
  <conditionalFormatting sqref="J647">
    <cfRule type="containsText" dxfId="2148" priority="247" operator="containsText" text="CO2e">
      <formula>NOT(ISERROR(SEARCH("CO2e",J647)))</formula>
    </cfRule>
    <cfRule type="containsText" dxfId="2147" priority="248" operator="containsText" text="HFO">
      <formula>NOT(ISERROR(SEARCH("HFO",J647)))</formula>
    </cfRule>
    <cfRule type="containsText" dxfId="2146" priority="249" operator="containsText" text="LPG">
      <formula>NOT(ISERROR(SEARCH("LPG",J647)))</formula>
    </cfRule>
    <cfRule type="containsText" dxfId="2145" priority="250" operator="containsText" text="KER">
      <formula>NOT(ISERROR(SEARCH("KER",J647)))</formula>
    </cfRule>
    <cfRule type="containsText" dxfId="2144" priority="251" operator="containsText" text="DSL">
      <formula>NOT(ISERROR(SEARCH("DSL",J647)))</formula>
    </cfRule>
    <cfRule type="containsText" dxfId="2143" priority="252" operator="containsText" text="GSL">
      <formula>NOT(ISERROR(SEARCH("GSL",J647)))</formula>
    </cfRule>
    <cfRule type="containsText" dxfId="2142" priority="253" operator="containsText" text="OIL">
      <formula>NOT(ISERROR(SEARCH("OIL",J647)))</formula>
    </cfRule>
    <cfRule type="containsText" dxfId="2141" priority="254" operator="containsText" text="GAS">
      <formula>NOT(ISERROR(SEARCH("GAS",J647)))</formula>
    </cfRule>
  </conditionalFormatting>
  <conditionalFormatting sqref="J672 J674:J675">
    <cfRule type="containsText" dxfId="2140" priority="246" operator="containsText" text="ELC">
      <formula>NOT(ISERROR(SEARCH("ELC",J672)))</formula>
    </cfRule>
  </conditionalFormatting>
  <conditionalFormatting sqref="J673">
    <cfRule type="containsText" dxfId="2139" priority="245" operator="containsText" text="ELC">
      <formula>NOT(ISERROR(SEARCH("ELC",J673)))</formula>
    </cfRule>
  </conditionalFormatting>
  <conditionalFormatting sqref="J673">
    <cfRule type="containsText" dxfId="2138" priority="237" operator="containsText" text="CO2e">
      <formula>NOT(ISERROR(SEARCH("CO2e",J673)))</formula>
    </cfRule>
    <cfRule type="containsText" dxfId="2137" priority="238" operator="containsText" text="HFO">
      <formula>NOT(ISERROR(SEARCH("HFO",J673)))</formula>
    </cfRule>
    <cfRule type="containsText" dxfId="2136" priority="239" operator="containsText" text="LPG">
      <formula>NOT(ISERROR(SEARCH("LPG",J673)))</formula>
    </cfRule>
    <cfRule type="containsText" dxfId="2135" priority="240" operator="containsText" text="KER">
      <formula>NOT(ISERROR(SEARCH("KER",J673)))</formula>
    </cfRule>
    <cfRule type="containsText" dxfId="2134" priority="241" operator="containsText" text="DSL">
      <formula>NOT(ISERROR(SEARCH("DSL",J673)))</formula>
    </cfRule>
    <cfRule type="containsText" dxfId="2133" priority="242" operator="containsText" text="GSL">
      <formula>NOT(ISERROR(SEARCH("GSL",J673)))</formula>
    </cfRule>
    <cfRule type="containsText" dxfId="2132" priority="243" operator="containsText" text="OIL">
      <formula>NOT(ISERROR(SEARCH("OIL",J673)))</formula>
    </cfRule>
    <cfRule type="containsText" dxfId="2131" priority="244" operator="containsText" text="GAS">
      <formula>NOT(ISERROR(SEARCH("GAS",J673)))</formula>
    </cfRule>
  </conditionalFormatting>
  <conditionalFormatting sqref="J683">
    <cfRule type="containsText" dxfId="2130" priority="236" operator="containsText" text="ELC">
      <formula>NOT(ISERROR(SEARCH("ELC",J683)))</formula>
    </cfRule>
  </conditionalFormatting>
  <conditionalFormatting sqref="J685 J687:J688">
    <cfRule type="containsText" dxfId="2129" priority="235" operator="containsText" text="ELC">
      <formula>NOT(ISERROR(SEARCH("ELC",J685)))</formula>
    </cfRule>
  </conditionalFormatting>
  <conditionalFormatting sqref="J686">
    <cfRule type="containsText" dxfId="2128" priority="234" operator="containsText" text="ELC">
      <formula>NOT(ISERROR(SEARCH("ELC",J686)))</formula>
    </cfRule>
  </conditionalFormatting>
  <conditionalFormatting sqref="J686">
    <cfRule type="containsText" dxfId="2127" priority="226" operator="containsText" text="CO2e">
      <formula>NOT(ISERROR(SEARCH("CO2e",J686)))</formula>
    </cfRule>
    <cfRule type="containsText" dxfId="2126" priority="227" operator="containsText" text="HFO">
      <formula>NOT(ISERROR(SEARCH("HFO",J686)))</formula>
    </cfRule>
    <cfRule type="containsText" dxfId="2125" priority="228" operator="containsText" text="LPG">
      <formula>NOT(ISERROR(SEARCH("LPG",J686)))</formula>
    </cfRule>
    <cfRule type="containsText" dxfId="2124" priority="229" operator="containsText" text="KER">
      <formula>NOT(ISERROR(SEARCH("KER",J686)))</formula>
    </cfRule>
    <cfRule type="containsText" dxfId="2123" priority="230" operator="containsText" text="DSL">
      <formula>NOT(ISERROR(SEARCH("DSL",J686)))</formula>
    </cfRule>
    <cfRule type="containsText" dxfId="2122" priority="231" operator="containsText" text="GSL">
      <formula>NOT(ISERROR(SEARCH("GSL",J686)))</formula>
    </cfRule>
    <cfRule type="containsText" dxfId="2121" priority="232" operator="containsText" text="OIL">
      <formula>NOT(ISERROR(SEARCH("OIL",J686)))</formula>
    </cfRule>
    <cfRule type="containsText" dxfId="2120" priority="233" operator="containsText" text="GAS">
      <formula>NOT(ISERROR(SEARCH("GAS",J686)))</formula>
    </cfRule>
  </conditionalFormatting>
  <conditionalFormatting sqref="J696">
    <cfRule type="containsText" dxfId="2119" priority="225" operator="containsText" text="ELC">
      <formula>NOT(ISERROR(SEARCH("ELC",J696)))</formula>
    </cfRule>
  </conditionalFormatting>
  <conditionalFormatting sqref="J698 J700:J701">
    <cfRule type="containsText" dxfId="2118" priority="224" operator="containsText" text="ELC">
      <formula>NOT(ISERROR(SEARCH("ELC",J698)))</formula>
    </cfRule>
  </conditionalFormatting>
  <conditionalFormatting sqref="J699">
    <cfRule type="containsText" dxfId="2117" priority="223" operator="containsText" text="ELC">
      <formula>NOT(ISERROR(SEARCH("ELC",J699)))</formula>
    </cfRule>
  </conditionalFormatting>
  <conditionalFormatting sqref="J699">
    <cfRule type="containsText" dxfId="2116" priority="215" operator="containsText" text="CO2e">
      <formula>NOT(ISERROR(SEARCH("CO2e",J699)))</formula>
    </cfRule>
    <cfRule type="containsText" dxfId="2115" priority="216" operator="containsText" text="HFO">
      <formula>NOT(ISERROR(SEARCH("HFO",J699)))</formula>
    </cfRule>
    <cfRule type="containsText" dxfId="2114" priority="217" operator="containsText" text="LPG">
      <formula>NOT(ISERROR(SEARCH("LPG",J699)))</formula>
    </cfRule>
    <cfRule type="containsText" dxfId="2113" priority="218" operator="containsText" text="KER">
      <formula>NOT(ISERROR(SEARCH("KER",J699)))</formula>
    </cfRule>
    <cfRule type="containsText" dxfId="2112" priority="219" operator="containsText" text="DSL">
      <formula>NOT(ISERROR(SEARCH("DSL",J699)))</formula>
    </cfRule>
    <cfRule type="containsText" dxfId="2111" priority="220" operator="containsText" text="GSL">
      <formula>NOT(ISERROR(SEARCH("GSL",J699)))</formula>
    </cfRule>
    <cfRule type="containsText" dxfId="2110" priority="221" operator="containsText" text="OIL">
      <formula>NOT(ISERROR(SEARCH("OIL",J699)))</formula>
    </cfRule>
    <cfRule type="containsText" dxfId="2109" priority="222" operator="containsText" text="GAS">
      <formula>NOT(ISERROR(SEARCH("GAS",J699)))</formula>
    </cfRule>
  </conditionalFormatting>
  <conditionalFormatting sqref="J709">
    <cfRule type="containsText" dxfId="2108" priority="214" operator="containsText" text="ELC">
      <formula>NOT(ISERROR(SEARCH("ELC",J709)))</formula>
    </cfRule>
  </conditionalFormatting>
  <conditionalFormatting sqref="J713:J714">
    <cfRule type="containsText" dxfId="2107" priority="213" operator="containsText" text="ELC">
      <formula>NOT(ISERROR(SEARCH("ELC",J713)))</formula>
    </cfRule>
  </conditionalFormatting>
  <conditionalFormatting sqref="J712">
    <cfRule type="containsText" dxfId="2106" priority="212" operator="containsText" text="ELC">
      <formula>NOT(ISERROR(SEARCH("ELC",J712)))</formula>
    </cfRule>
  </conditionalFormatting>
  <conditionalFormatting sqref="J712">
    <cfRule type="containsText" dxfId="2105" priority="204" operator="containsText" text="CO2e">
      <formula>NOT(ISERROR(SEARCH("CO2e",J712)))</formula>
    </cfRule>
    <cfRule type="containsText" dxfId="2104" priority="205" operator="containsText" text="HFO">
      <formula>NOT(ISERROR(SEARCH("HFO",J712)))</formula>
    </cfRule>
    <cfRule type="containsText" dxfId="2103" priority="206" operator="containsText" text="LPG">
      <formula>NOT(ISERROR(SEARCH("LPG",J712)))</formula>
    </cfRule>
    <cfRule type="containsText" dxfId="2102" priority="207" operator="containsText" text="KER">
      <formula>NOT(ISERROR(SEARCH("KER",J712)))</formula>
    </cfRule>
    <cfRule type="containsText" dxfId="2101" priority="208" operator="containsText" text="DSL">
      <formula>NOT(ISERROR(SEARCH("DSL",J712)))</formula>
    </cfRule>
    <cfRule type="containsText" dxfId="2100" priority="209" operator="containsText" text="GSL">
      <formula>NOT(ISERROR(SEARCH("GSL",J712)))</formula>
    </cfRule>
    <cfRule type="containsText" dxfId="2099" priority="210" operator="containsText" text="OIL">
      <formula>NOT(ISERROR(SEARCH("OIL",J712)))</formula>
    </cfRule>
    <cfRule type="containsText" dxfId="2098" priority="211" operator="containsText" text="GAS">
      <formula>NOT(ISERROR(SEARCH("GAS",J712)))</formula>
    </cfRule>
  </conditionalFormatting>
  <conditionalFormatting sqref="J722">
    <cfRule type="containsText" dxfId="2097" priority="203" operator="containsText" text="ELC">
      <formula>NOT(ISERROR(SEARCH("ELC",J722)))</formula>
    </cfRule>
  </conditionalFormatting>
  <conditionalFormatting sqref="J738:J739">
    <cfRule type="containsText" dxfId="2096" priority="202" operator="containsText" text="ELC">
      <formula>NOT(ISERROR(SEARCH("ELC",J738)))</formula>
    </cfRule>
  </conditionalFormatting>
  <conditionalFormatting sqref="J747">
    <cfRule type="containsText" dxfId="2095" priority="201" operator="containsText" text="ELC">
      <formula>NOT(ISERROR(SEARCH("ELC",J747)))</formula>
    </cfRule>
  </conditionalFormatting>
  <conditionalFormatting sqref="J737">
    <cfRule type="containsText" dxfId="2094" priority="193" operator="containsText" text="CO2e">
      <formula>NOT(ISERROR(SEARCH("CO2e",J737)))</formula>
    </cfRule>
    <cfRule type="containsText" dxfId="2093" priority="194" operator="containsText" text="HFO">
      <formula>NOT(ISERROR(SEARCH("HFO",J737)))</formula>
    </cfRule>
    <cfRule type="containsText" dxfId="2092" priority="195" operator="containsText" text="LPG">
      <formula>NOT(ISERROR(SEARCH("LPG",J737)))</formula>
    </cfRule>
    <cfRule type="containsText" dxfId="2091" priority="196" operator="containsText" text="KER">
      <formula>NOT(ISERROR(SEARCH("KER",J737)))</formula>
    </cfRule>
    <cfRule type="containsText" dxfId="2090" priority="197" operator="containsText" text="DSL">
      <formula>NOT(ISERROR(SEARCH("DSL",J737)))</formula>
    </cfRule>
    <cfRule type="containsText" dxfId="2089" priority="198" operator="containsText" text="GSL">
      <formula>NOT(ISERROR(SEARCH("GSL",J737)))</formula>
    </cfRule>
    <cfRule type="containsText" dxfId="2088" priority="199" operator="containsText" text="OIL">
      <formula>NOT(ISERROR(SEARCH("OIL",J737)))</formula>
    </cfRule>
    <cfRule type="containsText" dxfId="2087" priority="200" operator="containsText" text="GAS">
      <formula>NOT(ISERROR(SEARCH("GAS",J737)))</formula>
    </cfRule>
  </conditionalFormatting>
  <conditionalFormatting sqref="J751:J752">
    <cfRule type="containsText" dxfId="2086" priority="191" operator="containsText" text="ELC">
      <formula>NOT(ISERROR(SEARCH("ELC",J751)))</formula>
    </cfRule>
  </conditionalFormatting>
  <conditionalFormatting sqref="J750">
    <cfRule type="containsText" dxfId="2085" priority="190" operator="containsText" text="ELC">
      <formula>NOT(ISERROR(SEARCH("ELC",J750)))</formula>
    </cfRule>
  </conditionalFormatting>
  <conditionalFormatting sqref="J750">
    <cfRule type="containsText" dxfId="2084" priority="182" operator="containsText" text="CO2e">
      <formula>NOT(ISERROR(SEARCH("CO2e",J750)))</formula>
    </cfRule>
    <cfRule type="containsText" dxfId="2083" priority="183" operator="containsText" text="HFO">
      <formula>NOT(ISERROR(SEARCH("HFO",J750)))</formula>
    </cfRule>
    <cfRule type="containsText" dxfId="2082" priority="184" operator="containsText" text="LPG">
      <formula>NOT(ISERROR(SEARCH("LPG",J750)))</formula>
    </cfRule>
    <cfRule type="containsText" dxfId="2081" priority="185" operator="containsText" text="KER">
      <formula>NOT(ISERROR(SEARCH("KER",J750)))</formula>
    </cfRule>
    <cfRule type="containsText" dxfId="2080" priority="186" operator="containsText" text="DSL">
      <formula>NOT(ISERROR(SEARCH("DSL",J750)))</formula>
    </cfRule>
    <cfRule type="containsText" dxfId="2079" priority="187" operator="containsText" text="GSL">
      <formula>NOT(ISERROR(SEARCH("GSL",J750)))</formula>
    </cfRule>
    <cfRule type="containsText" dxfId="2078" priority="188" operator="containsText" text="OIL">
      <formula>NOT(ISERROR(SEARCH("OIL",J750)))</formula>
    </cfRule>
    <cfRule type="containsText" dxfId="2077" priority="189" operator="containsText" text="GAS">
      <formula>NOT(ISERROR(SEARCH("GAS",J750)))</formula>
    </cfRule>
  </conditionalFormatting>
  <conditionalFormatting sqref="J760">
    <cfRule type="containsText" dxfId="2076" priority="181" operator="containsText" text="ELC">
      <formula>NOT(ISERROR(SEARCH("ELC",J760)))</formula>
    </cfRule>
  </conditionalFormatting>
  <conditionalFormatting sqref="J764:J765">
    <cfRule type="containsText" dxfId="2075" priority="180" operator="containsText" text="ELC">
      <formula>NOT(ISERROR(SEARCH("ELC",J764)))</formula>
    </cfRule>
  </conditionalFormatting>
  <conditionalFormatting sqref="J763">
    <cfRule type="containsText" dxfId="2074" priority="179" operator="containsText" text="ELC">
      <formula>NOT(ISERROR(SEARCH("ELC",J763)))</formula>
    </cfRule>
  </conditionalFormatting>
  <conditionalFormatting sqref="J763">
    <cfRule type="containsText" dxfId="2073" priority="171" operator="containsText" text="CO2e">
      <formula>NOT(ISERROR(SEARCH("CO2e",J763)))</formula>
    </cfRule>
    <cfRule type="containsText" dxfId="2072" priority="172" operator="containsText" text="HFO">
      <formula>NOT(ISERROR(SEARCH("HFO",J763)))</formula>
    </cfRule>
    <cfRule type="containsText" dxfId="2071" priority="173" operator="containsText" text="LPG">
      <formula>NOT(ISERROR(SEARCH("LPG",J763)))</formula>
    </cfRule>
    <cfRule type="containsText" dxfId="2070" priority="174" operator="containsText" text="KER">
      <formula>NOT(ISERROR(SEARCH("KER",J763)))</formula>
    </cfRule>
    <cfRule type="containsText" dxfId="2069" priority="175" operator="containsText" text="DSL">
      <formula>NOT(ISERROR(SEARCH("DSL",J763)))</formula>
    </cfRule>
    <cfRule type="containsText" dxfId="2068" priority="176" operator="containsText" text="GSL">
      <formula>NOT(ISERROR(SEARCH("GSL",J763)))</formula>
    </cfRule>
    <cfRule type="containsText" dxfId="2067" priority="177" operator="containsText" text="OIL">
      <formula>NOT(ISERROR(SEARCH("OIL",J763)))</formula>
    </cfRule>
    <cfRule type="containsText" dxfId="2066" priority="178" operator="containsText" text="GAS">
      <formula>NOT(ISERROR(SEARCH("GAS",J763)))</formula>
    </cfRule>
  </conditionalFormatting>
  <conditionalFormatting sqref="J773">
    <cfRule type="containsText" dxfId="2065" priority="170" operator="containsText" text="ELC">
      <formula>NOT(ISERROR(SEARCH("ELC",J773)))</formula>
    </cfRule>
  </conditionalFormatting>
  <conditionalFormatting sqref="J777:J778">
    <cfRule type="containsText" dxfId="2064" priority="169" operator="containsText" text="ELC">
      <formula>NOT(ISERROR(SEARCH("ELC",J777)))</formula>
    </cfRule>
  </conditionalFormatting>
  <conditionalFormatting sqref="J776">
    <cfRule type="containsText" dxfId="2063" priority="168" operator="containsText" text="ELC">
      <formula>NOT(ISERROR(SEARCH("ELC",J776)))</formula>
    </cfRule>
  </conditionalFormatting>
  <conditionalFormatting sqref="J776">
    <cfRule type="containsText" dxfId="2062" priority="160" operator="containsText" text="CO2e">
      <formula>NOT(ISERROR(SEARCH("CO2e",J776)))</formula>
    </cfRule>
    <cfRule type="containsText" dxfId="2061" priority="161" operator="containsText" text="HFO">
      <formula>NOT(ISERROR(SEARCH("HFO",J776)))</formula>
    </cfRule>
    <cfRule type="containsText" dxfId="2060" priority="162" operator="containsText" text="LPG">
      <formula>NOT(ISERROR(SEARCH("LPG",J776)))</formula>
    </cfRule>
    <cfRule type="containsText" dxfId="2059" priority="163" operator="containsText" text="KER">
      <formula>NOT(ISERROR(SEARCH("KER",J776)))</formula>
    </cfRule>
    <cfRule type="containsText" dxfId="2058" priority="164" operator="containsText" text="DSL">
      <formula>NOT(ISERROR(SEARCH("DSL",J776)))</formula>
    </cfRule>
    <cfRule type="containsText" dxfId="2057" priority="165" operator="containsText" text="GSL">
      <formula>NOT(ISERROR(SEARCH("GSL",J776)))</formula>
    </cfRule>
    <cfRule type="containsText" dxfId="2056" priority="166" operator="containsText" text="OIL">
      <formula>NOT(ISERROR(SEARCH("OIL",J776)))</formula>
    </cfRule>
    <cfRule type="containsText" dxfId="2055" priority="167" operator="containsText" text="GAS">
      <formula>NOT(ISERROR(SEARCH("GAS",J776)))</formula>
    </cfRule>
  </conditionalFormatting>
  <conditionalFormatting sqref="J786">
    <cfRule type="containsText" dxfId="2054" priority="159" operator="containsText" text="ELC">
      <formula>NOT(ISERROR(SEARCH("ELC",J786)))</formula>
    </cfRule>
  </conditionalFormatting>
  <conditionalFormatting sqref="J803:J804">
    <cfRule type="containsText" dxfId="2053" priority="158" operator="containsText" text="ELC">
      <formula>NOT(ISERROR(SEARCH("ELC",J803)))</formula>
    </cfRule>
  </conditionalFormatting>
  <conditionalFormatting sqref="J802">
    <cfRule type="containsText" dxfId="2052" priority="157" operator="containsText" text="ELC">
      <formula>NOT(ISERROR(SEARCH("ELC",J802)))</formula>
    </cfRule>
  </conditionalFormatting>
  <conditionalFormatting sqref="J802">
    <cfRule type="containsText" dxfId="2051" priority="149" operator="containsText" text="CO2e">
      <formula>NOT(ISERROR(SEARCH("CO2e",J802)))</formula>
    </cfRule>
    <cfRule type="containsText" dxfId="2050" priority="150" operator="containsText" text="HFO">
      <formula>NOT(ISERROR(SEARCH("HFO",J802)))</formula>
    </cfRule>
    <cfRule type="containsText" dxfId="2049" priority="151" operator="containsText" text="LPG">
      <formula>NOT(ISERROR(SEARCH("LPG",J802)))</formula>
    </cfRule>
    <cfRule type="containsText" dxfId="2048" priority="152" operator="containsText" text="KER">
      <formula>NOT(ISERROR(SEARCH("KER",J802)))</formula>
    </cfRule>
    <cfRule type="containsText" dxfId="2047" priority="153" operator="containsText" text="DSL">
      <formula>NOT(ISERROR(SEARCH("DSL",J802)))</formula>
    </cfRule>
    <cfRule type="containsText" dxfId="2046" priority="154" operator="containsText" text="GSL">
      <formula>NOT(ISERROR(SEARCH("GSL",J802)))</formula>
    </cfRule>
    <cfRule type="containsText" dxfId="2045" priority="155" operator="containsText" text="OIL">
      <formula>NOT(ISERROR(SEARCH("OIL",J802)))</formula>
    </cfRule>
    <cfRule type="containsText" dxfId="2044" priority="156" operator="containsText" text="GAS">
      <formula>NOT(ISERROR(SEARCH("GAS",J802)))</formula>
    </cfRule>
  </conditionalFormatting>
  <conditionalFormatting sqref="J812">
    <cfRule type="containsText" dxfId="2043" priority="148" operator="containsText" text="ELC">
      <formula>NOT(ISERROR(SEARCH("ELC",J812)))</formula>
    </cfRule>
  </conditionalFormatting>
  <conditionalFormatting sqref="J790:J791">
    <cfRule type="containsText" dxfId="2042" priority="147" operator="containsText" text="ELC">
      <formula>NOT(ISERROR(SEARCH("ELC",J790)))</formula>
    </cfRule>
  </conditionalFormatting>
  <conditionalFormatting sqref="J799:J800">
    <cfRule type="containsText" dxfId="2041" priority="146" operator="containsText" text="ELC">
      <formula>NOT(ISERROR(SEARCH("ELC",J799)))</formula>
    </cfRule>
  </conditionalFormatting>
  <conditionalFormatting sqref="J789">
    <cfRule type="containsText" dxfId="2040" priority="138" operator="containsText" text="CO2e">
      <formula>NOT(ISERROR(SEARCH("CO2e",J789)))</formula>
    </cfRule>
    <cfRule type="containsText" dxfId="2039" priority="139" operator="containsText" text="HFO">
      <formula>NOT(ISERROR(SEARCH("HFO",J789)))</formula>
    </cfRule>
    <cfRule type="containsText" dxfId="2038" priority="140" operator="containsText" text="LPG">
      <formula>NOT(ISERROR(SEARCH("LPG",J789)))</formula>
    </cfRule>
    <cfRule type="containsText" dxfId="2037" priority="141" operator="containsText" text="KER">
      <formula>NOT(ISERROR(SEARCH("KER",J789)))</formula>
    </cfRule>
    <cfRule type="containsText" dxfId="2036" priority="142" operator="containsText" text="DSL">
      <formula>NOT(ISERROR(SEARCH("DSL",J789)))</formula>
    </cfRule>
    <cfRule type="containsText" dxfId="2035" priority="143" operator="containsText" text="GSL">
      <formula>NOT(ISERROR(SEARCH("GSL",J789)))</formula>
    </cfRule>
    <cfRule type="containsText" dxfId="2034" priority="144" operator="containsText" text="OIL">
      <formula>NOT(ISERROR(SEARCH("OIL",J789)))</formula>
    </cfRule>
    <cfRule type="containsText" dxfId="2033" priority="145" operator="containsText" text="GAS">
      <formula>NOT(ISERROR(SEARCH("GAS",J789)))</formula>
    </cfRule>
  </conditionalFormatting>
  <conditionalFormatting sqref="J816:J817">
    <cfRule type="containsText" dxfId="2032" priority="137" operator="containsText" text="ELC">
      <formula>NOT(ISERROR(SEARCH("ELC",J816)))</formula>
    </cfRule>
  </conditionalFormatting>
  <conditionalFormatting sqref="J815">
    <cfRule type="containsText" dxfId="2031" priority="136" operator="containsText" text="ELC">
      <formula>NOT(ISERROR(SEARCH("ELC",J815)))</formula>
    </cfRule>
  </conditionalFormatting>
  <conditionalFormatting sqref="J815">
    <cfRule type="containsText" dxfId="2030" priority="128" operator="containsText" text="CO2e">
      <formula>NOT(ISERROR(SEARCH("CO2e",J815)))</formula>
    </cfRule>
    <cfRule type="containsText" dxfId="2029" priority="129" operator="containsText" text="HFO">
      <formula>NOT(ISERROR(SEARCH("HFO",J815)))</formula>
    </cfRule>
    <cfRule type="containsText" dxfId="2028" priority="130" operator="containsText" text="LPG">
      <formula>NOT(ISERROR(SEARCH("LPG",J815)))</formula>
    </cfRule>
    <cfRule type="containsText" dxfId="2027" priority="131" operator="containsText" text="KER">
      <formula>NOT(ISERROR(SEARCH("KER",J815)))</formula>
    </cfRule>
    <cfRule type="containsText" dxfId="2026" priority="132" operator="containsText" text="DSL">
      <formula>NOT(ISERROR(SEARCH("DSL",J815)))</formula>
    </cfRule>
    <cfRule type="containsText" dxfId="2025" priority="133" operator="containsText" text="GSL">
      <formula>NOT(ISERROR(SEARCH("GSL",J815)))</formula>
    </cfRule>
    <cfRule type="containsText" dxfId="2024" priority="134" operator="containsText" text="OIL">
      <formula>NOT(ISERROR(SEARCH("OIL",J815)))</formula>
    </cfRule>
    <cfRule type="containsText" dxfId="2023" priority="135" operator="containsText" text="GAS">
      <formula>NOT(ISERROR(SEARCH("GAS",J815)))</formula>
    </cfRule>
  </conditionalFormatting>
  <conditionalFormatting sqref="J825">
    <cfRule type="containsText" dxfId="2022" priority="127" operator="containsText" text="ELC">
      <formula>NOT(ISERROR(SEARCH("ELC",J825)))</formula>
    </cfRule>
  </conditionalFormatting>
  <conditionalFormatting sqref="M26:AR32">
    <cfRule type="cellIs" dxfId="2021" priority="125" operator="equal">
      <formula>0</formula>
    </cfRule>
  </conditionalFormatting>
  <conditionalFormatting sqref="M280:AR286">
    <cfRule type="cellIs" dxfId="2020" priority="124" operator="equal">
      <formula>0</formula>
    </cfRule>
  </conditionalFormatting>
  <conditionalFormatting sqref="M145:AR151">
    <cfRule type="cellIs" dxfId="2019" priority="117" operator="equal">
      <formula>0</formula>
    </cfRule>
  </conditionalFormatting>
  <conditionalFormatting sqref="M186:AR192">
    <cfRule type="cellIs" dxfId="2018" priority="114" operator="equal">
      <formula>0</formula>
    </cfRule>
  </conditionalFormatting>
  <conditionalFormatting sqref="M199:AR205">
    <cfRule type="cellIs" dxfId="2017" priority="113" operator="equal">
      <formula>0</formula>
    </cfRule>
  </conditionalFormatting>
  <conditionalFormatting sqref="M306:AR312">
    <cfRule type="cellIs" dxfId="2016" priority="108" operator="equal">
      <formula>0</formula>
    </cfRule>
  </conditionalFormatting>
  <conditionalFormatting sqref="M319:AR325">
    <cfRule type="cellIs" dxfId="2015" priority="107" operator="equal">
      <formula>0</formula>
    </cfRule>
  </conditionalFormatting>
  <conditionalFormatting sqref="M345:AR351">
    <cfRule type="cellIs" dxfId="2014" priority="105" operator="equal">
      <formula>0</formula>
    </cfRule>
  </conditionalFormatting>
  <conditionalFormatting sqref="M358:AR364">
    <cfRule type="cellIs" dxfId="2013" priority="104" operator="equal">
      <formula>0</formula>
    </cfRule>
  </conditionalFormatting>
  <conditionalFormatting sqref="M371:AR377">
    <cfRule type="cellIs" dxfId="2012" priority="103" operator="equal">
      <formula>0</formula>
    </cfRule>
  </conditionalFormatting>
  <conditionalFormatting sqref="M267:AR273">
    <cfRule type="cellIs" dxfId="2011" priority="102" operator="equal">
      <formula>0</formula>
    </cfRule>
  </conditionalFormatting>
  <conditionalFormatting sqref="M387:AR393">
    <cfRule type="cellIs" dxfId="2010" priority="101" operator="equal">
      <formula>0</formula>
    </cfRule>
  </conditionalFormatting>
  <conditionalFormatting sqref="M413:AR419">
    <cfRule type="cellIs" dxfId="2009" priority="100" operator="equal">
      <formula>0</formula>
    </cfRule>
  </conditionalFormatting>
  <conditionalFormatting sqref="M426:AR432">
    <cfRule type="cellIs" dxfId="2008" priority="99" operator="equal">
      <formula>0</formula>
    </cfRule>
  </conditionalFormatting>
  <conditionalFormatting sqref="M439:AR445">
    <cfRule type="cellIs" dxfId="2007" priority="98" operator="equal">
      <formula>0</formula>
    </cfRule>
  </conditionalFormatting>
  <conditionalFormatting sqref="M452:AR458">
    <cfRule type="cellIs" dxfId="2006" priority="97" operator="equal">
      <formula>0</formula>
    </cfRule>
  </conditionalFormatting>
  <conditionalFormatting sqref="M400:AR406">
    <cfRule type="cellIs" dxfId="2005" priority="96" operator="equal">
      <formula>0</formula>
    </cfRule>
  </conditionalFormatting>
  <conditionalFormatting sqref="M465:AR471">
    <cfRule type="cellIs" dxfId="2004" priority="95" operator="equal">
      <formula>0</formula>
    </cfRule>
  </conditionalFormatting>
  <conditionalFormatting sqref="M478:AR484">
    <cfRule type="cellIs" dxfId="2003" priority="94" operator="equal">
      <formula>0</formula>
    </cfRule>
  </conditionalFormatting>
  <conditionalFormatting sqref="M491:AR497">
    <cfRule type="cellIs" dxfId="2002" priority="93" operator="equal">
      <formula>0</formula>
    </cfRule>
  </conditionalFormatting>
  <conditionalFormatting sqref="M504:AR510">
    <cfRule type="cellIs" dxfId="2001" priority="92" operator="equal">
      <formula>0</formula>
    </cfRule>
  </conditionalFormatting>
  <conditionalFormatting sqref="M517:AR523">
    <cfRule type="cellIs" dxfId="2000" priority="91" operator="equal">
      <formula>0</formula>
    </cfRule>
  </conditionalFormatting>
  <conditionalFormatting sqref="M530:AR536">
    <cfRule type="cellIs" dxfId="1999" priority="90" operator="equal">
      <formula>0</formula>
    </cfRule>
  </conditionalFormatting>
  <conditionalFormatting sqref="M543:AR549">
    <cfRule type="cellIs" dxfId="1998" priority="89" operator="equal">
      <formula>0</formula>
    </cfRule>
  </conditionalFormatting>
  <conditionalFormatting sqref="M556:AR562">
    <cfRule type="cellIs" dxfId="1997" priority="88" operator="equal">
      <formula>0</formula>
    </cfRule>
  </conditionalFormatting>
  <conditionalFormatting sqref="M569:AR575">
    <cfRule type="cellIs" dxfId="1996" priority="87" operator="equal">
      <formula>0</formula>
    </cfRule>
  </conditionalFormatting>
  <conditionalFormatting sqref="M582:AR588">
    <cfRule type="cellIs" dxfId="1995" priority="86" operator="equal">
      <formula>0</formula>
    </cfRule>
  </conditionalFormatting>
  <conditionalFormatting sqref="M293:AR299">
    <cfRule type="cellIs" dxfId="1994" priority="85" operator="equal">
      <formula>0</formula>
    </cfRule>
  </conditionalFormatting>
  <conditionalFormatting sqref="M596:AR602">
    <cfRule type="cellIs" dxfId="1993" priority="84" operator="equal">
      <formula>0</formula>
    </cfRule>
  </conditionalFormatting>
  <conditionalFormatting sqref="M609:AR615">
    <cfRule type="cellIs" dxfId="1992" priority="83" operator="equal">
      <formula>0</formula>
    </cfRule>
  </conditionalFormatting>
  <conditionalFormatting sqref="M728:AR734">
    <cfRule type="cellIs" dxfId="1991" priority="82" operator="equal">
      <formula>0</formula>
    </cfRule>
  </conditionalFormatting>
  <conditionalFormatting sqref="M624:AR630">
    <cfRule type="cellIs" dxfId="1990" priority="81" operator="equal">
      <formula>0</formula>
    </cfRule>
  </conditionalFormatting>
  <conditionalFormatting sqref="M650:AR656">
    <cfRule type="cellIs" dxfId="1989" priority="80" operator="equal">
      <formula>0</formula>
    </cfRule>
  </conditionalFormatting>
  <conditionalFormatting sqref="M637:AR643">
    <cfRule type="cellIs" dxfId="1988" priority="79" operator="equal">
      <formula>0</formula>
    </cfRule>
  </conditionalFormatting>
  <conditionalFormatting sqref="M663:AR669">
    <cfRule type="cellIs" dxfId="1987" priority="78" operator="equal">
      <formula>0</formula>
    </cfRule>
  </conditionalFormatting>
  <conditionalFormatting sqref="M676:AR682">
    <cfRule type="cellIs" dxfId="1986" priority="76" operator="equal">
      <formula>0</formula>
    </cfRule>
  </conditionalFormatting>
  <conditionalFormatting sqref="M689:AR695">
    <cfRule type="cellIs" dxfId="1985" priority="74" operator="equal">
      <formula>0</formula>
    </cfRule>
  </conditionalFormatting>
  <conditionalFormatting sqref="M702:AR708">
    <cfRule type="cellIs" dxfId="1984" priority="72" operator="equal">
      <formula>0</formula>
    </cfRule>
  </conditionalFormatting>
  <conditionalFormatting sqref="M715:AR721">
    <cfRule type="cellIs" dxfId="1983" priority="70" operator="equal">
      <formula>0</formula>
    </cfRule>
  </conditionalFormatting>
  <conditionalFormatting sqref="M740:AR746">
    <cfRule type="cellIs" dxfId="1982" priority="68" operator="equal">
      <formula>0</formula>
    </cfRule>
  </conditionalFormatting>
  <conditionalFormatting sqref="M753:AR759">
    <cfRule type="cellIs" dxfId="1981" priority="67" operator="equal">
      <formula>0</formula>
    </cfRule>
  </conditionalFormatting>
  <conditionalFormatting sqref="M766:AR772">
    <cfRule type="cellIs" dxfId="1980" priority="65" operator="equal">
      <formula>0</formula>
    </cfRule>
  </conditionalFormatting>
  <conditionalFormatting sqref="M779:AR785">
    <cfRule type="cellIs" dxfId="1979" priority="63" operator="equal">
      <formula>0</formula>
    </cfRule>
  </conditionalFormatting>
  <conditionalFormatting sqref="M805:AR811">
    <cfRule type="cellIs" dxfId="1978" priority="61" operator="equal">
      <formula>0</formula>
    </cfRule>
  </conditionalFormatting>
  <conditionalFormatting sqref="M792:AR798">
    <cfRule type="cellIs" dxfId="1977" priority="59" operator="equal">
      <formula>0</formula>
    </cfRule>
  </conditionalFormatting>
  <conditionalFormatting sqref="M818:AR824">
    <cfRule type="cellIs" dxfId="1976" priority="58" operator="equal">
      <formula>0</formula>
    </cfRule>
  </conditionalFormatting>
  <conditionalFormatting sqref="J382">
    <cfRule type="containsText" dxfId="1975" priority="54" operator="containsText" text="ELC">
      <formula>NOT(ISERROR(SEARCH("ELC",J382)))</formula>
    </cfRule>
  </conditionalFormatting>
  <conditionalFormatting sqref="J591">
    <cfRule type="containsText" dxfId="1974" priority="53" operator="containsText" text="ELC">
      <formula>NOT(ISERROR(SEARCH("ELC",J591)))</formula>
    </cfRule>
  </conditionalFormatting>
  <conditionalFormatting sqref="J341">
    <cfRule type="containsText" dxfId="1973" priority="52" operator="containsText" text="ELC">
      <formula>NOT(ISERROR(SEARCH("ELC",J341)))</formula>
    </cfRule>
  </conditionalFormatting>
  <conditionalFormatting sqref="J396">
    <cfRule type="containsText" dxfId="1972" priority="51" operator="containsText" text="ELC">
      <formula>NOT(ISERROR(SEARCH("ELC",J396)))</formula>
    </cfRule>
  </conditionalFormatting>
  <conditionalFormatting sqref="J461">
    <cfRule type="containsText" dxfId="1971" priority="50" operator="containsText" text="ELC">
      <formula>NOT(ISERROR(SEARCH("ELC",J461)))</formula>
    </cfRule>
  </conditionalFormatting>
  <conditionalFormatting sqref="J500">
    <cfRule type="containsText" dxfId="1970" priority="49" operator="containsText" text="ELC">
      <formula>NOT(ISERROR(SEARCH("ELC",J500)))</formula>
    </cfRule>
  </conditionalFormatting>
  <conditionalFormatting sqref="J578">
    <cfRule type="containsText" dxfId="1969" priority="48" operator="containsText" text="ELC">
      <formula>NOT(ISERROR(SEARCH("ELC",J578)))</formula>
    </cfRule>
  </conditionalFormatting>
  <conditionalFormatting sqref="J620">
    <cfRule type="containsText" dxfId="1968" priority="47" operator="containsText" text="ELC">
      <formula>NOT(ISERROR(SEARCH("ELC",J620)))</formula>
    </cfRule>
  </conditionalFormatting>
  <conditionalFormatting sqref="J724">
    <cfRule type="containsText" dxfId="1967" priority="46" operator="containsText" text="ELC">
      <formula>NOT(ISERROR(SEARCH("ELC",J724)))</formula>
    </cfRule>
  </conditionalFormatting>
  <conditionalFormatting sqref="J736">
    <cfRule type="containsText" dxfId="1966" priority="45" operator="containsText" text="ELC">
      <formula>NOT(ISERROR(SEARCH("ELC",J736)))</formula>
    </cfRule>
  </conditionalFormatting>
  <conditionalFormatting sqref="M39:AR45">
    <cfRule type="cellIs" dxfId="1965" priority="44" operator="equal">
      <formula>0</formula>
    </cfRule>
  </conditionalFormatting>
  <conditionalFormatting sqref="M52:AR58">
    <cfRule type="cellIs" dxfId="1964" priority="42" operator="equal">
      <formula>0</formula>
    </cfRule>
  </conditionalFormatting>
  <conditionalFormatting sqref="M65:AR71">
    <cfRule type="cellIs" dxfId="1963" priority="41" operator="equal">
      <formula>0</formula>
    </cfRule>
  </conditionalFormatting>
  <conditionalFormatting sqref="M78:AR84">
    <cfRule type="cellIs" dxfId="1962" priority="40" operator="equal">
      <formula>0</formula>
    </cfRule>
  </conditionalFormatting>
  <conditionalFormatting sqref="M92:AR98">
    <cfRule type="cellIs" dxfId="1961" priority="39" operator="equal">
      <formula>0</formula>
    </cfRule>
  </conditionalFormatting>
  <conditionalFormatting sqref="M171:AR177">
    <cfRule type="cellIs" dxfId="1960" priority="33" operator="equal">
      <formula>0</formula>
    </cfRule>
  </conditionalFormatting>
  <conditionalFormatting sqref="N225:AR231">
    <cfRule type="cellIs" dxfId="1959" priority="24" operator="equal">
      <formula>0</formula>
    </cfRule>
  </conditionalFormatting>
  <conditionalFormatting sqref="M225:M231">
    <cfRule type="cellIs" dxfId="1958" priority="23" operator="equal">
      <formula>0</formula>
    </cfRule>
  </conditionalFormatting>
  <conditionalFormatting sqref="M212:AR218">
    <cfRule type="cellIs" dxfId="1957" priority="22" operator="equal">
      <formula>0</formula>
    </cfRule>
  </conditionalFormatting>
  <conditionalFormatting sqref="M158:AR164">
    <cfRule type="cellIs" dxfId="1956" priority="16" operator="equal">
      <formula>0</formula>
    </cfRule>
  </conditionalFormatting>
  <conditionalFormatting sqref="M131:AR137">
    <cfRule type="cellIs" dxfId="1955" priority="9" operator="equal">
      <formula>0</formula>
    </cfRule>
  </conditionalFormatting>
  <conditionalFormatting sqref="M118:AR124">
    <cfRule type="cellIs" dxfId="1954" priority="8" operator="equal">
      <formula>0</formula>
    </cfRule>
  </conditionalFormatting>
  <conditionalFormatting sqref="M105:AR111">
    <cfRule type="cellIs" dxfId="1953" priority="7" operator="equal">
      <formula>0</formula>
    </cfRule>
  </conditionalFormatting>
  <conditionalFormatting sqref="M239:AR245">
    <cfRule type="cellIs" dxfId="1952" priority="6" operator="equal">
      <formula>0</formula>
    </cfRule>
  </conditionalFormatting>
  <conditionalFormatting sqref="M252:AR258">
    <cfRule type="cellIs" dxfId="1951" priority="5" operator="equal">
      <formula>0</formula>
    </cfRule>
  </conditionalFormatting>
  <conditionalFormatting sqref="M332:AR338">
    <cfRule type="cellIs" dxfId="195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V1708"/>
  <sheetViews>
    <sheetView showGridLines="0" tabSelected="1" topLeftCell="G1411" zoomScale="85" zoomScaleNormal="85" workbookViewId="0">
      <selection activeCell="M1477" sqref="M1477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34.28515625" customWidth="1"/>
    <col min="12" max="12" width="27.85546875" style="22" customWidth="1"/>
    <col min="13" max="13" width="14.7109375" customWidth="1"/>
    <col min="15" max="15" width="13.5703125" hidden="1" customWidth="1"/>
    <col min="16" max="16" width="11.42578125" hidden="1" customWidth="1"/>
    <col min="18" max="18" width="13.42578125" hidden="1" customWidth="1"/>
    <col min="19" max="19" width="13.5703125" customWidth="1"/>
    <col min="20" max="20" width="0" hidden="1" customWidth="1"/>
    <col min="22" max="23" width="0" hidden="1" customWidth="1"/>
    <col min="25" max="26" width="0" hidden="1" customWidth="1"/>
    <col min="28" max="28" width="0" hidden="1" customWidth="1"/>
    <col min="30" max="30" width="0" hidden="1" customWidth="1"/>
    <col min="32" max="33" width="0" hidden="1" customWidth="1"/>
    <col min="35" max="36" width="0" hidden="1" customWidth="1"/>
    <col min="38" max="38" width="0" hidden="1" customWidth="1"/>
    <col min="40" max="40" width="0" hidden="1" customWidth="1"/>
    <col min="42" max="43" width="0" hidden="1" customWidth="1"/>
  </cols>
  <sheetData>
    <row r="1" spans="1:19" x14ac:dyDescent="0.25">
      <c r="A1" s="184" t="s">
        <v>345</v>
      </c>
      <c r="B1" s="185" t="str">
        <f>+"DIC5"</f>
        <v>DIC5</v>
      </c>
      <c r="E1" s="25"/>
      <c r="F1" s="26" t="s">
        <v>334</v>
      </c>
      <c r="G1" s="26" t="s">
        <v>335</v>
      </c>
      <c r="H1"/>
      <c r="I1"/>
      <c r="L1"/>
    </row>
    <row r="2" spans="1:19" ht="15.75" thickBot="1" x14ac:dyDescent="0.3">
      <c r="E2" s="25"/>
      <c r="F2" s="26"/>
      <c r="G2" s="26" t="s">
        <v>336</v>
      </c>
      <c r="H2"/>
      <c r="I2"/>
      <c r="L2"/>
    </row>
    <row r="3" spans="1:19" ht="16.5" thickBot="1" x14ac:dyDescent="0.3">
      <c r="A3" s="9" t="s">
        <v>320</v>
      </c>
      <c r="B3" s="22" t="str">
        <f>+C3</f>
        <v>GU - Gas</v>
      </c>
      <c r="C3" s="10" t="s">
        <v>321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  <c r="L3"/>
    </row>
    <row r="4" spans="1:19" ht="15.75" x14ac:dyDescent="0.25">
      <c r="A4" s="9" t="s">
        <v>322</v>
      </c>
      <c r="B4" s="22" t="str">
        <f t="shared" ref="B4:B9" si="0">+C4</f>
        <v>LLO - Ligth</v>
      </c>
      <c r="C4" s="11" t="s">
        <v>323</v>
      </c>
      <c r="E4" s="110" t="s">
        <v>37</v>
      </c>
      <c r="F4" s="28">
        <v>1.01</v>
      </c>
      <c r="G4" s="28">
        <v>55.54</v>
      </c>
      <c r="H4" s="113">
        <f>+O4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  <c r="S4">
        <v>2.7126000271260002</v>
      </c>
    </row>
    <row r="5" spans="1:19" x14ac:dyDescent="0.25">
      <c r="A5" s="9" t="s">
        <v>324</v>
      </c>
      <c r="B5" s="22" t="str">
        <f t="shared" si="0"/>
        <v>LLO - Heavy</v>
      </c>
      <c r="C5" s="8" t="s">
        <v>325</v>
      </c>
      <c r="E5" s="111" t="s">
        <v>42</v>
      </c>
      <c r="F5" s="28">
        <v>6.09</v>
      </c>
      <c r="G5" s="28">
        <v>77.84</v>
      </c>
      <c r="H5" s="113">
        <f>+O5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  <c r="S5">
        <v>0.44987291090267001</v>
      </c>
    </row>
    <row r="6" spans="1:19" x14ac:dyDescent="0.25">
      <c r="A6" s="9" t="s">
        <v>326</v>
      </c>
      <c r="B6" s="22" t="str">
        <f t="shared" si="0"/>
        <v>PU - Ligth</v>
      </c>
      <c r="C6" s="8" t="s">
        <v>327</v>
      </c>
      <c r="E6" s="111" t="s">
        <v>44</v>
      </c>
      <c r="F6" s="27">
        <v>6.09</v>
      </c>
      <c r="G6" s="27">
        <v>77.84</v>
      </c>
      <c r="H6" s="113">
        <f t="shared" ref="H6:H13" si="2">+O6</f>
        <v>0.44987291090267001</v>
      </c>
      <c r="I6" s="124" t="str">
        <f t="shared" si="1"/>
        <v>Kb/d</v>
      </c>
      <c r="K6">
        <f t="shared" ref="K6:K14" si="3">1/F6</f>
        <v>0.16420361247947454</v>
      </c>
      <c r="L6" s="105" t="s">
        <v>507</v>
      </c>
      <c r="M6">
        <f t="shared" ref="M6:M14" si="4">+K6*1000</f>
        <v>164.20361247947454</v>
      </c>
      <c r="N6" s="105" t="s">
        <v>508</v>
      </c>
      <c r="O6">
        <f t="shared" ref="O6:O14" si="5">+M6/365</f>
        <v>0.44987291090267001</v>
      </c>
      <c r="P6" s="105" t="s">
        <v>513</v>
      </c>
      <c r="S6">
        <v>0.44987291090267001</v>
      </c>
    </row>
    <row r="7" spans="1:19" x14ac:dyDescent="0.25">
      <c r="A7" s="9" t="s">
        <v>328</v>
      </c>
      <c r="B7" s="22" t="str">
        <f t="shared" si="0"/>
        <v>VMM - Medium</v>
      </c>
      <c r="C7" s="8" t="s">
        <v>329</v>
      </c>
      <c r="E7" s="111" t="s">
        <v>40</v>
      </c>
      <c r="F7" s="31">
        <v>6.09</v>
      </c>
      <c r="G7" s="31">
        <v>77.84</v>
      </c>
      <c r="H7" s="113">
        <f t="shared" si="2"/>
        <v>0.44987291090267001</v>
      </c>
      <c r="I7" s="124" t="str">
        <f t="shared" si="1"/>
        <v>Kb/d</v>
      </c>
      <c r="K7">
        <f t="shared" si="3"/>
        <v>0.16420361247947454</v>
      </c>
      <c r="L7" s="105" t="s">
        <v>507</v>
      </c>
      <c r="M7">
        <f t="shared" si="4"/>
        <v>164.20361247947454</v>
      </c>
      <c r="N7" s="105" t="s">
        <v>508</v>
      </c>
      <c r="O7">
        <f t="shared" si="5"/>
        <v>0.44987291090267001</v>
      </c>
      <c r="P7" s="105" t="s">
        <v>513</v>
      </c>
      <c r="S7">
        <v>0.44987291090267001</v>
      </c>
    </row>
    <row r="8" spans="1:19" ht="15.75" x14ac:dyDescent="0.25">
      <c r="A8" s="9" t="s">
        <v>330</v>
      </c>
      <c r="B8" s="22" t="str">
        <f t="shared" si="0"/>
        <v>VSM - Medium</v>
      </c>
      <c r="C8" s="11" t="s">
        <v>331</v>
      </c>
      <c r="E8" s="111" t="s">
        <v>38</v>
      </c>
      <c r="F8" s="28">
        <v>5.33</v>
      </c>
      <c r="G8" s="28">
        <v>69.19</v>
      </c>
      <c r="H8" s="113">
        <f t="shared" si="2"/>
        <v>0.51401989256984237</v>
      </c>
      <c r="I8" s="124" t="str">
        <f t="shared" si="1"/>
        <v>Kb/d</v>
      </c>
      <c r="K8">
        <f t="shared" si="3"/>
        <v>0.18761726078799248</v>
      </c>
      <c r="L8" s="105" t="s">
        <v>507</v>
      </c>
      <c r="M8">
        <f t="shared" si="4"/>
        <v>187.61726078799248</v>
      </c>
      <c r="N8" s="105" t="s">
        <v>508</v>
      </c>
      <c r="O8">
        <f t="shared" si="5"/>
        <v>0.51401989256984237</v>
      </c>
      <c r="P8" s="105" t="s">
        <v>513</v>
      </c>
      <c r="S8">
        <v>0.51401989256984237</v>
      </c>
    </row>
    <row r="9" spans="1:19" ht="15.75" x14ac:dyDescent="0.25">
      <c r="A9" s="9" t="s">
        <v>332</v>
      </c>
      <c r="B9" s="22" t="str">
        <f t="shared" si="0"/>
        <v>VIM - GAS</v>
      </c>
      <c r="C9" s="11" t="s">
        <v>333</v>
      </c>
      <c r="E9" s="111" t="s">
        <v>34</v>
      </c>
      <c r="F9" s="27">
        <v>5.67</v>
      </c>
      <c r="G9" s="27">
        <v>75.17</v>
      </c>
      <c r="H9" s="113">
        <f t="shared" si="2"/>
        <v>0.48319683022879367</v>
      </c>
      <c r="I9" s="124" t="str">
        <f t="shared" si="1"/>
        <v>Kb/d</v>
      </c>
      <c r="K9">
        <f t="shared" si="3"/>
        <v>0.17636684303350969</v>
      </c>
      <c r="L9" s="105" t="s">
        <v>507</v>
      </c>
      <c r="M9">
        <f t="shared" si="4"/>
        <v>176.3668430335097</v>
      </c>
      <c r="N9" s="105" t="s">
        <v>508</v>
      </c>
      <c r="O9">
        <f t="shared" si="5"/>
        <v>0.48319683022879367</v>
      </c>
      <c r="P9" s="105" t="s">
        <v>513</v>
      </c>
      <c r="S9">
        <v>0.48319683022879367</v>
      </c>
    </row>
    <row r="10" spans="1:19" x14ac:dyDescent="0.25">
      <c r="A10" s="116" t="s">
        <v>512</v>
      </c>
      <c r="B10" s="22"/>
      <c r="C10"/>
      <c r="E10" s="111" t="s">
        <v>41</v>
      </c>
      <c r="F10" s="31">
        <v>4.71</v>
      </c>
      <c r="G10" s="31">
        <v>87.74</v>
      </c>
      <c r="H10" s="113">
        <f t="shared" si="2"/>
        <v>0.58168280836459885</v>
      </c>
      <c r="I10" s="124" t="str">
        <f t="shared" si="1"/>
        <v>Kb/d</v>
      </c>
      <c r="K10">
        <f t="shared" si="3"/>
        <v>0.21231422505307856</v>
      </c>
      <c r="L10" s="105" t="s">
        <v>507</v>
      </c>
      <c r="M10">
        <f t="shared" si="4"/>
        <v>212.31422505307856</v>
      </c>
      <c r="N10" s="105" t="s">
        <v>508</v>
      </c>
      <c r="O10">
        <f t="shared" si="5"/>
        <v>0.58168280836459885</v>
      </c>
      <c r="P10" s="105" t="s">
        <v>513</v>
      </c>
      <c r="S10">
        <v>0.58168280836459885</v>
      </c>
    </row>
    <row r="11" spans="1:19" x14ac:dyDescent="0.25">
      <c r="E11" s="111" t="s">
        <v>43</v>
      </c>
      <c r="F11" s="28">
        <v>4.0599999999999996</v>
      </c>
      <c r="G11" s="28">
        <v>47.29</v>
      </c>
      <c r="H11" s="113">
        <f t="shared" si="2"/>
        <v>0.67480936635400501</v>
      </c>
      <c r="I11" s="124" t="str">
        <f t="shared" si="1"/>
        <v>Kb/d</v>
      </c>
      <c r="K11">
        <f t="shared" si="3"/>
        <v>0.24630541871921185</v>
      </c>
      <c r="L11" s="105" t="s">
        <v>507</v>
      </c>
      <c r="M11">
        <f t="shared" si="4"/>
        <v>246.30541871921184</v>
      </c>
      <c r="N11" s="105" t="s">
        <v>508</v>
      </c>
      <c r="O11">
        <f t="shared" si="5"/>
        <v>0.67480936635400501</v>
      </c>
      <c r="P11" s="105" t="s">
        <v>513</v>
      </c>
      <c r="S11">
        <v>0.67480936635400501</v>
      </c>
    </row>
    <row r="12" spans="1:19" x14ac:dyDescent="0.25">
      <c r="E12" s="111" t="s">
        <v>39</v>
      </c>
      <c r="F12" s="27">
        <v>5.46</v>
      </c>
      <c r="G12" s="27">
        <v>78.28</v>
      </c>
      <c r="H12" s="113">
        <f t="shared" si="2"/>
        <v>0.50178132369913186</v>
      </c>
      <c r="I12" s="124" t="str">
        <f t="shared" si="1"/>
        <v>Kb/d</v>
      </c>
      <c r="K12">
        <f t="shared" si="3"/>
        <v>0.18315018315018314</v>
      </c>
      <c r="L12" s="105" t="s">
        <v>507</v>
      </c>
      <c r="M12">
        <f t="shared" si="4"/>
        <v>183.15018315018312</v>
      </c>
      <c r="N12" s="105" t="s">
        <v>508</v>
      </c>
      <c r="O12">
        <f t="shared" si="5"/>
        <v>0.50178132369913186</v>
      </c>
      <c r="P12" s="105" t="s">
        <v>513</v>
      </c>
      <c r="S12">
        <v>0.50178132369913186</v>
      </c>
    </row>
    <row r="13" spans="1:19" x14ac:dyDescent="0.25">
      <c r="E13" s="111" t="s">
        <v>32</v>
      </c>
      <c r="F13" s="27">
        <v>4.76</v>
      </c>
      <c r="G13" s="27">
        <v>56.34</v>
      </c>
      <c r="H13" s="113">
        <f t="shared" si="2"/>
        <v>0.5755726948313572</v>
      </c>
      <c r="I13" s="124" t="str">
        <f t="shared" si="1"/>
        <v>Kb/d</v>
      </c>
      <c r="K13">
        <f t="shared" si="3"/>
        <v>0.21008403361344538</v>
      </c>
      <c r="L13" s="105" t="s">
        <v>507</v>
      </c>
      <c r="M13">
        <f t="shared" si="4"/>
        <v>210.08403361344537</v>
      </c>
      <c r="N13" s="105" t="s">
        <v>508</v>
      </c>
      <c r="O13">
        <f t="shared" si="5"/>
        <v>0.5755726948313572</v>
      </c>
      <c r="P13" s="105" t="s">
        <v>513</v>
      </c>
      <c r="S13">
        <v>0.5755726948313572</v>
      </c>
    </row>
    <row r="14" spans="1:19" x14ac:dyDescent="0.25">
      <c r="E14" s="111" t="s">
        <v>339</v>
      </c>
      <c r="F14" s="31">
        <v>4.1900000000000004</v>
      </c>
      <c r="G14" s="31">
        <v>40.78</v>
      </c>
      <c r="H14" s="113">
        <f>+O14</f>
        <v>0.65387256023800955</v>
      </c>
      <c r="I14" s="124" t="str">
        <f t="shared" si="1"/>
        <v>Kb/d</v>
      </c>
      <c r="K14">
        <f t="shared" si="3"/>
        <v>0.2386634844868735</v>
      </c>
      <c r="L14" s="105" t="s">
        <v>507</v>
      </c>
      <c r="M14">
        <f t="shared" si="4"/>
        <v>238.6634844868735</v>
      </c>
      <c r="N14" s="105" t="s">
        <v>508</v>
      </c>
      <c r="O14">
        <f t="shared" si="5"/>
        <v>0.65387256023800955</v>
      </c>
      <c r="P14" s="105" t="s">
        <v>513</v>
      </c>
      <c r="S14">
        <v>0.65387256023800955</v>
      </c>
    </row>
    <row r="15" spans="1:19" ht="15.75" thickBot="1" x14ac:dyDescent="0.3">
      <c r="E15" s="112" t="s">
        <v>348</v>
      </c>
      <c r="F15"/>
      <c r="H15" s="114">
        <f>1/0.0036</f>
        <v>277.77777777777777</v>
      </c>
      <c r="I15" s="125" t="s">
        <v>506</v>
      </c>
      <c r="L15"/>
      <c r="S15">
        <v>277.77777777777777</v>
      </c>
    </row>
    <row r="16" spans="1:19" ht="15.75" thickBot="1" x14ac:dyDescent="0.3">
      <c r="A16" s="44"/>
      <c r="B16" s="44"/>
      <c r="C16" s="44"/>
      <c r="E16" s="117" t="s">
        <v>514</v>
      </c>
      <c r="F16"/>
      <c r="H16" s="118">
        <v>1</v>
      </c>
      <c r="I16" s="126" t="s">
        <v>515</v>
      </c>
      <c r="L16"/>
      <c r="S16">
        <v>1</v>
      </c>
    </row>
    <row r="17" spans="1:45" ht="15.75" thickBot="1" x14ac:dyDescent="0.3">
      <c r="E17" s="119" t="s">
        <v>516</v>
      </c>
      <c r="F17"/>
      <c r="H17" s="122">
        <f>+H4/H5</f>
        <v>6.0297029702970297</v>
      </c>
      <c r="I17" s="126" t="s">
        <v>519</v>
      </c>
      <c r="L17"/>
      <c r="S17">
        <v>6.0297029702970297</v>
      </c>
    </row>
    <row r="18" spans="1:45" x14ac:dyDescent="0.25">
      <c r="E18" s="308" t="s">
        <v>758</v>
      </c>
      <c r="F18" s="15"/>
      <c r="H18" s="17">
        <f>+K18/1000</f>
        <v>7017.5438596491222</v>
      </c>
      <c r="I18" s="303" t="s">
        <v>336</v>
      </c>
      <c r="K18">
        <f>1/D1069</f>
        <v>7017543.8596491218</v>
      </c>
      <c r="L18" s="298" t="s">
        <v>816</v>
      </c>
    </row>
    <row r="19" spans="1:45" x14ac:dyDescent="0.25">
      <c r="A19" s="20"/>
      <c r="B19" s="20"/>
      <c r="C19" s="20"/>
      <c r="D19" s="20"/>
      <c r="E19" s="20"/>
      <c r="F19" s="15"/>
    </row>
    <row r="20" spans="1:45" s="175" customFormat="1" ht="15.75" thickBot="1" x14ac:dyDescent="0.3">
      <c r="A20" s="173"/>
      <c r="B20" s="173"/>
      <c r="C20" s="173"/>
      <c r="D20" s="173"/>
      <c r="E20" s="173"/>
      <c r="F20" s="174"/>
      <c r="H20" s="176"/>
      <c r="I20" s="176"/>
      <c r="L20" s="177"/>
    </row>
    <row r="21" spans="1:45" x14ac:dyDescent="0.25">
      <c r="A21" s="20"/>
      <c r="B21" s="20"/>
      <c r="C21" s="20"/>
      <c r="D21" s="20"/>
      <c r="E21" s="20"/>
    </row>
    <row r="22" spans="1:45" ht="18.75" x14ac:dyDescent="0.3">
      <c r="A22" s="20"/>
      <c r="B22" s="20"/>
      <c r="C22" s="20"/>
      <c r="D22" s="20"/>
      <c r="E22" s="20"/>
      <c r="I22" s="17" t="str">
        <f>+IF(OR(J23="OIL",J23="OIL-eq"),$I$5,IF(J23="GAS",$I$4,IF(J23="GSL",$I$8,IF(J23="DSL",$I$9,IF(J23="KER",$I$10,IF(J23="LPG",$I$11,IF(J23="HFO",$I$12,IF(J23="AVG",$I$13,IF(J23="RFG",$I$14,IF(J23="ELC",$I$15,$I$16))))))))))</f>
        <v>Kb/d</v>
      </c>
      <c r="K22" s="34" t="s">
        <v>340</v>
      </c>
    </row>
    <row r="23" spans="1:45" x14ac:dyDescent="0.25">
      <c r="A23" s="20"/>
      <c r="B23" s="20"/>
      <c r="C23" s="20"/>
      <c r="D23" s="20"/>
      <c r="E23" s="20"/>
      <c r="I23" s="115">
        <f>+IF(OR(J23="OIL",J23="OIL-eq"),$H$5,IF(J23="GAS",$H$4,IF(J23="GSL",$H$8,IF(J23="DSL",$H$9,IF(J23="KER",$H$10,IF(J23="LPG",$H$11,IF(J23="HFO",$H$12,IF(J23="AVG",$H$13,IF(J23="RFG",$H$14,IF(J23="ELC",$H$15,$H$16))))))))))</f>
        <v>0.44987291090267001</v>
      </c>
      <c r="J23" s="67" t="s">
        <v>436</v>
      </c>
      <c r="K23" s="63" t="s">
        <v>26</v>
      </c>
    </row>
    <row r="24" spans="1:45" x14ac:dyDescent="0.25">
      <c r="A24" s="20"/>
      <c r="B24" s="20"/>
      <c r="C24" s="20"/>
      <c r="D24" s="20"/>
      <c r="E24" s="20"/>
      <c r="M24">
        <f>+MATCH(M25,Resultados_Dic3!$B$2:$AO$2)</f>
        <v>7</v>
      </c>
      <c r="N24">
        <f>+MATCH(N25,Resultados_Dic3!$B$2:$AO$2)</f>
        <v>8</v>
      </c>
      <c r="O24">
        <f>+MATCH(O25,Resultados_Dic3!$B$2:$AO$2)</f>
        <v>9</v>
      </c>
      <c r="P24">
        <f>+MATCH(P25,Resultados_Dic3!$B$2:$AO$2)</f>
        <v>10</v>
      </c>
      <c r="Q24">
        <f>+MATCH(Q25,Resultados_Dic3!$B$2:$AO$2)</f>
        <v>11</v>
      </c>
      <c r="R24">
        <f>+MATCH(R25,Resultados_Dic3!$B$2:$AO$2)</f>
        <v>12</v>
      </c>
      <c r="S24">
        <f>+MATCH(S25,Resultados_Dic3!$B$2:$AO$2)</f>
        <v>13</v>
      </c>
      <c r="T24">
        <f>+MATCH(T25,Resultados_Dic3!$B$2:$AO$2)</f>
        <v>14</v>
      </c>
      <c r="U24">
        <f>+MATCH(U25,Resultados_Dic3!$B$2:$AO$2)</f>
        <v>15</v>
      </c>
      <c r="V24">
        <f>+MATCH(V25,Resultados_Dic3!$B$2:$AO$2)</f>
        <v>16</v>
      </c>
      <c r="W24">
        <f>+MATCH(W25,Resultados_Dic3!$B$2:$AO$2)</f>
        <v>17</v>
      </c>
      <c r="X24">
        <f>+MATCH(X25,Resultados_Dic3!$B$2:$AO$2)</f>
        <v>18</v>
      </c>
      <c r="Y24">
        <f>+MATCH(Y25,Resultados_Dic3!$B$2:$AO$2)</f>
        <v>19</v>
      </c>
      <c r="Z24">
        <f>+MATCH(Z25,Resultados_Dic3!$B$2:$AO$2)</f>
        <v>20</v>
      </c>
      <c r="AA24">
        <f>+MATCH(AA25,Resultados_Dic3!$B$2:$AO$2)</f>
        <v>21</v>
      </c>
      <c r="AB24">
        <f>+MATCH(AB25,Resultados_Dic3!$B$2:$AO$2)</f>
        <v>22</v>
      </c>
      <c r="AC24">
        <f>+MATCH(AC25,Resultados_Dic3!$B$2:$AO$2)</f>
        <v>23</v>
      </c>
      <c r="AD24">
        <f>+MATCH(AD25,Resultados_Dic3!$B$2:$AO$2)</f>
        <v>24</v>
      </c>
      <c r="AE24">
        <f>+MATCH(AE25,Resultados_Dic3!$B$2:$AO$2)</f>
        <v>25</v>
      </c>
      <c r="AF24">
        <f>+MATCH(AF25,Resultados_Dic3!$B$2:$AO$2)</f>
        <v>26</v>
      </c>
      <c r="AG24">
        <f>+MATCH(AG25,Resultados_Dic3!$B$2:$AO$2)</f>
        <v>27</v>
      </c>
      <c r="AH24">
        <f>+MATCH(AH25,Resultados_Dic3!$B$2:$AO$2)</f>
        <v>28</v>
      </c>
      <c r="AI24">
        <f>+MATCH(AI25,Resultados_Dic3!$B$2:$AO$2)</f>
        <v>29</v>
      </c>
      <c r="AJ24">
        <f>+MATCH(AJ25,Resultados_Dic3!$B$2:$AO$2)</f>
        <v>30</v>
      </c>
      <c r="AK24">
        <f>+MATCH(AK25,Resultados_Dic3!$B$2:$AO$2)</f>
        <v>31</v>
      </c>
      <c r="AL24">
        <f>+MATCH(AL25,Resultados_Dic3!$B$2:$AO$2)</f>
        <v>32</v>
      </c>
      <c r="AM24">
        <f>+MATCH(AM25,Resultados_Dic3!$B$2:$AO$2)</f>
        <v>33</v>
      </c>
      <c r="AN24">
        <f>+MATCH(AN25,Resultados_Dic3!$B$2:$AO$2)</f>
        <v>34</v>
      </c>
      <c r="AO24">
        <f>+MATCH(AO25,Resultados_Dic3!$B$2:$AO$2)</f>
        <v>35</v>
      </c>
      <c r="AP24">
        <f>+MATCH(AP25,Resultados_Dic3!$B$2:$AO$2)</f>
        <v>36</v>
      </c>
      <c r="AQ24">
        <f>+MATCH(AQ25,Resultados_Dic3!$B$2:$AO$2)</f>
        <v>37</v>
      </c>
      <c r="AR24">
        <f>+MATCH(AR25,Resultados_Dic3!$B$2:$AO$2)</f>
        <v>38</v>
      </c>
    </row>
    <row r="25" spans="1:45" x14ac:dyDescent="0.25">
      <c r="A25" s="20"/>
      <c r="B25" s="20"/>
      <c r="C25" s="20"/>
      <c r="D25" s="20"/>
      <c r="E25" s="20"/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:45" x14ac:dyDescent="0.25">
      <c r="H26" s="17" t="str">
        <f t="shared" ref="H26:H32" si="6">+$B$1</f>
        <v>DIC5</v>
      </c>
      <c r="J26" s="24" t="s">
        <v>45</v>
      </c>
      <c r="K26" s="2" t="s">
        <v>170</v>
      </c>
      <c r="L26" s="22" t="str">
        <f>+$B$3</f>
        <v>GU - Gas</v>
      </c>
      <c r="M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N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O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P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Q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R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R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S26" s="21"/>
    </row>
    <row r="27" spans="1:45" x14ac:dyDescent="0.25">
      <c r="H27" s="17" t="str">
        <f t="shared" si="6"/>
        <v>DIC5</v>
      </c>
      <c r="J27" s="24" t="s">
        <v>46</v>
      </c>
      <c r="K27" s="2" t="s">
        <v>171</v>
      </c>
      <c r="L27" s="22" t="str">
        <f>+$B$4</f>
        <v>LLO - Ligth</v>
      </c>
      <c r="M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N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O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P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Q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U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V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W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X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R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S27" s="21"/>
    </row>
    <row r="28" spans="1:45" x14ac:dyDescent="0.25">
      <c r="H28" s="17" t="str">
        <f t="shared" si="6"/>
        <v>DIC5</v>
      </c>
      <c r="J28" s="24" t="s">
        <v>47</v>
      </c>
      <c r="K28" s="2" t="s">
        <v>172</v>
      </c>
      <c r="L28" s="22" t="str">
        <f>+$B$5</f>
        <v>LLO - Heavy</v>
      </c>
      <c r="M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N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O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P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Q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R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S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T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U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V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W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Z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AA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R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S28" s="21"/>
    </row>
    <row r="29" spans="1:45" x14ac:dyDescent="0.25">
      <c r="H29" s="17" t="str">
        <f t="shared" si="6"/>
        <v>DIC5</v>
      </c>
      <c r="J29" s="24" t="s">
        <v>48</v>
      </c>
      <c r="K29" s="2" t="s">
        <v>173</v>
      </c>
      <c r="L29" s="22" t="str">
        <f>+$B$6</f>
        <v>PU - Ligth</v>
      </c>
      <c r="M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N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O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P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Q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R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S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T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U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R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S29" s="21"/>
    </row>
    <row r="30" spans="1:45" x14ac:dyDescent="0.25">
      <c r="H30" s="17" t="str">
        <f t="shared" si="6"/>
        <v>DIC5</v>
      </c>
      <c r="J30" s="24" t="s">
        <v>49</v>
      </c>
      <c r="K30" s="2" t="s">
        <v>174</v>
      </c>
      <c r="L30" s="22" t="str">
        <f>+$B$7</f>
        <v>VMM - Medium</v>
      </c>
      <c r="M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N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O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P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Q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R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S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T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U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V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R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S30" s="21"/>
    </row>
    <row r="31" spans="1:45" x14ac:dyDescent="0.25">
      <c r="H31" s="17" t="str">
        <f t="shared" si="6"/>
        <v>DIC5</v>
      </c>
      <c r="J31" s="24" t="s">
        <v>50</v>
      </c>
      <c r="K31" s="2" t="s">
        <v>175</v>
      </c>
      <c r="L31" s="22" t="str">
        <f>+$B$8</f>
        <v>VSM - Medium</v>
      </c>
      <c r="M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N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O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P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Q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R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S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T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U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V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W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X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Y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Z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AA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B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R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S31" s="21"/>
    </row>
    <row r="32" spans="1:45" x14ac:dyDescent="0.25">
      <c r="H32" s="17" t="str">
        <f t="shared" si="6"/>
        <v>DIC5</v>
      </c>
      <c r="J32" s="24" t="s">
        <v>51</v>
      </c>
      <c r="K32" s="2" t="s">
        <v>176</v>
      </c>
      <c r="L32" s="22" t="str">
        <f>+$B$9</f>
        <v>VIM - GAS</v>
      </c>
      <c r="M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N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O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P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Q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R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S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T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U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V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W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X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Y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Z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AA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B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R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S32" s="21"/>
    </row>
    <row r="33" spans="1:44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22"/>
      <c r="M33" s="75">
        <f>+SUM(M26:M32)</f>
        <v>621.41718559249239</v>
      </c>
      <c r="N33" s="75">
        <f t="shared" ref="N33:AR33" si="7">+SUM(N26:N32)</f>
        <v>586.04984237531357</v>
      </c>
      <c r="O33" s="75">
        <f t="shared" si="7"/>
        <v>543.2863356876519</v>
      </c>
      <c r="P33" s="75">
        <f t="shared" si="7"/>
        <v>524.04541665779618</v>
      </c>
      <c r="Q33" s="75">
        <f t="shared" si="7"/>
        <v>437.69048262745787</v>
      </c>
      <c r="R33" s="75">
        <f t="shared" si="7"/>
        <v>387.59114372134826</v>
      </c>
      <c r="S33" s="75">
        <f t="shared" si="7"/>
        <v>359.25059325733378</v>
      </c>
      <c r="T33" s="75">
        <f t="shared" si="7"/>
        <v>335.29984284966071</v>
      </c>
      <c r="U33" s="75">
        <f t="shared" si="7"/>
        <v>257.08034683779965</v>
      </c>
      <c r="V33" s="75">
        <f t="shared" si="7"/>
        <v>192.55589920420906</v>
      </c>
      <c r="W33" s="75">
        <f t="shared" si="7"/>
        <v>125.14712238602868</v>
      </c>
      <c r="X33" s="75">
        <f t="shared" si="7"/>
        <v>119.96525467526109</v>
      </c>
      <c r="Y33" s="75">
        <f t="shared" si="7"/>
        <v>119.39217994487787</v>
      </c>
      <c r="Z33" s="75">
        <f t="shared" si="7"/>
        <v>86.519484742224407</v>
      </c>
      <c r="AA33" s="75">
        <f t="shared" si="7"/>
        <v>3.000127832783404</v>
      </c>
      <c r="AB33" s="75">
        <f t="shared" si="7"/>
        <v>0</v>
      </c>
      <c r="AC33" s="75">
        <f t="shared" si="7"/>
        <v>0</v>
      </c>
      <c r="AD33" s="75">
        <f t="shared" si="7"/>
        <v>0</v>
      </c>
      <c r="AE33" s="75">
        <f t="shared" si="7"/>
        <v>0</v>
      </c>
      <c r="AF33" s="75">
        <f t="shared" si="7"/>
        <v>0</v>
      </c>
      <c r="AG33" s="75">
        <f t="shared" si="7"/>
        <v>0</v>
      </c>
      <c r="AH33" s="75">
        <f t="shared" si="7"/>
        <v>0</v>
      </c>
      <c r="AI33" s="75">
        <f t="shared" si="7"/>
        <v>0</v>
      </c>
      <c r="AJ33" s="75">
        <f t="shared" si="7"/>
        <v>0</v>
      </c>
      <c r="AK33" s="75">
        <f t="shared" si="7"/>
        <v>0</v>
      </c>
      <c r="AL33" s="75">
        <f t="shared" si="7"/>
        <v>0</v>
      </c>
      <c r="AM33" s="75">
        <f t="shared" si="7"/>
        <v>0</v>
      </c>
      <c r="AN33" s="75">
        <f t="shared" si="7"/>
        <v>0</v>
      </c>
      <c r="AO33" s="75">
        <f t="shared" si="7"/>
        <v>0</v>
      </c>
      <c r="AP33" s="75">
        <f t="shared" si="7"/>
        <v>0</v>
      </c>
      <c r="AQ33" s="75">
        <f t="shared" si="7"/>
        <v>0</v>
      </c>
      <c r="AR33" s="75">
        <f t="shared" si="7"/>
        <v>0</v>
      </c>
    </row>
    <row r="35" spans="1:44" ht="18.75" x14ac:dyDescent="0.3">
      <c r="I35" s="17" t="str">
        <f>+IF(OR(J36="OIL",J36="OIL-eq"),$I$5,IF(J36="GAS",$I$4,IF(J36="GSL",$I$8,IF(J36="DSL",$I$9,IF(J36="KER",$I$10,IF(J36="LPG",$I$11,IF(J36="HFO",$I$12,IF(J36="AVG",$I$13,IF(J36="RFG",$I$14,IF(J36="ELC",$I$15,$I$16))))))))))</f>
        <v>Kb/d</v>
      </c>
      <c r="K35" s="34" t="s">
        <v>403</v>
      </c>
    </row>
    <row r="36" spans="1:44" x14ac:dyDescent="0.25">
      <c r="I36" s="115">
        <f>+IF(OR(J36="OIL",J36="OIL-eq"),$H$5,IF(J36="GAS",$H$4,IF(J36="GSL",$H$8,IF(J36="DSL",$H$9,IF(J36="KER",$H$10,IF(J36="LPG",$H$11,IF(J36="HFO",$H$12,IF(J36="AVG",$H$13,IF(J36="RFG",$H$14,IF(J36="ELC",$H$15,$H$16))))))))))</f>
        <v>0.44987291090267001</v>
      </c>
      <c r="J36" s="67" t="s">
        <v>436</v>
      </c>
      <c r="K36" s="2" t="s">
        <v>27</v>
      </c>
      <c r="M36" s="33" t="s">
        <v>351</v>
      </c>
    </row>
    <row r="38" spans="1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:44" x14ac:dyDescent="0.25">
      <c r="A39" s="20"/>
      <c r="B39" s="20"/>
      <c r="C39" s="20"/>
      <c r="D39" s="20"/>
      <c r="E39" s="20"/>
      <c r="H39" s="17" t="str">
        <f t="shared" ref="H39:H45" si="8">+$B$1</f>
        <v>DIC5</v>
      </c>
      <c r="J39" s="24" t="s">
        <v>93</v>
      </c>
      <c r="K39" s="2" t="s">
        <v>170</v>
      </c>
      <c r="L39" s="22" t="str">
        <f>+$B$3</f>
        <v>GU - Gas</v>
      </c>
      <c r="M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N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O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P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Q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R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R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4" x14ac:dyDescent="0.25">
      <c r="A40" s="20"/>
      <c r="B40" s="20"/>
      <c r="C40" s="20"/>
      <c r="D40" s="20"/>
      <c r="E40" s="20"/>
      <c r="H40" s="17" t="str">
        <f t="shared" si="8"/>
        <v>DIC5</v>
      </c>
      <c r="J40" s="24" t="s">
        <v>94</v>
      </c>
      <c r="K40" s="2" t="s">
        <v>171</v>
      </c>
      <c r="L40" s="22" t="str">
        <f>+$B$4</f>
        <v>LLO - Ligth</v>
      </c>
      <c r="M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N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O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P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Q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U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V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W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X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R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4" x14ac:dyDescent="0.25">
      <c r="A41" s="20"/>
      <c r="B41" s="20"/>
      <c r="C41" s="20"/>
      <c r="D41" s="20"/>
      <c r="E41" s="20"/>
      <c r="H41" s="17" t="str">
        <f t="shared" si="8"/>
        <v>DIC5</v>
      </c>
      <c r="J41" s="24" t="s">
        <v>95</v>
      </c>
      <c r="K41" s="2" t="s">
        <v>172</v>
      </c>
      <c r="L41" s="22" t="str">
        <f>+$B$5</f>
        <v>LLO - Heavy</v>
      </c>
      <c r="M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N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O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P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Q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R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S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T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U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V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W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X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Z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AA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R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4" x14ac:dyDescent="0.25">
      <c r="A42" s="20"/>
      <c r="B42" s="20"/>
      <c r="C42" s="20"/>
      <c r="D42" s="20"/>
      <c r="E42" s="20"/>
      <c r="H42" s="17" t="str">
        <f t="shared" si="8"/>
        <v>DIC5</v>
      </c>
      <c r="J42" s="24" t="s">
        <v>96</v>
      </c>
      <c r="K42" s="2" t="s">
        <v>173</v>
      </c>
      <c r="L42" s="22" t="str">
        <f>+$B$6</f>
        <v>PU - Ligth</v>
      </c>
      <c r="M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N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O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P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Q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R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S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T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U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R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4" x14ac:dyDescent="0.25">
      <c r="A43" s="20"/>
      <c r="B43" s="20"/>
      <c r="C43" s="20"/>
      <c r="D43" s="20"/>
      <c r="E43" s="20"/>
      <c r="H43" s="17" t="str">
        <f t="shared" si="8"/>
        <v>DIC5</v>
      </c>
      <c r="J43" s="24" t="s">
        <v>97</v>
      </c>
      <c r="K43" s="2" t="s">
        <v>174</v>
      </c>
      <c r="L43" s="22" t="str">
        <f>+$B$7</f>
        <v>VMM - Medium</v>
      </c>
      <c r="M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N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O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P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Q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R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S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T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U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V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R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4" x14ac:dyDescent="0.25">
      <c r="A44" s="20"/>
      <c r="B44" s="20"/>
      <c r="C44" s="20"/>
      <c r="D44" s="20"/>
      <c r="E44" s="20"/>
      <c r="H44" s="17" t="str">
        <f t="shared" si="8"/>
        <v>DIC5</v>
      </c>
      <c r="J44" s="24" t="s">
        <v>98</v>
      </c>
      <c r="K44" s="2" t="s">
        <v>175</v>
      </c>
      <c r="L44" s="22" t="str">
        <f>+$B$8</f>
        <v>VSM - Medium</v>
      </c>
      <c r="M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N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O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P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Q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R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S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T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U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V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W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X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Y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Z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AA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B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R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4" x14ac:dyDescent="0.25">
      <c r="A45" s="20"/>
      <c r="B45" s="20"/>
      <c r="C45" s="20"/>
      <c r="D45" s="20"/>
      <c r="E45" s="20"/>
      <c r="H45" s="17" t="str">
        <f t="shared" si="8"/>
        <v>DIC5</v>
      </c>
      <c r="J45" s="24" t="s">
        <v>99</v>
      </c>
      <c r="K45" s="2" t="s">
        <v>176</v>
      </c>
      <c r="L45" s="22" t="str">
        <f>+$B$9</f>
        <v>VIM - GAS</v>
      </c>
      <c r="M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N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O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P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Q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R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S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T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U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V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W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X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Y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Z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AA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B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R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4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22"/>
      <c r="M46" s="75">
        <f>+SUM(M39:M45)</f>
        <v>618.00166374505318</v>
      </c>
      <c r="N46" s="75">
        <f t="shared" ref="N46" si="9">+SUM(N39:N45)</f>
        <v>582.79735287856874</v>
      </c>
      <c r="O46" s="75">
        <f t="shared" ref="O46:AR46" si="10">+SUM(O39:O45)</f>
        <v>540.27309276720769</v>
      </c>
      <c r="P46" s="75">
        <f t="shared" si="10"/>
        <v>521.12665315875427</v>
      </c>
      <c r="Q46" s="75">
        <f t="shared" si="10"/>
        <v>435.43520409039303</v>
      </c>
      <c r="R46" s="75">
        <f t="shared" si="10"/>
        <v>385.47602336350332</v>
      </c>
      <c r="S46" s="75">
        <f t="shared" si="10"/>
        <v>357.24617798718475</v>
      </c>
      <c r="T46" s="75">
        <f t="shared" si="10"/>
        <v>333.84123268590247</v>
      </c>
      <c r="U46" s="75">
        <f t="shared" si="10"/>
        <v>256.23878769561759</v>
      </c>
      <c r="V46" s="75">
        <f t="shared" si="10"/>
        <v>192.04279567239871</v>
      </c>
      <c r="W46" s="75">
        <f t="shared" si="10"/>
        <v>124.79316955068835</v>
      </c>
      <c r="X46" s="75">
        <f t="shared" si="10"/>
        <v>119.65997343076786</v>
      </c>
      <c r="Y46" s="75">
        <f t="shared" si="10"/>
        <v>119.09367841541481</v>
      </c>
      <c r="Z46" s="75">
        <f t="shared" si="10"/>
        <v>86.285155815649418</v>
      </c>
      <c r="AA46" s="75">
        <f t="shared" si="10"/>
        <v>2.9617599164019657</v>
      </c>
      <c r="AB46" s="75">
        <f t="shared" si="10"/>
        <v>0</v>
      </c>
      <c r="AC46" s="75">
        <f t="shared" si="10"/>
        <v>0</v>
      </c>
      <c r="AD46" s="75">
        <f t="shared" si="10"/>
        <v>0</v>
      </c>
      <c r="AE46" s="75">
        <f t="shared" si="10"/>
        <v>0</v>
      </c>
      <c r="AF46" s="75">
        <f t="shared" si="10"/>
        <v>0</v>
      </c>
      <c r="AG46" s="75">
        <f t="shared" si="10"/>
        <v>0</v>
      </c>
      <c r="AH46" s="75">
        <f t="shared" si="10"/>
        <v>0</v>
      </c>
      <c r="AI46" s="75">
        <f t="shared" si="10"/>
        <v>0</v>
      </c>
      <c r="AJ46" s="75">
        <f t="shared" si="10"/>
        <v>0</v>
      </c>
      <c r="AK46" s="75">
        <f t="shared" si="10"/>
        <v>0</v>
      </c>
      <c r="AL46" s="75">
        <f t="shared" si="10"/>
        <v>0</v>
      </c>
      <c r="AM46" s="75">
        <f t="shared" si="10"/>
        <v>0</v>
      </c>
      <c r="AN46" s="75">
        <f t="shared" si="10"/>
        <v>0</v>
      </c>
      <c r="AO46" s="75">
        <f t="shared" si="10"/>
        <v>0</v>
      </c>
      <c r="AP46" s="75">
        <f t="shared" si="10"/>
        <v>0</v>
      </c>
      <c r="AQ46" s="75">
        <f t="shared" si="10"/>
        <v>0</v>
      </c>
      <c r="AR46" s="75">
        <f t="shared" si="10"/>
        <v>0</v>
      </c>
    </row>
    <row r="48" spans="1:44" ht="18.75" x14ac:dyDescent="0.3">
      <c r="K48" s="34" t="s">
        <v>404</v>
      </c>
    </row>
    <row r="49" spans="1:45" x14ac:dyDescent="0.25">
      <c r="I49" s="115">
        <f>+H17</f>
        <v>6.0297029702970297</v>
      </c>
      <c r="J49" s="67" t="str">
        <f>+E17</f>
        <v>Kb/d - Mpc/d</v>
      </c>
      <c r="K49" s="128" t="s">
        <v>520</v>
      </c>
      <c r="M49" s="52" t="s">
        <v>405</v>
      </c>
    </row>
    <row r="51" spans="1:45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:45" x14ac:dyDescent="0.25">
      <c r="H52" s="17" t="str">
        <f t="shared" ref="H52:H58" si="11">+$B$1</f>
        <v>DIC5</v>
      </c>
      <c r="J52" s="62"/>
      <c r="K52" s="41" t="s">
        <v>170</v>
      </c>
      <c r="L52" s="22" t="str">
        <f>+$B$3</f>
        <v>GU - Gas</v>
      </c>
      <c r="M52" s="21">
        <f>+(M26-M39)*$I$49</f>
        <v>0.25217613488129526</v>
      </c>
      <c r="N52" s="21">
        <f t="shared" ref="N52:AR58" si="12">+(N26-N39)*$I$49</f>
        <v>0.20377898950113899</v>
      </c>
      <c r="O52" s="21">
        <f t="shared" si="12"/>
        <v>0.15954780170190741</v>
      </c>
      <c r="P52" s="21">
        <f t="shared" si="12"/>
        <v>0.18632192546506707</v>
      </c>
      <c r="Q52" s="21">
        <f t="shared" si="12"/>
        <v>0.1775933934466348</v>
      </c>
      <c r="R52" s="21">
        <f t="shared" si="12"/>
        <v>0</v>
      </c>
      <c r="S52" s="21">
        <f t="shared" si="12"/>
        <v>0</v>
      </c>
      <c r="T52" s="21">
        <f t="shared" si="12"/>
        <v>0</v>
      </c>
      <c r="U52" s="21">
        <f t="shared" si="12"/>
        <v>0</v>
      </c>
      <c r="V52" s="21">
        <f t="shared" si="12"/>
        <v>0</v>
      </c>
      <c r="W52" s="21">
        <f t="shared" si="12"/>
        <v>0</v>
      </c>
      <c r="X52" s="21">
        <f t="shared" si="12"/>
        <v>0</v>
      </c>
      <c r="Y52" s="21">
        <f t="shared" si="12"/>
        <v>0</v>
      </c>
      <c r="Z52" s="21">
        <f t="shared" si="12"/>
        <v>0</v>
      </c>
      <c r="AA52" s="21">
        <f t="shared" si="12"/>
        <v>0</v>
      </c>
      <c r="AB52" s="21">
        <f t="shared" si="12"/>
        <v>0</v>
      </c>
      <c r="AC52" s="21">
        <f t="shared" si="12"/>
        <v>0</v>
      </c>
      <c r="AD52" s="21">
        <f t="shared" si="12"/>
        <v>0</v>
      </c>
      <c r="AE52" s="21">
        <f t="shared" si="12"/>
        <v>0</v>
      </c>
      <c r="AF52" s="21">
        <f t="shared" si="12"/>
        <v>0</v>
      </c>
      <c r="AG52" s="21">
        <f t="shared" si="12"/>
        <v>0</v>
      </c>
      <c r="AH52" s="21">
        <f t="shared" si="12"/>
        <v>0</v>
      </c>
      <c r="AI52" s="21">
        <f t="shared" si="12"/>
        <v>0</v>
      </c>
      <c r="AJ52" s="21">
        <f t="shared" si="12"/>
        <v>0</v>
      </c>
      <c r="AK52" s="21">
        <f t="shared" si="12"/>
        <v>0</v>
      </c>
      <c r="AL52" s="21">
        <f t="shared" si="12"/>
        <v>0</v>
      </c>
      <c r="AM52" s="21">
        <f t="shared" si="12"/>
        <v>0</v>
      </c>
      <c r="AN52" s="21">
        <f t="shared" si="12"/>
        <v>0</v>
      </c>
      <c r="AO52" s="21">
        <f t="shared" si="12"/>
        <v>0</v>
      </c>
      <c r="AP52" s="21">
        <f t="shared" si="12"/>
        <v>0</v>
      </c>
      <c r="AQ52" s="21">
        <f t="shared" si="12"/>
        <v>0</v>
      </c>
      <c r="AR52" s="21">
        <f t="shared" si="12"/>
        <v>0</v>
      </c>
    </row>
    <row r="53" spans="1:45" x14ac:dyDescent="0.25">
      <c r="H53" s="17" t="str">
        <f t="shared" si="11"/>
        <v>DIC5</v>
      </c>
      <c r="J53" s="62"/>
      <c r="K53" s="41" t="s">
        <v>171</v>
      </c>
      <c r="L53" s="22" t="str">
        <f>+$B$4</f>
        <v>LLO - Ligth</v>
      </c>
      <c r="M53" s="21">
        <f t="shared" ref="M53:AB58" si="13">+(M27-M40)*$I$49</f>
        <v>8.9312636543468571</v>
      </c>
      <c r="N53" s="21">
        <f t="shared" si="13"/>
        <v>8.6339681319217991</v>
      </c>
      <c r="O53" s="21">
        <f t="shared" si="13"/>
        <v>7.7653086324508029</v>
      </c>
      <c r="P53" s="21">
        <f t="shared" si="13"/>
        <v>7.6985467653112032</v>
      </c>
      <c r="Q53" s="21">
        <f t="shared" si="13"/>
        <v>4.2363531558334726</v>
      </c>
      <c r="R53" s="21">
        <f t="shared" si="13"/>
        <v>4.2363531558334726</v>
      </c>
      <c r="S53" s="21">
        <f t="shared" si="13"/>
        <v>4.2363531558334726</v>
      </c>
      <c r="T53" s="21">
        <f t="shared" si="13"/>
        <v>4.2363531558334726</v>
      </c>
      <c r="U53" s="21">
        <f t="shared" si="13"/>
        <v>1.3244583178882339</v>
      </c>
      <c r="V53" s="21">
        <f t="shared" si="13"/>
        <v>0.4525816326190264</v>
      </c>
      <c r="W53" s="21">
        <f t="shared" si="13"/>
        <v>0.22663403530877357</v>
      </c>
      <c r="X53" s="21">
        <f t="shared" si="13"/>
        <v>0</v>
      </c>
      <c r="Y53" s="21">
        <f t="shared" si="13"/>
        <v>0</v>
      </c>
      <c r="Z53" s="21">
        <f t="shared" si="13"/>
        <v>0</v>
      </c>
      <c r="AA53" s="21">
        <f t="shared" si="13"/>
        <v>0</v>
      </c>
      <c r="AB53" s="21">
        <f t="shared" si="13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  <c r="AF53" s="21">
        <f t="shared" si="12"/>
        <v>0</v>
      </c>
      <c r="AG53" s="21">
        <f t="shared" si="12"/>
        <v>0</v>
      </c>
      <c r="AH53" s="21">
        <f t="shared" si="12"/>
        <v>0</v>
      </c>
      <c r="AI53" s="21">
        <f t="shared" si="12"/>
        <v>0</v>
      </c>
      <c r="AJ53" s="21">
        <f t="shared" si="12"/>
        <v>0</v>
      </c>
      <c r="AK53" s="21">
        <f t="shared" si="12"/>
        <v>0</v>
      </c>
      <c r="AL53" s="21">
        <f t="shared" si="12"/>
        <v>0</v>
      </c>
      <c r="AM53" s="21">
        <f t="shared" si="12"/>
        <v>0</v>
      </c>
      <c r="AN53" s="21">
        <f t="shared" si="12"/>
        <v>0</v>
      </c>
      <c r="AO53" s="21">
        <f t="shared" si="12"/>
        <v>0</v>
      </c>
      <c r="AP53" s="21">
        <f t="shared" si="12"/>
        <v>0</v>
      </c>
      <c r="AQ53" s="21">
        <f t="shared" si="12"/>
        <v>0</v>
      </c>
      <c r="AR53" s="21">
        <f t="shared" si="12"/>
        <v>0</v>
      </c>
    </row>
    <row r="54" spans="1:45" x14ac:dyDescent="0.25">
      <c r="H54" s="17" t="str">
        <f t="shared" si="11"/>
        <v>DIC5</v>
      </c>
      <c r="J54" s="62"/>
      <c r="K54" s="41" t="s">
        <v>172</v>
      </c>
      <c r="L54" s="22" t="str">
        <f>+$B$5</f>
        <v>LLO - Heavy</v>
      </c>
      <c r="M54" s="21">
        <f t="shared" si="13"/>
        <v>3.5089457707551621</v>
      </c>
      <c r="N54" s="21">
        <f t="shared" si="12"/>
        <v>3.3213930842559902</v>
      </c>
      <c r="O54" s="21">
        <f t="shared" si="12"/>
        <v>3.1599501604261406</v>
      </c>
      <c r="P54" s="21">
        <f t="shared" si="12"/>
        <v>2.9985072365928636</v>
      </c>
      <c r="Q54" s="21">
        <f t="shared" si="12"/>
        <v>2.8370643127630135</v>
      </c>
      <c r="R54" s="21">
        <f t="shared" si="12"/>
        <v>2.6122150639413309</v>
      </c>
      <c r="S54" s="21">
        <f t="shared" si="12"/>
        <v>2.3873658151227328</v>
      </c>
      <c r="T54" s="21">
        <f t="shared" si="12"/>
        <v>2.209062408178553</v>
      </c>
      <c r="U54" s="21">
        <f t="shared" si="12"/>
        <v>2.03075900123146</v>
      </c>
      <c r="V54" s="21">
        <f t="shared" si="12"/>
        <v>1.8524555942843666</v>
      </c>
      <c r="W54" s="21">
        <f t="shared" si="12"/>
        <v>1.1856129649532419</v>
      </c>
      <c r="X54" s="21">
        <f t="shared" si="12"/>
        <v>1.1856129649505855</v>
      </c>
      <c r="Y54" s="21">
        <f t="shared" si="12"/>
        <v>1.1856129649505855</v>
      </c>
      <c r="Z54" s="21">
        <f t="shared" si="12"/>
        <v>0.83955089855961795</v>
      </c>
      <c r="AA54" s="21">
        <f t="shared" si="12"/>
        <v>0</v>
      </c>
      <c r="AB54" s="21">
        <f t="shared" si="12"/>
        <v>0</v>
      </c>
      <c r="AC54" s="21">
        <f t="shared" si="12"/>
        <v>0</v>
      </c>
      <c r="AD54" s="21">
        <f t="shared" si="12"/>
        <v>0</v>
      </c>
      <c r="AE54" s="21">
        <f t="shared" si="12"/>
        <v>0</v>
      </c>
      <c r="AF54" s="21">
        <f t="shared" si="12"/>
        <v>0</v>
      </c>
      <c r="AG54" s="21">
        <f t="shared" si="12"/>
        <v>0</v>
      </c>
      <c r="AH54" s="21">
        <f t="shared" si="12"/>
        <v>0</v>
      </c>
      <c r="AI54" s="21">
        <f t="shared" si="12"/>
        <v>0</v>
      </c>
      <c r="AJ54" s="21">
        <f t="shared" si="12"/>
        <v>0</v>
      </c>
      <c r="AK54" s="21">
        <f t="shared" si="12"/>
        <v>0</v>
      </c>
      <c r="AL54" s="21">
        <f t="shared" si="12"/>
        <v>0</v>
      </c>
      <c r="AM54" s="21">
        <f t="shared" si="12"/>
        <v>0</v>
      </c>
      <c r="AN54" s="21">
        <f t="shared" si="12"/>
        <v>0</v>
      </c>
      <c r="AO54" s="21">
        <f t="shared" si="12"/>
        <v>0</v>
      </c>
      <c r="AP54" s="21">
        <f t="shared" si="12"/>
        <v>0</v>
      </c>
      <c r="AQ54" s="21">
        <f t="shared" si="12"/>
        <v>0</v>
      </c>
      <c r="AR54" s="21">
        <f t="shared" si="12"/>
        <v>0</v>
      </c>
    </row>
    <row r="55" spans="1:45" x14ac:dyDescent="0.25">
      <c r="H55" s="17" t="str">
        <f t="shared" si="11"/>
        <v>DIC5</v>
      </c>
      <c r="J55" s="62"/>
      <c r="K55" s="41" t="s">
        <v>173</v>
      </c>
      <c r="L55" s="22" t="str">
        <f>+$B$6</f>
        <v>PU - Ligth</v>
      </c>
      <c r="M55" s="21">
        <f t="shared" si="13"/>
        <v>4.4741459755197601</v>
      </c>
      <c r="N55" s="21">
        <f t="shared" si="12"/>
        <v>4.2279053351225038</v>
      </c>
      <c r="O55" s="21">
        <f t="shared" si="12"/>
        <v>4.0420633423698629</v>
      </c>
      <c r="P55" s="21">
        <f t="shared" si="12"/>
        <v>3.8562213496172273</v>
      </c>
      <c r="Q55" s="21">
        <f t="shared" si="12"/>
        <v>3.6703793568645864</v>
      </c>
      <c r="R55" s="21">
        <f t="shared" si="12"/>
        <v>3.4845373641119481</v>
      </c>
      <c r="S55" s="21">
        <f t="shared" si="12"/>
        <v>3.2986953713593112</v>
      </c>
      <c r="T55" s="21">
        <f t="shared" si="12"/>
        <v>0.37581175308426701</v>
      </c>
      <c r="U55" s="21">
        <f t="shared" si="12"/>
        <v>0</v>
      </c>
      <c r="V55" s="21">
        <f t="shared" si="12"/>
        <v>0</v>
      </c>
      <c r="W55" s="21">
        <f t="shared" si="12"/>
        <v>0</v>
      </c>
      <c r="X55" s="21">
        <f t="shared" si="12"/>
        <v>0</v>
      </c>
      <c r="Y55" s="21">
        <f t="shared" si="12"/>
        <v>0</v>
      </c>
      <c r="Z55" s="21">
        <f t="shared" si="12"/>
        <v>0</v>
      </c>
      <c r="AA55" s="21">
        <f t="shared" si="12"/>
        <v>0</v>
      </c>
      <c r="AB55" s="21">
        <f t="shared" si="12"/>
        <v>0</v>
      </c>
      <c r="AC55" s="21">
        <f t="shared" si="12"/>
        <v>0</v>
      </c>
      <c r="AD55" s="21">
        <f t="shared" si="12"/>
        <v>0</v>
      </c>
      <c r="AE55" s="21">
        <f t="shared" si="12"/>
        <v>0</v>
      </c>
      <c r="AF55" s="21">
        <f t="shared" si="12"/>
        <v>0</v>
      </c>
      <c r="AG55" s="21">
        <f t="shared" si="12"/>
        <v>0</v>
      </c>
      <c r="AH55" s="21">
        <f t="shared" si="12"/>
        <v>0</v>
      </c>
      <c r="AI55" s="21">
        <f t="shared" si="12"/>
        <v>0</v>
      </c>
      <c r="AJ55" s="21">
        <f t="shared" si="12"/>
        <v>0</v>
      </c>
      <c r="AK55" s="21">
        <f t="shared" si="12"/>
        <v>0</v>
      </c>
      <c r="AL55" s="21">
        <f t="shared" si="12"/>
        <v>0</v>
      </c>
      <c r="AM55" s="21">
        <f t="shared" si="12"/>
        <v>0</v>
      </c>
      <c r="AN55" s="21">
        <f t="shared" si="12"/>
        <v>0</v>
      </c>
      <c r="AO55" s="21">
        <f t="shared" si="12"/>
        <v>0</v>
      </c>
      <c r="AP55" s="21">
        <f t="shared" si="12"/>
        <v>0</v>
      </c>
      <c r="AQ55" s="21">
        <f t="shared" si="12"/>
        <v>0</v>
      </c>
      <c r="AR55" s="21">
        <f t="shared" si="12"/>
        <v>0</v>
      </c>
    </row>
    <row r="56" spans="1:45" x14ac:dyDescent="0.25">
      <c r="H56" s="17" t="str">
        <f t="shared" si="11"/>
        <v>DIC5</v>
      </c>
      <c r="J56" s="62"/>
      <c r="K56" s="41" t="s">
        <v>174</v>
      </c>
      <c r="L56" s="22" t="str">
        <f>+$B$7</f>
        <v>VMM - Medium</v>
      </c>
      <c r="M56" s="21">
        <f t="shared" si="13"/>
        <v>2.0981630670120945</v>
      </c>
      <c r="N56" s="21">
        <f t="shared" si="12"/>
        <v>1.9516393621185575</v>
      </c>
      <c r="O56" s="21">
        <f t="shared" si="12"/>
        <v>1.797148164036364</v>
      </c>
      <c r="P56" s="21">
        <f t="shared" si="12"/>
        <v>1.6426569659568695</v>
      </c>
      <c r="Q56" s="21">
        <f t="shared" si="12"/>
        <v>1.4881657678746758</v>
      </c>
      <c r="R56" s="21">
        <f t="shared" si="12"/>
        <v>1.3225744740133241</v>
      </c>
      <c r="S56" s="21">
        <f t="shared" si="12"/>
        <v>1.1569831801489303</v>
      </c>
      <c r="T56" s="21">
        <f t="shared" si="12"/>
        <v>1.0426101952355944</v>
      </c>
      <c r="U56" s="21">
        <f t="shared" si="12"/>
        <v>0.86346847666455173</v>
      </c>
      <c r="V56" s="21">
        <f t="shared" si="12"/>
        <v>0</v>
      </c>
      <c r="W56" s="21">
        <f t="shared" si="12"/>
        <v>0</v>
      </c>
      <c r="X56" s="21">
        <f t="shared" si="12"/>
        <v>0</v>
      </c>
      <c r="Y56" s="21">
        <f t="shared" si="12"/>
        <v>0</v>
      </c>
      <c r="Z56" s="21">
        <f t="shared" si="12"/>
        <v>0</v>
      </c>
      <c r="AA56" s="21">
        <f t="shared" si="12"/>
        <v>0</v>
      </c>
      <c r="AB56" s="21">
        <f t="shared" si="12"/>
        <v>0</v>
      </c>
      <c r="AC56" s="21">
        <f t="shared" si="12"/>
        <v>0</v>
      </c>
      <c r="AD56" s="21">
        <f t="shared" si="12"/>
        <v>0</v>
      </c>
      <c r="AE56" s="21">
        <f t="shared" si="12"/>
        <v>0</v>
      </c>
      <c r="AF56" s="21">
        <f t="shared" si="12"/>
        <v>0</v>
      </c>
      <c r="AG56" s="21">
        <f t="shared" si="12"/>
        <v>0</v>
      </c>
      <c r="AH56" s="21">
        <f t="shared" si="12"/>
        <v>0</v>
      </c>
      <c r="AI56" s="21">
        <f t="shared" si="12"/>
        <v>0</v>
      </c>
      <c r="AJ56" s="21">
        <f t="shared" si="12"/>
        <v>0</v>
      </c>
      <c r="AK56" s="21">
        <f t="shared" si="12"/>
        <v>0</v>
      </c>
      <c r="AL56" s="21">
        <f t="shared" si="12"/>
        <v>0</v>
      </c>
      <c r="AM56" s="21">
        <f t="shared" si="12"/>
        <v>0</v>
      </c>
      <c r="AN56" s="21">
        <f t="shared" si="12"/>
        <v>0</v>
      </c>
      <c r="AO56" s="21">
        <f t="shared" si="12"/>
        <v>0</v>
      </c>
      <c r="AP56" s="21">
        <f t="shared" si="12"/>
        <v>0</v>
      </c>
      <c r="AQ56" s="21">
        <f t="shared" si="12"/>
        <v>0</v>
      </c>
      <c r="AR56" s="21">
        <f t="shared" si="12"/>
        <v>0</v>
      </c>
    </row>
    <row r="57" spans="1:45" x14ac:dyDescent="0.25">
      <c r="H57" s="17" t="str">
        <f t="shared" si="11"/>
        <v>DIC5</v>
      </c>
      <c r="J57" s="62"/>
      <c r="K57" s="41" t="s">
        <v>175</v>
      </c>
      <c r="L57" s="22" t="str">
        <f>+$B$8</f>
        <v>VSM - Medium</v>
      </c>
      <c r="M57" s="21">
        <f t="shared" si="13"/>
        <v>0.66067381683601856</v>
      </c>
      <c r="N57" s="21">
        <f t="shared" si="12"/>
        <v>0.61580607676441379</v>
      </c>
      <c r="O57" s="21">
        <f t="shared" si="12"/>
        <v>0.58747748771462927</v>
      </c>
      <c r="P57" s="21">
        <f t="shared" si="12"/>
        <v>0.5591488986648554</v>
      </c>
      <c r="Q57" s="21">
        <f t="shared" si="12"/>
        <v>0.53082030961481375</v>
      </c>
      <c r="R57" s="21">
        <f t="shared" si="12"/>
        <v>0.48968252206483182</v>
      </c>
      <c r="S57" s="21">
        <f t="shared" si="12"/>
        <v>0.4485447345148606</v>
      </c>
      <c r="T57" s="21">
        <f t="shared" si="12"/>
        <v>0.4142871949157701</v>
      </c>
      <c r="U57" s="21">
        <f t="shared" si="12"/>
        <v>0.38002965531696875</v>
      </c>
      <c r="V57" s="21">
        <f t="shared" si="12"/>
        <v>0.34735964429377159</v>
      </c>
      <c r="W57" s="21">
        <f t="shared" si="12"/>
        <v>0.31468963327031196</v>
      </c>
      <c r="X57" s="21">
        <f t="shared" si="12"/>
        <v>0.28201962224712018</v>
      </c>
      <c r="Y57" s="21">
        <f t="shared" si="12"/>
        <v>0.26511186772629752</v>
      </c>
      <c r="Z57" s="21">
        <f t="shared" si="12"/>
        <v>0.24820411320574798</v>
      </c>
      <c r="AA57" s="21">
        <f t="shared" si="12"/>
        <v>7.3698838870012759E-2</v>
      </c>
      <c r="AB57" s="21">
        <f t="shared" si="12"/>
        <v>0</v>
      </c>
      <c r="AC57" s="21">
        <f t="shared" si="12"/>
        <v>0</v>
      </c>
      <c r="AD57" s="21">
        <f t="shared" si="12"/>
        <v>0</v>
      </c>
      <c r="AE57" s="21">
        <f t="shared" si="12"/>
        <v>0</v>
      </c>
      <c r="AF57" s="21">
        <f t="shared" si="12"/>
        <v>0</v>
      </c>
      <c r="AG57" s="21">
        <f t="shared" si="12"/>
        <v>0</v>
      </c>
      <c r="AH57" s="21">
        <f t="shared" si="12"/>
        <v>0</v>
      </c>
      <c r="AI57" s="21">
        <f t="shared" si="12"/>
        <v>0</v>
      </c>
      <c r="AJ57" s="21">
        <f t="shared" si="12"/>
        <v>0</v>
      </c>
      <c r="AK57" s="21">
        <f t="shared" si="12"/>
        <v>0</v>
      </c>
      <c r="AL57" s="21">
        <f t="shared" si="12"/>
        <v>0</v>
      </c>
      <c r="AM57" s="21">
        <f t="shared" si="12"/>
        <v>0</v>
      </c>
      <c r="AN57" s="21">
        <f t="shared" si="12"/>
        <v>0</v>
      </c>
      <c r="AO57" s="21">
        <f t="shared" si="12"/>
        <v>0</v>
      </c>
      <c r="AP57" s="21">
        <f t="shared" si="12"/>
        <v>0</v>
      </c>
      <c r="AQ57" s="21">
        <f t="shared" si="12"/>
        <v>0</v>
      </c>
      <c r="AR57" s="21">
        <f t="shared" si="12"/>
        <v>0</v>
      </c>
    </row>
    <row r="58" spans="1:45" x14ac:dyDescent="0.25">
      <c r="H58" s="17" t="str">
        <f t="shared" si="11"/>
        <v>DIC5</v>
      </c>
      <c r="J58" s="62"/>
      <c r="K58" s="41" t="s">
        <v>176</v>
      </c>
      <c r="L58" s="22" t="str">
        <f>+$B$9</f>
        <v>VIM - GAS</v>
      </c>
      <c r="M58" s="21">
        <f t="shared" si="13"/>
        <v>0.66921380926705709</v>
      </c>
      <c r="N58" s="21">
        <f t="shared" si="12"/>
        <v>0.65705459969754754</v>
      </c>
      <c r="O58" s="21">
        <f t="shared" si="12"/>
        <v>0.65746419892825003</v>
      </c>
      <c r="P58" s="21">
        <f t="shared" si="12"/>
        <v>0.65787379815868474</v>
      </c>
      <c r="Q58" s="21">
        <f t="shared" si="12"/>
        <v>0.65828339738939801</v>
      </c>
      <c r="R58" s="21">
        <f t="shared" si="12"/>
        <v>0.60818492426827253</v>
      </c>
      <c r="S58" s="21">
        <f t="shared" si="12"/>
        <v>0.5580864511468846</v>
      </c>
      <c r="T58" s="21">
        <f t="shared" si="12"/>
        <v>0.5168613296706891</v>
      </c>
      <c r="U58" s="21">
        <f t="shared" si="12"/>
        <v>0.4756362081949273</v>
      </c>
      <c r="V58" s="21">
        <f t="shared" si="12"/>
        <v>0.44146501862967197</v>
      </c>
      <c r="W58" s="21">
        <f t="shared" si="12"/>
        <v>0.40729382906436851</v>
      </c>
      <c r="X58" s="21">
        <f t="shared" si="12"/>
        <v>0.37312263949911856</v>
      </c>
      <c r="Y58" s="21">
        <f t="shared" si="12"/>
        <v>0.34915072616470921</v>
      </c>
      <c r="Z58" s="21">
        <f t="shared" si="12"/>
        <v>0.32517881283032668</v>
      </c>
      <c r="AA58" s="21">
        <f t="shared" si="12"/>
        <v>0.15764830049925399</v>
      </c>
      <c r="AB58" s="21">
        <f t="shared" si="12"/>
        <v>0</v>
      </c>
      <c r="AC58" s="21">
        <f t="shared" si="12"/>
        <v>0</v>
      </c>
      <c r="AD58" s="21">
        <f t="shared" si="12"/>
        <v>0</v>
      </c>
      <c r="AE58" s="21">
        <f t="shared" si="12"/>
        <v>0</v>
      </c>
      <c r="AF58" s="21">
        <f t="shared" si="12"/>
        <v>0</v>
      </c>
      <c r="AG58" s="21">
        <f t="shared" si="12"/>
        <v>0</v>
      </c>
      <c r="AH58" s="21">
        <f t="shared" si="12"/>
        <v>0</v>
      </c>
      <c r="AI58" s="21">
        <f t="shared" si="12"/>
        <v>0</v>
      </c>
      <c r="AJ58" s="21">
        <f t="shared" si="12"/>
        <v>0</v>
      </c>
      <c r="AK58" s="21">
        <f t="shared" si="12"/>
        <v>0</v>
      </c>
      <c r="AL58" s="21">
        <f t="shared" si="12"/>
        <v>0</v>
      </c>
      <c r="AM58" s="21">
        <f t="shared" si="12"/>
        <v>0</v>
      </c>
      <c r="AN58" s="21">
        <f t="shared" si="12"/>
        <v>0</v>
      </c>
      <c r="AO58" s="21">
        <f t="shared" si="12"/>
        <v>0</v>
      </c>
      <c r="AP58" s="21">
        <f t="shared" si="12"/>
        <v>0</v>
      </c>
      <c r="AQ58" s="21">
        <f t="shared" si="12"/>
        <v>0</v>
      </c>
      <c r="AR58" s="21">
        <f t="shared" si="12"/>
        <v>0</v>
      </c>
    </row>
    <row r="59" spans="1:45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22"/>
      <c r="M59" s="127">
        <f>+SUM(M52:M58)</f>
        <v>20.594582228618247</v>
      </c>
      <c r="N59" s="75">
        <f t="shared" ref="N59:AR59" si="14">+SUM(N52:N58)</f>
        <v>19.61154557938195</v>
      </c>
      <c r="O59" s="75">
        <f t="shared" si="14"/>
        <v>18.168959787627955</v>
      </c>
      <c r="P59" s="75">
        <f t="shared" si="14"/>
        <v>17.599276939766771</v>
      </c>
      <c r="Q59" s="75">
        <f t="shared" si="14"/>
        <v>13.598659693786596</v>
      </c>
      <c r="R59" s="75">
        <f t="shared" si="14"/>
        <v>12.753547504233181</v>
      </c>
      <c r="S59" s="75">
        <f t="shared" si="14"/>
        <v>12.086028708126193</v>
      </c>
      <c r="T59" s="75">
        <f t="shared" si="14"/>
        <v>8.7949860369183455</v>
      </c>
      <c r="U59" s="75">
        <f t="shared" si="14"/>
        <v>5.0743516592961422</v>
      </c>
      <c r="V59" s="75">
        <f t="shared" si="14"/>
        <v>3.0938618898268366</v>
      </c>
      <c r="W59" s="75">
        <f t="shared" si="14"/>
        <v>2.1342304625966961</v>
      </c>
      <c r="X59" s="75">
        <f t="shared" si="14"/>
        <v>1.8407552266968241</v>
      </c>
      <c r="Y59" s="75">
        <f t="shared" si="14"/>
        <v>1.7998755588415922</v>
      </c>
      <c r="Z59" s="75">
        <f t="shared" si="14"/>
        <v>1.4129338245956928</v>
      </c>
      <c r="AA59" s="75">
        <f t="shared" si="14"/>
        <v>0.23134713936926676</v>
      </c>
      <c r="AB59" s="75">
        <f t="shared" si="14"/>
        <v>0</v>
      </c>
      <c r="AC59" s="75">
        <f t="shared" si="14"/>
        <v>0</v>
      </c>
      <c r="AD59" s="75">
        <f t="shared" si="14"/>
        <v>0</v>
      </c>
      <c r="AE59" s="75">
        <f t="shared" si="14"/>
        <v>0</v>
      </c>
      <c r="AF59" s="75">
        <f t="shared" si="14"/>
        <v>0</v>
      </c>
      <c r="AG59" s="75">
        <f t="shared" si="14"/>
        <v>0</v>
      </c>
      <c r="AH59" s="75">
        <f t="shared" si="14"/>
        <v>0</v>
      </c>
      <c r="AI59" s="75">
        <f t="shared" si="14"/>
        <v>0</v>
      </c>
      <c r="AJ59" s="75">
        <f t="shared" si="14"/>
        <v>0</v>
      </c>
      <c r="AK59" s="75">
        <f t="shared" si="14"/>
        <v>0</v>
      </c>
      <c r="AL59" s="75">
        <f t="shared" si="14"/>
        <v>0</v>
      </c>
      <c r="AM59" s="75">
        <f t="shared" si="14"/>
        <v>0</v>
      </c>
      <c r="AN59" s="75">
        <f t="shared" si="14"/>
        <v>0</v>
      </c>
      <c r="AO59" s="75">
        <f t="shared" si="14"/>
        <v>0</v>
      </c>
      <c r="AP59" s="75">
        <f t="shared" si="14"/>
        <v>0</v>
      </c>
      <c r="AQ59" s="75">
        <f t="shared" si="14"/>
        <v>0</v>
      </c>
      <c r="AR59" s="75">
        <f t="shared" si="14"/>
        <v>0</v>
      </c>
    </row>
    <row r="60" spans="1:45" s="175" customFormat="1" ht="15.75" thickBot="1" x14ac:dyDescent="0.3">
      <c r="A60" s="174"/>
      <c r="B60" s="174"/>
      <c r="C60" s="174"/>
      <c r="D60" s="174"/>
      <c r="E60" s="174"/>
      <c r="F60" s="178"/>
      <c r="H60" s="176"/>
      <c r="I60" s="176"/>
      <c r="J60" s="177"/>
      <c r="L60" s="177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</row>
    <row r="61" spans="1:45" ht="21" x14ac:dyDescent="0.35">
      <c r="G61" s="15"/>
      <c r="H61" s="42"/>
      <c r="I61" s="17" t="str">
        <f>+IF(OR(J62="OIL",J62="OIL-eq"),$I$5,IF(J62="GAS",$I$4,IF(J62="GSL",$I$8,IF(J62="DSL",$I$9,IF(J62="KER",$I$10,IF(J62="LPG",$I$11,IF(J62="HFO",$I$12,IF(J62="AVG",$I$13,IF(J62="RFG",$I$14,IF(J62="ELC",$I$15,$I$16))))))))))</f>
        <v>MPC/d</v>
      </c>
      <c r="J61" s="15"/>
      <c r="K61" s="45" t="s">
        <v>406</v>
      </c>
      <c r="M61" s="21"/>
      <c r="N61" s="21"/>
      <c r="O61" s="21"/>
      <c r="P61" s="21"/>
      <c r="Q61" s="21"/>
      <c r="R61" s="21"/>
    </row>
    <row r="62" spans="1:45" x14ac:dyDescent="0.25">
      <c r="I62" s="115">
        <f>+IF(OR(J62="OIL",J62="OIL-eq"),$H$5,IF(J62="GAS",$H$4,IF(J62="GSL",$H$8,IF(J62="DSL",$H$9,IF(J62="KER",$H$10,IF(J62="LPG",$H$11,IF(J62="HFO",$H$12,IF(J62="AVG",$H$13,IF(J62="RFG",$H$14,IF(J62="ELC",$H$15,$H$16))))))))))</f>
        <v>2.7126000271260002</v>
      </c>
      <c r="J62" s="67" t="s">
        <v>37</v>
      </c>
      <c r="K62" s="2" t="s">
        <v>27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</row>
    <row r="63" spans="1:45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</row>
    <row r="64" spans="1:45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  <c r="AS64" s="21"/>
    </row>
    <row r="65" spans="1:45" x14ac:dyDescent="0.25">
      <c r="H65" s="17" t="str">
        <f t="shared" ref="H65:H71" si="15">+$B$1</f>
        <v>DIC5</v>
      </c>
      <c r="J65" s="24" t="s">
        <v>119</v>
      </c>
      <c r="K65" s="2" t="s">
        <v>272</v>
      </c>
      <c r="L65" s="22" t="str">
        <f>+$B$3</f>
        <v>GU - Gas</v>
      </c>
      <c r="M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N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O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P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Q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R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R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5" x14ac:dyDescent="0.25">
      <c r="H66" s="17" t="str">
        <f t="shared" si="15"/>
        <v>DIC5</v>
      </c>
      <c r="J66" s="24" t="s">
        <v>120</v>
      </c>
      <c r="K66" s="2" t="s">
        <v>273</v>
      </c>
      <c r="L66" s="22" t="str">
        <f>+$B$4</f>
        <v>LLO - Ligth</v>
      </c>
      <c r="M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N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O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P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Q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U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V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W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X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R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5" x14ac:dyDescent="0.25">
      <c r="G67" s="15"/>
      <c r="H67" s="17" t="str">
        <f t="shared" si="15"/>
        <v>DIC5</v>
      </c>
      <c r="J67" s="24" t="s">
        <v>121</v>
      </c>
      <c r="K67" s="2" t="s">
        <v>274</v>
      </c>
      <c r="L67" s="22" t="str">
        <f>+$B$5</f>
        <v>LLO - Heavy</v>
      </c>
      <c r="M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N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O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P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Q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R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S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T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U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V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W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Z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AA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R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5" x14ac:dyDescent="0.25">
      <c r="G68" s="15"/>
      <c r="H68" s="17" t="str">
        <f t="shared" si="15"/>
        <v>DIC5</v>
      </c>
      <c r="J68" s="24" t="s">
        <v>122</v>
      </c>
      <c r="K68" s="2" t="s">
        <v>275</v>
      </c>
      <c r="L68" s="22" t="str">
        <f>+$B$6</f>
        <v>PU - Ligth</v>
      </c>
      <c r="M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R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5" x14ac:dyDescent="0.25">
      <c r="G69" s="15"/>
      <c r="H69" s="17" t="str">
        <f t="shared" si="15"/>
        <v>DIC5</v>
      </c>
      <c r="J69" s="24" t="s">
        <v>123</v>
      </c>
      <c r="K69" s="2" t="s">
        <v>276</v>
      </c>
      <c r="L69" s="22" t="str">
        <f>+$B$7</f>
        <v>VMM - Medium</v>
      </c>
      <c r="M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N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O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P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Q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R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S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T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U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V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R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5" x14ac:dyDescent="0.25">
      <c r="G70" s="15"/>
      <c r="H70" s="17" t="str">
        <f t="shared" si="15"/>
        <v>DIC5</v>
      </c>
      <c r="J70" s="24" t="s">
        <v>124</v>
      </c>
      <c r="K70" s="2" t="s">
        <v>277</v>
      </c>
      <c r="L70" s="22" t="str">
        <f>+$B$8</f>
        <v>VSM - Medium</v>
      </c>
      <c r="M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N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O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P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Q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R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S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T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U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V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W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X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Y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Z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AA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B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R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5" x14ac:dyDescent="0.25">
      <c r="G71" s="15"/>
      <c r="H71" s="17" t="str">
        <f t="shared" si="15"/>
        <v>DIC5</v>
      </c>
      <c r="J71" s="24" t="s">
        <v>125</v>
      </c>
      <c r="K71" s="2" t="s">
        <v>278</v>
      </c>
      <c r="L71" s="22" t="str">
        <f>+$B$9</f>
        <v>VIM - GAS</v>
      </c>
      <c r="M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N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O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P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Q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R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S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T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U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V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W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X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Y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Z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AA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B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R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5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22"/>
      <c r="M72" s="75">
        <f>+SUM(M65:M71)</f>
        <v>931.67930333660604</v>
      </c>
      <c r="N72" s="75">
        <f t="shared" ref="N72" si="16">+SUM(N65:N71)</f>
        <v>871.15775972079143</v>
      </c>
      <c r="O72" s="75">
        <f t="shared" ref="O72:AR72" si="17">+SUM(O65:O71)</f>
        <v>770.19779617562529</v>
      </c>
      <c r="P72" s="75">
        <f t="shared" si="17"/>
        <v>783.75345469212004</v>
      </c>
      <c r="Q72" s="75">
        <f t="shared" si="17"/>
        <v>508.04003286387831</v>
      </c>
      <c r="R72" s="75">
        <f t="shared" si="17"/>
        <v>373.02272238798264</v>
      </c>
      <c r="S72" s="75">
        <f t="shared" si="17"/>
        <v>369.02684981800695</v>
      </c>
      <c r="T72" s="75">
        <f t="shared" si="17"/>
        <v>365.85516228367601</v>
      </c>
      <c r="U72" s="75">
        <f t="shared" si="17"/>
        <v>136.73214681625825</v>
      </c>
      <c r="V72" s="75">
        <f t="shared" si="17"/>
        <v>62.488270731417657</v>
      </c>
      <c r="W72" s="75">
        <f t="shared" si="17"/>
        <v>42.521945122514325</v>
      </c>
      <c r="X72" s="75">
        <f t="shared" si="17"/>
        <v>22.894834498176198</v>
      </c>
      <c r="Y72" s="75">
        <f t="shared" si="17"/>
        <v>21.474889402870726</v>
      </c>
      <c r="Z72" s="75">
        <f t="shared" si="17"/>
        <v>19.851305971087527</v>
      </c>
      <c r="AA72" s="75">
        <f t="shared" si="17"/>
        <v>9.1476834797668829</v>
      </c>
      <c r="AB72" s="75">
        <f t="shared" si="17"/>
        <v>0</v>
      </c>
      <c r="AC72" s="75">
        <f t="shared" si="17"/>
        <v>0</v>
      </c>
      <c r="AD72" s="75">
        <f t="shared" si="17"/>
        <v>0</v>
      </c>
      <c r="AE72" s="75">
        <f t="shared" si="17"/>
        <v>0</v>
      </c>
      <c r="AF72" s="75">
        <f t="shared" si="17"/>
        <v>0</v>
      </c>
      <c r="AG72" s="75">
        <f t="shared" si="17"/>
        <v>0</v>
      </c>
      <c r="AH72" s="75">
        <f t="shared" si="17"/>
        <v>0</v>
      </c>
      <c r="AI72" s="75">
        <f t="shared" si="17"/>
        <v>0</v>
      </c>
      <c r="AJ72" s="75">
        <f t="shared" si="17"/>
        <v>0</v>
      </c>
      <c r="AK72" s="75">
        <f t="shared" si="17"/>
        <v>0</v>
      </c>
      <c r="AL72" s="75">
        <f t="shared" si="17"/>
        <v>0</v>
      </c>
      <c r="AM72" s="75">
        <f t="shared" si="17"/>
        <v>0</v>
      </c>
      <c r="AN72" s="75">
        <f t="shared" si="17"/>
        <v>0</v>
      </c>
      <c r="AO72" s="75">
        <f t="shared" si="17"/>
        <v>0</v>
      </c>
      <c r="AP72" s="75">
        <f t="shared" si="17"/>
        <v>0</v>
      </c>
      <c r="AQ72" s="75">
        <f t="shared" si="17"/>
        <v>0</v>
      </c>
      <c r="AR72" s="75">
        <f t="shared" si="17"/>
        <v>0</v>
      </c>
    </row>
    <row r="73" spans="1:45" x14ac:dyDescent="0.25">
      <c r="G73" s="15"/>
      <c r="H73" s="42"/>
      <c r="I73" s="42"/>
      <c r="J73" s="15"/>
      <c r="K73" s="21"/>
      <c r="M73" s="21"/>
      <c r="N73" s="21"/>
      <c r="O73" s="21"/>
      <c r="P73" s="21"/>
      <c r="Q73" s="21"/>
      <c r="R73" s="21"/>
    </row>
    <row r="74" spans="1:45" ht="18.75" x14ac:dyDescent="0.3">
      <c r="G74" s="15"/>
      <c r="H74"/>
      <c r="I74" s="17" t="str">
        <f>+IF(OR(J75="OIL",J75="OIL-eq"),$I$5,IF(J75="GAS",$I$4,IF(J75="GSL",$I$8,IF(J75="DSL",$I$9,IF(J75="KER",$I$10,IF(J75="LPG",$I$11,IF(J75="HFO",$I$12,IF(J75="AVG",$I$13,IF(J75="RFG",$I$14,IF(J75="ELC",$I$15,$I$16))))))))))</f>
        <v>Kb/d</v>
      </c>
      <c r="K74" s="34" t="s">
        <v>407</v>
      </c>
    </row>
    <row r="75" spans="1:45" x14ac:dyDescent="0.25">
      <c r="G75" s="15"/>
      <c r="H75" s="12"/>
      <c r="I75" s="115">
        <f>+IF(OR(J75="OIL",J75="OIL-eq"),$H$5,IF(J75="GAS",$H$4,IF(J75="GSL",$H$8,IF(J75="DSL",$H$9,IF(J75="KER",$H$10,IF(J75="LPG",$H$11,IF(J75="HFO",$H$12,IF(J75="AVG",$H$13,IF(J75="RFG",$H$14,IF(J75="ELC",$H$15,$H$16))))))))))</f>
        <v>0.44987291090267001</v>
      </c>
      <c r="J75" s="67" t="s">
        <v>435</v>
      </c>
      <c r="K75" s="2" t="s">
        <v>389</v>
      </c>
    </row>
    <row r="76" spans="1:45" x14ac:dyDescent="0.25">
      <c r="G76" s="15"/>
      <c r="H76" s="43"/>
      <c r="I76" s="43"/>
      <c r="J76" s="15"/>
      <c r="K76" s="16"/>
    </row>
    <row r="77" spans="1:45" x14ac:dyDescent="0.25">
      <c r="G77" s="15"/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  <c r="AS77" s="21"/>
    </row>
    <row r="78" spans="1:45" x14ac:dyDescent="0.25">
      <c r="G78" s="15"/>
      <c r="H78" s="17" t="str">
        <f t="shared" ref="H78:H84" si="18">+$B$1</f>
        <v>DIC5</v>
      </c>
      <c r="J78" s="24" t="s">
        <v>390</v>
      </c>
      <c r="K78" s="2" t="s">
        <v>272</v>
      </c>
      <c r="L78" s="22" t="str">
        <f>+$B$3</f>
        <v>GU - Gas</v>
      </c>
      <c r="M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R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5" x14ac:dyDescent="0.25">
      <c r="G79" s="15"/>
      <c r="H79" s="17" t="str">
        <f t="shared" si="18"/>
        <v>DIC5</v>
      </c>
      <c r="J79" s="24" t="s">
        <v>138</v>
      </c>
      <c r="K79" s="2" t="s">
        <v>273</v>
      </c>
      <c r="L79" s="22" t="str">
        <f>+$B$4</f>
        <v>LLO - Ligth</v>
      </c>
      <c r="M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N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O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P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Q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U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V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W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X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R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5" x14ac:dyDescent="0.25">
      <c r="G80" s="15"/>
      <c r="H80" s="17" t="str">
        <f t="shared" si="18"/>
        <v>DIC5</v>
      </c>
      <c r="J80" s="24" t="s">
        <v>137</v>
      </c>
      <c r="K80" s="2" t="s">
        <v>274</v>
      </c>
      <c r="L80" s="22" t="str">
        <f>+$B$5</f>
        <v>LLO - Heavy</v>
      </c>
      <c r="M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N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O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P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Q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R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S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T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U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V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W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Z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AA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R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5" x14ac:dyDescent="0.25">
      <c r="G81" s="15"/>
      <c r="H81" s="17" t="str">
        <f t="shared" si="18"/>
        <v>DIC5</v>
      </c>
      <c r="J81" s="24" t="s">
        <v>139</v>
      </c>
      <c r="K81" s="2" t="s">
        <v>275</v>
      </c>
      <c r="L81" s="22" t="str">
        <f>+$B$6</f>
        <v>PU - Ligth</v>
      </c>
      <c r="M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N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O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P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Q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R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S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T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U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R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5" x14ac:dyDescent="0.25">
      <c r="G82" s="15"/>
      <c r="H82" s="17" t="str">
        <f t="shared" si="18"/>
        <v>DIC5</v>
      </c>
      <c r="J82" s="24" t="s">
        <v>141</v>
      </c>
      <c r="K82" s="2" t="s">
        <v>276</v>
      </c>
      <c r="L82" s="22" t="str">
        <f>+$B$7</f>
        <v>VMM - Medium</v>
      </c>
      <c r="M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N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O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P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Q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R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S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T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U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V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R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5" x14ac:dyDescent="0.25">
      <c r="G83" s="15"/>
      <c r="H83" s="17" t="str">
        <f t="shared" si="18"/>
        <v>DIC5</v>
      </c>
      <c r="J83" s="24" t="s">
        <v>142</v>
      </c>
      <c r="K83" s="2" t="s">
        <v>277</v>
      </c>
      <c r="L83" s="22" t="str">
        <f>+$B$8</f>
        <v>VSM - Medium</v>
      </c>
      <c r="M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N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O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P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Q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R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S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T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U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V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W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X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Y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Z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AA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B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R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5" x14ac:dyDescent="0.25">
      <c r="G84" s="15"/>
      <c r="H84" s="17" t="str">
        <f t="shared" si="18"/>
        <v>DIC5</v>
      </c>
      <c r="J84" s="24" t="s">
        <v>140</v>
      </c>
      <c r="K84" s="2" t="s">
        <v>278</v>
      </c>
      <c r="L84" s="22" t="str">
        <f>+$B$9</f>
        <v>VIM - GAS</v>
      </c>
      <c r="M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N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O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P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Q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R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S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T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U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V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W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X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Y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Z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AA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B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R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5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22"/>
      <c r="M85" s="75">
        <f>+SUM(M78:M84)</f>
        <v>463.48670539201947</v>
      </c>
      <c r="N85" s="75">
        <f t="shared" ref="N85" si="19">+SUM(N78:N84)</f>
        <v>438.31962918103119</v>
      </c>
      <c r="O85" s="75">
        <f t="shared" ref="O85:AR85" si="20">+SUM(O78:O84)</f>
        <v>412.53913970688245</v>
      </c>
      <c r="P85" s="75">
        <f t="shared" si="20"/>
        <v>391.14455311950292</v>
      </c>
      <c r="Q85" s="75">
        <f t="shared" si="20"/>
        <v>351.17897532314873</v>
      </c>
      <c r="R85" s="75">
        <f t="shared" si="20"/>
        <v>323.61182802493823</v>
      </c>
      <c r="S85" s="75">
        <f t="shared" si="20"/>
        <v>296.04468072672717</v>
      </c>
      <c r="T85" s="75">
        <f t="shared" si="20"/>
        <v>273.16574600174584</v>
      </c>
      <c r="U85" s="75">
        <f t="shared" si="20"/>
        <v>233.56235612182118</v>
      </c>
      <c r="V85" s="75">
        <f t="shared" si="20"/>
        <v>181.67938788278747</v>
      </c>
      <c r="W85" s="75">
        <f t="shared" si="20"/>
        <v>117.74108998193013</v>
      </c>
      <c r="X85" s="75">
        <f t="shared" si="20"/>
        <v>115.86296475373034</v>
      </c>
      <c r="Y85" s="75">
        <f t="shared" si="20"/>
        <v>115.53216145369063</v>
      </c>
      <c r="Z85" s="75">
        <f t="shared" si="20"/>
        <v>82.992903101232699</v>
      </c>
      <c r="AA85" s="75">
        <f t="shared" si="20"/>
        <v>1.4446564164734654</v>
      </c>
      <c r="AB85" s="75">
        <f t="shared" si="20"/>
        <v>0</v>
      </c>
      <c r="AC85" s="75">
        <f t="shared" si="20"/>
        <v>0</v>
      </c>
      <c r="AD85" s="75">
        <f t="shared" si="20"/>
        <v>0</v>
      </c>
      <c r="AE85" s="75">
        <f t="shared" si="20"/>
        <v>0</v>
      </c>
      <c r="AF85" s="75">
        <f t="shared" si="20"/>
        <v>0</v>
      </c>
      <c r="AG85" s="75">
        <f t="shared" si="20"/>
        <v>0</v>
      </c>
      <c r="AH85" s="75">
        <f t="shared" si="20"/>
        <v>0</v>
      </c>
      <c r="AI85" s="75">
        <f t="shared" si="20"/>
        <v>0</v>
      </c>
      <c r="AJ85" s="75">
        <f t="shared" si="20"/>
        <v>0</v>
      </c>
      <c r="AK85" s="75">
        <f t="shared" si="20"/>
        <v>0</v>
      </c>
      <c r="AL85" s="75">
        <f t="shared" si="20"/>
        <v>0</v>
      </c>
      <c r="AM85" s="75">
        <f t="shared" si="20"/>
        <v>0</v>
      </c>
      <c r="AN85" s="75">
        <f t="shared" si="20"/>
        <v>0</v>
      </c>
      <c r="AO85" s="75">
        <f t="shared" si="20"/>
        <v>0</v>
      </c>
      <c r="AP85" s="75">
        <f t="shared" si="20"/>
        <v>0</v>
      </c>
      <c r="AQ85" s="75">
        <f t="shared" si="20"/>
        <v>0</v>
      </c>
      <c r="AR85" s="75">
        <f t="shared" si="20"/>
        <v>0</v>
      </c>
    </row>
    <row r="86" spans="1:45" s="182" customFormat="1" ht="15.75" thickBot="1" x14ac:dyDescent="0.3">
      <c r="A86" s="180"/>
      <c r="B86" s="180"/>
      <c r="C86" s="180"/>
      <c r="D86" s="180"/>
      <c r="E86" s="180"/>
      <c r="F86" s="181"/>
      <c r="H86" s="183"/>
      <c r="I86" s="183"/>
      <c r="L86" s="177"/>
    </row>
    <row r="87" spans="1:45" ht="21" x14ac:dyDescent="0.35">
      <c r="B87" s="45" t="s">
        <v>408</v>
      </c>
      <c r="G87" s="15"/>
      <c r="H87" s="42"/>
      <c r="I87" s="42"/>
      <c r="J87" s="15"/>
      <c r="K87" s="45" t="s">
        <v>408</v>
      </c>
      <c r="M87" s="21"/>
      <c r="N87" s="21"/>
      <c r="O87" s="21"/>
      <c r="P87" s="21"/>
      <c r="Q87" s="21"/>
      <c r="R87" s="21"/>
    </row>
    <row r="88" spans="1:45" ht="18.75" x14ac:dyDescent="0.3">
      <c r="G88" s="15"/>
      <c r="H88" s="12"/>
      <c r="I88" s="17" t="str">
        <f>+IF(OR(J89="OIL",J89="OIL-eq"),$I$5,IF(J89="GAS",$I$4,IF(J89="GSL",$I$8,IF(J89="DSL",$I$9,IF(J89="KER",$I$10,IF(J89="LPG",$I$11,IF(J89="HFO",$I$12,IF(J89="AVG",$I$13,IF(J89="RFG",$I$14,IF(J89="ELC",$I$15,$I$16))))))))))</f>
        <v>MPC/d</v>
      </c>
      <c r="J88" s="15"/>
      <c r="K88" s="34" t="s">
        <v>409</v>
      </c>
    </row>
    <row r="89" spans="1:45" x14ac:dyDescent="0.25">
      <c r="G89" s="15"/>
      <c r="H89" s="12"/>
      <c r="I89" s="115">
        <f>+IF(OR(J89="OIL",J89="OIL-eq"),$H$5,IF(J89="GAS",$H$4,IF(J89="GSL",$H$8,IF(J89="DSL",$H$9,IF(J89="KER",$H$10,IF(J89="LPG",$H$11,IF(J89="HFO",$H$12,IF(J89="AVG",$H$13,IF(J89="RFG",$H$14,IF(J89="ELC",$H$15,$H$16))))))))))</f>
        <v>2.7126000271260002</v>
      </c>
      <c r="J89" s="67" t="s">
        <v>37</v>
      </c>
      <c r="K89" s="2" t="s">
        <v>26</v>
      </c>
    </row>
    <row r="90" spans="1:45" x14ac:dyDescent="0.25">
      <c r="G90" s="44"/>
      <c r="H90" s="43"/>
      <c r="I90" s="43"/>
      <c r="J90" s="15"/>
      <c r="K90" s="16"/>
    </row>
    <row r="91" spans="1:45" x14ac:dyDescent="0.25">
      <c r="B91" s="141"/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  <c r="AS91" s="21"/>
    </row>
    <row r="92" spans="1:45" x14ac:dyDescent="0.25">
      <c r="B92" s="141"/>
      <c r="G92" s="15"/>
      <c r="H92" s="17" t="str">
        <f t="shared" ref="H92:H98" si="21">+$B$1</f>
        <v>DIC5</v>
      </c>
      <c r="J92" s="24" t="s">
        <v>119</v>
      </c>
      <c r="K92" s="13" t="s">
        <v>252</v>
      </c>
      <c r="L92" s="22" t="str">
        <f>+$B$3</f>
        <v>GU - Gas</v>
      </c>
      <c r="M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N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O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P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Q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R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R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5" x14ac:dyDescent="0.25">
      <c r="C93" s="141"/>
      <c r="G93" s="15"/>
      <c r="H93" s="17" t="str">
        <f t="shared" si="21"/>
        <v>DIC5</v>
      </c>
      <c r="J93" s="24" t="s">
        <v>120</v>
      </c>
      <c r="K93" s="13" t="s">
        <v>253</v>
      </c>
      <c r="L93" s="22" t="str">
        <f>+$B$4</f>
        <v>LLO - Ligth</v>
      </c>
      <c r="M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V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W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X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R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5" x14ac:dyDescent="0.25">
      <c r="B94" s="20"/>
      <c r="C94" s="141"/>
      <c r="G94" s="15"/>
      <c r="H94" s="17" t="str">
        <f t="shared" si="21"/>
        <v>DIC5</v>
      </c>
      <c r="J94" s="24" t="s">
        <v>121</v>
      </c>
      <c r="K94" s="13" t="s">
        <v>312</v>
      </c>
      <c r="L94" s="22" t="str">
        <f>+$B$5</f>
        <v>LLO - Heavy</v>
      </c>
      <c r="M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R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5" x14ac:dyDescent="0.25">
      <c r="G95" s="15"/>
      <c r="H95" s="17" t="str">
        <f t="shared" si="21"/>
        <v>DIC5</v>
      </c>
      <c r="J95" s="24" t="s">
        <v>122</v>
      </c>
      <c r="K95" s="13" t="s">
        <v>313</v>
      </c>
      <c r="L95" s="22" t="str">
        <f>+$B$6</f>
        <v>PU - Ligth</v>
      </c>
      <c r="M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R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5" x14ac:dyDescent="0.25">
      <c r="G96" s="15"/>
      <c r="H96" s="17" t="str">
        <f t="shared" si="21"/>
        <v>DIC5</v>
      </c>
      <c r="J96" s="24" t="s">
        <v>123</v>
      </c>
      <c r="K96" s="13" t="s">
        <v>254</v>
      </c>
      <c r="L96" s="22" t="str">
        <f>+$B$7</f>
        <v>VMM - Medium</v>
      </c>
      <c r="M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U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V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R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5" x14ac:dyDescent="0.25">
      <c r="G97" s="15"/>
      <c r="H97" s="17" t="str">
        <f t="shared" si="21"/>
        <v>DIC5</v>
      </c>
      <c r="J97" s="24" t="s">
        <v>124</v>
      </c>
      <c r="K97" s="13" t="s">
        <v>255</v>
      </c>
      <c r="L97" s="22" t="str">
        <f>+$B$8</f>
        <v>VSM - Medium</v>
      </c>
      <c r="M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AA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B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R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5" x14ac:dyDescent="0.25">
      <c r="G98" s="15"/>
      <c r="H98" s="17" t="str">
        <f t="shared" si="21"/>
        <v>DIC5</v>
      </c>
      <c r="J98" s="24" t="s">
        <v>125</v>
      </c>
      <c r="K98" s="13" t="s">
        <v>256</v>
      </c>
      <c r="L98" s="22" t="str">
        <f>+$B$9</f>
        <v>VIM - GAS</v>
      </c>
      <c r="M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B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R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5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22"/>
      <c r="M99" s="75">
        <f>+SUM(M92:M98)</f>
        <v>54.370707127067746</v>
      </c>
      <c r="N99" s="75">
        <f t="shared" ref="N99" si="22">+SUM(N92:N98)</f>
        <v>52.197818995785553</v>
      </c>
      <c r="O99" s="75">
        <f t="shared" ref="O99:AR99" si="23">+SUM(O92:O98)</f>
        <v>50.211969990710308</v>
      </c>
      <c r="P99" s="75">
        <f t="shared" si="23"/>
        <v>51.414048652440734</v>
      </c>
      <c r="Q99" s="75">
        <f t="shared" si="23"/>
        <v>51.022163480768334</v>
      </c>
      <c r="R99" s="75">
        <f t="shared" si="23"/>
        <v>43.048747408740446</v>
      </c>
      <c r="S99" s="75">
        <f t="shared" si="23"/>
        <v>43.048747408740446</v>
      </c>
      <c r="T99" s="75">
        <f t="shared" si="23"/>
        <v>43.048747408740446</v>
      </c>
      <c r="U99" s="75">
        <f t="shared" si="23"/>
        <v>42.593552003891972</v>
      </c>
      <c r="V99" s="75">
        <f t="shared" si="23"/>
        <v>35.796668798745358</v>
      </c>
      <c r="W99" s="75">
        <f t="shared" si="23"/>
        <v>18.290344620975137</v>
      </c>
      <c r="X99" s="75">
        <f t="shared" si="23"/>
        <v>0.73083551770642863</v>
      </c>
      <c r="Y99" s="75">
        <f t="shared" si="23"/>
        <v>0.73083551770642863</v>
      </c>
      <c r="Z99" s="75">
        <f t="shared" si="23"/>
        <v>0.73083551770642863</v>
      </c>
      <c r="AA99" s="75">
        <f t="shared" si="23"/>
        <v>0.42748030058817821</v>
      </c>
      <c r="AB99" s="75">
        <f t="shared" si="23"/>
        <v>0</v>
      </c>
      <c r="AC99" s="75">
        <f t="shared" si="23"/>
        <v>0</v>
      </c>
      <c r="AD99" s="75">
        <f t="shared" si="23"/>
        <v>0</v>
      </c>
      <c r="AE99" s="75">
        <f t="shared" si="23"/>
        <v>0</v>
      </c>
      <c r="AF99" s="75">
        <f t="shared" si="23"/>
        <v>0</v>
      </c>
      <c r="AG99" s="75">
        <f t="shared" si="23"/>
        <v>0</v>
      </c>
      <c r="AH99" s="75">
        <f t="shared" si="23"/>
        <v>0</v>
      </c>
      <c r="AI99" s="75">
        <f t="shared" si="23"/>
        <v>0</v>
      </c>
      <c r="AJ99" s="75">
        <f t="shared" si="23"/>
        <v>0</v>
      </c>
      <c r="AK99" s="75">
        <f t="shared" si="23"/>
        <v>0</v>
      </c>
      <c r="AL99" s="75">
        <f t="shared" si="23"/>
        <v>0</v>
      </c>
      <c r="AM99" s="75">
        <f t="shared" si="23"/>
        <v>0</v>
      </c>
      <c r="AN99" s="75">
        <f t="shared" si="23"/>
        <v>0</v>
      </c>
      <c r="AO99" s="75">
        <f t="shared" si="23"/>
        <v>0</v>
      </c>
      <c r="AP99" s="75">
        <f t="shared" si="23"/>
        <v>0</v>
      </c>
      <c r="AQ99" s="75">
        <f t="shared" si="23"/>
        <v>0</v>
      </c>
      <c r="AR99" s="75">
        <f t="shared" si="23"/>
        <v>0</v>
      </c>
    </row>
    <row r="100" spans="1:45" x14ac:dyDescent="0.25">
      <c r="H100"/>
      <c r="I100"/>
    </row>
    <row r="101" spans="1:45" ht="18.75" x14ac:dyDescent="0.3">
      <c r="G101" s="15"/>
      <c r="H101" s="12"/>
      <c r="I101" s="17" t="str">
        <f>+IF(OR(J102="OIL",J102="OIL-eq"),$I$5,IF(J102="GAS",$I$4,IF(J102="GSL",$I$8,IF(J102="DSL",$I$9,IF(J102="KER",$I$10,IF(J102="LPG",$I$11,IF(J102="HFO",$I$12,IF(J102="AVG",$I$13,IF(J102="RFG",$I$14,IF(J102="ELC",$I$15,$I$16))))))))))</f>
        <v>MPC/d</v>
      </c>
      <c r="J101" s="15"/>
      <c r="K101" s="34" t="s">
        <v>410</v>
      </c>
    </row>
    <row r="102" spans="1:45" x14ac:dyDescent="0.25">
      <c r="G102" s="15"/>
      <c r="H102" s="12"/>
      <c r="I102" s="115">
        <f>+IF(OR(J102="OIL",J102="OIL-eq"),$H$5,IF(J102="GAS",$H$4,IF(J102="GSL",$H$8,IF(J102="DSL",$H$9,IF(J102="KER",$H$10,IF(J102="LPG",$H$11,IF(J102="HFO",$H$12,IF(J102="AVG",$H$13,IF(J102="RFG",$H$14,IF(J102="ELC",$H$15,$H$16))))))))))</f>
        <v>2.7126000271260002</v>
      </c>
      <c r="J102" s="67" t="s">
        <v>37</v>
      </c>
      <c r="K102" s="2" t="s">
        <v>26</v>
      </c>
    </row>
    <row r="103" spans="1:45" x14ac:dyDescent="0.25">
      <c r="G103" s="44"/>
      <c r="H103" s="43"/>
      <c r="I103" s="43"/>
      <c r="J103" s="15"/>
      <c r="K103" s="16"/>
    </row>
    <row r="104" spans="1:45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  <c r="AS104" s="21"/>
    </row>
    <row r="105" spans="1:45" x14ac:dyDescent="0.25">
      <c r="G105" s="15"/>
      <c r="H105" s="17" t="str">
        <f t="shared" ref="H105:H111" si="24">+$B$1</f>
        <v>DIC5</v>
      </c>
      <c r="J105" s="24" t="s">
        <v>119</v>
      </c>
      <c r="K105" s="13" t="s">
        <v>368</v>
      </c>
      <c r="L105" s="22" t="str">
        <f>+$B$3</f>
        <v>GU - Gas</v>
      </c>
      <c r="M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R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5" x14ac:dyDescent="0.25">
      <c r="G106" s="15"/>
      <c r="H106" s="17" t="str">
        <f t="shared" si="24"/>
        <v>DIC5</v>
      </c>
      <c r="J106" s="24" t="s">
        <v>120</v>
      </c>
      <c r="K106" s="13" t="s">
        <v>267</v>
      </c>
      <c r="L106" s="22" t="str">
        <f>+$B$4</f>
        <v>LLO - Ligth</v>
      </c>
      <c r="M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U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V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R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5" x14ac:dyDescent="0.25">
      <c r="G107" s="15"/>
      <c r="H107" s="17" t="str">
        <f t="shared" si="24"/>
        <v>DIC5</v>
      </c>
      <c r="J107" s="24" t="s">
        <v>121</v>
      </c>
      <c r="K107" s="13" t="s">
        <v>268</v>
      </c>
      <c r="L107" s="22" t="str">
        <f>+$B$5</f>
        <v>LLO - Heavy</v>
      </c>
      <c r="M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N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O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P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Q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R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S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T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U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V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W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X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Z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AA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R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5" x14ac:dyDescent="0.25">
      <c r="G108" s="15"/>
      <c r="H108" s="17" t="str">
        <f t="shared" si="24"/>
        <v>DIC5</v>
      </c>
      <c r="J108" s="24" t="s">
        <v>122</v>
      </c>
      <c r="K108" s="13" t="s">
        <v>369</v>
      </c>
      <c r="L108" s="22" t="str">
        <f>+$B$6</f>
        <v>PU - Ligth</v>
      </c>
      <c r="M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R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5" x14ac:dyDescent="0.25">
      <c r="G109" s="15"/>
      <c r="H109" s="17" t="str">
        <f t="shared" si="24"/>
        <v>DIC5</v>
      </c>
      <c r="J109" s="24" t="s">
        <v>123</v>
      </c>
      <c r="K109" s="13" t="s">
        <v>370</v>
      </c>
      <c r="L109" s="22" t="str">
        <f>+$B$7</f>
        <v>VMM - Medium</v>
      </c>
      <c r="M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R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5" x14ac:dyDescent="0.25">
      <c r="G110" s="15"/>
      <c r="H110" s="17" t="str">
        <f t="shared" si="24"/>
        <v>DIC5</v>
      </c>
      <c r="J110" s="24" t="s">
        <v>124</v>
      </c>
      <c r="K110" s="13" t="s">
        <v>269</v>
      </c>
      <c r="L110" s="22" t="str">
        <f>+$B$8</f>
        <v>VSM - Medium</v>
      </c>
      <c r="M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S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T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U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V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W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X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Y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Z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AA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B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R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5" x14ac:dyDescent="0.25">
      <c r="G111" s="15"/>
      <c r="H111" s="17" t="str">
        <f t="shared" si="24"/>
        <v>DIC5</v>
      </c>
      <c r="J111" s="24" t="s">
        <v>125</v>
      </c>
      <c r="K111" s="13" t="s">
        <v>371</v>
      </c>
      <c r="L111" s="22" t="str">
        <f>+$B$9</f>
        <v>VIM - GAS</v>
      </c>
      <c r="M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R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5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22"/>
      <c r="M112" s="75">
        <f>+SUM(M105:M111)</f>
        <v>294.75557317827577</v>
      </c>
      <c r="N112" s="75">
        <f t="shared" ref="N112" si="25">+SUM(N105:N111)</f>
        <v>294.64520882231244</v>
      </c>
      <c r="O112" s="75">
        <f t="shared" ref="O112:AR112" si="26">+SUM(O105:O111)</f>
        <v>294.5502086138597</v>
      </c>
      <c r="P112" s="75">
        <f t="shared" si="26"/>
        <v>294.45520840540695</v>
      </c>
      <c r="Q112" s="75">
        <f t="shared" si="26"/>
        <v>294.3602081969542</v>
      </c>
      <c r="R112" s="75">
        <f t="shared" si="26"/>
        <v>294.22789688220985</v>
      </c>
      <c r="S112" s="75">
        <f t="shared" si="26"/>
        <v>293.92549541505139</v>
      </c>
      <c r="T112" s="75">
        <f t="shared" si="26"/>
        <v>293.64659612373993</v>
      </c>
      <c r="U112" s="75">
        <f t="shared" si="26"/>
        <v>67.755317628317258</v>
      </c>
      <c r="V112" s="75">
        <f t="shared" si="26"/>
        <v>2.2100109429207837</v>
      </c>
      <c r="W112" s="75">
        <f t="shared" si="26"/>
        <v>1.6516957060852109</v>
      </c>
      <c r="X112" s="75">
        <f t="shared" si="26"/>
        <v>1.4857803793133133</v>
      </c>
      <c r="Y112" s="75">
        <f t="shared" si="26"/>
        <v>1.3999139982372764</v>
      </c>
      <c r="Z112" s="75">
        <f t="shared" si="26"/>
        <v>1.1104092806834693</v>
      </c>
      <c r="AA112" s="75">
        <f t="shared" si="26"/>
        <v>3.3506702785187581E-2</v>
      </c>
      <c r="AB112" s="75">
        <f t="shared" si="26"/>
        <v>0</v>
      </c>
      <c r="AC112" s="75">
        <f t="shared" si="26"/>
        <v>0</v>
      </c>
      <c r="AD112" s="75">
        <f t="shared" si="26"/>
        <v>0</v>
      </c>
      <c r="AE112" s="75">
        <f t="shared" si="26"/>
        <v>0</v>
      </c>
      <c r="AF112" s="75">
        <f t="shared" si="26"/>
        <v>0</v>
      </c>
      <c r="AG112" s="75">
        <f t="shared" si="26"/>
        <v>0</v>
      </c>
      <c r="AH112" s="75">
        <f t="shared" si="26"/>
        <v>0</v>
      </c>
      <c r="AI112" s="75">
        <f t="shared" si="26"/>
        <v>0</v>
      </c>
      <c r="AJ112" s="75">
        <f t="shared" si="26"/>
        <v>0</v>
      </c>
      <c r="AK112" s="75">
        <f t="shared" si="26"/>
        <v>0</v>
      </c>
      <c r="AL112" s="75">
        <f t="shared" si="26"/>
        <v>0</v>
      </c>
      <c r="AM112" s="75">
        <f t="shared" si="26"/>
        <v>0</v>
      </c>
      <c r="AN112" s="75">
        <f t="shared" si="26"/>
        <v>0</v>
      </c>
      <c r="AO112" s="75">
        <f t="shared" si="26"/>
        <v>0</v>
      </c>
      <c r="AP112" s="75">
        <f t="shared" si="26"/>
        <v>0</v>
      </c>
      <c r="AQ112" s="75">
        <f t="shared" si="26"/>
        <v>0</v>
      </c>
      <c r="AR112" s="75">
        <f t="shared" si="26"/>
        <v>0</v>
      </c>
    </row>
    <row r="113" spans="1:45" x14ac:dyDescent="0.25">
      <c r="H113"/>
      <c r="I113"/>
    </row>
    <row r="114" spans="1:45" ht="18.75" x14ac:dyDescent="0.3">
      <c r="G114" s="15"/>
      <c r="H114" s="12"/>
      <c r="I114" s="17" t="str">
        <f>+IF(OR(J115="OIL",J115="OIL-eq"),$I$5,IF(J115="GAS",$I$4,IF(J115="GSL",$I$8,IF(J115="DSL",$I$9,IF(J115="KER",$I$10,IF(J115="LPG",$I$11,IF(J115="HFO",$I$12,IF(J115="AVG",$I$13,IF(J115="RFG",$I$14,IF(J115="ELC",$I$15,$I$16))))))))))</f>
        <v>MPC/d</v>
      </c>
      <c r="J114" s="15"/>
      <c r="K114" s="34" t="s">
        <v>411</v>
      </c>
    </row>
    <row r="115" spans="1:45" x14ac:dyDescent="0.25">
      <c r="G115" s="15"/>
      <c r="H115" s="12"/>
      <c r="I115" s="115">
        <f>+IF(OR(J115="OIL",J115="OIL-eq"),$H$5,IF(J115="GAS",$H$4,IF(J115="GSL",$H$8,IF(J115="DSL",$H$9,IF(J115="KER",$H$10,IF(J115="LPG",$H$11,IF(J115="HFO",$H$12,IF(J115="AVG",$H$13,IF(J115="RFG",$H$14,IF(J115="ELC",$H$15,$H$16))))))))))</f>
        <v>2.7126000271260002</v>
      </c>
      <c r="J115" s="67" t="s">
        <v>37</v>
      </c>
      <c r="K115" s="2" t="s">
        <v>27</v>
      </c>
    </row>
    <row r="116" spans="1:45" x14ac:dyDescent="0.25">
      <c r="G116" s="44"/>
      <c r="H116" s="43"/>
      <c r="I116" s="43"/>
      <c r="J116" s="15"/>
      <c r="K116" s="16"/>
    </row>
    <row r="117" spans="1:45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  <c r="AS117" s="21"/>
    </row>
    <row r="118" spans="1:45" x14ac:dyDescent="0.25">
      <c r="D118" s="131"/>
      <c r="E118" s="131"/>
      <c r="G118" s="15"/>
      <c r="H118" s="17" t="str">
        <f t="shared" ref="H118:H124" si="27">+$B$1</f>
        <v>DIC5</v>
      </c>
      <c r="J118" s="24" t="s">
        <v>126</v>
      </c>
      <c r="K118" s="13" t="s">
        <v>368</v>
      </c>
      <c r="L118" s="22" t="str">
        <f>+$B$3</f>
        <v>GU - Gas</v>
      </c>
      <c r="M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R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5" x14ac:dyDescent="0.25">
      <c r="D119" s="131"/>
      <c r="E119" s="131"/>
      <c r="G119" s="15"/>
      <c r="H119" s="17" t="str">
        <f t="shared" si="27"/>
        <v>DIC5</v>
      </c>
      <c r="J119" s="24" t="s">
        <v>127</v>
      </c>
      <c r="K119" s="13" t="s">
        <v>267</v>
      </c>
      <c r="L119" s="22" t="str">
        <f>+$B$4</f>
        <v>LLO - Ligth</v>
      </c>
      <c r="M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U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V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R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5" x14ac:dyDescent="0.25">
      <c r="D120" s="131"/>
      <c r="E120" s="131"/>
      <c r="G120" s="15"/>
      <c r="H120" s="17" t="str">
        <f t="shared" si="27"/>
        <v>DIC5</v>
      </c>
      <c r="J120" s="24" t="s">
        <v>128</v>
      </c>
      <c r="K120" s="13" t="s">
        <v>268</v>
      </c>
      <c r="L120" s="22" t="str">
        <f>+$B$5</f>
        <v>LLO - Heavy</v>
      </c>
      <c r="M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N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O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P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Q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R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S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T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U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V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W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X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Z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AA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R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5" x14ac:dyDescent="0.25">
      <c r="D121" s="131"/>
      <c r="E121" s="131"/>
      <c r="G121" s="15"/>
      <c r="H121" s="17" t="str">
        <f t="shared" si="27"/>
        <v>DIC5</v>
      </c>
      <c r="J121" s="24" t="s">
        <v>129</v>
      </c>
      <c r="K121" s="13" t="s">
        <v>369</v>
      </c>
      <c r="L121" s="22" t="str">
        <f>+$B$6</f>
        <v>PU - Ligth</v>
      </c>
      <c r="M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R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5" x14ac:dyDescent="0.25">
      <c r="D122" s="131"/>
      <c r="E122" s="131"/>
      <c r="G122" s="15"/>
      <c r="H122" s="17" t="str">
        <f t="shared" si="27"/>
        <v>DIC5</v>
      </c>
      <c r="J122" s="24" t="s">
        <v>130</v>
      </c>
      <c r="K122" s="13" t="s">
        <v>370</v>
      </c>
      <c r="L122" s="22" t="str">
        <f>+$B$7</f>
        <v>VMM - Medium</v>
      </c>
      <c r="M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R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5" x14ac:dyDescent="0.25">
      <c r="D123" s="131"/>
      <c r="E123" s="131"/>
      <c r="G123" s="15"/>
      <c r="H123" s="17" t="str">
        <f t="shared" si="27"/>
        <v>DIC5</v>
      </c>
      <c r="J123" s="24" t="s">
        <v>159</v>
      </c>
      <c r="K123" s="13" t="s">
        <v>269</v>
      </c>
      <c r="L123" s="22" t="str">
        <f>+$B$8</f>
        <v>VSM - Medium</v>
      </c>
      <c r="M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S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T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U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V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W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X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Y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Z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AA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B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R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5" x14ac:dyDescent="0.25">
      <c r="G124" s="15"/>
      <c r="H124" s="17" t="str">
        <f t="shared" si="27"/>
        <v>DIC5</v>
      </c>
      <c r="J124" s="24" t="s">
        <v>131</v>
      </c>
      <c r="K124" s="13" t="s">
        <v>371</v>
      </c>
      <c r="L124" s="22" t="str">
        <f>+$B$9</f>
        <v>VIM - GAS</v>
      </c>
      <c r="M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R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5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22"/>
      <c r="M125" s="75">
        <f>+SUM(M118:M124)</f>
        <v>233.67684756950013</v>
      </c>
      <c r="N125" s="75">
        <f t="shared" ref="N125" si="28">+SUM(N118:N124)</f>
        <v>233.61622475013911</v>
      </c>
      <c r="O125" s="75">
        <f t="shared" ref="O125:AR125" si="29">+SUM(O118:O124)</f>
        <v>233.56404141226685</v>
      </c>
      <c r="P125" s="75">
        <f t="shared" si="29"/>
        <v>233.51185807439458</v>
      </c>
      <c r="Q125" s="75">
        <f t="shared" si="29"/>
        <v>233.45967473652232</v>
      </c>
      <c r="R125" s="75">
        <f t="shared" si="29"/>
        <v>233.3869965166102</v>
      </c>
      <c r="S125" s="75">
        <f t="shared" si="29"/>
        <v>233.21115059890229</v>
      </c>
      <c r="T125" s="75">
        <f t="shared" si="29"/>
        <v>233.04799179997821</v>
      </c>
      <c r="U125" s="75">
        <f t="shared" si="29"/>
        <v>53.372951295620211</v>
      </c>
      <c r="V125" s="75">
        <f t="shared" si="29"/>
        <v>1.2780694169855664</v>
      </c>
      <c r="W125" s="75">
        <f t="shared" si="29"/>
        <v>0.96188981982990107</v>
      </c>
      <c r="X125" s="75">
        <f t="shared" si="29"/>
        <v>0.86125435064407707</v>
      </c>
      <c r="Y125" s="75">
        <f t="shared" si="29"/>
        <v>0.80917234161572493</v>
      </c>
      <c r="Z125" s="75">
        <f t="shared" si="29"/>
        <v>0.64523238733400512</v>
      </c>
      <c r="AA125" s="75">
        <f t="shared" si="29"/>
        <v>2.0323395199607758E-2</v>
      </c>
      <c r="AB125" s="75">
        <f t="shared" si="29"/>
        <v>0</v>
      </c>
      <c r="AC125" s="75">
        <f t="shared" si="29"/>
        <v>0</v>
      </c>
      <c r="AD125" s="75">
        <f t="shared" si="29"/>
        <v>0</v>
      </c>
      <c r="AE125" s="75">
        <f t="shared" si="29"/>
        <v>0</v>
      </c>
      <c r="AF125" s="75">
        <f t="shared" si="29"/>
        <v>0</v>
      </c>
      <c r="AG125" s="75">
        <f t="shared" si="29"/>
        <v>0</v>
      </c>
      <c r="AH125" s="75">
        <f t="shared" si="29"/>
        <v>0</v>
      </c>
      <c r="AI125" s="75">
        <f t="shared" si="29"/>
        <v>0</v>
      </c>
      <c r="AJ125" s="75">
        <f t="shared" si="29"/>
        <v>0</v>
      </c>
      <c r="AK125" s="75">
        <f t="shared" si="29"/>
        <v>0</v>
      </c>
      <c r="AL125" s="75">
        <f t="shared" si="29"/>
        <v>0</v>
      </c>
      <c r="AM125" s="75">
        <f t="shared" si="29"/>
        <v>0</v>
      </c>
      <c r="AN125" s="75">
        <f t="shared" si="29"/>
        <v>0</v>
      </c>
      <c r="AO125" s="75">
        <f t="shared" si="29"/>
        <v>0</v>
      </c>
      <c r="AP125" s="75">
        <f t="shared" si="29"/>
        <v>0</v>
      </c>
      <c r="AQ125" s="75">
        <f t="shared" si="29"/>
        <v>0</v>
      </c>
      <c r="AR125" s="75">
        <f t="shared" si="29"/>
        <v>0</v>
      </c>
    </row>
    <row r="126" spans="1:45" x14ac:dyDescent="0.25">
      <c r="H126"/>
      <c r="I126"/>
    </row>
    <row r="127" spans="1:45" ht="18.75" x14ac:dyDescent="0.3">
      <c r="G127" s="15"/>
      <c r="H127" s="12"/>
      <c r="I127" s="17" t="str">
        <f>+IF(OR(J128="OIL",J128="OIL-eq"),$I$5,IF(J128="GAS",$I$4,IF(J128="GSL",$I$8,IF(J128="DSL",$I$9,IF(J128="KER",$I$10,IF(J128="LPG",$I$11,IF(J128="HFO",$I$12,IF(J128="AVG",$I$13,IF(J128="RFG",$I$14,IF(J128="ELC",$I$15,$I$16))))))))))</f>
        <v>Kb/d</v>
      </c>
      <c r="J127" s="15"/>
      <c r="K127" s="34" t="s">
        <v>412</v>
      </c>
    </row>
    <row r="128" spans="1:45" x14ac:dyDescent="0.25">
      <c r="G128" s="15"/>
      <c r="H128" s="12"/>
      <c r="I128" s="115">
        <f>+IF(OR(J128="OIL",J128="OIL-eq"),$H$5,IF(J128="GAS",$H$4,IF(J128="GSL",$H$8,IF(J128="DSL",$H$9,IF(J128="KER",$H$10,IF(J128="LPG",$H$11,IF(J128="HFO",$H$12,IF(J128="AVG",$H$13,IF(J128="RFG",$H$14,IF(J128="ELC",$H$15,$H$16))))))))))</f>
        <v>0.67480936635400501</v>
      </c>
      <c r="J128" s="67" t="s">
        <v>43</v>
      </c>
      <c r="K128" s="2" t="s">
        <v>27</v>
      </c>
    </row>
    <row r="129" spans="1:45" x14ac:dyDescent="0.25">
      <c r="G129" s="44"/>
      <c r="H129" s="43"/>
      <c r="I129" s="43"/>
      <c r="J129" s="15"/>
      <c r="K129" s="16"/>
    </row>
    <row r="130" spans="1:45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  <c r="AS130" s="21"/>
    </row>
    <row r="131" spans="1:45" x14ac:dyDescent="0.25">
      <c r="D131" s="131"/>
      <c r="E131" s="131"/>
      <c r="G131" s="15"/>
      <c r="H131" s="17" t="str">
        <f t="shared" ref="H131:H137" si="30">+$B$1</f>
        <v>DIC5</v>
      </c>
      <c r="J131" s="24" t="s">
        <v>43</v>
      </c>
      <c r="K131" s="13" t="s">
        <v>368</v>
      </c>
      <c r="L131" s="22" t="str">
        <f>+$B$3</f>
        <v>GU - Gas</v>
      </c>
      <c r="M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R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5" x14ac:dyDescent="0.25">
      <c r="D132" s="131"/>
      <c r="E132" s="131"/>
      <c r="G132" s="15"/>
      <c r="H132" s="17" t="str">
        <f t="shared" si="30"/>
        <v>DIC5</v>
      </c>
      <c r="J132" s="24" t="s">
        <v>43</v>
      </c>
      <c r="K132" s="13" t="s">
        <v>267</v>
      </c>
      <c r="L132" s="22" t="str">
        <f>+$B$4</f>
        <v>LLO - Ligth</v>
      </c>
      <c r="M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U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V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R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5" x14ac:dyDescent="0.25">
      <c r="D133" s="131"/>
      <c r="E133" s="131"/>
      <c r="G133" s="15"/>
      <c r="H133" s="17" t="str">
        <f t="shared" si="30"/>
        <v>DIC5</v>
      </c>
      <c r="J133" s="24" t="s">
        <v>43</v>
      </c>
      <c r="K133" s="13" t="s">
        <v>268</v>
      </c>
      <c r="L133" s="22" t="str">
        <f>+$B$5</f>
        <v>LLO - Heavy</v>
      </c>
      <c r="M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N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O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P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Q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R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S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T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U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V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W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X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Z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AA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R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5" x14ac:dyDescent="0.25">
      <c r="D134" s="131"/>
      <c r="E134" s="131"/>
      <c r="G134" s="15"/>
      <c r="H134" s="17" t="str">
        <f t="shared" si="30"/>
        <v>DIC5</v>
      </c>
      <c r="J134" s="24" t="s">
        <v>43</v>
      </c>
      <c r="K134" s="13" t="s">
        <v>369</v>
      </c>
      <c r="L134" s="22" t="str">
        <f>+$B$6</f>
        <v>PU - Ligth</v>
      </c>
      <c r="M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R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5" x14ac:dyDescent="0.25">
      <c r="D135" s="131"/>
      <c r="E135" s="131"/>
      <c r="G135" s="15"/>
      <c r="H135" s="17" t="str">
        <f t="shared" si="30"/>
        <v>DIC5</v>
      </c>
      <c r="J135" s="24" t="s">
        <v>43</v>
      </c>
      <c r="K135" s="13" t="s">
        <v>370</v>
      </c>
      <c r="L135" s="22" t="str">
        <f>+$B$7</f>
        <v>VMM - Medium</v>
      </c>
      <c r="M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R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5" x14ac:dyDescent="0.25">
      <c r="D136" s="131"/>
      <c r="E136" s="131"/>
      <c r="G136" s="15"/>
      <c r="H136" s="17" t="str">
        <f t="shared" si="30"/>
        <v>DIC5</v>
      </c>
      <c r="J136" s="24" t="s">
        <v>43</v>
      </c>
      <c r="K136" s="13" t="s">
        <v>269</v>
      </c>
      <c r="L136" s="22" t="str">
        <f>+$B$8</f>
        <v>VSM - Medium</v>
      </c>
      <c r="M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S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T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U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V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W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X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Y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Z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AA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B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R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5" x14ac:dyDescent="0.25">
      <c r="G137" s="15"/>
      <c r="H137" s="17" t="str">
        <f t="shared" si="30"/>
        <v>DIC5</v>
      </c>
      <c r="J137" s="24" t="s">
        <v>43</v>
      </c>
      <c r="K137" s="13" t="s">
        <v>371</v>
      </c>
      <c r="L137" s="22" t="str">
        <f>+$B$9</f>
        <v>VIM - GAS</v>
      </c>
      <c r="M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R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5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22"/>
      <c r="M138" s="75">
        <f>+SUM(M131:M137)</f>
        <v>15.194461296764379</v>
      </c>
      <c r="N138" s="75">
        <f t="shared" ref="N138" si="31">+SUM(N131:N137)</f>
        <v>15.182087170663802</v>
      </c>
      <c r="O138" s="75">
        <f t="shared" ref="O138:AR138" si="32">+SUM(O131:O137)</f>
        <v>15.171435683154867</v>
      </c>
      <c r="P138" s="75">
        <f t="shared" si="32"/>
        <v>15.160784195645929</v>
      </c>
      <c r="Q138" s="75">
        <f t="shared" si="32"/>
        <v>15.150132708136994</v>
      </c>
      <c r="R138" s="75">
        <f t="shared" si="32"/>
        <v>15.135297874200905</v>
      </c>
      <c r="S138" s="75">
        <f t="shared" si="32"/>
        <v>15.103814843426248</v>
      </c>
      <c r="T138" s="75">
        <f t="shared" si="32"/>
        <v>15.075022257881614</v>
      </c>
      <c r="U138" s="75">
        <f t="shared" si="32"/>
        <v>3.5778793093655139</v>
      </c>
      <c r="V138" s="75">
        <f t="shared" si="32"/>
        <v>0.23183767024496862</v>
      </c>
      <c r="W138" s="75">
        <f t="shared" si="32"/>
        <v>0.17160195692558203</v>
      </c>
      <c r="X138" s="75">
        <f t="shared" si="32"/>
        <v>0.15536238644234698</v>
      </c>
      <c r="Y138" s="75">
        <f t="shared" si="32"/>
        <v>0.14695789979994264</v>
      </c>
      <c r="Z138" s="75">
        <f t="shared" si="32"/>
        <v>0.11572134538989157</v>
      </c>
      <c r="AA138" s="75">
        <f t="shared" si="32"/>
        <v>3.2795912959200689E-3</v>
      </c>
      <c r="AB138" s="75">
        <f t="shared" si="32"/>
        <v>0</v>
      </c>
      <c r="AC138" s="75">
        <f t="shared" si="32"/>
        <v>0</v>
      </c>
      <c r="AD138" s="75">
        <f t="shared" si="32"/>
        <v>0</v>
      </c>
      <c r="AE138" s="75">
        <f t="shared" si="32"/>
        <v>0</v>
      </c>
      <c r="AF138" s="75">
        <f t="shared" si="32"/>
        <v>0</v>
      </c>
      <c r="AG138" s="75">
        <f t="shared" si="32"/>
        <v>0</v>
      </c>
      <c r="AH138" s="75">
        <f t="shared" si="32"/>
        <v>0</v>
      </c>
      <c r="AI138" s="75">
        <f t="shared" si="32"/>
        <v>0</v>
      </c>
      <c r="AJ138" s="75">
        <f t="shared" si="32"/>
        <v>0</v>
      </c>
      <c r="AK138" s="75">
        <f t="shared" si="32"/>
        <v>0</v>
      </c>
      <c r="AL138" s="75">
        <f t="shared" si="32"/>
        <v>0</v>
      </c>
      <c r="AM138" s="75">
        <f t="shared" si="32"/>
        <v>0</v>
      </c>
      <c r="AN138" s="75">
        <f t="shared" si="32"/>
        <v>0</v>
      </c>
      <c r="AO138" s="75">
        <f t="shared" si="32"/>
        <v>0</v>
      </c>
      <c r="AP138" s="75">
        <f t="shared" si="32"/>
        <v>0</v>
      </c>
      <c r="AQ138" s="75">
        <f t="shared" si="32"/>
        <v>0</v>
      </c>
      <c r="AR138" s="75">
        <f t="shared" si="32"/>
        <v>0</v>
      </c>
    </row>
    <row r="139" spans="1:45" x14ac:dyDescent="0.25">
      <c r="H139"/>
      <c r="I139"/>
    </row>
    <row r="140" spans="1:45" s="175" customFormat="1" ht="15.75" thickBot="1" x14ac:dyDescent="0.3">
      <c r="A140" s="174"/>
      <c r="B140" s="174"/>
      <c r="C140" s="174"/>
      <c r="D140" s="174"/>
      <c r="E140" s="174"/>
      <c r="F140" s="178"/>
      <c r="L140" s="177"/>
    </row>
    <row r="141" spans="1:45" ht="18.75" x14ac:dyDescent="0.3">
      <c r="H141"/>
      <c r="I141" s="17" t="str">
        <f>+IF(OR(J142="OIL",J142="OIL-eq"),$I$5,IF(J142="GAS",$I$4,IF(J142="GSL",$I$8,IF(J142="DSL",$I$9,IF(J142="KER",$I$10,IF(J142="LPG",$I$11,IF(J142="HFO",$I$12,IF(J142="AVG",$I$13,IF(J142="RFG",$I$14,IF(J142="ELC",$I$15,$I$16))))))))))</f>
        <v>MPC/d</v>
      </c>
      <c r="K141" s="34" t="s">
        <v>413</v>
      </c>
    </row>
    <row r="142" spans="1:45" x14ac:dyDescent="0.25">
      <c r="G142" s="15"/>
      <c r="H142" s="12"/>
      <c r="I142" s="115">
        <f>+IF(OR(J142="OIL",J142="OIL-eq"),$H$5,IF(J142="GAS",$H$4,IF(J142="GSL",$H$8,IF(J142="DSL",$H$9,IF(J142="KER",$H$10,IF(J142="LPG",$H$11,IF(J142="HFO",$H$12,IF(J142="AVG",$H$13,IF(J142="RFG",$H$14,IF(J142="ELC",$H$15,$H$16))))))))))</f>
        <v>2.7126000271260002</v>
      </c>
      <c r="J142" s="67" t="s">
        <v>37</v>
      </c>
      <c r="K142" s="41" t="s">
        <v>381</v>
      </c>
    </row>
    <row r="143" spans="1:45" x14ac:dyDescent="0.25">
      <c r="G143" s="44"/>
      <c r="H143" s="43"/>
      <c r="I143" s="43"/>
      <c r="J143" s="15"/>
      <c r="K143" s="16"/>
    </row>
    <row r="144" spans="1:45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  <c r="AS144" s="21"/>
    </row>
    <row r="145" spans="1:45" x14ac:dyDescent="0.25">
      <c r="G145" s="15"/>
      <c r="H145" s="17" t="str">
        <f t="shared" ref="H145:H151" si="33">+$B$1</f>
        <v>DIC5</v>
      </c>
      <c r="J145" s="61" t="s">
        <v>119</v>
      </c>
      <c r="K145" s="41" t="s">
        <v>382</v>
      </c>
      <c r="L145" s="22" t="str">
        <f>+$B$3</f>
        <v>GU - Gas</v>
      </c>
      <c r="M145" s="21">
        <f>+M158+M171</f>
        <v>174.72369860524157</v>
      </c>
      <c r="N145" s="21">
        <f t="shared" ref="N145:AQ151" si="34">+N158+N171</f>
        <v>141.19107171040335</v>
      </c>
      <c r="O145" s="21">
        <f t="shared" si="34"/>
        <v>110.54488574344337</v>
      </c>
      <c r="P145" s="21">
        <f t="shared" si="34"/>
        <v>129.09570512606268</v>
      </c>
      <c r="Q145" s="21">
        <f t="shared" si="34"/>
        <v>123.04802183389232</v>
      </c>
      <c r="R145" s="21">
        <f t="shared" si="34"/>
        <v>0</v>
      </c>
      <c r="S145" s="21">
        <f t="shared" si="34"/>
        <v>0</v>
      </c>
      <c r="T145" s="21">
        <f t="shared" si="34"/>
        <v>0</v>
      </c>
      <c r="U145" s="21">
        <f t="shared" si="34"/>
        <v>0</v>
      </c>
      <c r="V145" s="21">
        <f t="shared" si="34"/>
        <v>0</v>
      </c>
      <c r="W145" s="21">
        <f t="shared" si="34"/>
        <v>0</v>
      </c>
      <c r="X145" s="21">
        <f t="shared" si="34"/>
        <v>0</v>
      </c>
      <c r="Y145" s="21">
        <f t="shared" si="34"/>
        <v>0</v>
      </c>
      <c r="Z145" s="21">
        <f t="shared" si="34"/>
        <v>0</v>
      </c>
      <c r="AA145" s="21">
        <f t="shared" si="34"/>
        <v>0</v>
      </c>
      <c r="AB145" s="21">
        <f t="shared" si="34"/>
        <v>0</v>
      </c>
      <c r="AC145" s="21">
        <f t="shared" si="34"/>
        <v>0</v>
      </c>
      <c r="AD145" s="21">
        <f t="shared" si="34"/>
        <v>0</v>
      </c>
      <c r="AE145" s="21">
        <f t="shared" si="34"/>
        <v>0</v>
      </c>
      <c r="AF145" s="21">
        <f t="shared" si="34"/>
        <v>0</v>
      </c>
      <c r="AG145" s="21">
        <f t="shared" si="34"/>
        <v>0</v>
      </c>
      <c r="AH145" s="21">
        <f t="shared" si="34"/>
        <v>0</v>
      </c>
      <c r="AI145" s="21">
        <f t="shared" si="34"/>
        <v>0</v>
      </c>
      <c r="AJ145" s="21">
        <f t="shared" si="34"/>
        <v>0</v>
      </c>
      <c r="AK145" s="21">
        <f t="shared" si="34"/>
        <v>0</v>
      </c>
      <c r="AL145" s="21">
        <f t="shared" si="34"/>
        <v>0</v>
      </c>
      <c r="AM145" s="21">
        <f t="shared" si="34"/>
        <v>0</v>
      </c>
      <c r="AN145" s="21">
        <f t="shared" si="34"/>
        <v>0</v>
      </c>
      <c r="AO145" s="21">
        <f t="shared" si="34"/>
        <v>0</v>
      </c>
      <c r="AP145" s="21">
        <f t="shared" si="34"/>
        <v>0</v>
      </c>
      <c r="AQ145" s="21">
        <f t="shared" si="34"/>
        <v>0</v>
      </c>
      <c r="AR145" s="21">
        <f>+AR158+AR171</f>
        <v>0</v>
      </c>
    </row>
    <row r="146" spans="1:45" x14ac:dyDescent="0.25">
      <c r="G146" s="15"/>
      <c r="H146" s="17" t="str">
        <f t="shared" si="33"/>
        <v>DIC5</v>
      </c>
      <c r="J146" s="61" t="s">
        <v>120</v>
      </c>
      <c r="K146" s="41" t="s">
        <v>383</v>
      </c>
      <c r="L146" s="22" t="str">
        <f>+$B$4</f>
        <v>LLO - Ligth</v>
      </c>
      <c r="M146" s="21">
        <f t="shared" ref="M146:AB151" si="35">+M159+M172</f>
        <v>595.20817263916967</v>
      </c>
      <c r="N146" s="21">
        <f t="shared" si="35"/>
        <v>572.17384143089055</v>
      </c>
      <c r="O146" s="21">
        <f t="shared" si="35"/>
        <v>504.87047118534548</v>
      </c>
      <c r="P146" s="21">
        <f t="shared" si="35"/>
        <v>499.6977899850761</v>
      </c>
      <c r="Q146" s="21">
        <f t="shared" si="35"/>
        <v>231.44849494826474</v>
      </c>
      <c r="R146" s="21">
        <f t="shared" si="35"/>
        <v>231.44849494826474</v>
      </c>
      <c r="S146" s="21">
        <f t="shared" si="35"/>
        <v>231.44849494826474</v>
      </c>
      <c r="T146" s="21">
        <f t="shared" si="35"/>
        <v>231.44849494826474</v>
      </c>
      <c r="U146" s="21">
        <f t="shared" si="35"/>
        <v>51.936613242830866</v>
      </c>
      <c r="V146" s="21">
        <f t="shared" si="35"/>
        <v>0</v>
      </c>
      <c r="W146" s="21">
        <f t="shared" si="35"/>
        <v>0</v>
      </c>
      <c r="X146" s="21">
        <f t="shared" si="35"/>
        <v>0</v>
      </c>
      <c r="Y146" s="21">
        <f t="shared" si="35"/>
        <v>0</v>
      </c>
      <c r="Z146" s="21">
        <f t="shared" si="35"/>
        <v>0</v>
      </c>
      <c r="AA146" s="21">
        <f t="shared" si="35"/>
        <v>0</v>
      </c>
      <c r="AB146" s="21">
        <f t="shared" si="35"/>
        <v>0</v>
      </c>
      <c r="AC146" s="21">
        <f t="shared" si="34"/>
        <v>0</v>
      </c>
      <c r="AD146" s="21">
        <f t="shared" si="34"/>
        <v>0</v>
      </c>
      <c r="AE146" s="21">
        <f t="shared" si="34"/>
        <v>0</v>
      </c>
      <c r="AF146" s="21">
        <f t="shared" si="34"/>
        <v>0</v>
      </c>
      <c r="AG146" s="21">
        <f t="shared" si="34"/>
        <v>0</v>
      </c>
      <c r="AH146" s="21">
        <f t="shared" si="34"/>
        <v>0</v>
      </c>
      <c r="AI146" s="21">
        <f t="shared" si="34"/>
        <v>0</v>
      </c>
      <c r="AJ146" s="21">
        <f t="shared" si="34"/>
        <v>0</v>
      </c>
      <c r="AK146" s="21">
        <f t="shared" si="34"/>
        <v>0</v>
      </c>
      <c r="AL146" s="21">
        <f t="shared" si="34"/>
        <v>0</v>
      </c>
      <c r="AM146" s="21">
        <f t="shared" si="34"/>
        <v>0</v>
      </c>
      <c r="AN146" s="21">
        <f t="shared" si="34"/>
        <v>0</v>
      </c>
      <c r="AO146" s="21">
        <f t="shared" si="34"/>
        <v>0</v>
      </c>
      <c r="AP146" s="21">
        <f t="shared" si="34"/>
        <v>0</v>
      </c>
      <c r="AQ146" s="21">
        <f t="shared" si="34"/>
        <v>0</v>
      </c>
      <c r="AR146" s="21">
        <f t="shared" ref="AR146" si="36">+AR159+AR172</f>
        <v>0</v>
      </c>
    </row>
    <row r="147" spans="1:45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2" t="str">
        <f>+$B$5</f>
        <v>LLO - Heavy</v>
      </c>
      <c r="M147" s="21">
        <f t="shared" si="35"/>
        <v>1.1341996191941679</v>
      </c>
      <c r="N147" s="21">
        <f t="shared" si="34"/>
        <v>1.0735767998331507</v>
      </c>
      <c r="O147" s="21">
        <f t="shared" si="34"/>
        <v>1.0213934619608869</v>
      </c>
      <c r="P147" s="21">
        <f t="shared" si="34"/>
        <v>0.96921012408862062</v>
      </c>
      <c r="Q147" s="21">
        <f t="shared" si="34"/>
        <v>0.91702678621635692</v>
      </c>
      <c r="R147" s="21">
        <f t="shared" si="34"/>
        <v>0.84434856630422073</v>
      </c>
      <c r="S147" s="21">
        <f t="shared" si="34"/>
        <v>0.77167034639208465</v>
      </c>
      <c r="T147" s="21">
        <f t="shared" si="34"/>
        <v>0.71403717977413528</v>
      </c>
      <c r="U147" s="21">
        <f t="shared" si="34"/>
        <v>0.65640401315618879</v>
      </c>
      <c r="V147" s="21">
        <f t="shared" si="34"/>
        <v>0.59877084653823953</v>
      </c>
      <c r="W147" s="21">
        <f t="shared" si="34"/>
        <v>0.38322671856840634</v>
      </c>
      <c r="X147" s="21">
        <f t="shared" si="34"/>
        <v>0.38322671856841173</v>
      </c>
      <c r="Y147" s="21">
        <f t="shared" si="34"/>
        <v>0.38322671856841173</v>
      </c>
      <c r="Z147" s="21">
        <f t="shared" si="34"/>
        <v>0.27136877331504139</v>
      </c>
      <c r="AA147" s="21">
        <f t="shared" si="34"/>
        <v>0</v>
      </c>
      <c r="AB147" s="21">
        <f t="shared" si="34"/>
        <v>0</v>
      </c>
      <c r="AC147" s="21">
        <f t="shared" si="34"/>
        <v>0</v>
      </c>
      <c r="AD147" s="21">
        <f t="shared" si="34"/>
        <v>0</v>
      </c>
      <c r="AE147" s="21">
        <f t="shared" si="34"/>
        <v>0</v>
      </c>
      <c r="AF147" s="21">
        <f t="shared" si="34"/>
        <v>0</v>
      </c>
      <c r="AG147" s="21">
        <f t="shared" si="34"/>
        <v>0</v>
      </c>
      <c r="AH147" s="21">
        <f t="shared" si="34"/>
        <v>0</v>
      </c>
      <c r="AI147" s="21">
        <f t="shared" si="34"/>
        <v>0</v>
      </c>
      <c r="AJ147" s="21">
        <f t="shared" si="34"/>
        <v>0</v>
      </c>
      <c r="AK147" s="21">
        <f t="shared" si="34"/>
        <v>0</v>
      </c>
      <c r="AL147" s="21">
        <f t="shared" si="34"/>
        <v>0</v>
      </c>
      <c r="AM147" s="21">
        <f t="shared" si="34"/>
        <v>0</v>
      </c>
      <c r="AN147" s="21">
        <f t="shared" si="34"/>
        <v>0</v>
      </c>
      <c r="AO147" s="21">
        <f t="shared" si="34"/>
        <v>0</v>
      </c>
      <c r="AP147" s="21">
        <f t="shared" si="34"/>
        <v>0</v>
      </c>
      <c r="AQ147" s="21">
        <f t="shared" si="34"/>
        <v>0</v>
      </c>
      <c r="AR147" s="21">
        <f t="shared" ref="AR147" si="37">+AR160+AR173</f>
        <v>0</v>
      </c>
    </row>
    <row r="148" spans="1:45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2" t="str">
        <f>+$B$6</f>
        <v>PU - Ligth</v>
      </c>
      <c r="M148" s="21">
        <f t="shared" si="35"/>
        <v>0</v>
      </c>
      <c r="N148" s="21">
        <f t="shared" si="34"/>
        <v>0</v>
      </c>
      <c r="O148" s="21">
        <f t="shared" si="34"/>
        <v>0</v>
      </c>
      <c r="P148" s="21">
        <f t="shared" si="34"/>
        <v>0</v>
      </c>
      <c r="Q148" s="21">
        <f t="shared" si="34"/>
        <v>0</v>
      </c>
      <c r="R148" s="21">
        <f t="shared" si="34"/>
        <v>0</v>
      </c>
      <c r="S148" s="21">
        <f t="shared" si="34"/>
        <v>0</v>
      </c>
      <c r="T148" s="21">
        <f t="shared" si="34"/>
        <v>0</v>
      </c>
      <c r="U148" s="21">
        <f t="shared" si="34"/>
        <v>0</v>
      </c>
      <c r="V148" s="21">
        <f t="shared" si="34"/>
        <v>0</v>
      </c>
      <c r="W148" s="21">
        <f t="shared" si="34"/>
        <v>0</v>
      </c>
      <c r="X148" s="21">
        <f t="shared" si="34"/>
        <v>0</v>
      </c>
      <c r="Y148" s="21">
        <f t="shared" si="34"/>
        <v>0</v>
      </c>
      <c r="Z148" s="21">
        <f t="shared" si="34"/>
        <v>0</v>
      </c>
      <c r="AA148" s="21">
        <f t="shared" si="34"/>
        <v>0</v>
      </c>
      <c r="AB148" s="21">
        <f t="shared" si="34"/>
        <v>0</v>
      </c>
      <c r="AC148" s="21">
        <f t="shared" si="34"/>
        <v>0</v>
      </c>
      <c r="AD148" s="21">
        <f t="shared" si="34"/>
        <v>0</v>
      </c>
      <c r="AE148" s="21">
        <f t="shared" si="34"/>
        <v>0</v>
      </c>
      <c r="AF148" s="21">
        <f t="shared" si="34"/>
        <v>0</v>
      </c>
      <c r="AG148" s="21">
        <f t="shared" si="34"/>
        <v>0</v>
      </c>
      <c r="AH148" s="21">
        <f t="shared" si="34"/>
        <v>0</v>
      </c>
      <c r="AI148" s="21">
        <f t="shared" si="34"/>
        <v>0</v>
      </c>
      <c r="AJ148" s="21">
        <f t="shared" si="34"/>
        <v>0</v>
      </c>
      <c r="AK148" s="21">
        <f t="shared" si="34"/>
        <v>0</v>
      </c>
      <c r="AL148" s="21">
        <f t="shared" si="34"/>
        <v>0</v>
      </c>
      <c r="AM148" s="21">
        <f t="shared" si="34"/>
        <v>0</v>
      </c>
      <c r="AN148" s="21">
        <f t="shared" si="34"/>
        <v>0</v>
      </c>
      <c r="AO148" s="21">
        <f t="shared" si="34"/>
        <v>0</v>
      </c>
      <c r="AP148" s="21">
        <f t="shared" si="34"/>
        <v>0</v>
      </c>
      <c r="AQ148" s="21">
        <f t="shared" si="34"/>
        <v>0</v>
      </c>
      <c r="AR148" s="21">
        <f t="shared" ref="AR148" si="38">+AR161+AR174</f>
        <v>0</v>
      </c>
    </row>
    <row r="149" spans="1:45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2" t="str">
        <f>+$B$7</f>
        <v>VMM - Medium</v>
      </c>
      <c r="M149" s="21">
        <f t="shared" si="35"/>
        <v>6.0062272359780549</v>
      </c>
      <c r="N149" s="21">
        <f t="shared" si="34"/>
        <v>5.239437139361562</v>
      </c>
      <c r="O149" s="21">
        <f t="shared" si="34"/>
        <v>4.4309514353719521</v>
      </c>
      <c r="P149" s="21">
        <f t="shared" si="34"/>
        <v>3.622465731382341</v>
      </c>
      <c r="Q149" s="21">
        <f t="shared" si="34"/>
        <v>2.8139800273927302</v>
      </c>
      <c r="R149" s="21">
        <f t="shared" si="34"/>
        <v>1.9474051321483385</v>
      </c>
      <c r="S149" s="21">
        <f t="shared" si="34"/>
        <v>1.0808302369039604</v>
      </c>
      <c r="T149" s="21">
        <f t="shared" si="34"/>
        <v>0.48229178051617794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  <c r="AF149" s="21">
        <f t="shared" si="34"/>
        <v>0</v>
      </c>
      <c r="AG149" s="21">
        <f t="shared" si="34"/>
        <v>0</v>
      </c>
      <c r="AH149" s="21">
        <f t="shared" si="34"/>
        <v>0</v>
      </c>
      <c r="AI149" s="21">
        <f t="shared" si="34"/>
        <v>0</v>
      </c>
      <c r="AJ149" s="21">
        <f t="shared" si="34"/>
        <v>0</v>
      </c>
      <c r="AK149" s="21">
        <f t="shared" si="34"/>
        <v>0</v>
      </c>
      <c r="AL149" s="21">
        <f t="shared" si="34"/>
        <v>0</v>
      </c>
      <c r="AM149" s="21">
        <f t="shared" si="34"/>
        <v>0</v>
      </c>
      <c r="AN149" s="21">
        <f t="shared" si="34"/>
        <v>0</v>
      </c>
      <c r="AO149" s="21">
        <f t="shared" si="34"/>
        <v>0</v>
      </c>
      <c r="AP149" s="21">
        <f t="shared" si="34"/>
        <v>0</v>
      </c>
      <c r="AQ149" s="21">
        <f t="shared" si="34"/>
        <v>0</v>
      </c>
      <c r="AR149" s="21">
        <f t="shared" ref="AR149" si="39">+AR162+AR175</f>
        <v>0</v>
      </c>
    </row>
    <row r="150" spans="1:45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2" t="str">
        <f>+$B$8</f>
        <v>VSM - Medium</v>
      </c>
      <c r="M150" s="21">
        <f t="shared" si="35"/>
        <v>0.90721178011563008</v>
      </c>
      <c r="N150" s="21">
        <f t="shared" si="34"/>
        <v>0.67935003405792482</v>
      </c>
      <c r="O150" s="21">
        <f t="shared" si="34"/>
        <v>0.53548270858159774</v>
      </c>
      <c r="P150" s="21">
        <f t="shared" si="34"/>
        <v>0.39161538310527055</v>
      </c>
      <c r="Q150" s="21">
        <f t="shared" si="34"/>
        <v>0.24774805762894314</v>
      </c>
      <c r="R150" s="21">
        <f t="shared" si="34"/>
        <v>3.8828952607389125E-2</v>
      </c>
      <c r="S150" s="21">
        <f t="shared" si="34"/>
        <v>0</v>
      </c>
      <c r="T150" s="21">
        <f t="shared" si="34"/>
        <v>0</v>
      </c>
      <c r="U150" s="21">
        <f t="shared" si="34"/>
        <v>0</v>
      </c>
      <c r="V150" s="21">
        <f t="shared" si="34"/>
        <v>0</v>
      </c>
      <c r="W150" s="21">
        <f t="shared" si="34"/>
        <v>0</v>
      </c>
      <c r="X150" s="21">
        <f t="shared" si="34"/>
        <v>0</v>
      </c>
      <c r="Y150" s="21">
        <f t="shared" si="34"/>
        <v>0</v>
      </c>
      <c r="Z150" s="21">
        <f t="shared" si="34"/>
        <v>0</v>
      </c>
      <c r="AA150" s="21">
        <f t="shared" si="34"/>
        <v>0</v>
      </c>
      <c r="AB150" s="21">
        <f t="shared" si="34"/>
        <v>0</v>
      </c>
      <c r="AC150" s="21">
        <f t="shared" si="34"/>
        <v>0</v>
      </c>
      <c r="AD150" s="21">
        <f t="shared" si="34"/>
        <v>0</v>
      </c>
      <c r="AE150" s="21">
        <f t="shared" si="34"/>
        <v>0</v>
      </c>
      <c r="AF150" s="21">
        <f t="shared" si="34"/>
        <v>0</v>
      </c>
      <c r="AG150" s="21">
        <f t="shared" si="34"/>
        <v>0</v>
      </c>
      <c r="AH150" s="21">
        <f t="shared" si="34"/>
        <v>0</v>
      </c>
      <c r="AI150" s="21">
        <f t="shared" si="34"/>
        <v>0</v>
      </c>
      <c r="AJ150" s="21">
        <f t="shared" si="34"/>
        <v>0</v>
      </c>
      <c r="AK150" s="21">
        <f t="shared" si="34"/>
        <v>0</v>
      </c>
      <c r="AL150" s="21">
        <f t="shared" si="34"/>
        <v>0</v>
      </c>
      <c r="AM150" s="21">
        <f t="shared" si="34"/>
        <v>0</v>
      </c>
      <c r="AN150" s="21">
        <f t="shared" si="34"/>
        <v>0</v>
      </c>
      <c r="AO150" s="21">
        <f t="shared" si="34"/>
        <v>0</v>
      </c>
      <c r="AP150" s="21">
        <f t="shared" si="34"/>
        <v>0</v>
      </c>
      <c r="AQ150" s="21">
        <f t="shared" si="34"/>
        <v>0</v>
      </c>
      <c r="AR150" s="21">
        <f t="shared" ref="AR150" si="40">+AR163+AR176</f>
        <v>0</v>
      </c>
    </row>
    <row r="151" spans="1:45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2" t="str">
        <f>+$B$9</f>
        <v>VIM - GAS</v>
      </c>
      <c r="M151" s="21">
        <f t="shared" si="35"/>
        <v>37.156207719021374</v>
      </c>
      <c r="N151" s="21">
        <f t="shared" si="34"/>
        <v>36.479526536246112</v>
      </c>
      <c r="O151" s="21">
        <f t="shared" si="34"/>
        <v>36.502321446578406</v>
      </c>
      <c r="P151" s="21">
        <f t="shared" si="34"/>
        <v>36.525116356910971</v>
      </c>
      <c r="Q151" s="21">
        <f t="shared" si="34"/>
        <v>36.547911267243265</v>
      </c>
      <c r="R151" s="21">
        <f t="shared" si="34"/>
        <v>33.759844012277853</v>
      </c>
      <c r="S151" s="21">
        <f t="shared" si="34"/>
        <v>30.971776757312441</v>
      </c>
      <c r="T151" s="21">
        <f t="shared" si="34"/>
        <v>28.67752697068078</v>
      </c>
      <c r="U151" s="21">
        <f t="shared" si="34"/>
        <v>26.383277184049042</v>
      </c>
      <c r="V151" s="21">
        <f t="shared" si="34"/>
        <v>24.481590989751524</v>
      </c>
      <c r="W151" s="21">
        <f t="shared" si="34"/>
        <v>22.579904795453981</v>
      </c>
      <c r="X151" s="21">
        <f t="shared" si="34"/>
        <v>20.678218601156466</v>
      </c>
      <c r="Y151" s="21">
        <f t="shared" si="34"/>
        <v>19.344139886927032</v>
      </c>
      <c r="Z151" s="21">
        <f t="shared" si="34"/>
        <v>18.010061172697625</v>
      </c>
      <c r="AA151" s="21">
        <f t="shared" si="34"/>
        <v>8.6866964763935322</v>
      </c>
      <c r="AB151" s="21">
        <f t="shared" si="34"/>
        <v>0</v>
      </c>
      <c r="AC151" s="21">
        <f t="shared" si="34"/>
        <v>0</v>
      </c>
      <c r="AD151" s="21">
        <f t="shared" si="34"/>
        <v>0</v>
      </c>
      <c r="AE151" s="21">
        <f t="shared" si="34"/>
        <v>0</v>
      </c>
      <c r="AF151" s="21">
        <f t="shared" si="34"/>
        <v>0</v>
      </c>
      <c r="AG151" s="21">
        <f t="shared" si="34"/>
        <v>0</v>
      </c>
      <c r="AH151" s="21">
        <f t="shared" si="34"/>
        <v>0</v>
      </c>
      <c r="AI151" s="21">
        <f t="shared" si="34"/>
        <v>0</v>
      </c>
      <c r="AJ151" s="21">
        <f t="shared" si="34"/>
        <v>0</v>
      </c>
      <c r="AK151" s="21">
        <f t="shared" si="34"/>
        <v>0</v>
      </c>
      <c r="AL151" s="21">
        <f t="shared" si="34"/>
        <v>0</v>
      </c>
      <c r="AM151" s="21">
        <f t="shared" si="34"/>
        <v>0</v>
      </c>
      <c r="AN151" s="21">
        <f t="shared" si="34"/>
        <v>0</v>
      </c>
      <c r="AO151" s="21">
        <f t="shared" si="34"/>
        <v>0</v>
      </c>
      <c r="AP151" s="21">
        <f t="shared" si="34"/>
        <v>0</v>
      </c>
      <c r="AQ151" s="21">
        <f t="shared" si="34"/>
        <v>0</v>
      </c>
      <c r="AR151" s="21">
        <f t="shared" ref="AR151" si="41">+AR164+AR177</f>
        <v>0</v>
      </c>
    </row>
    <row r="152" spans="1:45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22"/>
      <c r="M152" s="75">
        <f>+SUM(M145:M151)</f>
        <v>815.13571759872048</v>
      </c>
      <c r="N152" s="75">
        <f t="shared" ref="N152:AR152" si="42">+SUM(N145:N151)</f>
        <v>756.83680365079272</v>
      </c>
      <c r="O152" s="75">
        <f t="shared" si="42"/>
        <v>657.90550598128175</v>
      </c>
      <c r="P152" s="75">
        <f t="shared" si="42"/>
        <v>670.30190270662604</v>
      </c>
      <c r="Q152" s="75">
        <f t="shared" si="42"/>
        <v>395.02318292063836</v>
      </c>
      <c r="R152" s="75">
        <f t="shared" si="42"/>
        <v>268.03892161160252</v>
      </c>
      <c r="S152" s="75">
        <f t="shared" si="42"/>
        <v>264.27277228887323</v>
      </c>
      <c r="T152" s="75">
        <f t="shared" si="42"/>
        <v>261.32235087923584</v>
      </c>
      <c r="U152" s="75">
        <f t="shared" si="42"/>
        <v>78.976294440036099</v>
      </c>
      <c r="V152" s="75">
        <f t="shared" si="42"/>
        <v>25.080361836289764</v>
      </c>
      <c r="W152" s="75">
        <f t="shared" si="42"/>
        <v>22.963131514022386</v>
      </c>
      <c r="X152" s="75">
        <f t="shared" si="42"/>
        <v>21.061445319724879</v>
      </c>
      <c r="Y152" s="75">
        <f t="shared" si="42"/>
        <v>19.727366605495444</v>
      </c>
      <c r="Z152" s="75">
        <f t="shared" si="42"/>
        <v>18.281429946012668</v>
      </c>
      <c r="AA152" s="75">
        <f t="shared" si="42"/>
        <v>8.6866964763935322</v>
      </c>
      <c r="AB152" s="75">
        <f t="shared" si="42"/>
        <v>0</v>
      </c>
      <c r="AC152" s="75">
        <f t="shared" si="42"/>
        <v>0</v>
      </c>
      <c r="AD152" s="75">
        <f t="shared" si="42"/>
        <v>0</v>
      </c>
      <c r="AE152" s="75">
        <f t="shared" si="42"/>
        <v>0</v>
      </c>
      <c r="AF152" s="75">
        <f t="shared" si="42"/>
        <v>0</v>
      </c>
      <c r="AG152" s="75">
        <f t="shared" si="42"/>
        <v>0</v>
      </c>
      <c r="AH152" s="75">
        <f t="shared" si="42"/>
        <v>0</v>
      </c>
      <c r="AI152" s="75">
        <f t="shared" si="42"/>
        <v>0</v>
      </c>
      <c r="AJ152" s="75">
        <f t="shared" si="42"/>
        <v>0</v>
      </c>
      <c r="AK152" s="75">
        <f t="shared" si="42"/>
        <v>0</v>
      </c>
      <c r="AL152" s="75">
        <f t="shared" si="42"/>
        <v>0</v>
      </c>
      <c r="AM152" s="75">
        <f t="shared" si="42"/>
        <v>0</v>
      </c>
      <c r="AN152" s="75">
        <f t="shared" si="42"/>
        <v>0</v>
      </c>
      <c r="AO152" s="75">
        <f t="shared" si="42"/>
        <v>0</v>
      </c>
      <c r="AP152" s="75">
        <f t="shared" si="42"/>
        <v>0</v>
      </c>
      <c r="AQ152" s="75">
        <f t="shared" si="42"/>
        <v>0</v>
      </c>
      <c r="AR152" s="75">
        <f t="shared" si="42"/>
        <v>0</v>
      </c>
    </row>
    <row r="153" spans="1:45" x14ac:dyDescent="0.25">
      <c r="H153"/>
      <c r="I153"/>
    </row>
    <row r="154" spans="1:45" ht="18.75" x14ac:dyDescent="0.3">
      <c r="H154"/>
      <c r="I154" s="17" t="str">
        <f>+IF(OR(J155="OIL",J155="OIL-eq"),$I$5,IF(J155="GAS",$I$4,IF(J155="GSL",$I$8,IF(J155="DSL",$I$9,IF(J155="KER",$I$10,IF(J155="LPG",$I$11,IF(J155="HFO",$I$12,IF(J155="AVG",$I$13,IF(J155="RFG",$I$14,IF(J155="ELC",$I$15,$I$16))))))))))</f>
        <v>MPC/d</v>
      </c>
      <c r="K154" s="34" t="s">
        <v>414</v>
      </c>
    </row>
    <row r="155" spans="1:45" x14ac:dyDescent="0.25">
      <c r="G155" s="15"/>
      <c r="H155" s="12"/>
      <c r="I155" s="115">
        <f>+IF(OR(J155="OIL",J155="OIL-eq"),$H$5,IF(J155="GAS",$H$4,IF(J155="GSL",$H$8,IF(J155="DSL",$H$9,IF(J155="KER",$H$10,IF(J155="LPG",$H$11,IF(J155="HFO",$H$12,IF(J155="AVG",$H$13,IF(J155="RFG",$H$14,IF(J155="ELC",$H$15,$H$16))))))))))</f>
        <v>2.7126000271260002</v>
      </c>
      <c r="J155" s="67" t="s">
        <v>37</v>
      </c>
      <c r="K155" s="50" t="s">
        <v>377</v>
      </c>
    </row>
    <row r="156" spans="1:45" x14ac:dyDescent="0.25">
      <c r="G156" s="44"/>
      <c r="H156" s="43"/>
      <c r="I156" s="43"/>
      <c r="J156" s="15"/>
      <c r="K156" s="16"/>
    </row>
    <row r="157" spans="1:45" x14ac:dyDescent="0.25">
      <c r="D157" s="131"/>
      <c r="E157" s="131"/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  <c r="AS157" s="21"/>
    </row>
    <row r="158" spans="1:45" x14ac:dyDescent="0.25">
      <c r="D158" s="131"/>
      <c r="E158" s="131"/>
      <c r="G158" s="15"/>
      <c r="H158" s="17" t="str">
        <f t="shared" ref="H158:H164" si="43">+$B$1</f>
        <v>DIC5</v>
      </c>
      <c r="I158" s="24" t="s">
        <v>126</v>
      </c>
      <c r="J158" s="24" t="s">
        <v>119</v>
      </c>
      <c r="K158" s="50" t="s">
        <v>373</v>
      </c>
      <c r="L158" s="22" t="str">
        <f>+$B$3</f>
        <v>GU - Gas</v>
      </c>
      <c r="M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R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5" x14ac:dyDescent="0.25">
      <c r="D159" s="131"/>
      <c r="E159" s="131"/>
      <c r="G159" s="15"/>
      <c r="H159" s="17" t="str">
        <f t="shared" si="43"/>
        <v>DIC5</v>
      </c>
      <c r="I159" s="24" t="s">
        <v>127</v>
      </c>
      <c r="J159" s="24" t="s">
        <v>120</v>
      </c>
      <c r="K159" s="50" t="s">
        <v>221</v>
      </c>
      <c r="L159" s="22" t="str">
        <f>+$B$4</f>
        <v>LLO - Ligth</v>
      </c>
      <c r="M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N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O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P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Q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U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R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5" x14ac:dyDescent="0.25">
      <c r="D160" s="131"/>
      <c r="E160" s="131"/>
      <c r="G160" s="15"/>
      <c r="H160" s="17" t="str">
        <f t="shared" si="43"/>
        <v>DIC5</v>
      </c>
      <c r="I160" s="24" t="s">
        <v>128</v>
      </c>
      <c r="J160" s="24" t="s">
        <v>121</v>
      </c>
      <c r="K160" s="50" t="s">
        <v>222</v>
      </c>
      <c r="L160" s="22" t="str">
        <f>+$B$5</f>
        <v>LLO - Heavy</v>
      </c>
      <c r="M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N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O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P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Q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R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S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T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U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R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5" x14ac:dyDescent="0.25">
      <c r="D161" s="131"/>
      <c r="E161" s="131"/>
      <c r="G161" s="15"/>
      <c r="H161" s="17" t="str">
        <f t="shared" si="43"/>
        <v>DIC5</v>
      </c>
      <c r="I161" s="24" t="s">
        <v>129</v>
      </c>
      <c r="J161" s="24" t="s">
        <v>122</v>
      </c>
      <c r="K161" s="50" t="s">
        <v>374</v>
      </c>
      <c r="L161" s="22" t="str">
        <f>+$B$6</f>
        <v>PU - Ligth</v>
      </c>
      <c r="M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R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5" x14ac:dyDescent="0.25">
      <c r="D162" s="131"/>
      <c r="E162" s="131"/>
      <c r="G162" s="15"/>
      <c r="H162" s="17" t="str">
        <f t="shared" si="43"/>
        <v>DIC5</v>
      </c>
      <c r="I162" s="24" t="s">
        <v>130</v>
      </c>
      <c r="J162" s="24" t="s">
        <v>123</v>
      </c>
      <c r="K162" s="50" t="s">
        <v>375</v>
      </c>
      <c r="L162" s="22" t="str">
        <f>+$B$7</f>
        <v>VMM - Medium</v>
      </c>
      <c r="M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R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5" x14ac:dyDescent="0.25">
      <c r="G163" s="15"/>
      <c r="H163" s="17" t="str">
        <f t="shared" si="43"/>
        <v>DIC5</v>
      </c>
      <c r="I163" s="24" t="s">
        <v>159</v>
      </c>
      <c r="J163" s="24" t="s">
        <v>124</v>
      </c>
      <c r="K163" s="50" t="s">
        <v>376</v>
      </c>
      <c r="L163" s="22" t="str">
        <f>+$B$8</f>
        <v>VSM - Medium</v>
      </c>
      <c r="M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R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5" x14ac:dyDescent="0.25">
      <c r="G164" s="15"/>
      <c r="H164" s="17" t="str">
        <f t="shared" si="43"/>
        <v>DIC5</v>
      </c>
      <c r="I164" s="24" t="s">
        <v>131</v>
      </c>
      <c r="J164" s="24" t="s">
        <v>125</v>
      </c>
      <c r="K164" s="50" t="s">
        <v>223</v>
      </c>
      <c r="L164" s="22" t="str">
        <f>+$B$9</f>
        <v>VIM - GAS</v>
      </c>
      <c r="M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N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O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P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Q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R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S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T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U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V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W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X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Y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Z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AA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B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R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5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22"/>
      <c r="M165" s="75">
        <f>+SUM(M158:M164)</f>
        <v>527.86577893348851</v>
      </c>
      <c r="N165" s="75">
        <f t="shared" ref="N165" si="44">+SUM(N158:N164)</f>
        <v>504.0941437230731</v>
      </c>
      <c r="O165" s="75">
        <f t="shared" ref="O165:AR165" si="45">+SUM(O158:O164)</f>
        <v>436.76138504998806</v>
      </c>
      <c r="P165" s="75">
        <f t="shared" si="45"/>
        <v>431.559315422179</v>
      </c>
      <c r="Q165" s="75">
        <f t="shared" si="45"/>
        <v>163.28063195782764</v>
      </c>
      <c r="R165" s="75">
        <f t="shared" si="45"/>
        <v>160.41988648295012</v>
      </c>
      <c r="S165" s="75">
        <f t="shared" si="45"/>
        <v>157.55914100807254</v>
      </c>
      <c r="T165" s="75">
        <f t="shared" si="45"/>
        <v>155.20725805482292</v>
      </c>
      <c r="U165" s="75">
        <f t="shared" si="45"/>
        <v>22.610677146766985</v>
      </c>
      <c r="V165" s="75">
        <f t="shared" si="45"/>
        <v>20.708990952469467</v>
      </c>
      <c r="W165" s="75">
        <f t="shared" si="45"/>
        <v>18.807304758171924</v>
      </c>
      <c r="X165" s="75">
        <f t="shared" si="45"/>
        <v>16.905618563874409</v>
      </c>
      <c r="Y165" s="75">
        <f t="shared" si="45"/>
        <v>15.571539849644974</v>
      </c>
      <c r="Z165" s="75">
        <f t="shared" si="45"/>
        <v>14.23746113541557</v>
      </c>
      <c r="AA165" s="75">
        <f t="shared" si="45"/>
        <v>6.4355817049186763</v>
      </c>
      <c r="AB165" s="75">
        <f t="shared" si="45"/>
        <v>0</v>
      </c>
      <c r="AC165" s="75">
        <f t="shared" si="45"/>
        <v>0</v>
      </c>
      <c r="AD165" s="75">
        <f t="shared" si="45"/>
        <v>0</v>
      </c>
      <c r="AE165" s="75">
        <f t="shared" si="45"/>
        <v>0</v>
      </c>
      <c r="AF165" s="75">
        <f t="shared" si="45"/>
        <v>0</v>
      </c>
      <c r="AG165" s="75">
        <f t="shared" si="45"/>
        <v>0</v>
      </c>
      <c r="AH165" s="75">
        <f t="shared" si="45"/>
        <v>0</v>
      </c>
      <c r="AI165" s="75">
        <f t="shared" si="45"/>
        <v>0</v>
      </c>
      <c r="AJ165" s="75">
        <f t="shared" si="45"/>
        <v>0</v>
      </c>
      <c r="AK165" s="75">
        <f t="shared" si="45"/>
        <v>0</v>
      </c>
      <c r="AL165" s="75">
        <f t="shared" si="45"/>
        <v>0</v>
      </c>
      <c r="AM165" s="75">
        <f t="shared" si="45"/>
        <v>0</v>
      </c>
      <c r="AN165" s="75">
        <f t="shared" si="45"/>
        <v>0</v>
      </c>
      <c r="AO165" s="75">
        <f t="shared" si="45"/>
        <v>0</v>
      </c>
      <c r="AP165" s="75">
        <f t="shared" si="45"/>
        <v>0</v>
      </c>
      <c r="AQ165" s="75">
        <f t="shared" si="45"/>
        <v>0</v>
      </c>
      <c r="AR165" s="75">
        <f t="shared" si="45"/>
        <v>0</v>
      </c>
    </row>
    <row r="166" spans="1:45" x14ac:dyDescent="0.25">
      <c r="H166"/>
      <c r="I166"/>
    </row>
    <row r="167" spans="1:45" ht="18.75" x14ac:dyDescent="0.3">
      <c r="H167"/>
      <c r="I167" s="17" t="str">
        <f>+IF(OR(J168="OIL",J168="OIL-eq"),$I$5,IF(J168="GAS",$I$4,IF(J168="GSL",$I$8,IF(J168="DSL",$I$9,IF(J168="KER",$I$10,IF(J168="LPG",$I$11,IF(J168="HFO",$I$12,IF(J168="AVG",$I$13,IF(J168="RFG",$I$14,IF(J168="ELC",$I$15,$I$16))))))))))</f>
        <v>MPC/d</v>
      </c>
      <c r="K167" s="34" t="s">
        <v>415</v>
      </c>
    </row>
    <row r="168" spans="1:45" x14ac:dyDescent="0.25">
      <c r="G168" s="15"/>
      <c r="H168" s="12"/>
      <c r="I168" s="115">
        <f>+IF(OR(J168="OIL",J168="OIL-eq"),$H$5,IF(J168="GAS",$H$4,IF(J168="GSL",$H$8,IF(J168="DSL",$H$9,IF(J168="KER",$H$10,IF(J168="LPG",$H$11,IF(J168="HFO",$H$12,IF(J168="AVG",$H$13,IF(J168="RFG",$H$14,IF(J168="ELC",$H$15,$H$16))))))))))</f>
        <v>2.7126000271260002</v>
      </c>
      <c r="J168" s="67" t="s">
        <v>37</v>
      </c>
      <c r="K168" s="50" t="s">
        <v>377</v>
      </c>
    </row>
    <row r="169" spans="1:45" x14ac:dyDescent="0.25">
      <c r="G169" s="44"/>
      <c r="H169" s="43"/>
      <c r="I169" s="43"/>
      <c r="J169" s="15"/>
      <c r="K169" s="16"/>
    </row>
    <row r="170" spans="1:45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  <c r="AS170" s="21"/>
    </row>
    <row r="171" spans="1:45" x14ac:dyDescent="0.25">
      <c r="D171" s="131"/>
      <c r="E171" s="131"/>
      <c r="G171" s="15"/>
      <c r="H171" s="17" t="str">
        <f t="shared" ref="H171:H177" si="46">+$B$1</f>
        <v>DIC5</v>
      </c>
      <c r="I171" s="24" t="s">
        <v>126</v>
      </c>
      <c r="J171" s="24" t="s">
        <v>119</v>
      </c>
      <c r="K171" s="50" t="s">
        <v>224</v>
      </c>
      <c r="L171" s="22" t="str">
        <f>+$B$3</f>
        <v>GU - Gas</v>
      </c>
      <c r="M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N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O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P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Q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R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R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5" x14ac:dyDescent="0.25">
      <c r="D172" s="131"/>
      <c r="E172" s="131"/>
      <c r="G172" s="15"/>
      <c r="H172" s="17" t="str">
        <f t="shared" si="46"/>
        <v>DIC5</v>
      </c>
      <c r="I172" s="24" t="s">
        <v>127</v>
      </c>
      <c r="J172" s="24" t="s">
        <v>120</v>
      </c>
      <c r="K172" s="50" t="s">
        <v>225</v>
      </c>
      <c r="L172" s="22" t="str">
        <f>+$B$4</f>
        <v>LLO - Ligth</v>
      </c>
      <c r="M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U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V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R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5" x14ac:dyDescent="0.25">
      <c r="D173" s="131"/>
      <c r="E173" s="131"/>
      <c r="G173" s="15"/>
      <c r="H173" s="17" t="str">
        <f t="shared" si="46"/>
        <v>DIC5</v>
      </c>
      <c r="I173" s="24" t="s">
        <v>128</v>
      </c>
      <c r="J173" s="24" t="s">
        <v>121</v>
      </c>
      <c r="K173" s="50" t="s">
        <v>226</v>
      </c>
      <c r="L173" s="22" t="str">
        <f>+$B$5</f>
        <v>LLO - Heavy</v>
      </c>
      <c r="M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U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V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W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X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Z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AA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R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5" x14ac:dyDescent="0.25">
      <c r="D174" s="131"/>
      <c r="E174" s="131"/>
      <c r="G174" s="15"/>
      <c r="H174" s="17" t="str">
        <f t="shared" si="46"/>
        <v>DIC5</v>
      </c>
      <c r="I174" s="24" t="s">
        <v>129</v>
      </c>
      <c r="J174" s="24" t="s">
        <v>122</v>
      </c>
      <c r="K174" s="50" t="s">
        <v>378</v>
      </c>
      <c r="L174" s="22" t="str">
        <f>+$B$6</f>
        <v>PU - Ligth</v>
      </c>
      <c r="M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R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5" x14ac:dyDescent="0.25">
      <c r="D175" s="131"/>
      <c r="E175" s="131"/>
      <c r="G175" s="15"/>
      <c r="H175" s="17" t="str">
        <f t="shared" si="46"/>
        <v>DIC5</v>
      </c>
      <c r="I175" s="24" t="s">
        <v>130</v>
      </c>
      <c r="J175" s="24" t="s">
        <v>123</v>
      </c>
      <c r="K175" s="50" t="s">
        <v>227</v>
      </c>
      <c r="L175" s="22" t="str">
        <f>+$B$7</f>
        <v>VMM - Medium</v>
      </c>
      <c r="M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N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O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P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Q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R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S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T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U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R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5" x14ac:dyDescent="0.25">
      <c r="D176" s="131"/>
      <c r="E176" s="131"/>
      <c r="G176" s="15"/>
      <c r="H176" s="17" t="str">
        <f t="shared" si="46"/>
        <v>DIC5</v>
      </c>
      <c r="I176" s="24" t="s">
        <v>159</v>
      </c>
      <c r="J176" s="24" t="s">
        <v>124</v>
      </c>
      <c r="K176" s="50" t="s">
        <v>228</v>
      </c>
      <c r="L176" s="22" t="str">
        <f>+$B$8</f>
        <v>VSM - Medium</v>
      </c>
      <c r="M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N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O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P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Q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R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S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R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5" x14ac:dyDescent="0.25">
      <c r="G177" s="15"/>
      <c r="H177" s="17" t="str">
        <f t="shared" si="46"/>
        <v>DIC5</v>
      </c>
      <c r="I177" s="24" t="s">
        <v>131</v>
      </c>
      <c r="J177" s="24" t="s">
        <v>125</v>
      </c>
      <c r="K177" s="50" t="s">
        <v>229</v>
      </c>
      <c r="L177" s="22" t="str">
        <f>+$B$9</f>
        <v>VIM - GAS</v>
      </c>
      <c r="M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AA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B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R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5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22"/>
      <c r="M178" s="75">
        <f>+SUM(M171:M177)</f>
        <v>287.26993866523196</v>
      </c>
      <c r="N178" s="75">
        <f t="shared" ref="N178" si="47">+SUM(N171:N177)</f>
        <v>252.74265992771959</v>
      </c>
      <c r="O178" s="75">
        <f t="shared" ref="O178:AR178" si="48">+SUM(O171:O177)</f>
        <v>221.14412093129366</v>
      </c>
      <c r="P178" s="75">
        <f t="shared" si="48"/>
        <v>238.74258728444698</v>
      </c>
      <c r="Q178" s="75">
        <f t="shared" si="48"/>
        <v>231.7425509628107</v>
      </c>
      <c r="R178" s="75">
        <f t="shared" si="48"/>
        <v>107.61903512865246</v>
      </c>
      <c r="S178" s="75">
        <f t="shared" si="48"/>
        <v>106.7136312808007</v>
      </c>
      <c r="T178" s="75">
        <f t="shared" si="48"/>
        <v>106.11509282441291</v>
      </c>
      <c r="U178" s="75">
        <f t="shared" si="48"/>
        <v>56.365617293269111</v>
      </c>
      <c r="V178" s="75">
        <f t="shared" si="48"/>
        <v>4.3713708838202958</v>
      </c>
      <c r="W178" s="75">
        <f t="shared" si="48"/>
        <v>4.1558267558504625</v>
      </c>
      <c r="X178" s="75">
        <f t="shared" si="48"/>
        <v>4.1558267558504678</v>
      </c>
      <c r="Y178" s="75">
        <f t="shared" si="48"/>
        <v>4.1558267558504678</v>
      </c>
      <c r="Z178" s="75">
        <f t="shared" si="48"/>
        <v>4.0439688105970975</v>
      </c>
      <c r="AA178" s="75">
        <f t="shared" si="48"/>
        <v>2.2511147714748567</v>
      </c>
      <c r="AB178" s="75">
        <f t="shared" si="48"/>
        <v>0</v>
      </c>
      <c r="AC178" s="75">
        <f t="shared" si="48"/>
        <v>0</v>
      </c>
      <c r="AD178" s="75">
        <f t="shared" si="48"/>
        <v>0</v>
      </c>
      <c r="AE178" s="75">
        <f t="shared" si="48"/>
        <v>0</v>
      </c>
      <c r="AF178" s="75">
        <f t="shared" si="48"/>
        <v>0</v>
      </c>
      <c r="AG178" s="75">
        <f t="shared" si="48"/>
        <v>0</v>
      </c>
      <c r="AH178" s="75">
        <f t="shared" si="48"/>
        <v>0</v>
      </c>
      <c r="AI178" s="75">
        <f t="shared" si="48"/>
        <v>0</v>
      </c>
      <c r="AJ178" s="75">
        <f t="shared" si="48"/>
        <v>0</v>
      </c>
      <c r="AK178" s="75">
        <f t="shared" si="48"/>
        <v>0</v>
      </c>
      <c r="AL178" s="75">
        <f t="shared" si="48"/>
        <v>0</v>
      </c>
      <c r="AM178" s="75">
        <f t="shared" si="48"/>
        <v>0</v>
      </c>
      <c r="AN178" s="75">
        <f t="shared" si="48"/>
        <v>0</v>
      </c>
      <c r="AO178" s="75">
        <f t="shared" si="48"/>
        <v>0</v>
      </c>
      <c r="AP178" s="75">
        <f t="shared" si="48"/>
        <v>0</v>
      </c>
      <c r="AQ178" s="75">
        <f t="shared" si="48"/>
        <v>0</v>
      </c>
      <c r="AR178" s="75">
        <f t="shared" si="48"/>
        <v>0</v>
      </c>
    </row>
    <row r="179" spans="1:45" x14ac:dyDescent="0.25">
      <c r="H179"/>
      <c r="I179"/>
    </row>
    <row r="180" spans="1:45" ht="15.75" thickBot="1" x14ac:dyDescent="0.3">
      <c r="H180"/>
      <c r="I180"/>
    </row>
    <row r="181" spans="1:45" s="81" customFormat="1" ht="23.25" x14ac:dyDescent="0.35">
      <c r="A181" s="188" t="str">
        <f>+K181</f>
        <v>7. Usos del Petróleo Fiscalizado</v>
      </c>
      <c r="B181" s="82"/>
      <c r="C181" s="82"/>
      <c r="D181" s="82"/>
      <c r="E181" s="82"/>
      <c r="F181" s="186"/>
      <c r="K181" s="87" t="s">
        <v>416</v>
      </c>
      <c r="L181" s="187"/>
    </row>
    <row r="182" spans="1:45" ht="18.75" x14ac:dyDescent="0.3">
      <c r="H182"/>
      <c r="I182" s="17" t="str">
        <f>+IF(OR(J183="OIL",J183="OIL-eq"),$I$5,IF(J183="GAS",$I$4,IF(J183="GSL",$I$8,IF(J183="DSL",$I$9,IF(J183="KER",$I$10,IF(J183="LPG",$I$11,IF(J183="HFO",$I$12,IF(J183="AVG",$I$13,IF(J183="RFG",$I$14,IF(J183="ELC",$I$15,$I$16))))))))))</f>
        <v>Kb/d</v>
      </c>
      <c r="K182" s="34" t="s">
        <v>361</v>
      </c>
    </row>
    <row r="183" spans="1:45" x14ac:dyDescent="0.25">
      <c r="B183" s="141"/>
      <c r="D183" s="131"/>
      <c r="E183" s="131"/>
      <c r="H183" s="12"/>
      <c r="I183" s="115">
        <f>+IF(OR(J183="OIL",J183="OIL-eq"),$H$5,IF(J183="GAS",$H$4,IF(J183="GSL",$H$8,IF(J183="DSL",$H$9,IF(J183="KER",$H$10,IF(J183="LPG",$H$11,IF(J183="HFO",$H$12,IF(J183="AVG",$H$13,IF(J183="RFG",$H$14,IF(J183="ELC",$H$15,$H$16))))))))))</f>
        <v>0.44987291090267001</v>
      </c>
      <c r="J183" s="67" t="s">
        <v>435</v>
      </c>
      <c r="K183" s="2" t="s">
        <v>26</v>
      </c>
    </row>
    <row r="184" spans="1:45" x14ac:dyDescent="0.25">
      <c r="B184" s="141"/>
      <c r="D184" s="131"/>
      <c r="E184" s="131"/>
      <c r="H184" s="43"/>
      <c r="I184" s="43"/>
      <c r="J184" s="15"/>
      <c r="K184" s="16"/>
    </row>
    <row r="185" spans="1:45" x14ac:dyDescent="0.25">
      <c r="C185" s="141"/>
      <c r="D185" s="131"/>
      <c r="E185" s="131"/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  <c r="AS185" s="21"/>
    </row>
    <row r="186" spans="1:45" x14ac:dyDescent="0.25">
      <c r="B186" s="20"/>
      <c r="C186" s="141"/>
      <c r="D186" s="131"/>
      <c r="E186" s="131"/>
      <c r="H186" s="17" t="str">
        <f t="shared" ref="H186:H192" si="49">+$B$1</f>
        <v>DIC5</v>
      </c>
      <c r="J186" s="24" t="s">
        <v>391</v>
      </c>
      <c r="K186" s="13" t="s">
        <v>315</v>
      </c>
      <c r="L186" s="22" t="str">
        <f>+$B$3</f>
        <v>GU - Gas</v>
      </c>
      <c r="M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R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5" x14ac:dyDescent="0.25">
      <c r="D187" s="131"/>
      <c r="E187" s="131"/>
      <c r="H187" s="17" t="str">
        <f t="shared" si="49"/>
        <v>DIC5</v>
      </c>
      <c r="J187" s="24" t="s">
        <v>138</v>
      </c>
      <c r="K187" s="13" t="s">
        <v>316</v>
      </c>
      <c r="L187" s="22" t="str">
        <f>+$B$4</f>
        <v>LLO - Ligth</v>
      </c>
      <c r="M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R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5" x14ac:dyDescent="0.25">
      <c r="D188" s="131"/>
      <c r="E188" s="131"/>
      <c r="H188" s="17" t="str">
        <f t="shared" si="49"/>
        <v>DIC5</v>
      </c>
      <c r="J188" s="24" t="s">
        <v>137</v>
      </c>
      <c r="K188" s="13" t="s">
        <v>257</v>
      </c>
      <c r="L188" s="22" t="str">
        <f>+$B$5</f>
        <v>LLO - Heavy</v>
      </c>
      <c r="M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AA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R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5" x14ac:dyDescent="0.25">
      <c r="H189" s="17" t="str">
        <f t="shared" si="49"/>
        <v>DIC5</v>
      </c>
      <c r="J189" s="24" t="s">
        <v>139</v>
      </c>
      <c r="K189" s="13" t="s">
        <v>258</v>
      </c>
      <c r="L189" s="22" t="str">
        <f>+$B$6</f>
        <v>PU - Ligth</v>
      </c>
      <c r="M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N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O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P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Q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R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S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T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U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R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5" x14ac:dyDescent="0.25">
      <c r="H190" s="17" t="str">
        <f t="shared" si="49"/>
        <v>DIC5</v>
      </c>
      <c r="J190" s="24" t="s">
        <v>141</v>
      </c>
      <c r="K190" s="13" t="s">
        <v>259</v>
      </c>
      <c r="L190" s="22" t="str">
        <f>+$B$7</f>
        <v>VMM - Medium</v>
      </c>
      <c r="M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N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O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P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Q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R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S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T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U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V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R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5" x14ac:dyDescent="0.25">
      <c r="H191" s="17" t="str">
        <f t="shared" si="49"/>
        <v>DIC5</v>
      </c>
      <c r="J191" s="24" t="s">
        <v>142</v>
      </c>
      <c r="K191" s="13" t="s">
        <v>260</v>
      </c>
      <c r="L191" s="22" t="str">
        <f>+$B$8</f>
        <v>VSM - Medium</v>
      </c>
      <c r="M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N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O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P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Q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R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S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T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U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V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W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X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Y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Z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AA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R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5" x14ac:dyDescent="0.25">
      <c r="H192" s="17" t="str">
        <f t="shared" si="49"/>
        <v>DIC5</v>
      </c>
      <c r="J192" s="24" t="s">
        <v>140</v>
      </c>
      <c r="K192" s="13" t="s">
        <v>261</v>
      </c>
      <c r="L192" s="22" t="str">
        <f>+$B$9</f>
        <v>VIM - GAS</v>
      </c>
      <c r="M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N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O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P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Q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R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S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T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U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V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W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X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Y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Z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AA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B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R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5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22"/>
      <c r="M193" s="75">
        <f>+SUM(M186:M192)</f>
        <v>4.5413411274078364</v>
      </c>
      <c r="N193" s="75">
        <f t="shared" ref="N193" si="50">+SUM(N186:N192)</f>
        <v>4.3485673216276419</v>
      </c>
      <c r="O193" s="75">
        <f t="shared" ref="O193:AR193" si="51">+SUM(O186:O192)</f>
        <v>4.1596877430442261</v>
      </c>
      <c r="P193" s="75">
        <f t="shared" si="51"/>
        <v>3.9708081644608075</v>
      </c>
      <c r="Q193" s="75">
        <f t="shared" si="51"/>
        <v>3.781928585877385</v>
      </c>
      <c r="R193" s="75">
        <f t="shared" si="51"/>
        <v>3.5552441863039519</v>
      </c>
      <c r="S193" s="75">
        <f t="shared" si="51"/>
        <v>3.3386122853675104</v>
      </c>
      <c r="T193" s="75">
        <f t="shared" si="51"/>
        <v>2.9306964598135767</v>
      </c>
      <c r="U193" s="75">
        <f t="shared" si="51"/>
        <v>2.7448169232117929</v>
      </c>
      <c r="V193" s="75">
        <f t="shared" si="51"/>
        <v>2.5418124099997388</v>
      </c>
      <c r="W193" s="75">
        <f t="shared" si="51"/>
        <v>2.5198110277841597</v>
      </c>
      <c r="X193" s="75">
        <f t="shared" si="51"/>
        <v>2.4978096455685797</v>
      </c>
      <c r="Y193" s="75">
        <f t="shared" si="51"/>
        <v>2.4861009166560954</v>
      </c>
      <c r="Z193" s="75">
        <f t="shared" si="51"/>
        <v>2.4743921877436112</v>
      </c>
      <c r="AA193" s="75">
        <f t="shared" si="51"/>
        <v>8.0820449071384477E-3</v>
      </c>
      <c r="AB193" s="75">
        <f t="shared" si="51"/>
        <v>0</v>
      </c>
      <c r="AC193" s="75">
        <f t="shared" si="51"/>
        <v>0</v>
      </c>
      <c r="AD193" s="75">
        <f t="shared" si="51"/>
        <v>0</v>
      </c>
      <c r="AE193" s="75">
        <f t="shared" si="51"/>
        <v>0</v>
      </c>
      <c r="AF193" s="75">
        <f t="shared" si="51"/>
        <v>0</v>
      </c>
      <c r="AG193" s="75">
        <f t="shared" si="51"/>
        <v>0</v>
      </c>
      <c r="AH193" s="75">
        <f t="shared" si="51"/>
        <v>0</v>
      </c>
      <c r="AI193" s="75">
        <f t="shared" si="51"/>
        <v>0</v>
      </c>
      <c r="AJ193" s="75">
        <f t="shared" si="51"/>
        <v>0</v>
      </c>
      <c r="AK193" s="75">
        <f t="shared" si="51"/>
        <v>0</v>
      </c>
      <c r="AL193" s="75">
        <f t="shared" si="51"/>
        <v>0</v>
      </c>
      <c r="AM193" s="75">
        <f t="shared" si="51"/>
        <v>0</v>
      </c>
      <c r="AN193" s="75">
        <f t="shared" si="51"/>
        <v>0</v>
      </c>
      <c r="AO193" s="75">
        <f t="shared" si="51"/>
        <v>0</v>
      </c>
      <c r="AP193" s="75">
        <f t="shared" si="51"/>
        <v>0</v>
      </c>
      <c r="AQ193" s="75">
        <f t="shared" si="51"/>
        <v>0</v>
      </c>
      <c r="AR193" s="75">
        <f t="shared" si="51"/>
        <v>0</v>
      </c>
    </row>
    <row r="194" spans="1:45" x14ac:dyDescent="0.25">
      <c r="H194"/>
      <c r="I194"/>
    </row>
    <row r="195" spans="1:45" ht="18.75" x14ac:dyDescent="0.3">
      <c r="H195"/>
      <c r="I195" s="17" t="str">
        <f>+IF(OR(J196="OIL",J196="OIL-eq"),$I$5,IF(J196="GAS",$I$4,IF(J196="GSL",$I$8,IF(J196="DSL",$I$9,IF(J196="KER",$I$10,IF(J196="LPG",$I$11,IF(J196="HFO",$I$12,IF(J196="AVG",$I$13,IF(J196="RFG",$I$14,IF(J196="ELC",$I$15,$I$16))))))))))</f>
        <v>Kb/d</v>
      </c>
      <c r="K195" s="34" t="s">
        <v>417</v>
      </c>
    </row>
    <row r="196" spans="1:45" x14ac:dyDescent="0.25">
      <c r="H196" s="12"/>
      <c r="I196" s="115">
        <f>+IF(OR(J196="OIL",J196="OIL-eq"),$H$5,IF(J196="GAS",$H$4,IF(J196="GSL",$H$8,IF(J196="DSL",$H$9,IF(J196="KER",$H$10,IF(J196="LPG",$H$11,IF(J196="HFO",$H$12,IF(J196="AVG",$H$13,IF(J196="RFG",$H$14,IF(J196="ELC",$H$15,$H$16))))))))))</f>
        <v>0.44987291090267001</v>
      </c>
      <c r="J196" s="67" t="s">
        <v>435</v>
      </c>
      <c r="K196" s="41" t="s">
        <v>381</v>
      </c>
    </row>
    <row r="197" spans="1:45" x14ac:dyDescent="0.25">
      <c r="H197" s="43"/>
      <c r="I197" s="43"/>
      <c r="J197" s="15"/>
      <c r="K197" s="16"/>
    </row>
    <row r="198" spans="1:45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  <c r="AS198" s="21"/>
    </row>
    <row r="199" spans="1:45" x14ac:dyDescent="0.25">
      <c r="H199" s="17" t="str">
        <f t="shared" ref="H199:H205" si="52">+$B$1</f>
        <v>DIC5</v>
      </c>
      <c r="J199" s="60" t="s">
        <v>391</v>
      </c>
      <c r="K199" s="41" t="s">
        <v>382</v>
      </c>
      <c r="L199" s="22" t="str">
        <f>+$B$3</f>
        <v>GU - Gas</v>
      </c>
      <c r="M199" s="21">
        <f>+M212+M225</f>
        <v>0</v>
      </c>
      <c r="N199" s="21">
        <f t="shared" ref="N199:AR199" si="53">+N212+N225</f>
        <v>0</v>
      </c>
      <c r="O199" s="21">
        <f t="shared" si="53"/>
        <v>0</v>
      </c>
      <c r="P199" s="21">
        <f t="shared" si="53"/>
        <v>0</v>
      </c>
      <c r="Q199" s="21">
        <f t="shared" si="53"/>
        <v>0</v>
      </c>
      <c r="R199" s="21">
        <f t="shared" si="53"/>
        <v>0</v>
      </c>
      <c r="S199" s="21">
        <f t="shared" si="53"/>
        <v>0</v>
      </c>
      <c r="T199" s="21">
        <f t="shared" si="53"/>
        <v>0</v>
      </c>
      <c r="U199" s="21">
        <f t="shared" si="53"/>
        <v>0</v>
      </c>
      <c r="V199" s="21">
        <f t="shared" si="53"/>
        <v>0</v>
      </c>
      <c r="W199" s="21">
        <f t="shared" si="53"/>
        <v>0</v>
      </c>
      <c r="X199" s="21">
        <f t="shared" si="53"/>
        <v>0</v>
      </c>
      <c r="Y199" s="21">
        <f t="shared" si="53"/>
        <v>0</v>
      </c>
      <c r="Z199" s="21">
        <f t="shared" si="53"/>
        <v>0</v>
      </c>
      <c r="AA199" s="21">
        <f t="shared" si="53"/>
        <v>0</v>
      </c>
      <c r="AB199" s="21">
        <f t="shared" si="53"/>
        <v>0</v>
      </c>
      <c r="AC199" s="21">
        <f t="shared" si="53"/>
        <v>0</v>
      </c>
      <c r="AD199" s="21">
        <f t="shared" si="53"/>
        <v>0</v>
      </c>
      <c r="AE199" s="21">
        <f t="shared" si="53"/>
        <v>0</v>
      </c>
      <c r="AF199" s="21">
        <f t="shared" si="53"/>
        <v>0</v>
      </c>
      <c r="AG199" s="21">
        <f t="shared" si="53"/>
        <v>0</v>
      </c>
      <c r="AH199" s="21">
        <f t="shared" si="53"/>
        <v>0</v>
      </c>
      <c r="AI199" s="21">
        <f t="shared" si="53"/>
        <v>0</v>
      </c>
      <c r="AJ199" s="21">
        <f t="shared" si="53"/>
        <v>0</v>
      </c>
      <c r="AK199" s="21">
        <f t="shared" si="53"/>
        <v>0</v>
      </c>
      <c r="AL199" s="21">
        <f t="shared" si="53"/>
        <v>0</v>
      </c>
      <c r="AM199" s="21">
        <f t="shared" si="53"/>
        <v>0</v>
      </c>
      <c r="AN199" s="21">
        <f t="shared" si="53"/>
        <v>0</v>
      </c>
      <c r="AO199" s="21">
        <f t="shared" si="53"/>
        <v>0</v>
      </c>
      <c r="AP199" s="21">
        <f t="shared" si="53"/>
        <v>0</v>
      </c>
      <c r="AQ199" s="21">
        <f t="shared" si="53"/>
        <v>0</v>
      </c>
      <c r="AR199" s="21">
        <f t="shared" si="53"/>
        <v>0</v>
      </c>
    </row>
    <row r="200" spans="1:45" x14ac:dyDescent="0.25">
      <c r="H200" s="17" t="str">
        <f t="shared" si="52"/>
        <v>DIC5</v>
      </c>
      <c r="J200" s="61" t="s">
        <v>138</v>
      </c>
      <c r="K200" s="41" t="s">
        <v>383</v>
      </c>
      <c r="L200" s="22" t="str">
        <f>+$B$4</f>
        <v>LLO - Ligth</v>
      </c>
      <c r="M200" s="21">
        <f t="shared" ref="M200:AR205" si="54">+M213+M226</f>
        <v>48.848697719843898</v>
      </c>
      <c r="N200" s="21">
        <f t="shared" si="54"/>
        <v>47.222668115253839</v>
      </c>
      <c r="O200" s="21">
        <f t="shared" si="54"/>
        <v>42.471617541290598</v>
      </c>
      <c r="P200" s="21">
        <f t="shared" si="54"/>
        <v>42.106469854097405</v>
      </c>
      <c r="Q200" s="21">
        <f t="shared" si="54"/>
        <v>23.170330957929099</v>
      </c>
      <c r="R200" s="21">
        <f t="shared" si="54"/>
        <v>23.170330957929099</v>
      </c>
      <c r="S200" s="21">
        <f t="shared" si="54"/>
        <v>23.170330957929099</v>
      </c>
      <c r="T200" s="21">
        <f t="shared" si="54"/>
        <v>23.170330957929099</v>
      </c>
      <c r="U200" s="21">
        <f t="shared" si="54"/>
        <v>7.243998891640687</v>
      </c>
      <c r="V200" s="21">
        <f t="shared" si="54"/>
        <v>2.4753522257291136</v>
      </c>
      <c r="W200" s="21">
        <f t="shared" si="54"/>
        <v>1.2395533165609915</v>
      </c>
      <c r="X200" s="21">
        <f t="shared" si="54"/>
        <v>0</v>
      </c>
      <c r="Y200" s="21">
        <f t="shared" si="54"/>
        <v>0</v>
      </c>
      <c r="Z200" s="21">
        <f t="shared" si="54"/>
        <v>0</v>
      </c>
      <c r="AA200" s="21">
        <f t="shared" si="54"/>
        <v>0</v>
      </c>
      <c r="AB200" s="21">
        <f t="shared" si="54"/>
        <v>0</v>
      </c>
      <c r="AC200" s="21">
        <f t="shared" si="54"/>
        <v>0</v>
      </c>
      <c r="AD200" s="21">
        <f t="shared" si="54"/>
        <v>0</v>
      </c>
      <c r="AE200" s="21">
        <f t="shared" si="54"/>
        <v>0</v>
      </c>
      <c r="AF200" s="21">
        <f t="shared" si="54"/>
        <v>0</v>
      </c>
      <c r="AG200" s="21">
        <f t="shared" si="54"/>
        <v>0</v>
      </c>
      <c r="AH200" s="21">
        <f t="shared" si="54"/>
        <v>0</v>
      </c>
      <c r="AI200" s="21">
        <f t="shared" si="54"/>
        <v>0</v>
      </c>
      <c r="AJ200" s="21">
        <f t="shared" si="54"/>
        <v>0</v>
      </c>
      <c r="AK200" s="21">
        <f t="shared" si="54"/>
        <v>0</v>
      </c>
      <c r="AL200" s="21">
        <f t="shared" si="54"/>
        <v>0</v>
      </c>
      <c r="AM200" s="21">
        <f t="shared" si="54"/>
        <v>0</v>
      </c>
      <c r="AN200" s="21">
        <f t="shared" si="54"/>
        <v>0</v>
      </c>
      <c r="AO200" s="21">
        <f t="shared" si="54"/>
        <v>0</v>
      </c>
      <c r="AP200" s="21">
        <f t="shared" si="54"/>
        <v>0</v>
      </c>
      <c r="AQ200" s="21">
        <f t="shared" si="54"/>
        <v>0</v>
      </c>
      <c r="AR200" s="21">
        <f t="shared" si="54"/>
        <v>0</v>
      </c>
    </row>
    <row r="201" spans="1:45" x14ac:dyDescent="0.25">
      <c r="H201" s="17" t="str">
        <f t="shared" si="52"/>
        <v>DIC5</v>
      </c>
      <c r="J201" s="61" t="s">
        <v>137</v>
      </c>
      <c r="K201" s="41" t="s">
        <v>384</v>
      </c>
      <c r="L201" s="22" t="str">
        <f>+$B$5</f>
        <v>LLO - Heavy</v>
      </c>
      <c r="M201" s="21">
        <f t="shared" si="54"/>
        <v>324.18578794260344</v>
      </c>
      <c r="N201" s="21">
        <f t="shared" si="54"/>
        <v>306.73001090220214</v>
      </c>
      <c r="O201" s="21">
        <f t="shared" si="54"/>
        <v>291.70430406897674</v>
      </c>
      <c r="P201" s="21">
        <f t="shared" si="54"/>
        <v>276.67859723575185</v>
      </c>
      <c r="Q201" s="21">
        <f t="shared" si="54"/>
        <v>261.65289040252651</v>
      </c>
      <c r="R201" s="21">
        <f t="shared" si="54"/>
        <v>240.72587288912928</v>
      </c>
      <c r="S201" s="21">
        <f t="shared" si="54"/>
        <v>219.79885537573205</v>
      </c>
      <c r="T201" s="21">
        <f t="shared" si="54"/>
        <v>203.2039210388092</v>
      </c>
      <c r="U201" s="21">
        <f t="shared" si="54"/>
        <v>186.60898670188587</v>
      </c>
      <c r="V201" s="21">
        <f t="shared" si="54"/>
        <v>170.01405236496299</v>
      </c>
      <c r="W201" s="21">
        <f t="shared" si="54"/>
        <v>107.95012528491262</v>
      </c>
      <c r="X201" s="21">
        <f t="shared" si="54"/>
        <v>107.95012528491307</v>
      </c>
      <c r="Y201" s="21">
        <f t="shared" si="54"/>
        <v>107.95012528491307</v>
      </c>
      <c r="Z201" s="21">
        <f t="shared" si="54"/>
        <v>75.741670232494286</v>
      </c>
      <c r="AA201" s="21">
        <f t="shared" si="54"/>
        <v>0</v>
      </c>
      <c r="AB201" s="21">
        <f t="shared" si="54"/>
        <v>0</v>
      </c>
      <c r="AC201" s="21">
        <f t="shared" si="54"/>
        <v>0</v>
      </c>
      <c r="AD201" s="21">
        <f t="shared" si="54"/>
        <v>0</v>
      </c>
      <c r="AE201" s="21">
        <f t="shared" si="54"/>
        <v>0</v>
      </c>
      <c r="AF201" s="21">
        <f t="shared" si="54"/>
        <v>0</v>
      </c>
      <c r="AG201" s="21">
        <f t="shared" si="54"/>
        <v>0</v>
      </c>
      <c r="AH201" s="21">
        <f t="shared" si="54"/>
        <v>0</v>
      </c>
      <c r="AI201" s="21">
        <f t="shared" si="54"/>
        <v>0</v>
      </c>
      <c r="AJ201" s="21">
        <f t="shared" si="54"/>
        <v>0</v>
      </c>
      <c r="AK201" s="21">
        <f t="shared" si="54"/>
        <v>0</v>
      </c>
      <c r="AL201" s="21">
        <f t="shared" si="54"/>
        <v>0</v>
      </c>
      <c r="AM201" s="21">
        <f t="shared" si="54"/>
        <v>0</v>
      </c>
      <c r="AN201" s="21">
        <f t="shared" si="54"/>
        <v>0</v>
      </c>
      <c r="AO201" s="21">
        <f t="shared" si="54"/>
        <v>0</v>
      </c>
      <c r="AP201" s="21">
        <f t="shared" si="54"/>
        <v>0</v>
      </c>
      <c r="AQ201" s="21">
        <f t="shared" si="54"/>
        <v>0</v>
      </c>
      <c r="AR201" s="21">
        <f t="shared" si="54"/>
        <v>0</v>
      </c>
    </row>
    <row r="202" spans="1:45" x14ac:dyDescent="0.25">
      <c r="H202" s="17" t="str">
        <f t="shared" si="52"/>
        <v>DIC5</v>
      </c>
      <c r="J202" s="61" t="s">
        <v>139</v>
      </c>
      <c r="K202" s="41" t="s">
        <v>385</v>
      </c>
      <c r="L202" s="22" t="str">
        <f>+$B$6</f>
        <v>PU - Ligth</v>
      </c>
      <c r="M202" s="21">
        <f t="shared" si="54"/>
        <v>2.4178440011406575</v>
      </c>
      <c r="N202" s="21">
        <f t="shared" si="54"/>
        <v>2.2847747051277283</v>
      </c>
      <c r="O202" s="21">
        <f t="shared" si="54"/>
        <v>2.1843450477594755</v>
      </c>
      <c r="P202" s="21">
        <f t="shared" si="54"/>
        <v>2.0839153903912231</v>
      </c>
      <c r="Q202" s="21">
        <f t="shared" si="54"/>
        <v>1.9834857330229705</v>
      </c>
      <c r="R202" s="21">
        <f t="shared" si="54"/>
        <v>1.8972596986253729</v>
      </c>
      <c r="S202" s="21">
        <f t="shared" si="54"/>
        <v>1.7960725146986842</v>
      </c>
      <c r="T202" s="21">
        <f t="shared" si="54"/>
        <v>0.20462185331688643</v>
      </c>
      <c r="U202" s="21">
        <f t="shared" si="54"/>
        <v>0</v>
      </c>
      <c r="V202" s="21">
        <f t="shared" si="54"/>
        <v>0</v>
      </c>
      <c r="W202" s="21">
        <f t="shared" si="54"/>
        <v>0</v>
      </c>
      <c r="X202" s="21">
        <f t="shared" si="54"/>
        <v>0</v>
      </c>
      <c r="Y202" s="21">
        <f t="shared" si="54"/>
        <v>0</v>
      </c>
      <c r="Z202" s="21">
        <f t="shared" si="54"/>
        <v>0</v>
      </c>
      <c r="AA202" s="21">
        <f t="shared" si="54"/>
        <v>0</v>
      </c>
      <c r="AB202" s="21">
        <f t="shared" si="54"/>
        <v>0</v>
      </c>
      <c r="AC202" s="21">
        <f t="shared" si="54"/>
        <v>0</v>
      </c>
      <c r="AD202" s="21">
        <f t="shared" si="54"/>
        <v>0</v>
      </c>
      <c r="AE202" s="21">
        <f t="shared" si="54"/>
        <v>0</v>
      </c>
      <c r="AF202" s="21">
        <f t="shared" si="54"/>
        <v>0</v>
      </c>
      <c r="AG202" s="21">
        <f t="shared" si="54"/>
        <v>0</v>
      </c>
      <c r="AH202" s="21">
        <f t="shared" si="54"/>
        <v>0</v>
      </c>
      <c r="AI202" s="21">
        <f t="shared" si="54"/>
        <v>0</v>
      </c>
      <c r="AJ202" s="21">
        <f t="shared" si="54"/>
        <v>0</v>
      </c>
      <c r="AK202" s="21">
        <f t="shared" si="54"/>
        <v>0</v>
      </c>
      <c r="AL202" s="21">
        <f t="shared" si="54"/>
        <v>0</v>
      </c>
      <c r="AM202" s="21">
        <f t="shared" si="54"/>
        <v>0</v>
      </c>
      <c r="AN202" s="21">
        <f t="shared" si="54"/>
        <v>0</v>
      </c>
      <c r="AO202" s="21">
        <f t="shared" si="54"/>
        <v>0</v>
      </c>
      <c r="AP202" s="21">
        <f t="shared" si="54"/>
        <v>0</v>
      </c>
      <c r="AQ202" s="21">
        <f t="shared" si="54"/>
        <v>0</v>
      </c>
      <c r="AR202" s="21">
        <f t="shared" si="54"/>
        <v>0</v>
      </c>
    </row>
    <row r="203" spans="1:45" x14ac:dyDescent="0.25">
      <c r="H203" s="17" t="str">
        <f t="shared" si="52"/>
        <v>DIC5</v>
      </c>
      <c r="J203" s="61" t="s">
        <v>141</v>
      </c>
      <c r="K203" s="41" t="s">
        <v>386</v>
      </c>
      <c r="L203" s="22" t="str">
        <f>+$B$7</f>
        <v>VMM - Medium</v>
      </c>
      <c r="M203" s="21">
        <f t="shared" si="54"/>
        <v>70.988831658289001</v>
      </c>
      <c r="N203" s="21">
        <f t="shared" si="54"/>
        <v>66.076179510451993</v>
      </c>
      <c r="O203" s="21">
        <f t="shared" si="54"/>
        <v>60.896392959053109</v>
      </c>
      <c r="P203" s="21">
        <f t="shared" si="54"/>
        <v>55.716606407654098</v>
      </c>
      <c r="Q203" s="21">
        <f t="shared" si="54"/>
        <v>50.536819856255164</v>
      </c>
      <c r="R203" s="21">
        <f t="shared" si="54"/>
        <v>44.98486888666266</v>
      </c>
      <c r="S203" s="21">
        <f t="shared" si="54"/>
        <v>39.432917917070156</v>
      </c>
      <c r="T203" s="21">
        <f t="shared" si="54"/>
        <v>35.744902838660188</v>
      </c>
      <c r="U203" s="21">
        <f t="shared" si="54"/>
        <v>29.699812193564032</v>
      </c>
      <c r="V203" s="21">
        <f t="shared" si="54"/>
        <v>0</v>
      </c>
      <c r="W203" s="21">
        <f t="shared" si="54"/>
        <v>0</v>
      </c>
      <c r="X203" s="21">
        <f t="shared" si="54"/>
        <v>0</v>
      </c>
      <c r="Y203" s="21">
        <f t="shared" si="54"/>
        <v>0</v>
      </c>
      <c r="Z203" s="21">
        <f t="shared" si="54"/>
        <v>0</v>
      </c>
      <c r="AA203" s="21">
        <f t="shared" si="54"/>
        <v>0</v>
      </c>
      <c r="AB203" s="21">
        <f t="shared" si="54"/>
        <v>0</v>
      </c>
      <c r="AC203" s="21">
        <f t="shared" si="54"/>
        <v>0</v>
      </c>
      <c r="AD203" s="21">
        <f t="shared" si="54"/>
        <v>0</v>
      </c>
      <c r="AE203" s="21">
        <f t="shared" si="54"/>
        <v>0</v>
      </c>
      <c r="AF203" s="21">
        <f t="shared" si="54"/>
        <v>0</v>
      </c>
      <c r="AG203" s="21">
        <f t="shared" si="54"/>
        <v>0</v>
      </c>
      <c r="AH203" s="21">
        <f t="shared" si="54"/>
        <v>0</v>
      </c>
      <c r="AI203" s="21">
        <f t="shared" si="54"/>
        <v>0</v>
      </c>
      <c r="AJ203" s="21">
        <f t="shared" si="54"/>
        <v>0</v>
      </c>
      <c r="AK203" s="21">
        <f t="shared" si="54"/>
        <v>0</v>
      </c>
      <c r="AL203" s="21">
        <f t="shared" si="54"/>
        <v>0</v>
      </c>
      <c r="AM203" s="21">
        <f t="shared" si="54"/>
        <v>0</v>
      </c>
      <c r="AN203" s="21">
        <f t="shared" si="54"/>
        <v>0</v>
      </c>
      <c r="AO203" s="21">
        <f t="shared" si="54"/>
        <v>0</v>
      </c>
      <c r="AP203" s="21">
        <f t="shared" si="54"/>
        <v>0</v>
      </c>
      <c r="AQ203" s="21">
        <f t="shared" si="54"/>
        <v>0</v>
      </c>
      <c r="AR203" s="21">
        <f t="shared" si="54"/>
        <v>0</v>
      </c>
    </row>
    <row r="204" spans="1:45" x14ac:dyDescent="0.25">
      <c r="H204" s="17" t="str">
        <f t="shared" si="52"/>
        <v>DIC5</v>
      </c>
      <c r="J204" s="61" t="s">
        <v>142</v>
      </c>
      <c r="K204" s="41" t="s">
        <v>387</v>
      </c>
      <c r="L204" s="22" t="str">
        <f>+$B$8</f>
        <v>VSM - Medium</v>
      </c>
      <c r="M204" s="21">
        <f t="shared" si="54"/>
        <v>12.504202942735205</v>
      </c>
      <c r="N204" s="21">
        <f t="shared" si="54"/>
        <v>11.657428626368141</v>
      </c>
      <c r="O204" s="21">
        <f t="shared" si="54"/>
        <v>11.122792346757914</v>
      </c>
      <c r="P204" s="21">
        <f t="shared" si="54"/>
        <v>10.588156067147734</v>
      </c>
      <c r="Q204" s="21">
        <f t="shared" si="54"/>
        <v>10.053519787537553</v>
      </c>
      <c r="R204" s="21">
        <f t="shared" si="54"/>
        <v>9.2782514062874686</v>
      </c>
      <c r="S204" s="21">
        <f t="shared" si="54"/>
        <v>8.5078916759294607</v>
      </c>
      <c r="T204" s="21">
        <f t="shared" si="54"/>
        <v>7.9112728532170955</v>
      </c>
      <c r="U204" s="21">
        <f t="shared" si="54"/>
        <v>7.264741411518556</v>
      </c>
      <c r="V204" s="21">
        <f t="shared" si="54"/>
        <v>6.6481708820953376</v>
      </c>
      <c r="W204" s="21">
        <f t="shared" si="54"/>
        <v>6.0316003526721289</v>
      </c>
      <c r="X204" s="21">
        <f t="shared" si="54"/>
        <v>5.4150298232489105</v>
      </c>
      <c r="Y204" s="21">
        <f t="shared" si="54"/>
        <v>5.0959352521217269</v>
      </c>
      <c r="Z204" s="21">
        <f t="shared" si="54"/>
        <v>4.7768406809945478</v>
      </c>
      <c r="AA204" s="21">
        <f t="shared" si="54"/>
        <v>1.4365743715663271</v>
      </c>
      <c r="AB204" s="21">
        <f t="shared" si="54"/>
        <v>0</v>
      </c>
      <c r="AC204" s="21">
        <f t="shared" si="54"/>
        <v>0</v>
      </c>
      <c r="AD204" s="21">
        <f t="shared" si="54"/>
        <v>0</v>
      </c>
      <c r="AE204" s="21">
        <f t="shared" si="54"/>
        <v>0</v>
      </c>
      <c r="AF204" s="21">
        <f t="shared" si="54"/>
        <v>0</v>
      </c>
      <c r="AG204" s="21">
        <f t="shared" si="54"/>
        <v>0</v>
      </c>
      <c r="AH204" s="21">
        <f t="shared" si="54"/>
        <v>0</v>
      </c>
      <c r="AI204" s="21">
        <f t="shared" si="54"/>
        <v>0</v>
      </c>
      <c r="AJ204" s="21">
        <f t="shared" si="54"/>
        <v>0</v>
      </c>
      <c r="AK204" s="21">
        <f t="shared" si="54"/>
        <v>0</v>
      </c>
      <c r="AL204" s="21">
        <f t="shared" si="54"/>
        <v>0</v>
      </c>
      <c r="AM204" s="21">
        <f t="shared" si="54"/>
        <v>0</v>
      </c>
      <c r="AN204" s="21">
        <f t="shared" si="54"/>
        <v>0</v>
      </c>
      <c r="AO204" s="21">
        <f t="shared" si="54"/>
        <v>0</v>
      </c>
      <c r="AP204" s="21">
        <f t="shared" si="54"/>
        <v>0</v>
      </c>
      <c r="AQ204" s="21">
        <f t="shared" si="54"/>
        <v>0</v>
      </c>
      <c r="AR204" s="21">
        <f t="shared" si="54"/>
        <v>0</v>
      </c>
    </row>
    <row r="205" spans="1:45" x14ac:dyDescent="0.25">
      <c r="H205" s="17" t="str">
        <f t="shared" si="52"/>
        <v>DIC5</v>
      </c>
      <c r="J205" s="61" t="s">
        <v>140</v>
      </c>
      <c r="K205" s="41" t="s">
        <v>388</v>
      </c>
      <c r="L205" s="22" t="str">
        <f>+$B$9</f>
        <v>VIM - GAS</v>
      </c>
      <c r="M205" s="21">
        <f t="shared" si="54"/>
        <v>0</v>
      </c>
      <c r="N205" s="21">
        <f t="shared" si="54"/>
        <v>0</v>
      </c>
      <c r="O205" s="21">
        <f t="shared" si="54"/>
        <v>0</v>
      </c>
      <c r="P205" s="21">
        <f t="shared" si="54"/>
        <v>0</v>
      </c>
      <c r="Q205" s="21">
        <f t="shared" si="54"/>
        <v>0</v>
      </c>
      <c r="R205" s="21">
        <f t="shared" si="54"/>
        <v>0</v>
      </c>
      <c r="S205" s="21">
        <f t="shared" si="54"/>
        <v>0</v>
      </c>
      <c r="T205" s="21">
        <f t="shared" si="54"/>
        <v>0</v>
      </c>
      <c r="U205" s="21">
        <f t="shared" si="54"/>
        <v>0</v>
      </c>
      <c r="V205" s="21">
        <f t="shared" si="54"/>
        <v>0</v>
      </c>
      <c r="W205" s="21">
        <f t="shared" si="54"/>
        <v>0</v>
      </c>
      <c r="X205" s="21">
        <f t="shared" si="54"/>
        <v>0</v>
      </c>
      <c r="Y205" s="21">
        <f t="shared" si="54"/>
        <v>0</v>
      </c>
      <c r="Z205" s="21">
        <f t="shared" si="54"/>
        <v>0</v>
      </c>
      <c r="AA205" s="21">
        <f t="shared" si="54"/>
        <v>0</v>
      </c>
      <c r="AB205" s="21">
        <f t="shared" si="54"/>
        <v>0</v>
      </c>
      <c r="AC205" s="21">
        <f t="shared" si="54"/>
        <v>0</v>
      </c>
      <c r="AD205" s="21">
        <f t="shared" si="54"/>
        <v>0</v>
      </c>
      <c r="AE205" s="21">
        <f t="shared" si="54"/>
        <v>0</v>
      </c>
      <c r="AF205" s="21">
        <f t="shared" si="54"/>
        <v>0</v>
      </c>
      <c r="AG205" s="21">
        <f t="shared" si="54"/>
        <v>0</v>
      </c>
      <c r="AH205" s="21">
        <f t="shared" si="54"/>
        <v>0</v>
      </c>
      <c r="AI205" s="21">
        <f t="shared" si="54"/>
        <v>0</v>
      </c>
      <c r="AJ205" s="21">
        <f t="shared" si="54"/>
        <v>0</v>
      </c>
      <c r="AK205" s="21">
        <f t="shared" si="54"/>
        <v>0</v>
      </c>
      <c r="AL205" s="21">
        <f t="shared" si="54"/>
        <v>0</v>
      </c>
      <c r="AM205" s="21">
        <f t="shared" si="54"/>
        <v>0</v>
      </c>
      <c r="AN205" s="21">
        <f t="shared" si="54"/>
        <v>0</v>
      </c>
      <c r="AO205" s="21">
        <f t="shared" si="54"/>
        <v>0</v>
      </c>
      <c r="AP205" s="21">
        <f t="shared" si="54"/>
        <v>0</v>
      </c>
      <c r="AQ205" s="21">
        <f t="shared" si="54"/>
        <v>0</v>
      </c>
      <c r="AR205" s="21">
        <f t="shared" si="54"/>
        <v>0</v>
      </c>
    </row>
    <row r="206" spans="1:45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22"/>
      <c r="M206" s="75">
        <f>+SUM(M199:M205)</f>
        <v>458.94536426461218</v>
      </c>
      <c r="N206" s="75">
        <f t="shared" ref="N206:AR206" si="55">+SUM(N199:N205)</f>
        <v>433.97106185940385</v>
      </c>
      <c r="O206" s="75">
        <f t="shared" si="55"/>
        <v>408.37945196383782</v>
      </c>
      <c r="P206" s="75">
        <f t="shared" si="55"/>
        <v>387.17374495504231</v>
      </c>
      <c r="Q206" s="75">
        <f t="shared" si="55"/>
        <v>347.39704673727124</v>
      </c>
      <c r="R206" s="75">
        <f t="shared" si="55"/>
        <v>320.05658383863386</v>
      </c>
      <c r="S206" s="75">
        <f t="shared" si="55"/>
        <v>292.70606844135943</v>
      </c>
      <c r="T206" s="75">
        <f t="shared" si="55"/>
        <v>270.23504954193248</v>
      </c>
      <c r="U206" s="75">
        <f t="shared" si="55"/>
        <v>230.81753919860915</v>
      </c>
      <c r="V206" s="75">
        <f t="shared" si="55"/>
        <v>179.13757547278746</v>
      </c>
      <c r="W206" s="75">
        <f t="shared" si="55"/>
        <v>115.22127895414573</v>
      </c>
      <c r="X206" s="75">
        <f t="shared" si="55"/>
        <v>113.36515510816199</v>
      </c>
      <c r="Y206" s="75">
        <f t="shared" si="55"/>
        <v>113.0460605370348</v>
      </c>
      <c r="Z206" s="75">
        <f t="shared" si="55"/>
        <v>80.518510913488839</v>
      </c>
      <c r="AA206" s="75">
        <f t="shared" si="55"/>
        <v>1.4365743715663271</v>
      </c>
      <c r="AB206" s="75">
        <f t="shared" si="55"/>
        <v>0</v>
      </c>
      <c r="AC206" s="75">
        <f t="shared" si="55"/>
        <v>0</v>
      </c>
      <c r="AD206" s="75">
        <f t="shared" si="55"/>
        <v>0</v>
      </c>
      <c r="AE206" s="75">
        <f t="shared" si="55"/>
        <v>0</v>
      </c>
      <c r="AF206" s="75">
        <f t="shared" si="55"/>
        <v>0</v>
      </c>
      <c r="AG206" s="75">
        <f t="shared" si="55"/>
        <v>0</v>
      </c>
      <c r="AH206" s="75">
        <f t="shared" si="55"/>
        <v>0</v>
      </c>
      <c r="AI206" s="75">
        <f t="shared" si="55"/>
        <v>0</v>
      </c>
      <c r="AJ206" s="75">
        <f t="shared" si="55"/>
        <v>0</v>
      </c>
      <c r="AK206" s="75">
        <f t="shared" si="55"/>
        <v>0</v>
      </c>
      <c r="AL206" s="75">
        <f t="shared" si="55"/>
        <v>0</v>
      </c>
      <c r="AM206" s="75">
        <f t="shared" si="55"/>
        <v>0</v>
      </c>
      <c r="AN206" s="75">
        <f t="shared" si="55"/>
        <v>0</v>
      </c>
      <c r="AO206" s="75">
        <f t="shared" si="55"/>
        <v>0</v>
      </c>
      <c r="AP206" s="75">
        <f t="shared" si="55"/>
        <v>0</v>
      </c>
      <c r="AQ206" s="75">
        <f t="shared" si="55"/>
        <v>0</v>
      </c>
      <c r="AR206" s="75">
        <f t="shared" si="55"/>
        <v>0</v>
      </c>
    </row>
    <row r="207" spans="1:45" x14ac:dyDescent="0.25">
      <c r="H207"/>
      <c r="I207"/>
    </row>
    <row r="208" spans="1:45" ht="18.75" x14ac:dyDescent="0.3">
      <c r="H208"/>
      <c r="I208" s="17" t="str">
        <f>+IF(OR(J209="OIL",J209="OIL-eq"),$I$5,IF(J209="GAS",$I$4,IF(J209="GSL",$I$8,IF(J209="DSL",$I$9,IF(J209="KER",$I$10,IF(J209="LPG",$I$11,IF(J209="HFO",$I$12,IF(J209="AVG",$I$13,IF(J209="RFG",$I$14,IF(J209="ELC",$I$15,$I$16))))))))))</f>
        <v>Kb/d</v>
      </c>
      <c r="K208" s="34" t="s">
        <v>418</v>
      </c>
    </row>
    <row r="209" spans="1:44" x14ac:dyDescent="0.25">
      <c r="H209" s="12"/>
      <c r="I209" s="115">
        <f>+IF(OR(J209="OIL",J209="OIL-eq"),$H$5,IF(J209="GAS",$H$4,IF(J209="GSL",$H$8,IF(J209="DSL",$H$9,IF(J209="KER",$H$10,IF(J209="LPG",$H$11,IF(J209="HFO",$H$12,IF(J209="AVG",$H$13,IF(J209="RFG",$H$14,IF(J209="ELC",$H$15,$H$16))))))))))</f>
        <v>0.44987291090267001</v>
      </c>
      <c r="J209" s="67" t="s">
        <v>435</v>
      </c>
      <c r="K209" s="2" t="s">
        <v>26</v>
      </c>
    </row>
    <row r="210" spans="1:44" x14ac:dyDescent="0.25">
      <c r="E210" s="132"/>
      <c r="H210" s="43"/>
      <c r="I210" s="43"/>
      <c r="J210" s="15"/>
      <c r="K210" s="16"/>
    </row>
    <row r="211" spans="1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:44" x14ac:dyDescent="0.25">
      <c r="H212" s="17" t="str">
        <f t="shared" ref="H212:H218" si="56">+$B$1</f>
        <v>DIC5</v>
      </c>
      <c r="J212" s="51" t="s">
        <v>391</v>
      </c>
      <c r="K212" s="13" t="s">
        <v>392</v>
      </c>
      <c r="L212" s="22" t="str">
        <f>+$B$3</f>
        <v>GU - Gas</v>
      </c>
      <c r="M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R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4" x14ac:dyDescent="0.25">
      <c r="H213" s="17" t="str">
        <f t="shared" si="56"/>
        <v>DIC5</v>
      </c>
      <c r="J213" s="24" t="s">
        <v>138</v>
      </c>
      <c r="K213" s="13" t="s">
        <v>163</v>
      </c>
      <c r="L213" s="22" t="str">
        <f>+$B$4</f>
        <v>LLO - Ligth</v>
      </c>
      <c r="M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N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O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P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Q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U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V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W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X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R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4" x14ac:dyDescent="0.25">
      <c r="H214" s="17" t="str">
        <f t="shared" si="56"/>
        <v>DIC5</v>
      </c>
      <c r="J214" s="24" t="s">
        <v>137</v>
      </c>
      <c r="K214" s="13" t="s">
        <v>162</v>
      </c>
      <c r="L214" s="22" t="str">
        <f>+$B$5</f>
        <v>LLO - Heavy</v>
      </c>
      <c r="M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N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O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P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Q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R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S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T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U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V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W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X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Z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AA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R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4" x14ac:dyDescent="0.25">
      <c r="H215" s="17" t="str">
        <f t="shared" si="56"/>
        <v>DIC5</v>
      </c>
      <c r="J215" s="24" t="s">
        <v>139</v>
      </c>
      <c r="K215" s="13" t="s">
        <v>164</v>
      </c>
      <c r="L215" s="22" t="str">
        <f>+$B$6</f>
        <v>PU - Ligth</v>
      </c>
      <c r="M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R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S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T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U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R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4" x14ac:dyDescent="0.25">
      <c r="H216" s="17" t="str">
        <f t="shared" si="56"/>
        <v>DIC5</v>
      </c>
      <c r="J216" s="24" t="s">
        <v>141</v>
      </c>
      <c r="K216" s="13" t="s">
        <v>165</v>
      </c>
      <c r="L216" s="22" t="str">
        <f>+$B$7</f>
        <v>VMM - Medium</v>
      </c>
      <c r="M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N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O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P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Q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R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S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T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U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V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R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4" x14ac:dyDescent="0.25">
      <c r="H217" s="17" t="str">
        <f t="shared" si="56"/>
        <v>DIC5</v>
      </c>
      <c r="J217" s="24" t="s">
        <v>142</v>
      </c>
      <c r="K217" s="13" t="s">
        <v>379</v>
      </c>
      <c r="L217" s="22" t="str">
        <f>+$B$8</f>
        <v>VSM - Medium</v>
      </c>
      <c r="M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N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O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P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Q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R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T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U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V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W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X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Y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Z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AA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R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4" x14ac:dyDescent="0.25">
      <c r="H218" s="17" t="str">
        <f t="shared" si="56"/>
        <v>DIC5</v>
      </c>
      <c r="J218" s="51" t="s">
        <v>140</v>
      </c>
      <c r="K218" s="13" t="s">
        <v>393</v>
      </c>
      <c r="L218" s="22" t="str">
        <f>+$B$9</f>
        <v>VIM - GAS</v>
      </c>
      <c r="M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R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4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22"/>
      <c r="M219" s="75">
        <f>+SUM(M212:M218)</f>
        <v>427.71488651683177</v>
      </c>
      <c r="N219" s="75">
        <f t="shared" ref="N219" si="57">+SUM(N212:N218)</f>
        <v>402.16153494305132</v>
      </c>
      <c r="O219" s="75">
        <f t="shared" ref="O219:AR219" si="58">+SUM(O212:O218)</f>
        <v>375.98851996832622</v>
      </c>
      <c r="P219" s="75">
        <f t="shared" si="58"/>
        <v>354.20140788037156</v>
      </c>
      <c r="Q219" s="75">
        <f t="shared" si="58"/>
        <v>313.84330458344141</v>
      </c>
      <c r="R219" s="75">
        <f t="shared" si="58"/>
        <v>287.86372132533177</v>
      </c>
      <c r="S219" s="75">
        <f t="shared" si="58"/>
        <v>260.66314355957303</v>
      </c>
      <c r="T219" s="75">
        <f t="shared" si="58"/>
        <v>263.82788654332001</v>
      </c>
      <c r="U219" s="75">
        <f t="shared" si="58"/>
        <v>193.65413551981604</v>
      </c>
      <c r="V219" s="75">
        <f t="shared" si="58"/>
        <v>104.74902292099119</v>
      </c>
      <c r="W219" s="75">
        <f t="shared" si="58"/>
        <v>55.263718654451957</v>
      </c>
      <c r="X219" s="75">
        <f t="shared" si="58"/>
        <v>53.40759480846819</v>
      </c>
      <c r="Y219" s="75">
        <f t="shared" si="58"/>
        <v>53.088500237341009</v>
      </c>
      <c r="Z219" s="75">
        <f t="shared" si="58"/>
        <v>20.480866201533757</v>
      </c>
      <c r="AA219" s="75">
        <f t="shared" si="58"/>
        <v>0</v>
      </c>
      <c r="AB219" s="75">
        <f t="shared" si="58"/>
        <v>0</v>
      </c>
      <c r="AC219" s="75">
        <f t="shared" si="58"/>
        <v>0</v>
      </c>
      <c r="AD219" s="75">
        <f t="shared" si="58"/>
        <v>0</v>
      </c>
      <c r="AE219" s="75">
        <f t="shared" si="58"/>
        <v>0</v>
      </c>
      <c r="AF219" s="75">
        <f t="shared" si="58"/>
        <v>0</v>
      </c>
      <c r="AG219" s="75">
        <f t="shared" si="58"/>
        <v>0</v>
      </c>
      <c r="AH219" s="75">
        <f t="shared" si="58"/>
        <v>0</v>
      </c>
      <c r="AI219" s="75">
        <f t="shared" si="58"/>
        <v>0</v>
      </c>
      <c r="AJ219" s="75">
        <f t="shared" si="58"/>
        <v>0</v>
      </c>
      <c r="AK219" s="75">
        <f t="shared" si="58"/>
        <v>0</v>
      </c>
      <c r="AL219" s="75">
        <f t="shared" si="58"/>
        <v>0</v>
      </c>
      <c r="AM219" s="75">
        <f t="shared" si="58"/>
        <v>0</v>
      </c>
      <c r="AN219" s="75">
        <f t="shared" si="58"/>
        <v>0</v>
      </c>
      <c r="AO219" s="75">
        <f t="shared" si="58"/>
        <v>0</v>
      </c>
      <c r="AP219" s="75">
        <f t="shared" si="58"/>
        <v>0</v>
      </c>
      <c r="AQ219" s="75">
        <f t="shared" si="58"/>
        <v>0</v>
      </c>
      <c r="AR219" s="75">
        <f t="shared" si="58"/>
        <v>0</v>
      </c>
    </row>
    <row r="220" spans="1:44" x14ac:dyDescent="0.25">
      <c r="H220"/>
      <c r="I220"/>
    </row>
    <row r="221" spans="1:44" ht="18.75" x14ac:dyDescent="0.3">
      <c r="H221"/>
      <c r="I221" s="17" t="str">
        <f>+IF(OR(J222="OIL",J222="OIL-eq"),$I$5,IF(J222="GAS",$I$4,IF(J222="GSL",$I$8,IF(J222="DSL",$I$9,IF(J222="KER",$I$10,IF(J222="LPG",$I$11,IF(J222="HFO",$I$12,IF(J222="AVG",$I$13,IF(J222="RFG",$I$14,IF(J222="ELC",$I$15,$I$16))))))))))</f>
        <v>Kb/d</v>
      </c>
      <c r="K221" s="34" t="s">
        <v>419</v>
      </c>
    </row>
    <row r="222" spans="1:44" x14ac:dyDescent="0.25">
      <c r="H222" s="12"/>
      <c r="I222" s="115">
        <f>+IF(OR(J222="OIL",J222="OIL-eq"),$H$5,IF(J222="GAS",$H$4,IF(J222="GSL",$H$8,IF(J222="DSL",$H$9,IF(J222="KER",$H$10,IF(J222="LPG",$H$11,IF(J222="HFO",$H$12,IF(J222="AVG",$H$13,IF(J222="RFG",$H$14,IF(J222="ELC",$H$15,$H$16))))))))))</f>
        <v>0.44987291090267001</v>
      </c>
      <c r="J222" s="67" t="s">
        <v>435</v>
      </c>
      <c r="K222" s="2" t="s">
        <v>26</v>
      </c>
    </row>
    <row r="223" spans="1:44" x14ac:dyDescent="0.25">
      <c r="H223" s="43"/>
      <c r="I223" s="43"/>
      <c r="J223" s="15"/>
      <c r="K223" s="16"/>
    </row>
    <row r="224" spans="1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:44" x14ac:dyDescent="0.25">
      <c r="H225" s="17" t="str">
        <f t="shared" ref="H225:H231" si="59">+$B$1</f>
        <v>DIC5</v>
      </c>
      <c r="J225" s="51" t="s">
        <v>391</v>
      </c>
      <c r="K225" s="13" t="s">
        <v>394</v>
      </c>
      <c r="L225" s="22" t="str">
        <f>+$B$3</f>
        <v>GU - Gas</v>
      </c>
      <c r="M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R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4" x14ac:dyDescent="0.25">
      <c r="H226" s="17" t="str">
        <f t="shared" si="59"/>
        <v>DIC5</v>
      </c>
      <c r="J226" s="24" t="s">
        <v>138</v>
      </c>
      <c r="K226" s="13" t="s">
        <v>395</v>
      </c>
      <c r="L226" s="22" t="str">
        <f>+$B$4</f>
        <v>LLO - Ligth</v>
      </c>
      <c r="M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R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4" x14ac:dyDescent="0.25">
      <c r="H227" s="17" t="str">
        <f t="shared" si="59"/>
        <v>DIC5</v>
      </c>
      <c r="J227" s="24" t="s">
        <v>137</v>
      </c>
      <c r="K227" s="13" t="s">
        <v>166</v>
      </c>
      <c r="L227" s="22" t="str">
        <f>+$B$5</f>
        <v>LLO - Heavy</v>
      </c>
      <c r="M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U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V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W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Z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AA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R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4" x14ac:dyDescent="0.25">
      <c r="H228" s="17" t="str">
        <f t="shared" si="59"/>
        <v>DIC5</v>
      </c>
      <c r="J228" s="24" t="s">
        <v>139</v>
      </c>
      <c r="K228" s="13" t="s">
        <v>167</v>
      </c>
      <c r="L228" s="22" t="str">
        <f>+$B$6</f>
        <v>PU - Ligth</v>
      </c>
      <c r="M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N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O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P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Q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R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R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4" x14ac:dyDescent="0.25">
      <c r="H229" s="17" t="str">
        <f t="shared" si="59"/>
        <v>DIC5</v>
      </c>
      <c r="J229" s="24" t="s">
        <v>141</v>
      </c>
      <c r="K229" s="13" t="s">
        <v>168</v>
      </c>
      <c r="L229" s="22" t="str">
        <f>+$B$7</f>
        <v>VMM - Medium</v>
      </c>
      <c r="M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N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O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P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Q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R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S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T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U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R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4" x14ac:dyDescent="0.25">
      <c r="H230" s="17" t="str">
        <f t="shared" si="59"/>
        <v>DIC5</v>
      </c>
      <c r="J230" s="24" t="s">
        <v>142</v>
      </c>
      <c r="K230" s="13" t="s">
        <v>169</v>
      </c>
      <c r="L230" s="22" t="str">
        <f>+$B$8</f>
        <v>VSM - Medium</v>
      </c>
      <c r="M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N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O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P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Q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R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S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T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AA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B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R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4" x14ac:dyDescent="0.25">
      <c r="H231" s="17" t="str">
        <f t="shared" si="59"/>
        <v>DIC5</v>
      </c>
      <c r="J231" s="51" t="s">
        <v>140</v>
      </c>
      <c r="K231" s="13" t="s">
        <v>396</v>
      </c>
      <c r="L231" s="22" t="str">
        <f>+$B$9</f>
        <v>VIM - GAS</v>
      </c>
      <c r="M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R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4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22"/>
      <c r="M232" s="75">
        <f>+SUM(M225:M231)</f>
        <v>31.230477747780419</v>
      </c>
      <c r="N232" s="75">
        <f t="shared" ref="N232" si="60">+SUM(N225:N231)</f>
        <v>31.809526916352553</v>
      </c>
      <c r="O232" s="75">
        <f t="shared" ref="O232:AR232" si="61">+SUM(O225:O231)</f>
        <v>32.390931995511636</v>
      </c>
      <c r="P232" s="75">
        <f t="shared" si="61"/>
        <v>32.972337074670733</v>
      </c>
      <c r="Q232" s="75">
        <f t="shared" si="61"/>
        <v>33.553742153829859</v>
      </c>
      <c r="R232" s="75">
        <f t="shared" si="61"/>
        <v>32.192862513302067</v>
      </c>
      <c r="S232" s="75">
        <f t="shared" si="61"/>
        <v>32.042924881786448</v>
      </c>
      <c r="T232" s="75">
        <f t="shared" si="61"/>
        <v>6.407162998612467</v>
      </c>
      <c r="U232" s="75">
        <f t="shared" si="61"/>
        <v>37.163403678793131</v>
      </c>
      <c r="V232" s="75">
        <f t="shared" si="61"/>
        <v>74.388552551796266</v>
      </c>
      <c r="W232" s="75">
        <f t="shared" si="61"/>
        <v>59.957560299693782</v>
      </c>
      <c r="X232" s="75">
        <f t="shared" si="61"/>
        <v>59.957560299693782</v>
      </c>
      <c r="Y232" s="75">
        <f t="shared" si="61"/>
        <v>59.957560299693782</v>
      </c>
      <c r="Z232" s="75">
        <f t="shared" si="61"/>
        <v>60.037644711955075</v>
      </c>
      <c r="AA232" s="75">
        <f t="shared" si="61"/>
        <v>1.4365743715663271</v>
      </c>
      <c r="AB232" s="75">
        <f t="shared" si="61"/>
        <v>0</v>
      </c>
      <c r="AC232" s="75">
        <f t="shared" si="61"/>
        <v>0</v>
      </c>
      <c r="AD232" s="75">
        <f t="shared" si="61"/>
        <v>0</v>
      </c>
      <c r="AE232" s="75">
        <f t="shared" si="61"/>
        <v>0</v>
      </c>
      <c r="AF232" s="75">
        <f t="shared" si="61"/>
        <v>0</v>
      </c>
      <c r="AG232" s="75">
        <f t="shared" si="61"/>
        <v>0</v>
      </c>
      <c r="AH232" s="75">
        <f t="shared" si="61"/>
        <v>0</v>
      </c>
      <c r="AI232" s="75">
        <f t="shared" si="61"/>
        <v>0</v>
      </c>
      <c r="AJ232" s="75">
        <f t="shared" si="61"/>
        <v>0</v>
      </c>
      <c r="AK232" s="75">
        <f t="shared" si="61"/>
        <v>0</v>
      </c>
      <c r="AL232" s="75">
        <f t="shared" si="61"/>
        <v>0</v>
      </c>
      <c r="AM232" s="75">
        <f t="shared" si="61"/>
        <v>0</v>
      </c>
      <c r="AN232" s="75">
        <f t="shared" si="61"/>
        <v>0</v>
      </c>
      <c r="AO232" s="75">
        <f t="shared" si="61"/>
        <v>0</v>
      </c>
      <c r="AP232" s="75">
        <f t="shared" si="61"/>
        <v>0</v>
      </c>
      <c r="AQ232" s="75">
        <f t="shared" si="61"/>
        <v>0</v>
      </c>
      <c r="AR232" s="75">
        <f t="shared" si="61"/>
        <v>0</v>
      </c>
    </row>
    <row r="233" spans="1:44" s="175" customFormat="1" ht="15.75" thickBot="1" x14ac:dyDescent="0.3">
      <c r="A233" s="174"/>
      <c r="B233" s="174"/>
      <c r="C233" s="174"/>
      <c r="D233" s="174"/>
      <c r="E233" s="174"/>
      <c r="F233" s="178"/>
      <c r="L233" s="177"/>
    </row>
    <row r="234" spans="1:44" ht="23.25" x14ac:dyDescent="0.35">
      <c r="H234"/>
      <c r="I234"/>
      <c r="K234" s="189" t="s">
        <v>420</v>
      </c>
    </row>
    <row r="235" spans="1:44" ht="18.75" x14ac:dyDescent="0.3">
      <c r="H235"/>
      <c r="I235" s="17" t="str">
        <f>+IF(OR(J236="OIL",J236="OIL-eq"),$I$5,IF(J236="GAS",$I$4,IF(J236="GSL",$I$8,IF(J236="DSL",$I$9,IF(J236="KER",$I$10,IF(J236="LPG",$I$11,IF(J236="HFO",$I$12,IF(J236="AVG",$I$13,IF(J236="RFG",$I$14,IF(J236="ELC",$I$15,$I$16))))))))))</f>
        <v>Kb/d</v>
      </c>
      <c r="K235" s="34" t="s">
        <v>421</v>
      </c>
    </row>
    <row r="236" spans="1:44" x14ac:dyDescent="0.25">
      <c r="H236" s="12"/>
      <c r="I236" s="115">
        <f>+IF(OR(J236="OIL",J236="OIL-eq"),$H$5,IF(J236="GAS",$H$4,IF(J236="GSL",$H$8,IF(J236="DSL",$H$9,IF(J236="KER",$H$10,IF(J236="LPG",$H$11,IF(J236="HFO",$H$12,IF(J236="AVG",$H$13,IF(J236="RFG",$H$14,IF(J236="ELC",$H$15,$H$16))))))))))</f>
        <v>0.48319683022879367</v>
      </c>
      <c r="J236" s="67" t="s">
        <v>34</v>
      </c>
      <c r="K236" s="2" t="s">
        <v>26</v>
      </c>
    </row>
    <row r="237" spans="1:44" x14ac:dyDescent="0.25">
      <c r="H237" s="43"/>
      <c r="I237" s="43"/>
      <c r="J237" s="15"/>
      <c r="K237" s="16"/>
    </row>
    <row r="238" spans="1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:44" x14ac:dyDescent="0.25">
      <c r="H239" s="17" t="str">
        <f t="shared" ref="H239:H245" si="62">+$B$1</f>
        <v>DIC5</v>
      </c>
      <c r="J239" s="51" t="s">
        <v>34</v>
      </c>
      <c r="K239" s="13" t="s">
        <v>305</v>
      </c>
      <c r="L239" s="22" t="str">
        <f>+$B$3</f>
        <v>GU - Gas</v>
      </c>
      <c r="M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R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4" x14ac:dyDescent="0.25">
      <c r="H240" s="17" t="str">
        <f t="shared" si="62"/>
        <v>DIC5</v>
      </c>
      <c r="J240" s="51" t="s">
        <v>34</v>
      </c>
      <c r="K240" s="13" t="s">
        <v>306</v>
      </c>
      <c r="L240" s="22" t="str">
        <f>+$B$4</f>
        <v>LLO - Ligth</v>
      </c>
      <c r="M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R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4" x14ac:dyDescent="0.25">
      <c r="H241" s="17" t="str">
        <f t="shared" si="62"/>
        <v>DIC5</v>
      </c>
      <c r="J241" s="51" t="s">
        <v>34</v>
      </c>
      <c r="K241" s="13" t="s">
        <v>307</v>
      </c>
      <c r="L241" s="22" t="str">
        <f>+$B$5</f>
        <v>LLO - Heavy</v>
      </c>
      <c r="M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R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4" x14ac:dyDescent="0.25">
      <c r="H242" s="17" t="str">
        <f t="shared" si="62"/>
        <v>DIC5</v>
      </c>
      <c r="J242" s="51" t="s">
        <v>34</v>
      </c>
      <c r="K242" s="13" t="s">
        <v>308</v>
      </c>
      <c r="L242" s="22" t="str">
        <f>+$B$6</f>
        <v>PU - Ligth</v>
      </c>
      <c r="M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R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4" x14ac:dyDescent="0.25">
      <c r="H243" s="17" t="str">
        <f t="shared" si="62"/>
        <v>DIC5</v>
      </c>
      <c r="J243" s="51" t="s">
        <v>34</v>
      </c>
      <c r="K243" s="13" t="s">
        <v>309</v>
      </c>
      <c r="L243" s="22" t="str">
        <f>+$B$7</f>
        <v>VMM - Medium</v>
      </c>
      <c r="M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R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4" x14ac:dyDescent="0.25">
      <c r="H244" s="17" t="str">
        <f t="shared" si="62"/>
        <v>DIC5</v>
      </c>
      <c r="J244" s="51" t="s">
        <v>34</v>
      </c>
      <c r="K244" s="13" t="s">
        <v>310</v>
      </c>
      <c r="L244" s="22" t="str">
        <f>+$B$8</f>
        <v>VSM - Medium</v>
      </c>
      <c r="M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R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4" x14ac:dyDescent="0.25">
      <c r="H245" s="17" t="str">
        <f t="shared" si="62"/>
        <v>DIC5</v>
      </c>
      <c r="J245" s="51" t="s">
        <v>34</v>
      </c>
      <c r="K245" s="13" t="s">
        <v>311</v>
      </c>
      <c r="L245" s="22" t="str">
        <f>+$B$9</f>
        <v>VIM - GAS</v>
      </c>
      <c r="M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R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4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22"/>
      <c r="M246" s="75">
        <f>+SUM(M239:M245)</f>
        <v>0</v>
      </c>
      <c r="N246" s="75">
        <f t="shared" ref="N246" si="63">+SUM(N239:N245)</f>
        <v>0</v>
      </c>
      <c r="O246" s="75">
        <f t="shared" ref="O246:AR246" si="64">+SUM(O239:O245)</f>
        <v>0</v>
      </c>
      <c r="P246" s="75">
        <f t="shared" si="64"/>
        <v>0</v>
      </c>
      <c r="Q246" s="75">
        <f t="shared" si="64"/>
        <v>0</v>
      </c>
      <c r="R246" s="75">
        <f t="shared" si="64"/>
        <v>0</v>
      </c>
      <c r="S246" s="75">
        <f t="shared" si="64"/>
        <v>0</v>
      </c>
      <c r="T246" s="75">
        <f t="shared" si="64"/>
        <v>0</v>
      </c>
      <c r="U246" s="75">
        <f t="shared" si="64"/>
        <v>0</v>
      </c>
      <c r="V246" s="75">
        <f t="shared" si="64"/>
        <v>0</v>
      </c>
      <c r="W246" s="75">
        <f t="shared" si="64"/>
        <v>0</v>
      </c>
      <c r="X246" s="75">
        <f t="shared" si="64"/>
        <v>0</v>
      </c>
      <c r="Y246" s="75">
        <f t="shared" si="64"/>
        <v>0</v>
      </c>
      <c r="Z246" s="75">
        <f t="shared" si="64"/>
        <v>0</v>
      </c>
      <c r="AA246" s="75">
        <f t="shared" si="64"/>
        <v>0</v>
      </c>
      <c r="AB246" s="75">
        <f t="shared" si="64"/>
        <v>0</v>
      </c>
      <c r="AC246" s="75">
        <f t="shared" si="64"/>
        <v>0</v>
      </c>
      <c r="AD246" s="75">
        <f t="shared" si="64"/>
        <v>0</v>
      </c>
      <c r="AE246" s="75">
        <f t="shared" si="64"/>
        <v>0</v>
      </c>
      <c r="AF246" s="75">
        <f t="shared" si="64"/>
        <v>0</v>
      </c>
      <c r="AG246" s="75">
        <f t="shared" si="64"/>
        <v>0</v>
      </c>
      <c r="AH246" s="75">
        <f t="shared" si="64"/>
        <v>0</v>
      </c>
      <c r="AI246" s="75">
        <f t="shared" si="64"/>
        <v>0</v>
      </c>
      <c r="AJ246" s="75">
        <f t="shared" si="64"/>
        <v>0</v>
      </c>
      <c r="AK246" s="75">
        <f t="shared" si="64"/>
        <v>0</v>
      </c>
      <c r="AL246" s="75">
        <f t="shared" si="64"/>
        <v>0</v>
      </c>
      <c r="AM246" s="75">
        <f t="shared" si="64"/>
        <v>0</v>
      </c>
      <c r="AN246" s="75">
        <f t="shared" si="64"/>
        <v>0</v>
      </c>
      <c r="AO246" s="75">
        <f t="shared" si="64"/>
        <v>0</v>
      </c>
      <c r="AP246" s="75">
        <f t="shared" si="64"/>
        <v>0</v>
      </c>
      <c r="AQ246" s="75">
        <f t="shared" si="64"/>
        <v>0</v>
      </c>
      <c r="AR246" s="75">
        <f t="shared" si="64"/>
        <v>0</v>
      </c>
    </row>
    <row r="247" spans="1:44" x14ac:dyDescent="0.25">
      <c r="H247"/>
      <c r="I247"/>
    </row>
    <row r="248" spans="1:44" ht="18.75" x14ac:dyDescent="0.3">
      <c r="H248"/>
      <c r="I248" s="17" t="str">
        <f>+IF(OR(J249="OIL",J249="OIL-eq"),$I$5,IF(J249="GAS",$I$4,IF(J249="GSL",$I$8,IF(J249="DSL",$I$9,IF(J249="KER",$I$10,IF(J249="LPG",$I$11,IF(J249="HFO",$I$12,IF(J249="AVG",$I$13,IF(J249="RFG",$I$14,IF(J249="ELC",$I$15,$I$16))))))))))</f>
        <v>Kb/d</v>
      </c>
      <c r="K248" s="34" t="s">
        <v>422</v>
      </c>
    </row>
    <row r="249" spans="1:44" x14ac:dyDescent="0.25">
      <c r="H249" s="12"/>
      <c r="I249" s="115">
        <f>+IF(OR(J249="OIL",J249="OIL-eq"),$H$5,IF(J249="GAS",$H$4,IF(J249="GSL",$H$8,IF(J249="DSL",$H$9,IF(J249="KER",$H$10,IF(J249="LPG",$H$11,IF(J249="HFO",$H$12,IF(J249="AVG",$H$13,IF(J249="RFG",$H$14,IF(J249="ELC",$H$15,$H$16))))))))))</f>
        <v>0.67480936635400501</v>
      </c>
      <c r="J249" s="67" t="s">
        <v>43</v>
      </c>
      <c r="K249" s="2" t="s">
        <v>26</v>
      </c>
    </row>
    <row r="250" spans="1:44" x14ac:dyDescent="0.25">
      <c r="H250" s="43"/>
      <c r="I250" s="43"/>
      <c r="J250" s="15"/>
      <c r="K250" s="16"/>
    </row>
    <row r="251" spans="1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:44" x14ac:dyDescent="0.25">
      <c r="H252" s="17" t="str">
        <f t="shared" ref="H252:H258" si="65">+$B$1</f>
        <v>DIC5</v>
      </c>
      <c r="J252" s="51" t="s">
        <v>43</v>
      </c>
      <c r="K252" s="13" t="s">
        <v>397</v>
      </c>
      <c r="L252" s="22" t="str">
        <f>+$B$3</f>
        <v>GU - Gas</v>
      </c>
      <c r="M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R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4" x14ac:dyDescent="0.25">
      <c r="H253" s="17" t="str">
        <f t="shared" si="65"/>
        <v>DIC5</v>
      </c>
      <c r="J253" s="51" t="s">
        <v>43</v>
      </c>
      <c r="K253" s="13" t="s">
        <v>314</v>
      </c>
      <c r="L253" s="22" t="str">
        <f>+$B$4</f>
        <v>LLO - Ligth</v>
      </c>
      <c r="M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R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4" x14ac:dyDescent="0.25">
      <c r="H254" s="17" t="str">
        <f t="shared" si="65"/>
        <v>DIC5</v>
      </c>
      <c r="J254" s="51" t="s">
        <v>43</v>
      </c>
      <c r="K254" s="13" t="s">
        <v>398</v>
      </c>
      <c r="L254" s="22" t="str">
        <f>+$B$5</f>
        <v>LLO - Heavy</v>
      </c>
      <c r="M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R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4" x14ac:dyDescent="0.25">
      <c r="H255" s="17" t="str">
        <f t="shared" si="65"/>
        <v>DIC5</v>
      </c>
      <c r="J255" s="51" t="s">
        <v>43</v>
      </c>
      <c r="K255" s="13" t="s">
        <v>399</v>
      </c>
      <c r="L255" s="22" t="str">
        <f>+$B$6</f>
        <v>PU - Ligth</v>
      </c>
      <c r="M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R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4" x14ac:dyDescent="0.25">
      <c r="H256" s="17" t="str">
        <f t="shared" si="65"/>
        <v>DIC5</v>
      </c>
      <c r="J256" s="51" t="s">
        <v>43</v>
      </c>
      <c r="K256" s="13" t="s">
        <v>400</v>
      </c>
      <c r="L256" s="22" t="str">
        <f>+$B$7</f>
        <v>VMM - Medium</v>
      </c>
      <c r="M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R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8" x14ac:dyDescent="0.25">
      <c r="H257" s="17" t="str">
        <f t="shared" si="65"/>
        <v>DIC5</v>
      </c>
      <c r="J257" s="51" t="s">
        <v>43</v>
      </c>
      <c r="K257" s="13" t="s">
        <v>401</v>
      </c>
      <c r="L257" s="22" t="str">
        <f>+$B$8</f>
        <v>VSM - Medium</v>
      </c>
      <c r="M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R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8" x14ac:dyDescent="0.25">
      <c r="H258" s="17" t="str">
        <f t="shared" si="65"/>
        <v>DIC5</v>
      </c>
      <c r="J258" s="51" t="s">
        <v>43</v>
      </c>
      <c r="K258" s="13" t="s">
        <v>402</v>
      </c>
      <c r="L258" s="22" t="str">
        <f>+$B$9</f>
        <v>VIM - GAS</v>
      </c>
      <c r="M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R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8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22"/>
      <c r="M259" s="75">
        <f>+SUM(M252:M258)</f>
        <v>0</v>
      </c>
      <c r="N259" s="75">
        <f t="shared" ref="N259" si="66">+SUM(N252:N258)</f>
        <v>0</v>
      </c>
      <c r="O259" s="75">
        <f t="shared" ref="O259:AR259" si="67">+SUM(O252:O258)</f>
        <v>0</v>
      </c>
      <c r="P259" s="75">
        <f t="shared" si="67"/>
        <v>0</v>
      </c>
      <c r="Q259" s="75">
        <f t="shared" si="67"/>
        <v>0</v>
      </c>
      <c r="R259" s="75">
        <f t="shared" si="67"/>
        <v>0</v>
      </c>
      <c r="S259" s="75">
        <f t="shared" si="67"/>
        <v>0</v>
      </c>
      <c r="T259" s="75">
        <f t="shared" si="67"/>
        <v>0</v>
      </c>
      <c r="U259" s="75">
        <f t="shared" si="67"/>
        <v>0</v>
      </c>
      <c r="V259" s="75">
        <f t="shared" si="67"/>
        <v>0</v>
      </c>
      <c r="W259" s="75">
        <f t="shared" si="67"/>
        <v>0</v>
      </c>
      <c r="X259" s="75">
        <f t="shared" si="67"/>
        <v>0</v>
      </c>
      <c r="Y259" s="75">
        <f t="shared" si="67"/>
        <v>0</v>
      </c>
      <c r="Z259" s="75">
        <f t="shared" si="67"/>
        <v>0</v>
      </c>
      <c r="AA259" s="75">
        <f t="shared" si="67"/>
        <v>0</v>
      </c>
      <c r="AB259" s="75">
        <f t="shared" si="67"/>
        <v>0</v>
      </c>
      <c r="AC259" s="75">
        <f t="shared" si="67"/>
        <v>0</v>
      </c>
      <c r="AD259" s="75">
        <f t="shared" si="67"/>
        <v>0</v>
      </c>
      <c r="AE259" s="75">
        <f t="shared" si="67"/>
        <v>0</v>
      </c>
      <c r="AF259" s="75">
        <f t="shared" si="67"/>
        <v>0</v>
      </c>
      <c r="AG259" s="75">
        <f t="shared" si="67"/>
        <v>0</v>
      </c>
      <c r="AH259" s="75">
        <f t="shared" si="67"/>
        <v>0</v>
      </c>
      <c r="AI259" s="75">
        <f t="shared" si="67"/>
        <v>0</v>
      </c>
      <c r="AJ259" s="75">
        <f t="shared" si="67"/>
        <v>0</v>
      </c>
      <c r="AK259" s="75">
        <f t="shared" si="67"/>
        <v>0</v>
      </c>
      <c r="AL259" s="75">
        <f t="shared" si="67"/>
        <v>0</v>
      </c>
      <c r="AM259" s="75">
        <f t="shared" si="67"/>
        <v>0</v>
      </c>
      <c r="AN259" s="75">
        <f t="shared" si="67"/>
        <v>0</v>
      </c>
      <c r="AO259" s="75">
        <f t="shared" si="67"/>
        <v>0</v>
      </c>
      <c r="AP259" s="75">
        <f t="shared" si="67"/>
        <v>0</v>
      </c>
      <c r="AQ259" s="75">
        <f t="shared" si="67"/>
        <v>0</v>
      </c>
      <c r="AR259" s="75">
        <f t="shared" si="67"/>
        <v>0</v>
      </c>
    </row>
    <row r="260" spans="1:48" x14ac:dyDescent="0.25">
      <c r="H260"/>
      <c r="I260"/>
    </row>
    <row r="261" spans="1:48" s="175" customFormat="1" ht="15.75" thickBot="1" x14ac:dyDescent="0.3">
      <c r="A261" s="174"/>
      <c r="B261" s="174"/>
      <c r="C261" s="174"/>
      <c r="D261" s="174"/>
      <c r="E261" s="174"/>
      <c r="F261" s="178"/>
      <c r="L261" s="177"/>
    </row>
    <row r="262" spans="1:48" ht="23.25" x14ac:dyDescent="0.35">
      <c r="H262"/>
      <c r="I262"/>
      <c r="K262" s="189" t="s">
        <v>423</v>
      </c>
    </row>
    <row r="263" spans="1:48" ht="18.75" x14ac:dyDescent="0.3">
      <c r="I263" s="17" t="str">
        <f>+IF(OR(J264="OIL",J264="OIL-eq"),$I$5,IF(J264="GAS",$I$4,IF(J264="GSL",$I$8,IF(J264="DSL",$I$9,IF(J264="KER",$I$10,IF(J264="LPG",$I$11,IF(J264="HFO",$I$12,IF(J264="AVG",$I$13,IF(J264="RFG",$I$14,IF(J264="ELC",$I$15,$I$16))))))))))</f>
        <v>GWh/año</v>
      </c>
      <c r="K263" s="34" t="s">
        <v>438</v>
      </c>
    </row>
    <row r="264" spans="1:48" x14ac:dyDescent="0.25">
      <c r="G264" s="21">
        <f>+M269+M268</f>
        <v>5293.6025528639893</v>
      </c>
      <c r="I264" s="115">
        <f>+IF(OR(J264="OIL",J264="OIL-eq"),$H$5,IF(J264="GAS",$H$4,IF(J264="GSL",$H$8,IF(J264="DSL",$H$9,IF(J264="KER",$H$10,IF(J264="LPG",$H$11,IF(J264="HFO",$H$12,IF(J264="AVG",$H$13,IF(J264="RFG",$H$14,IF(J264="ELC",$H$15,$H$16))))))))))</f>
        <v>277.77777777777777</v>
      </c>
      <c r="J264" s="106" t="s">
        <v>348</v>
      </c>
      <c r="K264" s="41" t="s">
        <v>26</v>
      </c>
    </row>
    <row r="265" spans="1:48" x14ac:dyDescent="0.25">
      <c r="H265" s="12"/>
      <c r="I265" s="12"/>
      <c r="J265" s="15"/>
      <c r="K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:48" x14ac:dyDescent="0.25">
      <c r="H267" s="17" t="str">
        <f t="shared" ref="H267:H273" si="68">+$B$1</f>
        <v>DIC5</v>
      </c>
      <c r="J267" s="61" t="s">
        <v>72</v>
      </c>
      <c r="K267" s="19" t="s">
        <v>320</v>
      </c>
      <c r="L267" s="22" t="str">
        <f>+$B$3</f>
        <v>GU - Gas</v>
      </c>
      <c r="M267" s="21">
        <f>+M280+M306+M345</f>
        <v>405.79004376568747</v>
      </c>
      <c r="N267" s="21">
        <f t="shared" ref="N267:AR267" si="69">+N280+N306+N345</f>
        <v>327.91162061040637</v>
      </c>
      <c r="O267" s="21">
        <f t="shared" si="69"/>
        <v>256.73686158197637</v>
      </c>
      <c r="P267" s="21">
        <f t="shared" si="69"/>
        <v>299.82052950598302</v>
      </c>
      <c r="Q267" s="21">
        <f t="shared" si="69"/>
        <v>285.77498395377108</v>
      </c>
      <c r="R267" s="21">
        <f t="shared" si="69"/>
        <v>0</v>
      </c>
      <c r="S267" s="21">
        <f t="shared" si="69"/>
        <v>0</v>
      </c>
      <c r="T267" s="21">
        <f t="shared" si="69"/>
        <v>0</v>
      </c>
      <c r="U267" s="21">
        <f t="shared" si="69"/>
        <v>0</v>
      </c>
      <c r="V267" s="21">
        <f t="shared" si="69"/>
        <v>0</v>
      </c>
      <c r="W267" s="21">
        <f t="shared" si="69"/>
        <v>0</v>
      </c>
      <c r="X267" s="21">
        <f t="shared" si="69"/>
        <v>0</v>
      </c>
      <c r="Y267" s="21">
        <f t="shared" si="69"/>
        <v>0</v>
      </c>
      <c r="Z267" s="21">
        <f t="shared" si="69"/>
        <v>0</v>
      </c>
      <c r="AA267" s="21">
        <f t="shared" si="69"/>
        <v>0</v>
      </c>
      <c r="AB267" s="21">
        <f t="shared" si="69"/>
        <v>0</v>
      </c>
      <c r="AC267" s="21">
        <f t="shared" si="69"/>
        <v>0</v>
      </c>
      <c r="AD267" s="21">
        <f t="shared" si="69"/>
        <v>0</v>
      </c>
      <c r="AE267" s="21">
        <f t="shared" si="69"/>
        <v>0</v>
      </c>
      <c r="AF267" s="21">
        <f t="shared" si="69"/>
        <v>0</v>
      </c>
      <c r="AG267" s="21">
        <f t="shared" si="69"/>
        <v>0</v>
      </c>
      <c r="AH267" s="21">
        <f t="shared" si="69"/>
        <v>0</v>
      </c>
      <c r="AI267" s="21">
        <f t="shared" si="69"/>
        <v>0</v>
      </c>
      <c r="AJ267" s="21">
        <f t="shared" si="69"/>
        <v>0</v>
      </c>
      <c r="AK267" s="21">
        <f t="shared" si="69"/>
        <v>0</v>
      </c>
      <c r="AL267" s="21">
        <f t="shared" si="69"/>
        <v>0</v>
      </c>
      <c r="AM267" s="21">
        <f t="shared" si="69"/>
        <v>0</v>
      </c>
      <c r="AN267" s="21">
        <f t="shared" si="69"/>
        <v>0</v>
      </c>
      <c r="AO267" s="21">
        <f t="shared" si="69"/>
        <v>0</v>
      </c>
      <c r="AP267" s="21">
        <f t="shared" si="69"/>
        <v>0</v>
      </c>
      <c r="AQ267" s="21">
        <f t="shared" si="69"/>
        <v>0</v>
      </c>
      <c r="AR267" s="21">
        <f t="shared" si="69"/>
        <v>0</v>
      </c>
    </row>
    <row r="268" spans="1:48" x14ac:dyDescent="0.25">
      <c r="H268" s="17" t="str">
        <f t="shared" si="68"/>
        <v>DIC5</v>
      </c>
      <c r="J268" s="61" t="s">
        <v>73</v>
      </c>
      <c r="K268" s="19" t="s">
        <v>322</v>
      </c>
      <c r="L268" s="22" t="str">
        <f>+$B$4</f>
        <v>LLO - Ligth</v>
      </c>
      <c r="M268" s="21">
        <f>+M281+M307+M346</f>
        <v>1836.9967034109422</v>
      </c>
      <c r="N268" s="21">
        <f t="shared" ref="N268:AR268" si="70">+N281+N307+N346</f>
        <v>1772.0886843596563</v>
      </c>
      <c r="O268" s="21">
        <f t="shared" si="70"/>
        <v>1582.4357528891101</v>
      </c>
      <c r="P268" s="21">
        <f t="shared" si="70"/>
        <v>1567.8597494941134</v>
      </c>
      <c r="Q268" s="21">
        <f t="shared" si="70"/>
        <v>811.9649854870122</v>
      </c>
      <c r="R268" s="21">
        <f t="shared" si="70"/>
        <v>811.9649854870122</v>
      </c>
      <c r="S268" s="21">
        <f t="shared" si="70"/>
        <v>811.9649854870122</v>
      </c>
      <c r="T268" s="21">
        <f t="shared" si="70"/>
        <v>811.9649854870122</v>
      </c>
      <c r="U268" s="21">
        <f t="shared" si="70"/>
        <v>230.01799526647798</v>
      </c>
      <c r="V268" s="21">
        <f t="shared" si="70"/>
        <v>57.887478489049222</v>
      </c>
      <c r="W268" s="21">
        <f t="shared" si="70"/>
        <v>28.987638689406605</v>
      </c>
      <c r="X268" s="21">
        <f t="shared" si="70"/>
        <v>0</v>
      </c>
      <c r="Y268" s="21">
        <f t="shared" si="70"/>
        <v>0</v>
      </c>
      <c r="Z268" s="21">
        <f t="shared" si="70"/>
        <v>0</v>
      </c>
      <c r="AA268" s="21">
        <f t="shared" si="70"/>
        <v>0</v>
      </c>
      <c r="AB268" s="21">
        <f t="shared" si="70"/>
        <v>0</v>
      </c>
      <c r="AC268" s="21">
        <f t="shared" si="70"/>
        <v>0</v>
      </c>
      <c r="AD268" s="21">
        <f t="shared" si="70"/>
        <v>0</v>
      </c>
      <c r="AE268" s="21">
        <f t="shared" si="70"/>
        <v>0</v>
      </c>
      <c r="AF268" s="21">
        <f t="shared" si="70"/>
        <v>0</v>
      </c>
      <c r="AG268" s="21">
        <f t="shared" si="70"/>
        <v>0</v>
      </c>
      <c r="AH268" s="21">
        <f t="shared" si="70"/>
        <v>0</v>
      </c>
      <c r="AI268" s="21">
        <f t="shared" si="70"/>
        <v>0</v>
      </c>
      <c r="AJ268" s="21">
        <f t="shared" si="70"/>
        <v>0</v>
      </c>
      <c r="AK268" s="21">
        <f t="shared" si="70"/>
        <v>0</v>
      </c>
      <c r="AL268" s="21">
        <f t="shared" si="70"/>
        <v>0</v>
      </c>
      <c r="AM268" s="21">
        <f t="shared" si="70"/>
        <v>0</v>
      </c>
      <c r="AN268" s="21">
        <f t="shared" si="70"/>
        <v>0</v>
      </c>
      <c r="AO268" s="21">
        <f t="shared" si="70"/>
        <v>0</v>
      </c>
      <c r="AP268" s="21">
        <f t="shared" si="70"/>
        <v>0</v>
      </c>
      <c r="AQ268" s="21">
        <f t="shared" si="70"/>
        <v>0</v>
      </c>
      <c r="AR268" s="21">
        <f t="shared" si="70"/>
        <v>0</v>
      </c>
    </row>
    <row r="269" spans="1:48" x14ac:dyDescent="0.25">
      <c r="H269" s="17" t="str">
        <f t="shared" si="68"/>
        <v>DIC5</v>
      </c>
      <c r="J269" s="61" t="s">
        <v>73</v>
      </c>
      <c r="K269" s="19" t="s">
        <v>324</v>
      </c>
      <c r="L269" s="22" t="str">
        <f>+$B$5</f>
        <v>LLO - Heavy</v>
      </c>
      <c r="M269" s="21">
        <f>+M282+M308+M347</f>
        <v>3456.6058494530475</v>
      </c>
      <c r="N269" s="21">
        <f t="shared" ref="N269:AR269" si="71">+N282+N308+N347</f>
        <v>3271.6838448900312</v>
      </c>
      <c r="O269" s="21">
        <f t="shared" si="71"/>
        <v>3112.5053780051121</v>
      </c>
      <c r="P269" s="21">
        <f t="shared" si="71"/>
        <v>2953.326911120188</v>
      </c>
      <c r="Q269" s="21">
        <f t="shared" si="71"/>
        <v>2794.1484442352644</v>
      </c>
      <c r="R269" s="21">
        <f t="shared" si="71"/>
        <v>2572.4530124509424</v>
      </c>
      <c r="S269" s="21">
        <f t="shared" si="71"/>
        <v>2350.757580666615</v>
      </c>
      <c r="T269" s="21">
        <f t="shared" si="71"/>
        <v>2174.9551219119749</v>
      </c>
      <c r="U269" s="21">
        <f t="shared" si="71"/>
        <v>2010.6957621106592</v>
      </c>
      <c r="V269" s="21">
        <f t="shared" si="71"/>
        <v>1847.0753418980603</v>
      </c>
      <c r="W269" s="21">
        <f t="shared" si="71"/>
        <v>1184.8635046007573</v>
      </c>
      <c r="X269" s="21">
        <f t="shared" si="71"/>
        <v>1184.8635046007573</v>
      </c>
      <c r="Y269" s="21">
        <f t="shared" si="71"/>
        <v>1184.8635046007573</v>
      </c>
      <c r="Z269" s="21">
        <f t="shared" si="71"/>
        <v>843.68163799754029</v>
      </c>
      <c r="AA269" s="21">
        <f t="shared" si="71"/>
        <v>0</v>
      </c>
      <c r="AB269" s="21">
        <f t="shared" si="71"/>
        <v>0</v>
      </c>
      <c r="AC269" s="21">
        <f t="shared" si="71"/>
        <v>0</v>
      </c>
      <c r="AD269" s="21">
        <f t="shared" si="71"/>
        <v>0</v>
      </c>
      <c r="AE269" s="21">
        <f t="shared" si="71"/>
        <v>0</v>
      </c>
      <c r="AF269" s="21">
        <f t="shared" si="71"/>
        <v>0</v>
      </c>
      <c r="AG269" s="21">
        <f t="shared" si="71"/>
        <v>0</v>
      </c>
      <c r="AH269" s="21">
        <f t="shared" si="71"/>
        <v>0</v>
      </c>
      <c r="AI269" s="21">
        <f t="shared" si="71"/>
        <v>0</v>
      </c>
      <c r="AJ269" s="21">
        <f t="shared" si="71"/>
        <v>0</v>
      </c>
      <c r="AK269" s="21">
        <f t="shared" si="71"/>
        <v>0</v>
      </c>
      <c r="AL269" s="21">
        <f t="shared" si="71"/>
        <v>0</v>
      </c>
      <c r="AM269" s="21">
        <f t="shared" si="71"/>
        <v>0</v>
      </c>
      <c r="AN269" s="21">
        <f t="shared" si="71"/>
        <v>0</v>
      </c>
      <c r="AO269" s="21">
        <f t="shared" si="71"/>
        <v>0</v>
      </c>
      <c r="AP269" s="21">
        <f t="shared" si="71"/>
        <v>0</v>
      </c>
      <c r="AQ269" s="21">
        <f t="shared" si="71"/>
        <v>0</v>
      </c>
      <c r="AR269" s="21">
        <f t="shared" si="71"/>
        <v>0</v>
      </c>
    </row>
    <row r="270" spans="1:48" x14ac:dyDescent="0.25">
      <c r="H270" s="17" t="str">
        <f t="shared" si="68"/>
        <v>DIC5</v>
      </c>
      <c r="J270" s="61" t="s">
        <v>74</v>
      </c>
      <c r="K270" s="19" t="s">
        <v>326</v>
      </c>
      <c r="L270" s="22" t="str">
        <f>+$B$6</f>
        <v>PU - Ligth</v>
      </c>
      <c r="M270" s="21">
        <f>+M283+M309+M348</f>
        <v>25.354229633131389</v>
      </c>
      <c r="N270" s="21">
        <f t="shared" ref="N270:AR270" si="72">+N283+N309+N348</f>
        <v>23.958825510020333</v>
      </c>
      <c r="O270" s="21">
        <f t="shared" si="72"/>
        <v>22.905690322766695</v>
      </c>
      <c r="P270" s="21">
        <f t="shared" si="72"/>
        <v>21.852555135513029</v>
      </c>
      <c r="Q270" s="21">
        <f t="shared" si="72"/>
        <v>20.799419948259416</v>
      </c>
      <c r="R270" s="21">
        <f t="shared" si="72"/>
        <v>19.14855417472484</v>
      </c>
      <c r="S270" s="21">
        <f t="shared" si="72"/>
        <v>18.127297952072855</v>
      </c>
      <c r="T270" s="21">
        <f t="shared" si="72"/>
        <v>2.0651957380478199</v>
      </c>
      <c r="U270" s="21">
        <f t="shared" si="72"/>
        <v>0</v>
      </c>
      <c r="V270" s="21">
        <f t="shared" si="72"/>
        <v>0</v>
      </c>
      <c r="W270" s="21">
        <f t="shared" si="72"/>
        <v>0</v>
      </c>
      <c r="X270" s="21">
        <f t="shared" si="72"/>
        <v>0</v>
      </c>
      <c r="Y270" s="21">
        <f t="shared" si="72"/>
        <v>0</v>
      </c>
      <c r="Z270" s="21">
        <f t="shared" si="72"/>
        <v>0</v>
      </c>
      <c r="AA270" s="21">
        <f t="shared" si="72"/>
        <v>0</v>
      </c>
      <c r="AB270" s="21">
        <f t="shared" si="72"/>
        <v>0</v>
      </c>
      <c r="AC270" s="21">
        <f t="shared" si="72"/>
        <v>0</v>
      </c>
      <c r="AD270" s="21">
        <f t="shared" si="72"/>
        <v>0</v>
      </c>
      <c r="AE270" s="21">
        <f t="shared" si="72"/>
        <v>0</v>
      </c>
      <c r="AF270" s="21">
        <f t="shared" si="72"/>
        <v>0</v>
      </c>
      <c r="AG270" s="21">
        <f t="shared" si="72"/>
        <v>0</v>
      </c>
      <c r="AH270" s="21">
        <f t="shared" si="72"/>
        <v>0</v>
      </c>
      <c r="AI270" s="21">
        <f t="shared" si="72"/>
        <v>0</v>
      </c>
      <c r="AJ270" s="21">
        <f t="shared" si="72"/>
        <v>0</v>
      </c>
      <c r="AK270" s="21">
        <f t="shared" si="72"/>
        <v>0</v>
      </c>
      <c r="AL270" s="21">
        <f t="shared" si="72"/>
        <v>0</v>
      </c>
      <c r="AM270" s="21">
        <f t="shared" si="72"/>
        <v>0</v>
      </c>
      <c r="AN270" s="21">
        <f t="shared" si="72"/>
        <v>0</v>
      </c>
      <c r="AO270" s="21">
        <f t="shared" si="72"/>
        <v>0</v>
      </c>
      <c r="AP270" s="21">
        <f t="shared" si="72"/>
        <v>0</v>
      </c>
      <c r="AQ270" s="21">
        <f t="shared" si="72"/>
        <v>0</v>
      </c>
      <c r="AR270" s="21">
        <f t="shared" si="72"/>
        <v>0</v>
      </c>
    </row>
    <row r="271" spans="1:48" x14ac:dyDescent="0.25">
      <c r="H271" s="17" t="str">
        <f t="shared" si="68"/>
        <v>DIC5</v>
      </c>
      <c r="J271" s="61" t="s">
        <v>75</v>
      </c>
      <c r="K271" s="19" t="s">
        <v>328</v>
      </c>
      <c r="L271" s="22" t="str">
        <f>+$B$7</f>
        <v>VMM - Medium</v>
      </c>
      <c r="M271" s="21">
        <f>+M284+M310+M349</f>
        <v>528.2150042972637</v>
      </c>
      <c r="N271" s="21">
        <f t="shared" ref="N271:AR271" si="73">+N284+N310+N349</f>
        <v>494.09471657573602</v>
      </c>
      <c r="O271" s="21">
        <f t="shared" si="73"/>
        <v>458.11907609656112</v>
      </c>
      <c r="P271" s="21">
        <f t="shared" si="73"/>
        <v>422.1434356173861</v>
      </c>
      <c r="Q271" s="21">
        <f t="shared" si="73"/>
        <v>386.16779513821115</v>
      </c>
      <c r="R271" s="21">
        <f t="shared" si="73"/>
        <v>347.60732743204449</v>
      </c>
      <c r="S271" s="21">
        <f t="shared" si="73"/>
        <v>309.04685972587413</v>
      </c>
      <c r="T271" s="21">
        <f t="shared" si="73"/>
        <v>250.71286755065861</v>
      </c>
      <c r="U271" s="21">
        <f t="shared" si="73"/>
        <v>201.07185307254471</v>
      </c>
      <c r="V271" s="21">
        <f t="shared" si="73"/>
        <v>0</v>
      </c>
      <c r="W271" s="21">
        <f t="shared" si="73"/>
        <v>0</v>
      </c>
      <c r="X271" s="21">
        <f t="shared" si="73"/>
        <v>0</v>
      </c>
      <c r="Y271" s="21">
        <f t="shared" si="73"/>
        <v>0</v>
      </c>
      <c r="Z271" s="21">
        <f t="shared" si="73"/>
        <v>0</v>
      </c>
      <c r="AA271" s="21">
        <f t="shared" si="73"/>
        <v>0</v>
      </c>
      <c r="AB271" s="21">
        <f t="shared" si="73"/>
        <v>0</v>
      </c>
      <c r="AC271" s="21">
        <f t="shared" si="73"/>
        <v>0</v>
      </c>
      <c r="AD271" s="21">
        <f t="shared" si="73"/>
        <v>0</v>
      </c>
      <c r="AE271" s="21">
        <f t="shared" si="73"/>
        <v>0</v>
      </c>
      <c r="AF271" s="21">
        <f t="shared" si="73"/>
        <v>0</v>
      </c>
      <c r="AG271" s="21">
        <f t="shared" si="73"/>
        <v>0</v>
      </c>
      <c r="AH271" s="21">
        <f t="shared" si="73"/>
        <v>0</v>
      </c>
      <c r="AI271" s="21">
        <f t="shared" si="73"/>
        <v>0</v>
      </c>
      <c r="AJ271" s="21">
        <f t="shared" si="73"/>
        <v>0</v>
      </c>
      <c r="AK271" s="21">
        <f t="shared" si="73"/>
        <v>0</v>
      </c>
      <c r="AL271" s="21">
        <f t="shared" si="73"/>
        <v>0</v>
      </c>
      <c r="AM271" s="21">
        <f t="shared" si="73"/>
        <v>0</v>
      </c>
      <c r="AN271" s="21">
        <f t="shared" si="73"/>
        <v>0</v>
      </c>
      <c r="AO271" s="21">
        <f t="shared" si="73"/>
        <v>0</v>
      </c>
      <c r="AP271" s="21">
        <f t="shared" si="73"/>
        <v>0</v>
      </c>
      <c r="AQ271" s="21">
        <f t="shared" si="73"/>
        <v>0</v>
      </c>
      <c r="AR271" s="21">
        <f t="shared" si="73"/>
        <v>0</v>
      </c>
    </row>
    <row r="272" spans="1:48" x14ac:dyDescent="0.25">
      <c r="H272" s="17" t="str">
        <f t="shared" si="68"/>
        <v>DIC5</v>
      </c>
      <c r="J272" s="61" t="s">
        <v>76</v>
      </c>
      <c r="K272" s="19" t="s">
        <v>330</v>
      </c>
      <c r="L272" s="22" t="str">
        <f>+$B$8</f>
        <v>VSM - Medium</v>
      </c>
      <c r="M272" s="21">
        <f t="shared" ref="M272:AR273" si="74">+M285+M311+M350</f>
        <v>103.90703904588749</v>
      </c>
      <c r="N272" s="21">
        <f t="shared" si="74"/>
        <v>97.89701748742749</v>
      </c>
      <c r="O272" s="21">
        <f t="shared" si="74"/>
        <v>94.102410702259704</v>
      </c>
      <c r="P272" s="21">
        <f t="shared" si="74"/>
        <v>90.307803917092215</v>
      </c>
      <c r="Q272" s="21">
        <f t="shared" si="74"/>
        <v>86.513197131924443</v>
      </c>
      <c r="R272" s="21">
        <f t="shared" si="74"/>
        <v>80.762540923300193</v>
      </c>
      <c r="S272" s="21">
        <f t="shared" si="74"/>
        <v>73.951074125114587</v>
      </c>
      <c r="T272" s="21">
        <f t="shared" si="74"/>
        <v>58.575649143233058</v>
      </c>
      <c r="U272" s="21">
        <f t="shared" si="74"/>
        <v>53.986861047366943</v>
      </c>
      <c r="V272" s="21">
        <f t="shared" si="74"/>
        <v>49.610721971676668</v>
      </c>
      <c r="W272" s="21">
        <f t="shared" si="74"/>
        <v>45.234582895986662</v>
      </c>
      <c r="X272" s="21">
        <f t="shared" si="74"/>
        <v>40.858443820296664</v>
      </c>
      <c r="Y272" s="21">
        <f t="shared" si="74"/>
        <v>38.593654708730554</v>
      </c>
      <c r="Z272" s="21">
        <f t="shared" si="74"/>
        <v>36.328865597164445</v>
      </c>
      <c r="AA272" s="21">
        <f t="shared" si="74"/>
        <v>12.213684904876558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  <c r="AF272" s="21">
        <f t="shared" si="74"/>
        <v>0</v>
      </c>
      <c r="AG272" s="21">
        <f t="shared" si="74"/>
        <v>0</v>
      </c>
      <c r="AH272" s="21">
        <f t="shared" si="74"/>
        <v>0</v>
      </c>
      <c r="AI272" s="21">
        <f t="shared" si="74"/>
        <v>0</v>
      </c>
      <c r="AJ272" s="21">
        <f t="shared" si="74"/>
        <v>0</v>
      </c>
      <c r="AK272" s="21">
        <f t="shared" si="74"/>
        <v>0</v>
      </c>
      <c r="AL272" s="21">
        <f t="shared" si="74"/>
        <v>0</v>
      </c>
      <c r="AM272" s="21">
        <f t="shared" si="74"/>
        <v>0</v>
      </c>
      <c r="AN272" s="21">
        <f t="shared" si="74"/>
        <v>0</v>
      </c>
      <c r="AO272" s="21">
        <f t="shared" si="74"/>
        <v>0</v>
      </c>
      <c r="AP272" s="21">
        <f t="shared" si="74"/>
        <v>0</v>
      </c>
      <c r="AQ272" s="21">
        <f t="shared" si="74"/>
        <v>0</v>
      </c>
      <c r="AR272" s="21">
        <f t="shared" si="74"/>
        <v>0</v>
      </c>
    </row>
    <row r="273" spans="1:48" x14ac:dyDescent="0.25">
      <c r="H273" s="17" t="str">
        <f t="shared" si="68"/>
        <v>DIC5</v>
      </c>
      <c r="J273" s="61" t="s">
        <v>77</v>
      </c>
      <c r="K273" s="19" t="s">
        <v>332</v>
      </c>
      <c r="L273" s="22" t="str">
        <f>+$B$9</f>
        <v>VIM - GAS</v>
      </c>
      <c r="M273" s="21">
        <f t="shared" si="74"/>
        <v>84.670220970807492</v>
      </c>
      <c r="N273" s="21">
        <f t="shared" si="74"/>
        <v>83.129975763173334</v>
      </c>
      <c r="O273" s="21">
        <f t="shared" si="74"/>
        <v>83.181860982227221</v>
      </c>
      <c r="P273" s="21">
        <f t="shared" si="74"/>
        <v>83.233746201280837</v>
      </c>
      <c r="Q273" s="21">
        <f t="shared" si="74"/>
        <v>83.285631420334724</v>
      </c>
      <c r="R273" s="21">
        <f t="shared" si="74"/>
        <v>76.93950072048473</v>
      </c>
      <c r="S273" s="21">
        <f t="shared" si="74"/>
        <v>70.593370020634993</v>
      </c>
      <c r="T273" s="21">
        <f t="shared" si="74"/>
        <v>65.371254600664997</v>
      </c>
      <c r="U273" s="21">
        <f t="shared" si="74"/>
        <v>60.149139180695059</v>
      </c>
      <c r="V273" s="21">
        <f t="shared" si="74"/>
        <v>55.820567437090581</v>
      </c>
      <c r="W273" s="21">
        <f t="shared" si="74"/>
        <v>51.491995693485975</v>
      </c>
      <c r="X273" s="21">
        <f t="shared" si="74"/>
        <v>47.163423949881391</v>
      </c>
      <c r="Y273" s="21">
        <f t="shared" si="74"/>
        <v>44.126826511527</v>
      </c>
      <c r="Z273" s="21">
        <f t="shared" si="74"/>
        <v>41.09022907317258</v>
      </c>
      <c r="AA273" s="21">
        <f t="shared" si="74"/>
        <v>19.868613697955489</v>
      </c>
      <c r="AB273" s="21">
        <f t="shared" si="74"/>
        <v>0</v>
      </c>
      <c r="AC273" s="21">
        <f t="shared" si="74"/>
        <v>0</v>
      </c>
      <c r="AD273" s="21">
        <f t="shared" si="74"/>
        <v>0</v>
      </c>
      <c r="AE273" s="21">
        <f t="shared" si="74"/>
        <v>0</v>
      </c>
      <c r="AF273" s="21">
        <f t="shared" si="74"/>
        <v>0</v>
      </c>
      <c r="AG273" s="21">
        <f t="shared" si="74"/>
        <v>0</v>
      </c>
      <c r="AH273" s="21">
        <f t="shared" si="74"/>
        <v>0</v>
      </c>
      <c r="AI273" s="21">
        <f t="shared" si="74"/>
        <v>0</v>
      </c>
      <c r="AJ273" s="21">
        <f t="shared" si="74"/>
        <v>0</v>
      </c>
      <c r="AK273" s="21">
        <f t="shared" si="74"/>
        <v>0</v>
      </c>
      <c r="AL273" s="21">
        <f t="shared" si="74"/>
        <v>0</v>
      </c>
      <c r="AM273" s="21">
        <f t="shared" si="74"/>
        <v>0</v>
      </c>
      <c r="AN273" s="21">
        <f t="shared" si="74"/>
        <v>0</v>
      </c>
      <c r="AO273" s="21">
        <f t="shared" si="74"/>
        <v>0</v>
      </c>
      <c r="AP273" s="21">
        <f t="shared" si="74"/>
        <v>0</v>
      </c>
      <c r="AQ273" s="21">
        <f t="shared" si="74"/>
        <v>0</v>
      </c>
      <c r="AR273" s="21">
        <f t="shared" si="74"/>
        <v>0</v>
      </c>
    </row>
    <row r="274" spans="1:48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22"/>
      <c r="M274" s="69">
        <f>+SUM(M267:M273)</f>
        <v>6441.5390905767672</v>
      </c>
      <c r="N274" s="69">
        <f t="shared" ref="N274" si="75">+SUM(N267:N273)</f>
        <v>6070.764685196451</v>
      </c>
      <c r="O274" s="69">
        <f t="shared" ref="O274:AR274" si="76">+SUM(O267:O273)</f>
        <v>5609.9870305800132</v>
      </c>
      <c r="P274" s="69">
        <f t="shared" si="76"/>
        <v>5438.5447309915571</v>
      </c>
      <c r="Q274" s="69">
        <f t="shared" si="76"/>
        <v>4468.6544573147767</v>
      </c>
      <c r="R274" s="69">
        <f t="shared" si="76"/>
        <v>3908.8759211885085</v>
      </c>
      <c r="S274" s="69">
        <f t="shared" si="76"/>
        <v>3634.4411679773239</v>
      </c>
      <c r="T274" s="69">
        <f t="shared" si="76"/>
        <v>3363.6450744315916</v>
      </c>
      <c r="U274" s="69">
        <f t="shared" si="76"/>
        <v>2555.9216106777435</v>
      </c>
      <c r="V274" s="69">
        <f t="shared" si="76"/>
        <v>2010.3941097958768</v>
      </c>
      <c r="W274" s="69">
        <f t="shared" si="76"/>
        <v>1310.5777218796366</v>
      </c>
      <c r="X274" s="69">
        <f t="shared" si="76"/>
        <v>1272.8853723709356</v>
      </c>
      <c r="Y274" s="69">
        <f t="shared" si="76"/>
        <v>1267.5839858210149</v>
      </c>
      <c r="Z274" s="69">
        <f t="shared" si="76"/>
        <v>921.10073266787731</v>
      </c>
      <c r="AA274" s="69">
        <f t="shared" si="76"/>
        <v>32.082298602832047</v>
      </c>
      <c r="AB274" s="69">
        <f t="shared" si="76"/>
        <v>0</v>
      </c>
      <c r="AC274" s="69">
        <f t="shared" si="76"/>
        <v>0</v>
      </c>
      <c r="AD274" s="69">
        <f t="shared" si="76"/>
        <v>0</v>
      </c>
      <c r="AE274" s="69">
        <f t="shared" si="76"/>
        <v>0</v>
      </c>
      <c r="AF274" s="69">
        <f t="shared" si="76"/>
        <v>0</v>
      </c>
      <c r="AG274" s="69">
        <f t="shared" si="76"/>
        <v>0</v>
      </c>
      <c r="AH274" s="69">
        <f t="shared" si="76"/>
        <v>0</v>
      </c>
      <c r="AI274" s="69">
        <f t="shared" si="76"/>
        <v>0</v>
      </c>
      <c r="AJ274" s="69">
        <f t="shared" si="76"/>
        <v>0</v>
      </c>
      <c r="AK274" s="69">
        <f t="shared" si="76"/>
        <v>0</v>
      </c>
      <c r="AL274" s="69">
        <f t="shared" si="76"/>
        <v>0</v>
      </c>
      <c r="AM274" s="69">
        <f t="shared" si="76"/>
        <v>0</v>
      </c>
      <c r="AN274" s="69">
        <f t="shared" si="76"/>
        <v>0</v>
      </c>
      <c r="AO274" s="69">
        <f t="shared" si="76"/>
        <v>0</v>
      </c>
      <c r="AP274" s="69">
        <f t="shared" si="76"/>
        <v>0</v>
      </c>
      <c r="AQ274" s="69">
        <f t="shared" si="76"/>
        <v>0</v>
      </c>
      <c r="AR274" s="69">
        <f t="shared" si="76"/>
        <v>0</v>
      </c>
    </row>
    <row r="275" spans="1:48" s="190" customFormat="1" ht="18.75" x14ac:dyDescent="0.3">
      <c r="F275" s="191"/>
      <c r="H275" s="192"/>
      <c r="I275" s="192"/>
      <c r="K275" s="193"/>
      <c r="L275" s="194"/>
    </row>
    <row r="276" spans="1:48" ht="18.75" x14ac:dyDescent="0.3">
      <c r="I276" s="17" t="str">
        <f>+IF(OR(J277="OIL",J277="OIL-eq"),$I$5,IF(J277="GAS",$I$4,IF(J277="GSL",$I$8,IF(J277="DSL",$I$9,IF(J277="KER",$I$10,IF(J277="LPG",$I$11,IF(J277="HFO",$I$12,IF(J277="AVG",$I$13,IF(J277="RFG",$I$14,IF(J277="ELC",$I$15,$I$16))))))))))</f>
        <v>GWh/año</v>
      </c>
      <c r="K276" s="34" t="s">
        <v>684</v>
      </c>
    </row>
    <row r="277" spans="1:48" x14ac:dyDescent="0.25">
      <c r="I277" s="115">
        <f>+IF(OR(J277="OIL",J277="OIL-eq"),$H$5,IF(J277="GAS",$H$4,IF(J277="GSL",$H$8,IF(J277="DSL",$H$9,IF(J277="KER",$H$10,IF(J277="LPG",$H$11,IF(J277="HFO",$H$12,IF(J277="AVG",$H$13,IF(J277="RFG",$H$14,IF(J277="ELC",$H$15,$H$16))))))))))</f>
        <v>277.77777777777777</v>
      </c>
      <c r="J277" s="106" t="s">
        <v>348</v>
      </c>
      <c r="K277" s="54" t="s">
        <v>26</v>
      </c>
    </row>
    <row r="278" spans="1:48" x14ac:dyDescent="0.25">
      <c r="H278" s="12"/>
      <c r="I278" s="12"/>
      <c r="J278" s="15"/>
      <c r="K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:48" x14ac:dyDescent="0.25">
      <c r="H280" s="17" t="str">
        <f t="shared" ref="H280:H286" si="77">+$B$1</f>
        <v>DIC5</v>
      </c>
      <c r="J280" s="24" t="s">
        <v>72</v>
      </c>
      <c r="K280" s="54" t="s">
        <v>170</v>
      </c>
      <c r="L280" s="22" t="str">
        <f>+$B$3</f>
        <v>GU - Gas</v>
      </c>
      <c r="M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N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O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P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Q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R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R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8" x14ac:dyDescent="0.25">
      <c r="H281" s="17" t="str">
        <f t="shared" si="77"/>
        <v>DIC5</v>
      </c>
      <c r="J281" s="24" t="s">
        <v>73</v>
      </c>
      <c r="K281" s="54" t="s">
        <v>171</v>
      </c>
      <c r="L281" s="22" t="str">
        <f>+$B$4</f>
        <v>LLO - Ligth</v>
      </c>
      <c r="M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N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O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P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Q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U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V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W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X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R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8" x14ac:dyDescent="0.25">
      <c r="H282" s="17" t="str">
        <f t="shared" si="77"/>
        <v>DIC5</v>
      </c>
      <c r="J282" s="24" t="s">
        <v>73</v>
      </c>
      <c r="K282" s="54" t="s">
        <v>172</v>
      </c>
      <c r="L282" s="22" t="str">
        <f>+$B$5</f>
        <v>LLO - Heavy</v>
      </c>
      <c r="M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N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O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P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Q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R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S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T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U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V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W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Z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AA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R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8" x14ac:dyDescent="0.25">
      <c r="H283" s="17" t="str">
        <f t="shared" si="77"/>
        <v>DIC5</v>
      </c>
      <c r="J283" s="24" t="s">
        <v>74</v>
      </c>
      <c r="K283" s="54" t="s">
        <v>173</v>
      </c>
      <c r="L283" s="22" t="str">
        <f>+$B$6</f>
        <v>PU - Ligth</v>
      </c>
      <c r="M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N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O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P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Q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R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S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T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U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R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8" x14ac:dyDescent="0.25">
      <c r="H284" s="17" t="str">
        <f t="shared" si="77"/>
        <v>DIC5</v>
      </c>
      <c r="J284" s="24" t="s">
        <v>75</v>
      </c>
      <c r="K284" s="54" t="s">
        <v>174</v>
      </c>
      <c r="L284" s="22" t="str">
        <f>+$B$7</f>
        <v>VMM - Medium</v>
      </c>
      <c r="M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N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O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P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Q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R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S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T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U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V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R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8" x14ac:dyDescent="0.25">
      <c r="H285" s="17" t="str">
        <f t="shared" si="77"/>
        <v>DIC5</v>
      </c>
      <c r="J285" s="24" t="s">
        <v>76</v>
      </c>
      <c r="K285" s="54" t="s">
        <v>175</v>
      </c>
      <c r="L285" s="22" t="str">
        <f>+$B$8</f>
        <v>VSM - Medium</v>
      </c>
      <c r="M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N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O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P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Q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R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S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T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U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V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W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X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Y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Z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AA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B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R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8" x14ac:dyDescent="0.25">
      <c r="H286" s="17" t="str">
        <f t="shared" si="77"/>
        <v>DIC5</v>
      </c>
      <c r="J286" s="24" t="s">
        <v>77</v>
      </c>
      <c r="K286" s="54" t="s">
        <v>176</v>
      </c>
      <c r="L286" s="22" t="str">
        <f>+$B$9</f>
        <v>VIM - GAS</v>
      </c>
      <c r="M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N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O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P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Q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R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S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T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U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V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W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X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Y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Z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AA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B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R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8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22"/>
      <c r="M287" s="69">
        <f>+SUM(M280:M286)</f>
        <v>4953.3161257595502</v>
      </c>
      <c r="N287" s="69">
        <f t="shared" ref="N287" si="78">+SUM(N280:N286)</f>
        <v>4674.496564105094</v>
      </c>
      <c r="O287" s="69">
        <f t="shared" ref="O287:AR287" si="79">+SUM(O280:O286)</f>
        <v>4353.9957015615182</v>
      </c>
      <c r="P287" s="69">
        <f t="shared" si="79"/>
        <v>4187.1901114693583</v>
      </c>
      <c r="Q287" s="69">
        <f t="shared" si="79"/>
        <v>3581.8653001560288</v>
      </c>
      <c r="R287" s="69">
        <f t="shared" si="79"/>
        <v>3197.2958943692715</v>
      </c>
      <c r="S287" s="69">
        <f t="shared" si="79"/>
        <v>2954.8971955842453</v>
      </c>
      <c r="T287" s="69">
        <f t="shared" si="79"/>
        <v>2753.0269131900027</v>
      </c>
      <c r="U287" s="69">
        <f t="shared" si="79"/>
        <v>2196.5676815453417</v>
      </c>
      <c r="V287" s="69">
        <f t="shared" si="79"/>
        <v>1729.5911302228474</v>
      </c>
      <c r="W287" s="69">
        <f t="shared" si="79"/>
        <v>1119.4374892785968</v>
      </c>
      <c r="X287" s="69">
        <f t="shared" si="79"/>
        <v>1085.5794554092095</v>
      </c>
      <c r="Y287" s="69">
        <f t="shared" si="79"/>
        <v>1081.8350171653142</v>
      </c>
      <c r="Z287" s="69">
        <f t="shared" si="79"/>
        <v>778.97541889946024</v>
      </c>
      <c r="AA287" s="69">
        <f t="shared" si="79"/>
        <v>19.602667502259667</v>
      </c>
      <c r="AB287" s="69">
        <f t="shared" si="79"/>
        <v>0</v>
      </c>
      <c r="AC287" s="69">
        <f t="shared" si="79"/>
        <v>0</v>
      </c>
      <c r="AD287" s="69">
        <f t="shared" si="79"/>
        <v>0</v>
      </c>
      <c r="AE287" s="69">
        <f t="shared" si="79"/>
        <v>0</v>
      </c>
      <c r="AF287" s="69">
        <f t="shared" si="79"/>
        <v>0</v>
      </c>
      <c r="AG287" s="69">
        <f t="shared" si="79"/>
        <v>0</v>
      </c>
      <c r="AH287" s="69">
        <f t="shared" si="79"/>
        <v>0</v>
      </c>
      <c r="AI287" s="69">
        <f t="shared" si="79"/>
        <v>0</v>
      </c>
      <c r="AJ287" s="69">
        <f t="shared" si="79"/>
        <v>0</v>
      </c>
      <c r="AK287" s="69">
        <f t="shared" si="79"/>
        <v>0</v>
      </c>
      <c r="AL287" s="69">
        <f t="shared" si="79"/>
        <v>0</v>
      </c>
      <c r="AM287" s="69">
        <f t="shared" si="79"/>
        <v>0</v>
      </c>
      <c r="AN287" s="69">
        <f t="shared" si="79"/>
        <v>0</v>
      </c>
      <c r="AO287" s="69">
        <f t="shared" si="79"/>
        <v>0</v>
      </c>
      <c r="AP287" s="69">
        <f t="shared" si="79"/>
        <v>0</v>
      </c>
      <c r="AQ287" s="69">
        <f t="shared" si="79"/>
        <v>0</v>
      </c>
      <c r="AR287" s="69">
        <f t="shared" si="79"/>
        <v>0</v>
      </c>
    </row>
    <row r="288" spans="1:48" s="195" customFormat="1" x14ac:dyDescent="0.25">
      <c r="A288" s="190"/>
      <c r="B288" s="190"/>
      <c r="C288" s="190"/>
      <c r="D288" s="190"/>
      <c r="E288" s="190"/>
      <c r="F288" s="191"/>
      <c r="H288" s="196"/>
      <c r="I288" s="196"/>
      <c r="L288" s="194"/>
    </row>
    <row r="289" spans="1:45" ht="18.75" x14ac:dyDescent="0.3">
      <c r="I289" s="17" t="str">
        <f>+IF(OR(J290="OIL",J290="OIL-eq"),$I$5,IF(J290="GAS",$I$4,IF(J290="GSL",$I$8,IF(J290="DSL",$I$9,IF(J290="KER",$I$10,IF(J290="LPG",$I$11,IF(J290="HFO",$I$12,IF(J290="AVG",$I$13,IF(J290="RFG",$I$14,IF(J290="ELC",$I$15,$I$16))))))))))</f>
        <v>GWh/año</v>
      </c>
      <c r="K289" s="34" t="s">
        <v>484</v>
      </c>
    </row>
    <row r="290" spans="1:45" x14ac:dyDescent="0.25">
      <c r="H290" s="12"/>
      <c r="I290" s="115">
        <f>+IF(OR(J290="OIL",J290="OIL-eq"),$H$5,IF(J290="GAS",$H$4,IF(J290="GSL",$H$8,IF(J290="DSL",$H$9,IF(J290="KER",$H$10,IF(J290="LPG",$H$11,IF(J290="HFO",$H$12,IF(J290="AVG",$H$13,IF(J290="RFG",$H$14,IF(J290="ELC",$H$15,$H$16))))))))))</f>
        <v>277.77777777777777</v>
      </c>
      <c r="J290" s="106" t="s">
        <v>348</v>
      </c>
      <c r="K290" s="58" t="s">
        <v>433</v>
      </c>
      <c r="N290" s="21"/>
      <c r="O290" s="21"/>
    </row>
    <row r="291" spans="1:45" x14ac:dyDescent="0.25">
      <c r="H291" s="43"/>
      <c r="I291" s="43"/>
      <c r="J291" s="15"/>
      <c r="K291" s="16"/>
    </row>
    <row r="292" spans="1:45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  <c r="AS292" s="21"/>
    </row>
    <row r="293" spans="1:45" x14ac:dyDescent="0.25">
      <c r="D293" s="135"/>
      <c r="H293" s="17" t="str">
        <f t="shared" ref="H293:H299" si="80">+$B$1</f>
        <v>DIC5</v>
      </c>
      <c r="J293" s="60" t="s">
        <v>432</v>
      </c>
      <c r="K293" s="19" t="s">
        <v>382</v>
      </c>
      <c r="L293" s="22" t="str">
        <f>+$B$3</f>
        <v>GU - Gas</v>
      </c>
      <c r="M293" s="21">
        <f>+M306+M345</f>
        <v>203.91283037822691</v>
      </c>
      <c r="N293" s="21">
        <f t="shared" ref="N293:AR293" si="81">+N306+N345</f>
        <v>164.77828300585139</v>
      </c>
      <c r="O293" s="21">
        <f t="shared" si="81"/>
        <v>129.01238192485832</v>
      </c>
      <c r="P293" s="21">
        <f t="shared" si="81"/>
        <v>150.66227896997333</v>
      </c>
      <c r="Q293" s="21">
        <f t="shared" si="81"/>
        <v>143.60427695203416</v>
      </c>
      <c r="R293" s="21">
        <f t="shared" si="81"/>
        <v>0</v>
      </c>
      <c r="S293" s="21">
        <f t="shared" si="81"/>
        <v>0</v>
      </c>
      <c r="T293" s="21">
        <f t="shared" si="81"/>
        <v>0</v>
      </c>
      <c r="U293" s="21">
        <f t="shared" si="81"/>
        <v>0</v>
      </c>
      <c r="V293" s="21">
        <f t="shared" si="81"/>
        <v>0</v>
      </c>
      <c r="W293" s="21">
        <f t="shared" si="81"/>
        <v>0</v>
      </c>
      <c r="X293" s="21">
        <f t="shared" si="81"/>
        <v>0</v>
      </c>
      <c r="Y293" s="21">
        <f t="shared" si="81"/>
        <v>0</v>
      </c>
      <c r="Z293" s="21">
        <f t="shared" si="81"/>
        <v>0</v>
      </c>
      <c r="AA293" s="21">
        <f t="shared" si="81"/>
        <v>0</v>
      </c>
      <c r="AB293" s="21">
        <f t="shared" si="81"/>
        <v>0</v>
      </c>
      <c r="AC293" s="21">
        <f t="shared" si="81"/>
        <v>0</v>
      </c>
      <c r="AD293" s="21">
        <f t="shared" si="81"/>
        <v>0</v>
      </c>
      <c r="AE293" s="21">
        <f t="shared" si="81"/>
        <v>0</v>
      </c>
      <c r="AF293" s="21">
        <f t="shared" si="81"/>
        <v>0</v>
      </c>
      <c r="AG293" s="21">
        <f t="shared" si="81"/>
        <v>0</v>
      </c>
      <c r="AH293" s="21">
        <f t="shared" si="81"/>
        <v>0</v>
      </c>
      <c r="AI293" s="21">
        <f t="shared" si="81"/>
        <v>0</v>
      </c>
      <c r="AJ293" s="21">
        <f t="shared" si="81"/>
        <v>0</v>
      </c>
      <c r="AK293" s="21">
        <f t="shared" si="81"/>
        <v>0</v>
      </c>
      <c r="AL293" s="21">
        <f t="shared" si="81"/>
        <v>0</v>
      </c>
      <c r="AM293" s="21">
        <f t="shared" si="81"/>
        <v>0</v>
      </c>
      <c r="AN293" s="21">
        <f t="shared" si="81"/>
        <v>0</v>
      </c>
      <c r="AO293" s="21">
        <f t="shared" si="81"/>
        <v>0</v>
      </c>
      <c r="AP293" s="21">
        <f t="shared" si="81"/>
        <v>0</v>
      </c>
      <c r="AQ293" s="21">
        <f t="shared" si="81"/>
        <v>0</v>
      </c>
      <c r="AR293" s="21">
        <f t="shared" si="81"/>
        <v>0</v>
      </c>
    </row>
    <row r="294" spans="1:45" x14ac:dyDescent="0.25">
      <c r="D294" s="135"/>
      <c r="H294" s="17" t="str">
        <f t="shared" si="80"/>
        <v>DIC5</v>
      </c>
      <c r="J294" s="61" t="s">
        <v>73</v>
      </c>
      <c r="K294" s="19" t="s">
        <v>383</v>
      </c>
      <c r="L294" s="22" t="str">
        <f>+$B$4</f>
        <v>LLO - Ligth</v>
      </c>
      <c r="M294" s="21">
        <f t="shared" ref="M294:AR299" si="82">+M307+M346</f>
        <v>758.28483177300882</v>
      </c>
      <c r="N294" s="21">
        <f t="shared" si="82"/>
        <v>729.28396112035091</v>
      </c>
      <c r="O294" s="21">
        <f t="shared" si="82"/>
        <v>644.54712559732138</v>
      </c>
      <c r="P294" s="21">
        <f t="shared" si="82"/>
        <v>638.0345745247497</v>
      </c>
      <c r="Q294" s="21">
        <f t="shared" si="82"/>
        <v>300.30116964807888</v>
      </c>
      <c r="R294" s="21">
        <f t="shared" si="82"/>
        <v>300.30116964807888</v>
      </c>
      <c r="S294" s="21">
        <f t="shared" si="82"/>
        <v>300.30116964807888</v>
      </c>
      <c r="T294" s="21">
        <f t="shared" si="82"/>
        <v>300.30116964807888</v>
      </c>
      <c r="U294" s="21">
        <f t="shared" si="82"/>
        <v>70.050832019658785</v>
      </c>
      <c r="V294" s="21">
        <f t="shared" si="82"/>
        <v>3.2249806739917224</v>
      </c>
      <c r="W294" s="21">
        <f t="shared" si="82"/>
        <v>1.6149360275845528</v>
      </c>
      <c r="X294" s="21">
        <f t="shared" si="82"/>
        <v>0</v>
      </c>
      <c r="Y294" s="21">
        <f t="shared" si="82"/>
        <v>0</v>
      </c>
      <c r="Z294" s="21">
        <f t="shared" si="82"/>
        <v>0</v>
      </c>
      <c r="AA294" s="21">
        <f t="shared" si="82"/>
        <v>0</v>
      </c>
      <c r="AB294" s="21">
        <f t="shared" si="82"/>
        <v>0</v>
      </c>
      <c r="AC294" s="21">
        <f t="shared" si="82"/>
        <v>0</v>
      </c>
      <c r="AD294" s="21">
        <f t="shared" si="82"/>
        <v>0</v>
      </c>
      <c r="AE294" s="21">
        <f t="shared" si="82"/>
        <v>0</v>
      </c>
      <c r="AF294" s="21">
        <f t="shared" si="82"/>
        <v>0</v>
      </c>
      <c r="AG294" s="21">
        <f t="shared" si="82"/>
        <v>0</v>
      </c>
      <c r="AH294" s="21">
        <f t="shared" si="82"/>
        <v>0</v>
      </c>
      <c r="AI294" s="21">
        <f t="shared" si="82"/>
        <v>0</v>
      </c>
      <c r="AJ294" s="21">
        <f t="shared" si="82"/>
        <v>0</v>
      </c>
      <c r="AK294" s="21">
        <f t="shared" si="82"/>
        <v>0</v>
      </c>
      <c r="AL294" s="21">
        <f t="shared" si="82"/>
        <v>0</v>
      </c>
      <c r="AM294" s="21">
        <f t="shared" si="82"/>
        <v>0</v>
      </c>
      <c r="AN294" s="21">
        <f t="shared" si="82"/>
        <v>0</v>
      </c>
      <c r="AO294" s="21">
        <f t="shared" si="82"/>
        <v>0</v>
      </c>
      <c r="AP294" s="21">
        <f t="shared" si="82"/>
        <v>0</v>
      </c>
      <c r="AQ294" s="21">
        <f t="shared" si="82"/>
        <v>0</v>
      </c>
      <c r="AR294" s="21">
        <f t="shared" si="82"/>
        <v>0</v>
      </c>
    </row>
    <row r="295" spans="1:45" x14ac:dyDescent="0.25">
      <c r="D295" s="135"/>
      <c r="H295" s="17" t="str">
        <f t="shared" si="80"/>
        <v>DIC5</v>
      </c>
      <c r="J295" s="61" t="s">
        <v>73</v>
      </c>
      <c r="K295" s="19" t="s">
        <v>384</v>
      </c>
      <c r="L295" s="22" t="str">
        <f>+$B$5</f>
        <v>LLO - Heavy</v>
      </c>
      <c r="M295" s="21">
        <f t="shared" si="82"/>
        <v>423.68494407010274</v>
      </c>
      <c r="N295" s="21">
        <f t="shared" si="82"/>
        <v>400.87216002853108</v>
      </c>
      <c r="O295" s="21">
        <f t="shared" si="82"/>
        <v>381.23521093912638</v>
      </c>
      <c r="P295" s="21">
        <f t="shared" si="82"/>
        <v>361.59826184972167</v>
      </c>
      <c r="Q295" s="21">
        <f t="shared" si="82"/>
        <v>341.96131276031701</v>
      </c>
      <c r="R295" s="21">
        <f t="shared" si="82"/>
        <v>314.61199854403418</v>
      </c>
      <c r="S295" s="21">
        <f t="shared" si="82"/>
        <v>287.2626843277485</v>
      </c>
      <c r="T295" s="21">
        <f t="shared" si="82"/>
        <v>265.57492718373311</v>
      </c>
      <c r="U295" s="21">
        <f t="shared" si="82"/>
        <v>255.43026899304269</v>
      </c>
      <c r="V295" s="21">
        <f t="shared" si="82"/>
        <v>245.92455039106591</v>
      </c>
      <c r="W295" s="21">
        <f t="shared" si="82"/>
        <v>160.09122767721286</v>
      </c>
      <c r="X295" s="21">
        <f t="shared" si="82"/>
        <v>160.09122767721286</v>
      </c>
      <c r="Y295" s="21">
        <f t="shared" si="82"/>
        <v>160.09122767721286</v>
      </c>
      <c r="Z295" s="21">
        <f t="shared" si="82"/>
        <v>118.02452109595426</v>
      </c>
      <c r="AA295" s="21">
        <f t="shared" si="82"/>
        <v>0</v>
      </c>
      <c r="AB295" s="21">
        <f t="shared" si="82"/>
        <v>0</v>
      </c>
      <c r="AC295" s="21">
        <f t="shared" si="82"/>
        <v>0</v>
      </c>
      <c r="AD295" s="21">
        <f t="shared" si="82"/>
        <v>0</v>
      </c>
      <c r="AE295" s="21">
        <f t="shared" si="82"/>
        <v>0</v>
      </c>
      <c r="AF295" s="21">
        <f t="shared" si="82"/>
        <v>0</v>
      </c>
      <c r="AG295" s="21">
        <f t="shared" si="82"/>
        <v>0</v>
      </c>
      <c r="AH295" s="21">
        <f t="shared" si="82"/>
        <v>0</v>
      </c>
      <c r="AI295" s="21">
        <f t="shared" si="82"/>
        <v>0</v>
      </c>
      <c r="AJ295" s="21">
        <f t="shared" si="82"/>
        <v>0</v>
      </c>
      <c r="AK295" s="21">
        <f t="shared" si="82"/>
        <v>0</v>
      </c>
      <c r="AL295" s="21">
        <f t="shared" si="82"/>
        <v>0</v>
      </c>
      <c r="AM295" s="21">
        <f t="shared" si="82"/>
        <v>0</v>
      </c>
      <c r="AN295" s="21">
        <f t="shared" si="82"/>
        <v>0</v>
      </c>
      <c r="AO295" s="21">
        <f t="shared" si="82"/>
        <v>0</v>
      </c>
      <c r="AP295" s="21">
        <f t="shared" si="82"/>
        <v>0</v>
      </c>
      <c r="AQ295" s="21">
        <f t="shared" si="82"/>
        <v>0</v>
      </c>
      <c r="AR295" s="21">
        <f t="shared" si="82"/>
        <v>0</v>
      </c>
    </row>
    <row r="296" spans="1:45" x14ac:dyDescent="0.25">
      <c r="D296" s="135"/>
      <c r="H296" s="17" t="str">
        <f t="shared" si="80"/>
        <v>DIC5</v>
      </c>
      <c r="J296" s="61" t="s">
        <v>74</v>
      </c>
      <c r="K296" s="19" t="s">
        <v>385</v>
      </c>
      <c r="L296" s="22" t="str">
        <f>+$B$6</f>
        <v>PU - Ligth</v>
      </c>
      <c r="M296" s="21">
        <f t="shared" si="82"/>
        <v>3.9413033278193335</v>
      </c>
      <c r="N296" s="21">
        <f t="shared" si="82"/>
        <v>3.7243883990816111</v>
      </c>
      <c r="O296" s="21">
        <f t="shared" si="82"/>
        <v>3.5606790189021944</v>
      </c>
      <c r="P296" s="21">
        <f t="shared" si="82"/>
        <v>3.3969696387227777</v>
      </c>
      <c r="Q296" s="21">
        <f t="shared" si="82"/>
        <v>3.2332602585433889</v>
      </c>
      <c r="R296" s="21">
        <f t="shared" si="82"/>
        <v>2.4718202920830641</v>
      </c>
      <c r="S296" s="21">
        <f t="shared" si="82"/>
        <v>2.3399898765053</v>
      </c>
      <c r="T296" s="21">
        <f t="shared" si="82"/>
        <v>0.26658893856164501</v>
      </c>
      <c r="U296" s="21">
        <f t="shared" si="82"/>
        <v>0</v>
      </c>
      <c r="V296" s="21">
        <f t="shared" si="82"/>
        <v>0</v>
      </c>
      <c r="W296" s="21">
        <f t="shared" si="82"/>
        <v>0</v>
      </c>
      <c r="X296" s="21">
        <f t="shared" si="82"/>
        <v>0</v>
      </c>
      <c r="Y296" s="21">
        <f t="shared" si="82"/>
        <v>0</v>
      </c>
      <c r="Z296" s="21">
        <f t="shared" si="82"/>
        <v>0</v>
      </c>
      <c r="AA296" s="21">
        <f t="shared" si="82"/>
        <v>0</v>
      </c>
      <c r="AB296" s="21">
        <f t="shared" si="82"/>
        <v>0</v>
      </c>
      <c r="AC296" s="21">
        <f t="shared" si="82"/>
        <v>0</v>
      </c>
      <c r="AD296" s="21">
        <f t="shared" si="82"/>
        <v>0</v>
      </c>
      <c r="AE296" s="21">
        <f t="shared" si="82"/>
        <v>0</v>
      </c>
      <c r="AF296" s="21">
        <f t="shared" si="82"/>
        <v>0</v>
      </c>
      <c r="AG296" s="21">
        <f t="shared" si="82"/>
        <v>0</v>
      </c>
      <c r="AH296" s="21">
        <f t="shared" si="82"/>
        <v>0</v>
      </c>
      <c r="AI296" s="21">
        <f t="shared" si="82"/>
        <v>0</v>
      </c>
      <c r="AJ296" s="21">
        <f t="shared" si="82"/>
        <v>0</v>
      </c>
      <c r="AK296" s="21">
        <f t="shared" si="82"/>
        <v>0</v>
      </c>
      <c r="AL296" s="21">
        <f t="shared" si="82"/>
        <v>0</v>
      </c>
      <c r="AM296" s="21">
        <f t="shared" si="82"/>
        <v>0</v>
      </c>
      <c r="AN296" s="21">
        <f t="shared" si="82"/>
        <v>0</v>
      </c>
      <c r="AO296" s="21">
        <f t="shared" si="82"/>
        <v>0</v>
      </c>
      <c r="AP296" s="21">
        <f t="shared" si="82"/>
        <v>0</v>
      </c>
      <c r="AQ296" s="21">
        <f t="shared" si="82"/>
        <v>0</v>
      </c>
      <c r="AR296" s="21">
        <f t="shared" si="82"/>
        <v>0</v>
      </c>
    </row>
    <row r="297" spans="1:45" x14ac:dyDescent="0.25">
      <c r="D297" s="135"/>
      <c r="H297" s="17" t="str">
        <f t="shared" si="80"/>
        <v>DIC5</v>
      </c>
      <c r="J297" s="61" t="s">
        <v>75</v>
      </c>
      <c r="K297" s="19" t="s">
        <v>386</v>
      </c>
      <c r="L297" s="22" t="str">
        <f>+$B$7</f>
        <v>VMM - Medium</v>
      </c>
      <c r="M297" s="21">
        <f t="shared" si="82"/>
        <v>39.625614719999859</v>
      </c>
      <c r="N297" s="21">
        <f t="shared" si="82"/>
        <v>39.625614719999888</v>
      </c>
      <c r="O297" s="21">
        <f t="shared" si="82"/>
        <v>39.625614719999945</v>
      </c>
      <c r="P297" s="21">
        <f t="shared" si="82"/>
        <v>39.625614719999994</v>
      </c>
      <c r="Q297" s="21">
        <f t="shared" si="82"/>
        <v>39.625614720000058</v>
      </c>
      <c r="R297" s="21">
        <f t="shared" si="82"/>
        <v>39.625614720000016</v>
      </c>
      <c r="S297" s="21">
        <f t="shared" si="82"/>
        <v>39.625614719999973</v>
      </c>
      <c r="T297" s="21">
        <f t="shared" si="82"/>
        <v>7.9251229440000079</v>
      </c>
      <c r="U297" s="21">
        <f t="shared" si="82"/>
        <v>0</v>
      </c>
      <c r="V297" s="21">
        <f t="shared" si="82"/>
        <v>0</v>
      </c>
      <c r="W297" s="21">
        <f t="shared" si="82"/>
        <v>0</v>
      </c>
      <c r="X297" s="21">
        <f t="shared" si="82"/>
        <v>0</v>
      </c>
      <c r="Y297" s="21">
        <f t="shared" si="82"/>
        <v>0</v>
      </c>
      <c r="Z297" s="21">
        <f t="shared" si="82"/>
        <v>0</v>
      </c>
      <c r="AA297" s="21">
        <f t="shared" si="82"/>
        <v>0</v>
      </c>
      <c r="AB297" s="21">
        <f t="shared" si="82"/>
        <v>0</v>
      </c>
      <c r="AC297" s="21">
        <f t="shared" si="82"/>
        <v>0</v>
      </c>
      <c r="AD297" s="21">
        <f t="shared" si="82"/>
        <v>0</v>
      </c>
      <c r="AE297" s="21">
        <f t="shared" si="82"/>
        <v>0</v>
      </c>
      <c r="AF297" s="21">
        <f t="shared" si="82"/>
        <v>0</v>
      </c>
      <c r="AG297" s="21">
        <f t="shared" si="82"/>
        <v>0</v>
      </c>
      <c r="AH297" s="21">
        <f t="shared" si="82"/>
        <v>0</v>
      </c>
      <c r="AI297" s="21">
        <f t="shared" si="82"/>
        <v>0</v>
      </c>
      <c r="AJ297" s="21">
        <f t="shared" si="82"/>
        <v>0</v>
      </c>
      <c r="AK297" s="21">
        <f t="shared" si="82"/>
        <v>0</v>
      </c>
      <c r="AL297" s="21">
        <f t="shared" si="82"/>
        <v>0</v>
      </c>
      <c r="AM297" s="21">
        <f t="shared" si="82"/>
        <v>0</v>
      </c>
      <c r="AN297" s="21">
        <f t="shared" si="82"/>
        <v>0</v>
      </c>
      <c r="AO297" s="21">
        <f t="shared" si="82"/>
        <v>0</v>
      </c>
      <c r="AP297" s="21">
        <f t="shared" si="82"/>
        <v>0</v>
      </c>
      <c r="AQ297" s="21">
        <f t="shared" si="82"/>
        <v>0</v>
      </c>
      <c r="AR297" s="21">
        <f t="shared" si="82"/>
        <v>0</v>
      </c>
    </row>
    <row r="298" spans="1:45" x14ac:dyDescent="0.25">
      <c r="D298" s="135"/>
      <c r="H298" s="17" t="str">
        <f t="shared" si="80"/>
        <v>DIC5</v>
      </c>
      <c r="J298" s="61" t="s">
        <v>76</v>
      </c>
      <c r="K298" s="19" t="s">
        <v>387</v>
      </c>
      <c r="L298" s="22" t="str">
        <f>+$B$8</f>
        <v>VSM - Medium</v>
      </c>
      <c r="M298" s="21">
        <f t="shared" si="82"/>
        <v>15.409961280000003</v>
      </c>
      <c r="N298" s="21">
        <f t="shared" si="82"/>
        <v>15.409961279999989</v>
      </c>
      <c r="O298" s="21">
        <f t="shared" si="82"/>
        <v>15.409961279999989</v>
      </c>
      <c r="P298" s="21">
        <f t="shared" si="82"/>
        <v>15.409961279999992</v>
      </c>
      <c r="Q298" s="21">
        <f t="shared" si="82"/>
        <v>15.409961279999994</v>
      </c>
      <c r="R298" s="21">
        <f t="shared" si="82"/>
        <v>15.16970050578853</v>
      </c>
      <c r="S298" s="21">
        <f t="shared" si="82"/>
        <v>13.868629142015694</v>
      </c>
      <c r="T298" s="21">
        <f t="shared" si="82"/>
        <v>3.0819922559999999</v>
      </c>
      <c r="U298" s="21">
        <f t="shared" si="82"/>
        <v>3.0819922559999999</v>
      </c>
      <c r="V298" s="21">
        <f t="shared" si="82"/>
        <v>3.0819922559999999</v>
      </c>
      <c r="W298" s="21">
        <f t="shared" si="82"/>
        <v>3.0819922559999999</v>
      </c>
      <c r="X298" s="21">
        <f t="shared" si="82"/>
        <v>3.0819922559999999</v>
      </c>
      <c r="Y298" s="21">
        <f t="shared" si="82"/>
        <v>3.0819922559999999</v>
      </c>
      <c r="Z298" s="21">
        <f t="shared" si="82"/>
        <v>3.0819922559999999</v>
      </c>
      <c r="AA298" s="21">
        <f t="shared" si="82"/>
        <v>2.3417455173465305</v>
      </c>
      <c r="AB298" s="21">
        <f t="shared" si="82"/>
        <v>0</v>
      </c>
      <c r="AC298" s="21">
        <f t="shared" si="82"/>
        <v>0</v>
      </c>
      <c r="AD298" s="21">
        <f t="shared" si="82"/>
        <v>0</v>
      </c>
      <c r="AE298" s="21">
        <f t="shared" si="82"/>
        <v>0</v>
      </c>
      <c r="AF298" s="21">
        <f t="shared" si="82"/>
        <v>0</v>
      </c>
      <c r="AG298" s="21">
        <f t="shared" si="82"/>
        <v>0</v>
      </c>
      <c r="AH298" s="21">
        <f t="shared" si="82"/>
        <v>0</v>
      </c>
      <c r="AI298" s="21">
        <f t="shared" si="82"/>
        <v>0</v>
      </c>
      <c r="AJ298" s="21">
        <f t="shared" si="82"/>
        <v>0</v>
      </c>
      <c r="AK298" s="21">
        <f t="shared" si="82"/>
        <v>0</v>
      </c>
      <c r="AL298" s="21">
        <f t="shared" si="82"/>
        <v>0</v>
      </c>
      <c r="AM298" s="21">
        <f t="shared" si="82"/>
        <v>0</v>
      </c>
      <c r="AN298" s="21">
        <f t="shared" si="82"/>
        <v>0</v>
      </c>
      <c r="AO298" s="21">
        <f t="shared" si="82"/>
        <v>0</v>
      </c>
      <c r="AP298" s="21">
        <f t="shared" si="82"/>
        <v>0</v>
      </c>
      <c r="AQ298" s="21">
        <f t="shared" si="82"/>
        <v>0</v>
      </c>
      <c r="AR298" s="21">
        <f t="shared" si="82"/>
        <v>0</v>
      </c>
    </row>
    <row r="299" spans="1:45" x14ac:dyDescent="0.25">
      <c r="D299" s="135"/>
      <c r="H299" s="17" t="str">
        <f t="shared" si="80"/>
        <v>DIC5</v>
      </c>
      <c r="J299" s="60" t="s">
        <v>77</v>
      </c>
      <c r="K299" s="19" t="s">
        <v>388</v>
      </c>
      <c r="L299" s="22" t="str">
        <f>+$B$9</f>
        <v>VIM - GAS</v>
      </c>
      <c r="M299" s="21">
        <f t="shared" si="82"/>
        <v>43.363479268059166</v>
      </c>
      <c r="N299" s="21">
        <f t="shared" si="82"/>
        <v>42.573752537541665</v>
      </c>
      <c r="O299" s="21">
        <f t="shared" si="82"/>
        <v>42.600355538286394</v>
      </c>
      <c r="P299" s="21">
        <f t="shared" si="82"/>
        <v>42.626958539030838</v>
      </c>
      <c r="Q299" s="21">
        <f t="shared" si="82"/>
        <v>42.653561539775552</v>
      </c>
      <c r="R299" s="21">
        <f t="shared" si="82"/>
        <v>39.399723109252506</v>
      </c>
      <c r="S299" s="21">
        <f t="shared" si="82"/>
        <v>36.145884678729715</v>
      </c>
      <c r="T299" s="21">
        <f t="shared" si="82"/>
        <v>33.468360271215275</v>
      </c>
      <c r="U299" s="21">
        <f t="shared" si="82"/>
        <v>30.790835863700888</v>
      </c>
      <c r="V299" s="21">
        <f t="shared" si="82"/>
        <v>28.571456251971611</v>
      </c>
      <c r="W299" s="21">
        <f t="shared" si="82"/>
        <v>26.352076640242306</v>
      </c>
      <c r="X299" s="21">
        <f t="shared" si="82"/>
        <v>24.132697028513</v>
      </c>
      <c r="Y299" s="21">
        <f t="shared" si="82"/>
        <v>22.575748722487944</v>
      </c>
      <c r="Z299" s="21">
        <f t="shared" si="82"/>
        <v>21.018800416462859</v>
      </c>
      <c r="AA299" s="21">
        <f t="shared" si="82"/>
        <v>10.137885583225849</v>
      </c>
      <c r="AB299" s="21">
        <f t="shared" si="82"/>
        <v>0</v>
      </c>
      <c r="AC299" s="21">
        <f t="shared" si="82"/>
        <v>0</v>
      </c>
      <c r="AD299" s="21">
        <f t="shared" si="82"/>
        <v>0</v>
      </c>
      <c r="AE299" s="21">
        <f t="shared" si="82"/>
        <v>0</v>
      </c>
      <c r="AF299" s="21">
        <f t="shared" si="82"/>
        <v>0</v>
      </c>
      <c r="AG299" s="21">
        <f t="shared" si="82"/>
        <v>0</v>
      </c>
      <c r="AH299" s="21">
        <f t="shared" si="82"/>
        <v>0</v>
      </c>
      <c r="AI299" s="21">
        <f t="shared" si="82"/>
        <v>0</v>
      </c>
      <c r="AJ299" s="21">
        <f t="shared" si="82"/>
        <v>0</v>
      </c>
      <c r="AK299" s="21">
        <f t="shared" si="82"/>
        <v>0</v>
      </c>
      <c r="AL299" s="21">
        <f t="shared" si="82"/>
        <v>0</v>
      </c>
      <c r="AM299" s="21">
        <f t="shared" si="82"/>
        <v>0</v>
      </c>
      <c r="AN299" s="21">
        <f t="shared" si="82"/>
        <v>0</v>
      </c>
      <c r="AO299" s="21">
        <f t="shared" si="82"/>
        <v>0</v>
      </c>
      <c r="AP299" s="21">
        <f t="shared" si="82"/>
        <v>0</v>
      </c>
      <c r="AQ299" s="21">
        <f t="shared" si="82"/>
        <v>0</v>
      </c>
      <c r="AR299" s="21">
        <f t="shared" si="82"/>
        <v>0</v>
      </c>
    </row>
    <row r="300" spans="1:45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22"/>
      <c r="M300" s="69">
        <f>+SUM(M293:M299)</f>
        <v>1488.2229648172167</v>
      </c>
      <c r="N300" s="69">
        <f t="shared" ref="N300:AR300" si="83">+SUM(N293:N299)</f>
        <v>1396.2681210913565</v>
      </c>
      <c r="O300" s="69">
        <f t="shared" si="83"/>
        <v>1255.9913290184945</v>
      </c>
      <c r="P300" s="69">
        <f t="shared" si="83"/>
        <v>1251.3546195221982</v>
      </c>
      <c r="Q300" s="69">
        <f t="shared" si="83"/>
        <v>886.78915715874894</v>
      </c>
      <c r="R300" s="69">
        <f t="shared" si="83"/>
        <v>711.58002681923722</v>
      </c>
      <c r="S300" s="69">
        <f t="shared" si="83"/>
        <v>679.54397239307809</v>
      </c>
      <c r="T300" s="69">
        <f t="shared" si="83"/>
        <v>610.61816124158895</v>
      </c>
      <c r="U300" s="69">
        <f t="shared" si="83"/>
        <v>359.3539291324023</v>
      </c>
      <c r="V300" s="69">
        <f t="shared" si="83"/>
        <v>280.80297957302923</v>
      </c>
      <c r="W300" s="69">
        <f t="shared" si="83"/>
        <v>191.14023260103971</v>
      </c>
      <c r="X300" s="69">
        <f t="shared" si="83"/>
        <v>187.30591696172587</v>
      </c>
      <c r="Y300" s="69">
        <f t="shared" si="83"/>
        <v>185.74896865570082</v>
      </c>
      <c r="Z300" s="69">
        <f t="shared" si="83"/>
        <v>142.12531376841713</v>
      </c>
      <c r="AA300" s="69">
        <f t="shared" si="83"/>
        <v>12.47963110057238</v>
      </c>
      <c r="AB300" s="69">
        <f t="shared" si="83"/>
        <v>0</v>
      </c>
      <c r="AC300" s="69">
        <f t="shared" si="83"/>
        <v>0</v>
      </c>
      <c r="AD300" s="69">
        <f t="shared" si="83"/>
        <v>0</v>
      </c>
      <c r="AE300" s="69">
        <f t="shared" si="83"/>
        <v>0</v>
      </c>
      <c r="AF300" s="69">
        <f t="shared" si="83"/>
        <v>0</v>
      </c>
      <c r="AG300" s="69">
        <f t="shared" si="83"/>
        <v>0</v>
      </c>
      <c r="AH300" s="69">
        <f t="shared" si="83"/>
        <v>0</v>
      </c>
      <c r="AI300" s="69">
        <f t="shared" si="83"/>
        <v>0</v>
      </c>
      <c r="AJ300" s="69">
        <f t="shared" si="83"/>
        <v>0</v>
      </c>
      <c r="AK300" s="69">
        <f t="shared" si="83"/>
        <v>0</v>
      </c>
      <c r="AL300" s="69">
        <f t="shared" si="83"/>
        <v>0</v>
      </c>
      <c r="AM300" s="69">
        <f t="shared" si="83"/>
        <v>0</v>
      </c>
      <c r="AN300" s="69">
        <f t="shared" si="83"/>
        <v>0</v>
      </c>
      <c r="AO300" s="69">
        <f t="shared" si="83"/>
        <v>0</v>
      </c>
      <c r="AP300" s="69">
        <f t="shared" si="83"/>
        <v>0</v>
      </c>
      <c r="AQ300" s="69">
        <f t="shared" si="83"/>
        <v>0</v>
      </c>
      <c r="AR300" s="69">
        <f t="shared" si="83"/>
        <v>0</v>
      </c>
    </row>
    <row r="301" spans="1:45" s="68" customFormat="1" x14ac:dyDescent="0.25">
      <c r="A301" s="133"/>
      <c r="B301" s="133"/>
      <c r="C301" s="133"/>
      <c r="D301" s="20"/>
      <c r="E301" s="133"/>
      <c r="F301" s="134"/>
      <c r="H301" s="71"/>
      <c r="I301" s="71"/>
      <c r="L301" s="22"/>
    </row>
    <row r="302" spans="1:45" s="101" customFormat="1" ht="18.75" x14ac:dyDescent="0.3">
      <c r="A302" s="139"/>
      <c r="B302" s="139"/>
      <c r="C302" s="139"/>
      <c r="D302" s="139"/>
      <c r="E302" s="139"/>
      <c r="F302" s="140"/>
      <c r="H302" s="103"/>
      <c r="I302" s="103" t="str">
        <f>+IF(OR(J303="OIL",J303="OIL-eq"),$I$5,IF(J303="GAS",$I$4,IF(J303="GSL",$I$8,IF(J303="DSL",$I$9,IF(J303="KER",$I$10,IF(J303="LPG",$I$11,IF(J303="HFO",$I$12,IF(J303="AVG",$I$13,IF(J303="RFG",$I$14,IF(J303="ELC",$I$15,$I$16))))))))))</f>
        <v>GWh/año</v>
      </c>
      <c r="K302" s="104" t="s">
        <v>685</v>
      </c>
      <c r="L302" s="197"/>
    </row>
    <row r="303" spans="1:45" x14ac:dyDescent="0.25">
      <c r="H303" s="12"/>
      <c r="I303" s="115">
        <f>+IF(OR(J303="OIL",J303="OIL-eq"),$H$5,IF(J303="GAS",$H$4,IF(J303="GSL",$H$8,IF(J303="DSL",$H$9,IF(J303="KER",$H$10,IF(J303="LPG",$H$11,IF(J303="HFO",$H$12,IF(J303="AVG",$H$13,IF(J303="RFG",$H$14,IF(J303="ELC",$H$15,$H$16))))))))))</f>
        <v>277.77777777777777</v>
      </c>
      <c r="J303" s="106" t="s">
        <v>348</v>
      </c>
      <c r="K303" s="58" t="s">
        <v>433</v>
      </c>
    </row>
    <row r="304" spans="1:45" x14ac:dyDescent="0.25">
      <c r="H304" s="43"/>
      <c r="I304" s="43"/>
      <c r="J304" s="15"/>
      <c r="K304" s="16"/>
    </row>
    <row r="305" spans="1:48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  <c r="AS305" s="21"/>
    </row>
    <row r="306" spans="1:48" x14ac:dyDescent="0.25">
      <c r="D306" s="135"/>
      <c r="H306" s="17" t="str">
        <f t="shared" ref="H306:H312" si="84">+$B$1</f>
        <v>DIC5</v>
      </c>
      <c r="J306" s="60" t="s">
        <v>432</v>
      </c>
      <c r="K306" s="19" t="s">
        <v>382</v>
      </c>
      <c r="L306" s="22" t="str">
        <f>+$B$3</f>
        <v>GU - Gas</v>
      </c>
      <c r="M306" s="21">
        <f>+M319+M332</f>
        <v>203.91283037822691</v>
      </c>
      <c r="N306" s="21">
        <f t="shared" ref="N306:AR307" si="85">+N319+N332</f>
        <v>164.77828300585139</v>
      </c>
      <c r="O306" s="21">
        <f t="shared" si="85"/>
        <v>129.01238192485832</v>
      </c>
      <c r="P306" s="21">
        <f t="shared" si="85"/>
        <v>150.66227896997333</v>
      </c>
      <c r="Q306" s="21">
        <f t="shared" si="85"/>
        <v>143.60427695203416</v>
      </c>
      <c r="R306" s="21">
        <f t="shared" si="85"/>
        <v>0</v>
      </c>
      <c r="S306" s="21">
        <f t="shared" si="85"/>
        <v>0</v>
      </c>
      <c r="T306" s="21">
        <f t="shared" si="85"/>
        <v>0</v>
      </c>
      <c r="U306" s="21">
        <f t="shared" si="85"/>
        <v>0</v>
      </c>
      <c r="V306" s="21">
        <f t="shared" si="85"/>
        <v>0</v>
      </c>
      <c r="W306" s="21">
        <f t="shared" si="85"/>
        <v>0</v>
      </c>
      <c r="X306" s="21">
        <f t="shared" si="85"/>
        <v>0</v>
      </c>
      <c r="Y306" s="21">
        <f t="shared" si="85"/>
        <v>0</v>
      </c>
      <c r="Z306" s="21">
        <f t="shared" si="85"/>
        <v>0</v>
      </c>
      <c r="AA306" s="21">
        <f t="shared" si="85"/>
        <v>0</v>
      </c>
      <c r="AB306" s="21">
        <f t="shared" si="85"/>
        <v>0</v>
      </c>
      <c r="AC306" s="21">
        <f t="shared" si="85"/>
        <v>0</v>
      </c>
      <c r="AD306" s="21">
        <f t="shared" si="85"/>
        <v>0</v>
      </c>
      <c r="AE306" s="21">
        <f t="shared" si="85"/>
        <v>0</v>
      </c>
      <c r="AF306" s="21">
        <f t="shared" si="85"/>
        <v>0</v>
      </c>
      <c r="AG306" s="21">
        <f t="shared" si="85"/>
        <v>0</v>
      </c>
      <c r="AH306" s="21">
        <f t="shared" si="85"/>
        <v>0</v>
      </c>
      <c r="AI306" s="21">
        <f t="shared" si="85"/>
        <v>0</v>
      </c>
      <c r="AJ306" s="21">
        <f t="shared" si="85"/>
        <v>0</v>
      </c>
      <c r="AK306" s="21">
        <f t="shared" si="85"/>
        <v>0</v>
      </c>
      <c r="AL306" s="21">
        <f t="shared" si="85"/>
        <v>0</v>
      </c>
      <c r="AM306" s="21">
        <f t="shared" si="85"/>
        <v>0</v>
      </c>
      <c r="AN306" s="21">
        <f t="shared" si="85"/>
        <v>0</v>
      </c>
      <c r="AO306" s="21">
        <f t="shared" si="85"/>
        <v>0</v>
      </c>
      <c r="AP306" s="21">
        <f t="shared" si="85"/>
        <v>0</v>
      </c>
      <c r="AQ306" s="21">
        <f t="shared" si="85"/>
        <v>0</v>
      </c>
      <c r="AR306" s="21">
        <f t="shared" si="85"/>
        <v>0</v>
      </c>
    </row>
    <row r="307" spans="1:48" x14ac:dyDescent="0.25">
      <c r="D307" s="135"/>
      <c r="H307" s="17" t="str">
        <f t="shared" si="84"/>
        <v>DIC5</v>
      </c>
      <c r="J307" s="61" t="s">
        <v>73</v>
      </c>
      <c r="K307" s="19" t="s">
        <v>383</v>
      </c>
      <c r="L307" s="22" t="str">
        <f>+$B$4</f>
        <v>LLO - Ligth</v>
      </c>
      <c r="M307" s="21">
        <f>+M320+M333</f>
        <v>694.64293691105274</v>
      </c>
      <c r="N307" s="21">
        <f t="shared" si="85"/>
        <v>667.76051792585281</v>
      </c>
      <c r="O307" s="21">
        <f t="shared" si="85"/>
        <v>589.21352727537499</v>
      </c>
      <c r="P307" s="21">
        <f t="shared" si="85"/>
        <v>583.17670415057216</v>
      </c>
      <c r="Q307" s="21">
        <f t="shared" si="85"/>
        <v>270.11400324298108</v>
      </c>
      <c r="R307" s="21">
        <f t="shared" si="85"/>
        <v>270.11400324298108</v>
      </c>
      <c r="S307" s="21">
        <f t="shared" si="85"/>
        <v>270.11400324298108</v>
      </c>
      <c r="T307" s="21">
        <f t="shared" si="85"/>
        <v>270.11400324298108</v>
      </c>
      <c r="U307" s="21">
        <f t="shared" si="85"/>
        <v>60.613081632003336</v>
      </c>
      <c r="V307" s="21">
        <f t="shared" si="85"/>
        <v>0</v>
      </c>
      <c r="W307" s="21">
        <f t="shared" si="85"/>
        <v>0</v>
      </c>
      <c r="X307" s="21">
        <f t="shared" si="85"/>
        <v>0</v>
      </c>
      <c r="Y307" s="21">
        <f t="shared" si="85"/>
        <v>0</v>
      </c>
      <c r="Z307" s="21">
        <f t="shared" si="85"/>
        <v>0</v>
      </c>
      <c r="AA307" s="21">
        <f t="shared" si="85"/>
        <v>0</v>
      </c>
      <c r="AB307" s="21">
        <f t="shared" si="85"/>
        <v>0</v>
      </c>
      <c r="AC307" s="21">
        <f t="shared" si="85"/>
        <v>0</v>
      </c>
      <c r="AD307" s="21">
        <f t="shared" si="85"/>
        <v>0</v>
      </c>
      <c r="AE307" s="21">
        <f t="shared" si="85"/>
        <v>0</v>
      </c>
      <c r="AF307" s="21">
        <f t="shared" si="85"/>
        <v>0</v>
      </c>
      <c r="AG307" s="21">
        <f t="shared" si="85"/>
        <v>0</v>
      </c>
      <c r="AH307" s="21">
        <f t="shared" si="85"/>
        <v>0</v>
      </c>
      <c r="AI307" s="21">
        <f t="shared" si="85"/>
        <v>0</v>
      </c>
      <c r="AJ307" s="21">
        <f t="shared" si="85"/>
        <v>0</v>
      </c>
      <c r="AK307" s="21">
        <f t="shared" si="85"/>
        <v>0</v>
      </c>
      <c r="AL307" s="21">
        <f t="shared" si="85"/>
        <v>0</v>
      </c>
      <c r="AM307" s="21">
        <f t="shared" si="85"/>
        <v>0</v>
      </c>
      <c r="AN307" s="21">
        <f t="shared" si="85"/>
        <v>0</v>
      </c>
      <c r="AO307" s="21">
        <f t="shared" si="85"/>
        <v>0</v>
      </c>
      <c r="AP307" s="21">
        <f t="shared" si="85"/>
        <v>0</v>
      </c>
      <c r="AQ307" s="21">
        <f t="shared" si="85"/>
        <v>0</v>
      </c>
      <c r="AR307" s="21">
        <f t="shared" si="85"/>
        <v>0</v>
      </c>
    </row>
    <row r="308" spans="1:48" x14ac:dyDescent="0.25">
      <c r="D308" s="135"/>
      <c r="H308" s="17" t="str">
        <f t="shared" si="84"/>
        <v>DIC5</v>
      </c>
      <c r="J308" s="61" t="s">
        <v>73</v>
      </c>
      <c r="K308" s="19" t="s">
        <v>384</v>
      </c>
      <c r="L308" s="22" t="str">
        <f>+$B$5</f>
        <v>LLO - Heavy</v>
      </c>
      <c r="M308" s="21">
        <f t="shared" ref="M308:AR309" si="86">+M321+M334</f>
        <v>1.3236776488249751</v>
      </c>
      <c r="N308" s="21">
        <f t="shared" si="86"/>
        <v>1.2529272538866112</v>
      </c>
      <c r="O308" s="21">
        <f t="shared" si="86"/>
        <v>1.1920262301041529</v>
      </c>
      <c r="P308" s="21">
        <f t="shared" si="86"/>
        <v>1.1311252063216943</v>
      </c>
      <c r="Q308" s="21">
        <f t="shared" si="86"/>
        <v>1.070224182539236</v>
      </c>
      <c r="R308" s="21">
        <f t="shared" si="86"/>
        <v>0.98540442627584435</v>
      </c>
      <c r="S308" s="21">
        <f t="shared" si="86"/>
        <v>0.90058467001245268</v>
      </c>
      <c r="T308" s="21">
        <f t="shared" si="86"/>
        <v>0.8333233756228583</v>
      </c>
      <c r="U308" s="21">
        <f t="shared" si="86"/>
        <v>0.76606208123326658</v>
      </c>
      <c r="V308" s="21">
        <f t="shared" si="86"/>
        <v>0.69880078684367219</v>
      </c>
      <c r="W308" s="21">
        <f t="shared" si="86"/>
        <v>0.44724811507338053</v>
      </c>
      <c r="X308" s="21">
        <f t="shared" si="86"/>
        <v>0.44724811507338891</v>
      </c>
      <c r="Y308" s="21">
        <f t="shared" si="86"/>
        <v>0.44724811507338891</v>
      </c>
      <c r="Z308" s="21">
        <f t="shared" si="86"/>
        <v>0.31670331548989722</v>
      </c>
      <c r="AA308" s="21">
        <f t="shared" si="86"/>
        <v>0</v>
      </c>
      <c r="AB308" s="21">
        <f t="shared" si="86"/>
        <v>0</v>
      </c>
      <c r="AC308" s="21">
        <f t="shared" si="86"/>
        <v>0</v>
      </c>
      <c r="AD308" s="21">
        <f t="shared" si="86"/>
        <v>0</v>
      </c>
      <c r="AE308" s="21">
        <f t="shared" si="86"/>
        <v>0</v>
      </c>
      <c r="AF308" s="21">
        <f t="shared" si="86"/>
        <v>0</v>
      </c>
      <c r="AG308" s="21">
        <f t="shared" si="86"/>
        <v>0</v>
      </c>
      <c r="AH308" s="21">
        <f t="shared" si="86"/>
        <v>0</v>
      </c>
      <c r="AI308" s="21">
        <f t="shared" si="86"/>
        <v>0</v>
      </c>
      <c r="AJ308" s="21">
        <f t="shared" si="86"/>
        <v>0</v>
      </c>
      <c r="AK308" s="21">
        <f t="shared" si="86"/>
        <v>0</v>
      </c>
      <c r="AL308" s="21">
        <f t="shared" si="86"/>
        <v>0</v>
      </c>
      <c r="AM308" s="21">
        <f t="shared" si="86"/>
        <v>0</v>
      </c>
      <c r="AN308" s="21">
        <f t="shared" si="86"/>
        <v>0</v>
      </c>
      <c r="AO308" s="21">
        <f t="shared" si="86"/>
        <v>0</v>
      </c>
      <c r="AP308" s="21">
        <f t="shared" si="86"/>
        <v>0</v>
      </c>
      <c r="AQ308" s="21">
        <f t="shared" si="86"/>
        <v>0</v>
      </c>
      <c r="AR308" s="21">
        <f t="shared" si="86"/>
        <v>0</v>
      </c>
    </row>
    <row r="309" spans="1:48" x14ac:dyDescent="0.25">
      <c r="D309" s="135"/>
      <c r="H309" s="17" t="str">
        <f t="shared" si="84"/>
        <v>DIC5</v>
      </c>
      <c r="J309" s="61" t="s">
        <v>74</v>
      </c>
      <c r="K309" s="19" t="s">
        <v>385</v>
      </c>
      <c r="L309" s="22" t="str">
        <f>+$B$6</f>
        <v>PU - Ligth</v>
      </c>
      <c r="M309" s="21">
        <f>+M322+M335</f>
        <v>0</v>
      </c>
      <c r="N309" s="21">
        <f t="shared" si="86"/>
        <v>0</v>
      </c>
      <c r="O309" s="21">
        <f t="shared" si="86"/>
        <v>0</v>
      </c>
      <c r="P309" s="21">
        <f t="shared" si="86"/>
        <v>0</v>
      </c>
      <c r="Q309" s="21">
        <f t="shared" si="86"/>
        <v>0</v>
      </c>
      <c r="R309" s="21">
        <f t="shared" si="86"/>
        <v>0</v>
      </c>
      <c r="S309" s="21">
        <f t="shared" si="86"/>
        <v>0</v>
      </c>
      <c r="T309" s="21">
        <f t="shared" si="86"/>
        <v>0</v>
      </c>
      <c r="U309" s="21">
        <f t="shared" si="86"/>
        <v>0</v>
      </c>
      <c r="V309" s="21">
        <f t="shared" si="86"/>
        <v>0</v>
      </c>
      <c r="W309" s="21">
        <f t="shared" si="86"/>
        <v>0</v>
      </c>
      <c r="X309" s="21">
        <f t="shared" si="86"/>
        <v>0</v>
      </c>
      <c r="Y309" s="21">
        <f t="shared" si="86"/>
        <v>0</v>
      </c>
      <c r="Z309" s="21">
        <f t="shared" si="86"/>
        <v>0</v>
      </c>
      <c r="AA309" s="21">
        <f t="shared" si="86"/>
        <v>0</v>
      </c>
      <c r="AB309" s="21">
        <f t="shared" si="86"/>
        <v>0</v>
      </c>
      <c r="AC309" s="21">
        <f t="shared" si="86"/>
        <v>0</v>
      </c>
      <c r="AD309" s="21">
        <f t="shared" si="86"/>
        <v>0</v>
      </c>
      <c r="AE309" s="21">
        <f t="shared" si="86"/>
        <v>0</v>
      </c>
      <c r="AF309" s="21">
        <f t="shared" si="86"/>
        <v>0</v>
      </c>
      <c r="AG309" s="21">
        <f t="shared" si="86"/>
        <v>0</v>
      </c>
      <c r="AH309" s="21">
        <f t="shared" si="86"/>
        <v>0</v>
      </c>
      <c r="AI309" s="21">
        <f t="shared" si="86"/>
        <v>0</v>
      </c>
      <c r="AJ309" s="21">
        <f t="shared" si="86"/>
        <v>0</v>
      </c>
      <c r="AK309" s="21">
        <f t="shared" si="86"/>
        <v>0</v>
      </c>
      <c r="AL309" s="21">
        <f t="shared" si="86"/>
        <v>0</v>
      </c>
      <c r="AM309" s="21">
        <f t="shared" si="86"/>
        <v>0</v>
      </c>
      <c r="AN309" s="21">
        <f t="shared" si="86"/>
        <v>0</v>
      </c>
      <c r="AO309" s="21">
        <f t="shared" si="86"/>
        <v>0</v>
      </c>
      <c r="AP309" s="21">
        <f t="shared" si="86"/>
        <v>0</v>
      </c>
      <c r="AQ309" s="21">
        <f t="shared" si="86"/>
        <v>0</v>
      </c>
      <c r="AR309" s="21">
        <f t="shared" si="86"/>
        <v>0</v>
      </c>
    </row>
    <row r="310" spans="1:48" x14ac:dyDescent="0.25">
      <c r="D310" s="135"/>
      <c r="H310" s="17" t="str">
        <f t="shared" si="84"/>
        <v>DIC5</v>
      </c>
      <c r="J310" s="61" t="s">
        <v>75</v>
      </c>
      <c r="K310" s="19" t="s">
        <v>386</v>
      </c>
      <c r="L310" s="22" t="str">
        <f>+$B$7</f>
        <v>VMM - Medium</v>
      </c>
      <c r="M310" s="21">
        <f t="shared" ref="M310:AR312" si="87">+M323+M336</f>
        <v>7.0096203626629165</v>
      </c>
      <c r="N310" s="21">
        <f t="shared" si="87"/>
        <v>6.1147312311071103</v>
      </c>
      <c r="O310" s="21">
        <f t="shared" si="87"/>
        <v>5.1711808739610552</v>
      </c>
      <c r="P310" s="21">
        <f t="shared" si="87"/>
        <v>4.2276305168150001</v>
      </c>
      <c r="Q310" s="21">
        <f t="shared" si="87"/>
        <v>3.2840801596689446</v>
      </c>
      <c r="R310" s="21">
        <f t="shared" si="87"/>
        <v>2.2727363005669581</v>
      </c>
      <c r="S310" s="21">
        <f t="shared" si="87"/>
        <v>1.2613924414649749</v>
      </c>
      <c r="T310" s="21">
        <f t="shared" si="87"/>
        <v>0.56286286759189719</v>
      </c>
      <c r="U310" s="21">
        <f t="shared" si="87"/>
        <v>0</v>
      </c>
      <c r="V310" s="21">
        <f t="shared" si="87"/>
        <v>0</v>
      </c>
      <c r="W310" s="21">
        <f t="shared" si="87"/>
        <v>0</v>
      </c>
      <c r="X310" s="21">
        <f t="shared" si="87"/>
        <v>0</v>
      </c>
      <c r="Y310" s="21">
        <f t="shared" si="87"/>
        <v>0</v>
      </c>
      <c r="Z310" s="21">
        <f t="shared" si="87"/>
        <v>0</v>
      </c>
      <c r="AA310" s="21">
        <f t="shared" si="87"/>
        <v>0</v>
      </c>
      <c r="AB310" s="21">
        <f t="shared" si="87"/>
        <v>0</v>
      </c>
      <c r="AC310" s="21">
        <f t="shared" si="87"/>
        <v>0</v>
      </c>
      <c r="AD310" s="21">
        <f t="shared" si="87"/>
        <v>0</v>
      </c>
      <c r="AE310" s="21">
        <f t="shared" si="87"/>
        <v>0</v>
      </c>
      <c r="AF310" s="21">
        <f t="shared" si="87"/>
        <v>0</v>
      </c>
      <c r="AG310" s="21">
        <f t="shared" si="87"/>
        <v>0</v>
      </c>
      <c r="AH310" s="21">
        <f t="shared" si="87"/>
        <v>0</v>
      </c>
      <c r="AI310" s="21">
        <f t="shared" si="87"/>
        <v>0</v>
      </c>
      <c r="AJ310" s="21">
        <f t="shared" si="87"/>
        <v>0</v>
      </c>
      <c r="AK310" s="21">
        <f t="shared" si="87"/>
        <v>0</v>
      </c>
      <c r="AL310" s="21">
        <f t="shared" si="87"/>
        <v>0</v>
      </c>
      <c r="AM310" s="21">
        <f t="shared" si="87"/>
        <v>0</v>
      </c>
      <c r="AN310" s="21">
        <f t="shared" si="87"/>
        <v>0</v>
      </c>
      <c r="AO310" s="21">
        <f t="shared" si="87"/>
        <v>0</v>
      </c>
      <c r="AP310" s="21">
        <f t="shared" si="87"/>
        <v>0</v>
      </c>
      <c r="AQ310" s="21">
        <f t="shared" si="87"/>
        <v>0</v>
      </c>
      <c r="AR310" s="21">
        <f t="shared" si="87"/>
        <v>0</v>
      </c>
    </row>
    <row r="311" spans="1:48" x14ac:dyDescent="0.25">
      <c r="D311" s="135"/>
      <c r="H311" s="17" t="str">
        <f t="shared" si="84"/>
        <v>DIC5</v>
      </c>
      <c r="J311" s="61" t="s">
        <v>76</v>
      </c>
      <c r="K311" s="19" t="s">
        <v>387</v>
      </c>
      <c r="L311" s="22" t="str">
        <f>+$B$8</f>
        <v>VSM - Medium</v>
      </c>
      <c r="M311" s="21">
        <f t="shared" si="87"/>
        <v>1.0587694932775304</v>
      </c>
      <c r="N311" s="21">
        <f t="shared" si="87"/>
        <v>0.79284143689790554</v>
      </c>
      <c r="O311" s="21">
        <f t="shared" si="87"/>
        <v>0.62493980837810004</v>
      </c>
      <c r="P311" s="21">
        <f t="shared" si="87"/>
        <v>0.4570381798582972</v>
      </c>
      <c r="Q311" s="21">
        <f t="shared" si="87"/>
        <v>0.28913655133849442</v>
      </c>
      <c r="R311" s="21">
        <f t="shared" si="87"/>
        <v>4.531567091355778E-2</v>
      </c>
      <c r="S311" s="21">
        <f t="shared" si="87"/>
        <v>0</v>
      </c>
      <c r="T311" s="21">
        <f t="shared" si="87"/>
        <v>0</v>
      </c>
      <c r="U311" s="21">
        <f t="shared" si="87"/>
        <v>0</v>
      </c>
      <c r="V311" s="21">
        <f t="shared" si="87"/>
        <v>0</v>
      </c>
      <c r="W311" s="21">
        <f t="shared" si="87"/>
        <v>0</v>
      </c>
      <c r="X311" s="21">
        <f t="shared" si="87"/>
        <v>0</v>
      </c>
      <c r="Y311" s="21">
        <f t="shared" si="87"/>
        <v>0</v>
      </c>
      <c r="Z311" s="21">
        <f t="shared" si="87"/>
        <v>0</v>
      </c>
      <c r="AA311" s="21">
        <f t="shared" si="87"/>
        <v>0</v>
      </c>
      <c r="AB311" s="21">
        <f t="shared" si="87"/>
        <v>0</v>
      </c>
      <c r="AC311" s="21">
        <f t="shared" si="87"/>
        <v>0</v>
      </c>
      <c r="AD311" s="21">
        <f t="shared" si="87"/>
        <v>0</v>
      </c>
      <c r="AE311" s="21">
        <f t="shared" si="87"/>
        <v>0</v>
      </c>
      <c r="AF311" s="21">
        <f t="shared" si="87"/>
        <v>0</v>
      </c>
      <c r="AG311" s="21">
        <f t="shared" si="87"/>
        <v>0</v>
      </c>
      <c r="AH311" s="21">
        <f t="shared" si="87"/>
        <v>0</v>
      </c>
      <c r="AI311" s="21">
        <f t="shared" si="87"/>
        <v>0</v>
      </c>
      <c r="AJ311" s="21">
        <f t="shared" si="87"/>
        <v>0</v>
      </c>
      <c r="AK311" s="21">
        <f t="shared" si="87"/>
        <v>0</v>
      </c>
      <c r="AL311" s="21">
        <f t="shared" si="87"/>
        <v>0</v>
      </c>
      <c r="AM311" s="21">
        <f t="shared" si="87"/>
        <v>0</v>
      </c>
      <c r="AN311" s="21">
        <f t="shared" si="87"/>
        <v>0</v>
      </c>
      <c r="AO311" s="21">
        <f t="shared" si="87"/>
        <v>0</v>
      </c>
      <c r="AP311" s="21">
        <f t="shared" si="87"/>
        <v>0</v>
      </c>
      <c r="AQ311" s="21">
        <f t="shared" si="87"/>
        <v>0</v>
      </c>
      <c r="AR311" s="21">
        <f t="shared" si="87"/>
        <v>0</v>
      </c>
    </row>
    <row r="312" spans="1:48" x14ac:dyDescent="0.25">
      <c r="D312" s="135"/>
      <c r="H312" s="17" t="str">
        <f t="shared" si="84"/>
        <v>DIC5</v>
      </c>
      <c r="J312" s="60" t="s">
        <v>77</v>
      </c>
      <c r="K312" s="19" t="s">
        <v>388</v>
      </c>
      <c r="L312" s="22" t="str">
        <f>+$B$9</f>
        <v>VIM - GAS</v>
      </c>
      <c r="M312" s="21">
        <f t="shared" si="87"/>
        <v>43.363479268059166</v>
      </c>
      <c r="N312" s="21">
        <f t="shared" si="87"/>
        <v>42.573752537541665</v>
      </c>
      <c r="O312" s="21">
        <f t="shared" si="87"/>
        <v>42.600355538286394</v>
      </c>
      <c r="P312" s="21">
        <f t="shared" si="87"/>
        <v>42.626958539030838</v>
      </c>
      <c r="Q312" s="21">
        <f t="shared" si="87"/>
        <v>42.653561539775552</v>
      </c>
      <c r="R312" s="21">
        <f t="shared" si="87"/>
        <v>39.399723109252506</v>
      </c>
      <c r="S312" s="21">
        <f t="shared" si="87"/>
        <v>36.145884678729715</v>
      </c>
      <c r="T312" s="21">
        <f t="shared" si="87"/>
        <v>33.468360271215275</v>
      </c>
      <c r="U312" s="21">
        <f t="shared" si="87"/>
        <v>30.790835863700888</v>
      </c>
      <c r="V312" s="21">
        <f t="shared" si="87"/>
        <v>28.571456251971611</v>
      </c>
      <c r="W312" s="21">
        <f t="shared" si="87"/>
        <v>26.352076640242306</v>
      </c>
      <c r="X312" s="21">
        <f t="shared" si="87"/>
        <v>24.132697028513</v>
      </c>
      <c r="Y312" s="21">
        <f t="shared" si="87"/>
        <v>22.575748722487944</v>
      </c>
      <c r="Z312" s="21">
        <f t="shared" si="87"/>
        <v>21.018800416462859</v>
      </c>
      <c r="AA312" s="21">
        <f t="shared" si="87"/>
        <v>10.137885583225849</v>
      </c>
      <c r="AB312" s="21">
        <f t="shared" si="87"/>
        <v>0</v>
      </c>
      <c r="AC312" s="21">
        <f t="shared" si="87"/>
        <v>0</v>
      </c>
      <c r="AD312" s="21">
        <f t="shared" si="87"/>
        <v>0</v>
      </c>
      <c r="AE312" s="21">
        <f t="shared" si="87"/>
        <v>0</v>
      </c>
      <c r="AF312" s="21">
        <f t="shared" si="87"/>
        <v>0</v>
      </c>
      <c r="AG312" s="21">
        <f t="shared" si="87"/>
        <v>0</v>
      </c>
      <c r="AH312" s="21">
        <f t="shared" si="87"/>
        <v>0</v>
      </c>
      <c r="AI312" s="21">
        <f t="shared" si="87"/>
        <v>0</v>
      </c>
      <c r="AJ312" s="21">
        <f t="shared" si="87"/>
        <v>0</v>
      </c>
      <c r="AK312" s="21">
        <f t="shared" si="87"/>
        <v>0</v>
      </c>
      <c r="AL312" s="21">
        <f t="shared" si="87"/>
        <v>0</v>
      </c>
      <c r="AM312" s="21">
        <f t="shared" si="87"/>
        <v>0</v>
      </c>
      <c r="AN312" s="21">
        <f t="shared" si="87"/>
        <v>0</v>
      </c>
      <c r="AO312" s="21">
        <f t="shared" si="87"/>
        <v>0</v>
      </c>
      <c r="AP312" s="21">
        <f t="shared" si="87"/>
        <v>0</v>
      </c>
      <c r="AQ312" s="21">
        <f t="shared" si="87"/>
        <v>0</v>
      </c>
      <c r="AR312" s="21">
        <f t="shared" si="87"/>
        <v>0</v>
      </c>
    </row>
    <row r="313" spans="1:48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22"/>
      <c r="M313" s="69">
        <f>+SUM(M306:M312)</f>
        <v>951.3113140621042</v>
      </c>
      <c r="N313" s="69">
        <f t="shared" ref="N313:AR313" si="88">+SUM(N306:N312)</f>
        <v>883.27305339113741</v>
      </c>
      <c r="O313" s="69">
        <f t="shared" si="88"/>
        <v>767.81441165096305</v>
      </c>
      <c r="P313" s="69">
        <f t="shared" si="88"/>
        <v>782.28173556257127</v>
      </c>
      <c r="Q313" s="69">
        <f t="shared" si="88"/>
        <v>461.01528262833745</v>
      </c>
      <c r="R313" s="69">
        <f t="shared" si="88"/>
        <v>312.81718274999002</v>
      </c>
      <c r="S313" s="69">
        <f t="shared" si="88"/>
        <v>308.42186503318823</v>
      </c>
      <c r="T313" s="69">
        <f t="shared" si="88"/>
        <v>304.97854975741109</v>
      </c>
      <c r="U313" s="69">
        <f t="shared" si="88"/>
        <v>92.169979576937493</v>
      </c>
      <c r="V313" s="69">
        <f t="shared" si="88"/>
        <v>29.270257038815284</v>
      </c>
      <c r="W313" s="69">
        <f t="shared" si="88"/>
        <v>26.799324755315688</v>
      </c>
      <c r="X313" s="69">
        <f t="shared" si="88"/>
        <v>24.579945143586389</v>
      </c>
      <c r="Y313" s="69">
        <f t="shared" si="88"/>
        <v>23.022996837561333</v>
      </c>
      <c r="Z313" s="69">
        <f t="shared" si="88"/>
        <v>21.335503731952755</v>
      </c>
      <c r="AA313" s="69">
        <f t="shared" si="88"/>
        <v>10.137885583225849</v>
      </c>
      <c r="AB313" s="69">
        <f t="shared" si="88"/>
        <v>0</v>
      </c>
      <c r="AC313" s="69">
        <f t="shared" si="88"/>
        <v>0</v>
      </c>
      <c r="AD313" s="69">
        <f t="shared" si="88"/>
        <v>0</v>
      </c>
      <c r="AE313" s="69">
        <f t="shared" si="88"/>
        <v>0</v>
      </c>
      <c r="AF313" s="69">
        <f t="shared" si="88"/>
        <v>0</v>
      </c>
      <c r="AG313" s="69">
        <f t="shared" si="88"/>
        <v>0</v>
      </c>
      <c r="AH313" s="69">
        <f t="shared" si="88"/>
        <v>0</v>
      </c>
      <c r="AI313" s="69">
        <f t="shared" si="88"/>
        <v>0</v>
      </c>
      <c r="AJ313" s="69">
        <f t="shared" si="88"/>
        <v>0</v>
      </c>
      <c r="AK313" s="69">
        <f t="shared" si="88"/>
        <v>0</v>
      </c>
      <c r="AL313" s="69">
        <f t="shared" si="88"/>
        <v>0</v>
      </c>
      <c r="AM313" s="69">
        <f t="shared" si="88"/>
        <v>0</v>
      </c>
      <c r="AN313" s="69">
        <f t="shared" si="88"/>
        <v>0</v>
      </c>
      <c r="AO313" s="69">
        <f t="shared" si="88"/>
        <v>0</v>
      </c>
      <c r="AP313" s="69">
        <f t="shared" si="88"/>
        <v>0</v>
      </c>
      <c r="AQ313" s="69">
        <f t="shared" si="88"/>
        <v>0</v>
      </c>
      <c r="AR313" s="69">
        <f t="shared" si="88"/>
        <v>0</v>
      </c>
    </row>
    <row r="314" spans="1:48" x14ac:dyDescent="0.25">
      <c r="D314" s="20"/>
    </row>
    <row r="315" spans="1:48" ht="18.75" x14ac:dyDescent="0.3">
      <c r="D315" s="20"/>
      <c r="I315" s="17" t="str">
        <f>+IF(OR(J316="OIL",J316="OIL-eq"),$I$5,IF(J316="GAS",$I$4,IF(J316="GSL",$I$8,IF(J316="DSL",$I$9,IF(J316="KER",$I$10,IF(J316="LPG",$I$11,IF(J316="HFO",$I$12,IF(J316="AVG",$I$13,IF(J316="RFG",$I$14,IF(J316="ELC",$I$15,$I$16))))))))))</f>
        <v>GWh/año</v>
      </c>
      <c r="K315" s="34" t="s">
        <v>686</v>
      </c>
    </row>
    <row r="316" spans="1:48" x14ac:dyDescent="0.25">
      <c r="I316" s="115">
        <f>+IF(OR(J316="OIL",J316="OIL-eq"),$H$5,IF(J316="GAS",$H$4,IF(J316="GSL",$H$8,IF(J316="DSL",$H$9,IF(J316="KER",$H$10,IF(J316="LPG",$H$11,IF(J316="HFO",$H$12,IF(J316="AVG",$H$13,IF(J316="RFG",$H$14,IF(J316="ELC",$H$15,$H$16))))))))))</f>
        <v>277.77777777777777</v>
      </c>
      <c r="J316" s="106" t="s">
        <v>348</v>
      </c>
      <c r="K316" s="54" t="s">
        <v>26</v>
      </c>
    </row>
    <row r="317" spans="1:48" x14ac:dyDescent="0.25">
      <c r="H317" s="12"/>
      <c r="I317" s="12"/>
      <c r="J317" s="15"/>
      <c r="K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:48" x14ac:dyDescent="0.25">
      <c r="H319" s="17" t="str">
        <f t="shared" ref="H319:H325" si="89">+$B$1</f>
        <v>DIC5</v>
      </c>
      <c r="J319" s="24" t="s">
        <v>84</v>
      </c>
      <c r="K319" s="59" t="s">
        <v>373</v>
      </c>
      <c r="L319" s="22" t="str">
        <f>+$B$3</f>
        <v>GU - Gas</v>
      </c>
      <c r="M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R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8" x14ac:dyDescent="0.25">
      <c r="H320" s="17" t="str">
        <f t="shared" si="89"/>
        <v>DIC5</v>
      </c>
      <c r="J320" s="24" t="s">
        <v>85</v>
      </c>
      <c r="K320" s="59" t="s">
        <v>221</v>
      </c>
      <c r="L320" s="22" t="str">
        <f>+$B$4</f>
        <v>LLO - Ligth</v>
      </c>
      <c r="M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N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O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P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Q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U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R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8" x14ac:dyDescent="0.25">
      <c r="H321" s="17" t="str">
        <f t="shared" si="89"/>
        <v>DIC5</v>
      </c>
      <c r="J321" s="24" t="s">
        <v>85</v>
      </c>
      <c r="K321" s="59" t="s">
        <v>222</v>
      </c>
      <c r="L321" s="22" t="str">
        <f>+$B$5</f>
        <v>LLO - Heavy</v>
      </c>
      <c r="M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N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O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P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Q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R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S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T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U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R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8" x14ac:dyDescent="0.25">
      <c r="H322" s="17" t="str">
        <f t="shared" si="89"/>
        <v>DIC5</v>
      </c>
      <c r="J322" s="24" t="s">
        <v>434</v>
      </c>
      <c r="K322" s="59" t="s">
        <v>374</v>
      </c>
      <c r="L322" s="22" t="str">
        <f>+$B$6</f>
        <v>PU - Ligth</v>
      </c>
      <c r="M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R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8" x14ac:dyDescent="0.25">
      <c r="H323" s="17" t="str">
        <f t="shared" si="89"/>
        <v>DIC5</v>
      </c>
      <c r="J323" s="24" t="s">
        <v>86</v>
      </c>
      <c r="K323" s="59" t="s">
        <v>375</v>
      </c>
      <c r="L323" s="22" t="str">
        <f>+$B$7</f>
        <v>VMM - Medium</v>
      </c>
      <c r="M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R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8" x14ac:dyDescent="0.25">
      <c r="H324" s="17" t="str">
        <f t="shared" si="89"/>
        <v>DIC5</v>
      </c>
      <c r="J324" s="24" t="s">
        <v>87</v>
      </c>
      <c r="K324" s="59" t="s">
        <v>376</v>
      </c>
      <c r="L324" s="22" t="str">
        <f>+$B$8</f>
        <v>VSM - Medium</v>
      </c>
      <c r="M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R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8" x14ac:dyDescent="0.25">
      <c r="H325" s="17" t="str">
        <f t="shared" si="89"/>
        <v>DIC5</v>
      </c>
      <c r="J325" s="24" t="s">
        <v>88</v>
      </c>
      <c r="K325" s="59" t="s">
        <v>223</v>
      </c>
      <c r="L325" s="22" t="str">
        <f>+$B$9</f>
        <v>VIM - GAS</v>
      </c>
      <c r="M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N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O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P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Q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R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S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T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U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V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W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X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Y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Z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AA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B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R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8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22"/>
      <c r="M326" s="69">
        <f>+SUM(M319:M325)</f>
        <v>616.0504035879369</v>
      </c>
      <c r="N326" s="69">
        <f t="shared" ref="N326" si="90">+SUM(N319:N325)</f>
        <v>588.30750747728109</v>
      </c>
      <c r="O326" s="69">
        <f t="shared" ref="O326:AR326" si="91">+SUM(O319:O325)</f>
        <v>509.72621880376551</v>
      </c>
      <c r="P326" s="69">
        <f t="shared" si="91"/>
        <v>503.65509765592475</v>
      </c>
      <c r="Q326" s="69">
        <f t="shared" si="91"/>
        <v>190.55809872529591</v>
      </c>
      <c r="R326" s="69">
        <f t="shared" si="91"/>
        <v>187.21944053850945</v>
      </c>
      <c r="S326" s="69">
        <f t="shared" si="91"/>
        <v>183.88078235172327</v>
      </c>
      <c r="T326" s="69">
        <f t="shared" si="91"/>
        <v>181.13599664981922</v>
      </c>
      <c r="U326" s="69">
        <f t="shared" si="91"/>
        <v>26.387989783700888</v>
      </c>
      <c r="V326" s="69">
        <f t="shared" si="91"/>
        <v>24.168610171971611</v>
      </c>
      <c r="W326" s="69">
        <f t="shared" si="91"/>
        <v>21.949230560242306</v>
      </c>
      <c r="X326" s="69">
        <f t="shared" si="91"/>
        <v>19.729850948513</v>
      </c>
      <c r="Y326" s="69">
        <f t="shared" si="91"/>
        <v>18.172902642487944</v>
      </c>
      <c r="Z326" s="69">
        <f t="shared" si="91"/>
        <v>16.61595433646286</v>
      </c>
      <c r="AA326" s="69">
        <f t="shared" si="91"/>
        <v>7.5107022748254444</v>
      </c>
      <c r="AB326" s="69">
        <f t="shared" si="91"/>
        <v>0</v>
      </c>
      <c r="AC326" s="69">
        <f t="shared" si="91"/>
        <v>0</v>
      </c>
      <c r="AD326" s="69">
        <f t="shared" si="91"/>
        <v>0</v>
      </c>
      <c r="AE326" s="69">
        <f t="shared" si="91"/>
        <v>0</v>
      </c>
      <c r="AF326" s="69">
        <f t="shared" si="91"/>
        <v>0</v>
      </c>
      <c r="AG326" s="69">
        <f t="shared" si="91"/>
        <v>0</v>
      </c>
      <c r="AH326" s="69">
        <f t="shared" si="91"/>
        <v>0</v>
      </c>
      <c r="AI326" s="69">
        <f t="shared" si="91"/>
        <v>0</v>
      </c>
      <c r="AJ326" s="69">
        <f t="shared" si="91"/>
        <v>0</v>
      </c>
      <c r="AK326" s="69">
        <f t="shared" si="91"/>
        <v>0</v>
      </c>
      <c r="AL326" s="69">
        <f t="shared" si="91"/>
        <v>0</v>
      </c>
      <c r="AM326" s="69">
        <f t="shared" si="91"/>
        <v>0</v>
      </c>
      <c r="AN326" s="69">
        <f t="shared" si="91"/>
        <v>0</v>
      </c>
      <c r="AO326" s="69">
        <f t="shared" si="91"/>
        <v>0</v>
      </c>
      <c r="AP326" s="69">
        <f t="shared" si="91"/>
        <v>0</v>
      </c>
      <c r="AQ326" s="69">
        <f t="shared" si="91"/>
        <v>0</v>
      </c>
      <c r="AR326" s="69">
        <f t="shared" si="91"/>
        <v>0</v>
      </c>
    </row>
    <row r="328" spans="1:48" ht="18.75" x14ac:dyDescent="0.3">
      <c r="I328" s="17" t="str">
        <f>+IF(OR(J329="OIL",J329="OIL-eq"),$I$5,IF(J329="GAS",$I$4,IF(J329="GSL",$I$8,IF(J329="DSL",$I$9,IF(J329="KER",$I$10,IF(J329="LPG",$I$11,IF(J329="HFO",$I$12,IF(J329="AVG",$I$13,IF(J329="RFG",$I$14,IF(J329="ELC",$I$15,$I$16))))))))))</f>
        <v>GWh/año</v>
      </c>
      <c r="K328" s="34" t="s">
        <v>687</v>
      </c>
    </row>
    <row r="329" spans="1:48" x14ac:dyDescent="0.25">
      <c r="I329" s="115">
        <f>+IF(OR(J329="OIL",J329="OIL-eq"),$H$5,IF(J329="GAS",$H$4,IF(J329="GSL",$H$8,IF(J329="DSL",$H$9,IF(J329="KER",$H$10,IF(J329="LPG",$H$11,IF(J329="HFO",$H$12,IF(J329="AVG",$H$13,IF(J329="RFG",$H$14,IF(J329="ELC",$H$15,$H$16))))))))))</f>
        <v>277.77777777777777</v>
      </c>
      <c r="J329" s="106" t="s">
        <v>348</v>
      </c>
      <c r="K329" s="54" t="s">
        <v>26</v>
      </c>
    </row>
    <row r="330" spans="1:48" x14ac:dyDescent="0.25">
      <c r="H330" s="12"/>
      <c r="I330" s="12"/>
      <c r="J330" s="15"/>
      <c r="K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:48" x14ac:dyDescent="0.25">
      <c r="H332" s="17" t="str">
        <f t="shared" ref="H332:H338" si="92">+$B$1</f>
        <v>DIC5</v>
      </c>
      <c r="J332" s="24" t="s">
        <v>78</v>
      </c>
      <c r="K332" s="59" t="s">
        <v>224</v>
      </c>
      <c r="L332" s="22" t="str">
        <f>+$B$3</f>
        <v>GU - Gas</v>
      </c>
      <c r="M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N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O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P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Q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R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R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8" x14ac:dyDescent="0.25">
      <c r="H333" s="17" t="str">
        <f t="shared" si="92"/>
        <v>DIC5</v>
      </c>
      <c r="J333" s="24" t="s">
        <v>79</v>
      </c>
      <c r="K333" s="59" t="s">
        <v>225</v>
      </c>
      <c r="L333" s="22" t="str">
        <f>+$B$4</f>
        <v>LLO - Ligth</v>
      </c>
      <c r="M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U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V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R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8" x14ac:dyDescent="0.25">
      <c r="H334" s="17" t="str">
        <f t="shared" si="92"/>
        <v>DIC5</v>
      </c>
      <c r="J334" s="24" t="s">
        <v>79</v>
      </c>
      <c r="K334" s="59" t="s">
        <v>226</v>
      </c>
      <c r="L334" s="22" t="str">
        <f>+$B$5</f>
        <v>LLO - Heavy</v>
      </c>
      <c r="M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U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V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W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X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Z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AA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R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8" x14ac:dyDescent="0.25">
      <c r="H335" s="17" t="str">
        <f t="shared" si="92"/>
        <v>DIC5</v>
      </c>
      <c r="J335" s="24" t="s">
        <v>80</v>
      </c>
      <c r="K335" s="59" t="s">
        <v>378</v>
      </c>
      <c r="L335" s="22" t="str">
        <f>+$B$6</f>
        <v>PU - Ligth</v>
      </c>
      <c r="M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R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8" x14ac:dyDescent="0.25">
      <c r="H336" s="17" t="str">
        <f t="shared" si="92"/>
        <v>DIC5</v>
      </c>
      <c r="J336" s="24" t="s">
        <v>81</v>
      </c>
      <c r="K336" s="59" t="s">
        <v>227</v>
      </c>
      <c r="L336" s="22" t="str">
        <f>+$B$7</f>
        <v>VMM - Medium</v>
      </c>
      <c r="M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N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O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P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Q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R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S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T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U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R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5" x14ac:dyDescent="0.25">
      <c r="H337" s="17" t="str">
        <f t="shared" si="92"/>
        <v>DIC5</v>
      </c>
      <c r="J337" s="24" t="s">
        <v>82</v>
      </c>
      <c r="K337" s="59" t="s">
        <v>228</v>
      </c>
      <c r="L337" s="22" t="str">
        <f>+$B$8</f>
        <v>VSM - Medium</v>
      </c>
      <c r="M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N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O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P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Q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R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S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R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5" x14ac:dyDescent="0.25">
      <c r="H338" s="17" t="str">
        <f t="shared" si="92"/>
        <v>DIC5</v>
      </c>
      <c r="J338" s="24" t="s">
        <v>83</v>
      </c>
      <c r="K338" s="59" t="s">
        <v>229</v>
      </c>
      <c r="L338" s="22" t="str">
        <f>+$B$9</f>
        <v>VIM - GAS</v>
      </c>
      <c r="M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AA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B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R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5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22"/>
      <c r="M339" s="69">
        <f>+SUM(M332:M338)</f>
        <v>335.26091047416736</v>
      </c>
      <c r="N339" s="69">
        <f t="shared" ref="N339" si="93">+SUM(N332:N338)</f>
        <v>294.96554591385643</v>
      </c>
      <c r="O339" s="69">
        <f t="shared" ref="O339:AR339" si="94">+SUM(O332:O338)</f>
        <v>258.08819284719743</v>
      </c>
      <c r="P339" s="69">
        <f t="shared" si="94"/>
        <v>278.62663790664664</v>
      </c>
      <c r="Q339" s="69">
        <f t="shared" si="94"/>
        <v>270.4571839030416</v>
      </c>
      <c r="R339" s="69">
        <f t="shared" si="94"/>
        <v>125.59774221148052</v>
      </c>
      <c r="S339" s="69">
        <f t="shared" si="94"/>
        <v>124.54108268146499</v>
      </c>
      <c r="T339" s="69">
        <f t="shared" si="94"/>
        <v>123.84255310759191</v>
      </c>
      <c r="U339" s="69">
        <f t="shared" si="94"/>
        <v>65.781989793236605</v>
      </c>
      <c r="V339" s="69">
        <f t="shared" si="94"/>
        <v>5.1016468668436721</v>
      </c>
      <c r="W339" s="69">
        <f t="shared" si="94"/>
        <v>4.85009419507338</v>
      </c>
      <c r="X339" s="69">
        <f t="shared" si="94"/>
        <v>4.8500941950733889</v>
      </c>
      <c r="Y339" s="69">
        <f t="shared" si="94"/>
        <v>4.8500941950733889</v>
      </c>
      <c r="Z339" s="69">
        <f t="shared" si="94"/>
        <v>4.7195493954898966</v>
      </c>
      <c r="AA339" s="69">
        <f t="shared" si="94"/>
        <v>2.6271833084004053</v>
      </c>
      <c r="AB339" s="69">
        <f t="shared" si="94"/>
        <v>0</v>
      </c>
      <c r="AC339" s="69">
        <f t="shared" si="94"/>
        <v>0</v>
      </c>
      <c r="AD339" s="69">
        <f t="shared" si="94"/>
        <v>0</v>
      </c>
      <c r="AE339" s="69">
        <f t="shared" si="94"/>
        <v>0</v>
      </c>
      <c r="AF339" s="69">
        <f t="shared" si="94"/>
        <v>0</v>
      </c>
      <c r="AG339" s="69">
        <f t="shared" si="94"/>
        <v>0</v>
      </c>
      <c r="AH339" s="69">
        <f t="shared" si="94"/>
        <v>0</v>
      </c>
      <c r="AI339" s="69">
        <f t="shared" si="94"/>
        <v>0</v>
      </c>
      <c r="AJ339" s="69">
        <f t="shared" si="94"/>
        <v>0</v>
      </c>
      <c r="AK339" s="69">
        <f t="shared" si="94"/>
        <v>0</v>
      </c>
      <c r="AL339" s="69">
        <f t="shared" si="94"/>
        <v>0</v>
      </c>
      <c r="AM339" s="69">
        <f t="shared" si="94"/>
        <v>0</v>
      </c>
      <c r="AN339" s="69">
        <f t="shared" si="94"/>
        <v>0</v>
      </c>
      <c r="AO339" s="69">
        <f t="shared" si="94"/>
        <v>0</v>
      </c>
      <c r="AP339" s="69">
        <f t="shared" si="94"/>
        <v>0</v>
      </c>
      <c r="AQ339" s="69">
        <f t="shared" si="94"/>
        <v>0</v>
      </c>
      <c r="AR339" s="69">
        <f t="shared" si="94"/>
        <v>0</v>
      </c>
    </row>
    <row r="340" spans="1:45" s="195" customFormat="1" x14ac:dyDescent="0.25">
      <c r="A340" s="190"/>
      <c r="B340" s="190"/>
      <c r="C340" s="190"/>
      <c r="D340" s="190"/>
      <c r="E340" s="190"/>
      <c r="F340" s="191"/>
      <c r="H340" s="196"/>
      <c r="I340" s="196"/>
      <c r="L340" s="194"/>
    </row>
    <row r="341" spans="1:45" ht="18.75" x14ac:dyDescent="0.3">
      <c r="I341" s="17" t="str">
        <f>+IF(OR(J342="OIL",J342="OIL-eq"),$I$5,IF(J342="GAS",$I$4,IF(J342="GSL",$I$8,IF(J342="DSL",$I$9,IF(J342="KER",$I$10,IF(J342="LPG",$I$11,IF(J342="HFO",$I$12,IF(J342="AVG",$I$13,IF(J342="RFG",$I$14,IF(J342="ELC",$I$15,$I$16))))))))))</f>
        <v>GWh/año</v>
      </c>
      <c r="K341" s="34" t="s">
        <v>688</v>
      </c>
    </row>
    <row r="342" spans="1:45" x14ac:dyDescent="0.25">
      <c r="H342" s="12"/>
      <c r="I342" s="115">
        <f>+IF(OR(J342="OIL",J342="OIL-eq"),$H$5,IF(J342="GAS",$H$4,IF(J342="GSL",$H$8,IF(J342="DSL",$H$9,IF(J342="KER",$H$10,IF(J342="LPG",$H$11,IF(J342="HFO",$H$12,IF(J342="AVG",$H$13,IF(J342="RFG",$H$14,IF(J342="ELC",$H$15,$H$16))))))))))</f>
        <v>277.77777777777777</v>
      </c>
      <c r="J342" s="106" t="s">
        <v>348</v>
      </c>
      <c r="K342" s="58" t="s">
        <v>444</v>
      </c>
    </row>
    <row r="343" spans="1:45" x14ac:dyDescent="0.25">
      <c r="H343" s="43"/>
      <c r="I343" s="43"/>
      <c r="J343" s="15"/>
      <c r="K343" s="16"/>
    </row>
    <row r="344" spans="1:45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  <c r="AS344" s="21"/>
    </row>
    <row r="345" spans="1:45" x14ac:dyDescent="0.25">
      <c r="H345" s="17" t="str">
        <f t="shared" ref="H345:H351" si="95">+$B$1</f>
        <v>DIC5</v>
      </c>
      <c r="J345" s="60" t="s">
        <v>432</v>
      </c>
      <c r="K345" s="19" t="s">
        <v>424</v>
      </c>
      <c r="L345" s="22" t="str">
        <f>+$B$3</f>
        <v>GU - Gas</v>
      </c>
      <c r="M345" s="21">
        <f>+M358+M371</f>
        <v>0</v>
      </c>
      <c r="N345" s="21">
        <f t="shared" ref="N345:AR347" si="96">+N358+N371</f>
        <v>0</v>
      </c>
      <c r="O345" s="21">
        <f t="shared" si="96"/>
        <v>0</v>
      </c>
      <c r="P345" s="21">
        <f t="shared" si="96"/>
        <v>0</v>
      </c>
      <c r="Q345" s="21">
        <f t="shared" si="96"/>
        <v>0</v>
      </c>
      <c r="R345" s="21">
        <f t="shared" si="96"/>
        <v>0</v>
      </c>
      <c r="S345" s="21">
        <f t="shared" si="96"/>
        <v>0</v>
      </c>
      <c r="T345" s="21">
        <f t="shared" si="96"/>
        <v>0</v>
      </c>
      <c r="U345" s="21">
        <f t="shared" si="96"/>
        <v>0</v>
      </c>
      <c r="V345" s="21">
        <f t="shared" si="96"/>
        <v>0</v>
      </c>
      <c r="W345" s="21">
        <f t="shared" si="96"/>
        <v>0</v>
      </c>
      <c r="X345" s="21">
        <f t="shared" si="96"/>
        <v>0</v>
      </c>
      <c r="Y345" s="21">
        <f t="shared" si="96"/>
        <v>0</v>
      </c>
      <c r="Z345" s="21">
        <f t="shared" si="96"/>
        <v>0</v>
      </c>
      <c r="AA345" s="21">
        <f t="shared" si="96"/>
        <v>0</v>
      </c>
      <c r="AB345" s="21">
        <f t="shared" si="96"/>
        <v>0</v>
      </c>
      <c r="AC345" s="21">
        <f t="shared" si="96"/>
        <v>0</v>
      </c>
      <c r="AD345" s="21">
        <f t="shared" si="96"/>
        <v>0</v>
      </c>
      <c r="AE345" s="21">
        <f t="shared" si="96"/>
        <v>0</v>
      </c>
      <c r="AF345" s="21">
        <f t="shared" si="96"/>
        <v>0</v>
      </c>
      <c r="AG345" s="21">
        <f t="shared" si="96"/>
        <v>0</v>
      </c>
      <c r="AH345" s="21">
        <f t="shared" si="96"/>
        <v>0</v>
      </c>
      <c r="AI345" s="21">
        <f t="shared" si="96"/>
        <v>0</v>
      </c>
      <c r="AJ345" s="21">
        <f t="shared" si="96"/>
        <v>0</v>
      </c>
      <c r="AK345" s="21">
        <f t="shared" si="96"/>
        <v>0</v>
      </c>
      <c r="AL345" s="21">
        <f t="shared" si="96"/>
        <v>0</v>
      </c>
      <c r="AM345" s="21">
        <f t="shared" si="96"/>
        <v>0</v>
      </c>
      <c r="AN345" s="21">
        <f t="shared" si="96"/>
        <v>0</v>
      </c>
      <c r="AO345" s="21">
        <f t="shared" si="96"/>
        <v>0</v>
      </c>
      <c r="AP345" s="21">
        <f t="shared" si="96"/>
        <v>0</v>
      </c>
      <c r="AQ345" s="21">
        <f t="shared" si="96"/>
        <v>0</v>
      </c>
      <c r="AR345" s="21">
        <f t="shared" si="96"/>
        <v>0</v>
      </c>
    </row>
    <row r="346" spans="1:45" x14ac:dyDescent="0.25">
      <c r="H346" s="17" t="str">
        <f t="shared" si="95"/>
        <v>DIC5</v>
      </c>
      <c r="J346" s="61" t="s">
        <v>73</v>
      </c>
      <c r="K346" s="19" t="s">
        <v>425</v>
      </c>
      <c r="L346" s="22" t="str">
        <f>+$B$4</f>
        <v>LLO - Ligth</v>
      </c>
      <c r="M346" s="21">
        <f>+M359+M372</f>
        <v>63.641894861956104</v>
      </c>
      <c r="N346" s="21">
        <f t="shared" si="96"/>
        <v>61.523443194498057</v>
      </c>
      <c r="O346" s="21">
        <f t="shared" si="96"/>
        <v>55.33359832194639</v>
      </c>
      <c r="P346" s="21">
        <f t="shared" si="96"/>
        <v>54.857870374177494</v>
      </c>
      <c r="Q346" s="21">
        <f t="shared" si="96"/>
        <v>30.187166405097777</v>
      </c>
      <c r="R346" s="21">
        <f t="shared" si="96"/>
        <v>30.187166405097777</v>
      </c>
      <c r="S346" s="21">
        <f t="shared" si="96"/>
        <v>30.187166405097777</v>
      </c>
      <c r="T346" s="21">
        <f t="shared" si="96"/>
        <v>30.187166405097777</v>
      </c>
      <c r="U346" s="21">
        <f t="shared" si="96"/>
        <v>9.4377503876554449</v>
      </c>
      <c r="V346" s="21">
        <f t="shared" si="96"/>
        <v>3.2249806739917224</v>
      </c>
      <c r="W346" s="21">
        <f t="shared" si="96"/>
        <v>1.6149360275845528</v>
      </c>
      <c r="X346" s="21">
        <f t="shared" si="96"/>
        <v>0</v>
      </c>
      <c r="Y346" s="21">
        <f t="shared" si="96"/>
        <v>0</v>
      </c>
      <c r="Z346" s="21">
        <f t="shared" si="96"/>
        <v>0</v>
      </c>
      <c r="AA346" s="21">
        <f t="shared" si="96"/>
        <v>0</v>
      </c>
      <c r="AB346" s="21">
        <f t="shared" si="96"/>
        <v>0</v>
      </c>
      <c r="AC346" s="21">
        <f t="shared" si="96"/>
        <v>0</v>
      </c>
      <c r="AD346" s="21">
        <f t="shared" si="96"/>
        <v>0</v>
      </c>
      <c r="AE346" s="21">
        <f t="shared" si="96"/>
        <v>0</v>
      </c>
      <c r="AF346" s="21">
        <f t="shared" si="96"/>
        <v>0</v>
      </c>
      <c r="AG346" s="21">
        <f t="shared" si="96"/>
        <v>0</v>
      </c>
      <c r="AH346" s="21">
        <f t="shared" si="96"/>
        <v>0</v>
      </c>
      <c r="AI346" s="21">
        <f t="shared" si="96"/>
        <v>0</v>
      </c>
      <c r="AJ346" s="21">
        <f t="shared" si="96"/>
        <v>0</v>
      </c>
      <c r="AK346" s="21">
        <f t="shared" si="96"/>
        <v>0</v>
      </c>
      <c r="AL346" s="21">
        <f t="shared" si="96"/>
        <v>0</v>
      </c>
      <c r="AM346" s="21">
        <f t="shared" si="96"/>
        <v>0</v>
      </c>
      <c r="AN346" s="21">
        <f t="shared" si="96"/>
        <v>0</v>
      </c>
      <c r="AO346" s="21">
        <f t="shared" si="96"/>
        <v>0</v>
      </c>
      <c r="AP346" s="21">
        <f t="shared" si="96"/>
        <v>0</v>
      </c>
      <c r="AQ346" s="21">
        <f t="shared" si="96"/>
        <v>0</v>
      </c>
      <c r="AR346" s="21">
        <f t="shared" si="96"/>
        <v>0</v>
      </c>
    </row>
    <row r="347" spans="1:45" x14ac:dyDescent="0.25">
      <c r="H347" s="17" t="str">
        <f t="shared" si="95"/>
        <v>DIC5</v>
      </c>
      <c r="J347" s="61" t="s">
        <v>73</v>
      </c>
      <c r="K347" s="19" t="s">
        <v>426</v>
      </c>
      <c r="L347" s="22" t="str">
        <f>+$B$5</f>
        <v>LLO - Heavy</v>
      </c>
      <c r="M347" s="21">
        <f>+M360+M373</f>
        <v>422.36126642127778</v>
      </c>
      <c r="N347" s="21">
        <f t="shared" si="96"/>
        <v>399.61923277464444</v>
      </c>
      <c r="O347" s="21">
        <f t="shared" si="96"/>
        <v>380.04318470902223</v>
      </c>
      <c r="P347" s="21">
        <f t="shared" si="96"/>
        <v>360.46713664339995</v>
      </c>
      <c r="Q347" s="21">
        <f t="shared" si="96"/>
        <v>340.89108857777779</v>
      </c>
      <c r="R347" s="21">
        <f t="shared" si="96"/>
        <v>313.62659411775832</v>
      </c>
      <c r="S347" s="21">
        <f t="shared" si="96"/>
        <v>286.36209965773605</v>
      </c>
      <c r="T347" s="21">
        <f t="shared" si="96"/>
        <v>264.74160380811026</v>
      </c>
      <c r="U347" s="21">
        <f t="shared" si="96"/>
        <v>254.66420691180943</v>
      </c>
      <c r="V347" s="21">
        <f t="shared" si="96"/>
        <v>245.22574960422224</v>
      </c>
      <c r="W347" s="21">
        <f t="shared" si="96"/>
        <v>159.64397956213946</v>
      </c>
      <c r="X347" s="21">
        <f t="shared" si="96"/>
        <v>159.64397956213946</v>
      </c>
      <c r="Y347" s="21">
        <f t="shared" si="96"/>
        <v>159.64397956213946</v>
      </c>
      <c r="Z347" s="21">
        <f t="shared" si="96"/>
        <v>117.70781778046435</v>
      </c>
      <c r="AA347" s="21">
        <f t="shared" si="96"/>
        <v>0</v>
      </c>
      <c r="AB347" s="21">
        <f t="shared" si="96"/>
        <v>0</v>
      </c>
      <c r="AC347" s="21">
        <f t="shared" si="96"/>
        <v>0</v>
      </c>
      <c r="AD347" s="21">
        <f t="shared" si="96"/>
        <v>0</v>
      </c>
      <c r="AE347" s="21">
        <f t="shared" si="96"/>
        <v>0</v>
      </c>
      <c r="AF347" s="21">
        <f t="shared" si="96"/>
        <v>0</v>
      </c>
      <c r="AG347" s="21">
        <f t="shared" si="96"/>
        <v>0</v>
      </c>
      <c r="AH347" s="21">
        <f t="shared" si="96"/>
        <v>0</v>
      </c>
      <c r="AI347" s="21">
        <f t="shared" si="96"/>
        <v>0</v>
      </c>
      <c r="AJ347" s="21">
        <f t="shared" si="96"/>
        <v>0</v>
      </c>
      <c r="AK347" s="21">
        <f t="shared" si="96"/>
        <v>0</v>
      </c>
      <c r="AL347" s="21">
        <f t="shared" si="96"/>
        <v>0</v>
      </c>
      <c r="AM347" s="21">
        <f t="shared" si="96"/>
        <v>0</v>
      </c>
      <c r="AN347" s="21">
        <f t="shared" si="96"/>
        <v>0</v>
      </c>
      <c r="AO347" s="21">
        <f t="shared" si="96"/>
        <v>0</v>
      </c>
      <c r="AP347" s="21">
        <f t="shared" si="96"/>
        <v>0</v>
      </c>
      <c r="AQ347" s="21">
        <f t="shared" si="96"/>
        <v>0</v>
      </c>
      <c r="AR347" s="21">
        <f t="shared" si="96"/>
        <v>0</v>
      </c>
    </row>
    <row r="348" spans="1:45" x14ac:dyDescent="0.25">
      <c r="H348" s="17" t="str">
        <f t="shared" si="95"/>
        <v>DIC5</v>
      </c>
      <c r="J348" s="61" t="s">
        <v>74</v>
      </c>
      <c r="K348" s="19" t="s">
        <v>427</v>
      </c>
      <c r="L348" s="22" t="str">
        <f>+$B$6</f>
        <v>PU - Ligth</v>
      </c>
      <c r="M348" s="21">
        <f t="shared" ref="M348:AR351" si="97">+M361+M374</f>
        <v>3.9413033278193335</v>
      </c>
      <c r="N348" s="21">
        <f t="shared" si="97"/>
        <v>3.7243883990816111</v>
      </c>
      <c r="O348" s="21">
        <f t="shared" si="97"/>
        <v>3.5606790189021944</v>
      </c>
      <c r="P348" s="21">
        <f t="shared" si="97"/>
        <v>3.3969696387227777</v>
      </c>
      <c r="Q348" s="21">
        <f t="shared" si="97"/>
        <v>3.2332602585433889</v>
      </c>
      <c r="R348" s="21">
        <f t="shared" si="97"/>
        <v>2.4718202920830641</v>
      </c>
      <c r="S348" s="21">
        <f t="shared" si="97"/>
        <v>2.3399898765053</v>
      </c>
      <c r="T348" s="21">
        <f t="shared" si="97"/>
        <v>0.26658893856164501</v>
      </c>
      <c r="U348" s="21">
        <f t="shared" si="97"/>
        <v>0</v>
      </c>
      <c r="V348" s="21">
        <f t="shared" si="97"/>
        <v>0</v>
      </c>
      <c r="W348" s="21">
        <f t="shared" si="97"/>
        <v>0</v>
      </c>
      <c r="X348" s="21">
        <f t="shared" si="97"/>
        <v>0</v>
      </c>
      <c r="Y348" s="21">
        <f t="shared" si="97"/>
        <v>0</v>
      </c>
      <c r="Z348" s="21">
        <f t="shared" si="97"/>
        <v>0</v>
      </c>
      <c r="AA348" s="21">
        <f t="shared" si="97"/>
        <v>0</v>
      </c>
      <c r="AB348" s="21">
        <f t="shared" si="97"/>
        <v>0</v>
      </c>
      <c r="AC348" s="21">
        <f t="shared" si="97"/>
        <v>0</v>
      </c>
      <c r="AD348" s="21">
        <f t="shared" si="97"/>
        <v>0</v>
      </c>
      <c r="AE348" s="21">
        <f t="shared" si="97"/>
        <v>0</v>
      </c>
      <c r="AF348" s="21">
        <f t="shared" si="97"/>
        <v>0</v>
      </c>
      <c r="AG348" s="21">
        <f t="shared" si="97"/>
        <v>0</v>
      </c>
      <c r="AH348" s="21">
        <f t="shared" si="97"/>
        <v>0</v>
      </c>
      <c r="AI348" s="21">
        <f t="shared" si="97"/>
        <v>0</v>
      </c>
      <c r="AJ348" s="21">
        <f t="shared" si="97"/>
        <v>0</v>
      </c>
      <c r="AK348" s="21">
        <f t="shared" si="97"/>
        <v>0</v>
      </c>
      <c r="AL348" s="21">
        <f t="shared" si="97"/>
        <v>0</v>
      </c>
      <c r="AM348" s="21">
        <f t="shared" si="97"/>
        <v>0</v>
      </c>
      <c r="AN348" s="21">
        <f t="shared" si="97"/>
        <v>0</v>
      </c>
      <c r="AO348" s="21">
        <f t="shared" si="97"/>
        <v>0</v>
      </c>
      <c r="AP348" s="21">
        <f t="shared" si="97"/>
        <v>0</v>
      </c>
      <c r="AQ348" s="21">
        <f t="shared" si="97"/>
        <v>0</v>
      </c>
      <c r="AR348" s="21">
        <f t="shared" si="97"/>
        <v>0</v>
      </c>
    </row>
    <row r="349" spans="1:45" x14ac:dyDescent="0.25">
      <c r="H349" s="17" t="str">
        <f t="shared" si="95"/>
        <v>DIC5</v>
      </c>
      <c r="J349" s="61" t="s">
        <v>75</v>
      </c>
      <c r="K349" s="19" t="s">
        <v>428</v>
      </c>
      <c r="L349" s="22" t="str">
        <f>+$B$7</f>
        <v>VMM - Medium</v>
      </c>
      <c r="M349" s="21">
        <f t="shared" si="97"/>
        <v>32.615994357336945</v>
      </c>
      <c r="N349" s="21">
        <f t="shared" si="97"/>
        <v>33.51088348889278</v>
      </c>
      <c r="O349" s="21">
        <f t="shared" si="97"/>
        <v>34.454433846038889</v>
      </c>
      <c r="P349" s="21">
        <f t="shared" si="97"/>
        <v>35.397984203184997</v>
      </c>
      <c r="Q349" s="21">
        <f t="shared" si="97"/>
        <v>36.341534560331112</v>
      </c>
      <c r="R349" s="21">
        <f t="shared" si="97"/>
        <v>37.352878419433061</v>
      </c>
      <c r="S349" s="21">
        <f t="shared" si="97"/>
        <v>38.364222278534996</v>
      </c>
      <c r="T349" s="21">
        <f t="shared" si="97"/>
        <v>7.362260076408111</v>
      </c>
      <c r="U349" s="21">
        <f t="shared" si="97"/>
        <v>0</v>
      </c>
      <c r="V349" s="21">
        <f t="shared" si="97"/>
        <v>0</v>
      </c>
      <c r="W349" s="21">
        <f t="shared" si="97"/>
        <v>0</v>
      </c>
      <c r="X349" s="21">
        <f t="shared" si="97"/>
        <v>0</v>
      </c>
      <c r="Y349" s="21">
        <f t="shared" si="97"/>
        <v>0</v>
      </c>
      <c r="Z349" s="21">
        <f t="shared" si="97"/>
        <v>0</v>
      </c>
      <c r="AA349" s="21">
        <f t="shared" si="97"/>
        <v>0</v>
      </c>
      <c r="AB349" s="21">
        <f t="shared" si="97"/>
        <v>0</v>
      </c>
      <c r="AC349" s="21">
        <f t="shared" si="97"/>
        <v>0</v>
      </c>
      <c r="AD349" s="21">
        <f t="shared" si="97"/>
        <v>0</v>
      </c>
      <c r="AE349" s="21">
        <f t="shared" si="97"/>
        <v>0</v>
      </c>
      <c r="AF349" s="21">
        <f t="shared" si="97"/>
        <v>0</v>
      </c>
      <c r="AG349" s="21">
        <f t="shared" si="97"/>
        <v>0</v>
      </c>
      <c r="AH349" s="21">
        <f t="shared" si="97"/>
        <v>0</v>
      </c>
      <c r="AI349" s="21">
        <f t="shared" si="97"/>
        <v>0</v>
      </c>
      <c r="AJ349" s="21">
        <f t="shared" si="97"/>
        <v>0</v>
      </c>
      <c r="AK349" s="21">
        <f t="shared" si="97"/>
        <v>0</v>
      </c>
      <c r="AL349" s="21">
        <f t="shared" si="97"/>
        <v>0</v>
      </c>
      <c r="AM349" s="21">
        <f t="shared" si="97"/>
        <v>0</v>
      </c>
      <c r="AN349" s="21">
        <f t="shared" si="97"/>
        <v>0</v>
      </c>
      <c r="AO349" s="21">
        <f t="shared" si="97"/>
        <v>0</v>
      </c>
      <c r="AP349" s="21">
        <f t="shared" si="97"/>
        <v>0</v>
      </c>
      <c r="AQ349" s="21">
        <f t="shared" si="97"/>
        <v>0</v>
      </c>
      <c r="AR349" s="21">
        <f t="shared" si="97"/>
        <v>0</v>
      </c>
    </row>
    <row r="350" spans="1:45" x14ac:dyDescent="0.25">
      <c r="H350" s="17" t="str">
        <f t="shared" si="95"/>
        <v>DIC5</v>
      </c>
      <c r="J350" s="61" t="s">
        <v>76</v>
      </c>
      <c r="K350" s="19" t="s">
        <v>429</v>
      </c>
      <c r="L350" s="22" t="str">
        <f>+$B$8</f>
        <v>VSM - Medium</v>
      </c>
      <c r="M350" s="21">
        <f t="shared" si="97"/>
        <v>14.351191786722472</v>
      </c>
      <c r="N350" s="21">
        <f t="shared" si="97"/>
        <v>14.617119843102083</v>
      </c>
      <c r="O350" s="21">
        <f t="shared" si="97"/>
        <v>14.785021471621889</v>
      </c>
      <c r="P350" s="21">
        <f t="shared" si="97"/>
        <v>14.952923100141694</v>
      </c>
      <c r="Q350" s="21">
        <f t="shared" si="97"/>
        <v>15.1208247286615</v>
      </c>
      <c r="R350" s="21">
        <f t="shared" si="97"/>
        <v>15.124384834874972</v>
      </c>
      <c r="S350" s="21">
        <f t="shared" si="97"/>
        <v>13.868629142015694</v>
      </c>
      <c r="T350" s="21">
        <f t="shared" si="97"/>
        <v>3.0819922559999999</v>
      </c>
      <c r="U350" s="21">
        <f t="shared" si="97"/>
        <v>3.0819922559999999</v>
      </c>
      <c r="V350" s="21">
        <f t="shared" si="97"/>
        <v>3.0819922559999999</v>
      </c>
      <c r="W350" s="21">
        <f t="shared" si="97"/>
        <v>3.0819922559999999</v>
      </c>
      <c r="X350" s="21">
        <f t="shared" si="97"/>
        <v>3.0819922559999999</v>
      </c>
      <c r="Y350" s="21">
        <f t="shared" si="97"/>
        <v>3.0819922559999999</v>
      </c>
      <c r="Z350" s="21">
        <f t="shared" si="97"/>
        <v>3.0819922559999999</v>
      </c>
      <c r="AA350" s="21">
        <f t="shared" si="97"/>
        <v>2.3417455173465305</v>
      </c>
      <c r="AB350" s="21">
        <f t="shared" si="97"/>
        <v>0</v>
      </c>
      <c r="AC350" s="21">
        <f t="shared" si="97"/>
        <v>0</v>
      </c>
      <c r="AD350" s="21">
        <f t="shared" si="97"/>
        <v>0</v>
      </c>
      <c r="AE350" s="21">
        <f t="shared" si="97"/>
        <v>0</v>
      </c>
      <c r="AF350" s="21">
        <f t="shared" si="97"/>
        <v>0</v>
      </c>
      <c r="AG350" s="21">
        <f t="shared" si="97"/>
        <v>0</v>
      </c>
      <c r="AH350" s="21">
        <f t="shared" si="97"/>
        <v>0</v>
      </c>
      <c r="AI350" s="21">
        <f t="shared" si="97"/>
        <v>0</v>
      </c>
      <c r="AJ350" s="21">
        <f t="shared" si="97"/>
        <v>0</v>
      </c>
      <c r="AK350" s="21">
        <f t="shared" si="97"/>
        <v>0</v>
      </c>
      <c r="AL350" s="21">
        <f t="shared" si="97"/>
        <v>0</v>
      </c>
      <c r="AM350" s="21">
        <f t="shared" si="97"/>
        <v>0</v>
      </c>
      <c r="AN350" s="21">
        <f t="shared" si="97"/>
        <v>0</v>
      </c>
      <c r="AO350" s="21">
        <f t="shared" si="97"/>
        <v>0</v>
      </c>
      <c r="AP350" s="21">
        <f t="shared" si="97"/>
        <v>0</v>
      </c>
      <c r="AQ350" s="21">
        <f t="shared" si="97"/>
        <v>0</v>
      </c>
      <c r="AR350" s="21">
        <f t="shared" si="97"/>
        <v>0</v>
      </c>
    </row>
    <row r="351" spans="1:45" x14ac:dyDescent="0.25">
      <c r="H351" s="17" t="str">
        <f t="shared" si="95"/>
        <v>DIC5</v>
      </c>
      <c r="J351" s="60" t="s">
        <v>77</v>
      </c>
      <c r="K351" s="19" t="s">
        <v>430</v>
      </c>
      <c r="L351" s="22" t="str">
        <f>+$B$9</f>
        <v>VIM - GAS</v>
      </c>
      <c r="M351" s="21">
        <f t="shared" si="97"/>
        <v>0</v>
      </c>
      <c r="N351" s="21">
        <f t="shared" si="97"/>
        <v>0</v>
      </c>
      <c r="O351" s="21">
        <f t="shared" si="97"/>
        <v>0</v>
      </c>
      <c r="P351" s="21">
        <f t="shared" si="97"/>
        <v>0</v>
      </c>
      <c r="Q351" s="21">
        <f t="shared" si="97"/>
        <v>0</v>
      </c>
      <c r="R351" s="21">
        <f t="shared" si="97"/>
        <v>0</v>
      </c>
      <c r="S351" s="21">
        <f t="shared" si="97"/>
        <v>0</v>
      </c>
      <c r="T351" s="21">
        <f t="shared" si="97"/>
        <v>0</v>
      </c>
      <c r="U351" s="21">
        <f t="shared" si="97"/>
        <v>0</v>
      </c>
      <c r="V351" s="21">
        <f t="shared" si="97"/>
        <v>0</v>
      </c>
      <c r="W351" s="21">
        <f t="shared" si="97"/>
        <v>0</v>
      </c>
      <c r="X351" s="21">
        <f t="shared" si="97"/>
        <v>0</v>
      </c>
      <c r="Y351" s="21">
        <f t="shared" si="97"/>
        <v>0</v>
      </c>
      <c r="Z351" s="21">
        <f t="shared" si="97"/>
        <v>0</v>
      </c>
      <c r="AA351" s="21">
        <f t="shared" si="97"/>
        <v>0</v>
      </c>
      <c r="AB351" s="21">
        <f t="shared" si="97"/>
        <v>0</v>
      </c>
      <c r="AC351" s="21">
        <f t="shared" si="97"/>
        <v>0</v>
      </c>
      <c r="AD351" s="21">
        <f t="shared" si="97"/>
        <v>0</v>
      </c>
      <c r="AE351" s="21">
        <f t="shared" si="97"/>
        <v>0</v>
      </c>
      <c r="AF351" s="21">
        <f t="shared" si="97"/>
        <v>0</v>
      </c>
      <c r="AG351" s="21">
        <f t="shared" si="97"/>
        <v>0</v>
      </c>
      <c r="AH351" s="21">
        <f t="shared" si="97"/>
        <v>0</v>
      </c>
      <c r="AI351" s="21">
        <f t="shared" si="97"/>
        <v>0</v>
      </c>
      <c r="AJ351" s="21">
        <f t="shared" si="97"/>
        <v>0</v>
      </c>
      <c r="AK351" s="21">
        <f t="shared" si="97"/>
        <v>0</v>
      </c>
      <c r="AL351" s="21">
        <f t="shared" si="97"/>
        <v>0</v>
      </c>
      <c r="AM351" s="21">
        <f t="shared" si="97"/>
        <v>0</v>
      </c>
      <c r="AN351" s="21">
        <f t="shared" si="97"/>
        <v>0</v>
      </c>
      <c r="AO351" s="21">
        <f t="shared" si="97"/>
        <v>0</v>
      </c>
      <c r="AP351" s="21">
        <f t="shared" si="97"/>
        <v>0</v>
      </c>
      <c r="AQ351" s="21">
        <f t="shared" si="97"/>
        <v>0</v>
      </c>
      <c r="AR351" s="21">
        <f t="shared" si="97"/>
        <v>0</v>
      </c>
    </row>
    <row r="352" spans="1:45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22"/>
      <c r="M352" s="69">
        <f>+SUM(M345:M351)</f>
        <v>536.91165075511265</v>
      </c>
      <c r="N352" s="69">
        <f t="shared" ref="N352:AR352" si="98">+SUM(N345:N351)</f>
        <v>512.9950677002189</v>
      </c>
      <c r="O352" s="69">
        <f t="shared" si="98"/>
        <v>488.17691736753159</v>
      </c>
      <c r="P352" s="69">
        <f t="shared" si="98"/>
        <v>469.07288395962689</v>
      </c>
      <c r="Q352" s="69">
        <f t="shared" si="98"/>
        <v>425.7738745304116</v>
      </c>
      <c r="R352" s="69">
        <f t="shared" si="98"/>
        <v>398.76284406924719</v>
      </c>
      <c r="S352" s="69">
        <f t="shared" si="98"/>
        <v>371.12210735988987</v>
      </c>
      <c r="T352" s="69">
        <f t="shared" si="98"/>
        <v>305.63961148417781</v>
      </c>
      <c r="U352" s="69">
        <f t="shared" si="98"/>
        <v>267.18394955546484</v>
      </c>
      <c r="V352" s="69">
        <f t="shared" si="98"/>
        <v>251.53272253421397</v>
      </c>
      <c r="W352" s="69">
        <f t="shared" si="98"/>
        <v>164.34090784572402</v>
      </c>
      <c r="X352" s="69">
        <f t="shared" si="98"/>
        <v>162.72597181813947</v>
      </c>
      <c r="Y352" s="69">
        <f t="shared" si="98"/>
        <v>162.72597181813947</v>
      </c>
      <c r="Z352" s="69">
        <f t="shared" si="98"/>
        <v>120.78981003646436</v>
      </c>
      <c r="AA352" s="69">
        <f t="shared" si="98"/>
        <v>2.3417455173465305</v>
      </c>
      <c r="AB352" s="69">
        <f t="shared" si="98"/>
        <v>0</v>
      </c>
      <c r="AC352" s="69">
        <f t="shared" si="98"/>
        <v>0</v>
      </c>
      <c r="AD352" s="69">
        <f t="shared" si="98"/>
        <v>0</v>
      </c>
      <c r="AE352" s="69">
        <f t="shared" si="98"/>
        <v>0</v>
      </c>
      <c r="AF352" s="69">
        <f t="shared" si="98"/>
        <v>0</v>
      </c>
      <c r="AG352" s="69">
        <f t="shared" si="98"/>
        <v>0</v>
      </c>
      <c r="AH352" s="69">
        <f t="shared" si="98"/>
        <v>0</v>
      </c>
      <c r="AI352" s="69">
        <f t="shared" si="98"/>
        <v>0</v>
      </c>
      <c r="AJ352" s="69">
        <f t="shared" si="98"/>
        <v>0</v>
      </c>
      <c r="AK352" s="69">
        <f t="shared" si="98"/>
        <v>0</v>
      </c>
      <c r="AL352" s="69">
        <f t="shared" si="98"/>
        <v>0</v>
      </c>
      <c r="AM352" s="69">
        <f t="shared" si="98"/>
        <v>0</v>
      </c>
      <c r="AN352" s="69">
        <f t="shared" si="98"/>
        <v>0</v>
      </c>
      <c r="AO352" s="69">
        <f t="shared" si="98"/>
        <v>0</v>
      </c>
      <c r="AP352" s="69">
        <f t="shared" si="98"/>
        <v>0</v>
      </c>
      <c r="AQ352" s="69">
        <f t="shared" si="98"/>
        <v>0</v>
      </c>
      <c r="AR352" s="69">
        <f t="shared" si="98"/>
        <v>0</v>
      </c>
    </row>
    <row r="354" spans="1:48" ht="18.75" x14ac:dyDescent="0.3">
      <c r="I354" s="17" t="str">
        <f>+IF(OR(J355="OIL",J355="OIL-eq"),$I$5,IF(J355="GAS",$I$4,IF(J355="GSL",$I$8,IF(J355="DSL",$I$9,IF(J355="KER",$I$10,IF(J355="LPG",$I$11,IF(J355="HFO",$I$12,IF(J355="AVG",$I$13,IF(J355="RFG",$I$14,IF(J355="ELC",$I$15,$I$16))))))))))</f>
        <v>GWh/año</v>
      </c>
      <c r="K354" s="34" t="s">
        <v>689</v>
      </c>
    </row>
    <row r="355" spans="1:48" x14ac:dyDescent="0.25">
      <c r="I355" s="115">
        <f>+IF(OR(J355="OIL",J355="OIL-eq"),$H$5,IF(J355="GAS",$H$4,IF(J355="GSL",$H$8,IF(J355="DSL",$H$9,IF(J355="KER",$H$10,IF(J355="LPG",$H$11,IF(J355="HFO",$H$12,IF(J355="AVG",$H$13,IF(J355="RFG",$H$14,IF(J355="ELC",$H$15,$H$16))))))))))</f>
        <v>277.77777777777777</v>
      </c>
      <c r="J355" s="106" t="s">
        <v>348</v>
      </c>
      <c r="K355" s="56" t="s">
        <v>377</v>
      </c>
    </row>
    <row r="356" spans="1:48" x14ac:dyDescent="0.25">
      <c r="H356" s="12"/>
      <c r="I356" s="12"/>
      <c r="J356" s="15"/>
      <c r="K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:48" x14ac:dyDescent="0.25">
      <c r="H358" s="17" t="str">
        <f t="shared" ref="H358:H364" si="99">+$B$1</f>
        <v>DIC5</v>
      </c>
      <c r="J358" s="51" t="s">
        <v>390</v>
      </c>
      <c r="K358" s="57" t="s">
        <v>392</v>
      </c>
      <c r="L358" s="22" t="str">
        <f>+$B$3</f>
        <v>GU - Gas</v>
      </c>
      <c r="M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R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8" x14ac:dyDescent="0.25">
      <c r="H359" s="17" t="str">
        <f t="shared" si="99"/>
        <v>DIC5</v>
      </c>
      <c r="J359" s="24" t="s">
        <v>89</v>
      </c>
      <c r="K359" s="54" t="s">
        <v>163</v>
      </c>
      <c r="L359" s="22" t="str">
        <f>+$B$4</f>
        <v>LLO - Ligth</v>
      </c>
      <c r="M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N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O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P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Q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U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V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W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X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R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8" x14ac:dyDescent="0.25">
      <c r="H360" s="17" t="str">
        <f t="shared" si="99"/>
        <v>DIC5</v>
      </c>
      <c r="J360" s="24" t="s">
        <v>89</v>
      </c>
      <c r="K360" s="54" t="s">
        <v>162</v>
      </c>
      <c r="L360" s="22" t="str">
        <f>+$B$5</f>
        <v>LLO - Heavy</v>
      </c>
      <c r="M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N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O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P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Q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R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S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T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U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V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W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Z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AA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R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8" x14ac:dyDescent="0.25">
      <c r="H361" s="17" t="str">
        <f t="shared" si="99"/>
        <v>DIC5</v>
      </c>
      <c r="J361" s="24" t="s">
        <v>90</v>
      </c>
      <c r="K361" s="54" t="s">
        <v>164</v>
      </c>
      <c r="L361" s="22" t="str">
        <f>+$B$6</f>
        <v>PU - Ligth</v>
      </c>
      <c r="M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R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S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T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U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R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8" x14ac:dyDescent="0.25">
      <c r="H362" s="17" t="str">
        <f t="shared" si="99"/>
        <v>DIC5</v>
      </c>
      <c r="J362" s="24" t="s">
        <v>431</v>
      </c>
      <c r="K362" s="54" t="s">
        <v>165</v>
      </c>
      <c r="L362" s="22" t="str">
        <f>+$B$7</f>
        <v>VMM - Medium</v>
      </c>
      <c r="M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R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8" x14ac:dyDescent="0.25">
      <c r="H363" s="17" t="str">
        <f t="shared" si="99"/>
        <v>DIC5</v>
      </c>
      <c r="J363" s="24" t="s">
        <v>91</v>
      </c>
      <c r="K363" s="54" t="s">
        <v>379</v>
      </c>
      <c r="L363" s="22" t="str">
        <f>+$B$8</f>
        <v>VSM - Medium</v>
      </c>
      <c r="M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R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8" x14ac:dyDescent="0.25">
      <c r="H364" s="17" t="str">
        <f t="shared" si="99"/>
        <v>DIC5</v>
      </c>
      <c r="J364" s="51" t="s">
        <v>390</v>
      </c>
      <c r="K364" s="57" t="s">
        <v>393</v>
      </c>
      <c r="L364" s="22" t="str">
        <f>+$B$9</f>
        <v>VIM - GAS</v>
      </c>
      <c r="M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R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8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22"/>
      <c r="M365" s="69">
        <f>+SUM(M358:M364)</f>
        <v>486.00316128323391</v>
      </c>
      <c r="N365" s="69">
        <f t="shared" ref="N365" si="100">+SUM(N358:N364)</f>
        <v>461.14267596914249</v>
      </c>
      <c r="O365" s="69">
        <f t="shared" ref="O365:AR365" si="101">+SUM(O358:O364)</f>
        <v>435.37678303096862</v>
      </c>
      <c r="P365" s="69">
        <f t="shared" si="101"/>
        <v>415.32500701757743</v>
      </c>
      <c r="Q365" s="69">
        <f t="shared" si="101"/>
        <v>371.07825498287559</v>
      </c>
      <c r="R365" s="69">
        <f t="shared" si="101"/>
        <v>346.28558081493918</v>
      </c>
      <c r="S365" s="69">
        <f t="shared" si="101"/>
        <v>318.88925593933914</v>
      </c>
      <c r="T365" s="69">
        <f t="shared" si="101"/>
        <v>295.19535915176971</v>
      </c>
      <c r="U365" s="69">
        <f t="shared" si="101"/>
        <v>206.60425685270155</v>
      </c>
      <c r="V365" s="69">
        <f t="shared" si="101"/>
        <v>130.27268690505755</v>
      </c>
      <c r="W365" s="69">
        <f t="shared" si="101"/>
        <v>66.604688376797327</v>
      </c>
      <c r="X365" s="69">
        <f t="shared" si="101"/>
        <v>64.989752349212779</v>
      </c>
      <c r="Y365" s="69">
        <f t="shared" si="101"/>
        <v>64.989752349212779</v>
      </c>
      <c r="Z365" s="69">
        <f t="shared" si="101"/>
        <v>22.923045767954363</v>
      </c>
      <c r="AA365" s="69">
        <f t="shared" si="101"/>
        <v>0</v>
      </c>
      <c r="AB365" s="69">
        <f t="shared" si="101"/>
        <v>0</v>
      </c>
      <c r="AC365" s="69">
        <f t="shared" si="101"/>
        <v>0</v>
      </c>
      <c r="AD365" s="69">
        <f t="shared" si="101"/>
        <v>0</v>
      </c>
      <c r="AE365" s="69">
        <f t="shared" si="101"/>
        <v>0</v>
      </c>
      <c r="AF365" s="69">
        <f t="shared" si="101"/>
        <v>0</v>
      </c>
      <c r="AG365" s="69">
        <f t="shared" si="101"/>
        <v>0</v>
      </c>
      <c r="AH365" s="69">
        <f t="shared" si="101"/>
        <v>0</v>
      </c>
      <c r="AI365" s="69">
        <f t="shared" si="101"/>
        <v>0</v>
      </c>
      <c r="AJ365" s="69">
        <f t="shared" si="101"/>
        <v>0</v>
      </c>
      <c r="AK365" s="69">
        <f t="shared" si="101"/>
        <v>0</v>
      </c>
      <c r="AL365" s="69">
        <f t="shared" si="101"/>
        <v>0</v>
      </c>
      <c r="AM365" s="69">
        <f t="shared" si="101"/>
        <v>0</v>
      </c>
      <c r="AN365" s="69">
        <f t="shared" si="101"/>
        <v>0</v>
      </c>
      <c r="AO365" s="69">
        <f t="shared" si="101"/>
        <v>0</v>
      </c>
      <c r="AP365" s="69">
        <f t="shared" si="101"/>
        <v>0</v>
      </c>
      <c r="AQ365" s="69">
        <f t="shared" si="101"/>
        <v>0</v>
      </c>
      <c r="AR365" s="69">
        <f t="shared" si="101"/>
        <v>0</v>
      </c>
    </row>
    <row r="367" spans="1:48" ht="18.75" x14ac:dyDescent="0.3">
      <c r="I367" s="17" t="str">
        <f>+IF(OR(J368="OIL",J368="OIL-eq"),$I$5,IF(J368="GAS",$I$4,IF(J368="GSL",$I$8,IF(J368="DSL",$I$9,IF(J368="KER",$I$10,IF(J368="LPG",$I$11,IF(J368="HFO",$I$12,IF(J368="AVG",$I$13,IF(J368="RFG",$I$14,IF(J368="ELC",$I$15,$I$16))))))))))</f>
        <v>GWh/año</v>
      </c>
      <c r="K367" s="34" t="s">
        <v>690</v>
      </c>
    </row>
    <row r="368" spans="1:48" x14ac:dyDescent="0.25">
      <c r="I368" s="115">
        <f>+IF(OR(J368="OIL",J368="OIL-eq"),$H$5,IF(J368="GAS",$H$4,IF(J368="GSL",$H$8,IF(J368="DSL",$H$9,IF(J368="KER",$H$10,IF(J368="LPG",$H$11,IF(J368="HFO",$H$12,IF(J368="AVG",$H$13,IF(J368="RFG",$H$14,IF(J368="ELC",$H$15,$H$16))))))))))</f>
        <v>277.77777777777777</v>
      </c>
      <c r="J368" s="106" t="s">
        <v>348</v>
      </c>
      <c r="K368" s="54" t="s">
        <v>26</v>
      </c>
    </row>
    <row r="369" spans="1:48" x14ac:dyDescent="0.25">
      <c r="H369" s="12"/>
      <c r="I369" s="12"/>
      <c r="J369" s="15"/>
      <c r="K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:48" x14ac:dyDescent="0.25">
      <c r="H371" s="17" t="str">
        <f t="shared" ref="H371:H377" si="102">+$B$1</f>
        <v>DIC5</v>
      </c>
      <c r="J371" s="51" t="s">
        <v>390</v>
      </c>
      <c r="K371" s="57" t="s">
        <v>394</v>
      </c>
      <c r="L371" s="22" t="str">
        <f>+$B$3</f>
        <v>GU - Gas</v>
      </c>
      <c r="M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R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8" x14ac:dyDescent="0.25">
      <c r="H372" s="17" t="str">
        <f t="shared" si="102"/>
        <v>DIC5</v>
      </c>
      <c r="J372" s="24" t="s">
        <v>79</v>
      </c>
      <c r="K372" s="54" t="s">
        <v>395</v>
      </c>
      <c r="L372" s="22" t="str">
        <f>+$B$4</f>
        <v>LLO - Ligth</v>
      </c>
      <c r="M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R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8" x14ac:dyDescent="0.25">
      <c r="H373" s="17" t="str">
        <f t="shared" si="102"/>
        <v>DIC5</v>
      </c>
      <c r="J373" s="24" t="s">
        <v>79</v>
      </c>
      <c r="K373" s="54" t="s">
        <v>166</v>
      </c>
      <c r="L373" s="22" t="str">
        <f>+$B$5</f>
        <v>LLO - Heavy</v>
      </c>
      <c r="M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U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V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W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Z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AA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R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8" x14ac:dyDescent="0.25">
      <c r="H374" s="17" t="str">
        <f t="shared" si="102"/>
        <v>DIC5</v>
      </c>
      <c r="J374" s="24" t="s">
        <v>80</v>
      </c>
      <c r="K374" s="54" t="s">
        <v>167</v>
      </c>
      <c r="L374" s="22" t="str">
        <f>+$B$6</f>
        <v>PU - Ligth</v>
      </c>
      <c r="M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N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O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P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Q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R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R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8" x14ac:dyDescent="0.25">
      <c r="H375" s="17" t="str">
        <f t="shared" si="102"/>
        <v>DIC5</v>
      </c>
      <c r="J375" s="24" t="s">
        <v>81</v>
      </c>
      <c r="K375" s="54" t="s">
        <v>168</v>
      </c>
      <c r="L375" s="22" t="str">
        <f>+$B$7</f>
        <v>VMM - Medium</v>
      </c>
      <c r="M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N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O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P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Q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R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S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T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U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R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8" x14ac:dyDescent="0.25">
      <c r="H376" s="17" t="str">
        <f t="shared" si="102"/>
        <v>DIC5</v>
      </c>
      <c r="J376" s="24" t="s">
        <v>82</v>
      </c>
      <c r="K376" s="54" t="s">
        <v>169</v>
      </c>
      <c r="L376" s="22" t="str">
        <f>+$B$8</f>
        <v>VSM - Medium</v>
      </c>
      <c r="M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N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O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P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Q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R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S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T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AA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B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R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8" x14ac:dyDescent="0.25">
      <c r="H377" s="17" t="str">
        <f t="shared" si="102"/>
        <v>DIC5</v>
      </c>
      <c r="J377" s="51" t="s">
        <v>390</v>
      </c>
      <c r="K377" s="57" t="s">
        <v>396</v>
      </c>
      <c r="L377" s="22" t="str">
        <f>+$B$9</f>
        <v>VIM - GAS</v>
      </c>
      <c r="M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R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8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22"/>
      <c r="M378" s="69">
        <f>+SUM(M371:M377)</f>
        <v>50.908489471878752</v>
      </c>
      <c r="N378" s="69">
        <f t="shared" ref="N378" si="103">+SUM(N371:N377)</f>
        <v>51.852391731076473</v>
      </c>
      <c r="O378" s="69">
        <f t="shared" ref="O378:AR378" si="104">+SUM(O371:O377)</f>
        <v>52.800134336562969</v>
      </c>
      <c r="P378" s="69">
        <f t="shared" si="104"/>
        <v>53.747876942049473</v>
      </c>
      <c r="Q378" s="69">
        <f t="shared" si="104"/>
        <v>54.695619547535998</v>
      </c>
      <c r="R378" s="69">
        <f t="shared" si="104"/>
        <v>52.477263254308035</v>
      </c>
      <c r="S378" s="69">
        <f t="shared" si="104"/>
        <v>52.232851420550688</v>
      </c>
      <c r="T378" s="69">
        <f t="shared" si="104"/>
        <v>10.44425233240811</v>
      </c>
      <c r="U378" s="69">
        <f t="shared" si="104"/>
        <v>60.579692702763332</v>
      </c>
      <c r="V378" s="69">
        <f t="shared" si="104"/>
        <v>121.26003562915641</v>
      </c>
      <c r="W378" s="69">
        <f t="shared" si="104"/>
        <v>97.736219468926677</v>
      </c>
      <c r="X378" s="69">
        <f t="shared" si="104"/>
        <v>97.736219468926677</v>
      </c>
      <c r="Y378" s="69">
        <f t="shared" si="104"/>
        <v>97.736219468926677</v>
      </c>
      <c r="Z378" s="69">
        <f t="shared" si="104"/>
        <v>97.866764268509996</v>
      </c>
      <c r="AA378" s="69">
        <f t="shared" si="104"/>
        <v>2.3417455173465305</v>
      </c>
      <c r="AB378" s="69">
        <f t="shared" si="104"/>
        <v>0</v>
      </c>
      <c r="AC378" s="69">
        <f t="shared" si="104"/>
        <v>0</v>
      </c>
      <c r="AD378" s="69">
        <f t="shared" si="104"/>
        <v>0</v>
      </c>
      <c r="AE378" s="69">
        <f t="shared" si="104"/>
        <v>0</v>
      </c>
      <c r="AF378" s="69">
        <f t="shared" si="104"/>
        <v>0</v>
      </c>
      <c r="AG378" s="69">
        <f t="shared" si="104"/>
        <v>0</v>
      </c>
      <c r="AH378" s="69">
        <f t="shared" si="104"/>
        <v>0</v>
      </c>
      <c r="AI378" s="69">
        <f t="shared" si="104"/>
        <v>0</v>
      </c>
      <c r="AJ378" s="69">
        <f t="shared" si="104"/>
        <v>0</v>
      </c>
      <c r="AK378" s="69">
        <f t="shared" si="104"/>
        <v>0</v>
      </c>
      <c r="AL378" s="69">
        <f t="shared" si="104"/>
        <v>0</v>
      </c>
      <c r="AM378" s="69">
        <f t="shared" si="104"/>
        <v>0</v>
      </c>
      <c r="AN378" s="69">
        <f t="shared" si="104"/>
        <v>0</v>
      </c>
      <c r="AO378" s="69">
        <f t="shared" si="104"/>
        <v>0</v>
      </c>
      <c r="AP378" s="69">
        <f t="shared" si="104"/>
        <v>0</v>
      </c>
      <c r="AQ378" s="69">
        <f t="shared" si="104"/>
        <v>0</v>
      </c>
      <c r="AR378" s="69">
        <f t="shared" si="104"/>
        <v>0</v>
      </c>
    </row>
    <row r="381" spans="1:48" s="175" customFormat="1" ht="15.75" thickBot="1" x14ac:dyDescent="0.3">
      <c r="A381" s="174"/>
      <c r="B381" s="174"/>
      <c r="C381" s="174"/>
      <c r="D381" s="174"/>
      <c r="E381" s="174"/>
      <c r="F381" s="178"/>
      <c r="H381" s="176"/>
      <c r="I381" s="176"/>
      <c r="L381" s="177"/>
    </row>
    <row r="382" spans="1:48" ht="23.25" x14ac:dyDescent="0.35">
      <c r="H382"/>
      <c r="I382"/>
      <c r="K382" s="189" t="s">
        <v>437</v>
      </c>
    </row>
    <row r="383" spans="1:48" ht="18.75" x14ac:dyDescent="0.3">
      <c r="I383" s="17" t="str">
        <f>+IF(OR(J384="OIL",J384="OIL-eq"),$I$5,IF(J384="GAS",$I$4,IF(J384="GSL",$I$8,IF(J384="DSL",$I$9,IF(J384="KER",$I$10,IF(J384="LPG",$I$11,IF(J384="HFO",$I$12,IF(J384="AVG",$I$13,IF(J384="RFG",$I$14,IF(J384="ELC",$I$15,$I$16))))))))))</f>
        <v>GWh/año</v>
      </c>
      <c r="K383" s="34" t="s">
        <v>449</v>
      </c>
    </row>
    <row r="384" spans="1:48" x14ac:dyDescent="0.25">
      <c r="I384" s="115">
        <f>+IF(OR(J384="OIL",J384="OIL-eq"),$H$5,IF(J384="GAS",$H$4,IF(J384="GSL",$H$8,IF(J384="DSL",$H$9,IF(J384="KER",$H$10,IF(J384="LPG",$H$11,IF(J384="HFO",$H$12,IF(J384="AVG",$H$13,IF(J384="RFG",$H$14,IF(J384="ELC",$H$15,$H$16))))))))))</f>
        <v>277.77777777777777</v>
      </c>
      <c r="J384" s="106" t="s">
        <v>348</v>
      </c>
      <c r="K384" s="41" t="s">
        <v>26</v>
      </c>
    </row>
    <row r="385" spans="1:48" x14ac:dyDescent="0.25">
      <c r="H385" s="12"/>
      <c r="I385" s="12"/>
      <c r="J385" s="15"/>
      <c r="K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:48" x14ac:dyDescent="0.25">
      <c r="H387" s="17" t="str">
        <f t="shared" ref="H387:H393" si="105">+$B$1</f>
        <v>DIC5</v>
      </c>
      <c r="J387" s="61" t="s">
        <v>72</v>
      </c>
      <c r="K387" s="19" t="s">
        <v>320</v>
      </c>
      <c r="L387" s="22" t="str">
        <f>+$B$3</f>
        <v>GU - Gas</v>
      </c>
      <c r="M387" s="21">
        <f>+M400+M504</f>
        <v>405.79004376568747</v>
      </c>
      <c r="N387" s="21">
        <f t="shared" ref="N387:AR387" si="106">+N400+N504</f>
        <v>327.91162061040637</v>
      </c>
      <c r="O387" s="21">
        <f t="shared" si="106"/>
        <v>256.73686158197637</v>
      </c>
      <c r="P387" s="21">
        <f t="shared" si="106"/>
        <v>299.82052950598302</v>
      </c>
      <c r="Q387" s="21">
        <f t="shared" si="106"/>
        <v>285.77498395377108</v>
      </c>
      <c r="R387" s="21">
        <f t="shared" si="106"/>
        <v>0</v>
      </c>
      <c r="S387" s="21">
        <f t="shared" si="106"/>
        <v>0</v>
      </c>
      <c r="T387" s="21">
        <f t="shared" si="106"/>
        <v>0</v>
      </c>
      <c r="U387" s="21">
        <f t="shared" si="106"/>
        <v>0</v>
      </c>
      <c r="V387" s="21">
        <f t="shared" si="106"/>
        <v>0</v>
      </c>
      <c r="W387" s="21">
        <f t="shared" si="106"/>
        <v>0</v>
      </c>
      <c r="X387" s="21">
        <f t="shared" si="106"/>
        <v>0</v>
      </c>
      <c r="Y387" s="21">
        <f t="shared" si="106"/>
        <v>0</v>
      </c>
      <c r="Z387" s="21">
        <f t="shared" si="106"/>
        <v>0</v>
      </c>
      <c r="AA387" s="21">
        <f t="shared" si="106"/>
        <v>0</v>
      </c>
      <c r="AB387" s="21">
        <f t="shared" si="106"/>
        <v>0</v>
      </c>
      <c r="AC387" s="21">
        <f t="shared" si="106"/>
        <v>0</v>
      </c>
      <c r="AD387" s="21">
        <f t="shared" si="106"/>
        <v>0</v>
      </c>
      <c r="AE387" s="21">
        <f t="shared" si="106"/>
        <v>0</v>
      </c>
      <c r="AF387" s="21">
        <f t="shared" si="106"/>
        <v>0</v>
      </c>
      <c r="AG387" s="21">
        <f t="shared" si="106"/>
        <v>0</v>
      </c>
      <c r="AH387" s="21">
        <f t="shared" si="106"/>
        <v>0</v>
      </c>
      <c r="AI387" s="21">
        <f t="shared" si="106"/>
        <v>0</v>
      </c>
      <c r="AJ387" s="21">
        <f t="shared" si="106"/>
        <v>0</v>
      </c>
      <c r="AK387" s="21">
        <f t="shared" si="106"/>
        <v>0</v>
      </c>
      <c r="AL387" s="21">
        <f t="shared" si="106"/>
        <v>0</v>
      </c>
      <c r="AM387" s="21">
        <f t="shared" si="106"/>
        <v>0</v>
      </c>
      <c r="AN387" s="21">
        <f t="shared" si="106"/>
        <v>0</v>
      </c>
      <c r="AO387" s="21">
        <f t="shared" si="106"/>
        <v>0</v>
      </c>
      <c r="AP387" s="21">
        <f t="shared" si="106"/>
        <v>0</v>
      </c>
      <c r="AQ387" s="21">
        <f t="shared" si="106"/>
        <v>0</v>
      </c>
      <c r="AR387" s="21">
        <f t="shared" si="106"/>
        <v>0</v>
      </c>
    </row>
    <row r="388" spans="1:48" x14ac:dyDescent="0.25">
      <c r="H388" s="17" t="str">
        <f t="shared" si="105"/>
        <v>DIC5</v>
      </c>
      <c r="J388" s="61" t="s">
        <v>73</v>
      </c>
      <c r="K388" s="19" t="s">
        <v>322</v>
      </c>
      <c r="L388" s="22" t="str">
        <f>+$B$4</f>
        <v>LLO - Ligth</v>
      </c>
      <c r="M388" s="21">
        <f t="shared" ref="M388:AR393" si="107">+M401+M505</f>
        <v>5293.6025528639893</v>
      </c>
      <c r="N388" s="21">
        <f t="shared" si="107"/>
        <v>4949.0134192328724</v>
      </c>
      <c r="O388" s="21">
        <f t="shared" si="107"/>
        <v>4600.1820208774034</v>
      </c>
      <c r="P388" s="21">
        <f t="shared" si="107"/>
        <v>4426.4275505974838</v>
      </c>
      <c r="Q388" s="21">
        <f t="shared" si="107"/>
        <v>3511.354319705456</v>
      </c>
      <c r="R388" s="21">
        <f t="shared" si="107"/>
        <v>3289.6588879211349</v>
      </c>
      <c r="S388" s="21">
        <f t="shared" si="107"/>
        <v>3067.9634561368107</v>
      </c>
      <c r="T388" s="21">
        <f t="shared" si="107"/>
        <v>2892.1609973821705</v>
      </c>
      <c r="U388" s="21">
        <f t="shared" si="107"/>
        <v>2145.9546473603186</v>
      </c>
      <c r="V388" s="21">
        <f t="shared" si="107"/>
        <v>1810.203710370291</v>
      </c>
      <c r="W388" s="21">
        <f t="shared" si="107"/>
        <v>1119.0920332733449</v>
      </c>
      <c r="X388" s="21">
        <f t="shared" si="107"/>
        <v>1090.1043945839381</v>
      </c>
      <c r="Y388" s="21">
        <f t="shared" si="107"/>
        <v>1090.1043945839381</v>
      </c>
      <c r="Z388" s="21">
        <f t="shared" si="107"/>
        <v>748.92252798072127</v>
      </c>
      <c r="AA388" s="21">
        <f t="shared" si="107"/>
        <v>0</v>
      </c>
      <c r="AB388" s="21">
        <f t="shared" si="107"/>
        <v>0</v>
      </c>
      <c r="AC388" s="21">
        <f t="shared" si="107"/>
        <v>0</v>
      </c>
      <c r="AD388" s="21">
        <f t="shared" si="107"/>
        <v>0</v>
      </c>
      <c r="AE388" s="21">
        <f t="shared" si="107"/>
        <v>0</v>
      </c>
      <c r="AF388" s="21">
        <f t="shared" si="107"/>
        <v>0</v>
      </c>
      <c r="AG388" s="21">
        <f t="shared" si="107"/>
        <v>0</v>
      </c>
      <c r="AH388" s="21">
        <f t="shared" si="107"/>
        <v>0</v>
      </c>
      <c r="AI388" s="21">
        <f t="shared" si="107"/>
        <v>0</v>
      </c>
      <c r="AJ388" s="21">
        <f t="shared" si="107"/>
        <v>0</v>
      </c>
      <c r="AK388" s="21">
        <f t="shared" si="107"/>
        <v>0</v>
      </c>
      <c r="AL388" s="21">
        <f t="shared" si="107"/>
        <v>0</v>
      </c>
      <c r="AM388" s="21">
        <f t="shared" si="107"/>
        <v>0</v>
      </c>
      <c r="AN388" s="21">
        <f t="shared" si="107"/>
        <v>0</v>
      </c>
      <c r="AO388" s="21">
        <f t="shared" si="107"/>
        <v>0</v>
      </c>
      <c r="AP388" s="21">
        <f t="shared" si="107"/>
        <v>0</v>
      </c>
      <c r="AQ388" s="21">
        <f t="shared" si="107"/>
        <v>0</v>
      </c>
      <c r="AR388" s="21">
        <f t="shared" si="107"/>
        <v>0</v>
      </c>
    </row>
    <row r="389" spans="1:48" x14ac:dyDescent="0.25">
      <c r="H389" s="17" t="str">
        <f t="shared" si="105"/>
        <v>DIC5</v>
      </c>
      <c r="J389" s="61" t="s">
        <v>73</v>
      </c>
      <c r="K389" s="19" t="s">
        <v>324</v>
      </c>
      <c r="L389" s="22" t="str">
        <f>+$B$5</f>
        <v>LLO - Heavy</v>
      </c>
      <c r="M389" s="21">
        <f t="shared" si="107"/>
        <v>0</v>
      </c>
      <c r="N389" s="21">
        <f t="shared" si="107"/>
        <v>0</v>
      </c>
      <c r="O389" s="21">
        <f t="shared" si="107"/>
        <v>0</v>
      </c>
      <c r="P389" s="21">
        <f t="shared" si="107"/>
        <v>0</v>
      </c>
      <c r="Q389" s="21">
        <f t="shared" si="107"/>
        <v>0</v>
      </c>
      <c r="R389" s="21">
        <f t="shared" si="107"/>
        <v>0</v>
      </c>
      <c r="S389" s="21">
        <f t="shared" si="107"/>
        <v>0</v>
      </c>
      <c r="T389" s="21">
        <f t="shared" si="107"/>
        <v>0</v>
      </c>
      <c r="U389" s="21">
        <f t="shared" si="107"/>
        <v>0</v>
      </c>
      <c r="V389" s="21">
        <f t="shared" si="107"/>
        <v>0</v>
      </c>
      <c r="W389" s="21">
        <f t="shared" si="107"/>
        <v>0</v>
      </c>
      <c r="X389" s="21">
        <f t="shared" si="107"/>
        <v>0</v>
      </c>
      <c r="Y389" s="21">
        <f t="shared" si="107"/>
        <v>0</v>
      </c>
      <c r="Z389" s="21">
        <f t="shared" si="107"/>
        <v>0</v>
      </c>
      <c r="AA389" s="21">
        <f t="shared" si="107"/>
        <v>0</v>
      </c>
      <c r="AB389" s="21">
        <f t="shared" si="107"/>
        <v>0</v>
      </c>
      <c r="AC389" s="21">
        <f t="shared" si="107"/>
        <v>0</v>
      </c>
      <c r="AD389" s="21">
        <f t="shared" si="107"/>
        <v>0</v>
      </c>
      <c r="AE389" s="21">
        <f t="shared" si="107"/>
        <v>0</v>
      </c>
      <c r="AF389" s="21">
        <f t="shared" si="107"/>
        <v>0</v>
      </c>
      <c r="AG389" s="21">
        <f t="shared" si="107"/>
        <v>0</v>
      </c>
      <c r="AH389" s="21">
        <f t="shared" si="107"/>
        <v>0</v>
      </c>
      <c r="AI389" s="21">
        <f t="shared" si="107"/>
        <v>0</v>
      </c>
      <c r="AJ389" s="21">
        <f t="shared" si="107"/>
        <v>0</v>
      </c>
      <c r="AK389" s="21">
        <f t="shared" si="107"/>
        <v>0</v>
      </c>
      <c r="AL389" s="21">
        <f t="shared" si="107"/>
        <v>0</v>
      </c>
      <c r="AM389" s="21">
        <f t="shared" si="107"/>
        <v>0</v>
      </c>
      <c r="AN389" s="21">
        <f t="shared" si="107"/>
        <v>0</v>
      </c>
      <c r="AO389" s="21">
        <f t="shared" si="107"/>
        <v>0</v>
      </c>
      <c r="AP389" s="21">
        <f t="shared" si="107"/>
        <v>0</v>
      </c>
      <c r="AQ389" s="21">
        <f t="shared" si="107"/>
        <v>0</v>
      </c>
      <c r="AR389" s="21">
        <f t="shared" si="107"/>
        <v>0</v>
      </c>
    </row>
    <row r="390" spans="1:48" x14ac:dyDescent="0.25">
      <c r="H390" s="17" t="str">
        <f t="shared" si="105"/>
        <v>DIC5</v>
      </c>
      <c r="J390" s="61" t="s">
        <v>74</v>
      </c>
      <c r="K390" s="19" t="s">
        <v>326</v>
      </c>
      <c r="L390" s="22" t="str">
        <f>+$B$6</f>
        <v>PU - Ligth</v>
      </c>
      <c r="M390" s="21">
        <f t="shared" si="107"/>
        <v>25.354229633131389</v>
      </c>
      <c r="N390" s="21">
        <f t="shared" si="107"/>
        <v>23.958825510020333</v>
      </c>
      <c r="O390" s="21">
        <f t="shared" si="107"/>
        <v>22.905690322766695</v>
      </c>
      <c r="P390" s="21">
        <f t="shared" si="107"/>
        <v>21.852555135513029</v>
      </c>
      <c r="Q390" s="21">
        <f t="shared" si="107"/>
        <v>20.799419948259416</v>
      </c>
      <c r="R390" s="21">
        <f t="shared" si="107"/>
        <v>19.14855417472484</v>
      </c>
      <c r="S390" s="21">
        <f t="shared" si="107"/>
        <v>18.127297952072855</v>
      </c>
      <c r="T390" s="21">
        <f t="shared" si="107"/>
        <v>2.0651957380478199</v>
      </c>
      <c r="U390" s="21">
        <f t="shared" si="107"/>
        <v>0</v>
      </c>
      <c r="V390" s="21">
        <f t="shared" si="107"/>
        <v>0</v>
      </c>
      <c r="W390" s="21">
        <f t="shared" si="107"/>
        <v>0</v>
      </c>
      <c r="X390" s="21">
        <f t="shared" si="107"/>
        <v>0</v>
      </c>
      <c r="Y390" s="21">
        <f t="shared" si="107"/>
        <v>0</v>
      </c>
      <c r="Z390" s="21">
        <f t="shared" si="107"/>
        <v>0</v>
      </c>
      <c r="AA390" s="21">
        <f t="shared" si="107"/>
        <v>0</v>
      </c>
      <c r="AB390" s="21">
        <f t="shared" si="107"/>
        <v>0</v>
      </c>
      <c r="AC390" s="21">
        <f t="shared" si="107"/>
        <v>0</v>
      </c>
      <c r="AD390" s="21">
        <f t="shared" si="107"/>
        <v>0</v>
      </c>
      <c r="AE390" s="21">
        <f t="shared" si="107"/>
        <v>0</v>
      </c>
      <c r="AF390" s="21">
        <f t="shared" si="107"/>
        <v>0</v>
      </c>
      <c r="AG390" s="21">
        <f t="shared" si="107"/>
        <v>0</v>
      </c>
      <c r="AH390" s="21">
        <f t="shared" si="107"/>
        <v>0</v>
      </c>
      <c r="AI390" s="21">
        <f t="shared" si="107"/>
        <v>0</v>
      </c>
      <c r="AJ390" s="21">
        <f t="shared" si="107"/>
        <v>0</v>
      </c>
      <c r="AK390" s="21">
        <f t="shared" si="107"/>
        <v>0</v>
      </c>
      <c r="AL390" s="21">
        <f t="shared" si="107"/>
        <v>0</v>
      </c>
      <c r="AM390" s="21">
        <f t="shared" si="107"/>
        <v>0</v>
      </c>
      <c r="AN390" s="21">
        <f t="shared" si="107"/>
        <v>0</v>
      </c>
      <c r="AO390" s="21">
        <f t="shared" si="107"/>
        <v>0</v>
      </c>
      <c r="AP390" s="21">
        <f t="shared" si="107"/>
        <v>0</v>
      </c>
      <c r="AQ390" s="21">
        <f t="shared" si="107"/>
        <v>0</v>
      </c>
      <c r="AR390" s="21">
        <f t="shared" si="107"/>
        <v>0</v>
      </c>
    </row>
    <row r="391" spans="1:48" x14ac:dyDescent="0.25">
      <c r="H391" s="17" t="str">
        <f t="shared" si="105"/>
        <v>DIC5</v>
      </c>
      <c r="J391" s="61" t="s">
        <v>75</v>
      </c>
      <c r="K391" s="19" t="s">
        <v>328</v>
      </c>
      <c r="L391" s="22" t="str">
        <f>+$B$7</f>
        <v>VMM - Medium</v>
      </c>
      <c r="M391" s="21">
        <f t="shared" si="107"/>
        <v>528.21500429726586</v>
      </c>
      <c r="N391" s="21">
        <f t="shared" si="107"/>
        <v>494.094716575738</v>
      </c>
      <c r="O391" s="21">
        <f t="shared" si="107"/>
        <v>458.1190760965622</v>
      </c>
      <c r="P391" s="21">
        <f t="shared" si="107"/>
        <v>422.14343561738718</v>
      </c>
      <c r="Q391" s="21">
        <f t="shared" si="107"/>
        <v>386.16779513821194</v>
      </c>
      <c r="R391" s="21">
        <f t="shared" si="107"/>
        <v>347.60732743204306</v>
      </c>
      <c r="S391" s="21">
        <f t="shared" si="107"/>
        <v>309.04685972587419</v>
      </c>
      <c r="T391" s="21">
        <f t="shared" si="107"/>
        <v>250.71286755065864</v>
      </c>
      <c r="U391" s="21">
        <f t="shared" si="107"/>
        <v>201.07185307254471</v>
      </c>
      <c r="V391" s="21">
        <f t="shared" si="107"/>
        <v>0</v>
      </c>
      <c r="W391" s="21">
        <f t="shared" si="107"/>
        <v>0</v>
      </c>
      <c r="X391" s="21">
        <f t="shared" si="107"/>
        <v>0</v>
      </c>
      <c r="Y391" s="21">
        <f t="shared" si="107"/>
        <v>0</v>
      </c>
      <c r="Z391" s="21">
        <f t="shared" si="107"/>
        <v>0</v>
      </c>
      <c r="AA391" s="21">
        <f t="shared" si="107"/>
        <v>0</v>
      </c>
      <c r="AB391" s="21">
        <f t="shared" si="107"/>
        <v>0</v>
      </c>
      <c r="AC391" s="21">
        <f t="shared" si="107"/>
        <v>0</v>
      </c>
      <c r="AD391" s="21">
        <f t="shared" si="107"/>
        <v>0</v>
      </c>
      <c r="AE391" s="21">
        <f t="shared" si="107"/>
        <v>0</v>
      </c>
      <c r="AF391" s="21">
        <f t="shared" si="107"/>
        <v>0</v>
      </c>
      <c r="AG391" s="21">
        <f t="shared" si="107"/>
        <v>0</v>
      </c>
      <c r="AH391" s="21">
        <f t="shared" si="107"/>
        <v>0</v>
      </c>
      <c r="AI391" s="21">
        <f t="shared" si="107"/>
        <v>0</v>
      </c>
      <c r="AJ391" s="21">
        <f t="shared" si="107"/>
        <v>0</v>
      </c>
      <c r="AK391" s="21">
        <f t="shared" si="107"/>
        <v>0</v>
      </c>
      <c r="AL391" s="21">
        <f t="shared" si="107"/>
        <v>0</v>
      </c>
      <c r="AM391" s="21">
        <f t="shared" si="107"/>
        <v>0</v>
      </c>
      <c r="AN391" s="21">
        <f t="shared" si="107"/>
        <v>0</v>
      </c>
      <c r="AO391" s="21">
        <f t="shared" si="107"/>
        <v>0</v>
      </c>
      <c r="AP391" s="21">
        <f t="shared" si="107"/>
        <v>0</v>
      </c>
      <c r="AQ391" s="21">
        <f t="shared" si="107"/>
        <v>0</v>
      </c>
      <c r="AR391" s="21">
        <f t="shared" si="107"/>
        <v>0</v>
      </c>
    </row>
    <row r="392" spans="1:48" x14ac:dyDescent="0.25">
      <c r="H392" s="17" t="str">
        <f t="shared" si="105"/>
        <v>DIC5</v>
      </c>
      <c r="J392" s="61" t="s">
        <v>76</v>
      </c>
      <c r="K392" s="19" t="s">
        <v>330</v>
      </c>
      <c r="L392" s="22" t="str">
        <f>+$B$8</f>
        <v>VSM - Medium</v>
      </c>
      <c r="M392" s="21">
        <f t="shared" si="107"/>
        <v>170.32583503358074</v>
      </c>
      <c r="N392" s="21">
        <f t="shared" si="107"/>
        <v>157.20019472046852</v>
      </c>
      <c r="O392" s="21">
        <f t="shared" si="107"/>
        <v>145.90304445754686</v>
      </c>
      <c r="P392" s="21">
        <f t="shared" si="107"/>
        <v>134.60589419462463</v>
      </c>
      <c r="Q392" s="21">
        <f t="shared" si="107"/>
        <v>123.30874393170268</v>
      </c>
      <c r="R392" s="21">
        <f t="shared" si="107"/>
        <v>109.51649119735316</v>
      </c>
      <c r="S392" s="21">
        <f t="shared" si="107"/>
        <v>94.663427873441947</v>
      </c>
      <c r="T392" s="21">
        <f t="shared" si="107"/>
        <v>99.261203510216575</v>
      </c>
      <c r="U392" s="21">
        <f t="shared" si="107"/>
        <v>92.680877741179074</v>
      </c>
      <c r="V392" s="21">
        <f t="shared" si="107"/>
        <v>49.610721971676803</v>
      </c>
      <c r="W392" s="21">
        <f t="shared" si="107"/>
        <v>45.234582895986698</v>
      </c>
      <c r="X392" s="21">
        <f t="shared" si="107"/>
        <v>40.858443820296607</v>
      </c>
      <c r="Y392" s="21">
        <f t="shared" si="107"/>
        <v>38.593654708730526</v>
      </c>
      <c r="Z392" s="21">
        <f t="shared" si="107"/>
        <v>36.328865597164473</v>
      </c>
      <c r="AA392" s="21">
        <f t="shared" si="107"/>
        <v>12.213684904876558</v>
      </c>
      <c r="AB392" s="21">
        <f t="shared" si="107"/>
        <v>0</v>
      </c>
      <c r="AC392" s="21">
        <f t="shared" si="107"/>
        <v>0</v>
      </c>
      <c r="AD392" s="21">
        <f t="shared" si="107"/>
        <v>0</v>
      </c>
      <c r="AE392" s="21">
        <f t="shared" si="107"/>
        <v>0</v>
      </c>
      <c r="AF392" s="21">
        <f t="shared" si="107"/>
        <v>0</v>
      </c>
      <c r="AG392" s="21">
        <f t="shared" si="107"/>
        <v>0</v>
      </c>
      <c r="AH392" s="21">
        <f t="shared" si="107"/>
        <v>0</v>
      </c>
      <c r="AI392" s="21">
        <f t="shared" si="107"/>
        <v>0</v>
      </c>
      <c r="AJ392" s="21">
        <f t="shared" si="107"/>
        <v>0</v>
      </c>
      <c r="AK392" s="21">
        <f t="shared" si="107"/>
        <v>0</v>
      </c>
      <c r="AL392" s="21">
        <f t="shared" si="107"/>
        <v>0</v>
      </c>
      <c r="AM392" s="21">
        <f t="shared" si="107"/>
        <v>0</v>
      </c>
      <c r="AN392" s="21">
        <f t="shared" si="107"/>
        <v>0</v>
      </c>
      <c r="AO392" s="21">
        <f t="shared" si="107"/>
        <v>0</v>
      </c>
      <c r="AP392" s="21">
        <f t="shared" si="107"/>
        <v>0</v>
      </c>
      <c r="AQ392" s="21">
        <f t="shared" si="107"/>
        <v>0</v>
      </c>
      <c r="AR392" s="21">
        <f t="shared" si="107"/>
        <v>0</v>
      </c>
    </row>
    <row r="393" spans="1:48" x14ac:dyDescent="0.25">
      <c r="H393" s="17" t="str">
        <f t="shared" si="105"/>
        <v>DIC5</v>
      </c>
      <c r="J393" s="61" t="s">
        <v>77</v>
      </c>
      <c r="K393" s="19" t="s">
        <v>332</v>
      </c>
      <c r="L393" s="22" t="str">
        <f>+$B$9</f>
        <v>VIM - GAS</v>
      </c>
      <c r="M393" s="21">
        <f t="shared" si="107"/>
        <v>87.264023489689066</v>
      </c>
      <c r="N393" s="21">
        <f t="shared" si="107"/>
        <v>84.408028317022683</v>
      </c>
      <c r="O393" s="21">
        <f t="shared" si="107"/>
        <v>83.629175460292885</v>
      </c>
      <c r="P393" s="21">
        <f t="shared" si="107"/>
        <v>82.850322603562518</v>
      </c>
      <c r="Q393" s="21">
        <f t="shared" si="107"/>
        <v>82.071469746832406</v>
      </c>
      <c r="R393" s="21">
        <f t="shared" si="107"/>
        <v>74.712445262433334</v>
      </c>
      <c r="S393" s="21">
        <f t="shared" si="107"/>
        <v>68.366314562583597</v>
      </c>
      <c r="T393" s="21">
        <f t="shared" si="107"/>
        <v>70.988039829971612</v>
      </c>
      <c r="U393" s="21">
        <f t="shared" si="107"/>
        <v>64.923599272215824</v>
      </c>
      <c r="V393" s="21">
        <f t="shared" si="107"/>
        <v>59.791736578388168</v>
      </c>
      <c r="W393" s="21">
        <f t="shared" si="107"/>
        <v>54.659873884560525</v>
      </c>
      <c r="X393" s="21">
        <f t="shared" si="107"/>
        <v>49.528011190732833</v>
      </c>
      <c r="Y393" s="21">
        <f t="shared" si="107"/>
        <v>46.075685512023583</v>
      </c>
      <c r="Z393" s="21">
        <f t="shared" si="107"/>
        <v>42.62335983331436</v>
      </c>
      <c r="AA393" s="21">
        <f t="shared" si="107"/>
        <v>17.641558239903958</v>
      </c>
      <c r="AB393" s="21">
        <f t="shared" si="107"/>
        <v>0</v>
      </c>
      <c r="AC393" s="21">
        <f t="shared" si="107"/>
        <v>0</v>
      </c>
      <c r="AD393" s="21">
        <f t="shared" si="107"/>
        <v>0</v>
      </c>
      <c r="AE393" s="21">
        <f t="shared" si="107"/>
        <v>0</v>
      </c>
      <c r="AF393" s="21">
        <f t="shared" si="107"/>
        <v>0</v>
      </c>
      <c r="AG393" s="21">
        <f t="shared" si="107"/>
        <v>0</v>
      </c>
      <c r="AH393" s="21">
        <f t="shared" si="107"/>
        <v>0</v>
      </c>
      <c r="AI393" s="21">
        <f t="shared" si="107"/>
        <v>0</v>
      </c>
      <c r="AJ393" s="21">
        <f t="shared" si="107"/>
        <v>0</v>
      </c>
      <c r="AK393" s="21">
        <f t="shared" si="107"/>
        <v>0</v>
      </c>
      <c r="AL393" s="21">
        <f t="shared" si="107"/>
        <v>0</v>
      </c>
      <c r="AM393" s="21">
        <f t="shared" si="107"/>
        <v>0</v>
      </c>
      <c r="AN393" s="21">
        <f t="shared" si="107"/>
        <v>0</v>
      </c>
      <c r="AO393" s="21">
        <f t="shared" si="107"/>
        <v>0</v>
      </c>
      <c r="AP393" s="21">
        <f t="shared" si="107"/>
        <v>0</v>
      </c>
      <c r="AQ393" s="21">
        <f t="shared" si="107"/>
        <v>0</v>
      </c>
      <c r="AR393" s="21">
        <f t="shared" si="107"/>
        <v>0</v>
      </c>
    </row>
    <row r="394" spans="1:48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22"/>
      <c r="M394" s="69">
        <f>+SUM(M387:M393)</f>
        <v>6510.5516890833442</v>
      </c>
      <c r="N394" s="69">
        <f t="shared" ref="N394:AR394" si="108">+SUM(N387:N393)</f>
        <v>6036.5868049665278</v>
      </c>
      <c r="O394" s="69">
        <f t="shared" si="108"/>
        <v>5567.4758687965468</v>
      </c>
      <c r="P394" s="69">
        <f t="shared" si="108"/>
        <v>5387.7002876545548</v>
      </c>
      <c r="Q394" s="69">
        <f t="shared" si="108"/>
        <v>4409.476732424233</v>
      </c>
      <c r="R394" s="69">
        <f t="shared" si="108"/>
        <v>3840.6437059876894</v>
      </c>
      <c r="S394" s="69">
        <f t="shared" si="108"/>
        <v>3558.1673562507831</v>
      </c>
      <c r="T394" s="69">
        <f t="shared" si="108"/>
        <v>3315.1883040110652</v>
      </c>
      <c r="U394" s="69">
        <f t="shared" si="108"/>
        <v>2504.6309774462588</v>
      </c>
      <c r="V394" s="69">
        <f t="shared" si="108"/>
        <v>1919.6061689203561</v>
      </c>
      <c r="W394" s="69">
        <f t="shared" si="108"/>
        <v>1218.9864900538921</v>
      </c>
      <c r="X394" s="69">
        <f t="shared" si="108"/>
        <v>1180.4908495949674</v>
      </c>
      <c r="Y394" s="69">
        <f t="shared" si="108"/>
        <v>1174.7737348046921</v>
      </c>
      <c r="Z394" s="69">
        <f t="shared" si="108"/>
        <v>827.87475341120012</v>
      </c>
      <c r="AA394" s="69">
        <f t="shared" si="108"/>
        <v>29.855243144780516</v>
      </c>
      <c r="AB394" s="69">
        <f t="shared" si="108"/>
        <v>0</v>
      </c>
      <c r="AC394" s="69">
        <f t="shared" si="108"/>
        <v>0</v>
      </c>
      <c r="AD394" s="69">
        <f t="shared" si="108"/>
        <v>0</v>
      </c>
      <c r="AE394" s="69">
        <f t="shared" si="108"/>
        <v>0</v>
      </c>
      <c r="AF394" s="69">
        <f t="shared" si="108"/>
        <v>0</v>
      </c>
      <c r="AG394" s="69">
        <f t="shared" si="108"/>
        <v>0</v>
      </c>
      <c r="AH394" s="69">
        <f t="shared" si="108"/>
        <v>0</v>
      </c>
      <c r="AI394" s="69">
        <f t="shared" si="108"/>
        <v>0</v>
      </c>
      <c r="AJ394" s="69">
        <f t="shared" si="108"/>
        <v>0</v>
      </c>
      <c r="AK394" s="69">
        <f t="shared" si="108"/>
        <v>0</v>
      </c>
      <c r="AL394" s="69">
        <f t="shared" si="108"/>
        <v>0</v>
      </c>
      <c r="AM394" s="69">
        <f t="shared" si="108"/>
        <v>0</v>
      </c>
      <c r="AN394" s="69">
        <f t="shared" si="108"/>
        <v>0</v>
      </c>
      <c r="AO394" s="69">
        <f t="shared" si="108"/>
        <v>0</v>
      </c>
      <c r="AP394" s="69">
        <f t="shared" si="108"/>
        <v>0</v>
      </c>
      <c r="AQ394" s="69">
        <f t="shared" si="108"/>
        <v>0</v>
      </c>
      <c r="AR394" s="69">
        <f t="shared" si="108"/>
        <v>0</v>
      </c>
    </row>
    <row r="395" spans="1:48" s="195" customFormat="1" x14ac:dyDescent="0.25">
      <c r="A395" s="190"/>
      <c r="B395" s="190"/>
      <c r="C395" s="190"/>
      <c r="D395" s="190"/>
      <c r="E395" s="190"/>
      <c r="F395" s="191"/>
      <c r="H395" s="196"/>
      <c r="I395" s="196"/>
      <c r="L395" s="194"/>
    </row>
    <row r="396" spans="1:48" ht="18.75" x14ac:dyDescent="0.3">
      <c r="I396" s="17" t="str">
        <f>+IF(OR(J397="OIL",J397="OIL-eq"),$I$5,IF(J397="GAS",$I$4,IF(J397="GSL",$I$8,IF(J397="DSL",$I$9,IF(J397="KER",$I$10,IF(J397="LPG",$I$11,IF(J397="HFO",$I$12,IF(J397="AVG",$I$13,IF(J397="RFG",$I$14,IF(J397="ELC",$I$15,$I$16))))))))))</f>
        <v>GWh/año</v>
      </c>
      <c r="K396" s="34" t="s">
        <v>455</v>
      </c>
    </row>
    <row r="397" spans="1:48" x14ac:dyDescent="0.25">
      <c r="I397" s="115">
        <f>+IF(OR(J397="OIL",J397="OIL-eq"),$H$5,IF(J397="GAS",$H$4,IF(J397="GSL",$H$8,IF(J397="DSL",$H$9,IF(J397="KER",$H$10,IF(J397="LPG",$H$11,IF(J397="HFO",$H$12,IF(J397="AVG",$H$13,IF(J397="RFG",$H$14,IF(J397="ELC",$H$15,$H$16))))))))))</f>
        <v>277.77777777777777</v>
      </c>
      <c r="J397" s="106" t="s">
        <v>348</v>
      </c>
      <c r="K397" s="41" t="s">
        <v>26</v>
      </c>
    </row>
    <row r="398" spans="1:48" x14ac:dyDescent="0.25">
      <c r="H398" s="12"/>
      <c r="I398" s="12"/>
      <c r="J398" s="15"/>
      <c r="K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:48" x14ac:dyDescent="0.25">
      <c r="H400" s="17" t="str">
        <f t="shared" ref="H400:H406" si="109">+$B$1</f>
        <v>DIC5</v>
      </c>
      <c r="J400" s="61" t="s">
        <v>78</v>
      </c>
      <c r="K400" s="19" t="s">
        <v>320</v>
      </c>
      <c r="L400" s="22" t="str">
        <f>+$B$3</f>
        <v>GU - Gas</v>
      </c>
      <c r="M400" s="21">
        <f>+M413+M465</f>
        <v>203.91283037822691</v>
      </c>
      <c r="N400" s="21">
        <f t="shared" ref="N400:AR406" si="110">+N413+N465</f>
        <v>164.77828300585139</v>
      </c>
      <c r="O400" s="21">
        <f t="shared" si="110"/>
        <v>129.01238192485832</v>
      </c>
      <c r="P400" s="21">
        <f t="shared" si="110"/>
        <v>150.66227896997333</v>
      </c>
      <c r="Q400" s="21">
        <f t="shared" si="110"/>
        <v>143.60427695203416</v>
      </c>
      <c r="R400" s="21">
        <f t="shared" si="110"/>
        <v>0</v>
      </c>
      <c r="S400" s="21">
        <f t="shared" si="110"/>
        <v>0</v>
      </c>
      <c r="T400" s="21">
        <f t="shared" si="110"/>
        <v>0</v>
      </c>
      <c r="U400" s="21">
        <f t="shared" si="110"/>
        <v>0</v>
      </c>
      <c r="V400" s="21">
        <f t="shared" si="110"/>
        <v>0</v>
      </c>
      <c r="W400" s="21">
        <f t="shared" si="110"/>
        <v>0</v>
      </c>
      <c r="X400" s="21">
        <f t="shared" si="110"/>
        <v>0</v>
      </c>
      <c r="Y400" s="21">
        <f t="shared" si="110"/>
        <v>0</v>
      </c>
      <c r="Z400" s="21">
        <f t="shared" si="110"/>
        <v>0</v>
      </c>
      <c r="AA400" s="21">
        <f t="shared" si="110"/>
        <v>0</v>
      </c>
      <c r="AB400" s="21">
        <f t="shared" si="110"/>
        <v>0</v>
      </c>
      <c r="AC400" s="21">
        <f t="shared" si="110"/>
        <v>0</v>
      </c>
      <c r="AD400" s="21">
        <f t="shared" si="110"/>
        <v>0</v>
      </c>
      <c r="AE400" s="21">
        <f t="shared" si="110"/>
        <v>0</v>
      </c>
      <c r="AF400" s="21">
        <f t="shared" si="110"/>
        <v>0</v>
      </c>
      <c r="AG400" s="21">
        <f t="shared" si="110"/>
        <v>0</v>
      </c>
      <c r="AH400" s="21">
        <f t="shared" si="110"/>
        <v>0</v>
      </c>
      <c r="AI400" s="21">
        <f t="shared" si="110"/>
        <v>0</v>
      </c>
      <c r="AJ400" s="21">
        <f t="shared" si="110"/>
        <v>0</v>
      </c>
      <c r="AK400" s="21">
        <f t="shared" si="110"/>
        <v>0</v>
      </c>
      <c r="AL400" s="21">
        <f t="shared" si="110"/>
        <v>0</v>
      </c>
      <c r="AM400" s="21">
        <f t="shared" si="110"/>
        <v>0</v>
      </c>
      <c r="AN400" s="21">
        <f t="shared" si="110"/>
        <v>0</v>
      </c>
      <c r="AO400" s="21">
        <f t="shared" si="110"/>
        <v>0</v>
      </c>
      <c r="AP400" s="21">
        <f t="shared" si="110"/>
        <v>0</v>
      </c>
      <c r="AQ400" s="21">
        <f t="shared" si="110"/>
        <v>0</v>
      </c>
      <c r="AR400" s="21">
        <f t="shared" si="110"/>
        <v>0</v>
      </c>
    </row>
    <row r="401" spans="1:48" x14ac:dyDescent="0.25">
      <c r="H401" s="17" t="str">
        <f t="shared" si="109"/>
        <v>DIC5</v>
      </c>
      <c r="J401" s="61" t="s">
        <v>79</v>
      </c>
      <c r="K401" s="19" t="s">
        <v>322</v>
      </c>
      <c r="L401" s="22" t="str">
        <f>+$B$4</f>
        <v>LLO - Ligth</v>
      </c>
      <c r="M401" s="21">
        <f>+M414+M466</f>
        <v>1181.9697758431112</v>
      </c>
      <c r="N401" s="21">
        <f t="shared" si="110"/>
        <v>1035.3970111320612</v>
      </c>
      <c r="O401" s="21">
        <f t="shared" si="110"/>
        <v>931.023226519628</v>
      </c>
      <c r="P401" s="21">
        <f t="shared" si="110"/>
        <v>904.87372635765291</v>
      </c>
      <c r="Q401" s="21">
        <f t="shared" si="110"/>
        <v>547.50337239157602</v>
      </c>
      <c r="R401" s="21">
        <f t="shared" si="110"/>
        <v>520.15405817529324</v>
      </c>
      <c r="S401" s="21">
        <f t="shared" si="110"/>
        <v>492.80474395900774</v>
      </c>
      <c r="T401" s="21">
        <f t="shared" si="110"/>
        <v>471.11698681499297</v>
      </c>
      <c r="U401" s="21">
        <f t="shared" si="110"/>
        <v>230.72199099588218</v>
      </c>
      <c r="V401" s="21">
        <f t="shared" si="110"/>
        <v>154.3904210482383</v>
      </c>
      <c r="W401" s="21">
        <f t="shared" si="110"/>
        <v>66.947053687978297</v>
      </c>
      <c r="X401" s="21">
        <f t="shared" si="110"/>
        <v>65.332117660393578</v>
      </c>
      <c r="Y401" s="21">
        <f t="shared" si="110"/>
        <v>65.332117660393578</v>
      </c>
      <c r="Z401" s="21">
        <f t="shared" si="110"/>
        <v>23.265411079135163</v>
      </c>
      <c r="AA401" s="21">
        <f t="shared" si="110"/>
        <v>0</v>
      </c>
      <c r="AB401" s="21">
        <f t="shared" si="110"/>
        <v>0</v>
      </c>
      <c r="AC401" s="21">
        <f t="shared" si="110"/>
        <v>0</v>
      </c>
      <c r="AD401" s="21">
        <f t="shared" si="110"/>
        <v>0</v>
      </c>
      <c r="AE401" s="21">
        <f t="shared" si="110"/>
        <v>0</v>
      </c>
      <c r="AF401" s="21">
        <f t="shared" si="110"/>
        <v>0</v>
      </c>
      <c r="AG401" s="21">
        <f t="shared" si="110"/>
        <v>0</v>
      </c>
      <c r="AH401" s="21">
        <f t="shared" si="110"/>
        <v>0</v>
      </c>
      <c r="AI401" s="21">
        <f t="shared" si="110"/>
        <v>0</v>
      </c>
      <c r="AJ401" s="21">
        <f t="shared" si="110"/>
        <v>0</v>
      </c>
      <c r="AK401" s="21">
        <f t="shared" si="110"/>
        <v>0</v>
      </c>
      <c r="AL401" s="21">
        <f t="shared" si="110"/>
        <v>0</v>
      </c>
      <c r="AM401" s="21">
        <f t="shared" si="110"/>
        <v>0</v>
      </c>
      <c r="AN401" s="21">
        <f t="shared" si="110"/>
        <v>0</v>
      </c>
      <c r="AO401" s="21">
        <f t="shared" si="110"/>
        <v>0</v>
      </c>
      <c r="AP401" s="21">
        <f t="shared" si="110"/>
        <v>0</v>
      </c>
      <c r="AQ401" s="21">
        <f t="shared" si="110"/>
        <v>0</v>
      </c>
      <c r="AR401" s="21">
        <f t="shared" si="110"/>
        <v>0</v>
      </c>
    </row>
    <row r="402" spans="1:48" x14ac:dyDescent="0.25">
      <c r="H402" s="17" t="str">
        <f t="shared" si="109"/>
        <v>DIC5</v>
      </c>
      <c r="J402" s="61" t="s">
        <v>79</v>
      </c>
      <c r="K402" s="19" t="s">
        <v>324</v>
      </c>
      <c r="L402" s="22" t="str">
        <f>+$B$5</f>
        <v>LLO - Heavy</v>
      </c>
      <c r="M402" s="21">
        <f>+M415+M467</f>
        <v>0</v>
      </c>
      <c r="N402" s="21">
        <f t="shared" si="110"/>
        <v>0</v>
      </c>
      <c r="O402" s="21">
        <f t="shared" si="110"/>
        <v>0</v>
      </c>
      <c r="P402" s="21">
        <f t="shared" si="110"/>
        <v>0</v>
      </c>
      <c r="Q402" s="21">
        <f t="shared" si="110"/>
        <v>0</v>
      </c>
      <c r="R402" s="21">
        <f t="shared" si="110"/>
        <v>0</v>
      </c>
      <c r="S402" s="21">
        <f t="shared" si="110"/>
        <v>0</v>
      </c>
      <c r="T402" s="21">
        <f t="shared" si="110"/>
        <v>0</v>
      </c>
      <c r="U402" s="21">
        <f t="shared" si="110"/>
        <v>0</v>
      </c>
      <c r="V402" s="21">
        <f t="shared" si="110"/>
        <v>0</v>
      </c>
      <c r="W402" s="21">
        <f t="shared" si="110"/>
        <v>0</v>
      </c>
      <c r="X402" s="21">
        <f t="shared" si="110"/>
        <v>0</v>
      </c>
      <c r="Y402" s="21">
        <f t="shared" si="110"/>
        <v>0</v>
      </c>
      <c r="Z402" s="21">
        <f t="shared" si="110"/>
        <v>0</v>
      </c>
      <c r="AA402" s="21">
        <f t="shared" si="110"/>
        <v>0</v>
      </c>
      <c r="AB402" s="21">
        <f t="shared" si="110"/>
        <v>0</v>
      </c>
      <c r="AC402" s="21">
        <f t="shared" si="110"/>
        <v>0</v>
      </c>
      <c r="AD402" s="21">
        <f t="shared" si="110"/>
        <v>0</v>
      </c>
      <c r="AE402" s="21">
        <f t="shared" si="110"/>
        <v>0</v>
      </c>
      <c r="AF402" s="21">
        <f t="shared" si="110"/>
        <v>0</v>
      </c>
      <c r="AG402" s="21">
        <f t="shared" si="110"/>
        <v>0</v>
      </c>
      <c r="AH402" s="21">
        <f t="shared" si="110"/>
        <v>0</v>
      </c>
      <c r="AI402" s="21">
        <f t="shared" si="110"/>
        <v>0</v>
      </c>
      <c r="AJ402" s="21">
        <f t="shared" si="110"/>
        <v>0</v>
      </c>
      <c r="AK402" s="21">
        <f t="shared" si="110"/>
        <v>0</v>
      </c>
      <c r="AL402" s="21">
        <f t="shared" si="110"/>
        <v>0</v>
      </c>
      <c r="AM402" s="21">
        <f t="shared" si="110"/>
        <v>0</v>
      </c>
      <c r="AN402" s="21">
        <f t="shared" si="110"/>
        <v>0</v>
      </c>
      <c r="AO402" s="21">
        <f t="shared" si="110"/>
        <v>0</v>
      </c>
      <c r="AP402" s="21">
        <f t="shared" si="110"/>
        <v>0</v>
      </c>
      <c r="AQ402" s="21">
        <f t="shared" si="110"/>
        <v>0</v>
      </c>
      <c r="AR402" s="21">
        <f t="shared" si="110"/>
        <v>0</v>
      </c>
    </row>
    <row r="403" spans="1:48" x14ac:dyDescent="0.25">
      <c r="H403" s="17" t="str">
        <f t="shared" si="109"/>
        <v>DIC5</v>
      </c>
      <c r="J403" s="61" t="s">
        <v>80</v>
      </c>
      <c r="K403" s="19" t="s">
        <v>326</v>
      </c>
      <c r="L403" s="22" t="str">
        <f>+$B$6</f>
        <v>PU - Ligth</v>
      </c>
      <c r="M403" s="21">
        <f>+M416+M468</f>
        <v>3.9413033278193335</v>
      </c>
      <c r="N403" s="21">
        <f t="shared" si="110"/>
        <v>3.7243883990816111</v>
      </c>
      <c r="O403" s="21">
        <f t="shared" si="110"/>
        <v>3.5606790189021944</v>
      </c>
      <c r="P403" s="21">
        <f t="shared" si="110"/>
        <v>3.3969696387227777</v>
      </c>
      <c r="Q403" s="21">
        <f t="shared" si="110"/>
        <v>3.2332602585433889</v>
      </c>
      <c r="R403" s="21">
        <f t="shared" si="110"/>
        <v>2.4718202920830641</v>
      </c>
      <c r="S403" s="21">
        <f t="shared" si="110"/>
        <v>2.3399898765053</v>
      </c>
      <c r="T403" s="21">
        <f t="shared" si="110"/>
        <v>0.26658893856164501</v>
      </c>
      <c r="U403" s="21">
        <f t="shared" si="110"/>
        <v>0</v>
      </c>
      <c r="V403" s="21">
        <f t="shared" si="110"/>
        <v>0</v>
      </c>
      <c r="W403" s="21">
        <f t="shared" si="110"/>
        <v>0</v>
      </c>
      <c r="X403" s="21">
        <f t="shared" si="110"/>
        <v>0</v>
      </c>
      <c r="Y403" s="21">
        <f t="shared" si="110"/>
        <v>0</v>
      </c>
      <c r="Z403" s="21">
        <f t="shared" si="110"/>
        <v>0</v>
      </c>
      <c r="AA403" s="21">
        <f t="shared" si="110"/>
        <v>0</v>
      </c>
      <c r="AB403" s="21">
        <f t="shared" si="110"/>
        <v>0</v>
      </c>
      <c r="AC403" s="21">
        <f t="shared" si="110"/>
        <v>0</v>
      </c>
      <c r="AD403" s="21">
        <f t="shared" si="110"/>
        <v>0</v>
      </c>
      <c r="AE403" s="21">
        <f t="shared" si="110"/>
        <v>0</v>
      </c>
      <c r="AF403" s="21">
        <f t="shared" si="110"/>
        <v>0</v>
      </c>
      <c r="AG403" s="21">
        <f t="shared" si="110"/>
        <v>0</v>
      </c>
      <c r="AH403" s="21">
        <f t="shared" si="110"/>
        <v>0</v>
      </c>
      <c r="AI403" s="21">
        <f t="shared" si="110"/>
        <v>0</v>
      </c>
      <c r="AJ403" s="21">
        <f t="shared" si="110"/>
        <v>0</v>
      </c>
      <c r="AK403" s="21">
        <f t="shared" si="110"/>
        <v>0</v>
      </c>
      <c r="AL403" s="21">
        <f t="shared" si="110"/>
        <v>0</v>
      </c>
      <c r="AM403" s="21">
        <f t="shared" si="110"/>
        <v>0</v>
      </c>
      <c r="AN403" s="21">
        <f t="shared" si="110"/>
        <v>0</v>
      </c>
      <c r="AO403" s="21">
        <f t="shared" si="110"/>
        <v>0</v>
      </c>
      <c r="AP403" s="21">
        <f t="shared" si="110"/>
        <v>0</v>
      </c>
      <c r="AQ403" s="21">
        <f t="shared" si="110"/>
        <v>0</v>
      </c>
      <c r="AR403" s="21">
        <f t="shared" si="110"/>
        <v>0</v>
      </c>
    </row>
    <row r="404" spans="1:48" x14ac:dyDescent="0.25">
      <c r="H404" s="17" t="str">
        <f t="shared" si="109"/>
        <v>DIC5</v>
      </c>
      <c r="J404" s="61" t="s">
        <v>81</v>
      </c>
      <c r="K404" s="19" t="s">
        <v>328</v>
      </c>
      <c r="L404" s="22" t="str">
        <f>+$B$7</f>
        <v>VMM - Medium</v>
      </c>
      <c r="M404" s="21">
        <f t="shared" ref="M404:M406" si="111">+M417+M469</f>
        <v>39.625614720000002</v>
      </c>
      <c r="N404" s="21">
        <f t="shared" si="110"/>
        <v>39.625614720000002</v>
      </c>
      <c r="O404" s="21">
        <f t="shared" si="110"/>
        <v>39.625614720000002</v>
      </c>
      <c r="P404" s="21">
        <f t="shared" si="110"/>
        <v>39.625614720000002</v>
      </c>
      <c r="Q404" s="21">
        <f t="shared" si="110"/>
        <v>39.625614720000002</v>
      </c>
      <c r="R404" s="21">
        <f t="shared" si="110"/>
        <v>39.625614720000002</v>
      </c>
      <c r="S404" s="21">
        <f t="shared" si="110"/>
        <v>39.625614720000002</v>
      </c>
      <c r="T404" s="21">
        <f t="shared" si="110"/>
        <v>7.9251229439999999</v>
      </c>
      <c r="U404" s="21">
        <f t="shared" si="110"/>
        <v>0</v>
      </c>
      <c r="V404" s="21">
        <f t="shared" si="110"/>
        <v>0</v>
      </c>
      <c r="W404" s="21">
        <f t="shared" si="110"/>
        <v>0</v>
      </c>
      <c r="X404" s="21">
        <f t="shared" si="110"/>
        <v>0</v>
      </c>
      <c r="Y404" s="21">
        <f t="shared" si="110"/>
        <v>0</v>
      </c>
      <c r="Z404" s="21">
        <f t="shared" si="110"/>
        <v>0</v>
      </c>
      <c r="AA404" s="21">
        <f t="shared" si="110"/>
        <v>0</v>
      </c>
      <c r="AB404" s="21">
        <f t="shared" si="110"/>
        <v>0</v>
      </c>
      <c r="AC404" s="21">
        <f t="shared" si="110"/>
        <v>0</v>
      </c>
      <c r="AD404" s="21">
        <f t="shared" si="110"/>
        <v>0</v>
      </c>
      <c r="AE404" s="21">
        <f t="shared" si="110"/>
        <v>0</v>
      </c>
      <c r="AF404" s="21">
        <f t="shared" si="110"/>
        <v>0</v>
      </c>
      <c r="AG404" s="21">
        <f t="shared" si="110"/>
        <v>0</v>
      </c>
      <c r="AH404" s="21">
        <f t="shared" si="110"/>
        <v>0</v>
      </c>
      <c r="AI404" s="21">
        <f t="shared" si="110"/>
        <v>0</v>
      </c>
      <c r="AJ404" s="21">
        <f t="shared" si="110"/>
        <v>0</v>
      </c>
      <c r="AK404" s="21">
        <f t="shared" si="110"/>
        <v>0</v>
      </c>
      <c r="AL404" s="21">
        <f t="shared" si="110"/>
        <v>0</v>
      </c>
      <c r="AM404" s="21">
        <f t="shared" si="110"/>
        <v>0</v>
      </c>
      <c r="AN404" s="21">
        <f t="shared" si="110"/>
        <v>0</v>
      </c>
      <c r="AO404" s="21">
        <f t="shared" si="110"/>
        <v>0</v>
      </c>
      <c r="AP404" s="21">
        <f t="shared" si="110"/>
        <v>0</v>
      </c>
      <c r="AQ404" s="21">
        <f t="shared" si="110"/>
        <v>0</v>
      </c>
      <c r="AR404" s="21">
        <f t="shared" si="110"/>
        <v>0</v>
      </c>
    </row>
    <row r="405" spans="1:48" x14ac:dyDescent="0.25">
      <c r="H405" s="17" t="str">
        <f t="shared" si="109"/>
        <v>DIC5</v>
      </c>
      <c r="J405" s="61" t="s">
        <v>82</v>
      </c>
      <c r="K405" s="19" t="s">
        <v>330</v>
      </c>
      <c r="L405" s="22" t="str">
        <f>+$B$8</f>
        <v>VSM - Medium</v>
      </c>
      <c r="M405" s="21">
        <f>+M418+M470</f>
        <v>81.828757267693334</v>
      </c>
      <c r="N405" s="21">
        <f t="shared" si="110"/>
        <v>74.713138513041102</v>
      </c>
      <c r="O405" s="21">
        <f t="shared" si="110"/>
        <v>67.210595035286943</v>
      </c>
      <c r="P405" s="21">
        <f t="shared" si="110"/>
        <v>59.708051557532499</v>
      </c>
      <c r="Q405" s="21">
        <f t="shared" si="110"/>
        <v>52.205508079778049</v>
      </c>
      <c r="R405" s="21">
        <f t="shared" si="110"/>
        <v>43.923650779841303</v>
      </c>
      <c r="S405" s="21">
        <f t="shared" si="110"/>
        <v>34.580982890343137</v>
      </c>
      <c r="T405" s="21">
        <f t="shared" si="110"/>
        <v>43.767546622983609</v>
      </c>
      <c r="U405" s="21">
        <f t="shared" si="110"/>
        <v>41.776008949812223</v>
      </c>
      <c r="V405" s="21">
        <f t="shared" si="110"/>
        <v>3.0819922559999999</v>
      </c>
      <c r="W405" s="21">
        <f t="shared" si="110"/>
        <v>3.0819922559999999</v>
      </c>
      <c r="X405" s="21">
        <f t="shared" si="110"/>
        <v>3.0819922559999999</v>
      </c>
      <c r="Y405" s="21">
        <f t="shared" si="110"/>
        <v>3.0819922559999999</v>
      </c>
      <c r="Z405" s="21">
        <f t="shared" si="110"/>
        <v>3.0819922559999999</v>
      </c>
      <c r="AA405" s="21">
        <f t="shared" si="110"/>
        <v>2.3417455173465305</v>
      </c>
      <c r="AB405" s="21">
        <f t="shared" si="110"/>
        <v>0</v>
      </c>
      <c r="AC405" s="21">
        <f t="shared" si="110"/>
        <v>0</v>
      </c>
      <c r="AD405" s="21">
        <f t="shared" si="110"/>
        <v>0</v>
      </c>
      <c r="AE405" s="21">
        <f t="shared" si="110"/>
        <v>0</v>
      </c>
      <c r="AF405" s="21">
        <f t="shared" si="110"/>
        <v>0</v>
      </c>
      <c r="AG405" s="21">
        <f t="shared" si="110"/>
        <v>0</v>
      </c>
      <c r="AH405" s="21">
        <f t="shared" si="110"/>
        <v>0</v>
      </c>
      <c r="AI405" s="21">
        <f t="shared" si="110"/>
        <v>0</v>
      </c>
      <c r="AJ405" s="21">
        <f t="shared" si="110"/>
        <v>0</v>
      </c>
      <c r="AK405" s="21">
        <f t="shared" si="110"/>
        <v>0</v>
      </c>
      <c r="AL405" s="21">
        <f t="shared" si="110"/>
        <v>0</v>
      </c>
      <c r="AM405" s="21">
        <f t="shared" si="110"/>
        <v>0</v>
      </c>
      <c r="AN405" s="21">
        <f t="shared" si="110"/>
        <v>0</v>
      </c>
      <c r="AO405" s="21">
        <f t="shared" si="110"/>
        <v>0</v>
      </c>
      <c r="AP405" s="21">
        <f t="shared" si="110"/>
        <v>0</v>
      </c>
      <c r="AQ405" s="21">
        <f t="shared" si="110"/>
        <v>0</v>
      </c>
      <c r="AR405" s="21">
        <f t="shared" si="110"/>
        <v>0</v>
      </c>
    </row>
    <row r="406" spans="1:48" x14ac:dyDescent="0.25">
      <c r="H406" s="17" t="str">
        <f t="shared" si="109"/>
        <v>DIC5</v>
      </c>
      <c r="J406" s="61" t="s">
        <v>83</v>
      </c>
      <c r="K406" s="19" t="s">
        <v>332</v>
      </c>
      <c r="L406" s="22" t="str">
        <f>+$B$9</f>
        <v>VIM - GAS</v>
      </c>
      <c r="M406" s="21">
        <f t="shared" si="111"/>
        <v>48.184337244992406</v>
      </c>
      <c r="N406" s="21">
        <f t="shared" si="110"/>
        <v>46.078860549442695</v>
      </c>
      <c r="O406" s="21">
        <f t="shared" si="110"/>
        <v>45.274725474403439</v>
      </c>
      <c r="P406" s="21">
        <f t="shared" si="110"/>
        <v>44.4705903993639</v>
      </c>
      <c r="Q406" s="21">
        <f t="shared" si="110"/>
        <v>43.66645532432463</v>
      </c>
      <c r="R406" s="21">
        <f t="shared" si="110"/>
        <v>39.399723109252506</v>
      </c>
      <c r="S406" s="21">
        <f t="shared" si="110"/>
        <v>36.145884678729715</v>
      </c>
      <c r="T406" s="21">
        <f t="shared" si="110"/>
        <v>41.312200958573285</v>
      </c>
      <c r="U406" s="21">
        <f t="shared" si="110"/>
        <v>37.792351413273082</v>
      </c>
      <c r="V406" s="21">
        <f t="shared" si="110"/>
        <v>34.769680851320722</v>
      </c>
      <c r="W406" s="21">
        <f t="shared" si="110"/>
        <v>31.747010289368362</v>
      </c>
      <c r="X406" s="21">
        <f t="shared" si="110"/>
        <v>28.724339727415973</v>
      </c>
      <c r="Y406" s="21">
        <f t="shared" si="110"/>
        <v>26.751663181036054</v>
      </c>
      <c r="Z406" s="21">
        <f t="shared" si="110"/>
        <v>24.778986634656139</v>
      </c>
      <c r="AA406" s="21">
        <f t="shared" si="110"/>
        <v>10.137885583225849</v>
      </c>
      <c r="AB406" s="21">
        <f t="shared" si="110"/>
        <v>0</v>
      </c>
      <c r="AC406" s="21">
        <f t="shared" si="110"/>
        <v>0</v>
      </c>
      <c r="AD406" s="21">
        <f t="shared" si="110"/>
        <v>0</v>
      </c>
      <c r="AE406" s="21">
        <f t="shared" si="110"/>
        <v>0</v>
      </c>
      <c r="AF406" s="21">
        <f t="shared" si="110"/>
        <v>0</v>
      </c>
      <c r="AG406" s="21">
        <f t="shared" si="110"/>
        <v>0</v>
      </c>
      <c r="AH406" s="21">
        <f t="shared" si="110"/>
        <v>0</v>
      </c>
      <c r="AI406" s="21">
        <f t="shared" si="110"/>
        <v>0</v>
      </c>
      <c r="AJ406" s="21">
        <f t="shared" si="110"/>
        <v>0</v>
      </c>
      <c r="AK406" s="21">
        <f t="shared" si="110"/>
        <v>0</v>
      </c>
      <c r="AL406" s="21">
        <f t="shared" si="110"/>
        <v>0</v>
      </c>
      <c r="AM406" s="21">
        <f t="shared" si="110"/>
        <v>0</v>
      </c>
      <c r="AN406" s="21">
        <f t="shared" si="110"/>
        <v>0</v>
      </c>
      <c r="AO406" s="21">
        <f t="shared" si="110"/>
        <v>0</v>
      </c>
      <c r="AP406" s="21">
        <f t="shared" si="110"/>
        <v>0</v>
      </c>
      <c r="AQ406" s="21">
        <f t="shared" si="110"/>
        <v>0</v>
      </c>
      <c r="AR406" s="21">
        <f t="shared" si="110"/>
        <v>0</v>
      </c>
    </row>
    <row r="407" spans="1:48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22"/>
      <c r="M407" s="69">
        <f>+SUM(M400:M406)</f>
        <v>1559.462618781843</v>
      </c>
      <c r="N407" s="69">
        <f t="shared" ref="N407:AR407" si="112">+SUM(N400:N406)</f>
        <v>1364.3172963194777</v>
      </c>
      <c r="O407" s="69">
        <f t="shared" si="112"/>
        <v>1215.7072226930788</v>
      </c>
      <c r="P407" s="69">
        <f t="shared" si="112"/>
        <v>1202.7372316432454</v>
      </c>
      <c r="Q407" s="69">
        <f t="shared" si="112"/>
        <v>829.83848772625629</v>
      </c>
      <c r="R407" s="69">
        <f t="shared" si="112"/>
        <v>645.57486707647013</v>
      </c>
      <c r="S407" s="69">
        <f t="shared" si="112"/>
        <v>605.49721612458598</v>
      </c>
      <c r="T407" s="69">
        <f t="shared" si="112"/>
        <v>564.38844627911146</v>
      </c>
      <c r="U407" s="69">
        <f t="shared" si="112"/>
        <v>310.29035135896748</v>
      </c>
      <c r="V407" s="69">
        <f t="shared" si="112"/>
        <v>192.24209415555902</v>
      </c>
      <c r="W407" s="69">
        <f t="shared" si="112"/>
        <v>101.77605623334667</v>
      </c>
      <c r="X407" s="69">
        <f t="shared" si="112"/>
        <v>97.138449643809565</v>
      </c>
      <c r="Y407" s="69">
        <f t="shared" si="112"/>
        <v>95.165773097429636</v>
      </c>
      <c r="Z407" s="69">
        <f t="shared" si="112"/>
        <v>51.126389969791305</v>
      </c>
      <c r="AA407" s="69">
        <f t="shared" si="112"/>
        <v>12.47963110057238</v>
      </c>
      <c r="AB407" s="69">
        <f t="shared" si="112"/>
        <v>0</v>
      </c>
      <c r="AC407" s="69">
        <f t="shared" si="112"/>
        <v>0</v>
      </c>
      <c r="AD407" s="69">
        <f t="shared" si="112"/>
        <v>0</v>
      </c>
      <c r="AE407" s="69">
        <f t="shared" si="112"/>
        <v>0</v>
      </c>
      <c r="AF407" s="69">
        <f t="shared" si="112"/>
        <v>0</v>
      </c>
      <c r="AG407" s="69">
        <f t="shared" si="112"/>
        <v>0</v>
      </c>
      <c r="AH407" s="69">
        <f t="shared" si="112"/>
        <v>0</v>
      </c>
      <c r="AI407" s="69">
        <f t="shared" si="112"/>
        <v>0</v>
      </c>
      <c r="AJ407" s="69">
        <f t="shared" si="112"/>
        <v>0</v>
      </c>
      <c r="AK407" s="69">
        <f t="shared" si="112"/>
        <v>0</v>
      </c>
      <c r="AL407" s="69">
        <f t="shared" si="112"/>
        <v>0</v>
      </c>
      <c r="AM407" s="69">
        <f t="shared" si="112"/>
        <v>0</v>
      </c>
      <c r="AN407" s="69">
        <f t="shared" si="112"/>
        <v>0</v>
      </c>
      <c r="AO407" s="69">
        <f t="shared" si="112"/>
        <v>0</v>
      </c>
      <c r="AP407" s="69">
        <f t="shared" si="112"/>
        <v>0</v>
      </c>
      <c r="AQ407" s="69">
        <f t="shared" si="112"/>
        <v>0</v>
      </c>
      <c r="AR407" s="69">
        <f t="shared" si="112"/>
        <v>0</v>
      </c>
    </row>
    <row r="408" spans="1:48" s="200" customFormat="1" x14ac:dyDescent="0.25">
      <c r="A408" s="198"/>
      <c r="B408" s="198"/>
      <c r="C408" s="198"/>
      <c r="D408" s="198"/>
      <c r="E408" s="198"/>
      <c r="F408" s="199"/>
      <c r="H408" s="201"/>
      <c r="I408" s="201"/>
      <c r="L408" s="202"/>
    </row>
    <row r="409" spans="1:48" ht="18.75" x14ac:dyDescent="0.3">
      <c r="I409" s="17" t="str">
        <f>+IF(OR(J410="OIL",J410="OIL-eq"),$I$5,IF(J410="GAS",$I$4,IF(J410="GSL",$I$8,IF(J410="DSL",$I$9,IF(J410="KER",$I$10,IF(J410="LPG",$I$11,IF(J410="HFO",$I$12,IF(J410="AVG",$I$13,IF(J410="RFG",$I$14,IF(J410="ELC",$I$15,$I$16))))))))))</f>
        <v>GWh/año</v>
      </c>
      <c r="K409" s="34" t="s">
        <v>456</v>
      </c>
    </row>
    <row r="410" spans="1:48" x14ac:dyDescent="0.25">
      <c r="I410" s="115">
        <f>+IF(OR(J410="OIL",J410="OIL-eq"),$H$5,IF(J410="GAS",$H$4,IF(J410="GSL",$H$8,IF(J410="DSL",$H$9,IF(J410="KER",$H$10,IF(J410="LPG",$H$11,IF(J410="HFO",$H$12,IF(J410="AVG",$H$13,IF(J410="RFG",$H$14,IF(J410="ELC",$H$15,$H$16))))))))))</f>
        <v>277.77777777777777</v>
      </c>
      <c r="J410" s="106" t="s">
        <v>348</v>
      </c>
      <c r="K410" s="41" t="s">
        <v>26</v>
      </c>
    </row>
    <row r="411" spans="1:48" x14ac:dyDescent="0.25">
      <c r="H411" s="12"/>
      <c r="I411" s="12"/>
      <c r="J411" s="15"/>
      <c r="K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:48" x14ac:dyDescent="0.25">
      <c r="H413" s="17" t="str">
        <f t="shared" ref="H413:H419" si="113">+$B$1</f>
        <v>DIC5</v>
      </c>
      <c r="J413" s="61" t="s">
        <v>78</v>
      </c>
      <c r="K413" s="19" t="s">
        <v>320</v>
      </c>
      <c r="L413" s="22" t="str">
        <f>+$B$3</f>
        <v>GU - Gas</v>
      </c>
      <c r="M413" s="21">
        <f>+M426+M452+M439</f>
        <v>203.91283037822691</v>
      </c>
      <c r="N413" s="21">
        <f t="shared" ref="N413:AR413" si="114">+N426+N452+N439</f>
        <v>164.77828300585139</v>
      </c>
      <c r="O413" s="21">
        <f t="shared" si="114"/>
        <v>129.01238192485832</v>
      </c>
      <c r="P413" s="21">
        <f t="shared" si="114"/>
        <v>150.66227896997333</v>
      </c>
      <c r="Q413" s="21">
        <f t="shared" si="114"/>
        <v>143.60427695203416</v>
      </c>
      <c r="R413" s="21">
        <f t="shared" si="114"/>
        <v>0</v>
      </c>
      <c r="S413" s="21">
        <f t="shared" si="114"/>
        <v>0</v>
      </c>
      <c r="T413" s="21">
        <f t="shared" si="114"/>
        <v>0</v>
      </c>
      <c r="U413" s="21">
        <f t="shared" si="114"/>
        <v>0</v>
      </c>
      <c r="V413" s="21">
        <f t="shared" si="114"/>
        <v>0</v>
      </c>
      <c r="W413" s="21">
        <f t="shared" si="114"/>
        <v>0</v>
      </c>
      <c r="X413" s="21">
        <f t="shared" si="114"/>
        <v>0</v>
      </c>
      <c r="Y413" s="21">
        <f t="shared" si="114"/>
        <v>0</v>
      </c>
      <c r="Z413" s="21">
        <f t="shared" si="114"/>
        <v>0</v>
      </c>
      <c r="AA413" s="21">
        <f t="shared" si="114"/>
        <v>0</v>
      </c>
      <c r="AB413" s="21">
        <f t="shared" si="114"/>
        <v>0</v>
      </c>
      <c r="AC413" s="21">
        <f t="shared" si="114"/>
        <v>0</v>
      </c>
      <c r="AD413" s="21">
        <f t="shared" si="114"/>
        <v>0</v>
      </c>
      <c r="AE413" s="21">
        <f t="shared" si="114"/>
        <v>0</v>
      </c>
      <c r="AF413" s="21">
        <f t="shared" si="114"/>
        <v>0</v>
      </c>
      <c r="AG413" s="21">
        <f t="shared" si="114"/>
        <v>0</v>
      </c>
      <c r="AH413" s="21">
        <f t="shared" si="114"/>
        <v>0</v>
      </c>
      <c r="AI413" s="21">
        <f t="shared" si="114"/>
        <v>0</v>
      </c>
      <c r="AJ413" s="21">
        <f t="shared" si="114"/>
        <v>0</v>
      </c>
      <c r="AK413" s="21">
        <f t="shared" si="114"/>
        <v>0</v>
      </c>
      <c r="AL413" s="21">
        <f t="shared" si="114"/>
        <v>0</v>
      </c>
      <c r="AM413" s="21">
        <f t="shared" si="114"/>
        <v>0</v>
      </c>
      <c r="AN413" s="21">
        <f t="shared" si="114"/>
        <v>0</v>
      </c>
      <c r="AO413" s="21">
        <f t="shared" si="114"/>
        <v>0</v>
      </c>
      <c r="AP413" s="21">
        <f t="shared" si="114"/>
        <v>0</v>
      </c>
      <c r="AQ413" s="21">
        <f t="shared" si="114"/>
        <v>0</v>
      </c>
      <c r="AR413" s="21">
        <f t="shared" si="114"/>
        <v>0</v>
      </c>
    </row>
    <row r="414" spans="1:48" x14ac:dyDescent="0.25">
      <c r="H414" s="17" t="str">
        <f t="shared" si="113"/>
        <v>DIC5</v>
      </c>
      <c r="J414" s="61" t="s">
        <v>79</v>
      </c>
      <c r="K414" s="19" t="s">
        <v>322</v>
      </c>
      <c r="L414" s="22" t="str">
        <f>+$B$4</f>
        <v>LLO - Ligth</v>
      </c>
      <c r="M414" s="21">
        <f t="shared" ref="M414:AR418" si="115">+M427+M453+M440</f>
        <v>118.87684415999999</v>
      </c>
      <c r="N414" s="21">
        <f t="shared" si="115"/>
        <v>24.117734143180797</v>
      </c>
      <c r="O414" s="21">
        <f t="shared" si="115"/>
        <v>24.117734143180797</v>
      </c>
      <c r="P414" s="21">
        <f t="shared" si="115"/>
        <v>24.117734143180797</v>
      </c>
      <c r="Q414" s="21">
        <f t="shared" si="115"/>
        <v>24.117734143180797</v>
      </c>
      <c r="R414" s="21">
        <f t="shared" si="115"/>
        <v>24.117734143180797</v>
      </c>
      <c r="S414" s="21">
        <f t="shared" si="115"/>
        <v>24.117734143180797</v>
      </c>
      <c r="T414" s="21">
        <f t="shared" si="115"/>
        <v>24.117734143180797</v>
      </c>
      <c r="U414" s="21">
        <f t="shared" si="115"/>
        <v>24.117734143180797</v>
      </c>
      <c r="V414" s="21">
        <f t="shared" si="115"/>
        <v>24.117734143180797</v>
      </c>
      <c r="W414" s="21">
        <f t="shared" si="115"/>
        <v>0.34236531118079999</v>
      </c>
      <c r="X414" s="21">
        <f t="shared" si="115"/>
        <v>0.34236531118079999</v>
      </c>
      <c r="Y414" s="21">
        <f t="shared" si="115"/>
        <v>0.34236531118079999</v>
      </c>
      <c r="Z414" s="21">
        <f t="shared" si="115"/>
        <v>0.34236531118079999</v>
      </c>
      <c r="AA414" s="21">
        <f t="shared" si="115"/>
        <v>0</v>
      </c>
      <c r="AB414" s="21">
        <f t="shared" si="115"/>
        <v>0</v>
      </c>
      <c r="AC414" s="21">
        <f t="shared" si="115"/>
        <v>0</v>
      </c>
      <c r="AD414" s="21">
        <f t="shared" si="115"/>
        <v>0</v>
      </c>
      <c r="AE414" s="21">
        <f t="shared" si="115"/>
        <v>0</v>
      </c>
      <c r="AF414" s="21">
        <f t="shared" si="115"/>
        <v>0</v>
      </c>
      <c r="AG414" s="21">
        <f t="shared" si="115"/>
        <v>0</v>
      </c>
      <c r="AH414" s="21">
        <f t="shared" si="115"/>
        <v>0</v>
      </c>
      <c r="AI414" s="21">
        <f t="shared" si="115"/>
        <v>0</v>
      </c>
      <c r="AJ414" s="21">
        <f t="shared" si="115"/>
        <v>0</v>
      </c>
      <c r="AK414" s="21">
        <f t="shared" si="115"/>
        <v>0</v>
      </c>
      <c r="AL414" s="21">
        <f t="shared" si="115"/>
        <v>0</v>
      </c>
      <c r="AM414" s="21">
        <f t="shared" si="115"/>
        <v>0</v>
      </c>
      <c r="AN414" s="21">
        <f t="shared" si="115"/>
        <v>0</v>
      </c>
      <c r="AO414" s="21">
        <f t="shared" si="115"/>
        <v>0</v>
      </c>
      <c r="AP414" s="21">
        <f t="shared" si="115"/>
        <v>0</v>
      </c>
      <c r="AQ414" s="21">
        <f t="shared" si="115"/>
        <v>0</v>
      </c>
      <c r="AR414" s="21">
        <f t="shared" si="115"/>
        <v>0</v>
      </c>
    </row>
    <row r="415" spans="1:48" x14ac:dyDescent="0.25">
      <c r="H415" s="17" t="str">
        <f t="shared" si="113"/>
        <v>DIC5</v>
      </c>
      <c r="J415" s="61" t="s">
        <v>79</v>
      </c>
      <c r="K415" s="19" t="s">
        <v>324</v>
      </c>
      <c r="L415" s="22" t="str">
        <f>+$B$5</f>
        <v>LLO - Heavy</v>
      </c>
      <c r="M415" s="21">
        <f t="shared" si="115"/>
        <v>0</v>
      </c>
      <c r="N415" s="21">
        <f t="shared" si="115"/>
        <v>0</v>
      </c>
      <c r="O415" s="21">
        <f t="shared" si="115"/>
        <v>0</v>
      </c>
      <c r="P415" s="21">
        <f t="shared" si="115"/>
        <v>0</v>
      </c>
      <c r="Q415" s="21">
        <f t="shared" si="115"/>
        <v>0</v>
      </c>
      <c r="R415" s="21">
        <f t="shared" si="115"/>
        <v>0</v>
      </c>
      <c r="S415" s="21">
        <f t="shared" si="115"/>
        <v>0</v>
      </c>
      <c r="T415" s="21">
        <f t="shared" si="115"/>
        <v>0</v>
      </c>
      <c r="U415" s="21">
        <f t="shared" si="115"/>
        <v>0</v>
      </c>
      <c r="V415" s="21">
        <f t="shared" si="115"/>
        <v>0</v>
      </c>
      <c r="W415" s="21">
        <f t="shared" si="115"/>
        <v>0</v>
      </c>
      <c r="X415" s="21">
        <f t="shared" si="115"/>
        <v>0</v>
      </c>
      <c r="Y415" s="21">
        <f t="shared" si="115"/>
        <v>0</v>
      </c>
      <c r="Z415" s="21">
        <f t="shared" si="115"/>
        <v>0</v>
      </c>
      <c r="AA415" s="21">
        <f t="shared" si="115"/>
        <v>0</v>
      </c>
      <c r="AB415" s="21">
        <f t="shared" si="115"/>
        <v>0</v>
      </c>
      <c r="AC415" s="21">
        <f t="shared" si="115"/>
        <v>0</v>
      </c>
      <c r="AD415" s="21">
        <f t="shared" si="115"/>
        <v>0</v>
      </c>
      <c r="AE415" s="21">
        <f t="shared" si="115"/>
        <v>0</v>
      </c>
      <c r="AF415" s="21">
        <f t="shared" si="115"/>
        <v>0</v>
      </c>
      <c r="AG415" s="21">
        <f t="shared" si="115"/>
        <v>0</v>
      </c>
      <c r="AH415" s="21">
        <f t="shared" si="115"/>
        <v>0</v>
      </c>
      <c r="AI415" s="21">
        <f t="shared" si="115"/>
        <v>0</v>
      </c>
      <c r="AJ415" s="21">
        <f t="shared" si="115"/>
        <v>0</v>
      </c>
      <c r="AK415" s="21">
        <f t="shared" si="115"/>
        <v>0</v>
      </c>
      <c r="AL415" s="21">
        <f t="shared" si="115"/>
        <v>0</v>
      </c>
      <c r="AM415" s="21">
        <f t="shared" si="115"/>
        <v>0</v>
      </c>
      <c r="AN415" s="21">
        <f t="shared" si="115"/>
        <v>0</v>
      </c>
      <c r="AO415" s="21">
        <f t="shared" si="115"/>
        <v>0</v>
      </c>
      <c r="AP415" s="21">
        <f t="shared" si="115"/>
        <v>0</v>
      </c>
      <c r="AQ415" s="21">
        <f t="shared" si="115"/>
        <v>0</v>
      </c>
      <c r="AR415" s="21">
        <f t="shared" si="115"/>
        <v>0</v>
      </c>
    </row>
    <row r="416" spans="1:48" x14ac:dyDescent="0.25">
      <c r="H416" s="17" t="str">
        <f t="shared" si="113"/>
        <v>DIC5</v>
      </c>
      <c r="J416" s="61" t="s">
        <v>80</v>
      </c>
      <c r="K416" s="19" t="s">
        <v>326</v>
      </c>
      <c r="L416" s="22" t="str">
        <f>+$B$6</f>
        <v>PU - Ligth</v>
      </c>
      <c r="M416" s="21">
        <f t="shared" si="115"/>
        <v>3.9413033278193335</v>
      </c>
      <c r="N416" s="21">
        <f t="shared" si="115"/>
        <v>3.7243883990816111</v>
      </c>
      <c r="O416" s="21">
        <f t="shared" si="115"/>
        <v>3.5606790189021944</v>
      </c>
      <c r="P416" s="21">
        <f t="shared" si="115"/>
        <v>3.3969696387227777</v>
      </c>
      <c r="Q416" s="21">
        <f t="shared" si="115"/>
        <v>3.2332602585433889</v>
      </c>
      <c r="R416" s="21">
        <f t="shared" si="115"/>
        <v>0</v>
      </c>
      <c r="S416" s="21">
        <f t="shared" si="115"/>
        <v>0</v>
      </c>
      <c r="T416" s="21">
        <f t="shared" si="115"/>
        <v>0</v>
      </c>
      <c r="U416" s="21">
        <f t="shared" si="115"/>
        <v>0</v>
      </c>
      <c r="V416" s="21">
        <f t="shared" si="115"/>
        <v>0</v>
      </c>
      <c r="W416" s="21">
        <f t="shared" si="115"/>
        <v>0</v>
      </c>
      <c r="X416" s="21">
        <f t="shared" si="115"/>
        <v>0</v>
      </c>
      <c r="Y416" s="21">
        <f t="shared" si="115"/>
        <v>0</v>
      </c>
      <c r="Z416" s="21">
        <f t="shared" si="115"/>
        <v>0</v>
      </c>
      <c r="AA416" s="21">
        <f t="shared" si="115"/>
        <v>0</v>
      </c>
      <c r="AB416" s="21">
        <f t="shared" si="115"/>
        <v>0</v>
      </c>
      <c r="AC416" s="21">
        <f t="shared" si="115"/>
        <v>0</v>
      </c>
      <c r="AD416" s="21">
        <f t="shared" si="115"/>
        <v>0</v>
      </c>
      <c r="AE416" s="21">
        <f t="shared" si="115"/>
        <v>0</v>
      </c>
      <c r="AF416" s="21">
        <f t="shared" si="115"/>
        <v>0</v>
      </c>
      <c r="AG416" s="21">
        <f t="shared" si="115"/>
        <v>0</v>
      </c>
      <c r="AH416" s="21">
        <f t="shared" si="115"/>
        <v>0</v>
      </c>
      <c r="AI416" s="21">
        <f t="shared" si="115"/>
        <v>0</v>
      </c>
      <c r="AJ416" s="21">
        <f t="shared" si="115"/>
        <v>0</v>
      </c>
      <c r="AK416" s="21">
        <f t="shared" si="115"/>
        <v>0</v>
      </c>
      <c r="AL416" s="21">
        <f t="shared" si="115"/>
        <v>0</v>
      </c>
      <c r="AM416" s="21">
        <f t="shared" si="115"/>
        <v>0</v>
      </c>
      <c r="AN416" s="21">
        <f t="shared" si="115"/>
        <v>0</v>
      </c>
      <c r="AO416" s="21">
        <f t="shared" si="115"/>
        <v>0</v>
      </c>
      <c r="AP416" s="21">
        <f t="shared" si="115"/>
        <v>0</v>
      </c>
      <c r="AQ416" s="21">
        <f t="shared" si="115"/>
        <v>0</v>
      </c>
      <c r="AR416" s="21">
        <f t="shared" si="115"/>
        <v>0</v>
      </c>
    </row>
    <row r="417" spans="1:48" x14ac:dyDescent="0.25">
      <c r="H417" s="17" t="str">
        <f t="shared" si="113"/>
        <v>DIC5</v>
      </c>
      <c r="J417" s="61" t="s">
        <v>81</v>
      </c>
      <c r="K417" s="19" t="s">
        <v>328</v>
      </c>
      <c r="L417" s="22" t="str">
        <f>+$B$7</f>
        <v>VMM - Medium</v>
      </c>
      <c r="M417" s="21">
        <f t="shared" si="115"/>
        <v>39.625614720000002</v>
      </c>
      <c r="N417" s="21">
        <f t="shared" si="115"/>
        <v>39.625614720000002</v>
      </c>
      <c r="O417" s="21">
        <f t="shared" si="115"/>
        <v>39.625614720000002</v>
      </c>
      <c r="P417" s="21">
        <f t="shared" si="115"/>
        <v>39.625614720000002</v>
      </c>
      <c r="Q417" s="21">
        <f t="shared" si="115"/>
        <v>39.625614720000002</v>
      </c>
      <c r="R417" s="21">
        <f t="shared" si="115"/>
        <v>39.625614720000002</v>
      </c>
      <c r="S417" s="21">
        <f t="shared" si="115"/>
        <v>39.625614720000002</v>
      </c>
      <c r="T417" s="21">
        <f t="shared" si="115"/>
        <v>7.9251229439999999</v>
      </c>
      <c r="U417" s="21">
        <f t="shared" si="115"/>
        <v>0</v>
      </c>
      <c r="V417" s="21">
        <f t="shared" si="115"/>
        <v>0</v>
      </c>
      <c r="W417" s="21">
        <f t="shared" si="115"/>
        <v>0</v>
      </c>
      <c r="X417" s="21">
        <f t="shared" si="115"/>
        <v>0</v>
      </c>
      <c r="Y417" s="21">
        <f t="shared" si="115"/>
        <v>0</v>
      </c>
      <c r="Z417" s="21">
        <f t="shared" si="115"/>
        <v>0</v>
      </c>
      <c r="AA417" s="21">
        <f t="shared" si="115"/>
        <v>0</v>
      </c>
      <c r="AB417" s="21">
        <f t="shared" si="115"/>
        <v>0</v>
      </c>
      <c r="AC417" s="21">
        <f t="shared" si="115"/>
        <v>0</v>
      </c>
      <c r="AD417" s="21">
        <f t="shared" si="115"/>
        <v>0</v>
      </c>
      <c r="AE417" s="21">
        <f t="shared" si="115"/>
        <v>0</v>
      </c>
      <c r="AF417" s="21">
        <f t="shared" si="115"/>
        <v>0</v>
      </c>
      <c r="AG417" s="21">
        <f t="shared" si="115"/>
        <v>0</v>
      </c>
      <c r="AH417" s="21">
        <f t="shared" si="115"/>
        <v>0</v>
      </c>
      <c r="AI417" s="21">
        <f t="shared" si="115"/>
        <v>0</v>
      </c>
      <c r="AJ417" s="21">
        <f t="shared" si="115"/>
        <v>0</v>
      </c>
      <c r="AK417" s="21">
        <f t="shared" si="115"/>
        <v>0</v>
      </c>
      <c r="AL417" s="21">
        <f t="shared" si="115"/>
        <v>0</v>
      </c>
      <c r="AM417" s="21">
        <f t="shared" si="115"/>
        <v>0</v>
      </c>
      <c r="AN417" s="21">
        <f t="shared" si="115"/>
        <v>0</v>
      </c>
      <c r="AO417" s="21">
        <f t="shared" si="115"/>
        <v>0</v>
      </c>
      <c r="AP417" s="21">
        <f t="shared" si="115"/>
        <v>0</v>
      </c>
      <c r="AQ417" s="21">
        <f t="shared" si="115"/>
        <v>0</v>
      </c>
      <c r="AR417" s="21">
        <f t="shared" si="115"/>
        <v>0</v>
      </c>
    </row>
    <row r="418" spans="1:48" x14ac:dyDescent="0.25">
      <c r="H418" s="17" t="str">
        <f t="shared" si="113"/>
        <v>DIC5</v>
      </c>
      <c r="J418" s="61" t="s">
        <v>82</v>
      </c>
      <c r="K418" s="19" t="s">
        <v>330</v>
      </c>
      <c r="L418" s="22" t="str">
        <f>+$B$8</f>
        <v>VSM - Medium</v>
      </c>
      <c r="M418" s="21">
        <f>+M431+M457+M444</f>
        <v>15.409961279999999</v>
      </c>
      <c r="N418" s="21">
        <f t="shared" si="115"/>
        <v>15.409961279999999</v>
      </c>
      <c r="O418" s="21">
        <f t="shared" si="115"/>
        <v>15.409961279999999</v>
      </c>
      <c r="P418" s="21">
        <f t="shared" si="115"/>
        <v>15.409961279999999</v>
      </c>
      <c r="Q418" s="21">
        <f t="shared" si="115"/>
        <v>15.409961279999999</v>
      </c>
      <c r="R418" s="21">
        <f t="shared" si="115"/>
        <v>15.169700505788528</v>
      </c>
      <c r="S418" s="21">
        <f t="shared" si="115"/>
        <v>13.868629142015694</v>
      </c>
      <c r="T418" s="21">
        <f t="shared" si="115"/>
        <v>3.0819922559999999</v>
      </c>
      <c r="U418" s="21">
        <f t="shared" si="115"/>
        <v>3.0819922559999999</v>
      </c>
      <c r="V418" s="21">
        <f t="shared" si="115"/>
        <v>3.0819922559999999</v>
      </c>
      <c r="W418" s="21">
        <f t="shared" si="115"/>
        <v>3.0819922559999999</v>
      </c>
      <c r="X418" s="21">
        <f t="shared" si="115"/>
        <v>3.0819922559999999</v>
      </c>
      <c r="Y418" s="21">
        <f t="shared" si="115"/>
        <v>3.0819922559999999</v>
      </c>
      <c r="Z418" s="21">
        <f t="shared" si="115"/>
        <v>3.0819922559999999</v>
      </c>
      <c r="AA418" s="21">
        <f t="shared" si="115"/>
        <v>2.3417455173465305</v>
      </c>
      <c r="AB418" s="21">
        <f t="shared" si="115"/>
        <v>0</v>
      </c>
      <c r="AC418" s="21">
        <f t="shared" si="115"/>
        <v>0</v>
      </c>
      <c r="AD418" s="21">
        <f t="shared" si="115"/>
        <v>0</v>
      </c>
      <c r="AE418" s="21">
        <f t="shared" si="115"/>
        <v>0</v>
      </c>
      <c r="AF418" s="21">
        <f t="shared" si="115"/>
        <v>0</v>
      </c>
      <c r="AG418" s="21">
        <f t="shared" si="115"/>
        <v>0</v>
      </c>
      <c r="AH418" s="21">
        <f t="shared" si="115"/>
        <v>0</v>
      </c>
      <c r="AI418" s="21">
        <f t="shared" si="115"/>
        <v>0</v>
      </c>
      <c r="AJ418" s="21">
        <f t="shared" si="115"/>
        <v>0</v>
      </c>
      <c r="AK418" s="21">
        <f t="shared" si="115"/>
        <v>0</v>
      </c>
      <c r="AL418" s="21">
        <f t="shared" si="115"/>
        <v>0</v>
      </c>
      <c r="AM418" s="21">
        <f t="shared" si="115"/>
        <v>0</v>
      </c>
      <c r="AN418" s="21">
        <f t="shared" si="115"/>
        <v>0</v>
      </c>
      <c r="AO418" s="21">
        <f t="shared" si="115"/>
        <v>0</v>
      </c>
      <c r="AP418" s="21">
        <f t="shared" si="115"/>
        <v>0</v>
      </c>
      <c r="AQ418" s="21">
        <f t="shared" si="115"/>
        <v>0</v>
      </c>
      <c r="AR418" s="21">
        <f t="shared" si="115"/>
        <v>0</v>
      </c>
    </row>
    <row r="419" spans="1:48" x14ac:dyDescent="0.25">
      <c r="H419" s="17" t="str">
        <f t="shared" si="113"/>
        <v>DIC5</v>
      </c>
      <c r="J419" s="61" t="s">
        <v>83</v>
      </c>
      <c r="K419" s="19" t="s">
        <v>332</v>
      </c>
      <c r="L419" s="22" t="str">
        <f>+$B$9</f>
        <v>VIM - GAS</v>
      </c>
      <c r="M419" s="21">
        <f t="shared" ref="M419:AR419" si="116">+M432+M458+M445</f>
        <v>4.4028460799999998</v>
      </c>
      <c r="N419" s="21">
        <f t="shared" si="116"/>
        <v>4.4028460799999998</v>
      </c>
      <c r="O419" s="21">
        <f t="shared" si="116"/>
        <v>4.4028460799999998</v>
      </c>
      <c r="P419" s="21">
        <f t="shared" si="116"/>
        <v>4.4028460799999998</v>
      </c>
      <c r="Q419" s="21">
        <f t="shared" si="116"/>
        <v>4.4028460799999998</v>
      </c>
      <c r="R419" s="21">
        <f t="shared" si="116"/>
        <v>4.4028460799999998</v>
      </c>
      <c r="S419" s="21">
        <f t="shared" si="116"/>
        <v>4.4028460799999998</v>
      </c>
      <c r="T419" s="21">
        <f t="shared" si="116"/>
        <v>4.4028460799999998</v>
      </c>
      <c r="U419" s="21">
        <f t="shared" si="116"/>
        <v>4.4028460799999998</v>
      </c>
      <c r="V419" s="21">
        <f t="shared" si="116"/>
        <v>4.4028460799999998</v>
      </c>
      <c r="W419" s="21">
        <f t="shared" si="116"/>
        <v>4.4028460799999998</v>
      </c>
      <c r="X419" s="21">
        <f t="shared" si="116"/>
        <v>4.4028460799999998</v>
      </c>
      <c r="Y419" s="21">
        <f t="shared" si="116"/>
        <v>4.4028460799999998</v>
      </c>
      <c r="Z419" s="21">
        <f t="shared" si="116"/>
        <v>4.4028460799999998</v>
      </c>
      <c r="AA419" s="21">
        <f t="shared" si="116"/>
        <v>2.6271833084004053</v>
      </c>
      <c r="AB419" s="21">
        <f t="shared" si="116"/>
        <v>0</v>
      </c>
      <c r="AC419" s="21">
        <f t="shared" si="116"/>
        <v>0</v>
      </c>
      <c r="AD419" s="21">
        <f t="shared" si="116"/>
        <v>0</v>
      </c>
      <c r="AE419" s="21">
        <f t="shared" si="116"/>
        <v>0</v>
      </c>
      <c r="AF419" s="21">
        <f t="shared" si="116"/>
        <v>0</v>
      </c>
      <c r="AG419" s="21">
        <f t="shared" si="116"/>
        <v>0</v>
      </c>
      <c r="AH419" s="21">
        <f t="shared" si="116"/>
        <v>0</v>
      </c>
      <c r="AI419" s="21">
        <f t="shared" si="116"/>
        <v>0</v>
      </c>
      <c r="AJ419" s="21">
        <f t="shared" si="116"/>
        <v>0</v>
      </c>
      <c r="AK419" s="21">
        <f t="shared" si="116"/>
        <v>0</v>
      </c>
      <c r="AL419" s="21">
        <f t="shared" si="116"/>
        <v>0</v>
      </c>
      <c r="AM419" s="21">
        <f t="shared" si="116"/>
        <v>0</v>
      </c>
      <c r="AN419" s="21">
        <f t="shared" si="116"/>
        <v>0</v>
      </c>
      <c r="AO419" s="21">
        <f t="shared" si="116"/>
        <v>0</v>
      </c>
      <c r="AP419" s="21">
        <f t="shared" si="116"/>
        <v>0</v>
      </c>
      <c r="AQ419" s="21">
        <f t="shared" si="116"/>
        <v>0</v>
      </c>
      <c r="AR419" s="21">
        <f t="shared" si="116"/>
        <v>0</v>
      </c>
    </row>
    <row r="420" spans="1:48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22"/>
      <c r="M420" s="69">
        <f>+SUM(M413:M419)</f>
        <v>386.16939994604627</v>
      </c>
      <c r="N420" s="69">
        <f t="shared" ref="N420:AR420" si="117">+SUM(N413:N419)</f>
        <v>252.05882762811379</v>
      </c>
      <c r="O420" s="69">
        <f t="shared" si="117"/>
        <v>216.12921716694129</v>
      </c>
      <c r="P420" s="69">
        <f t="shared" si="117"/>
        <v>237.61540483187687</v>
      </c>
      <c r="Q420" s="69">
        <f t="shared" si="117"/>
        <v>230.39369343375833</v>
      </c>
      <c r="R420" s="69">
        <f t="shared" si="117"/>
        <v>83.315895448969329</v>
      </c>
      <c r="S420" s="69">
        <f t="shared" si="117"/>
        <v>82.014824085196494</v>
      </c>
      <c r="T420" s="69">
        <f t="shared" si="117"/>
        <v>39.527695423180802</v>
      </c>
      <c r="U420" s="69">
        <f t="shared" si="117"/>
        <v>31.602572479180797</v>
      </c>
      <c r="V420" s="69">
        <f t="shared" si="117"/>
        <v>31.602572479180797</v>
      </c>
      <c r="W420" s="69">
        <f t="shared" si="117"/>
        <v>7.8272036471807995</v>
      </c>
      <c r="X420" s="69">
        <f t="shared" si="117"/>
        <v>7.8272036471807995</v>
      </c>
      <c r="Y420" s="69">
        <f t="shared" si="117"/>
        <v>7.8272036471807995</v>
      </c>
      <c r="Z420" s="69">
        <f t="shared" si="117"/>
        <v>7.8272036471807995</v>
      </c>
      <c r="AA420" s="69">
        <f t="shared" si="117"/>
        <v>4.9689288257469357</v>
      </c>
      <c r="AB420" s="69">
        <f t="shared" si="117"/>
        <v>0</v>
      </c>
      <c r="AC420" s="69">
        <f t="shared" si="117"/>
        <v>0</v>
      </c>
      <c r="AD420" s="69">
        <f t="shared" si="117"/>
        <v>0</v>
      </c>
      <c r="AE420" s="69">
        <f t="shared" si="117"/>
        <v>0</v>
      </c>
      <c r="AF420" s="69">
        <f t="shared" si="117"/>
        <v>0</v>
      </c>
      <c r="AG420" s="69">
        <f t="shared" si="117"/>
        <v>0</v>
      </c>
      <c r="AH420" s="69">
        <f t="shared" si="117"/>
        <v>0</v>
      </c>
      <c r="AI420" s="69">
        <f t="shared" si="117"/>
        <v>0</v>
      </c>
      <c r="AJ420" s="69">
        <f t="shared" si="117"/>
        <v>0</v>
      </c>
      <c r="AK420" s="69">
        <f t="shared" si="117"/>
        <v>0</v>
      </c>
      <c r="AL420" s="69">
        <f t="shared" si="117"/>
        <v>0</v>
      </c>
      <c r="AM420" s="69">
        <f t="shared" si="117"/>
        <v>0</v>
      </c>
      <c r="AN420" s="69">
        <f t="shared" si="117"/>
        <v>0</v>
      </c>
      <c r="AO420" s="69">
        <f t="shared" si="117"/>
        <v>0</v>
      </c>
      <c r="AP420" s="69">
        <f t="shared" si="117"/>
        <v>0</v>
      </c>
      <c r="AQ420" s="69">
        <f t="shared" si="117"/>
        <v>0</v>
      </c>
      <c r="AR420" s="69">
        <f t="shared" si="117"/>
        <v>0</v>
      </c>
    </row>
    <row r="422" spans="1:48" ht="18.75" x14ac:dyDescent="0.3">
      <c r="I422" s="17" t="str">
        <f>+IF(OR(J423="OIL",J423="OIL-eq"),$I$5,IF(J423="GAS",$I$4,IF(J423="GSL",$I$8,IF(J423="DSL",$I$9,IF(J423="KER",$I$10,IF(J423="LPG",$I$11,IF(J423="HFO",$I$12,IF(J423="AVG",$I$13,IF(J423="RFG",$I$14,IF(J423="ELC",$I$15,$I$16))))))))))</f>
        <v>GWh/año</v>
      </c>
      <c r="K422" s="34" t="s">
        <v>464</v>
      </c>
    </row>
    <row r="423" spans="1:48" x14ac:dyDescent="0.25">
      <c r="I423" s="115">
        <f>+IF(OR(J423="OIL",J423="OIL-eq"),$H$5,IF(J423="GAS",$H$4,IF(J423="GSL",$H$8,IF(J423="DSL",$H$9,IF(J423="KER",$H$10,IF(J423="LPG",$H$11,IF(J423="HFO",$H$12,IF(J423="AVG",$H$13,IF(J423="RFG",$H$14,IF(J423="ELC",$H$15,$H$16))))))))))</f>
        <v>277.77777777777777</v>
      </c>
      <c r="J423" s="106" t="s">
        <v>348</v>
      </c>
      <c r="K423" s="56" t="s">
        <v>389</v>
      </c>
    </row>
    <row r="424" spans="1:48" x14ac:dyDescent="0.25">
      <c r="H424" s="12"/>
      <c r="I424" s="12"/>
      <c r="J424" s="15"/>
      <c r="K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:48" x14ac:dyDescent="0.25">
      <c r="H426" s="17" t="str">
        <f t="shared" ref="H426:H432" si="118">+$B$1</f>
        <v>DIC5</v>
      </c>
      <c r="J426" s="24" t="s">
        <v>78</v>
      </c>
      <c r="K426" s="54" t="s">
        <v>201</v>
      </c>
      <c r="L426" s="22" t="str">
        <f>+$B$3</f>
        <v>GU - Gas</v>
      </c>
      <c r="M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N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O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P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Q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R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R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8" x14ac:dyDescent="0.25">
      <c r="H427" s="17" t="str">
        <f t="shared" si="118"/>
        <v>DIC5</v>
      </c>
      <c r="J427" s="24" t="s">
        <v>79</v>
      </c>
      <c r="K427" s="54" t="s">
        <v>202</v>
      </c>
      <c r="L427" s="22" t="str">
        <f>+$B$4</f>
        <v>LLO - Ligth</v>
      </c>
      <c r="M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W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R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8" x14ac:dyDescent="0.25">
      <c r="H428" s="17" t="str">
        <f t="shared" si="118"/>
        <v>DIC5</v>
      </c>
      <c r="J428" s="24"/>
      <c r="K428" s="54"/>
      <c r="L428" s="22" t="str">
        <f>+$B$5</f>
        <v>LLO - Heavy</v>
      </c>
      <c r="M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R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8" x14ac:dyDescent="0.25">
      <c r="H429" s="17" t="str">
        <f t="shared" si="118"/>
        <v>DIC5</v>
      </c>
      <c r="J429" s="24" t="s">
        <v>80</v>
      </c>
      <c r="K429" s="54" t="s">
        <v>450</v>
      </c>
      <c r="L429" s="22" t="str">
        <f>+$B$6</f>
        <v>PU - Ligth</v>
      </c>
      <c r="M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R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8" x14ac:dyDescent="0.25">
      <c r="H430" s="17" t="str">
        <f t="shared" si="118"/>
        <v>DIC5</v>
      </c>
      <c r="J430" s="24" t="s">
        <v>81</v>
      </c>
      <c r="K430" s="54" t="s">
        <v>203</v>
      </c>
      <c r="L430" s="22" t="str">
        <f>+$B$7</f>
        <v>VMM - Medium</v>
      </c>
      <c r="M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U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R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8" x14ac:dyDescent="0.25">
      <c r="H431" s="17" t="str">
        <f t="shared" si="118"/>
        <v>DIC5</v>
      </c>
      <c r="J431" s="24" t="s">
        <v>82</v>
      </c>
      <c r="K431" s="54" t="s">
        <v>204</v>
      </c>
      <c r="L431" s="22" t="str">
        <f>+$B$8</f>
        <v>VSM - Medium</v>
      </c>
      <c r="M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AA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B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R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8" x14ac:dyDescent="0.25">
      <c r="H432" s="17" t="str">
        <f t="shared" si="118"/>
        <v>DIC5</v>
      </c>
      <c r="J432" s="24" t="s">
        <v>83</v>
      </c>
      <c r="K432" s="54" t="s">
        <v>205</v>
      </c>
      <c r="L432" s="22" t="str">
        <f>+$B$9</f>
        <v>VIM - GAS</v>
      </c>
      <c r="M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B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R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8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22"/>
      <c r="M433" s="69">
        <f>+SUM(M426:M432)</f>
        <v>239.57588362622693</v>
      </c>
      <c r="N433" s="69">
        <f t="shared" ref="N433" si="119">+SUM(N426:N432)</f>
        <v>200.4413362538514</v>
      </c>
      <c r="O433" s="69">
        <f t="shared" ref="O433:AR433" si="120">+SUM(O426:O432)</f>
        <v>164.67543517285833</v>
      </c>
      <c r="P433" s="69">
        <f t="shared" si="120"/>
        <v>186.32533221797334</v>
      </c>
      <c r="Q433" s="69">
        <f t="shared" si="120"/>
        <v>179.26733020003417</v>
      </c>
      <c r="R433" s="69">
        <f t="shared" si="120"/>
        <v>35.663053247999997</v>
      </c>
      <c r="S433" s="69">
        <f t="shared" si="120"/>
        <v>35.663053247999997</v>
      </c>
      <c r="T433" s="69">
        <f t="shared" si="120"/>
        <v>35.663053247999997</v>
      </c>
      <c r="U433" s="69">
        <f t="shared" si="120"/>
        <v>27.737930303999999</v>
      </c>
      <c r="V433" s="69">
        <f t="shared" si="120"/>
        <v>27.737930303999999</v>
      </c>
      <c r="W433" s="69">
        <f t="shared" si="120"/>
        <v>3.962561472</v>
      </c>
      <c r="X433" s="69">
        <f t="shared" si="120"/>
        <v>3.962561472</v>
      </c>
      <c r="Y433" s="69">
        <f t="shared" si="120"/>
        <v>3.962561472</v>
      </c>
      <c r="Z433" s="69">
        <f t="shared" si="120"/>
        <v>3.962561472</v>
      </c>
      <c r="AA433" s="69">
        <f t="shared" si="120"/>
        <v>3.2223147333465305</v>
      </c>
      <c r="AB433" s="69">
        <f t="shared" si="120"/>
        <v>0</v>
      </c>
      <c r="AC433" s="69">
        <f t="shared" si="120"/>
        <v>0</v>
      </c>
      <c r="AD433" s="69">
        <f t="shared" si="120"/>
        <v>0</v>
      </c>
      <c r="AE433" s="69">
        <f t="shared" si="120"/>
        <v>0</v>
      </c>
      <c r="AF433" s="69">
        <f t="shared" si="120"/>
        <v>0</v>
      </c>
      <c r="AG433" s="69">
        <f t="shared" si="120"/>
        <v>0</v>
      </c>
      <c r="AH433" s="69">
        <f t="shared" si="120"/>
        <v>0</v>
      </c>
      <c r="AI433" s="69">
        <f t="shared" si="120"/>
        <v>0</v>
      </c>
      <c r="AJ433" s="69">
        <f t="shared" si="120"/>
        <v>0</v>
      </c>
      <c r="AK433" s="69">
        <f t="shared" si="120"/>
        <v>0</v>
      </c>
      <c r="AL433" s="69">
        <f t="shared" si="120"/>
        <v>0</v>
      </c>
      <c r="AM433" s="69">
        <f t="shared" si="120"/>
        <v>0</v>
      </c>
      <c r="AN433" s="69">
        <f t="shared" si="120"/>
        <v>0</v>
      </c>
      <c r="AO433" s="69">
        <f t="shared" si="120"/>
        <v>0</v>
      </c>
      <c r="AP433" s="69">
        <f t="shared" si="120"/>
        <v>0</v>
      </c>
      <c r="AQ433" s="69">
        <f t="shared" si="120"/>
        <v>0</v>
      </c>
      <c r="AR433" s="69">
        <f t="shared" si="120"/>
        <v>0</v>
      </c>
    </row>
    <row r="435" spans="1:48" ht="18.75" x14ac:dyDescent="0.3">
      <c r="I435" s="17" t="str">
        <f>+IF(OR(J436="OIL",J436="OIL-eq"),$I$5,IF(J436="GAS",$I$4,IF(J436="GSL",$I$8,IF(J436="DSL",$I$9,IF(J436="KER",$I$10,IF(J436="LPG",$I$11,IF(J436="HFO",$I$12,IF(J436="AVG",$I$13,IF(J436="RFG",$I$14,IF(J436="ELC",$I$15,$I$16))))))))))</f>
        <v>GWh/año</v>
      </c>
      <c r="K435" s="34" t="s">
        <v>483</v>
      </c>
    </row>
    <row r="436" spans="1:48" x14ac:dyDescent="0.25">
      <c r="I436" s="115">
        <f>+IF(OR(J436="OIL",J436="OIL-eq"),$H$5,IF(J436="GAS",$H$4,IF(J436="GSL",$H$8,IF(J436="DSL",$H$9,IF(J436="KER",$H$10,IF(J436="LPG",$H$11,IF(J436="HFO",$H$12,IF(J436="AVG",$H$13,IF(J436="RFG",$H$14,IF(J436="ELC",$H$15,$H$16))))))))))</f>
        <v>277.77777777777777</v>
      </c>
      <c r="J436" s="106" t="s">
        <v>348</v>
      </c>
      <c r="K436" s="56" t="s">
        <v>389</v>
      </c>
    </row>
    <row r="437" spans="1:48" x14ac:dyDescent="0.25">
      <c r="H437" s="12"/>
      <c r="I437" s="12"/>
      <c r="J437" s="15"/>
      <c r="K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:48" x14ac:dyDescent="0.25">
      <c r="H439" s="17" t="str">
        <f t="shared" ref="H439:H445" si="121">+$B$1</f>
        <v>DIC5</v>
      </c>
      <c r="J439" s="24" t="s">
        <v>78</v>
      </c>
      <c r="K439" s="54" t="s">
        <v>451</v>
      </c>
      <c r="L439" s="22" t="str">
        <f>+$B$3</f>
        <v>GU - Gas</v>
      </c>
      <c r="M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R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8" x14ac:dyDescent="0.25">
      <c r="H440" s="17" t="str">
        <f t="shared" si="121"/>
        <v>DIC5</v>
      </c>
      <c r="J440" s="24" t="s">
        <v>79</v>
      </c>
      <c r="K440" s="56" t="s">
        <v>206</v>
      </c>
      <c r="L440" s="22" t="str">
        <f>+$B$4</f>
        <v>LLO - Ligth</v>
      </c>
      <c r="M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N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AA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R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8" x14ac:dyDescent="0.25">
      <c r="H441" s="17" t="str">
        <f t="shared" si="121"/>
        <v>DIC5</v>
      </c>
      <c r="J441" s="24"/>
      <c r="K441" s="54"/>
      <c r="L441" s="22" t="str">
        <f>+$B$5</f>
        <v>LLO - Heavy</v>
      </c>
      <c r="M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R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8" x14ac:dyDescent="0.25">
      <c r="H442" s="17" t="str">
        <f t="shared" si="121"/>
        <v>DIC5</v>
      </c>
      <c r="J442" s="24" t="s">
        <v>80</v>
      </c>
      <c r="K442" s="54" t="s">
        <v>207</v>
      </c>
      <c r="L442" s="22" t="str">
        <f>+$B$6</f>
        <v>PU - Ligth</v>
      </c>
      <c r="M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N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O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P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Q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R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R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8" x14ac:dyDescent="0.25">
      <c r="H443" s="17" t="str">
        <f t="shared" si="121"/>
        <v>DIC5</v>
      </c>
      <c r="J443" s="24" t="s">
        <v>81</v>
      </c>
      <c r="K443" s="54" t="s">
        <v>208</v>
      </c>
      <c r="L443" s="22" t="str">
        <f>+$B$7</f>
        <v>VMM - Medium</v>
      </c>
      <c r="M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T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R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8" x14ac:dyDescent="0.25">
      <c r="H444" s="17" t="str">
        <f t="shared" si="121"/>
        <v>DIC5</v>
      </c>
      <c r="J444" s="24" t="s">
        <v>82</v>
      </c>
      <c r="K444" s="54" t="s">
        <v>284</v>
      </c>
      <c r="L444" s="22" t="str">
        <f>+$B$8</f>
        <v>VSM - Medium</v>
      </c>
      <c r="M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R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S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T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R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8" x14ac:dyDescent="0.25">
      <c r="H445" s="17" t="str">
        <f t="shared" si="121"/>
        <v>DIC5</v>
      </c>
      <c r="J445" s="24" t="s">
        <v>83</v>
      </c>
      <c r="K445" s="54" t="s">
        <v>209</v>
      </c>
      <c r="L445" s="22" t="str">
        <f>+$B$9</f>
        <v>VIM - GAS</v>
      </c>
      <c r="M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AA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B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R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8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22"/>
      <c r="M446" s="69">
        <f>+SUM(M439:M445)</f>
        <v>146.59351631981932</v>
      </c>
      <c r="N446" s="69">
        <f t="shared" ref="N446" si="122">+SUM(N439:N445)</f>
        <v>51.617491374262407</v>
      </c>
      <c r="O446" s="69">
        <f t="shared" ref="O446:AR446" si="123">+SUM(O439:O445)</f>
        <v>51.453781994082988</v>
      </c>
      <c r="P446" s="69">
        <f t="shared" si="123"/>
        <v>51.290072613903575</v>
      </c>
      <c r="Q446" s="69">
        <f t="shared" si="123"/>
        <v>51.126363233724184</v>
      </c>
      <c r="R446" s="69">
        <f t="shared" si="123"/>
        <v>47.652842200969324</v>
      </c>
      <c r="S446" s="69">
        <f t="shared" si="123"/>
        <v>46.35177083719649</v>
      </c>
      <c r="T446" s="69">
        <f t="shared" si="123"/>
        <v>3.8646421751808</v>
      </c>
      <c r="U446" s="69">
        <f t="shared" si="123"/>
        <v>3.8646421751808</v>
      </c>
      <c r="V446" s="69">
        <f t="shared" si="123"/>
        <v>3.8646421751808</v>
      </c>
      <c r="W446" s="69">
        <f t="shared" si="123"/>
        <v>3.8646421751808</v>
      </c>
      <c r="X446" s="69">
        <f t="shared" si="123"/>
        <v>3.8646421751808</v>
      </c>
      <c r="Y446" s="69">
        <f t="shared" si="123"/>
        <v>3.8646421751808</v>
      </c>
      <c r="Z446" s="69">
        <f t="shared" si="123"/>
        <v>3.8646421751808</v>
      </c>
      <c r="AA446" s="69">
        <f t="shared" si="123"/>
        <v>1.7466140924004054</v>
      </c>
      <c r="AB446" s="69">
        <f t="shared" si="123"/>
        <v>0</v>
      </c>
      <c r="AC446" s="69">
        <f t="shared" si="123"/>
        <v>0</v>
      </c>
      <c r="AD446" s="69">
        <f t="shared" si="123"/>
        <v>0</v>
      </c>
      <c r="AE446" s="69">
        <f t="shared" si="123"/>
        <v>0</v>
      </c>
      <c r="AF446" s="69">
        <f t="shared" si="123"/>
        <v>0</v>
      </c>
      <c r="AG446" s="69">
        <f t="shared" si="123"/>
        <v>0</v>
      </c>
      <c r="AH446" s="69">
        <f t="shared" si="123"/>
        <v>0</v>
      </c>
      <c r="AI446" s="69">
        <f t="shared" si="123"/>
        <v>0</v>
      </c>
      <c r="AJ446" s="69">
        <f t="shared" si="123"/>
        <v>0</v>
      </c>
      <c r="AK446" s="69">
        <f t="shared" si="123"/>
        <v>0</v>
      </c>
      <c r="AL446" s="69">
        <f t="shared" si="123"/>
        <v>0</v>
      </c>
      <c r="AM446" s="69">
        <f t="shared" si="123"/>
        <v>0</v>
      </c>
      <c r="AN446" s="69">
        <f t="shared" si="123"/>
        <v>0</v>
      </c>
      <c r="AO446" s="69">
        <f t="shared" si="123"/>
        <v>0</v>
      </c>
      <c r="AP446" s="69">
        <f t="shared" si="123"/>
        <v>0</v>
      </c>
      <c r="AQ446" s="69">
        <f t="shared" si="123"/>
        <v>0</v>
      </c>
      <c r="AR446" s="69">
        <f t="shared" si="123"/>
        <v>0</v>
      </c>
    </row>
    <row r="448" spans="1:48" ht="18.75" x14ac:dyDescent="0.3">
      <c r="I448" s="17" t="str">
        <f>+IF(OR(J449="OIL",J449="OIL-eq"),$I$5,IF(J449="GAS",$I$4,IF(J449="GSL",$I$8,IF(J449="DSL",$I$9,IF(J449="KER",$I$10,IF(J449="LPG",$I$11,IF(J449="HFO",$I$12,IF(J449="AVG",$I$13,IF(J449="RFG",$I$14,IF(J449="ELC",$I$15,$I$16))))))))))</f>
        <v>GWh/año</v>
      </c>
      <c r="K448" s="34" t="s">
        <v>465</v>
      </c>
    </row>
    <row r="449" spans="1:48" x14ac:dyDescent="0.25">
      <c r="I449" s="115">
        <f>+IF(OR(J449="OIL",J449="OIL-eq"),$H$5,IF(J449="GAS",$H$4,IF(J449="GSL",$H$8,IF(J449="DSL",$H$9,IF(J449="KER",$H$10,IF(J449="LPG",$H$11,IF(J449="HFO",$H$12,IF(J449="AVG",$H$13,IF(J449="RFG",$H$14,IF(J449="ELC",$H$15,$H$16))))))))))</f>
        <v>277.77777777777777</v>
      </c>
      <c r="J449" s="106" t="s">
        <v>348</v>
      </c>
      <c r="K449" s="56" t="s">
        <v>389</v>
      </c>
    </row>
    <row r="450" spans="1:48" x14ac:dyDescent="0.25">
      <c r="H450" s="12"/>
      <c r="I450" s="12"/>
      <c r="J450" s="15"/>
      <c r="K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:48" x14ac:dyDescent="0.25">
      <c r="H452" s="17" t="str">
        <f t="shared" ref="H452:H458" si="124">+$B$1</f>
        <v>DIC5</v>
      </c>
      <c r="J452" s="24" t="s">
        <v>78</v>
      </c>
      <c r="K452" s="54" t="s">
        <v>452</v>
      </c>
      <c r="L452" s="22" t="str">
        <f>+$B$3</f>
        <v>GU - Gas</v>
      </c>
      <c r="M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R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8" x14ac:dyDescent="0.25">
      <c r="H453" s="17" t="str">
        <f t="shared" si="124"/>
        <v>DIC5</v>
      </c>
      <c r="J453" s="24" t="s">
        <v>79</v>
      </c>
      <c r="K453" s="56" t="s">
        <v>454</v>
      </c>
      <c r="L453" s="22" t="str">
        <f>+$B$4</f>
        <v>LLO - Ligth</v>
      </c>
      <c r="M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R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8" x14ac:dyDescent="0.25">
      <c r="H454" s="17" t="str">
        <f t="shared" si="124"/>
        <v>DIC5</v>
      </c>
      <c r="J454" s="24"/>
      <c r="K454" s="54"/>
      <c r="L454" s="22" t="str">
        <f>+$B$5</f>
        <v>LLO - Heavy</v>
      </c>
      <c r="M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R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8" x14ac:dyDescent="0.25">
      <c r="H455" s="17" t="str">
        <f t="shared" si="124"/>
        <v>DIC5</v>
      </c>
      <c r="J455" s="24" t="s">
        <v>80</v>
      </c>
      <c r="K455" s="54" t="s">
        <v>281</v>
      </c>
      <c r="L455" s="22" t="str">
        <f>+$B$6</f>
        <v>PU - Ligth</v>
      </c>
      <c r="M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R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8" x14ac:dyDescent="0.25">
      <c r="H456" s="17" t="str">
        <f t="shared" si="124"/>
        <v>DIC5</v>
      </c>
      <c r="J456" s="24" t="s">
        <v>81</v>
      </c>
      <c r="K456" s="54" t="s">
        <v>282</v>
      </c>
      <c r="L456" s="22" t="str">
        <f>+$B$7</f>
        <v>VMM - Medium</v>
      </c>
      <c r="M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R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8" x14ac:dyDescent="0.25">
      <c r="H457" s="17" t="str">
        <f t="shared" si="124"/>
        <v>DIC5</v>
      </c>
      <c r="J457" s="24" t="s">
        <v>82</v>
      </c>
      <c r="K457" s="54" t="s">
        <v>283</v>
      </c>
      <c r="L457" s="22" t="str">
        <f>+$B$8</f>
        <v>VSM - Medium</v>
      </c>
      <c r="M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R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8" x14ac:dyDescent="0.25">
      <c r="H458" s="17" t="str">
        <f t="shared" si="124"/>
        <v>DIC5</v>
      </c>
      <c r="J458" s="24" t="s">
        <v>83</v>
      </c>
      <c r="K458" s="54" t="s">
        <v>453</v>
      </c>
      <c r="L458" s="22" t="str">
        <f>+$B$9</f>
        <v>VIM - GAS</v>
      </c>
      <c r="M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R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8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22"/>
      <c r="M459" s="69">
        <f>+SUM(M452:M458)</f>
        <v>0</v>
      </c>
      <c r="N459" s="69">
        <f t="shared" ref="N459" si="125">+SUM(N452:N458)</f>
        <v>0</v>
      </c>
      <c r="O459" s="69">
        <f t="shared" ref="O459:AR459" si="126">+SUM(O452:O458)</f>
        <v>0</v>
      </c>
      <c r="P459" s="69">
        <f t="shared" si="126"/>
        <v>0</v>
      </c>
      <c r="Q459" s="69">
        <f t="shared" si="126"/>
        <v>0</v>
      </c>
      <c r="R459" s="69">
        <f t="shared" si="126"/>
        <v>0</v>
      </c>
      <c r="S459" s="69">
        <f t="shared" si="126"/>
        <v>0</v>
      </c>
      <c r="T459" s="69">
        <f t="shared" si="126"/>
        <v>0</v>
      </c>
      <c r="U459" s="69">
        <f t="shared" si="126"/>
        <v>0</v>
      </c>
      <c r="V459" s="69">
        <f t="shared" si="126"/>
        <v>0</v>
      </c>
      <c r="W459" s="69">
        <f t="shared" si="126"/>
        <v>0</v>
      </c>
      <c r="X459" s="69">
        <f t="shared" si="126"/>
        <v>0</v>
      </c>
      <c r="Y459" s="69">
        <f t="shared" si="126"/>
        <v>0</v>
      </c>
      <c r="Z459" s="69">
        <f t="shared" si="126"/>
        <v>0</v>
      </c>
      <c r="AA459" s="69">
        <f t="shared" si="126"/>
        <v>0</v>
      </c>
      <c r="AB459" s="69">
        <f t="shared" si="126"/>
        <v>0</v>
      </c>
      <c r="AC459" s="69">
        <f t="shared" si="126"/>
        <v>0</v>
      </c>
      <c r="AD459" s="69">
        <f t="shared" si="126"/>
        <v>0</v>
      </c>
      <c r="AE459" s="69">
        <f t="shared" si="126"/>
        <v>0</v>
      </c>
      <c r="AF459" s="69">
        <f t="shared" si="126"/>
        <v>0</v>
      </c>
      <c r="AG459" s="69">
        <f t="shared" si="126"/>
        <v>0</v>
      </c>
      <c r="AH459" s="69">
        <f t="shared" si="126"/>
        <v>0</v>
      </c>
      <c r="AI459" s="69">
        <f t="shared" si="126"/>
        <v>0</v>
      </c>
      <c r="AJ459" s="69">
        <f t="shared" si="126"/>
        <v>0</v>
      </c>
      <c r="AK459" s="69">
        <f t="shared" si="126"/>
        <v>0</v>
      </c>
      <c r="AL459" s="69">
        <f t="shared" si="126"/>
        <v>0</v>
      </c>
      <c r="AM459" s="69">
        <f t="shared" si="126"/>
        <v>0</v>
      </c>
      <c r="AN459" s="69">
        <f t="shared" si="126"/>
        <v>0</v>
      </c>
      <c r="AO459" s="69">
        <f t="shared" si="126"/>
        <v>0</v>
      </c>
      <c r="AP459" s="69">
        <f t="shared" si="126"/>
        <v>0</v>
      </c>
      <c r="AQ459" s="69">
        <f t="shared" si="126"/>
        <v>0</v>
      </c>
      <c r="AR459" s="69">
        <f t="shared" si="126"/>
        <v>0</v>
      </c>
    </row>
    <row r="460" spans="1:48" s="195" customFormat="1" x14ac:dyDescent="0.25">
      <c r="A460" s="190"/>
      <c r="B460" s="190"/>
      <c r="C460" s="190"/>
      <c r="D460" s="190"/>
      <c r="E460" s="190"/>
      <c r="F460" s="191"/>
      <c r="H460" s="196"/>
      <c r="I460" s="196"/>
      <c r="L460" s="194"/>
    </row>
    <row r="461" spans="1:48" ht="18.75" x14ac:dyDescent="0.3">
      <c r="I461" s="17" t="str">
        <f>+IF(OR(J462="OIL",J462="OIL-eq"),$I$5,IF(J462="GAS",$I$4,IF(J462="GSL",$I$8,IF(J462="DSL",$I$9,IF(J462="KER",$I$10,IF(J462="LPG",$I$11,IF(J462="HFO",$I$12,IF(J462="AVG",$I$13,IF(J462="RFG",$I$14,IF(J462="ELC",$I$15,$I$16))))))))))</f>
        <v>GWh/año</v>
      </c>
      <c r="K461" s="34" t="s">
        <v>457</v>
      </c>
    </row>
    <row r="462" spans="1:48" x14ac:dyDescent="0.25">
      <c r="I462" s="115">
        <f>+IF(OR(J462="OIL",J462="OIL-eq"),$H$5,IF(J462="GAS",$H$4,IF(J462="GSL",$H$8,IF(J462="DSL",$H$9,IF(J462="KER",$H$10,IF(J462="LPG",$H$11,IF(J462="HFO",$H$12,IF(J462="AVG",$H$13,IF(J462="RFG",$H$14,IF(J462="ELC",$H$15,$H$16))))))))))</f>
        <v>277.77777777777777</v>
      </c>
      <c r="J462" s="106" t="s">
        <v>348</v>
      </c>
      <c r="K462" s="41" t="s">
        <v>26</v>
      </c>
    </row>
    <row r="463" spans="1:48" x14ac:dyDescent="0.25">
      <c r="H463" s="12"/>
      <c r="I463" s="12"/>
      <c r="J463" s="15"/>
      <c r="K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:48" x14ac:dyDescent="0.25">
      <c r="H465" s="17" t="str">
        <f t="shared" ref="H465:H471" si="127">+$B$1</f>
        <v>DIC5</v>
      </c>
      <c r="J465" s="61" t="s">
        <v>72</v>
      </c>
      <c r="K465" s="19" t="s">
        <v>320</v>
      </c>
      <c r="L465" s="22" t="str">
        <f>+$B$3</f>
        <v>GU - Gas</v>
      </c>
      <c r="M465" s="21">
        <f>+M478+M491</f>
        <v>0</v>
      </c>
      <c r="N465" s="21">
        <f t="shared" ref="N465:AR471" si="128">+N478+N491</f>
        <v>0</v>
      </c>
      <c r="O465" s="21">
        <f t="shared" si="128"/>
        <v>0</v>
      </c>
      <c r="P465" s="21">
        <f t="shared" si="128"/>
        <v>0</v>
      </c>
      <c r="Q465" s="21">
        <f t="shared" si="128"/>
        <v>0</v>
      </c>
      <c r="R465" s="21">
        <f t="shared" si="128"/>
        <v>0</v>
      </c>
      <c r="S465" s="21">
        <f t="shared" si="128"/>
        <v>0</v>
      </c>
      <c r="T465" s="21">
        <f t="shared" si="128"/>
        <v>0</v>
      </c>
      <c r="U465" s="21">
        <f t="shared" si="128"/>
        <v>0</v>
      </c>
      <c r="V465" s="21">
        <f t="shared" si="128"/>
        <v>0</v>
      </c>
      <c r="W465" s="21">
        <f t="shared" si="128"/>
        <v>0</v>
      </c>
      <c r="X465" s="21">
        <f t="shared" si="128"/>
        <v>0</v>
      </c>
      <c r="Y465" s="21">
        <f t="shared" si="128"/>
        <v>0</v>
      </c>
      <c r="Z465" s="21">
        <f t="shared" si="128"/>
        <v>0</v>
      </c>
      <c r="AA465" s="21">
        <f t="shared" si="128"/>
        <v>0</v>
      </c>
      <c r="AB465" s="21">
        <f t="shared" si="128"/>
        <v>0</v>
      </c>
      <c r="AC465" s="21">
        <f t="shared" si="128"/>
        <v>0</v>
      </c>
      <c r="AD465" s="21">
        <f t="shared" si="128"/>
        <v>0</v>
      </c>
      <c r="AE465" s="21">
        <f t="shared" si="128"/>
        <v>0</v>
      </c>
      <c r="AF465" s="21">
        <f t="shared" si="128"/>
        <v>0</v>
      </c>
      <c r="AG465" s="21">
        <f t="shared" si="128"/>
        <v>0</v>
      </c>
      <c r="AH465" s="21">
        <f t="shared" si="128"/>
        <v>0</v>
      </c>
      <c r="AI465" s="21">
        <f t="shared" si="128"/>
        <v>0</v>
      </c>
      <c r="AJ465" s="21">
        <f t="shared" si="128"/>
        <v>0</v>
      </c>
      <c r="AK465" s="21">
        <f t="shared" si="128"/>
        <v>0</v>
      </c>
      <c r="AL465" s="21">
        <f t="shared" si="128"/>
        <v>0</v>
      </c>
      <c r="AM465" s="21">
        <f t="shared" si="128"/>
        <v>0</v>
      </c>
      <c r="AN465" s="21">
        <f t="shared" si="128"/>
        <v>0</v>
      </c>
      <c r="AO465" s="21">
        <f t="shared" si="128"/>
        <v>0</v>
      </c>
      <c r="AP465" s="21">
        <f t="shared" si="128"/>
        <v>0</v>
      </c>
      <c r="AQ465" s="21">
        <f t="shared" si="128"/>
        <v>0</v>
      </c>
      <c r="AR465" s="21">
        <f t="shared" si="128"/>
        <v>0</v>
      </c>
    </row>
    <row r="466" spans="1:48" x14ac:dyDescent="0.25">
      <c r="H466" s="17" t="str">
        <f t="shared" si="127"/>
        <v>DIC5</v>
      </c>
      <c r="J466" s="61" t="s">
        <v>73</v>
      </c>
      <c r="K466" s="19" t="s">
        <v>322</v>
      </c>
      <c r="L466" s="22" t="str">
        <f>+$B$4</f>
        <v>LLO - Ligth</v>
      </c>
      <c r="M466" s="21">
        <f t="shared" ref="M466:AB471" si="129">+M479+M492</f>
        <v>1063.0929316831111</v>
      </c>
      <c r="N466" s="21">
        <f t="shared" si="129"/>
        <v>1011.2792769888804</v>
      </c>
      <c r="O466" s="21">
        <f t="shared" si="129"/>
        <v>906.90549237644723</v>
      </c>
      <c r="P466" s="21">
        <f t="shared" si="129"/>
        <v>880.75599221447214</v>
      </c>
      <c r="Q466" s="21">
        <f t="shared" si="129"/>
        <v>523.38563824839525</v>
      </c>
      <c r="R466" s="21">
        <f t="shared" si="129"/>
        <v>496.03632403211247</v>
      </c>
      <c r="S466" s="21">
        <f t="shared" si="129"/>
        <v>468.68700981582697</v>
      </c>
      <c r="T466" s="21">
        <f t="shared" si="129"/>
        <v>446.9992526718122</v>
      </c>
      <c r="U466" s="21">
        <f t="shared" si="129"/>
        <v>206.60425685270138</v>
      </c>
      <c r="V466" s="21">
        <f t="shared" si="129"/>
        <v>130.2726869050575</v>
      </c>
      <c r="W466" s="21">
        <f t="shared" si="129"/>
        <v>66.604688376797498</v>
      </c>
      <c r="X466" s="21">
        <f t="shared" si="129"/>
        <v>64.989752349212779</v>
      </c>
      <c r="Y466" s="21">
        <f t="shared" si="129"/>
        <v>64.989752349212779</v>
      </c>
      <c r="Z466" s="21">
        <f t="shared" si="129"/>
        <v>22.923045767954363</v>
      </c>
      <c r="AA466" s="21">
        <f t="shared" si="129"/>
        <v>0</v>
      </c>
      <c r="AB466" s="21">
        <f t="shared" si="129"/>
        <v>0</v>
      </c>
      <c r="AC466" s="21">
        <f t="shared" si="128"/>
        <v>0</v>
      </c>
      <c r="AD466" s="21">
        <f t="shared" si="128"/>
        <v>0</v>
      </c>
      <c r="AE466" s="21">
        <f t="shared" si="128"/>
        <v>0</v>
      </c>
      <c r="AF466" s="21">
        <f t="shared" si="128"/>
        <v>0</v>
      </c>
      <c r="AG466" s="21">
        <f t="shared" si="128"/>
        <v>0</v>
      </c>
      <c r="AH466" s="21">
        <f t="shared" si="128"/>
        <v>0</v>
      </c>
      <c r="AI466" s="21">
        <f t="shared" si="128"/>
        <v>0</v>
      </c>
      <c r="AJ466" s="21">
        <f t="shared" si="128"/>
        <v>0</v>
      </c>
      <c r="AK466" s="21">
        <f t="shared" si="128"/>
        <v>0</v>
      </c>
      <c r="AL466" s="21">
        <f t="shared" si="128"/>
        <v>0</v>
      </c>
      <c r="AM466" s="21">
        <f t="shared" si="128"/>
        <v>0</v>
      </c>
      <c r="AN466" s="21">
        <f t="shared" si="128"/>
        <v>0</v>
      </c>
      <c r="AO466" s="21">
        <f t="shared" si="128"/>
        <v>0</v>
      </c>
      <c r="AP466" s="21">
        <f t="shared" si="128"/>
        <v>0</v>
      </c>
      <c r="AQ466" s="21">
        <f t="shared" si="128"/>
        <v>0</v>
      </c>
      <c r="AR466" s="21">
        <f t="shared" si="128"/>
        <v>0</v>
      </c>
    </row>
    <row r="467" spans="1:48" x14ac:dyDescent="0.25">
      <c r="H467" s="17" t="str">
        <f t="shared" si="127"/>
        <v>DIC5</v>
      </c>
      <c r="J467" s="61" t="s">
        <v>73</v>
      </c>
      <c r="K467" s="19" t="s">
        <v>324</v>
      </c>
      <c r="L467" s="22" t="str">
        <f>+$B$5</f>
        <v>LLO - Heavy</v>
      </c>
      <c r="M467" s="21">
        <f t="shared" si="129"/>
        <v>0</v>
      </c>
      <c r="N467" s="21">
        <f t="shared" si="128"/>
        <v>0</v>
      </c>
      <c r="O467" s="21">
        <f t="shared" si="128"/>
        <v>0</v>
      </c>
      <c r="P467" s="21">
        <f t="shared" si="128"/>
        <v>0</v>
      </c>
      <c r="Q467" s="21">
        <f t="shared" si="128"/>
        <v>0</v>
      </c>
      <c r="R467" s="21">
        <f t="shared" si="128"/>
        <v>0</v>
      </c>
      <c r="S467" s="21">
        <f t="shared" si="128"/>
        <v>0</v>
      </c>
      <c r="T467" s="21">
        <f t="shared" si="128"/>
        <v>0</v>
      </c>
      <c r="U467" s="21">
        <f t="shared" si="128"/>
        <v>0</v>
      </c>
      <c r="V467" s="21">
        <f t="shared" si="128"/>
        <v>0</v>
      </c>
      <c r="W467" s="21">
        <f t="shared" si="128"/>
        <v>0</v>
      </c>
      <c r="X467" s="21">
        <f t="shared" si="128"/>
        <v>0</v>
      </c>
      <c r="Y467" s="21">
        <f t="shared" si="128"/>
        <v>0</v>
      </c>
      <c r="Z467" s="21">
        <f t="shared" si="128"/>
        <v>0</v>
      </c>
      <c r="AA467" s="21">
        <f t="shared" si="128"/>
        <v>0</v>
      </c>
      <c r="AB467" s="21">
        <f t="shared" si="128"/>
        <v>0</v>
      </c>
      <c r="AC467" s="21">
        <f t="shared" si="128"/>
        <v>0</v>
      </c>
      <c r="AD467" s="21">
        <f t="shared" si="128"/>
        <v>0</v>
      </c>
      <c r="AE467" s="21">
        <f t="shared" si="128"/>
        <v>0</v>
      </c>
      <c r="AF467" s="21">
        <f t="shared" si="128"/>
        <v>0</v>
      </c>
      <c r="AG467" s="21">
        <f t="shared" si="128"/>
        <v>0</v>
      </c>
      <c r="AH467" s="21">
        <f t="shared" si="128"/>
        <v>0</v>
      </c>
      <c r="AI467" s="21">
        <f t="shared" si="128"/>
        <v>0</v>
      </c>
      <c r="AJ467" s="21">
        <f t="shared" si="128"/>
        <v>0</v>
      </c>
      <c r="AK467" s="21">
        <f t="shared" si="128"/>
        <v>0</v>
      </c>
      <c r="AL467" s="21">
        <f t="shared" si="128"/>
        <v>0</v>
      </c>
      <c r="AM467" s="21">
        <f t="shared" si="128"/>
        <v>0</v>
      </c>
      <c r="AN467" s="21">
        <f t="shared" si="128"/>
        <v>0</v>
      </c>
      <c r="AO467" s="21">
        <f t="shared" si="128"/>
        <v>0</v>
      </c>
      <c r="AP467" s="21">
        <f t="shared" si="128"/>
        <v>0</v>
      </c>
      <c r="AQ467" s="21">
        <f t="shared" si="128"/>
        <v>0</v>
      </c>
      <c r="AR467" s="21">
        <f t="shared" si="128"/>
        <v>0</v>
      </c>
    </row>
    <row r="468" spans="1:48" x14ac:dyDescent="0.25">
      <c r="H468" s="17" t="str">
        <f t="shared" si="127"/>
        <v>DIC5</v>
      </c>
      <c r="J468" s="61" t="s">
        <v>74</v>
      </c>
      <c r="K468" s="19" t="s">
        <v>326</v>
      </c>
      <c r="L468" s="22" t="str">
        <f>+$B$6</f>
        <v>PU - Ligth</v>
      </c>
      <c r="M468" s="21">
        <f t="shared" si="129"/>
        <v>0</v>
      </c>
      <c r="N468" s="21">
        <f t="shared" si="128"/>
        <v>0</v>
      </c>
      <c r="O468" s="21">
        <f t="shared" si="128"/>
        <v>0</v>
      </c>
      <c r="P468" s="21">
        <f t="shared" si="128"/>
        <v>0</v>
      </c>
      <c r="Q468" s="21">
        <f t="shared" si="128"/>
        <v>0</v>
      </c>
      <c r="R468" s="21">
        <f t="shared" si="128"/>
        <v>2.4718202920830641</v>
      </c>
      <c r="S468" s="21">
        <f t="shared" si="128"/>
        <v>2.3399898765053</v>
      </c>
      <c r="T468" s="21">
        <f t="shared" si="128"/>
        <v>0.26658893856164501</v>
      </c>
      <c r="U468" s="21">
        <f t="shared" si="128"/>
        <v>0</v>
      </c>
      <c r="V468" s="21">
        <f t="shared" si="128"/>
        <v>0</v>
      </c>
      <c r="W468" s="21">
        <f t="shared" si="128"/>
        <v>0</v>
      </c>
      <c r="X468" s="21">
        <f t="shared" si="128"/>
        <v>0</v>
      </c>
      <c r="Y468" s="21">
        <f t="shared" si="128"/>
        <v>0</v>
      </c>
      <c r="Z468" s="21">
        <f t="shared" si="128"/>
        <v>0</v>
      </c>
      <c r="AA468" s="21">
        <f t="shared" si="128"/>
        <v>0</v>
      </c>
      <c r="AB468" s="21">
        <f t="shared" si="128"/>
        <v>0</v>
      </c>
      <c r="AC468" s="21">
        <f t="shared" si="128"/>
        <v>0</v>
      </c>
      <c r="AD468" s="21">
        <f t="shared" si="128"/>
        <v>0</v>
      </c>
      <c r="AE468" s="21">
        <f t="shared" si="128"/>
        <v>0</v>
      </c>
      <c r="AF468" s="21">
        <f t="shared" si="128"/>
        <v>0</v>
      </c>
      <c r="AG468" s="21">
        <f t="shared" si="128"/>
        <v>0</v>
      </c>
      <c r="AH468" s="21">
        <f t="shared" si="128"/>
        <v>0</v>
      </c>
      <c r="AI468" s="21">
        <f t="shared" si="128"/>
        <v>0</v>
      </c>
      <c r="AJ468" s="21">
        <f t="shared" si="128"/>
        <v>0</v>
      </c>
      <c r="AK468" s="21">
        <f t="shared" si="128"/>
        <v>0</v>
      </c>
      <c r="AL468" s="21">
        <f t="shared" si="128"/>
        <v>0</v>
      </c>
      <c r="AM468" s="21">
        <f t="shared" si="128"/>
        <v>0</v>
      </c>
      <c r="AN468" s="21">
        <f t="shared" si="128"/>
        <v>0</v>
      </c>
      <c r="AO468" s="21">
        <f t="shared" si="128"/>
        <v>0</v>
      </c>
      <c r="AP468" s="21">
        <f t="shared" si="128"/>
        <v>0</v>
      </c>
      <c r="AQ468" s="21">
        <f t="shared" si="128"/>
        <v>0</v>
      </c>
      <c r="AR468" s="21">
        <f t="shared" si="128"/>
        <v>0</v>
      </c>
    </row>
    <row r="469" spans="1:48" x14ac:dyDescent="0.25">
      <c r="H469" s="17" t="str">
        <f t="shared" si="127"/>
        <v>DIC5</v>
      </c>
      <c r="J469" s="61" t="s">
        <v>75</v>
      </c>
      <c r="K469" s="19" t="s">
        <v>328</v>
      </c>
      <c r="L469" s="22" t="str">
        <f>+$B$7</f>
        <v>VMM - Medium</v>
      </c>
      <c r="M469" s="21">
        <f t="shared" si="129"/>
        <v>0</v>
      </c>
      <c r="N469" s="21">
        <f t="shared" si="128"/>
        <v>0</v>
      </c>
      <c r="O469" s="21">
        <f t="shared" si="128"/>
        <v>0</v>
      </c>
      <c r="P469" s="21">
        <f t="shared" si="128"/>
        <v>0</v>
      </c>
      <c r="Q469" s="21">
        <f t="shared" si="128"/>
        <v>0</v>
      </c>
      <c r="R469" s="21">
        <f t="shared" si="128"/>
        <v>0</v>
      </c>
      <c r="S469" s="21">
        <f t="shared" si="128"/>
        <v>0</v>
      </c>
      <c r="T469" s="21">
        <f t="shared" si="128"/>
        <v>0</v>
      </c>
      <c r="U469" s="21">
        <f t="shared" si="128"/>
        <v>0</v>
      </c>
      <c r="V469" s="21">
        <f t="shared" si="128"/>
        <v>0</v>
      </c>
      <c r="W469" s="21">
        <f t="shared" si="128"/>
        <v>0</v>
      </c>
      <c r="X469" s="21">
        <f t="shared" si="128"/>
        <v>0</v>
      </c>
      <c r="Y469" s="21">
        <f t="shared" si="128"/>
        <v>0</v>
      </c>
      <c r="Z469" s="21">
        <f t="shared" si="128"/>
        <v>0</v>
      </c>
      <c r="AA469" s="21">
        <f t="shared" si="128"/>
        <v>0</v>
      </c>
      <c r="AB469" s="21">
        <f t="shared" si="128"/>
        <v>0</v>
      </c>
      <c r="AC469" s="21">
        <f t="shared" si="128"/>
        <v>0</v>
      </c>
      <c r="AD469" s="21">
        <f t="shared" si="128"/>
        <v>0</v>
      </c>
      <c r="AE469" s="21">
        <f t="shared" si="128"/>
        <v>0</v>
      </c>
      <c r="AF469" s="21">
        <f t="shared" si="128"/>
        <v>0</v>
      </c>
      <c r="AG469" s="21">
        <f t="shared" si="128"/>
        <v>0</v>
      </c>
      <c r="AH469" s="21">
        <f t="shared" si="128"/>
        <v>0</v>
      </c>
      <c r="AI469" s="21">
        <f t="shared" si="128"/>
        <v>0</v>
      </c>
      <c r="AJ469" s="21">
        <f t="shared" si="128"/>
        <v>0</v>
      </c>
      <c r="AK469" s="21">
        <f t="shared" si="128"/>
        <v>0</v>
      </c>
      <c r="AL469" s="21">
        <f t="shared" si="128"/>
        <v>0</v>
      </c>
      <c r="AM469" s="21">
        <f t="shared" si="128"/>
        <v>0</v>
      </c>
      <c r="AN469" s="21">
        <f t="shared" si="128"/>
        <v>0</v>
      </c>
      <c r="AO469" s="21">
        <f t="shared" si="128"/>
        <v>0</v>
      </c>
      <c r="AP469" s="21">
        <f t="shared" si="128"/>
        <v>0</v>
      </c>
      <c r="AQ469" s="21">
        <f t="shared" si="128"/>
        <v>0</v>
      </c>
      <c r="AR469" s="21">
        <f t="shared" si="128"/>
        <v>0</v>
      </c>
    </row>
    <row r="470" spans="1:48" x14ac:dyDescent="0.25">
      <c r="H470" s="17" t="str">
        <f t="shared" si="127"/>
        <v>DIC5</v>
      </c>
      <c r="J470" s="61" t="s">
        <v>76</v>
      </c>
      <c r="K470" s="19" t="s">
        <v>330</v>
      </c>
      <c r="L470" s="22" t="str">
        <f>+$B$8</f>
        <v>VSM - Medium</v>
      </c>
      <c r="M470" s="21">
        <f t="shared" si="129"/>
        <v>66.418795987693329</v>
      </c>
      <c r="N470" s="21">
        <f t="shared" si="128"/>
        <v>59.303177233041104</v>
      </c>
      <c r="O470" s="21">
        <f t="shared" si="128"/>
        <v>51.800633755286945</v>
      </c>
      <c r="P470" s="21">
        <f t="shared" si="128"/>
        <v>44.298090277532502</v>
      </c>
      <c r="Q470" s="21">
        <f t="shared" si="128"/>
        <v>36.795546799778052</v>
      </c>
      <c r="R470" s="21">
        <f t="shared" si="128"/>
        <v>28.753950274052777</v>
      </c>
      <c r="S470" s="21">
        <f t="shared" si="128"/>
        <v>20.712353748327441</v>
      </c>
      <c r="T470" s="21">
        <f t="shared" si="128"/>
        <v>40.685554366983609</v>
      </c>
      <c r="U470" s="21">
        <f t="shared" si="128"/>
        <v>38.694016693812223</v>
      </c>
      <c r="V470" s="21">
        <f t="shared" si="128"/>
        <v>0</v>
      </c>
      <c r="W470" s="21">
        <f t="shared" si="128"/>
        <v>0</v>
      </c>
      <c r="X470" s="21">
        <f t="shared" si="128"/>
        <v>0</v>
      </c>
      <c r="Y470" s="21">
        <f t="shared" si="128"/>
        <v>0</v>
      </c>
      <c r="Z470" s="21">
        <f t="shared" si="128"/>
        <v>0</v>
      </c>
      <c r="AA470" s="21">
        <f t="shared" si="128"/>
        <v>0</v>
      </c>
      <c r="AB470" s="21">
        <f t="shared" si="128"/>
        <v>0</v>
      </c>
      <c r="AC470" s="21">
        <f t="shared" si="128"/>
        <v>0</v>
      </c>
      <c r="AD470" s="21">
        <f t="shared" si="128"/>
        <v>0</v>
      </c>
      <c r="AE470" s="21">
        <f t="shared" si="128"/>
        <v>0</v>
      </c>
      <c r="AF470" s="21">
        <f t="shared" si="128"/>
        <v>0</v>
      </c>
      <c r="AG470" s="21">
        <f t="shared" si="128"/>
        <v>0</v>
      </c>
      <c r="AH470" s="21">
        <f t="shared" si="128"/>
        <v>0</v>
      </c>
      <c r="AI470" s="21">
        <f t="shared" si="128"/>
        <v>0</v>
      </c>
      <c r="AJ470" s="21">
        <f t="shared" si="128"/>
        <v>0</v>
      </c>
      <c r="AK470" s="21">
        <f t="shared" si="128"/>
        <v>0</v>
      </c>
      <c r="AL470" s="21">
        <f t="shared" si="128"/>
        <v>0</v>
      </c>
      <c r="AM470" s="21">
        <f t="shared" si="128"/>
        <v>0</v>
      </c>
      <c r="AN470" s="21">
        <f t="shared" si="128"/>
        <v>0</v>
      </c>
      <c r="AO470" s="21">
        <f t="shared" si="128"/>
        <v>0</v>
      </c>
      <c r="AP470" s="21">
        <f t="shared" si="128"/>
        <v>0</v>
      </c>
      <c r="AQ470" s="21">
        <f t="shared" si="128"/>
        <v>0</v>
      </c>
      <c r="AR470" s="21">
        <f t="shared" si="128"/>
        <v>0</v>
      </c>
    </row>
    <row r="471" spans="1:48" x14ac:dyDescent="0.25">
      <c r="H471" s="17" t="str">
        <f t="shared" si="127"/>
        <v>DIC5</v>
      </c>
      <c r="J471" s="61" t="s">
        <v>77</v>
      </c>
      <c r="K471" s="19" t="s">
        <v>332</v>
      </c>
      <c r="L471" s="22" t="str">
        <f>+$B$9</f>
        <v>VIM - GAS</v>
      </c>
      <c r="M471" s="21">
        <f t="shared" si="129"/>
        <v>43.78149116499241</v>
      </c>
      <c r="N471" s="21">
        <f t="shared" si="128"/>
        <v>41.676014469442698</v>
      </c>
      <c r="O471" s="21">
        <f t="shared" si="128"/>
        <v>40.871879394403436</v>
      </c>
      <c r="P471" s="21">
        <f t="shared" si="128"/>
        <v>40.067744319363896</v>
      </c>
      <c r="Q471" s="21">
        <f t="shared" si="128"/>
        <v>39.263609244324634</v>
      </c>
      <c r="R471" s="21">
        <f t="shared" si="128"/>
        <v>34.996877029252502</v>
      </c>
      <c r="S471" s="21">
        <f t="shared" si="128"/>
        <v>31.743038598729719</v>
      </c>
      <c r="T471" s="21">
        <f t="shared" si="128"/>
        <v>36.909354878573282</v>
      </c>
      <c r="U471" s="21">
        <f t="shared" si="128"/>
        <v>33.389505333273085</v>
      </c>
      <c r="V471" s="21">
        <f t="shared" si="128"/>
        <v>30.366834771320722</v>
      </c>
      <c r="W471" s="21">
        <f t="shared" si="128"/>
        <v>27.344164209368362</v>
      </c>
      <c r="X471" s="21">
        <f t="shared" si="128"/>
        <v>24.321493647415974</v>
      </c>
      <c r="Y471" s="21">
        <f t="shared" si="128"/>
        <v>22.348817101036055</v>
      </c>
      <c r="Z471" s="21">
        <f t="shared" si="128"/>
        <v>20.376140554656139</v>
      </c>
      <c r="AA471" s="21">
        <f t="shared" si="128"/>
        <v>7.5107022748254444</v>
      </c>
      <c r="AB471" s="21">
        <f t="shared" si="128"/>
        <v>0</v>
      </c>
      <c r="AC471" s="21">
        <f t="shared" si="128"/>
        <v>0</v>
      </c>
      <c r="AD471" s="21">
        <f t="shared" si="128"/>
        <v>0</v>
      </c>
      <c r="AE471" s="21">
        <f t="shared" si="128"/>
        <v>0</v>
      </c>
      <c r="AF471" s="21">
        <f t="shared" si="128"/>
        <v>0</v>
      </c>
      <c r="AG471" s="21">
        <f t="shared" si="128"/>
        <v>0</v>
      </c>
      <c r="AH471" s="21">
        <f t="shared" si="128"/>
        <v>0</v>
      </c>
      <c r="AI471" s="21">
        <f t="shared" si="128"/>
        <v>0</v>
      </c>
      <c r="AJ471" s="21">
        <f t="shared" si="128"/>
        <v>0</v>
      </c>
      <c r="AK471" s="21">
        <f t="shared" si="128"/>
        <v>0</v>
      </c>
      <c r="AL471" s="21">
        <f t="shared" si="128"/>
        <v>0</v>
      </c>
      <c r="AM471" s="21">
        <f t="shared" si="128"/>
        <v>0</v>
      </c>
      <c r="AN471" s="21">
        <f t="shared" si="128"/>
        <v>0</v>
      </c>
      <c r="AO471" s="21">
        <f t="shared" si="128"/>
        <v>0</v>
      </c>
      <c r="AP471" s="21">
        <f t="shared" si="128"/>
        <v>0</v>
      </c>
      <c r="AQ471" s="21">
        <f t="shared" si="128"/>
        <v>0</v>
      </c>
      <c r="AR471" s="21">
        <f t="shared" si="128"/>
        <v>0</v>
      </c>
    </row>
    <row r="472" spans="1:48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22"/>
      <c r="M472" s="69">
        <f>+SUM(M465:M471)</f>
        <v>1173.2932188357968</v>
      </c>
      <c r="N472" s="69">
        <f t="shared" ref="N472:AR472" si="130">+SUM(N465:N471)</f>
        <v>1112.2584686913642</v>
      </c>
      <c r="O472" s="69">
        <f t="shared" si="130"/>
        <v>999.57800552613764</v>
      </c>
      <c r="P472" s="69">
        <f t="shared" si="130"/>
        <v>965.12182681136858</v>
      </c>
      <c r="Q472" s="69">
        <f t="shared" si="130"/>
        <v>599.44479429249793</v>
      </c>
      <c r="R472" s="69">
        <f t="shared" si="130"/>
        <v>562.25897162750073</v>
      </c>
      <c r="S472" s="69">
        <f t="shared" si="130"/>
        <v>523.48239203938942</v>
      </c>
      <c r="T472" s="69">
        <f t="shared" si="130"/>
        <v>524.86075085593075</v>
      </c>
      <c r="U472" s="69">
        <f t="shared" si="130"/>
        <v>278.68777887978666</v>
      </c>
      <c r="V472" s="69">
        <f t="shared" si="130"/>
        <v>160.63952167637822</v>
      </c>
      <c r="W472" s="69">
        <f t="shared" si="130"/>
        <v>93.948852586165856</v>
      </c>
      <c r="X472" s="69">
        <f t="shared" si="130"/>
        <v>89.311245996628756</v>
      </c>
      <c r="Y472" s="69">
        <f t="shared" si="130"/>
        <v>87.338569450248826</v>
      </c>
      <c r="Z472" s="69">
        <f t="shared" si="130"/>
        <v>43.299186322610502</v>
      </c>
      <c r="AA472" s="69">
        <f t="shared" si="130"/>
        <v>7.5107022748254444</v>
      </c>
      <c r="AB472" s="69">
        <f t="shared" si="130"/>
        <v>0</v>
      </c>
      <c r="AC472" s="69">
        <f t="shared" si="130"/>
        <v>0</v>
      </c>
      <c r="AD472" s="69">
        <f t="shared" si="130"/>
        <v>0</v>
      </c>
      <c r="AE472" s="69">
        <f t="shared" si="130"/>
        <v>0</v>
      </c>
      <c r="AF472" s="69">
        <f t="shared" si="130"/>
        <v>0</v>
      </c>
      <c r="AG472" s="69">
        <f t="shared" si="130"/>
        <v>0</v>
      </c>
      <c r="AH472" s="69">
        <f t="shared" si="130"/>
        <v>0</v>
      </c>
      <c r="AI472" s="69">
        <f t="shared" si="130"/>
        <v>0</v>
      </c>
      <c r="AJ472" s="69">
        <f t="shared" si="130"/>
        <v>0</v>
      </c>
      <c r="AK472" s="69">
        <f t="shared" si="130"/>
        <v>0</v>
      </c>
      <c r="AL472" s="69">
        <f t="shared" si="130"/>
        <v>0</v>
      </c>
      <c r="AM472" s="69">
        <f t="shared" si="130"/>
        <v>0</v>
      </c>
      <c r="AN472" s="69">
        <f t="shared" si="130"/>
        <v>0</v>
      </c>
      <c r="AO472" s="69">
        <f t="shared" si="130"/>
        <v>0</v>
      </c>
      <c r="AP472" s="69">
        <f t="shared" si="130"/>
        <v>0</v>
      </c>
      <c r="AQ472" s="69">
        <f t="shared" si="130"/>
        <v>0</v>
      </c>
      <c r="AR472" s="69">
        <f t="shared" si="130"/>
        <v>0</v>
      </c>
    </row>
    <row r="474" spans="1:48" ht="18.75" x14ac:dyDescent="0.3">
      <c r="I474" s="17" t="str">
        <f>+IF(OR(J475="OIL",J475="OIL-eq"),$I$5,IF(J475="GAS",$I$4,IF(J475="GSL",$I$8,IF(J475="DSL",$I$9,IF(J475="KER",$I$10,IF(J475="LPG",$I$11,IF(J475="HFO",$I$12,IF(J475="AVG",$I$13,IF(J475="RFG",$I$14,IF(J475="ELC",$I$15,$I$16))))))))))</f>
        <v>GWh/año</v>
      </c>
      <c r="K474" s="34" t="s">
        <v>459</v>
      </c>
    </row>
    <row r="475" spans="1:48" x14ac:dyDescent="0.25">
      <c r="I475" s="115">
        <f>+IF(OR(J475="OIL",J475="OIL-eq"),$H$5,IF(J475="GAS",$H$4,IF(J475="GSL",$H$8,IF(J475="DSL",$H$9,IF(J475="KER",$H$10,IF(J475="LPG",$H$11,IF(J475="HFO",$H$12,IF(J475="AVG",$H$13,IF(J475="RFG",$H$14,IF(J475="ELC",$H$15,$H$16))))))))))</f>
        <v>277.77777777777777</v>
      </c>
      <c r="J475" s="106" t="s">
        <v>348</v>
      </c>
      <c r="K475" s="56" t="s">
        <v>389</v>
      </c>
    </row>
    <row r="476" spans="1:48" x14ac:dyDescent="0.25">
      <c r="H476" s="12"/>
      <c r="I476" s="12"/>
      <c r="J476" s="15"/>
      <c r="K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:48" x14ac:dyDescent="0.25">
      <c r="H478" s="17" t="str">
        <f t="shared" ref="H478:H484" si="131">+$B$1</f>
        <v>DIC5</v>
      </c>
      <c r="J478" s="24" t="s">
        <v>84</v>
      </c>
      <c r="K478" s="54" t="s">
        <v>290</v>
      </c>
      <c r="L478" s="22" t="str">
        <f>+$B$3</f>
        <v>GU - Gas</v>
      </c>
      <c r="M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R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8" x14ac:dyDescent="0.25">
      <c r="H479" s="17" t="str">
        <f t="shared" si="131"/>
        <v>DIC5</v>
      </c>
      <c r="J479" s="24" t="s">
        <v>85</v>
      </c>
      <c r="K479" s="54" t="s">
        <v>232</v>
      </c>
      <c r="L479" s="22" t="str">
        <f>+$B$4</f>
        <v>LLO - Ligth</v>
      </c>
      <c r="M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N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O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P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Q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R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S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T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U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R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8" x14ac:dyDescent="0.25">
      <c r="H480" s="17" t="str">
        <f t="shared" si="131"/>
        <v>DIC5</v>
      </c>
      <c r="J480" s="24"/>
      <c r="K480" s="54"/>
      <c r="L480" s="22" t="str">
        <f>+$B$5</f>
        <v>LLO - Heavy</v>
      </c>
      <c r="M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R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8" x14ac:dyDescent="0.25">
      <c r="H481" s="17" t="str">
        <f t="shared" si="131"/>
        <v>DIC5</v>
      </c>
      <c r="J481" s="24" t="s">
        <v>434</v>
      </c>
      <c r="K481" s="54" t="s">
        <v>291</v>
      </c>
      <c r="L481" s="22" t="str">
        <f>+$B$6</f>
        <v>PU - Ligth</v>
      </c>
      <c r="M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R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8" x14ac:dyDescent="0.25">
      <c r="H482" s="17" t="str">
        <f t="shared" si="131"/>
        <v>DIC5</v>
      </c>
      <c r="J482" s="24" t="s">
        <v>86</v>
      </c>
      <c r="K482" s="54" t="s">
        <v>292</v>
      </c>
      <c r="L482" s="22" t="str">
        <f>+$B$7</f>
        <v>VMM - Medium</v>
      </c>
      <c r="M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R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8" x14ac:dyDescent="0.25">
      <c r="H483" s="17" t="str">
        <f t="shared" si="131"/>
        <v>DIC5</v>
      </c>
      <c r="J483" s="24" t="s">
        <v>87</v>
      </c>
      <c r="K483" s="54" t="s">
        <v>293</v>
      </c>
      <c r="L483" s="22" t="str">
        <f>+$B$8</f>
        <v>VSM - Medium</v>
      </c>
      <c r="M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R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8" x14ac:dyDescent="0.25">
      <c r="H484" s="17" t="str">
        <f t="shared" si="131"/>
        <v>DIC5</v>
      </c>
      <c r="J484" s="24" t="s">
        <v>88</v>
      </c>
      <c r="K484" s="54" t="s">
        <v>233</v>
      </c>
      <c r="L484" s="22" t="str">
        <f>+$B$9</f>
        <v>VIM - GAS</v>
      </c>
      <c r="M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N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O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P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Q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R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S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T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U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V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W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X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Y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Z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AA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B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R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8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22"/>
      <c r="M485" s="69">
        <f>+SUM(M478:M484)</f>
        <v>616.0504035879369</v>
      </c>
      <c r="N485" s="69">
        <f t="shared" ref="N485" si="132">+SUM(N478:N484)</f>
        <v>588.30750747728052</v>
      </c>
      <c r="O485" s="69">
        <f t="shared" ref="O485:AR485" si="133">+SUM(O478:O484)</f>
        <v>509.7262188037642</v>
      </c>
      <c r="P485" s="69">
        <f t="shared" si="133"/>
        <v>503.65509765592526</v>
      </c>
      <c r="Q485" s="69">
        <f t="shared" si="133"/>
        <v>190.55809872529585</v>
      </c>
      <c r="R485" s="69">
        <f t="shared" si="133"/>
        <v>187.21944053850945</v>
      </c>
      <c r="S485" s="69">
        <f t="shared" si="133"/>
        <v>183.88078235172333</v>
      </c>
      <c r="T485" s="69">
        <f t="shared" si="133"/>
        <v>181.13599664981916</v>
      </c>
      <c r="U485" s="69">
        <f t="shared" si="133"/>
        <v>26.387989783700888</v>
      </c>
      <c r="V485" s="69">
        <f t="shared" si="133"/>
        <v>24.168610171971611</v>
      </c>
      <c r="W485" s="69">
        <f t="shared" si="133"/>
        <v>21.949230560242306</v>
      </c>
      <c r="X485" s="69">
        <f t="shared" si="133"/>
        <v>19.729850948513</v>
      </c>
      <c r="Y485" s="69">
        <f t="shared" si="133"/>
        <v>18.172902642487944</v>
      </c>
      <c r="Z485" s="69">
        <f t="shared" si="133"/>
        <v>16.61595433646286</v>
      </c>
      <c r="AA485" s="69">
        <f t="shared" si="133"/>
        <v>7.5107022748254444</v>
      </c>
      <c r="AB485" s="69">
        <f t="shared" si="133"/>
        <v>0</v>
      </c>
      <c r="AC485" s="69">
        <f t="shared" si="133"/>
        <v>0</v>
      </c>
      <c r="AD485" s="69">
        <f t="shared" si="133"/>
        <v>0</v>
      </c>
      <c r="AE485" s="69">
        <f t="shared" si="133"/>
        <v>0</v>
      </c>
      <c r="AF485" s="69">
        <f t="shared" si="133"/>
        <v>0</v>
      </c>
      <c r="AG485" s="69">
        <f t="shared" si="133"/>
        <v>0</v>
      </c>
      <c r="AH485" s="69">
        <f t="shared" si="133"/>
        <v>0</v>
      </c>
      <c r="AI485" s="69">
        <f t="shared" si="133"/>
        <v>0</v>
      </c>
      <c r="AJ485" s="69">
        <f t="shared" si="133"/>
        <v>0</v>
      </c>
      <c r="AK485" s="69">
        <f t="shared" si="133"/>
        <v>0</v>
      </c>
      <c r="AL485" s="69">
        <f t="shared" si="133"/>
        <v>0</v>
      </c>
      <c r="AM485" s="69">
        <f t="shared" si="133"/>
        <v>0</v>
      </c>
      <c r="AN485" s="69">
        <f t="shared" si="133"/>
        <v>0</v>
      </c>
      <c r="AO485" s="69">
        <f t="shared" si="133"/>
        <v>0</v>
      </c>
      <c r="AP485" s="69">
        <f t="shared" si="133"/>
        <v>0</v>
      </c>
      <c r="AQ485" s="69">
        <f t="shared" si="133"/>
        <v>0</v>
      </c>
      <c r="AR485" s="69">
        <f t="shared" si="133"/>
        <v>0</v>
      </c>
    </row>
    <row r="487" spans="1:48" ht="18.75" x14ac:dyDescent="0.3">
      <c r="I487" s="17" t="str">
        <f>+IF(OR(J488="OIL",J488="OIL-eq"),$I$5,IF(J488="GAS",$I$4,IF(J488="GSL",$I$8,IF(J488="DSL",$I$9,IF(J488="KER",$I$10,IF(J488="LPG",$I$11,IF(J488="HFO",$I$12,IF(J488="AVG",$I$13,IF(J488="RFG",$I$14,IF(J488="ELC",$I$15,$I$16))))))))))</f>
        <v>GWh/año</v>
      </c>
      <c r="K487" s="34" t="s">
        <v>460</v>
      </c>
    </row>
    <row r="488" spans="1:48" x14ac:dyDescent="0.25">
      <c r="I488" s="115">
        <f>+IF(OR(J488="OIL",J488="OIL-eq"),$H$5,IF(J488="GAS",$H$4,IF(J488="GSL",$H$8,IF(J488="DSL",$H$9,IF(J488="KER",$H$10,IF(J488="LPG",$H$11,IF(J488="HFO",$H$12,IF(J488="AVG",$H$13,IF(J488="RFG",$H$14,IF(J488="ELC",$H$15,$H$16))))))))))</f>
        <v>277.77777777777777</v>
      </c>
      <c r="J488" s="106" t="s">
        <v>348</v>
      </c>
      <c r="K488" s="56" t="s">
        <v>389</v>
      </c>
    </row>
    <row r="489" spans="1:48" x14ac:dyDescent="0.25">
      <c r="H489" s="12"/>
      <c r="I489" s="12"/>
      <c r="J489" s="15"/>
      <c r="K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:48" x14ac:dyDescent="0.25">
      <c r="H491" s="17" t="str">
        <f t="shared" ref="H491:H497" si="134">+$B$1</f>
        <v>DIC5</v>
      </c>
      <c r="J491" s="24" t="s">
        <v>458</v>
      </c>
      <c r="K491" s="54" t="s">
        <v>294</v>
      </c>
      <c r="L491" s="22" t="str">
        <f>+$B$3</f>
        <v>GU - Gas</v>
      </c>
      <c r="M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R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8" x14ac:dyDescent="0.25">
      <c r="H492" s="17" t="str">
        <f t="shared" si="134"/>
        <v>DIC5</v>
      </c>
      <c r="J492" s="24" t="s">
        <v>89</v>
      </c>
      <c r="K492" s="56" t="s">
        <v>234</v>
      </c>
      <c r="L492" s="22" t="str">
        <f>+$B$4</f>
        <v>LLO - Ligth</v>
      </c>
      <c r="M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N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O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P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Q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R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S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T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U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V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W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X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Z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AA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R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8" x14ac:dyDescent="0.25">
      <c r="H493" s="17" t="str">
        <f t="shared" si="134"/>
        <v>DIC5</v>
      </c>
      <c r="J493" s="24"/>
      <c r="K493" s="54"/>
      <c r="L493" s="22" t="str">
        <f>+$B$5</f>
        <v>LLO - Heavy</v>
      </c>
      <c r="M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R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8" x14ac:dyDescent="0.25">
      <c r="H494" s="17" t="str">
        <f t="shared" si="134"/>
        <v>DIC5</v>
      </c>
      <c r="J494" s="24" t="s">
        <v>90</v>
      </c>
      <c r="K494" s="54" t="s">
        <v>235</v>
      </c>
      <c r="L494" s="22" t="str">
        <f>+$B$6</f>
        <v>PU - Ligth</v>
      </c>
      <c r="M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R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S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T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U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R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8" x14ac:dyDescent="0.25">
      <c r="H495" s="17" t="str">
        <f t="shared" si="134"/>
        <v>DIC5</v>
      </c>
      <c r="J495" s="24" t="s">
        <v>431</v>
      </c>
      <c r="K495" s="54" t="s">
        <v>295</v>
      </c>
      <c r="L495" s="22" t="str">
        <f>+$B$7</f>
        <v>VMM - Medium</v>
      </c>
      <c r="M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R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8" x14ac:dyDescent="0.25">
      <c r="H496" s="17" t="str">
        <f t="shared" si="134"/>
        <v>DIC5</v>
      </c>
      <c r="J496" s="24" t="s">
        <v>91</v>
      </c>
      <c r="K496" s="54" t="s">
        <v>236</v>
      </c>
      <c r="L496" s="22" t="str">
        <f>+$B$8</f>
        <v>VSM - Medium</v>
      </c>
      <c r="M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N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O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P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Q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R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S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T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U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V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R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8" x14ac:dyDescent="0.25">
      <c r="H497" s="17" t="str">
        <f t="shared" si="134"/>
        <v>DIC5</v>
      </c>
      <c r="J497" s="24" t="s">
        <v>92</v>
      </c>
      <c r="K497" s="54" t="s">
        <v>296</v>
      </c>
      <c r="L497" s="22" t="str">
        <f>+$B$9</f>
        <v>VIM - GAS</v>
      </c>
      <c r="M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N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O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P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Q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R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T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U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V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W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X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Y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Z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AA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R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8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22"/>
      <c r="M498" s="69">
        <f>+SUM(M491:M497)</f>
        <v>557.24281524785988</v>
      </c>
      <c r="N498" s="69">
        <f t="shared" ref="N498" si="135">+SUM(N491:N497)</f>
        <v>523.9509612140838</v>
      </c>
      <c r="O498" s="69">
        <f t="shared" ref="O498:AR498" si="136">+SUM(O491:O497)</f>
        <v>489.85178672237339</v>
      </c>
      <c r="P498" s="69">
        <f t="shared" si="136"/>
        <v>461.46672915544332</v>
      </c>
      <c r="Q498" s="69">
        <f t="shared" si="136"/>
        <v>408.88669556720208</v>
      </c>
      <c r="R498" s="69">
        <f t="shared" si="136"/>
        <v>375.0395310889914</v>
      </c>
      <c r="S498" s="69">
        <f t="shared" si="136"/>
        <v>339.60160968766604</v>
      </c>
      <c r="T498" s="69">
        <f t="shared" si="136"/>
        <v>343.72475420611158</v>
      </c>
      <c r="U498" s="69">
        <f t="shared" si="136"/>
        <v>252.29978909608579</v>
      </c>
      <c r="V498" s="69">
        <f t="shared" si="136"/>
        <v>136.47091150440662</v>
      </c>
      <c r="W498" s="69">
        <f t="shared" si="136"/>
        <v>71.999622025923557</v>
      </c>
      <c r="X498" s="69">
        <f t="shared" si="136"/>
        <v>69.581395048115752</v>
      </c>
      <c r="Y498" s="69">
        <f t="shared" si="136"/>
        <v>69.165666807760886</v>
      </c>
      <c r="Z498" s="69">
        <f t="shared" si="136"/>
        <v>26.683231986147643</v>
      </c>
      <c r="AA498" s="69">
        <f t="shared" si="136"/>
        <v>0</v>
      </c>
      <c r="AB498" s="69">
        <f t="shared" si="136"/>
        <v>0</v>
      </c>
      <c r="AC498" s="69">
        <f t="shared" si="136"/>
        <v>0</v>
      </c>
      <c r="AD498" s="69">
        <f t="shared" si="136"/>
        <v>0</v>
      </c>
      <c r="AE498" s="69">
        <f t="shared" si="136"/>
        <v>0</v>
      </c>
      <c r="AF498" s="69">
        <f t="shared" si="136"/>
        <v>0</v>
      </c>
      <c r="AG498" s="69">
        <f t="shared" si="136"/>
        <v>0</v>
      </c>
      <c r="AH498" s="69">
        <f t="shared" si="136"/>
        <v>0</v>
      </c>
      <c r="AI498" s="69">
        <f t="shared" si="136"/>
        <v>0</v>
      </c>
      <c r="AJ498" s="69">
        <f t="shared" si="136"/>
        <v>0</v>
      </c>
      <c r="AK498" s="69">
        <f t="shared" si="136"/>
        <v>0</v>
      </c>
      <c r="AL498" s="69">
        <f t="shared" si="136"/>
        <v>0</v>
      </c>
      <c r="AM498" s="69">
        <f t="shared" si="136"/>
        <v>0</v>
      </c>
      <c r="AN498" s="69">
        <f t="shared" si="136"/>
        <v>0</v>
      </c>
      <c r="AO498" s="69">
        <f t="shared" si="136"/>
        <v>0</v>
      </c>
      <c r="AP498" s="69">
        <f t="shared" si="136"/>
        <v>0</v>
      </c>
      <c r="AQ498" s="69">
        <f t="shared" si="136"/>
        <v>0</v>
      </c>
      <c r="AR498" s="69">
        <f t="shared" si="136"/>
        <v>0</v>
      </c>
    </row>
    <row r="499" spans="1:48" s="195" customFormat="1" x14ac:dyDescent="0.25">
      <c r="A499" s="190"/>
      <c r="B499" s="190"/>
      <c r="C499" s="190"/>
      <c r="D499" s="190"/>
      <c r="E499" s="190"/>
      <c r="F499" s="191"/>
      <c r="H499" s="196"/>
      <c r="I499" s="196"/>
      <c r="L499" s="194"/>
    </row>
    <row r="500" spans="1:48" ht="18.75" x14ac:dyDescent="0.3">
      <c r="I500" s="17" t="str">
        <f>+IF(OR(J501="OIL",J501="OIL-eq"),$I$5,IF(J501="GAS",$I$4,IF(J501="GSL",$I$8,IF(J501="DSL",$I$9,IF(J501="KER",$I$10,IF(J501="LPG",$I$11,IF(J501="HFO",$I$12,IF(J501="AVG",$I$13,IF(J501="RFG",$I$14,IF(J501="ELC",$I$15,$I$16))))))))))</f>
        <v>GWh/año</v>
      </c>
      <c r="K500" s="34" t="s">
        <v>461</v>
      </c>
    </row>
    <row r="501" spans="1:48" x14ac:dyDescent="0.25">
      <c r="I501" s="115">
        <f>+IF(OR(J501="OIL",J501="OIL-eq"),$H$5,IF(J501="GAS",$H$4,IF(J501="GSL",$H$8,IF(J501="DSL",$H$9,IF(J501="KER",$H$10,IF(J501="LPG",$H$11,IF(J501="HFO",$H$12,IF(J501="AVG",$H$13,IF(J501="RFG",$H$14,IF(J501="ELC",$H$15,$H$16))))))))))</f>
        <v>277.77777777777777</v>
      </c>
      <c r="J501" s="106" t="s">
        <v>348</v>
      </c>
      <c r="K501" s="41" t="s">
        <v>26</v>
      </c>
    </row>
    <row r="502" spans="1:48" x14ac:dyDescent="0.25">
      <c r="H502" s="12"/>
      <c r="I502" s="12"/>
      <c r="J502" s="15"/>
      <c r="K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:48" x14ac:dyDescent="0.25">
      <c r="H504" s="17" t="str">
        <f t="shared" ref="H504:H510" si="137">+$B$1</f>
        <v>DIC5</v>
      </c>
      <c r="J504" s="61" t="s">
        <v>72</v>
      </c>
      <c r="K504" s="19" t="s">
        <v>320</v>
      </c>
      <c r="L504" s="22" t="str">
        <f>+$B$3</f>
        <v>GU - Gas</v>
      </c>
      <c r="M504" s="21">
        <f>+M517+M582</f>
        <v>201.87721338746056</v>
      </c>
      <c r="N504" s="21">
        <f t="shared" ref="N504:AR510" si="138">+N517+N582</f>
        <v>163.13333760455498</v>
      </c>
      <c r="O504" s="21">
        <f t="shared" si="138"/>
        <v>127.72447965711805</v>
      </c>
      <c r="P504" s="21">
        <f t="shared" si="138"/>
        <v>149.15825053600972</v>
      </c>
      <c r="Q504" s="21">
        <f t="shared" si="138"/>
        <v>142.17070700173696</v>
      </c>
      <c r="R504" s="21">
        <f t="shared" si="138"/>
        <v>0</v>
      </c>
      <c r="S504" s="21">
        <f t="shared" si="138"/>
        <v>0</v>
      </c>
      <c r="T504" s="21">
        <f t="shared" si="138"/>
        <v>0</v>
      </c>
      <c r="U504" s="21">
        <f t="shared" si="138"/>
        <v>0</v>
      </c>
      <c r="V504" s="21">
        <f t="shared" si="138"/>
        <v>0</v>
      </c>
      <c r="W504" s="21">
        <f t="shared" si="138"/>
        <v>0</v>
      </c>
      <c r="X504" s="21">
        <f t="shared" si="138"/>
        <v>0</v>
      </c>
      <c r="Y504" s="21">
        <f t="shared" si="138"/>
        <v>0</v>
      </c>
      <c r="Z504" s="21">
        <f t="shared" si="138"/>
        <v>0</v>
      </c>
      <c r="AA504" s="21">
        <f t="shared" si="138"/>
        <v>0</v>
      </c>
      <c r="AB504" s="21">
        <f t="shared" si="138"/>
        <v>0</v>
      </c>
      <c r="AC504" s="21">
        <f t="shared" si="138"/>
        <v>0</v>
      </c>
      <c r="AD504" s="21">
        <f t="shared" si="138"/>
        <v>0</v>
      </c>
      <c r="AE504" s="21">
        <f t="shared" si="138"/>
        <v>0</v>
      </c>
      <c r="AF504" s="21">
        <f t="shared" si="138"/>
        <v>0</v>
      </c>
      <c r="AG504" s="21">
        <f t="shared" si="138"/>
        <v>0</v>
      </c>
      <c r="AH504" s="21">
        <f t="shared" si="138"/>
        <v>0</v>
      </c>
      <c r="AI504" s="21">
        <f t="shared" si="138"/>
        <v>0</v>
      </c>
      <c r="AJ504" s="21">
        <f t="shared" si="138"/>
        <v>0</v>
      </c>
      <c r="AK504" s="21">
        <f t="shared" si="138"/>
        <v>0</v>
      </c>
      <c r="AL504" s="21">
        <f t="shared" si="138"/>
        <v>0</v>
      </c>
      <c r="AM504" s="21">
        <f t="shared" si="138"/>
        <v>0</v>
      </c>
      <c r="AN504" s="21">
        <f t="shared" si="138"/>
        <v>0</v>
      </c>
      <c r="AO504" s="21">
        <f t="shared" si="138"/>
        <v>0</v>
      </c>
      <c r="AP504" s="21">
        <f t="shared" si="138"/>
        <v>0</v>
      </c>
      <c r="AQ504" s="21">
        <f t="shared" si="138"/>
        <v>0</v>
      </c>
      <c r="AR504" s="21">
        <f t="shared" si="138"/>
        <v>0</v>
      </c>
    </row>
    <row r="505" spans="1:48" x14ac:dyDescent="0.25">
      <c r="H505" s="17" t="str">
        <f t="shared" si="137"/>
        <v>DIC5</v>
      </c>
      <c r="J505" s="61" t="s">
        <v>73</v>
      </c>
      <c r="K505" s="19" t="s">
        <v>322</v>
      </c>
      <c r="L505" s="22" t="str">
        <f>+$B$4</f>
        <v>LLO - Ligth</v>
      </c>
      <c r="M505" s="21">
        <f>+M518+M583</f>
        <v>4111.6327770208782</v>
      </c>
      <c r="N505" s="21">
        <f t="shared" si="138"/>
        <v>3913.616408100811</v>
      </c>
      <c r="O505" s="21">
        <f t="shared" si="138"/>
        <v>3669.1587943577752</v>
      </c>
      <c r="P505" s="21">
        <f t="shared" si="138"/>
        <v>3521.5538242398306</v>
      </c>
      <c r="Q505" s="21">
        <f t="shared" si="138"/>
        <v>2963.8509473138802</v>
      </c>
      <c r="R505" s="21">
        <f t="shared" si="138"/>
        <v>2769.5048297458416</v>
      </c>
      <c r="S505" s="21">
        <f t="shared" si="138"/>
        <v>2575.158712177803</v>
      </c>
      <c r="T505" s="21">
        <f t="shared" si="138"/>
        <v>2421.0440105671778</v>
      </c>
      <c r="U505" s="21">
        <f t="shared" si="138"/>
        <v>1915.2326563644363</v>
      </c>
      <c r="V505" s="21">
        <f t="shared" si="138"/>
        <v>1655.8132893220527</v>
      </c>
      <c r="W505" s="21">
        <f t="shared" si="138"/>
        <v>1052.1449795853666</v>
      </c>
      <c r="X505" s="21">
        <f t="shared" si="138"/>
        <v>1024.7722769235445</v>
      </c>
      <c r="Y505" s="21">
        <f t="shared" si="138"/>
        <v>1024.7722769235445</v>
      </c>
      <c r="Z505" s="21">
        <f t="shared" si="138"/>
        <v>725.65711690158605</v>
      </c>
      <c r="AA505" s="21">
        <f t="shared" si="138"/>
        <v>0</v>
      </c>
      <c r="AB505" s="21">
        <f t="shared" si="138"/>
        <v>0</v>
      </c>
      <c r="AC505" s="21">
        <f t="shared" si="138"/>
        <v>0</v>
      </c>
      <c r="AD505" s="21">
        <f t="shared" si="138"/>
        <v>0</v>
      </c>
      <c r="AE505" s="21">
        <f t="shared" si="138"/>
        <v>0</v>
      </c>
      <c r="AF505" s="21">
        <f t="shared" si="138"/>
        <v>0</v>
      </c>
      <c r="AG505" s="21">
        <f t="shared" si="138"/>
        <v>0</v>
      </c>
      <c r="AH505" s="21">
        <f t="shared" si="138"/>
        <v>0</v>
      </c>
      <c r="AI505" s="21">
        <f t="shared" si="138"/>
        <v>0</v>
      </c>
      <c r="AJ505" s="21">
        <f t="shared" si="138"/>
        <v>0</v>
      </c>
      <c r="AK505" s="21">
        <f t="shared" si="138"/>
        <v>0</v>
      </c>
      <c r="AL505" s="21">
        <f t="shared" si="138"/>
        <v>0</v>
      </c>
      <c r="AM505" s="21">
        <f t="shared" si="138"/>
        <v>0</v>
      </c>
      <c r="AN505" s="21">
        <f t="shared" si="138"/>
        <v>0</v>
      </c>
      <c r="AO505" s="21">
        <f t="shared" si="138"/>
        <v>0</v>
      </c>
      <c r="AP505" s="21">
        <f t="shared" si="138"/>
        <v>0</v>
      </c>
      <c r="AQ505" s="21">
        <f t="shared" si="138"/>
        <v>0</v>
      </c>
      <c r="AR505" s="21">
        <f t="shared" si="138"/>
        <v>0</v>
      </c>
    </row>
    <row r="506" spans="1:48" x14ac:dyDescent="0.25">
      <c r="H506" s="17" t="str">
        <f t="shared" si="137"/>
        <v>DIC5</v>
      </c>
      <c r="J506" s="61" t="s">
        <v>73</v>
      </c>
      <c r="K506" s="19" t="s">
        <v>324</v>
      </c>
      <c r="L506" s="22" t="str">
        <f>+$B$5</f>
        <v>LLO - Heavy</v>
      </c>
      <c r="M506" s="21">
        <f t="shared" ref="M506:M510" si="139">+M519+M584</f>
        <v>0</v>
      </c>
      <c r="N506" s="21">
        <f t="shared" si="138"/>
        <v>0</v>
      </c>
      <c r="O506" s="21">
        <f t="shared" si="138"/>
        <v>0</v>
      </c>
      <c r="P506" s="21">
        <f t="shared" si="138"/>
        <v>0</v>
      </c>
      <c r="Q506" s="21">
        <f t="shared" si="138"/>
        <v>0</v>
      </c>
      <c r="R506" s="21">
        <f t="shared" si="138"/>
        <v>0</v>
      </c>
      <c r="S506" s="21">
        <f t="shared" si="138"/>
        <v>0</v>
      </c>
      <c r="T506" s="21">
        <f t="shared" si="138"/>
        <v>0</v>
      </c>
      <c r="U506" s="21">
        <f t="shared" si="138"/>
        <v>0</v>
      </c>
      <c r="V506" s="21">
        <f t="shared" si="138"/>
        <v>0</v>
      </c>
      <c r="W506" s="21">
        <f t="shared" si="138"/>
        <v>0</v>
      </c>
      <c r="X506" s="21">
        <f t="shared" si="138"/>
        <v>0</v>
      </c>
      <c r="Y506" s="21">
        <f t="shared" si="138"/>
        <v>0</v>
      </c>
      <c r="Z506" s="21">
        <f t="shared" si="138"/>
        <v>0</v>
      </c>
      <c r="AA506" s="21">
        <f t="shared" si="138"/>
        <v>0</v>
      </c>
      <c r="AB506" s="21">
        <f t="shared" si="138"/>
        <v>0</v>
      </c>
      <c r="AC506" s="21">
        <f t="shared" si="138"/>
        <v>0</v>
      </c>
      <c r="AD506" s="21">
        <f t="shared" si="138"/>
        <v>0</v>
      </c>
      <c r="AE506" s="21">
        <f t="shared" si="138"/>
        <v>0</v>
      </c>
      <c r="AF506" s="21">
        <f t="shared" si="138"/>
        <v>0</v>
      </c>
      <c r="AG506" s="21">
        <f t="shared" si="138"/>
        <v>0</v>
      </c>
      <c r="AH506" s="21">
        <f t="shared" si="138"/>
        <v>0</v>
      </c>
      <c r="AI506" s="21">
        <f t="shared" si="138"/>
        <v>0</v>
      </c>
      <c r="AJ506" s="21">
        <f t="shared" si="138"/>
        <v>0</v>
      </c>
      <c r="AK506" s="21">
        <f t="shared" si="138"/>
        <v>0</v>
      </c>
      <c r="AL506" s="21">
        <f t="shared" si="138"/>
        <v>0</v>
      </c>
      <c r="AM506" s="21">
        <f t="shared" si="138"/>
        <v>0</v>
      </c>
      <c r="AN506" s="21">
        <f t="shared" si="138"/>
        <v>0</v>
      </c>
      <c r="AO506" s="21">
        <f t="shared" si="138"/>
        <v>0</v>
      </c>
      <c r="AP506" s="21">
        <f t="shared" si="138"/>
        <v>0</v>
      </c>
      <c r="AQ506" s="21">
        <f t="shared" si="138"/>
        <v>0</v>
      </c>
      <c r="AR506" s="21">
        <f t="shared" si="138"/>
        <v>0</v>
      </c>
    </row>
    <row r="507" spans="1:48" x14ac:dyDescent="0.25">
      <c r="H507" s="17" t="str">
        <f t="shared" si="137"/>
        <v>DIC5</v>
      </c>
      <c r="J507" s="61" t="s">
        <v>74</v>
      </c>
      <c r="K507" s="19" t="s">
        <v>326</v>
      </c>
      <c r="L507" s="22" t="str">
        <f>+$B$6</f>
        <v>PU - Ligth</v>
      </c>
      <c r="M507" s="21">
        <f t="shared" si="139"/>
        <v>21.412926305312055</v>
      </c>
      <c r="N507" s="21">
        <f t="shared" si="138"/>
        <v>20.234437110938721</v>
      </c>
      <c r="O507" s="21">
        <f t="shared" si="138"/>
        <v>19.345011303864499</v>
      </c>
      <c r="P507" s="21">
        <f t="shared" si="138"/>
        <v>18.455585496790253</v>
      </c>
      <c r="Q507" s="21">
        <f t="shared" si="138"/>
        <v>17.566159689716027</v>
      </c>
      <c r="R507" s="21">
        <f t="shared" si="138"/>
        <v>16.676733882641777</v>
      </c>
      <c r="S507" s="21">
        <f t="shared" si="138"/>
        <v>15.787308075567555</v>
      </c>
      <c r="T507" s="21">
        <f t="shared" si="138"/>
        <v>1.798606799486175</v>
      </c>
      <c r="U507" s="21">
        <f t="shared" si="138"/>
        <v>0</v>
      </c>
      <c r="V507" s="21">
        <f t="shared" si="138"/>
        <v>0</v>
      </c>
      <c r="W507" s="21">
        <f t="shared" si="138"/>
        <v>0</v>
      </c>
      <c r="X507" s="21">
        <f t="shared" si="138"/>
        <v>0</v>
      </c>
      <c r="Y507" s="21">
        <f t="shared" si="138"/>
        <v>0</v>
      </c>
      <c r="Z507" s="21">
        <f t="shared" si="138"/>
        <v>0</v>
      </c>
      <c r="AA507" s="21">
        <f t="shared" si="138"/>
        <v>0</v>
      </c>
      <c r="AB507" s="21">
        <f t="shared" si="138"/>
        <v>0</v>
      </c>
      <c r="AC507" s="21">
        <f t="shared" si="138"/>
        <v>0</v>
      </c>
      <c r="AD507" s="21">
        <f t="shared" si="138"/>
        <v>0</v>
      </c>
      <c r="AE507" s="21">
        <f t="shared" si="138"/>
        <v>0</v>
      </c>
      <c r="AF507" s="21">
        <f t="shared" si="138"/>
        <v>0</v>
      </c>
      <c r="AG507" s="21">
        <f t="shared" si="138"/>
        <v>0</v>
      </c>
      <c r="AH507" s="21">
        <f t="shared" si="138"/>
        <v>0</v>
      </c>
      <c r="AI507" s="21">
        <f t="shared" si="138"/>
        <v>0</v>
      </c>
      <c r="AJ507" s="21">
        <f t="shared" si="138"/>
        <v>0</v>
      </c>
      <c r="AK507" s="21">
        <f t="shared" si="138"/>
        <v>0</v>
      </c>
      <c r="AL507" s="21">
        <f t="shared" si="138"/>
        <v>0</v>
      </c>
      <c r="AM507" s="21">
        <f t="shared" si="138"/>
        <v>0</v>
      </c>
      <c r="AN507" s="21">
        <f t="shared" si="138"/>
        <v>0</v>
      </c>
      <c r="AO507" s="21">
        <f t="shared" si="138"/>
        <v>0</v>
      </c>
      <c r="AP507" s="21">
        <f t="shared" si="138"/>
        <v>0</v>
      </c>
      <c r="AQ507" s="21">
        <f t="shared" si="138"/>
        <v>0</v>
      </c>
      <c r="AR507" s="21">
        <f t="shared" si="138"/>
        <v>0</v>
      </c>
    </row>
    <row r="508" spans="1:48" x14ac:dyDescent="0.25">
      <c r="H508" s="17" t="str">
        <f t="shared" si="137"/>
        <v>DIC5</v>
      </c>
      <c r="J508" s="61" t="s">
        <v>75</v>
      </c>
      <c r="K508" s="19" t="s">
        <v>328</v>
      </c>
      <c r="L508" s="22" t="str">
        <f>+$B$7</f>
        <v>VMM - Medium</v>
      </c>
      <c r="M508" s="21">
        <f t="shared" si="139"/>
        <v>488.58938957726582</v>
      </c>
      <c r="N508" s="21">
        <f t="shared" si="138"/>
        <v>454.46910185573802</v>
      </c>
      <c r="O508" s="21">
        <f t="shared" si="138"/>
        <v>418.49346137656221</v>
      </c>
      <c r="P508" s="21">
        <f t="shared" si="138"/>
        <v>382.5178208973872</v>
      </c>
      <c r="Q508" s="21">
        <f t="shared" si="138"/>
        <v>346.54218041821196</v>
      </c>
      <c r="R508" s="21">
        <f t="shared" si="138"/>
        <v>307.98171271204308</v>
      </c>
      <c r="S508" s="21">
        <f t="shared" si="138"/>
        <v>269.4212450058742</v>
      </c>
      <c r="T508" s="21">
        <f t="shared" si="138"/>
        <v>242.78774460665863</v>
      </c>
      <c r="U508" s="21">
        <f t="shared" si="138"/>
        <v>201.07185307254471</v>
      </c>
      <c r="V508" s="21">
        <f t="shared" si="138"/>
        <v>0</v>
      </c>
      <c r="W508" s="21">
        <f t="shared" si="138"/>
        <v>0</v>
      </c>
      <c r="X508" s="21">
        <f t="shared" si="138"/>
        <v>0</v>
      </c>
      <c r="Y508" s="21">
        <f t="shared" si="138"/>
        <v>0</v>
      </c>
      <c r="Z508" s="21">
        <f t="shared" si="138"/>
        <v>0</v>
      </c>
      <c r="AA508" s="21">
        <f t="shared" si="138"/>
        <v>0</v>
      </c>
      <c r="AB508" s="21">
        <f t="shared" si="138"/>
        <v>0</v>
      </c>
      <c r="AC508" s="21">
        <f t="shared" si="138"/>
        <v>0</v>
      </c>
      <c r="AD508" s="21">
        <f t="shared" si="138"/>
        <v>0</v>
      </c>
      <c r="AE508" s="21">
        <f t="shared" si="138"/>
        <v>0</v>
      </c>
      <c r="AF508" s="21">
        <f t="shared" si="138"/>
        <v>0</v>
      </c>
      <c r="AG508" s="21">
        <f t="shared" si="138"/>
        <v>0</v>
      </c>
      <c r="AH508" s="21">
        <f t="shared" si="138"/>
        <v>0</v>
      </c>
      <c r="AI508" s="21">
        <f t="shared" si="138"/>
        <v>0</v>
      </c>
      <c r="AJ508" s="21">
        <f t="shared" si="138"/>
        <v>0</v>
      </c>
      <c r="AK508" s="21">
        <f t="shared" si="138"/>
        <v>0</v>
      </c>
      <c r="AL508" s="21">
        <f t="shared" si="138"/>
        <v>0</v>
      </c>
      <c r="AM508" s="21">
        <f t="shared" si="138"/>
        <v>0</v>
      </c>
      <c r="AN508" s="21">
        <f t="shared" si="138"/>
        <v>0</v>
      </c>
      <c r="AO508" s="21">
        <f t="shared" si="138"/>
        <v>0</v>
      </c>
      <c r="AP508" s="21">
        <f t="shared" si="138"/>
        <v>0</v>
      </c>
      <c r="AQ508" s="21">
        <f t="shared" si="138"/>
        <v>0</v>
      </c>
      <c r="AR508" s="21">
        <f t="shared" si="138"/>
        <v>0</v>
      </c>
    </row>
    <row r="509" spans="1:48" x14ac:dyDescent="0.25">
      <c r="H509" s="17" t="str">
        <f t="shared" si="137"/>
        <v>DIC5</v>
      </c>
      <c r="J509" s="61" t="s">
        <v>76</v>
      </c>
      <c r="K509" s="19" t="s">
        <v>330</v>
      </c>
      <c r="L509" s="22" t="str">
        <f>+$B$8</f>
        <v>VSM - Medium</v>
      </c>
      <c r="M509" s="21">
        <f t="shared" si="139"/>
        <v>88.497077765887411</v>
      </c>
      <c r="N509" s="21">
        <f t="shared" si="138"/>
        <v>82.487056207427415</v>
      </c>
      <c r="O509" s="21">
        <f t="shared" si="138"/>
        <v>78.692449422259912</v>
      </c>
      <c r="P509" s="21">
        <f t="shared" si="138"/>
        <v>74.89784263709214</v>
      </c>
      <c r="Q509" s="21">
        <f t="shared" si="138"/>
        <v>71.103235851924637</v>
      </c>
      <c r="R509" s="21">
        <f t="shared" si="138"/>
        <v>65.592840417511866</v>
      </c>
      <c r="S509" s="21">
        <f t="shared" si="138"/>
        <v>60.08244498309881</v>
      </c>
      <c r="T509" s="21">
        <f t="shared" si="138"/>
        <v>55.493656887232973</v>
      </c>
      <c r="U509" s="21">
        <f t="shared" si="138"/>
        <v>50.904868791366859</v>
      </c>
      <c r="V509" s="21">
        <f t="shared" si="138"/>
        <v>46.528729715676803</v>
      </c>
      <c r="W509" s="21">
        <f t="shared" si="138"/>
        <v>42.152590639986698</v>
      </c>
      <c r="X509" s="21">
        <f t="shared" si="138"/>
        <v>37.776451564296607</v>
      </c>
      <c r="Y509" s="21">
        <f t="shared" si="138"/>
        <v>35.511662452730526</v>
      </c>
      <c r="Z509" s="21">
        <f t="shared" si="138"/>
        <v>33.246873341164473</v>
      </c>
      <c r="AA509" s="21">
        <f t="shared" si="138"/>
        <v>9.8719393875300288</v>
      </c>
      <c r="AB509" s="21">
        <f t="shared" si="138"/>
        <v>0</v>
      </c>
      <c r="AC509" s="21">
        <f t="shared" si="138"/>
        <v>0</v>
      </c>
      <c r="AD509" s="21">
        <f t="shared" si="138"/>
        <v>0</v>
      </c>
      <c r="AE509" s="21">
        <f t="shared" si="138"/>
        <v>0</v>
      </c>
      <c r="AF509" s="21">
        <f t="shared" si="138"/>
        <v>0</v>
      </c>
      <c r="AG509" s="21">
        <f t="shared" si="138"/>
        <v>0</v>
      </c>
      <c r="AH509" s="21">
        <f t="shared" si="138"/>
        <v>0</v>
      </c>
      <c r="AI509" s="21">
        <f t="shared" si="138"/>
        <v>0</v>
      </c>
      <c r="AJ509" s="21">
        <f t="shared" si="138"/>
        <v>0</v>
      </c>
      <c r="AK509" s="21">
        <f t="shared" si="138"/>
        <v>0</v>
      </c>
      <c r="AL509" s="21">
        <f t="shared" si="138"/>
        <v>0</v>
      </c>
      <c r="AM509" s="21">
        <f t="shared" si="138"/>
        <v>0</v>
      </c>
      <c r="AN509" s="21">
        <f t="shared" si="138"/>
        <v>0</v>
      </c>
      <c r="AO509" s="21">
        <f t="shared" si="138"/>
        <v>0</v>
      </c>
      <c r="AP509" s="21">
        <f t="shared" si="138"/>
        <v>0</v>
      </c>
      <c r="AQ509" s="21">
        <f t="shared" si="138"/>
        <v>0</v>
      </c>
      <c r="AR509" s="21">
        <f t="shared" si="138"/>
        <v>0</v>
      </c>
    </row>
    <row r="510" spans="1:48" x14ac:dyDescent="0.25">
      <c r="H510" s="17" t="str">
        <f t="shared" si="137"/>
        <v>DIC5</v>
      </c>
      <c r="J510" s="61" t="s">
        <v>77</v>
      </c>
      <c r="K510" s="19" t="s">
        <v>332</v>
      </c>
      <c r="L510" s="22" t="str">
        <f>+$B$9</f>
        <v>VIM - GAS</v>
      </c>
      <c r="M510" s="21">
        <f t="shared" si="139"/>
        <v>39.079686244696667</v>
      </c>
      <c r="N510" s="21">
        <f t="shared" si="138"/>
        <v>38.329167767579996</v>
      </c>
      <c r="O510" s="21">
        <f t="shared" si="138"/>
        <v>38.354449985889438</v>
      </c>
      <c r="P510" s="21">
        <f t="shared" si="138"/>
        <v>38.379732204198611</v>
      </c>
      <c r="Q510" s="21">
        <f t="shared" si="138"/>
        <v>38.405014422507776</v>
      </c>
      <c r="R510" s="21">
        <f t="shared" si="138"/>
        <v>35.312722153180829</v>
      </c>
      <c r="S510" s="21">
        <f t="shared" si="138"/>
        <v>32.220429883853889</v>
      </c>
      <c r="T510" s="21">
        <f t="shared" si="138"/>
        <v>29.67583887139833</v>
      </c>
      <c r="U510" s="21">
        <f t="shared" si="138"/>
        <v>27.131247858942746</v>
      </c>
      <c r="V510" s="21">
        <f t="shared" si="138"/>
        <v>25.022055727067443</v>
      </c>
      <c r="W510" s="21">
        <f t="shared" si="138"/>
        <v>22.912863595192164</v>
      </c>
      <c r="X510" s="21">
        <f t="shared" si="138"/>
        <v>20.80367146331686</v>
      </c>
      <c r="Y510" s="21">
        <f t="shared" si="138"/>
        <v>19.324022330987525</v>
      </c>
      <c r="Z510" s="21">
        <f t="shared" si="138"/>
        <v>17.844373198658221</v>
      </c>
      <c r="AA510" s="21">
        <f t="shared" si="138"/>
        <v>7.5036726566781109</v>
      </c>
      <c r="AB510" s="21">
        <f t="shared" si="138"/>
        <v>0</v>
      </c>
      <c r="AC510" s="21">
        <f t="shared" si="138"/>
        <v>0</v>
      </c>
      <c r="AD510" s="21">
        <f t="shared" si="138"/>
        <v>0</v>
      </c>
      <c r="AE510" s="21">
        <f t="shared" si="138"/>
        <v>0</v>
      </c>
      <c r="AF510" s="21">
        <f t="shared" si="138"/>
        <v>0</v>
      </c>
      <c r="AG510" s="21">
        <f t="shared" si="138"/>
        <v>0</v>
      </c>
      <c r="AH510" s="21">
        <f t="shared" si="138"/>
        <v>0</v>
      </c>
      <c r="AI510" s="21">
        <f t="shared" si="138"/>
        <v>0</v>
      </c>
      <c r="AJ510" s="21">
        <f t="shared" si="138"/>
        <v>0</v>
      </c>
      <c r="AK510" s="21">
        <f t="shared" si="138"/>
        <v>0</v>
      </c>
      <c r="AL510" s="21">
        <f t="shared" si="138"/>
        <v>0</v>
      </c>
      <c r="AM510" s="21">
        <f t="shared" si="138"/>
        <v>0</v>
      </c>
      <c r="AN510" s="21">
        <f t="shared" si="138"/>
        <v>0</v>
      </c>
      <c r="AO510" s="21">
        <f t="shared" si="138"/>
        <v>0</v>
      </c>
      <c r="AP510" s="21">
        <f t="shared" si="138"/>
        <v>0</v>
      </c>
      <c r="AQ510" s="21">
        <f t="shared" si="138"/>
        <v>0</v>
      </c>
      <c r="AR510" s="21">
        <f t="shared" si="138"/>
        <v>0</v>
      </c>
    </row>
    <row r="511" spans="1:48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22"/>
      <c r="M511" s="69">
        <f>+SUM(M504:M510)</f>
        <v>4951.0890703015011</v>
      </c>
      <c r="N511" s="69">
        <f t="shared" ref="N511:AR511" si="140">+SUM(N504:N510)</f>
        <v>4672.2695086470494</v>
      </c>
      <c r="O511" s="69">
        <f t="shared" si="140"/>
        <v>4351.7686461034691</v>
      </c>
      <c r="P511" s="69">
        <f t="shared" si="140"/>
        <v>4184.9630560113083</v>
      </c>
      <c r="Q511" s="69">
        <f t="shared" si="140"/>
        <v>3579.6382446979778</v>
      </c>
      <c r="R511" s="69">
        <f t="shared" si="140"/>
        <v>3195.0688389112192</v>
      </c>
      <c r="S511" s="69">
        <f t="shared" si="140"/>
        <v>2952.6701401261976</v>
      </c>
      <c r="T511" s="69">
        <f t="shared" si="140"/>
        <v>2750.799857731954</v>
      </c>
      <c r="U511" s="69">
        <f t="shared" si="140"/>
        <v>2194.3406260872907</v>
      </c>
      <c r="V511" s="69">
        <f t="shared" si="140"/>
        <v>1727.3640747647969</v>
      </c>
      <c r="W511" s="69">
        <f t="shared" si="140"/>
        <v>1117.2104338205456</v>
      </c>
      <c r="X511" s="69">
        <f t="shared" si="140"/>
        <v>1083.3523999511581</v>
      </c>
      <c r="Y511" s="69">
        <f t="shared" si="140"/>
        <v>1079.6079617072623</v>
      </c>
      <c r="Z511" s="69">
        <f t="shared" si="140"/>
        <v>776.74836344140874</v>
      </c>
      <c r="AA511" s="69">
        <f t="shared" si="140"/>
        <v>17.37561204420814</v>
      </c>
      <c r="AB511" s="69">
        <f t="shared" si="140"/>
        <v>0</v>
      </c>
      <c r="AC511" s="69">
        <f t="shared" si="140"/>
        <v>0</v>
      </c>
      <c r="AD511" s="69">
        <f t="shared" si="140"/>
        <v>0</v>
      </c>
      <c r="AE511" s="69">
        <f t="shared" si="140"/>
        <v>0</v>
      </c>
      <c r="AF511" s="69">
        <f t="shared" si="140"/>
        <v>0</v>
      </c>
      <c r="AG511" s="69">
        <f t="shared" si="140"/>
        <v>0</v>
      </c>
      <c r="AH511" s="69">
        <f t="shared" si="140"/>
        <v>0</v>
      </c>
      <c r="AI511" s="69">
        <f t="shared" si="140"/>
        <v>0</v>
      </c>
      <c r="AJ511" s="69">
        <f t="shared" si="140"/>
        <v>0</v>
      </c>
      <c r="AK511" s="69">
        <f t="shared" si="140"/>
        <v>0</v>
      </c>
      <c r="AL511" s="69">
        <f t="shared" si="140"/>
        <v>0</v>
      </c>
      <c r="AM511" s="69">
        <f t="shared" si="140"/>
        <v>0</v>
      </c>
      <c r="AN511" s="69">
        <f t="shared" si="140"/>
        <v>0</v>
      </c>
      <c r="AO511" s="69">
        <f t="shared" si="140"/>
        <v>0</v>
      </c>
      <c r="AP511" s="69">
        <f t="shared" si="140"/>
        <v>0</v>
      </c>
      <c r="AQ511" s="69">
        <f t="shared" si="140"/>
        <v>0</v>
      </c>
      <c r="AR511" s="69">
        <f t="shared" si="140"/>
        <v>0</v>
      </c>
    </row>
    <row r="513" spans="1:48" s="90" customFormat="1" ht="18.75" x14ac:dyDescent="0.3">
      <c r="A513" s="136"/>
      <c r="B513" s="136"/>
      <c r="C513" s="136"/>
      <c r="D513" s="136"/>
      <c r="E513" s="136"/>
      <c r="F513" s="96"/>
      <c r="H513" s="91"/>
      <c r="I513" s="17" t="str">
        <f>+IF(OR(J514="OIL",J514="OIL-eq"),$I$5,IF(J514="GAS",$I$4,IF(J514="GSL",$I$8,IF(J514="DSL",$I$9,IF(J514="KER",$I$10,IF(J514="LPG",$I$11,IF(J514="HFO",$I$12,IF(J514="AVG",$I$13,IF(J514="RFG",$I$14,IF(J514="ELC",$I$15,$I$16))))))))))</f>
        <v>GWh/año</v>
      </c>
      <c r="K513" s="92" t="s">
        <v>521</v>
      </c>
      <c r="L513" s="22"/>
    </row>
    <row r="514" spans="1:48" x14ac:dyDescent="0.25">
      <c r="I514" s="115">
        <f>+IF(OR(J514="OIL",J514="OIL-eq"),$H$5,IF(J514="GAS",$H$4,IF(J514="GSL",$H$8,IF(J514="DSL",$H$9,IF(J514="KER",$H$10,IF(J514="LPG",$H$11,IF(J514="HFO",$H$12,IF(J514="AVG",$H$13,IF(J514="RFG",$H$14,IF(J514="ELC",$H$15,$H$16))))))))))</f>
        <v>277.77777777777777</v>
      </c>
      <c r="J514" s="106" t="s">
        <v>348</v>
      </c>
      <c r="K514" s="41" t="s">
        <v>26</v>
      </c>
    </row>
    <row r="515" spans="1:48" x14ac:dyDescent="0.25">
      <c r="H515" s="12"/>
      <c r="I515" s="12"/>
      <c r="J515" s="15"/>
      <c r="K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:48" x14ac:dyDescent="0.25">
      <c r="H517" s="17" t="str">
        <f t="shared" ref="H517:H523" si="141">+$B$1</f>
        <v>DIC5</v>
      </c>
      <c r="J517" s="61" t="s">
        <v>72</v>
      </c>
      <c r="K517" s="19" t="s">
        <v>320</v>
      </c>
      <c r="L517" s="22" t="str">
        <f>+$B$3</f>
        <v>GU - Gas</v>
      </c>
      <c r="M517" s="21">
        <f>+M530+M543+M556+M569</f>
        <v>201.87721338746056</v>
      </c>
      <c r="N517" s="21">
        <f t="shared" ref="N517:AR520" si="142">+N530+N543+N556+N569</f>
        <v>163.13333760455498</v>
      </c>
      <c r="O517" s="21">
        <f t="shared" si="142"/>
        <v>127.72447965711805</v>
      </c>
      <c r="P517" s="21">
        <f t="shared" si="142"/>
        <v>149.15825053600972</v>
      </c>
      <c r="Q517" s="21">
        <f t="shared" si="142"/>
        <v>142.17070700173696</v>
      </c>
      <c r="R517" s="21">
        <f t="shared" si="142"/>
        <v>0</v>
      </c>
      <c r="S517" s="21">
        <f t="shared" si="142"/>
        <v>0</v>
      </c>
      <c r="T517" s="21">
        <f t="shared" si="142"/>
        <v>0</v>
      </c>
      <c r="U517" s="21">
        <f t="shared" si="142"/>
        <v>0</v>
      </c>
      <c r="V517" s="21">
        <f t="shared" si="142"/>
        <v>0</v>
      </c>
      <c r="W517" s="21">
        <f t="shared" si="142"/>
        <v>0</v>
      </c>
      <c r="X517" s="21">
        <f t="shared" si="142"/>
        <v>0</v>
      </c>
      <c r="Y517" s="21">
        <f t="shared" si="142"/>
        <v>0</v>
      </c>
      <c r="Z517" s="21">
        <f t="shared" si="142"/>
        <v>0</v>
      </c>
      <c r="AA517" s="21">
        <f t="shared" si="142"/>
        <v>0</v>
      </c>
      <c r="AB517" s="21">
        <f t="shared" si="142"/>
        <v>0</v>
      </c>
      <c r="AC517" s="21">
        <f t="shared" si="142"/>
        <v>0</v>
      </c>
      <c r="AD517" s="21">
        <f t="shared" si="142"/>
        <v>0</v>
      </c>
      <c r="AE517" s="21">
        <f t="shared" si="142"/>
        <v>0</v>
      </c>
      <c r="AF517" s="21">
        <f t="shared" si="142"/>
        <v>0</v>
      </c>
      <c r="AG517" s="21">
        <f t="shared" si="142"/>
        <v>0</v>
      </c>
      <c r="AH517" s="21">
        <f t="shared" si="142"/>
        <v>0</v>
      </c>
      <c r="AI517" s="21">
        <f t="shared" si="142"/>
        <v>0</v>
      </c>
      <c r="AJ517" s="21">
        <f t="shared" si="142"/>
        <v>0</v>
      </c>
      <c r="AK517" s="21">
        <f t="shared" si="142"/>
        <v>0</v>
      </c>
      <c r="AL517" s="21">
        <f t="shared" si="142"/>
        <v>0</v>
      </c>
      <c r="AM517" s="21">
        <f t="shared" si="142"/>
        <v>0</v>
      </c>
      <c r="AN517" s="21">
        <f t="shared" si="142"/>
        <v>0</v>
      </c>
      <c r="AO517" s="21">
        <f t="shared" si="142"/>
        <v>0</v>
      </c>
      <c r="AP517" s="21">
        <f t="shared" si="142"/>
        <v>0</v>
      </c>
      <c r="AQ517" s="21">
        <f t="shared" si="142"/>
        <v>0</v>
      </c>
      <c r="AR517" s="21">
        <f t="shared" si="142"/>
        <v>0</v>
      </c>
    </row>
    <row r="518" spans="1:48" x14ac:dyDescent="0.25">
      <c r="H518" s="17" t="str">
        <f t="shared" si="141"/>
        <v>DIC5</v>
      </c>
      <c r="J518" s="61" t="s">
        <v>73</v>
      </c>
      <c r="K518" s="19" t="s">
        <v>322</v>
      </c>
      <c r="L518" s="22" t="str">
        <f>+$B$4</f>
        <v>LLO - Ligth</v>
      </c>
      <c r="M518" s="21">
        <f>+M531+M544+M557+M570</f>
        <v>1737.4650004604666</v>
      </c>
      <c r="N518" s="21">
        <f t="shared" si="142"/>
        <v>1737.4650004604666</v>
      </c>
      <c r="O518" s="21">
        <f t="shared" si="142"/>
        <v>1737.4650004604666</v>
      </c>
      <c r="P518" s="21">
        <f t="shared" si="142"/>
        <v>1737.4650004604666</v>
      </c>
      <c r="Q518" s="21">
        <f t="shared" si="142"/>
        <v>1737.4650004604666</v>
      </c>
      <c r="R518" s="21">
        <f t="shared" si="142"/>
        <v>1737.4650004604666</v>
      </c>
      <c r="S518" s="21">
        <f t="shared" si="142"/>
        <v>1737.4650004604666</v>
      </c>
      <c r="T518" s="21">
        <f t="shared" si="142"/>
        <v>1737.4650004604666</v>
      </c>
      <c r="U518" s="21">
        <f t="shared" si="142"/>
        <v>1737.4650004604666</v>
      </c>
      <c r="V518" s="21">
        <f t="shared" si="142"/>
        <v>1655.8132893220527</v>
      </c>
      <c r="W518" s="21">
        <f t="shared" si="142"/>
        <v>1052.1449795853666</v>
      </c>
      <c r="X518" s="21">
        <f t="shared" si="142"/>
        <v>422.79510157925557</v>
      </c>
      <c r="Y518" s="21">
        <f t="shared" si="142"/>
        <v>422.79510157925557</v>
      </c>
      <c r="Z518" s="21">
        <f t="shared" si="142"/>
        <v>422.79510157925557</v>
      </c>
      <c r="AA518" s="21">
        <f t="shared" si="142"/>
        <v>0</v>
      </c>
      <c r="AB518" s="21">
        <f t="shared" si="142"/>
        <v>0</v>
      </c>
      <c r="AC518" s="21">
        <f t="shared" si="142"/>
        <v>0</v>
      </c>
      <c r="AD518" s="21">
        <f t="shared" si="142"/>
        <v>0</v>
      </c>
      <c r="AE518" s="21">
        <f t="shared" si="142"/>
        <v>0</v>
      </c>
      <c r="AF518" s="21">
        <f t="shared" si="142"/>
        <v>0</v>
      </c>
      <c r="AG518" s="21">
        <f t="shared" si="142"/>
        <v>0</v>
      </c>
      <c r="AH518" s="21">
        <f t="shared" si="142"/>
        <v>0</v>
      </c>
      <c r="AI518" s="21">
        <f t="shared" si="142"/>
        <v>0</v>
      </c>
      <c r="AJ518" s="21">
        <f t="shared" si="142"/>
        <v>0</v>
      </c>
      <c r="AK518" s="21">
        <f t="shared" si="142"/>
        <v>0</v>
      </c>
      <c r="AL518" s="21">
        <f t="shared" si="142"/>
        <v>0</v>
      </c>
      <c r="AM518" s="21">
        <f t="shared" si="142"/>
        <v>0</v>
      </c>
      <c r="AN518" s="21">
        <f t="shared" si="142"/>
        <v>0</v>
      </c>
      <c r="AO518" s="21">
        <f t="shared" si="142"/>
        <v>0</v>
      </c>
      <c r="AP518" s="21">
        <f t="shared" si="142"/>
        <v>0</v>
      </c>
      <c r="AQ518" s="21">
        <f t="shared" si="142"/>
        <v>0</v>
      </c>
      <c r="AR518" s="21">
        <f t="shared" si="142"/>
        <v>0</v>
      </c>
    </row>
    <row r="519" spans="1:48" x14ac:dyDescent="0.25">
      <c r="H519" s="17" t="str">
        <f t="shared" si="141"/>
        <v>DIC5</v>
      </c>
      <c r="J519" s="61" t="s">
        <v>73</v>
      </c>
      <c r="K519" s="19" t="s">
        <v>324</v>
      </c>
      <c r="L519" s="22" t="str">
        <f>+$B$5</f>
        <v>LLO - Heavy</v>
      </c>
      <c r="M519" s="21">
        <f>+M532+M545+M558+M571</f>
        <v>0</v>
      </c>
      <c r="N519" s="21">
        <f t="shared" si="142"/>
        <v>0</v>
      </c>
      <c r="O519" s="21">
        <f t="shared" si="142"/>
        <v>0</v>
      </c>
      <c r="P519" s="21">
        <f t="shared" si="142"/>
        <v>0</v>
      </c>
      <c r="Q519" s="21">
        <f t="shared" si="142"/>
        <v>0</v>
      </c>
      <c r="R519" s="21">
        <f t="shared" si="142"/>
        <v>0</v>
      </c>
      <c r="S519" s="21">
        <f t="shared" si="142"/>
        <v>0</v>
      </c>
      <c r="T519" s="21">
        <f t="shared" si="142"/>
        <v>0</v>
      </c>
      <c r="U519" s="21">
        <f t="shared" si="142"/>
        <v>0</v>
      </c>
      <c r="V519" s="21">
        <f t="shared" si="142"/>
        <v>0</v>
      </c>
      <c r="W519" s="21">
        <f t="shared" si="142"/>
        <v>0</v>
      </c>
      <c r="X519" s="21">
        <f t="shared" si="142"/>
        <v>0</v>
      </c>
      <c r="Y519" s="21">
        <f t="shared" si="142"/>
        <v>0</v>
      </c>
      <c r="Z519" s="21">
        <f t="shared" si="142"/>
        <v>0</v>
      </c>
      <c r="AA519" s="21">
        <f t="shared" si="142"/>
        <v>0</v>
      </c>
      <c r="AB519" s="21">
        <f t="shared" si="142"/>
        <v>0</v>
      </c>
      <c r="AC519" s="21">
        <f t="shared" si="142"/>
        <v>0</v>
      </c>
      <c r="AD519" s="21">
        <f t="shared" si="142"/>
        <v>0</v>
      </c>
      <c r="AE519" s="21">
        <f t="shared" si="142"/>
        <v>0</v>
      </c>
      <c r="AF519" s="21">
        <f t="shared" si="142"/>
        <v>0</v>
      </c>
      <c r="AG519" s="21">
        <f t="shared" si="142"/>
        <v>0</v>
      </c>
      <c r="AH519" s="21">
        <f t="shared" si="142"/>
        <v>0</v>
      </c>
      <c r="AI519" s="21">
        <f t="shared" si="142"/>
        <v>0</v>
      </c>
      <c r="AJ519" s="21">
        <f t="shared" si="142"/>
        <v>0</v>
      </c>
      <c r="AK519" s="21">
        <f t="shared" si="142"/>
        <v>0</v>
      </c>
      <c r="AL519" s="21">
        <f t="shared" si="142"/>
        <v>0</v>
      </c>
      <c r="AM519" s="21">
        <f t="shared" si="142"/>
        <v>0</v>
      </c>
      <c r="AN519" s="21">
        <f t="shared" si="142"/>
        <v>0</v>
      </c>
      <c r="AO519" s="21">
        <f t="shared" si="142"/>
        <v>0</v>
      </c>
      <c r="AP519" s="21">
        <f t="shared" si="142"/>
        <v>0</v>
      </c>
      <c r="AQ519" s="21">
        <f t="shared" si="142"/>
        <v>0</v>
      </c>
      <c r="AR519" s="21">
        <f t="shared" si="142"/>
        <v>0</v>
      </c>
    </row>
    <row r="520" spans="1:48" x14ac:dyDescent="0.25">
      <c r="H520" s="17" t="str">
        <f t="shared" si="141"/>
        <v>DIC5</v>
      </c>
      <c r="J520" s="61" t="s">
        <v>74</v>
      </c>
      <c r="K520" s="19" t="s">
        <v>326</v>
      </c>
      <c r="L520" s="22" t="str">
        <f>+$B$6</f>
        <v>PU - Ligth</v>
      </c>
      <c r="M520" s="21">
        <f>+M533+M546+M559+M572</f>
        <v>21.412926305312055</v>
      </c>
      <c r="N520" s="21">
        <f t="shared" si="142"/>
        <v>20.234437110938721</v>
      </c>
      <c r="O520" s="21">
        <f t="shared" si="142"/>
        <v>19.345011303864499</v>
      </c>
      <c r="P520" s="21">
        <f>+P533+P546+P559+P572</f>
        <v>18.455585496790253</v>
      </c>
      <c r="Q520" s="21">
        <f t="shared" si="142"/>
        <v>17.566159689716027</v>
      </c>
      <c r="R520" s="21">
        <f t="shared" si="142"/>
        <v>16.676733882641777</v>
      </c>
      <c r="S520" s="21">
        <f t="shared" si="142"/>
        <v>15.787308075567555</v>
      </c>
      <c r="T520" s="21">
        <f t="shared" si="142"/>
        <v>1.798606799486175</v>
      </c>
      <c r="U520" s="21">
        <f t="shared" si="142"/>
        <v>0</v>
      </c>
      <c r="V520" s="21">
        <f t="shared" si="142"/>
        <v>0</v>
      </c>
      <c r="W520" s="21">
        <f t="shared" si="142"/>
        <v>0</v>
      </c>
      <c r="X520" s="21">
        <f t="shared" si="142"/>
        <v>0</v>
      </c>
      <c r="Y520" s="21">
        <f t="shared" si="142"/>
        <v>0</v>
      </c>
      <c r="Z520" s="21">
        <f t="shared" si="142"/>
        <v>0</v>
      </c>
      <c r="AA520" s="21">
        <f t="shared" si="142"/>
        <v>0</v>
      </c>
      <c r="AB520" s="21">
        <f t="shared" si="142"/>
        <v>0</v>
      </c>
      <c r="AC520" s="21">
        <f t="shared" si="142"/>
        <v>0</v>
      </c>
      <c r="AD520" s="21">
        <f t="shared" si="142"/>
        <v>0</v>
      </c>
      <c r="AE520" s="21">
        <f t="shared" si="142"/>
        <v>0</v>
      </c>
      <c r="AF520" s="21">
        <f t="shared" si="142"/>
        <v>0</v>
      </c>
      <c r="AG520" s="21">
        <f t="shared" si="142"/>
        <v>0</v>
      </c>
      <c r="AH520" s="21">
        <f t="shared" si="142"/>
        <v>0</v>
      </c>
      <c r="AI520" s="21">
        <f t="shared" si="142"/>
        <v>0</v>
      </c>
      <c r="AJ520" s="21">
        <f t="shared" si="142"/>
        <v>0</v>
      </c>
      <c r="AK520" s="21">
        <f t="shared" si="142"/>
        <v>0</v>
      </c>
      <c r="AL520" s="21">
        <f t="shared" si="142"/>
        <v>0</v>
      </c>
      <c r="AM520" s="21">
        <f t="shared" si="142"/>
        <v>0</v>
      </c>
      <c r="AN520" s="21">
        <f t="shared" si="142"/>
        <v>0</v>
      </c>
      <c r="AO520" s="21">
        <f t="shared" si="142"/>
        <v>0</v>
      </c>
      <c r="AP520" s="21">
        <f t="shared" si="142"/>
        <v>0</v>
      </c>
      <c r="AQ520" s="21">
        <f t="shared" si="142"/>
        <v>0</v>
      </c>
      <c r="AR520" s="21">
        <f t="shared" si="142"/>
        <v>0</v>
      </c>
    </row>
    <row r="521" spans="1:48" x14ac:dyDescent="0.25">
      <c r="H521" s="17" t="str">
        <f t="shared" si="141"/>
        <v>DIC5</v>
      </c>
      <c r="J521" s="61" t="s">
        <v>75</v>
      </c>
      <c r="K521" s="19" t="s">
        <v>328</v>
      </c>
      <c r="L521" s="22" t="str">
        <f>+$B$7</f>
        <v>VMM - Medium</v>
      </c>
      <c r="M521" s="21">
        <f t="shared" ref="M521:AR522" si="143">+M534+M547+M560+M573</f>
        <v>488.58938957726582</v>
      </c>
      <c r="N521" s="21">
        <f t="shared" si="143"/>
        <v>454.46910185573802</v>
      </c>
      <c r="O521" s="21">
        <f t="shared" si="143"/>
        <v>418.49346137656221</v>
      </c>
      <c r="P521" s="21">
        <f t="shared" si="143"/>
        <v>382.5178208973872</v>
      </c>
      <c r="Q521" s="21">
        <f t="shared" si="143"/>
        <v>346.54218041821196</v>
      </c>
      <c r="R521" s="21">
        <f t="shared" si="143"/>
        <v>307.98171271204308</v>
      </c>
      <c r="S521" s="21">
        <f t="shared" si="143"/>
        <v>269.4212450058742</v>
      </c>
      <c r="T521" s="21">
        <f t="shared" si="143"/>
        <v>242.78774460665863</v>
      </c>
      <c r="U521" s="21">
        <f t="shared" si="143"/>
        <v>201.07185307254471</v>
      </c>
      <c r="V521" s="21">
        <f t="shared" si="143"/>
        <v>0</v>
      </c>
      <c r="W521" s="21">
        <f t="shared" si="143"/>
        <v>0</v>
      </c>
      <c r="X521" s="21">
        <f t="shared" si="143"/>
        <v>0</v>
      </c>
      <c r="Y521" s="21">
        <f t="shared" si="143"/>
        <v>0</v>
      </c>
      <c r="Z521" s="21">
        <f t="shared" si="143"/>
        <v>0</v>
      </c>
      <c r="AA521" s="21">
        <f t="shared" si="143"/>
        <v>0</v>
      </c>
      <c r="AB521" s="21">
        <f t="shared" si="143"/>
        <v>0</v>
      </c>
      <c r="AC521" s="21">
        <f t="shared" si="143"/>
        <v>0</v>
      </c>
      <c r="AD521" s="21">
        <f t="shared" si="143"/>
        <v>0</v>
      </c>
      <c r="AE521" s="21">
        <f t="shared" si="143"/>
        <v>0</v>
      </c>
      <c r="AF521" s="21">
        <f t="shared" si="143"/>
        <v>0</v>
      </c>
      <c r="AG521" s="21">
        <f t="shared" si="143"/>
        <v>0</v>
      </c>
      <c r="AH521" s="21">
        <f t="shared" si="143"/>
        <v>0</v>
      </c>
      <c r="AI521" s="21">
        <f t="shared" si="143"/>
        <v>0</v>
      </c>
      <c r="AJ521" s="21">
        <f t="shared" si="143"/>
        <v>0</v>
      </c>
      <c r="AK521" s="21">
        <f t="shared" si="143"/>
        <v>0</v>
      </c>
      <c r="AL521" s="21">
        <f t="shared" si="143"/>
        <v>0</v>
      </c>
      <c r="AM521" s="21">
        <f t="shared" si="143"/>
        <v>0</v>
      </c>
      <c r="AN521" s="21">
        <f t="shared" si="143"/>
        <v>0</v>
      </c>
      <c r="AO521" s="21">
        <f t="shared" si="143"/>
        <v>0</v>
      </c>
      <c r="AP521" s="21">
        <f t="shared" si="143"/>
        <v>0</v>
      </c>
      <c r="AQ521" s="21">
        <f t="shared" si="143"/>
        <v>0</v>
      </c>
      <c r="AR521" s="21">
        <f t="shared" si="143"/>
        <v>0</v>
      </c>
    </row>
    <row r="522" spans="1:48" x14ac:dyDescent="0.25">
      <c r="H522" s="17" t="str">
        <f t="shared" si="141"/>
        <v>DIC5</v>
      </c>
      <c r="J522" s="61" t="s">
        <v>76</v>
      </c>
      <c r="K522" s="19" t="s">
        <v>330</v>
      </c>
      <c r="L522" s="22" t="str">
        <f>+$B$8</f>
        <v>VSM - Medium</v>
      </c>
      <c r="M522" s="21">
        <f t="shared" si="143"/>
        <v>88.497077765887411</v>
      </c>
      <c r="N522" s="21">
        <f t="shared" si="143"/>
        <v>82.487056207427415</v>
      </c>
      <c r="O522" s="21">
        <f t="shared" si="143"/>
        <v>78.692449422259912</v>
      </c>
      <c r="P522" s="21">
        <f t="shared" si="143"/>
        <v>74.89784263709214</v>
      </c>
      <c r="Q522" s="21">
        <f t="shared" si="143"/>
        <v>71.103235851924637</v>
      </c>
      <c r="R522" s="21">
        <f t="shared" si="143"/>
        <v>65.592840417511866</v>
      </c>
      <c r="S522" s="21">
        <f t="shared" si="143"/>
        <v>60.08244498309881</v>
      </c>
      <c r="T522" s="21">
        <f t="shared" si="143"/>
        <v>55.493656887232973</v>
      </c>
      <c r="U522" s="21">
        <f t="shared" si="143"/>
        <v>50.904868791366859</v>
      </c>
      <c r="V522" s="21">
        <f t="shared" si="143"/>
        <v>46.528729715676803</v>
      </c>
      <c r="W522" s="21">
        <f t="shared" si="143"/>
        <v>42.152590639986698</v>
      </c>
      <c r="X522" s="21">
        <f t="shared" si="143"/>
        <v>37.776451564296607</v>
      </c>
      <c r="Y522" s="21">
        <f t="shared" si="143"/>
        <v>35.511662452730526</v>
      </c>
      <c r="Z522" s="21">
        <f t="shared" si="143"/>
        <v>33.246873341164473</v>
      </c>
      <c r="AA522" s="21">
        <f t="shared" si="143"/>
        <v>9.8719393875300288</v>
      </c>
      <c r="AB522" s="21">
        <f t="shared" si="143"/>
        <v>0</v>
      </c>
      <c r="AC522" s="21">
        <f t="shared" si="143"/>
        <v>0</v>
      </c>
      <c r="AD522" s="21">
        <f t="shared" si="143"/>
        <v>0</v>
      </c>
      <c r="AE522" s="21">
        <f t="shared" si="143"/>
        <v>0</v>
      </c>
      <c r="AF522" s="21">
        <f t="shared" si="143"/>
        <v>0</v>
      </c>
      <c r="AG522" s="21">
        <f t="shared" si="143"/>
        <v>0</v>
      </c>
      <c r="AH522" s="21">
        <f t="shared" si="143"/>
        <v>0</v>
      </c>
      <c r="AI522" s="21">
        <f t="shared" si="143"/>
        <v>0</v>
      </c>
      <c r="AJ522" s="21">
        <f t="shared" si="143"/>
        <v>0</v>
      </c>
      <c r="AK522" s="21">
        <f t="shared" si="143"/>
        <v>0</v>
      </c>
      <c r="AL522" s="21">
        <f t="shared" si="143"/>
        <v>0</v>
      </c>
      <c r="AM522" s="21">
        <f t="shared" si="143"/>
        <v>0</v>
      </c>
      <c r="AN522" s="21">
        <f t="shared" si="143"/>
        <v>0</v>
      </c>
      <c r="AO522" s="21">
        <f t="shared" si="143"/>
        <v>0</v>
      </c>
      <c r="AP522" s="21">
        <f t="shared" si="143"/>
        <v>0</v>
      </c>
      <c r="AQ522" s="21">
        <f t="shared" si="143"/>
        <v>0</v>
      </c>
      <c r="AR522" s="21">
        <f t="shared" si="143"/>
        <v>0</v>
      </c>
    </row>
    <row r="523" spans="1:48" x14ac:dyDescent="0.25">
      <c r="H523" s="17" t="str">
        <f t="shared" si="141"/>
        <v>DIC5</v>
      </c>
      <c r="J523" s="61" t="s">
        <v>77</v>
      </c>
      <c r="K523" s="19" t="s">
        <v>332</v>
      </c>
      <c r="L523" s="22" t="str">
        <f>+$B$9</f>
        <v>VIM - GAS</v>
      </c>
      <c r="M523" s="21">
        <f t="shared" ref="M523:AR523" si="144">+M686+M579+M672</f>
        <v>0</v>
      </c>
      <c r="N523" s="21">
        <f t="shared" si="144"/>
        <v>0</v>
      </c>
      <c r="O523" s="21">
        <f t="shared" si="144"/>
        <v>0</v>
      </c>
      <c r="P523" s="21">
        <f t="shared" si="144"/>
        <v>0</v>
      </c>
      <c r="Q523" s="21">
        <f t="shared" si="144"/>
        <v>0</v>
      </c>
      <c r="R523" s="21">
        <f t="shared" si="144"/>
        <v>0</v>
      </c>
      <c r="S523" s="21">
        <f t="shared" si="144"/>
        <v>0</v>
      </c>
      <c r="T523" s="21">
        <f t="shared" si="144"/>
        <v>0</v>
      </c>
      <c r="U523" s="21">
        <f t="shared" si="144"/>
        <v>0</v>
      </c>
      <c r="V523" s="21">
        <f t="shared" si="144"/>
        <v>0</v>
      </c>
      <c r="W523" s="21">
        <f t="shared" si="144"/>
        <v>0</v>
      </c>
      <c r="X523" s="21">
        <f t="shared" si="144"/>
        <v>0</v>
      </c>
      <c r="Y523" s="21">
        <f t="shared" si="144"/>
        <v>0</v>
      </c>
      <c r="Z523" s="21">
        <f t="shared" si="144"/>
        <v>0</v>
      </c>
      <c r="AA523" s="21">
        <f t="shared" si="144"/>
        <v>0</v>
      </c>
      <c r="AB523" s="21">
        <f t="shared" si="144"/>
        <v>0</v>
      </c>
      <c r="AC523" s="21">
        <f t="shared" si="144"/>
        <v>0</v>
      </c>
      <c r="AD523" s="21">
        <f t="shared" si="144"/>
        <v>0</v>
      </c>
      <c r="AE523" s="21">
        <f t="shared" si="144"/>
        <v>0</v>
      </c>
      <c r="AF523" s="21">
        <f t="shared" si="144"/>
        <v>0</v>
      </c>
      <c r="AG523" s="21">
        <f t="shared" si="144"/>
        <v>0</v>
      </c>
      <c r="AH523" s="21">
        <f t="shared" si="144"/>
        <v>0</v>
      </c>
      <c r="AI523" s="21">
        <f t="shared" si="144"/>
        <v>0</v>
      </c>
      <c r="AJ523" s="21">
        <f t="shared" si="144"/>
        <v>0</v>
      </c>
      <c r="AK523" s="21">
        <f t="shared" si="144"/>
        <v>0</v>
      </c>
      <c r="AL523" s="21">
        <f t="shared" si="144"/>
        <v>0</v>
      </c>
      <c r="AM523" s="21">
        <f t="shared" si="144"/>
        <v>0</v>
      </c>
      <c r="AN523" s="21">
        <f t="shared" si="144"/>
        <v>0</v>
      </c>
      <c r="AO523" s="21">
        <f t="shared" si="144"/>
        <v>0</v>
      </c>
      <c r="AP523" s="21">
        <f t="shared" si="144"/>
        <v>0</v>
      </c>
      <c r="AQ523" s="21">
        <f t="shared" si="144"/>
        <v>0</v>
      </c>
      <c r="AR523" s="21">
        <f t="shared" si="144"/>
        <v>0</v>
      </c>
    </row>
    <row r="524" spans="1:48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22"/>
      <c r="M524" s="69">
        <f>+SUM(M517:M523)</f>
        <v>2537.8416074963925</v>
      </c>
      <c r="N524" s="69">
        <f t="shared" ref="N524" si="145">+SUM(N517:N523)</f>
        <v>2457.788933239126</v>
      </c>
      <c r="O524" s="69">
        <f t="shared" ref="O524:AR524" si="146">+SUM(O517:O523)</f>
        <v>2381.7204022202714</v>
      </c>
      <c r="P524" s="69">
        <f t="shared" si="146"/>
        <v>2362.4945000277462</v>
      </c>
      <c r="Q524" s="69">
        <f t="shared" si="146"/>
        <v>2314.8472834220561</v>
      </c>
      <c r="R524" s="69">
        <f t="shared" si="146"/>
        <v>2127.7162874726637</v>
      </c>
      <c r="S524" s="69">
        <f t="shared" si="146"/>
        <v>2082.7559985250073</v>
      </c>
      <c r="T524" s="69">
        <f t="shared" si="146"/>
        <v>2037.5450087538443</v>
      </c>
      <c r="U524" s="69">
        <f t="shared" si="146"/>
        <v>1989.4417223243781</v>
      </c>
      <c r="V524" s="69">
        <f t="shared" si="146"/>
        <v>1702.3420190377294</v>
      </c>
      <c r="W524" s="69">
        <f t="shared" si="146"/>
        <v>1094.2975702253534</v>
      </c>
      <c r="X524" s="69">
        <f t="shared" si="146"/>
        <v>460.57155314355219</v>
      </c>
      <c r="Y524" s="69">
        <f t="shared" si="146"/>
        <v>458.30676403198612</v>
      </c>
      <c r="Z524" s="69">
        <f t="shared" si="146"/>
        <v>456.04197492042005</v>
      </c>
      <c r="AA524" s="69">
        <f t="shared" si="146"/>
        <v>9.8719393875300288</v>
      </c>
      <c r="AB524" s="69">
        <f t="shared" si="146"/>
        <v>0</v>
      </c>
      <c r="AC524" s="69">
        <f t="shared" si="146"/>
        <v>0</v>
      </c>
      <c r="AD524" s="69">
        <f t="shared" si="146"/>
        <v>0</v>
      </c>
      <c r="AE524" s="69">
        <f t="shared" si="146"/>
        <v>0</v>
      </c>
      <c r="AF524" s="69">
        <f t="shared" si="146"/>
        <v>0</v>
      </c>
      <c r="AG524" s="69">
        <f t="shared" si="146"/>
        <v>0</v>
      </c>
      <c r="AH524" s="69">
        <f t="shared" si="146"/>
        <v>0</v>
      </c>
      <c r="AI524" s="69">
        <f t="shared" si="146"/>
        <v>0</v>
      </c>
      <c r="AJ524" s="69">
        <f t="shared" si="146"/>
        <v>0</v>
      </c>
      <c r="AK524" s="69">
        <f t="shared" si="146"/>
        <v>0</v>
      </c>
      <c r="AL524" s="69">
        <f t="shared" si="146"/>
        <v>0</v>
      </c>
      <c r="AM524" s="69">
        <f t="shared" si="146"/>
        <v>0</v>
      </c>
      <c r="AN524" s="69">
        <f t="shared" si="146"/>
        <v>0</v>
      </c>
      <c r="AO524" s="69">
        <f t="shared" si="146"/>
        <v>0</v>
      </c>
      <c r="AP524" s="69">
        <f t="shared" si="146"/>
        <v>0</v>
      </c>
      <c r="AQ524" s="69">
        <f t="shared" si="146"/>
        <v>0</v>
      </c>
      <c r="AR524" s="69">
        <f t="shared" si="146"/>
        <v>0</v>
      </c>
    </row>
    <row r="526" spans="1:48" ht="18.75" x14ac:dyDescent="0.3">
      <c r="I526" s="17" t="str">
        <f>+IF(OR(J527="OIL",J527="OIL-eq"),$I$5,IF(J527="GAS",$I$4,IF(J527="GSL",$I$8,IF(J527="DSL",$I$9,IF(J527="KER",$I$10,IF(J527="LPG",$I$11,IF(J527="HFO",$I$12,IF(J527="AVG",$I$13,IF(J527="RFG",$I$14,IF(J527="ELC",$I$15,$I$16))))))))))</f>
        <v>GWh/año</v>
      </c>
      <c r="K526" s="34" t="s">
        <v>522</v>
      </c>
    </row>
    <row r="527" spans="1:48" x14ac:dyDescent="0.25">
      <c r="I527" s="115">
        <f>+IF(OR(J527="OIL",J527="OIL-eq"),$H$5,IF(J527="GAS",$H$4,IF(J527="GSL",$H$8,IF(J527="DSL",$H$9,IF(J527="KER",$H$10,IF(J527="LPG",$H$11,IF(J527="HFO",$H$12,IF(J527="AVG",$H$13,IF(J527="RFG",$H$14,IF(J527="ELC",$H$15,$H$16))))))))))</f>
        <v>277.77777777777777</v>
      </c>
      <c r="J527" s="106" t="s">
        <v>348</v>
      </c>
      <c r="K527" s="56" t="s">
        <v>389</v>
      </c>
    </row>
    <row r="528" spans="1:48" x14ac:dyDescent="0.25">
      <c r="H528" s="12"/>
      <c r="I528" s="12"/>
      <c r="J528" s="15"/>
      <c r="K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:48" x14ac:dyDescent="0.25">
      <c r="H530" s="17" t="str">
        <f t="shared" ref="H530:H536" si="147">+$B$1</f>
        <v>DIC5</v>
      </c>
      <c r="J530" s="24" t="s">
        <v>72</v>
      </c>
      <c r="K530" s="54" t="s">
        <v>210</v>
      </c>
      <c r="L530" s="22" t="str">
        <f>+$B$3</f>
        <v>GU - Gas</v>
      </c>
      <c r="M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N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O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P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Q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R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R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8" x14ac:dyDescent="0.25">
      <c r="H531" s="17" t="str">
        <f t="shared" si="147"/>
        <v>DIC5</v>
      </c>
      <c r="J531" s="24" t="s">
        <v>73</v>
      </c>
      <c r="K531" s="54" t="s">
        <v>211</v>
      </c>
      <c r="L531" s="22" t="str">
        <f>+$B$4</f>
        <v>LLO - Ligth</v>
      </c>
      <c r="M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V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W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X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R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8" x14ac:dyDescent="0.25">
      <c r="H532" s="17" t="str">
        <f t="shared" si="147"/>
        <v>DIC5</v>
      </c>
      <c r="J532" s="24"/>
      <c r="K532" s="54"/>
      <c r="L532" s="22" t="str">
        <f>+$B$5</f>
        <v>LLO - Heavy</v>
      </c>
      <c r="M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R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8" x14ac:dyDescent="0.25">
      <c r="H533" s="17" t="str">
        <f t="shared" si="147"/>
        <v>DIC5</v>
      </c>
      <c r="J533" s="24" t="s">
        <v>74</v>
      </c>
      <c r="K533" s="54" t="s">
        <v>463</v>
      </c>
      <c r="L533" s="22" t="str">
        <f>+$B$6</f>
        <v>PU - Ligth</v>
      </c>
      <c r="M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R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8" x14ac:dyDescent="0.25">
      <c r="H534" s="17" t="str">
        <f t="shared" si="147"/>
        <v>DIC5</v>
      </c>
      <c r="J534" s="24" t="s">
        <v>75</v>
      </c>
      <c r="K534" s="54" t="s">
        <v>212</v>
      </c>
      <c r="L534" s="22" t="str">
        <f>+$B$7</f>
        <v>VMM - Medium</v>
      </c>
      <c r="M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U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V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R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8" x14ac:dyDescent="0.25">
      <c r="H535" s="17" t="str">
        <f t="shared" si="147"/>
        <v>DIC5</v>
      </c>
      <c r="J535" s="24" t="s">
        <v>76</v>
      </c>
      <c r="K535" s="54" t="s">
        <v>213</v>
      </c>
      <c r="L535" s="22" t="str">
        <f>+$B$8</f>
        <v>VSM - Medium</v>
      </c>
      <c r="M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AA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B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R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8" x14ac:dyDescent="0.25">
      <c r="H536" s="17" t="str">
        <f t="shared" si="147"/>
        <v>DIC5</v>
      </c>
      <c r="J536" s="24" t="s">
        <v>77</v>
      </c>
      <c r="K536" s="54" t="s">
        <v>214</v>
      </c>
      <c r="L536" s="22" t="str">
        <f>+$B$9</f>
        <v>VIM - GAS</v>
      </c>
      <c r="M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B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R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8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22"/>
      <c r="M537" s="69">
        <f>+SUM(M530:M536)</f>
        <v>1709.1231202175838</v>
      </c>
      <c r="N537" s="69">
        <f t="shared" ref="N537" si="148">+SUM(N530:N536)</f>
        <v>1670.3792444346782</v>
      </c>
      <c r="O537" s="69">
        <f t="shared" ref="O537:AR537" si="149">+SUM(O530:O536)</f>
        <v>1634.9703864872413</v>
      </c>
      <c r="P537" s="69">
        <f t="shared" si="149"/>
        <v>1656.4041573661329</v>
      </c>
      <c r="Q537" s="69">
        <f t="shared" si="149"/>
        <v>1649.4166138318601</v>
      </c>
      <c r="R537" s="69">
        <f t="shared" si="149"/>
        <v>1507.2459068301232</v>
      </c>
      <c r="S537" s="69">
        <f t="shared" si="149"/>
        <v>1507.2459068301232</v>
      </c>
      <c r="T537" s="69">
        <f t="shared" si="149"/>
        <v>1507.2459068301232</v>
      </c>
      <c r="U537" s="69">
        <f t="shared" si="149"/>
        <v>1498.856383913266</v>
      </c>
      <c r="V537" s="69">
        <f t="shared" si="149"/>
        <v>1255.2494817599268</v>
      </c>
      <c r="W537" s="69">
        <f t="shared" si="149"/>
        <v>651.58117202324047</v>
      </c>
      <c r="X537" s="69">
        <f t="shared" si="149"/>
        <v>22.231294017129489</v>
      </c>
      <c r="Y537" s="69">
        <f t="shared" si="149"/>
        <v>22.231294017129489</v>
      </c>
      <c r="Z537" s="69">
        <f t="shared" si="149"/>
        <v>22.231294017129489</v>
      </c>
      <c r="AA537" s="69">
        <f t="shared" si="149"/>
        <v>12.098994845581545</v>
      </c>
      <c r="AB537" s="69">
        <f t="shared" si="149"/>
        <v>0</v>
      </c>
      <c r="AC537" s="69">
        <f t="shared" si="149"/>
        <v>0</v>
      </c>
      <c r="AD537" s="69">
        <f t="shared" si="149"/>
        <v>0</v>
      </c>
      <c r="AE537" s="69">
        <f t="shared" si="149"/>
        <v>0</v>
      </c>
      <c r="AF537" s="69">
        <f t="shared" si="149"/>
        <v>0</v>
      </c>
      <c r="AG537" s="69">
        <f t="shared" si="149"/>
        <v>0</v>
      </c>
      <c r="AH537" s="69">
        <f t="shared" si="149"/>
        <v>0</v>
      </c>
      <c r="AI537" s="69">
        <f t="shared" si="149"/>
        <v>0</v>
      </c>
      <c r="AJ537" s="69">
        <f t="shared" si="149"/>
        <v>0</v>
      </c>
      <c r="AK537" s="69">
        <f t="shared" si="149"/>
        <v>0</v>
      </c>
      <c r="AL537" s="69">
        <f t="shared" si="149"/>
        <v>0</v>
      </c>
      <c r="AM537" s="69">
        <f t="shared" si="149"/>
        <v>0</v>
      </c>
      <c r="AN537" s="69">
        <f t="shared" si="149"/>
        <v>0</v>
      </c>
      <c r="AO537" s="69">
        <f t="shared" si="149"/>
        <v>0</v>
      </c>
      <c r="AP537" s="69">
        <f t="shared" si="149"/>
        <v>0</v>
      </c>
      <c r="AQ537" s="69">
        <f t="shared" si="149"/>
        <v>0</v>
      </c>
      <c r="AR537" s="69">
        <f t="shared" si="149"/>
        <v>0</v>
      </c>
    </row>
    <row r="539" spans="1:48" ht="18.75" x14ac:dyDescent="0.3">
      <c r="I539" s="17" t="str">
        <f>+IF(OR(J540="OIL",J540="OIL-eq"),$I$5,IF(J540="GAS",$I$4,IF(J540="GSL",$I$8,IF(J540="DSL",$I$9,IF(J540="KER",$I$10,IF(J540="LPG",$I$11,IF(J540="HFO",$I$12,IF(J540="AVG",$I$13,IF(J540="RFG",$I$14,IF(J540="ELC",$I$15,$I$16))))))))))</f>
        <v>GWh/año</v>
      </c>
      <c r="K539" s="34" t="s">
        <v>523</v>
      </c>
    </row>
    <row r="540" spans="1:48" x14ac:dyDescent="0.25">
      <c r="I540" s="115">
        <f>+IF(OR(J540="OIL",J540="OIL-eq"),$H$5,IF(J540="GAS",$H$4,IF(J540="GSL",$H$8,IF(J540="DSL",$H$9,IF(J540="KER",$H$10,IF(J540="LPG",$H$11,IF(J540="HFO",$H$12,IF(J540="AVG",$H$13,IF(J540="RFG",$H$14,IF(J540="ELC",$H$15,$H$16))))))))))</f>
        <v>277.77777777777777</v>
      </c>
      <c r="J540" s="106" t="s">
        <v>348</v>
      </c>
      <c r="K540" s="56" t="s">
        <v>389</v>
      </c>
    </row>
    <row r="541" spans="1:48" x14ac:dyDescent="0.25">
      <c r="H541" s="12"/>
      <c r="I541" s="12"/>
      <c r="J541" s="15"/>
      <c r="K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:48" x14ac:dyDescent="0.25">
      <c r="H543" s="17" t="str">
        <f t="shared" ref="H543:H549" si="150">+$B$1</f>
        <v>DIC5</v>
      </c>
      <c r="J543" s="24" t="s">
        <v>72</v>
      </c>
      <c r="K543" s="54" t="s">
        <v>466</v>
      </c>
      <c r="L543" s="22" t="str">
        <f>+$B$3</f>
        <v>GU - Gas</v>
      </c>
      <c r="M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R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8" x14ac:dyDescent="0.25">
      <c r="H544" s="17" t="str">
        <f t="shared" si="150"/>
        <v>DIC5</v>
      </c>
      <c r="J544" s="24" t="s">
        <v>73</v>
      </c>
      <c r="K544" s="54" t="s">
        <v>215</v>
      </c>
      <c r="L544" s="22" t="str">
        <f>+$B$4</f>
        <v>LLO - Ligth</v>
      </c>
      <c r="M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AA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R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8" x14ac:dyDescent="0.25">
      <c r="H545" s="17" t="str">
        <f t="shared" si="150"/>
        <v>DIC5</v>
      </c>
      <c r="J545" s="24"/>
      <c r="K545" s="54"/>
      <c r="L545" s="22" t="str">
        <f>+$B$5</f>
        <v>LLO - Heavy</v>
      </c>
      <c r="M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R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8" x14ac:dyDescent="0.25">
      <c r="H546" s="17" t="str">
        <f t="shared" si="150"/>
        <v>DIC5</v>
      </c>
      <c r="J546" s="24" t="s">
        <v>74</v>
      </c>
      <c r="K546" s="54" t="s">
        <v>216</v>
      </c>
      <c r="L546" s="22" t="str">
        <f>+$B$6</f>
        <v>PU - Ligth</v>
      </c>
      <c r="M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N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O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P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Q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R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S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T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U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R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8" x14ac:dyDescent="0.25">
      <c r="H547" s="17" t="str">
        <f t="shared" si="150"/>
        <v>DIC5</v>
      </c>
      <c r="J547" s="24" t="s">
        <v>75</v>
      </c>
      <c r="K547" s="54" t="s">
        <v>217</v>
      </c>
      <c r="L547" s="22" t="str">
        <f>+$B$7</f>
        <v>VMM - Medium</v>
      </c>
      <c r="M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N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O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P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Q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R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S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T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U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V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R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8" x14ac:dyDescent="0.25">
      <c r="H548" s="17" t="str">
        <f t="shared" si="150"/>
        <v>DIC5</v>
      </c>
      <c r="J548" s="24" t="s">
        <v>76</v>
      </c>
      <c r="K548" s="54" t="s">
        <v>218</v>
      </c>
      <c r="L548" s="22" t="str">
        <f>+$B$8</f>
        <v>VSM - Medium</v>
      </c>
      <c r="M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N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O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P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Q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R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S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T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U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V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W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X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Y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Z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AA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R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8" x14ac:dyDescent="0.25">
      <c r="H549" s="17" t="str">
        <f t="shared" si="150"/>
        <v>DIC5</v>
      </c>
      <c r="J549" s="24" t="s">
        <v>77</v>
      </c>
      <c r="K549" s="54" t="s">
        <v>467</v>
      </c>
      <c r="L549" s="22" t="str">
        <f>+$B$9</f>
        <v>VIM - GAS</v>
      </c>
      <c r="M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R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8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22"/>
      <c r="M550" s="69">
        <f>+SUM(M543:M549)</f>
        <v>830.94554273686038</v>
      </c>
      <c r="N550" s="69">
        <f t="shared" ref="N550" si="151">+SUM(N543:N549)</f>
        <v>789.63674426249918</v>
      </c>
      <c r="O550" s="69">
        <f t="shared" ref="O550:AR550" si="152">+SUM(O543:O549)</f>
        <v>748.97707119108168</v>
      </c>
      <c r="P550" s="69">
        <f t="shared" si="152"/>
        <v>708.31739811966474</v>
      </c>
      <c r="Q550" s="69">
        <f t="shared" si="152"/>
        <v>667.6577250482477</v>
      </c>
      <c r="R550" s="69">
        <f t="shared" si="152"/>
        <v>622.69743610059174</v>
      </c>
      <c r="S550" s="69">
        <f t="shared" si="152"/>
        <v>577.73714715293568</v>
      </c>
      <c r="T550" s="69">
        <f t="shared" si="152"/>
        <v>532.5261573817728</v>
      </c>
      <c r="U550" s="69">
        <f t="shared" si="152"/>
        <v>492.81239386916394</v>
      </c>
      <c r="V550" s="69">
        <f t="shared" si="152"/>
        <v>449.31959273585443</v>
      </c>
      <c r="W550" s="69">
        <f t="shared" si="152"/>
        <v>444.94345366016432</v>
      </c>
      <c r="X550" s="69">
        <f t="shared" si="152"/>
        <v>440.56731458447422</v>
      </c>
      <c r="Y550" s="69">
        <f t="shared" si="152"/>
        <v>438.30252547290814</v>
      </c>
      <c r="Z550" s="69">
        <f t="shared" si="152"/>
        <v>436.03773636134207</v>
      </c>
      <c r="AA550" s="69">
        <f t="shared" si="152"/>
        <v>0</v>
      </c>
      <c r="AB550" s="69">
        <f t="shared" si="152"/>
        <v>0</v>
      </c>
      <c r="AC550" s="69">
        <f t="shared" si="152"/>
        <v>0</v>
      </c>
      <c r="AD550" s="69">
        <f t="shared" si="152"/>
        <v>0</v>
      </c>
      <c r="AE550" s="69">
        <f t="shared" si="152"/>
        <v>0</v>
      </c>
      <c r="AF550" s="69">
        <f t="shared" si="152"/>
        <v>0</v>
      </c>
      <c r="AG550" s="69">
        <f t="shared" si="152"/>
        <v>0</v>
      </c>
      <c r="AH550" s="69">
        <f t="shared" si="152"/>
        <v>0</v>
      </c>
      <c r="AI550" s="69">
        <f t="shared" si="152"/>
        <v>0</v>
      </c>
      <c r="AJ550" s="69">
        <f t="shared" si="152"/>
        <v>0</v>
      </c>
      <c r="AK550" s="69">
        <f t="shared" si="152"/>
        <v>0</v>
      </c>
      <c r="AL550" s="69">
        <f t="shared" si="152"/>
        <v>0</v>
      </c>
      <c r="AM550" s="69">
        <f t="shared" si="152"/>
        <v>0</v>
      </c>
      <c r="AN550" s="69">
        <f t="shared" si="152"/>
        <v>0</v>
      </c>
      <c r="AO550" s="69">
        <f t="shared" si="152"/>
        <v>0</v>
      </c>
      <c r="AP550" s="69">
        <f t="shared" si="152"/>
        <v>0</v>
      </c>
      <c r="AQ550" s="69">
        <f t="shared" si="152"/>
        <v>0</v>
      </c>
      <c r="AR550" s="69">
        <f t="shared" si="152"/>
        <v>0</v>
      </c>
    </row>
    <row r="552" spans="1:48" ht="18.75" x14ac:dyDescent="0.3">
      <c r="I552" s="17" t="str">
        <f>+IF(OR(J553="OIL",J553="OIL-eq"),$I$5,IF(J553="GAS",$I$4,IF(J553="GSL",$I$8,IF(J553="DSL",$I$9,IF(J553="KER",$I$10,IF(J553="LPG",$I$11,IF(J553="HFO",$I$12,IF(J553="AVG",$I$13,IF(J553="RFG",$I$14,IF(J553="ELC",$I$15,$I$16))))))))))</f>
        <v>GWh/año</v>
      </c>
      <c r="K552" s="34" t="s">
        <v>524</v>
      </c>
    </row>
    <row r="553" spans="1:48" x14ac:dyDescent="0.25">
      <c r="I553" s="115">
        <f>+IF(OR(J553="OIL",J553="OIL-eq"),$H$5,IF(J553="GAS",$H$4,IF(J553="GSL",$H$8,IF(J553="DSL",$H$9,IF(J553="KER",$H$10,IF(J553="LPG",$H$11,IF(J553="HFO",$H$12,IF(J553="AVG",$H$13,IF(J553="RFG",$H$14,IF(J553="ELC",$H$15,$H$16))))))))))</f>
        <v>277.77777777777777</v>
      </c>
      <c r="J553" s="106" t="s">
        <v>348</v>
      </c>
      <c r="K553" s="56" t="s">
        <v>389</v>
      </c>
    </row>
    <row r="554" spans="1:48" x14ac:dyDescent="0.25">
      <c r="H554" s="12"/>
      <c r="I554" s="12"/>
      <c r="J554" s="15"/>
      <c r="K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:48" x14ac:dyDescent="0.25">
      <c r="H556" s="17" t="str">
        <f t="shared" ref="H556:H562" si="153">+$B$1</f>
        <v>DIC5</v>
      </c>
      <c r="J556" s="24" t="s">
        <v>72</v>
      </c>
      <c r="K556" s="54" t="s">
        <v>468</v>
      </c>
      <c r="L556" s="22" t="str">
        <f>+$B$3</f>
        <v>GU - Gas</v>
      </c>
      <c r="M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R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8" x14ac:dyDescent="0.25">
      <c r="H557" s="17" t="str">
        <f t="shared" si="153"/>
        <v>DIC5</v>
      </c>
      <c r="J557" s="24" t="s">
        <v>73</v>
      </c>
      <c r="K557" s="54" t="s">
        <v>469</v>
      </c>
      <c r="L557" s="22" t="str">
        <f>+$B$4</f>
        <v>LLO - Ligth</v>
      </c>
      <c r="M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R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8" x14ac:dyDescent="0.25">
      <c r="H558" s="17" t="str">
        <f t="shared" si="153"/>
        <v>DIC5</v>
      </c>
      <c r="J558" s="24"/>
      <c r="K558" s="54"/>
      <c r="L558" s="22" t="str">
        <f>+$B$5</f>
        <v>LLO - Heavy</v>
      </c>
      <c r="M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R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8" x14ac:dyDescent="0.25">
      <c r="H559" s="17" t="str">
        <f t="shared" si="153"/>
        <v>DIC5</v>
      </c>
      <c r="J559" s="24" t="s">
        <v>74</v>
      </c>
      <c r="K559" s="54" t="s">
        <v>470</v>
      </c>
      <c r="L559" s="22" t="str">
        <f>+$B$6</f>
        <v>PU - Ligth</v>
      </c>
      <c r="M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R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8" x14ac:dyDescent="0.25">
      <c r="H560" s="17" t="str">
        <f t="shared" si="153"/>
        <v>DIC5</v>
      </c>
      <c r="J560" s="24" t="s">
        <v>75</v>
      </c>
      <c r="K560" s="54" t="s">
        <v>285</v>
      </c>
      <c r="L560" s="22" t="str">
        <f>+$B$7</f>
        <v>VMM - Medium</v>
      </c>
      <c r="M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R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8" x14ac:dyDescent="0.25">
      <c r="H561" s="17" t="str">
        <f t="shared" si="153"/>
        <v>DIC5</v>
      </c>
      <c r="J561" s="24" t="s">
        <v>76</v>
      </c>
      <c r="K561" s="54" t="s">
        <v>380</v>
      </c>
      <c r="L561" s="22" t="str">
        <f>+$B$8</f>
        <v>VSM - Medium</v>
      </c>
      <c r="M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R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8" x14ac:dyDescent="0.25">
      <c r="H562" s="17" t="str">
        <f t="shared" si="153"/>
        <v>DIC5</v>
      </c>
      <c r="J562" s="24" t="s">
        <v>77</v>
      </c>
      <c r="K562" s="54" t="s">
        <v>482</v>
      </c>
      <c r="L562" s="22" t="str">
        <f>+$B$9</f>
        <v>VIM - GAS</v>
      </c>
      <c r="M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R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8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22"/>
      <c r="M563" s="69">
        <f>+SUM(M556:M562)</f>
        <v>0</v>
      </c>
      <c r="N563" s="69">
        <f t="shared" ref="N563" si="154">+SUM(N556:N562)</f>
        <v>0</v>
      </c>
      <c r="O563" s="69">
        <f t="shared" ref="O563:AR563" si="155">+SUM(O556:O562)</f>
        <v>0</v>
      </c>
      <c r="P563" s="69">
        <f t="shared" si="155"/>
        <v>0</v>
      </c>
      <c r="Q563" s="69">
        <f t="shared" si="155"/>
        <v>0</v>
      </c>
      <c r="R563" s="69">
        <f t="shared" si="155"/>
        <v>0</v>
      </c>
      <c r="S563" s="69">
        <f t="shared" si="155"/>
        <v>0</v>
      </c>
      <c r="T563" s="69">
        <f t="shared" si="155"/>
        <v>0</v>
      </c>
      <c r="U563" s="69">
        <f t="shared" si="155"/>
        <v>0</v>
      </c>
      <c r="V563" s="69">
        <f t="shared" si="155"/>
        <v>0</v>
      </c>
      <c r="W563" s="69">
        <f t="shared" si="155"/>
        <v>0</v>
      </c>
      <c r="X563" s="69">
        <f t="shared" si="155"/>
        <v>0</v>
      </c>
      <c r="Y563" s="69">
        <f t="shared" si="155"/>
        <v>0</v>
      </c>
      <c r="Z563" s="69">
        <f t="shared" si="155"/>
        <v>0</v>
      </c>
      <c r="AA563" s="69">
        <f t="shared" si="155"/>
        <v>0</v>
      </c>
      <c r="AB563" s="69">
        <f t="shared" si="155"/>
        <v>0</v>
      </c>
      <c r="AC563" s="69">
        <f t="shared" si="155"/>
        <v>0</v>
      </c>
      <c r="AD563" s="69">
        <f t="shared" si="155"/>
        <v>0</v>
      </c>
      <c r="AE563" s="69">
        <f t="shared" si="155"/>
        <v>0</v>
      </c>
      <c r="AF563" s="69">
        <f t="shared" si="155"/>
        <v>0</v>
      </c>
      <c r="AG563" s="69">
        <f t="shared" si="155"/>
        <v>0</v>
      </c>
      <c r="AH563" s="69">
        <f t="shared" si="155"/>
        <v>0</v>
      </c>
      <c r="AI563" s="69">
        <f t="shared" si="155"/>
        <v>0</v>
      </c>
      <c r="AJ563" s="69">
        <f t="shared" si="155"/>
        <v>0</v>
      </c>
      <c r="AK563" s="69">
        <f t="shared" si="155"/>
        <v>0</v>
      </c>
      <c r="AL563" s="69">
        <f t="shared" si="155"/>
        <v>0</v>
      </c>
      <c r="AM563" s="69">
        <f t="shared" si="155"/>
        <v>0</v>
      </c>
      <c r="AN563" s="69">
        <f t="shared" si="155"/>
        <v>0</v>
      </c>
      <c r="AO563" s="69">
        <f t="shared" si="155"/>
        <v>0</v>
      </c>
      <c r="AP563" s="69">
        <f t="shared" si="155"/>
        <v>0</v>
      </c>
      <c r="AQ563" s="69">
        <f t="shared" si="155"/>
        <v>0</v>
      </c>
      <c r="AR563" s="69">
        <f t="shared" si="155"/>
        <v>0</v>
      </c>
    </row>
    <row r="565" spans="1:48" ht="18.75" x14ac:dyDescent="0.3">
      <c r="I565" s="17" t="str">
        <f>+IF(OR(J566="OIL",J566="OIL-eq"),$I$5,IF(J566="GAS",$I$4,IF(J566="GSL",$I$8,IF(J566="DSL",$I$9,IF(J566="KER",$I$10,IF(J566="LPG",$I$11,IF(J566="HFO",$I$12,IF(J566="AVG",$I$13,IF(J566="RFG",$I$14,IF(J566="ELC",$I$15,$I$16))))))))))</f>
        <v>GWh/año</v>
      </c>
      <c r="K565" s="34" t="s">
        <v>525</v>
      </c>
    </row>
    <row r="566" spans="1:48" x14ac:dyDescent="0.25">
      <c r="I566" s="115">
        <f>+IF(OR(J566="OIL",J566="OIL-eq"),$H$5,IF(J566="GAS",$H$4,IF(J566="GSL",$H$8,IF(J566="DSL",$H$9,IF(J566="KER",$H$10,IF(J566="LPG",$H$11,IF(J566="HFO",$H$12,IF(J566="AVG",$H$13,IF(J566="RFG",$H$14,IF(J566="ELC",$H$15,$H$16))))))))))</f>
        <v>277.77777777777777</v>
      </c>
      <c r="J566" s="106" t="s">
        <v>348</v>
      </c>
      <c r="K566" s="56" t="s">
        <v>389</v>
      </c>
    </row>
    <row r="567" spans="1:48" x14ac:dyDescent="0.25">
      <c r="H567" s="12"/>
      <c r="I567" s="12"/>
      <c r="J567" s="15"/>
      <c r="K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:48" x14ac:dyDescent="0.25">
      <c r="H569" s="17" t="str">
        <f t="shared" ref="H569:H575" si="156">+$B$1</f>
        <v>DIC5</v>
      </c>
      <c r="J569" s="24" t="s">
        <v>72</v>
      </c>
      <c r="K569" s="54" t="s">
        <v>471</v>
      </c>
      <c r="L569" s="22" t="str">
        <f>+$B$3</f>
        <v>GU - Gas</v>
      </c>
      <c r="M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R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8" x14ac:dyDescent="0.25">
      <c r="H570" s="17" t="str">
        <f t="shared" si="156"/>
        <v>DIC5</v>
      </c>
      <c r="J570" s="24" t="s">
        <v>73</v>
      </c>
      <c r="K570" s="54" t="s">
        <v>472</v>
      </c>
      <c r="L570" s="22" t="str">
        <f>+$B$4</f>
        <v>LLO - Ligth</v>
      </c>
      <c r="M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R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8" x14ac:dyDescent="0.25">
      <c r="H571" s="17" t="str">
        <f t="shared" si="156"/>
        <v>DIC5</v>
      </c>
      <c r="J571" s="24"/>
      <c r="K571" s="54"/>
      <c r="L571" s="22" t="str">
        <f>+$B$5</f>
        <v>LLO - Heavy</v>
      </c>
      <c r="M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R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8" x14ac:dyDescent="0.25">
      <c r="H572" s="17" t="str">
        <f t="shared" si="156"/>
        <v>DIC5</v>
      </c>
      <c r="J572" s="24" t="s">
        <v>74</v>
      </c>
      <c r="K572" s="54" t="s">
        <v>473</v>
      </c>
      <c r="L572" s="22" t="str">
        <f>+$B$6</f>
        <v>PU - Ligth</v>
      </c>
      <c r="M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R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8" x14ac:dyDescent="0.25">
      <c r="H573" s="17" t="str">
        <f t="shared" si="156"/>
        <v>DIC5</v>
      </c>
      <c r="J573" s="24" t="s">
        <v>75</v>
      </c>
      <c r="K573" s="54" t="s">
        <v>474</v>
      </c>
      <c r="L573" s="22" t="str">
        <f>+$B$7</f>
        <v>VMM - Medium</v>
      </c>
      <c r="M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R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8" x14ac:dyDescent="0.25">
      <c r="H574" s="17" t="str">
        <f t="shared" si="156"/>
        <v>DIC5</v>
      </c>
      <c r="J574" s="24" t="s">
        <v>76</v>
      </c>
      <c r="K574" s="54" t="s">
        <v>475</v>
      </c>
      <c r="L574" s="22" t="str">
        <f>+$B$8</f>
        <v>VSM - Medium</v>
      </c>
      <c r="M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R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8" x14ac:dyDescent="0.25">
      <c r="H575" s="17" t="str">
        <f t="shared" si="156"/>
        <v>DIC5</v>
      </c>
      <c r="J575" s="24" t="s">
        <v>77</v>
      </c>
      <c r="K575" s="54" t="s">
        <v>476</v>
      </c>
      <c r="L575" s="22" t="str">
        <f>+$B$9</f>
        <v>VIM - GAS</v>
      </c>
      <c r="M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R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8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22"/>
      <c r="M576" s="69">
        <f>+SUM(M569:M575)</f>
        <v>0</v>
      </c>
      <c r="N576" s="69">
        <f t="shared" ref="N576" si="157">+SUM(N569:N575)</f>
        <v>0</v>
      </c>
      <c r="O576" s="69">
        <f t="shared" ref="O576:AR576" si="158">+SUM(O569:O575)</f>
        <v>0</v>
      </c>
      <c r="P576" s="69">
        <f t="shared" si="158"/>
        <v>0</v>
      </c>
      <c r="Q576" s="69">
        <f t="shared" si="158"/>
        <v>0</v>
      </c>
      <c r="R576" s="69">
        <f t="shared" si="158"/>
        <v>0</v>
      </c>
      <c r="S576" s="69">
        <f t="shared" si="158"/>
        <v>0</v>
      </c>
      <c r="T576" s="69">
        <f t="shared" si="158"/>
        <v>0</v>
      </c>
      <c r="U576" s="69">
        <f t="shared" si="158"/>
        <v>0</v>
      </c>
      <c r="V576" s="69">
        <f t="shared" si="158"/>
        <v>0</v>
      </c>
      <c r="W576" s="69">
        <f t="shared" si="158"/>
        <v>0</v>
      </c>
      <c r="X576" s="69">
        <f t="shared" si="158"/>
        <v>0</v>
      </c>
      <c r="Y576" s="69">
        <f t="shared" si="158"/>
        <v>0</v>
      </c>
      <c r="Z576" s="69">
        <f t="shared" si="158"/>
        <v>0</v>
      </c>
      <c r="AA576" s="69">
        <f t="shared" si="158"/>
        <v>0</v>
      </c>
      <c r="AB576" s="69">
        <f t="shared" si="158"/>
        <v>0</v>
      </c>
      <c r="AC576" s="69">
        <f t="shared" si="158"/>
        <v>0</v>
      </c>
      <c r="AD576" s="69">
        <f t="shared" si="158"/>
        <v>0</v>
      </c>
      <c r="AE576" s="69">
        <f t="shared" si="158"/>
        <v>0</v>
      </c>
      <c r="AF576" s="69">
        <f t="shared" si="158"/>
        <v>0</v>
      </c>
      <c r="AG576" s="69">
        <f t="shared" si="158"/>
        <v>0</v>
      </c>
      <c r="AH576" s="69">
        <f t="shared" si="158"/>
        <v>0</v>
      </c>
      <c r="AI576" s="69">
        <f t="shared" si="158"/>
        <v>0</v>
      </c>
      <c r="AJ576" s="69">
        <f t="shared" si="158"/>
        <v>0</v>
      </c>
      <c r="AK576" s="69">
        <f t="shared" si="158"/>
        <v>0</v>
      </c>
      <c r="AL576" s="69">
        <f t="shared" si="158"/>
        <v>0</v>
      </c>
      <c r="AM576" s="69">
        <f t="shared" si="158"/>
        <v>0</v>
      </c>
      <c r="AN576" s="69">
        <f t="shared" si="158"/>
        <v>0</v>
      </c>
      <c r="AO576" s="69">
        <f t="shared" si="158"/>
        <v>0</v>
      </c>
      <c r="AP576" s="69">
        <f t="shared" si="158"/>
        <v>0</v>
      </c>
      <c r="AQ576" s="69">
        <f t="shared" si="158"/>
        <v>0</v>
      </c>
      <c r="AR576" s="69">
        <f t="shared" si="158"/>
        <v>0</v>
      </c>
    </row>
    <row r="577" spans="1:48" s="195" customFormat="1" x14ac:dyDescent="0.25">
      <c r="A577" s="190"/>
      <c r="B577" s="190"/>
      <c r="C577" s="190"/>
      <c r="D577" s="190"/>
      <c r="E577" s="190"/>
      <c r="F577" s="191"/>
      <c r="H577" s="196"/>
      <c r="I577" s="196"/>
      <c r="L577" s="194"/>
    </row>
    <row r="578" spans="1:48" ht="18.75" x14ac:dyDescent="0.3">
      <c r="I578" s="17" t="str">
        <f>+IF(OR(J579="OIL",J579="OIL-eq"),$I$5,IF(J579="GAS",$I$4,IF(J579="GSL",$I$8,IF(J579="DSL",$I$9,IF(J579="KER",$I$10,IF(J579="LPG",$I$11,IF(J579="HFO",$I$12,IF(J579="AVG",$I$13,IF(J579="RFG",$I$14,IF(J579="ELC",$I$15,$I$16))))))))))</f>
        <v>GWh/año</v>
      </c>
      <c r="K578" s="34" t="s">
        <v>526</v>
      </c>
    </row>
    <row r="579" spans="1:48" x14ac:dyDescent="0.25">
      <c r="I579" s="115">
        <f>+IF(OR(J579="OIL",J579="OIL-eq"),$H$5,IF(J579="GAS",$H$4,IF(J579="GSL",$H$8,IF(J579="DSL",$H$9,IF(J579="KER",$H$10,IF(J579="LPG",$H$11,IF(J579="HFO",$H$12,IF(J579="AVG",$H$13,IF(J579="RFG",$H$14,IF(J579="ELC",$H$15,$H$16))))))))))</f>
        <v>277.77777777777777</v>
      </c>
      <c r="J579" s="106" t="s">
        <v>348</v>
      </c>
      <c r="K579" s="56" t="s">
        <v>389</v>
      </c>
    </row>
    <row r="580" spans="1:48" x14ac:dyDescent="0.25">
      <c r="H580" s="12"/>
      <c r="I580" s="12"/>
      <c r="J580" s="105"/>
      <c r="K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:48" x14ac:dyDescent="0.25">
      <c r="H582" s="17" t="str">
        <f t="shared" ref="H582:H588" si="159">+$B$1</f>
        <v>DIC5</v>
      </c>
      <c r="J582" s="24" t="s">
        <v>72</v>
      </c>
      <c r="K582" s="54" t="s">
        <v>286</v>
      </c>
      <c r="L582" s="22" t="str">
        <f>+$B$3</f>
        <v>GU - Gas</v>
      </c>
      <c r="M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R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8" x14ac:dyDescent="0.25">
      <c r="H583" s="17" t="str">
        <f t="shared" si="159"/>
        <v>DIC5</v>
      </c>
      <c r="J583" s="24" t="s">
        <v>73</v>
      </c>
      <c r="K583" s="54" t="s">
        <v>230</v>
      </c>
      <c r="L583" s="22" t="str">
        <f>+$B$4</f>
        <v>LLO - Ligth</v>
      </c>
      <c r="M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N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O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P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Q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R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S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T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U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V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X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Z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AA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R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8" x14ac:dyDescent="0.25">
      <c r="H584" s="17" t="str">
        <f t="shared" si="159"/>
        <v>DIC5</v>
      </c>
      <c r="J584" s="24"/>
      <c r="L584" s="22" t="str">
        <f>+$B$5</f>
        <v>LLO - Heavy</v>
      </c>
      <c r="M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R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8" x14ac:dyDescent="0.25">
      <c r="H585" s="17" t="str">
        <f t="shared" si="159"/>
        <v>DIC5</v>
      </c>
      <c r="J585" s="24" t="s">
        <v>74</v>
      </c>
      <c r="K585" s="54" t="s">
        <v>287</v>
      </c>
      <c r="L585" s="22" t="str">
        <f>+$B$6</f>
        <v>PU - Ligth</v>
      </c>
      <c r="M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R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8" x14ac:dyDescent="0.25">
      <c r="H586" s="17" t="str">
        <f t="shared" si="159"/>
        <v>DIC5</v>
      </c>
      <c r="J586" s="24" t="s">
        <v>75</v>
      </c>
      <c r="K586" s="54" t="s">
        <v>288</v>
      </c>
      <c r="L586" s="22" t="str">
        <f>+$B$7</f>
        <v>VMM - Medium</v>
      </c>
      <c r="M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R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8" x14ac:dyDescent="0.25">
      <c r="H587" s="17" t="str">
        <f t="shared" si="159"/>
        <v>DIC5</v>
      </c>
      <c r="J587" s="24" t="s">
        <v>76</v>
      </c>
      <c r="K587" s="54" t="s">
        <v>289</v>
      </c>
      <c r="L587" s="22" t="str">
        <f>+$B$8</f>
        <v>VSM - Medium</v>
      </c>
      <c r="M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R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8" x14ac:dyDescent="0.25">
      <c r="H588" s="17" t="str">
        <f t="shared" si="159"/>
        <v>DIC5</v>
      </c>
      <c r="J588" s="24" t="s">
        <v>77</v>
      </c>
      <c r="K588" s="54" t="s">
        <v>231</v>
      </c>
      <c r="L588" s="22" t="str">
        <f>+$B$9</f>
        <v>VIM - GAS</v>
      </c>
      <c r="M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N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O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P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Q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R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S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T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U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V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W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X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Y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Z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AA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B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R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8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22"/>
      <c r="M589" s="69">
        <f>+SUM(M582:M588)</f>
        <v>2413.2474628051082</v>
      </c>
      <c r="N589" s="69">
        <f t="shared" ref="N589" si="160">+SUM(N582:N588)</f>
        <v>2214.4805754079248</v>
      </c>
      <c r="O589" s="69">
        <f t="shared" ref="O589:AR589" si="161">+SUM(O582:O588)</f>
        <v>1970.0482438831978</v>
      </c>
      <c r="P589" s="69">
        <f t="shared" si="161"/>
        <v>1822.4685559835627</v>
      </c>
      <c r="Q589" s="69">
        <f t="shared" si="161"/>
        <v>1264.7909612759215</v>
      </c>
      <c r="R589" s="69">
        <f t="shared" si="161"/>
        <v>1067.3525514385558</v>
      </c>
      <c r="S589" s="69">
        <f t="shared" si="161"/>
        <v>869.91414160118995</v>
      </c>
      <c r="T589" s="69">
        <f t="shared" si="161"/>
        <v>713.25484897810941</v>
      </c>
      <c r="U589" s="69">
        <f t="shared" si="161"/>
        <v>204.89890376291245</v>
      </c>
      <c r="V589" s="69">
        <f t="shared" si="161"/>
        <v>25.022055727067443</v>
      </c>
      <c r="W589" s="69">
        <f t="shared" si="161"/>
        <v>22.912863595192164</v>
      </c>
      <c r="X589" s="69">
        <f t="shared" si="161"/>
        <v>622.78084680760571</v>
      </c>
      <c r="Y589" s="69">
        <f t="shared" si="161"/>
        <v>621.3011976752764</v>
      </c>
      <c r="Z589" s="69">
        <f t="shared" si="161"/>
        <v>320.70638852098875</v>
      </c>
      <c r="AA589" s="69">
        <f t="shared" si="161"/>
        <v>7.5036726566781109</v>
      </c>
      <c r="AB589" s="69">
        <f t="shared" si="161"/>
        <v>0</v>
      </c>
      <c r="AC589" s="69">
        <f t="shared" si="161"/>
        <v>0</v>
      </c>
      <c r="AD589" s="69">
        <f t="shared" si="161"/>
        <v>0</v>
      </c>
      <c r="AE589" s="69">
        <f t="shared" si="161"/>
        <v>0</v>
      </c>
      <c r="AF589" s="69">
        <f t="shared" si="161"/>
        <v>0</v>
      </c>
      <c r="AG589" s="69">
        <f t="shared" si="161"/>
        <v>0</v>
      </c>
      <c r="AH589" s="69">
        <f t="shared" si="161"/>
        <v>0</v>
      </c>
      <c r="AI589" s="69">
        <f t="shared" si="161"/>
        <v>0</v>
      </c>
      <c r="AJ589" s="69">
        <f t="shared" si="161"/>
        <v>0</v>
      </c>
      <c r="AK589" s="69">
        <f t="shared" si="161"/>
        <v>0</v>
      </c>
      <c r="AL589" s="69">
        <f t="shared" si="161"/>
        <v>0</v>
      </c>
      <c r="AM589" s="69">
        <f t="shared" si="161"/>
        <v>0</v>
      </c>
      <c r="AN589" s="69">
        <f t="shared" si="161"/>
        <v>0</v>
      </c>
      <c r="AO589" s="69">
        <f t="shared" si="161"/>
        <v>0</v>
      </c>
      <c r="AP589" s="69">
        <f t="shared" si="161"/>
        <v>0</v>
      </c>
      <c r="AQ589" s="69">
        <f t="shared" si="161"/>
        <v>0</v>
      </c>
      <c r="AR589" s="69">
        <f t="shared" si="161"/>
        <v>0</v>
      </c>
    </row>
    <row r="590" spans="1:48" ht="15.75" thickBot="1" x14ac:dyDescent="0.3"/>
    <row r="591" spans="1:48" s="97" customFormat="1" ht="18.75" x14ac:dyDescent="0.3">
      <c r="A591" s="137"/>
      <c r="B591" s="137"/>
      <c r="C591" s="137"/>
      <c r="D591" s="137"/>
      <c r="E591" s="137"/>
      <c r="F591" s="138"/>
      <c r="H591" s="99"/>
      <c r="I591" s="99"/>
      <c r="K591" s="100" t="s">
        <v>485</v>
      </c>
      <c r="L591" s="22"/>
    </row>
    <row r="592" spans="1:48" ht="18.75" x14ac:dyDescent="0.3">
      <c r="F592" s="15"/>
      <c r="I592" s="17" t="str">
        <f>+IF(OR(J593="OIL",J593="OIL-eq"),$I$5,IF(J593="GAS",$I$4,IF(J593="GSL",$I$8,IF(J593="DSL",$I$9,IF(J593="KER",$I$10,IF(J593="LPG",$I$11,IF(J593="HFO",$I$12,IF(J593="AVG",$I$13,IF(J593="RFG",$I$14,IF(J593="ELC",$I$15,$I$16))))))))))</f>
        <v>Kt CO2e/año</v>
      </c>
      <c r="K592" s="34" t="s">
        <v>486</v>
      </c>
    </row>
    <row r="593" spans="1:48" x14ac:dyDescent="0.25">
      <c r="I593" s="115">
        <f>+IF(OR(J593="OIL",J593="OIL-eq"),$H$5,IF(J593="GAS",$H$4,IF(J593="GSL",$H$8,IF(J593="DSL",$H$9,IF(J593="KER",$H$10,IF(J593="LPG",$H$11,IF(J593="HFO",$H$12,IF(J593="AVG",$H$13,IF(J593="RFG",$H$14,IF(J593="ELC",$H$15,$H$16))))))))))</f>
        <v>1</v>
      </c>
      <c r="J593" s="203" t="s">
        <v>691</v>
      </c>
      <c r="K593" s="41" t="s">
        <v>26</v>
      </c>
    </row>
    <row r="594" spans="1:48" x14ac:dyDescent="0.25">
      <c r="H594" s="12"/>
      <c r="I594" s="12"/>
      <c r="J594" s="15"/>
      <c r="K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:48" x14ac:dyDescent="0.25">
      <c r="H596" s="17" t="str">
        <f t="shared" ref="H596:H602" si="162">+$B$1</f>
        <v>DIC5</v>
      </c>
      <c r="J596" s="61" t="s">
        <v>72</v>
      </c>
      <c r="K596" s="19" t="s">
        <v>320</v>
      </c>
      <c r="L596" s="22" t="str">
        <f>+$B$3</f>
        <v>GU - Gas</v>
      </c>
      <c r="M596" s="21">
        <f t="shared" ref="M596:AR596" si="163">+M609+M728</f>
        <v>264.40887629440834</v>
      </c>
      <c r="N596" s="21">
        <f t="shared" si="163"/>
        <v>213.6640473602655</v>
      </c>
      <c r="O596" s="21">
        <f t="shared" si="163"/>
        <v>167.28726127504768</v>
      </c>
      <c r="P596" s="21">
        <f t="shared" si="163"/>
        <v>195.36016349983919</v>
      </c>
      <c r="Q596" s="21">
        <f t="shared" si="163"/>
        <v>186.20822156962603</v>
      </c>
      <c r="R596" s="21">
        <f t="shared" si="163"/>
        <v>0</v>
      </c>
      <c r="S596" s="21">
        <f t="shared" si="163"/>
        <v>0</v>
      </c>
      <c r="T596" s="21">
        <f t="shared" si="163"/>
        <v>0</v>
      </c>
      <c r="U596" s="21">
        <f t="shared" si="163"/>
        <v>0</v>
      </c>
      <c r="V596" s="21">
        <f t="shared" si="163"/>
        <v>0</v>
      </c>
      <c r="W596" s="21">
        <f t="shared" si="163"/>
        <v>0</v>
      </c>
      <c r="X596" s="21">
        <f t="shared" si="163"/>
        <v>0</v>
      </c>
      <c r="Y596" s="21">
        <f t="shared" si="163"/>
        <v>0</v>
      </c>
      <c r="Z596" s="21">
        <f t="shared" si="163"/>
        <v>0</v>
      </c>
      <c r="AA596" s="21">
        <f t="shared" si="163"/>
        <v>0</v>
      </c>
      <c r="AB596" s="21">
        <f t="shared" si="163"/>
        <v>0</v>
      </c>
      <c r="AC596" s="21">
        <f t="shared" si="163"/>
        <v>0</v>
      </c>
      <c r="AD596" s="21">
        <f t="shared" si="163"/>
        <v>0</v>
      </c>
      <c r="AE596" s="21">
        <f t="shared" si="163"/>
        <v>0</v>
      </c>
      <c r="AF596" s="21">
        <f t="shared" si="163"/>
        <v>0</v>
      </c>
      <c r="AG596" s="21">
        <f t="shared" si="163"/>
        <v>0</v>
      </c>
      <c r="AH596" s="21">
        <f t="shared" si="163"/>
        <v>0</v>
      </c>
      <c r="AI596" s="21">
        <f t="shared" si="163"/>
        <v>0</v>
      </c>
      <c r="AJ596" s="21">
        <f t="shared" si="163"/>
        <v>0</v>
      </c>
      <c r="AK596" s="21">
        <f t="shared" si="163"/>
        <v>0</v>
      </c>
      <c r="AL596" s="21">
        <f t="shared" si="163"/>
        <v>0</v>
      </c>
      <c r="AM596" s="21">
        <f t="shared" si="163"/>
        <v>0</v>
      </c>
      <c r="AN596" s="21">
        <f t="shared" si="163"/>
        <v>0</v>
      </c>
      <c r="AO596" s="21">
        <f t="shared" si="163"/>
        <v>0</v>
      </c>
      <c r="AP596" s="21">
        <f t="shared" si="163"/>
        <v>0</v>
      </c>
      <c r="AQ596" s="21">
        <f t="shared" si="163"/>
        <v>0</v>
      </c>
      <c r="AR596" s="21">
        <f t="shared" si="163"/>
        <v>0</v>
      </c>
    </row>
    <row r="597" spans="1:48" x14ac:dyDescent="0.25">
      <c r="H597" s="17" t="str">
        <f t="shared" si="162"/>
        <v>DIC5</v>
      </c>
      <c r="J597" s="61" t="s">
        <v>73</v>
      </c>
      <c r="K597" s="19" t="s">
        <v>322</v>
      </c>
      <c r="L597" s="22" t="str">
        <f>+$B$4</f>
        <v>LLO - Ligth</v>
      </c>
      <c r="M597" s="21">
        <f t="shared" ref="M597:AR597" si="164">+M610+M729</f>
        <v>2260.0231767329942</v>
      </c>
      <c r="N597" s="21">
        <f t="shared" si="164"/>
        <v>2201.5689937103739</v>
      </c>
      <c r="O597" s="21">
        <f t="shared" si="164"/>
        <v>2094.0425830517929</v>
      </c>
      <c r="P597" s="21">
        <f t="shared" si="164"/>
        <v>2061.3857057736309</v>
      </c>
      <c r="Q597" s="21">
        <f t="shared" si="164"/>
        <v>1711.7128155732644</v>
      </c>
      <c r="R597" s="21">
        <f t="shared" si="164"/>
        <v>1674.9113738970661</v>
      </c>
      <c r="S597" s="21">
        <f t="shared" si="164"/>
        <v>1638.1099322208688</v>
      </c>
      <c r="T597" s="21">
        <f t="shared" si="164"/>
        <v>1608.9267240675986</v>
      </c>
      <c r="U597" s="21">
        <f t="shared" si="164"/>
        <v>1318.7204287089587</v>
      </c>
      <c r="V597" s="21">
        <f t="shared" si="164"/>
        <v>1180.0914704459651</v>
      </c>
      <c r="W597" s="21">
        <f t="shared" si="164"/>
        <v>798.18264588804027</v>
      </c>
      <c r="X597" s="21">
        <f t="shared" si="164"/>
        <v>525.37469496789288</v>
      </c>
      <c r="Y597" s="21">
        <f t="shared" si="164"/>
        <v>525.37469496789288</v>
      </c>
      <c r="Z597" s="21">
        <f t="shared" si="164"/>
        <v>468.73850511175857</v>
      </c>
      <c r="AA597" s="21">
        <f t="shared" si="164"/>
        <v>0</v>
      </c>
      <c r="AB597" s="21">
        <f t="shared" si="164"/>
        <v>0</v>
      </c>
      <c r="AC597" s="21">
        <f t="shared" si="164"/>
        <v>0</v>
      </c>
      <c r="AD597" s="21">
        <f t="shared" si="164"/>
        <v>0</v>
      </c>
      <c r="AE597" s="21">
        <f t="shared" si="164"/>
        <v>0</v>
      </c>
      <c r="AF597" s="21">
        <f t="shared" si="164"/>
        <v>0</v>
      </c>
      <c r="AG597" s="21">
        <f t="shared" si="164"/>
        <v>0</v>
      </c>
      <c r="AH597" s="21">
        <f t="shared" si="164"/>
        <v>0</v>
      </c>
      <c r="AI597" s="21">
        <f t="shared" si="164"/>
        <v>0</v>
      </c>
      <c r="AJ597" s="21">
        <f t="shared" si="164"/>
        <v>0</v>
      </c>
      <c r="AK597" s="21">
        <f t="shared" si="164"/>
        <v>0</v>
      </c>
      <c r="AL597" s="21">
        <f t="shared" si="164"/>
        <v>0</v>
      </c>
      <c r="AM597" s="21">
        <f t="shared" si="164"/>
        <v>0</v>
      </c>
      <c r="AN597" s="21">
        <f t="shared" si="164"/>
        <v>0</v>
      </c>
      <c r="AO597" s="21">
        <f t="shared" si="164"/>
        <v>0</v>
      </c>
      <c r="AP597" s="21">
        <f t="shared" si="164"/>
        <v>0</v>
      </c>
      <c r="AQ597" s="21">
        <f t="shared" si="164"/>
        <v>0</v>
      </c>
      <c r="AR597" s="21">
        <f t="shared" si="164"/>
        <v>0</v>
      </c>
    </row>
    <row r="598" spans="1:48" x14ac:dyDescent="0.25">
      <c r="H598" s="17" t="str">
        <f t="shared" si="162"/>
        <v>DIC5</v>
      </c>
      <c r="J598" s="61" t="s">
        <v>73</v>
      </c>
      <c r="K598" s="19" t="s">
        <v>324</v>
      </c>
      <c r="L598" s="22" t="str">
        <f>+$B$5</f>
        <v>LLO - Heavy</v>
      </c>
      <c r="M598" s="21">
        <f t="shared" ref="M598:AR598" si="165">+M611+M730</f>
        <v>435.19614710964771</v>
      </c>
      <c r="N598" s="21">
        <f t="shared" si="165"/>
        <v>411.93497071145521</v>
      </c>
      <c r="O598" s="21">
        <f t="shared" si="165"/>
        <v>391.91205128791887</v>
      </c>
      <c r="P598" s="21">
        <f t="shared" si="165"/>
        <v>371.88913186438157</v>
      </c>
      <c r="Q598" s="21">
        <f t="shared" si="165"/>
        <v>351.86621244084523</v>
      </c>
      <c r="R598" s="21">
        <f t="shared" si="165"/>
        <v>323.97933895818477</v>
      </c>
      <c r="S598" s="21">
        <f t="shared" si="165"/>
        <v>296.09246547552442</v>
      </c>
      <c r="T598" s="21">
        <f t="shared" si="165"/>
        <v>273.97842872802556</v>
      </c>
      <c r="U598" s="21">
        <f t="shared" si="165"/>
        <v>251.86439198052688</v>
      </c>
      <c r="V598" s="21">
        <f t="shared" si="165"/>
        <v>229.75035523302719</v>
      </c>
      <c r="W598" s="21">
        <f t="shared" si="165"/>
        <v>147.04536006539831</v>
      </c>
      <c r="X598" s="21">
        <f t="shared" si="165"/>
        <v>147.04536006539831</v>
      </c>
      <c r="Y598" s="21">
        <f t="shared" si="165"/>
        <v>147.04536006539831</v>
      </c>
      <c r="Z598" s="21">
        <f t="shared" si="165"/>
        <v>104.1250963181286</v>
      </c>
      <c r="AA598" s="21">
        <f t="shared" si="165"/>
        <v>0</v>
      </c>
      <c r="AB598" s="21">
        <f t="shared" si="165"/>
        <v>0</v>
      </c>
      <c r="AC598" s="21">
        <f t="shared" si="165"/>
        <v>0</v>
      </c>
      <c r="AD598" s="21">
        <f t="shared" si="165"/>
        <v>0</v>
      </c>
      <c r="AE598" s="21">
        <f t="shared" si="165"/>
        <v>0</v>
      </c>
      <c r="AF598" s="21">
        <f t="shared" si="165"/>
        <v>0</v>
      </c>
      <c r="AG598" s="21">
        <f t="shared" si="165"/>
        <v>0</v>
      </c>
      <c r="AH598" s="21">
        <f t="shared" si="165"/>
        <v>0</v>
      </c>
      <c r="AI598" s="21">
        <f t="shared" si="165"/>
        <v>0</v>
      </c>
      <c r="AJ598" s="21">
        <f t="shared" si="165"/>
        <v>0</v>
      </c>
      <c r="AK598" s="21">
        <f t="shared" si="165"/>
        <v>0</v>
      </c>
      <c r="AL598" s="21">
        <f t="shared" si="165"/>
        <v>0</v>
      </c>
      <c r="AM598" s="21">
        <f t="shared" si="165"/>
        <v>0</v>
      </c>
      <c r="AN598" s="21">
        <f t="shared" si="165"/>
        <v>0</v>
      </c>
      <c r="AO598" s="21">
        <f t="shared" si="165"/>
        <v>0</v>
      </c>
      <c r="AP598" s="21">
        <f t="shared" si="165"/>
        <v>0</v>
      </c>
      <c r="AQ598" s="21">
        <f t="shared" si="165"/>
        <v>0</v>
      </c>
      <c r="AR598" s="21">
        <f t="shared" si="165"/>
        <v>0</v>
      </c>
    </row>
    <row r="599" spans="1:48" x14ac:dyDescent="0.25">
      <c r="H599" s="17" t="str">
        <f t="shared" si="162"/>
        <v>DIC5</v>
      </c>
      <c r="J599" s="61" t="s">
        <v>74</v>
      </c>
      <c r="K599" s="19" t="s">
        <v>326</v>
      </c>
      <c r="L599" s="22" t="str">
        <f>+$B$6</f>
        <v>PU - Ligth</v>
      </c>
      <c r="M599" s="21">
        <f t="shared" ref="M599:AR599" si="166">+M612+M731</f>
        <v>114.72359765252507</v>
      </c>
      <c r="N599" s="21">
        <f t="shared" si="166"/>
        <v>108.40963018047545</v>
      </c>
      <c r="O599" s="21">
        <f t="shared" si="166"/>
        <v>103.64437171100404</v>
      </c>
      <c r="P599" s="21">
        <f t="shared" si="166"/>
        <v>98.879113241532536</v>
      </c>
      <c r="Q599" s="21">
        <f t="shared" si="166"/>
        <v>94.113854772061089</v>
      </c>
      <c r="R599" s="21">
        <f t="shared" si="166"/>
        <v>87.301257129695657</v>
      </c>
      <c r="S599" s="21">
        <f t="shared" si="166"/>
        <v>82.645190082778583</v>
      </c>
      <c r="T599" s="21">
        <f t="shared" si="166"/>
        <v>9.4155507776374936</v>
      </c>
      <c r="U599" s="21">
        <f t="shared" si="166"/>
        <v>0</v>
      </c>
      <c r="V599" s="21">
        <f t="shared" si="166"/>
        <v>0</v>
      </c>
      <c r="W599" s="21">
        <f t="shared" si="166"/>
        <v>0</v>
      </c>
      <c r="X599" s="21">
        <f t="shared" si="166"/>
        <v>0</v>
      </c>
      <c r="Y599" s="21">
        <f t="shared" si="166"/>
        <v>0</v>
      </c>
      <c r="Z599" s="21">
        <f t="shared" si="166"/>
        <v>0</v>
      </c>
      <c r="AA599" s="21">
        <f t="shared" si="166"/>
        <v>0</v>
      </c>
      <c r="AB599" s="21">
        <f t="shared" si="166"/>
        <v>0</v>
      </c>
      <c r="AC599" s="21">
        <f t="shared" si="166"/>
        <v>0</v>
      </c>
      <c r="AD599" s="21">
        <f t="shared" si="166"/>
        <v>0</v>
      </c>
      <c r="AE599" s="21">
        <f t="shared" si="166"/>
        <v>0</v>
      </c>
      <c r="AF599" s="21">
        <f t="shared" si="166"/>
        <v>0</v>
      </c>
      <c r="AG599" s="21">
        <f t="shared" si="166"/>
        <v>0</v>
      </c>
      <c r="AH599" s="21">
        <f t="shared" si="166"/>
        <v>0</v>
      </c>
      <c r="AI599" s="21">
        <f t="shared" si="166"/>
        <v>0</v>
      </c>
      <c r="AJ599" s="21">
        <f t="shared" si="166"/>
        <v>0</v>
      </c>
      <c r="AK599" s="21">
        <f t="shared" si="166"/>
        <v>0</v>
      </c>
      <c r="AL599" s="21">
        <f t="shared" si="166"/>
        <v>0</v>
      </c>
      <c r="AM599" s="21">
        <f t="shared" si="166"/>
        <v>0</v>
      </c>
      <c r="AN599" s="21">
        <f t="shared" si="166"/>
        <v>0</v>
      </c>
      <c r="AO599" s="21">
        <f t="shared" si="166"/>
        <v>0</v>
      </c>
      <c r="AP599" s="21">
        <f t="shared" si="166"/>
        <v>0</v>
      </c>
      <c r="AQ599" s="21">
        <f t="shared" si="166"/>
        <v>0</v>
      </c>
      <c r="AR599" s="21">
        <f t="shared" si="166"/>
        <v>0</v>
      </c>
    </row>
    <row r="600" spans="1:48" x14ac:dyDescent="0.25">
      <c r="H600" s="17" t="str">
        <f t="shared" si="162"/>
        <v>DIC5</v>
      </c>
      <c r="J600" s="61" t="s">
        <v>75</v>
      </c>
      <c r="K600" s="19" t="s">
        <v>328</v>
      </c>
      <c r="L600" s="22" t="str">
        <f>+$B$7</f>
        <v>VMM - Medium</v>
      </c>
      <c r="M600" s="21">
        <f t="shared" ref="M600:AR600" si="167">+M613+M732</f>
        <v>507.70605274394916</v>
      </c>
      <c r="N600" s="21">
        <f t="shared" si="167"/>
        <v>471.61050411299959</v>
      </c>
      <c r="O600" s="21">
        <f t="shared" si="167"/>
        <v>433.55219431667433</v>
      </c>
      <c r="P600" s="21">
        <f t="shared" si="167"/>
        <v>395.49388452035032</v>
      </c>
      <c r="Q600" s="21">
        <f t="shared" si="167"/>
        <v>357.43557472402506</v>
      </c>
      <c r="R600" s="21">
        <f t="shared" si="167"/>
        <v>316.64279921521745</v>
      </c>
      <c r="S600" s="21">
        <f t="shared" si="167"/>
        <v>275.85002370640984</v>
      </c>
      <c r="T600" s="21">
        <f t="shared" si="167"/>
        <v>222.29341936125766</v>
      </c>
      <c r="U600" s="21">
        <f t="shared" si="167"/>
        <v>175.5597941871751</v>
      </c>
      <c r="V600" s="21">
        <f t="shared" si="167"/>
        <v>0</v>
      </c>
      <c r="W600" s="21">
        <f t="shared" si="167"/>
        <v>0</v>
      </c>
      <c r="X600" s="21">
        <f t="shared" si="167"/>
        <v>0</v>
      </c>
      <c r="Y600" s="21">
        <f t="shared" si="167"/>
        <v>0</v>
      </c>
      <c r="Z600" s="21">
        <f t="shared" si="167"/>
        <v>0</v>
      </c>
      <c r="AA600" s="21">
        <f t="shared" si="167"/>
        <v>0</v>
      </c>
      <c r="AB600" s="21">
        <f t="shared" si="167"/>
        <v>0</v>
      </c>
      <c r="AC600" s="21">
        <f t="shared" si="167"/>
        <v>0</v>
      </c>
      <c r="AD600" s="21">
        <f t="shared" si="167"/>
        <v>0</v>
      </c>
      <c r="AE600" s="21">
        <f t="shared" si="167"/>
        <v>0</v>
      </c>
      <c r="AF600" s="21">
        <f t="shared" si="167"/>
        <v>0</v>
      </c>
      <c r="AG600" s="21">
        <f t="shared" si="167"/>
        <v>0</v>
      </c>
      <c r="AH600" s="21">
        <f t="shared" si="167"/>
        <v>0</v>
      </c>
      <c r="AI600" s="21">
        <f t="shared" si="167"/>
        <v>0</v>
      </c>
      <c r="AJ600" s="21">
        <f t="shared" si="167"/>
        <v>0</v>
      </c>
      <c r="AK600" s="21">
        <f t="shared" si="167"/>
        <v>0</v>
      </c>
      <c r="AL600" s="21">
        <f t="shared" si="167"/>
        <v>0</v>
      </c>
      <c r="AM600" s="21">
        <f t="shared" si="167"/>
        <v>0</v>
      </c>
      <c r="AN600" s="21">
        <f t="shared" si="167"/>
        <v>0</v>
      </c>
      <c r="AO600" s="21">
        <f t="shared" si="167"/>
        <v>0</v>
      </c>
      <c r="AP600" s="21">
        <f t="shared" si="167"/>
        <v>0</v>
      </c>
      <c r="AQ600" s="21">
        <f t="shared" si="167"/>
        <v>0</v>
      </c>
      <c r="AR600" s="21">
        <f t="shared" si="167"/>
        <v>0</v>
      </c>
    </row>
    <row r="601" spans="1:48" x14ac:dyDescent="0.25">
      <c r="H601" s="17" t="str">
        <f t="shared" si="162"/>
        <v>DIC5</v>
      </c>
      <c r="J601" s="61" t="s">
        <v>76</v>
      </c>
      <c r="K601" s="19" t="s">
        <v>330</v>
      </c>
      <c r="L601" s="22" t="str">
        <f>+$B$8</f>
        <v>VSM - Medium</v>
      </c>
      <c r="M601" s="21">
        <f t="shared" ref="M601:AR601" si="168">+M614+M733</f>
        <v>117.38214962516349</v>
      </c>
      <c r="N601" s="21">
        <f t="shared" si="168"/>
        <v>109.45630360847453</v>
      </c>
      <c r="O601" s="21">
        <f t="shared" si="168"/>
        <v>103.95244289143818</v>
      </c>
      <c r="P601" s="21">
        <f t="shared" si="168"/>
        <v>98.448582174401849</v>
      </c>
      <c r="Q601" s="21">
        <f t="shared" si="168"/>
        <v>92.944721457365517</v>
      </c>
      <c r="R601" s="21">
        <f t="shared" si="168"/>
        <v>85.233494005245234</v>
      </c>
      <c r="S601" s="21">
        <f t="shared" si="168"/>
        <v>76.672919765988055</v>
      </c>
      <c r="T601" s="21">
        <f t="shared" si="168"/>
        <v>66.202364745992639</v>
      </c>
      <c r="U601" s="21">
        <f t="shared" si="168"/>
        <v>60.72207335748017</v>
      </c>
      <c r="V601" s="21">
        <f t="shared" si="168"/>
        <v>49.387812510050928</v>
      </c>
      <c r="W601" s="21">
        <f t="shared" si="168"/>
        <v>44.476758433794515</v>
      </c>
      <c r="X601" s="21">
        <f t="shared" si="168"/>
        <v>39.565704357538102</v>
      </c>
      <c r="Y601" s="21">
        <f t="shared" si="168"/>
        <v>37.024079969957697</v>
      </c>
      <c r="Z601" s="21">
        <f t="shared" si="168"/>
        <v>34.48245558237727</v>
      </c>
      <c r="AA601" s="21">
        <f t="shared" si="168"/>
        <v>10.151763661187321</v>
      </c>
      <c r="AB601" s="21">
        <f t="shared" si="168"/>
        <v>0</v>
      </c>
      <c r="AC601" s="21">
        <f t="shared" si="168"/>
        <v>0</v>
      </c>
      <c r="AD601" s="21">
        <f t="shared" si="168"/>
        <v>0</v>
      </c>
      <c r="AE601" s="21">
        <f t="shared" si="168"/>
        <v>0</v>
      </c>
      <c r="AF601" s="21">
        <f t="shared" si="168"/>
        <v>0</v>
      </c>
      <c r="AG601" s="21">
        <f t="shared" si="168"/>
        <v>0</v>
      </c>
      <c r="AH601" s="21">
        <f t="shared" si="168"/>
        <v>0</v>
      </c>
      <c r="AI601" s="21">
        <f t="shared" si="168"/>
        <v>0</v>
      </c>
      <c r="AJ601" s="21">
        <f t="shared" si="168"/>
        <v>0</v>
      </c>
      <c r="AK601" s="21">
        <f t="shared" si="168"/>
        <v>0</v>
      </c>
      <c r="AL601" s="21">
        <f t="shared" si="168"/>
        <v>0</v>
      </c>
      <c r="AM601" s="21">
        <f t="shared" si="168"/>
        <v>0</v>
      </c>
      <c r="AN601" s="21">
        <f t="shared" si="168"/>
        <v>0</v>
      </c>
      <c r="AO601" s="21">
        <f t="shared" si="168"/>
        <v>0</v>
      </c>
      <c r="AP601" s="21">
        <f t="shared" si="168"/>
        <v>0</v>
      </c>
      <c r="AQ601" s="21">
        <f t="shared" si="168"/>
        <v>0</v>
      </c>
      <c r="AR601" s="21">
        <f t="shared" si="168"/>
        <v>0</v>
      </c>
    </row>
    <row r="602" spans="1:48" x14ac:dyDescent="0.25">
      <c r="H602" s="17" t="str">
        <f t="shared" si="162"/>
        <v>DIC5</v>
      </c>
      <c r="J602" s="61" t="s">
        <v>77</v>
      </c>
      <c r="K602" s="19" t="s">
        <v>332</v>
      </c>
      <c r="L602" s="22" t="str">
        <f>+$B$9</f>
        <v>VIM - GAS</v>
      </c>
      <c r="M602" s="21">
        <f t="shared" ref="M602:AR602" si="169">+M615+M734</f>
        <v>37.574514994938177</v>
      </c>
      <c r="N602" s="21">
        <f t="shared" si="169"/>
        <v>36.751128464583942</v>
      </c>
      <c r="O602" s="21">
        <f t="shared" si="169"/>
        <v>36.633605235860699</v>
      </c>
      <c r="P602" s="21">
        <f t="shared" si="169"/>
        <v>36.516082007137463</v>
      </c>
      <c r="Q602" s="21">
        <f t="shared" si="169"/>
        <v>36.398558778414113</v>
      </c>
      <c r="R602" s="21">
        <f t="shared" si="169"/>
        <v>33.737807758193313</v>
      </c>
      <c r="S602" s="21">
        <f t="shared" si="169"/>
        <v>31.245197106207648</v>
      </c>
      <c r="T602" s="21">
        <f t="shared" si="169"/>
        <v>30.496150733406097</v>
      </c>
      <c r="U602" s="21">
        <f t="shared" si="169"/>
        <v>28.305200833630721</v>
      </c>
      <c r="V602" s="21">
        <f t="shared" si="169"/>
        <v>26.471693517109728</v>
      </c>
      <c r="W602" s="21">
        <f t="shared" si="169"/>
        <v>24.638186200588734</v>
      </c>
      <c r="X602" s="21">
        <f t="shared" si="169"/>
        <v>22.804678884067744</v>
      </c>
      <c r="Y602" s="21">
        <f t="shared" si="169"/>
        <v>21.5429640512574</v>
      </c>
      <c r="Z602" s="21">
        <f t="shared" si="169"/>
        <v>20.281249218447051</v>
      </c>
      <c r="AA602" s="21">
        <f t="shared" si="169"/>
        <v>10.194768585713611</v>
      </c>
      <c r="AB602" s="21">
        <f t="shared" si="169"/>
        <v>0</v>
      </c>
      <c r="AC602" s="21">
        <f t="shared" si="169"/>
        <v>0</v>
      </c>
      <c r="AD602" s="21">
        <f t="shared" si="169"/>
        <v>0</v>
      </c>
      <c r="AE602" s="21">
        <f t="shared" si="169"/>
        <v>0</v>
      </c>
      <c r="AF602" s="21">
        <f t="shared" si="169"/>
        <v>0</v>
      </c>
      <c r="AG602" s="21">
        <f t="shared" si="169"/>
        <v>0</v>
      </c>
      <c r="AH602" s="21">
        <f t="shared" si="169"/>
        <v>0</v>
      </c>
      <c r="AI602" s="21">
        <f t="shared" si="169"/>
        <v>0</v>
      </c>
      <c r="AJ602" s="21">
        <f t="shared" si="169"/>
        <v>0</v>
      </c>
      <c r="AK602" s="21">
        <f t="shared" si="169"/>
        <v>0</v>
      </c>
      <c r="AL602" s="21">
        <f t="shared" si="169"/>
        <v>0</v>
      </c>
      <c r="AM602" s="21">
        <f t="shared" si="169"/>
        <v>0</v>
      </c>
      <c r="AN602" s="21">
        <f t="shared" si="169"/>
        <v>0</v>
      </c>
      <c r="AO602" s="21">
        <f t="shared" si="169"/>
        <v>0</v>
      </c>
      <c r="AP602" s="21">
        <f t="shared" si="169"/>
        <v>0</v>
      </c>
      <c r="AQ602" s="21">
        <f t="shared" si="169"/>
        <v>0</v>
      </c>
      <c r="AR602" s="21">
        <f t="shared" si="169"/>
        <v>0</v>
      </c>
    </row>
    <row r="603" spans="1:48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22"/>
      <c r="M603" s="69">
        <f>+SUM(M596:M602)</f>
        <v>3737.0145151536258</v>
      </c>
      <c r="N603" s="69">
        <f t="shared" ref="N603" si="170">+SUM(N596:N602)</f>
        <v>3553.3955781486279</v>
      </c>
      <c r="O603" s="69">
        <f t="shared" ref="O603:AR603" si="171">+SUM(O596:O602)</f>
        <v>3331.0245097697366</v>
      </c>
      <c r="P603" s="69">
        <f t="shared" si="171"/>
        <v>3257.9726630812734</v>
      </c>
      <c r="Q603" s="69">
        <f t="shared" si="171"/>
        <v>2830.6799593156015</v>
      </c>
      <c r="R603" s="69">
        <f t="shared" si="171"/>
        <v>2521.8060709636029</v>
      </c>
      <c r="S603" s="69">
        <f t="shared" si="171"/>
        <v>2400.6157283577772</v>
      </c>
      <c r="T603" s="69">
        <f t="shared" si="171"/>
        <v>2211.3126384139182</v>
      </c>
      <c r="U603" s="69">
        <f t="shared" si="171"/>
        <v>1835.1718890677719</v>
      </c>
      <c r="V603" s="69">
        <f t="shared" si="171"/>
        <v>1485.701331706153</v>
      </c>
      <c r="W603" s="69">
        <f t="shared" si="171"/>
        <v>1014.3429505878219</v>
      </c>
      <c r="X603" s="69">
        <f t="shared" si="171"/>
        <v>734.79043827489704</v>
      </c>
      <c r="Y603" s="69">
        <f t="shared" si="171"/>
        <v>730.9870990545063</v>
      </c>
      <c r="Z603" s="69">
        <f t="shared" si="171"/>
        <v>627.6273062307115</v>
      </c>
      <c r="AA603" s="69">
        <f t="shared" si="171"/>
        <v>20.346532246900932</v>
      </c>
      <c r="AB603" s="69">
        <f t="shared" si="171"/>
        <v>0</v>
      </c>
      <c r="AC603" s="69">
        <f t="shared" si="171"/>
        <v>0</v>
      </c>
      <c r="AD603" s="69">
        <f t="shared" si="171"/>
        <v>0</v>
      </c>
      <c r="AE603" s="69">
        <f t="shared" si="171"/>
        <v>0</v>
      </c>
      <c r="AF603" s="69">
        <f t="shared" si="171"/>
        <v>0</v>
      </c>
      <c r="AG603" s="69">
        <f t="shared" si="171"/>
        <v>0</v>
      </c>
      <c r="AH603" s="69">
        <f t="shared" si="171"/>
        <v>0</v>
      </c>
      <c r="AI603" s="69">
        <f t="shared" si="171"/>
        <v>0</v>
      </c>
      <c r="AJ603" s="69">
        <f t="shared" si="171"/>
        <v>0</v>
      </c>
      <c r="AK603" s="69">
        <f t="shared" si="171"/>
        <v>0</v>
      </c>
      <c r="AL603" s="69">
        <f t="shared" si="171"/>
        <v>0</v>
      </c>
      <c r="AM603" s="69">
        <f t="shared" si="171"/>
        <v>0</v>
      </c>
      <c r="AN603" s="69">
        <f t="shared" si="171"/>
        <v>0</v>
      </c>
      <c r="AO603" s="69">
        <f t="shared" si="171"/>
        <v>0</v>
      </c>
      <c r="AP603" s="69">
        <f t="shared" si="171"/>
        <v>0</v>
      </c>
      <c r="AQ603" s="69">
        <f t="shared" si="171"/>
        <v>0</v>
      </c>
      <c r="AR603" s="69">
        <f t="shared" si="171"/>
        <v>0</v>
      </c>
    </row>
    <row r="604" spans="1:48" s="206" customFormat="1" x14ac:dyDescent="0.25">
      <c r="A604" s="204"/>
      <c r="B604" s="204"/>
      <c r="C604" s="204"/>
      <c r="D604" s="204"/>
      <c r="E604" s="204"/>
      <c r="F604" s="205"/>
      <c r="H604" s="207"/>
      <c r="I604" s="207"/>
      <c r="L604" s="202"/>
    </row>
    <row r="605" spans="1:48" ht="18.75" x14ac:dyDescent="0.3">
      <c r="F605" s="208"/>
      <c r="I605" s="17" t="str">
        <f>+IF(OR(J606="OIL",J606="OIL-eq"),$I$5,IF(J606="GAS",$I$4,IF(J606="GSL",$I$8,IF(J606="DSL",$I$9,IF(J606="KER",$I$10,IF(J606="LPG",$I$11,IF(J606="HFO",$I$12,IF(J606="AVG",$I$13,IF(J606="RFG",$I$14,IF(J606="ELC",$I$15,$I$16))))))))))</f>
        <v>Kt CO2e/año</v>
      </c>
      <c r="K605" s="34" t="s">
        <v>487</v>
      </c>
    </row>
    <row r="606" spans="1:48" x14ac:dyDescent="0.25">
      <c r="I606" s="115">
        <f>+IF(OR(J606="OIL",J606="OIL-eq"),$H$5,IF(J606="GAS",$H$4,IF(J606="GSL",$H$8,IF(J606="DSL",$H$9,IF(J606="KER",$H$10,IF(J606="LPG",$H$11,IF(J606="HFO",$H$12,IF(J606="AVG",$H$13,IF(J606="RFG",$H$14,IF(J606="ELC",$H$15,$H$16))))))))))</f>
        <v>1</v>
      </c>
      <c r="J606" s="106" t="s">
        <v>488</v>
      </c>
      <c r="K606" s="41" t="s">
        <v>26</v>
      </c>
    </row>
    <row r="607" spans="1:48" x14ac:dyDescent="0.25">
      <c r="H607" s="12"/>
      <c r="I607" s="12"/>
      <c r="J607" s="15"/>
      <c r="K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:48" x14ac:dyDescent="0.25">
      <c r="H609" s="17" t="str">
        <f t="shared" ref="H609:H615" si="172">+$B$1</f>
        <v>DIC5</v>
      </c>
      <c r="J609" s="61" t="s">
        <v>72</v>
      </c>
      <c r="K609" s="19" t="s">
        <v>320</v>
      </c>
      <c r="L609" s="22" t="str">
        <f>+$B$3</f>
        <v>GU - Gas</v>
      </c>
      <c r="M609" s="21">
        <f>+M624+M637+M650+M715</f>
        <v>147.92174126786136</v>
      </c>
      <c r="N609" s="21">
        <f t="shared" ref="N609:AR615" si="173">+N624+N637+N650+N715</f>
        <v>119.53289305113131</v>
      </c>
      <c r="O609" s="21">
        <f t="shared" si="173"/>
        <v>93.587716594596287</v>
      </c>
      <c r="P609" s="21">
        <f t="shared" si="173"/>
        <v>109.29291014834769</v>
      </c>
      <c r="Q609" s="21">
        <f t="shared" si="173"/>
        <v>104.17291869695583</v>
      </c>
      <c r="R609" s="21">
        <f t="shared" si="173"/>
        <v>0</v>
      </c>
      <c r="S609" s="21">
        <f t="shared" si="173"/>
        <v>0</v>
      </c>
      <c r="T609" s="21">
        <f t="shared" si="173"/>
        <v>0</v>
      </c>
      <c r="U609" s="21">
        <f t="shared" si="173"/>
        <v>0</v>
      </c>
      <c r="V609" s="21">
        <f t="shared" si="173"/>
        <v>0</v>
      </c>
      <c r="W609" s="21">
        <f t="shared" si="173"/>
        <v>0</v>
      </c>
      <c r="X609" s="21">
        <f t="shared" si="173"/>
        <v>0</v>
      </c>
      <c r="Y609" s="21">
        <f t="shared" si="173"/>
        <v>0</v>
      </c>
      <c r="Z609" s="21">
        <f t="shared" si="173"/>
        <v>0</v>
      </c>
      <c r="AA609" s="21">
        <f t="shared" si="173"/>
        <v>0</v>
      </c>
      <c r="AB609" s="21">
        <f t="shared" si="173"/>
        <v>0</v>
      </c>
      <c r="AC609" s="21">
        <f t="shared" si="173"/>
        <v>0</v>
      </c>
      <c r="AD609" s="21">
        <f t="shared" si="173"/>
        <v>0</v>
      </c>
      <c r="AE609" s="21">
        <f t="shared" si="173"/>
        <v>0</v>
      </c>
      <c r="AF609" s="21">
        <f t="shared" si="173"/>
        <v>0</v>
      </c>
      <c r="AG609" s="21">
        <f t="shared" si="173"/>
        <v>0</v>
      </c>
      <c r="AH609" s="21">
        <f t="shared" si="173"/>
        <v>0</v>
      </c>
      <c r="AI609" s="21">
        <f t="shared" si="173"/>
        <v>0</v>
      </c>
      <c r="AJ609" s="21">
        <f t="shared" si="173"/>
        <v>0</v>
      </c>
      <c r="AK609" s="21">
        <f t="shared" si="173"/>
        <v>0</v>
      </c>
      <c r="AL609" s="21">
        <f t="shared" si="173"/>
        <v>0</v>
      </c>
      <c r="AM609" s="21">
        <f t="shared" si="173"/>
        <v>0</v>
      </c>
      <c r="AN609" s="21">
        <f t="shared" si="173"/>
        <v>0</v>
      </c>
      <c r="AO609" s="21">
        <f t="shared" si="173"/>
        <v>0</v>
      </c>
      <c r="AP609" s="21">
        <f t="shared" si="173"/>
        <v>0</v>
      </c>
      <c r="AQ609" s="21">
        <f t="shared" si="173"/>
        <v>0</v>
      </c>
      <c r="AR609" s="21">
        <f t="shared" si="173"/>
        <v>0</v>
      </c>
    </row>
    <row r="610" spans="1:48" x14ac:dyDescent="0.25">
      <c r="H610" s="17" t="str">
        <f t="shared" si="172"/>
        <v>DIC5</v>
      </c>
      <c r="J610" s="61" t="s">
        <v>73</v>
      </c>
      <c r="K610" s="19" t="s">
        <v>322</v>
      </c>
      <c r="L610" s="22" t="str">
        <f>+$B$4</f>
        <v>LLO - Ligth</v>
      </c>
      <c r="M610" s="21">
        <f t="shared" ref="M610:AB615" si="174">+M625+M638+M651+M716</f>
        <v>1993.824061401916</v>
      </c>
      <c r="N610" s="21">
        <f t="shared" si="174"/>
        <v>1943.9709450585378</v>
      </c>
      <c r="O610" s="21">
        <f t="shared" si="174"/>
        <v>1853.7705826456208</v>
      </c>
      <c r="P610" s="21">
        <f t="shared" si="174"/>
        <v>1825.4545223943469</v>
      </c>
      <c r="Q610" s="21">
        <f t="shared" si="174"/>
        <v>1535.1051109523487</v>
      </c>
      <c r="R610" s="21">
        <f t="shared" si="174"/>
        <v>1502.8436554360537</v>
      </c>
      <c r="S610" s="21">
        <f t="shared" si="174"/>
        <v>1470.5821999197597</v>
      </c>
      <c r="T610" s="21">
        <f t="shared" si="174"/>
        <v>1444.9991594523958</v>
      </c>
      <c r="U610" s="21">
        <f t="shared" si="174"/>
        <v>1194.6984333997284</v>
      </c>
      <c r="V610" s="21">
        <f t="shared" si="174"/>
        <v>1068.7405157480437</v>
      </c>
      <c r="W610" s="21">
        <f t="shared" si="174"/>
        <v>710.98248349934943</v>
      </c>
      <c r="X610" s="21">
        <f t="shared" si="174"/>
        <v>438.44261195978112</v>
      </c>
      <c r="Y610" s="21">
        <f t="shared" si="174"/>
        <v>438.44261195978112</v>
      </c>
      <c r="Z610" s="21">
        <f t="shared" si="174"/>
        <v>388.78949539613564</v>
      </c>
      <c r="AA610" s="21">
        <f t="shared" si="174"/>
        <v>0</v>
      </c>
      <c r="AB610" s="21">
        <f t="shared" si="174"/>
        <v>0</v>
      </c>
      <c r="AC610" s="21">
        <f t="shared" si="173"/>
        <v>0</v>
      </c>
      <c r="AD610" s="21">
        <f t="shared" si="173"/>
        <v>0</v>
      </c>
      <c r="AE610" s="21">
        <f t="shared" si="173"/>
        <v>0</v>
      </c>
      <c r="AF610" s="21">
        <f t="shared" si="173"/>
        <v>0</v>
      </c>
      <c r="AG610" s="21">
        <f t="shared" si="173"/>
        <v>0</v>
      </c>
      <c r="AH610" s="21">
        <f t="shared" si="173"/>
        <v>0</v>
      </c>
      <c r="AI610" s="21">
        <f t="shared" si="173"/>
        <v>0</v>
      </c>
      <c r="AJ610" s="21">
        <f t="shared" si="173"/>
        <v>0</v>
      </c>
      <c r="AK610" s="21">
        <f t="shared" si="173"/>
        <v>0</v>
      </c>
      <c r="AL610" s="21">
        <f t="shared" si="173"/>
        <v>0</v>
      </c>
      <c r="AM610" s="21">
        <f t="shared" si="173"/>
        <v>0</v>
      </c>
      <c r="AN610" s="21">
        <f t="shared" si="173"/>
        <v>0</v>
      </c>
      <c r="AO610" s="21">
        <f t="shared" si="173"/>
        <v>0</v>
      </c>
      <c r="AP610" s="21">
        <f t="shared" si="173"/>
        <v>0</v>
      </c>
      <c r="AQ610" s="21">
        <f t="shared" si="173"/>
        <v>0</v>
      </c>
      <c r="AR610" s="21">
        <f t="shared" si="173"/>
        <v>0</v>
      </c>
    </row>
    <row r="611" spans="1:48" x14ac:dyDescent="0.25">
      <c r="H611" s="17" t="str">
        <f t="shared" si="172"/>
        <v>DIC5</v>
      </c>
      <c r="J611" s="61" t="s">
        <v>73</v>
      </c>
      <c r="K611" s="19" t="s">
        <v>324</v>
      </c>
      <c r="L611" s="22" t="str">
        <f>+$B$5</f>
        <v>LLO - Heavy</v>
      </c>
      <c r="M611" s="21">
        <f t="shared" si="174"/>
        <v>435.19614710964771</v>
      </c>
      <c r="N611" s="21">
        <f t="shared" si="173"/>
        <v>411.93497071145521</v>
      </c>
      <c r="O611" s="21">
        <f t="shared" si="173"/>
        <v>391.91205128791887</v>
      </c>
      <c r="P611" s="21">
        <f t="shared" si="173"/>
        <v>371.88913186438157</v>
      </c>
      <c r="Q611" s="21">
        <f t="shared" si="173"/>
        <v>351.86621244084523</v>
      </c>
      <c r="R611" s="21">
        <f t="shared" si="173"/>
        <v>323.97933895818477</v>
      </c>
      <c r="S611" s="21">
        <f t="shared" si="173"/>
        <v>296.09246547552442</v>
      </c>
      <c r="T611" s="21">
        <f t="shared" si="173"/>
        <v>273.97842872802556</v>
      </c>
      <c r="U611" s="21">
        <f t="shared" si="173"/>
        <v>251.86439198052688</v>
      </c>
      <c r="V611" s="21">
        <f t="shared" si="173"/>
        <v>229.75035523302719</v>
      </c>
      <c r="W611" s="21">
        <f t="shared" si="173"/>
        <v>147.04536006539831</v>
      </c>
      <c r="X611" s="21">
        <f t="shared" si="173"/>
        <v>147.04536006539831</v>
      </c>
      <c r="Y611" s="21">
        <f t="shared" si="173"/>
        <v>147.04536006539831</v>
      </c>
      <c r="Z611" s="21">
        <f t="shared" si="173"/>
        <v>104.1250963181286</v>
      </c>
      <c r="AA611" s="21">
        <f t="shared" si="173"/>
        <v>0</v>
      </c>
      <c r="AB611" s="21">
        <f t="shared" si="173"/>
        <v>0</v>
      </c>
      <c r="AC611" s="21">
        <f t="shared" si="173"/>
        <v>0</v>
      </c>
      <c r="AD611" s="21">
        <f t="shared" si="173"/>
        <v>0</v>
      </c>
      <c r="AE611" s="21">
        <f t="shared" si="173"/>
        <v>0</v>
      </c>
      <c r="AF611" s="21">
        <f t="shared" si="173"/>
        <v>0</v>
      </c>
      <c r="AG611" s="21">
        <f t="shared" si="173"/>
        <v>0</v>
      </c>
      <c r="AH611" s="21">
        <f t="shared" si="173"/>
        <v>0</v>
      </c>
      <c r="AI611" s="21">
        <f t="shared" si="173"/>
        <v>0</v>
      </c>
      <c r="AJ611" s="21">
        <f t="shared" si="173"/>
        <v>0</v>
      </c>
      <c r="AK611" s="21">
        <f t="shared" si="173"/>
        <v>0</v>
      </c>
      <c r="AL611" s="21">
        <f t="shared" si="173"/>
        <v>0</v>
      </c>
      <c r="AM611" s="21">
        <f t="shared" si="173"/>
        <v>0</v>
      </c>
      <c r="AN611" s="21">
        <f t="shared" si="173"/>
        <v>0</v>
      </c>
      <c r="AO611" s="21">
        <f t="shared" si="173"/>
        <v>0</v>
      </c>
      <c r="AP611" s="21">
        <f t="shared" si="173"/>
        <v>0</v>
      </c>
      <c r="AQ611" s="21">
        <f t="shared" si="173"/>
        <v>0</v>
      </c>
      <c r="AR611" s="21">
        <f t="shared" si="173"/>
        <v>0</v>
      </c>
    </row>
    <row r="612" spans="1:48" x14ac:dyDescent="0.25">
      <c r="H612" s="17" t="str">
        <f t="shared" si="172"/>
        <v>DIC5</v>
      </c>
      <c r="J612" s="61" t="s">
        <v>74</v>
      </c>
      <c r="K612" s="19" t="s">
        <v>326</v>
      </c>
      <c r="L612" s="22" t="str">
        <f>+$B$6</f>
        <v>PU - Ligth</v>
      </c>
      <c r="M612" s="21">
        <f t="shared" si="174"/>
        <v>111.56796049019354</v>
      </c>
      <c r="N612" s="21">
        <f t="shared" si="173"/>
        <v>105.42766775293475</v>
      </c>
      <c r="O612" s="21">
        <f t="shared" si="173"/>
        <v>100.79348455500359</v>
      </c>
      <c r="P612" s="21">
        <f t="shared" si="173"/>
        <v>96.159301357072337</v>
      </c>
      <c r="Q612" s="21">
        <f t="shared" si="173"/>
        <v>91.525118159141144</v>
      </c>
      <c r="R612" s="21">
        <f t="shared" si="173"/>
        <v>86.890934961209865</v>
      </c>
      <c r="S612" s="21">
        <f t="shared" si="173"/>
        <v>82.2567517632787</v>
      </c>
      <c r="T612" s="21">
        <f t="shared" si="173"/>
        <v>9.3712970138362603</v>
      </c>
      <c r="U612" s="21">
        <f t="shared" si="173"/>
        <v>0</v>
      </c>
      <c r="V612" s="21">
        <f t="shared" si="173"/>
        <v>0</v>
      </c>
      <c r="W612" s="21">
        <f t="shared" si="173"/>
        <v>0</v>
      </c>
      <c r="X612" s="21">
        <f t="shared" si="173"/>
        <v>0</v>
      </c>
      <c r="Y612" s="21">
        <f t="shared" si="173"/>
        <v>0</v>
      </c>
      <c r="Z612" s="21">
        <f t="shared" si="173"/>
        <v>0</v>
      </c>
      <c r="AA612" s="21">
        <f t="shared" si="173"/>
        <v>0</v>
      </c>
      <c r="AB612" s="21">
        <f t="shared" si="173"/>
        <v>0</v>
      </c>
      <c r="AC612" s="21">
        <f t="shared" si="173"/>
        <v>0</v>
      </c>
      <c r="AD612" s="21">
        <f t="shared" si="173"/>
        <v>0</v>
      </c>
      <c r="AE612" s="21">
        <f t="shared" si="173"/>
        <v>0</v>
      </c>
      <c r="AF612" s="21">
        <f t="shared" si="173"/>
        <v>0</v>
      </c>
      <c r="AG612" s="21">
        <f t="shared" si="173"/>
        <v>0</v>
      </c>
      <c r="AH612" s="21">
        <f t="shared" si="173"/>
        <v>0</v>
      </c>
      <c r="AI612" s="21">
        <f t="shared" si="173"/>
        <v>0</v>
      </c>
      <c r="AJ612" s="21">
        <f t="shared" si="173"/>
        <v>0</v>
      </c>
      <c r="AK612" s="21">
        <f t="shared" si="173"/>
        <v>0</v>
      </c>
      <c r="AL612" s="21">
        <f t="shared" si="173"/>
        <v>0</v>
      </c>
      <c r="AM612" s="21">
        <f t="shared" si="173"/>
        <v>0</v>
      </c>
      <c r="AN612" s="21">
        <f t="shared" si="173"/>
        <v>0</v>
      </c>
      <c r="AO612" s="21">
        <f t="shared" si="173"/>
        <v>0</v>
      </c>
      <c r="AP612" s="21">
        <f t="shared" si="173"/>
        <v>0</v>
      </c>
      <c r="AQ612" s="21">
        <f t="shared" si="173"/>
        <v>0</v>
      </c>
      <c r="AR612" s="21">
        <f t="shared" si="173"/>
        <v>0</v>
      </c>
    </row>
    <row r="613" spans="1:48" x14ac:dyDescent="0.25">
      <c r="H613" s="17" t="str">
        <f t="shared" si="172"/>
        <v>DIC5</v>
      </c>
      <c r="J613" s="61" t="s">
        <v>75</v>
      </c>
      <c r="K613" s="19" t="s">
        <v>328</v>
      </c>
      <c r="L613" s="22" t="str">
        <f>+$B$7</f>
        <v>VMM - Medium</v>
      </c>
      <c r="M613" s="21">
        <f t="shared" si="174"/>
        <v>477.79748985338847</v>
      </c>
      <c r="N613" s="21">
        <f t="shared" si="173"/>
        <v>441.7019412224389</v>
      </c>
      <c r="O613" s="21">
        <f t="shared" si="173"/>
        <v>403.6436314261137</v>
      </c>
      <c r="P613" s="21">
        <f t="shared" si="173"/>
        <v>365.58532162978963</v>
      </c>
      <c r="Q613" s="21">
        <f t="shared" si="173"/>
        <v>327.52701183346437</v>
      </c>
      <c r="R613" s="21">
        <f t="shared" si="173"/>
        <v>286.73423632465676</v>
      </c>
      <c r="S613" s="21">
        <f t="shared" si="173"/>
        <v>245.94146081584918</v>
      </c>
      <c r="T613" s="21">
        <f t="shared" si="173"/>
        <v>217.76611784341119</v>
      </c>
      <c r="U613" s="21">
        <f t="shared" si="173"/>
        <v>175.5597941871751</v>
      </c>
      <c r="V613" s="21">
        <f t="shared" si="173"/>
        <v>0</v>
      </c>
      <c r="W613" s="21">
        <f t="shared" si="173"/>
        <v>0</v>
      </c>
      <c r="X613" s="21">
        <f t="shared" si="173"/>
        <v>0</v>
      </c>
      <c r="Y613" s="21">
        <f t="shared" si="173"/>
        <v>0</v>
      </c>
      <c r="Z613" s="21">
        <f t="shared" si="173"/>
        <v>0</v>
      </c>
      <c r="AA613" s="21">
        <f t="shared" si="173"/>
        <v>0</v>
      </c>
      <c r="AB613" s="21">
        <f t="shared" si="173"/>
        <v>0</v>
      </c>
      <c r="AC613" s="21">
        <f t="shared" si="173"/>
        <v>0</v>
      </c>
      <c r="AD613" s="21">
        <f t="shared" si="173"/>
        <v>0</v>
      </c>
      <c r="AE613" s="21">
        <f t="shared" si="173"/>
        <v>0</v>
      </c>
      <c r="AF613" s="21">
        <f t="shared" si="173"/>
        <v>0</v>
      </c>
      <c r="AG613" s="21">
        <f t="shared" si="173"/>
        <v>0</v>
      </c>
      <c r="AH613" s="21">
        <f t="shared" si="173"/>
        <v>0</v>
      </c>
      <c r="AI613" s="21">
        <f t="shared" si="173"/>
        <v>0</v>
      </c>
      <c r="AJ613" s="21">
        <f t="shared" si="173"/>
        <v>0</v>
      </c>
      <c r="AK613" s="21">
        <f t="shared" si="173"/>
        <v>0</v>
      </c>
      <c r="AL613" s="21">
        <f t="shared" si="173"/>
        <v>0</v>
      </c>
      <c r="AM613" s="21">
        <f t="shared" si="173"/>
        <v>0</v>
      </c>
      <c r="AN613" s="21">
        <f t="shared" si="173"/>
        <v>0</v>
      </c>
      <c r="AO613" s="21">
        <f t="shared" si="173"/>
        <v>0</v>
      </c>
      <c r="AP613" s="21">
        <f t="shared" si="173"/>
        <v>0</v>
      </c>
      <c r="AQ613" s="21">
        <f t="shared" si="173"/>
        <v>0</v>
      </c>
      <c r="AR613" s="21">
        <f t="shared" si="173"/>
        <v>0</v>
      </c>
    </row>
    <row r="614" spans="1:48" x14ac:dyDescent="0.25">
      <c r="H614" s="17" t="str">
        <f t="shared" si="172"/>
        <v>DIC5</v>
      </c>
      <c r="J614" s="61" t="s">
        <v>76</v>
      </c>
      <c r="K614" s="19" t="s">
        <v>330</v>
      </c>
      <c r="L614" s="22" t="str">
        <f>+$B$8</f>
        <v>VSM - Medium</v>
      </c>
      <c r="M614" s="21">
        <f t="shared" si="174"/>
        <v>94.725521700432807</v>
      </c>
      <c r="N614" s="21">
        <f t="shared" si="173"/>
        <v>87.98086839701611</v>
      </c>
      <c r="O614" s="21">
        <f t="shared" si="173"/>
        <v>83.722429897287</v>
      </c>
      <c r="P614" s="21">
        <f t="shared" si="173"/>
        <v>79.463991397557891</v>
      </c>
      <c r="Q614" s="21">
        <f t="shared" si="173"/>
        <v>75.205552897828795</v>
      </c>
      <c r="R614" s="21">
        <f t="shared" si="173"/>
        <v>69.021597248363989</v>
      </c>
      <c r="S614" s="21">
        <f t="shared" si="173"/>
        <v>62.837641598898998</v>
      </c>
      <c r="T614" s="21">
        <f t="shared" si="173"/>
        <v>57.687945464133094</v>
      </c>
      <c r="U614" s="21">
        <f t="shared" si="173"/>
        <v>52.538249329367027</v>
      </c>
      <c r="V614" s="21">
        <f t="shared" si="173"/>
        <v>47.627195253110635</v>
      </c>
      <c r="W614" s="21">
        <f t="shared" si="173"/>
        <v>42.716141176854222</v>
      </c>
      <c r="X614" s="21">
        <f t="shared" si="173"/>
        <v>37.80508710059781</v>
      </c>
      <c r="Y614" s="21">
        <f t="shared" si="173"/>
        <v>35.263462713017404</v>
      </c>
      <c r="Z614" s="21">
        <f t="shared" si="173"/>
        <v>32.721838325436977</v>
      </c>
      <c r="AA614" s="21">
        <f t="shared" si="173"/>
        <v>8.8140193624544505</v>
      </c>
      <c r="AB614" s="21">
        <f t="shared" si="173"/>
        <v>0</v>
      </c>
      <c r="AC614" s="21">
        <f t="shared" si="173"/>
        <v>0</v>
      </c>
      <c r="AD614" s="21">
        <f t="shared" si="173"/>
        <v>0</v>
      </c>
      <c r="AE614" s="21">
        <f t="shared" si="173"/>
        <v>0</v>
      </c>
      <c r="AF614" s="21">
        <f t="shared" si="173"/>
        <v>0</v>
      </c>
      <c r="AG614" s="21">
        <f t="shared" si="173"/>
        <v>0</v>
      </c>
      <c r="AH614" s="21">
        <f t="shared" si="173"/>
        <v>0</v>
      </c>
      <c r="AI614" s="21">
        <f t="shared" si="173"/>
        <v>0</v>
      </c>
      <c r="AJ614" s="21">
        <f t="shared" si="173"/>
        <v>0</v>
      </c>
      <c r="AK614" s="21">
        <f t="shared" si="173"/>
        <v>0</v>
      </c>
      <c r="AL614" s="21">
        <f t="shared" si="173"/>
        <v>0</v>
      </c>
      <c r="AM614" s="21">
        <f t="shared" si="173"/>
        <v>0</v>
      </c>
      <c r="AN614" s="21">
        <f t="shared" si="173"/>
        <v>0</v>
      </c>
      <c r="AO614" s="21">
        <f t="shared" si="173"/>
        <v>0</v>
      </c>
      <c r="AP614" s="21">
        <f t="shared" si="173"/>
        <v>0</v>
      </c>
      <c r="AQ614" s="21">
        <f t="shared" si="173"/>
        <v>0</v>
      </c>
      <c r="AR614" s="21">
        <f t="shared" si="173"/>
        <v>0</v>
      </c>
    </row>
    <row r="615" spans="1:48" x14ac:dyDescent="0.25">
      <c r="H615" s="17" t="str">
        <f t="shared" si="172"/>
        <v>DIC5</v>
      </c>
      <c r="J615" s="61" t="s">
        <v>77</v>
      </c>
      <c r="K615" s="19" t="s">
        <v>332</v>
      </c>
      <c r="L615" s="22" t="str">
        <f>+$B$9</f>
        <v>VIM - GAS</v>
      </c>
      <c r="M615" s="21">
        <f t="shared" si="174"/>
        <v>26.983613807042715</v>
      </c>
      <c r="N615" s="21">
        <f t="shared" si="173"/>
        <v>26.509736408149703</v>
      </c>
      <c r="O615" s="21">
        <f t="shared" si="173"/>
        <v>26.525699601883002</v>
      </c>
      <c r="P615" s="21">
        <f t="shared" si="173"/>
        <v>26.541662795616304</v>
      </c>
      <c r="Q615" s="21">
        <f t="shared" si="173"/>
        <v>26.5576259893495</v>
      </c>
      <c r="R615" s="21">
        <f t="shared" si="173"/>
        <v>24.605152516830643</v>
      </c>
      <c r="S615" s="21">
        <f t="shared" si="173"/>
        <v>22.652679044311789</v>
      </c>
      <c r="T615" s="21">
        <f t="shared" si="173"/>
        <v>21.046024169056189</v>
      </c>
      <c r="U615" s="21">
        <f t="shared" si="173"/>
        <v>19.439369293800652</v>
      </c>
      <c r="V615" s="21">
        <f t="shared" si="173"/>
        <v>18.10762529056375</v>
      </c>
      <c r="W615" s="21">
        <f t="shared" si="173"/>
        <v>16.77588128732685</v>
      </c>
      <c r="X615" s="21">
        <f t="shared" si="173"/>
        <v>15.444137284089949</v>
      </c>
      <c r="Y615" s="21">
        <f t="shared" si="173"/>
        <v>14.50988675797867</v>
      </c>
      <c r="Z615" s="21">
        <f t="shared" si="173"/>
        <v>13.575636231867389</v>
      </c>
      <c r="AA615" s="21">
        <f t="shared" si="173"/>
        <v>7.0465174626794305</v>
      </c>
      <c r="AB615" s="21">
        <f t="shared" si="173"/>
        <v>0</v>
      </c>
      <c r="AC615" s="21">
        <f t="shared" si="173"/>
        <v>0</v>
      </c>
      <c r="AD615" s="21">
        <f t="shared" si="173"/>
        <v>0</v>
      </c>
      <c r="AE615" s="21">
        <f t="shared" si="173"/>
        <v>0</v>
      </c>
      <c r="AF615" s="21">
        <f t="shared" si="173"/>
        <v>0</v>
      </c>
      <c r="AG615" s="21">
        <f t="shared" si="173"/>
        <v>0</v>
      </c>
      <c r="AH615" s="21">
        <f t="shared" si="173"/>
        <v>0</v>
      </c>
      <c r="AI615" s="21">
        <f t="shared" si="173"/>
        <v>0</v>
      </c>
      <c r="AJ615" s="21">
        <f t="shared" si="173"/>
        <v>0</v>
      </c>
      <c r="AK615" s="21">
        <f t="shared" si="173"/>
        <v>0</v>
      </c>
      <c r="AL615" s="21">
        <f t="shared" si="173"/>
        <v>0</v>
      </c>
      <c r="AM615" s="21">
        <f t="shared" si="173"/>
        <v>0</v>
      </c>
      <c r="AN615" s="21">
        <f t="shared" si="173"/>
        <v>0</v>
      </c>
      <c r="AO615" s="21">
        <f t="shared" si="173"/>
        <v>0</v>
      </c>
      <c r="AP615" s="21">
        <f t="shared" si="173"/>
        <v>0</v>
      </c>
      <c r="AQ615" s="21">
        <f t="shared" si="173"/>
        <v>0</v>
      </c>
      <c r="AR615" s="21">
        <f t="shared" si="173"/>
        <v>0</v>
      </c>
    </row>
    <row r="616" spans="1:48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22"/>
      <c r="M616" s="69">
        <f>+SUM(M609:M615)</f>
        <v>3288.0165356304824</v>
      </c>
      <c r="N616" s="69">
        <f t="shared" ref="N616" si="175">+SUM(N609:N615)</f>
        <v>3137.0590226016639</v>
      </c>
      <c r="O616" s="69">
        <f t="shared" ref="O616:AR616" si="176">+SUM(O609:O615)</f>
        <v>2953.9555960084231</v>
      </c>
      <c r="P616" s="69">
        <f t="shared" si="176"/>
        <v>2874.3868415871125</v>
      </c>
      <c r="Q616" s="69">
        <f t="shared" si="176"/>
        <v>2511.9595509699338</v>
      </c>
      <c r="R616" s="69">
        <f t="shared" si="176"/>
        <v>2294.0749154452997</v>
      </c>
      <c r="S616" s="69">
        <f t="shared" si="176"/>
        <v>2180.3631986176229</v>
      </c>
      <c r="T616" s="69">
        <f t="shared" si="176"/>
        <v>2024.8489726708581</v>
      </c>
      <c r="U616" s="69">
        <f t="shared" si="176"/>
        <v>1694.100238190598</v>
      </c>
      <c r="V616" s="69">
        <f t="shared" si="176"/>
        <v>1364.2256915247451</v>
      </c>
      <c r="W616" s="69">
        <f t="shared" si="176"/>
        <v>917.51986602892873</v>
      </c>
      <c r="X616" s="69">
        <f t="shared" si="176"/>
        <v>638.73719640986724</v>
      </c>
      <c r="Y616" s="69">
        <f t="shared" si="176"/>
        <v>635.26132149617547</v>
      </c>
      <c r="Z616" s="69">
        <f t="shared" si="176"/>
        <v>539.21206627156869</v>
      </c>
      <c r="AA616" s="69">
        <f t="shared" si="176"/>
        <v>15.860536825133881</v>
      </c>
      <c r="AB616" s="69">
        <f t="shared" si="176"/>
        <v>0</v>
      </c>
      <c r="AC616" s="69">
        <f t="shared" si="176"/>
        <v>0</v>
      </c>
      <c r="AD616" s="69">
        <f t="shared" si="176"/>
        <v>0</v>
      </c>
      <c r="AE616" s="69">
        <f t="shared" si="176"/>
        <v>0</v>
      </c>
      <c r="AF616" s="69">
        <f t="shared" si="176"/>
        <v>0</v>
      </c>
      <c r="AG616" s="69">
        <f t="shared" si="176"/>
        <v>0</v>
      </c>
      <c r="AH616" s="69">
        <f t="shared" si="176"/>
        <v>0</v>
      </c>
      <c r="AI616" s="69">
        <f t="shared" si="176"/>
        <v>0</v>
      </c>
      <c r="AJ616" s="69">
        <f t="shared" si="176"/>
        <v>0</v>
      </c>
      <c r="AK616" s="69">
        <f t="shared" si="176"/>
        <v>0</v>
      </c>
      <c r="AL616" s="69">
        <f t="shared" si="176"/>
        <v>0</v>
      </c>
      <c r="AM616" s="69">
        <f t="shared" si="176"/>
        <v>0</v>
      </c>
      <c r="AN616" s="69">
        <f t="shared" si="176"/>
        <v>0</v>
      </c>
      <c r="AO616" s="69">
        <f t="shared" si="176"/>
        <v>0</v>
      </c>
      <c r="AP616" s="69">
        <f t="shared" si="176"/>
        <v>0</v>
      </c>
      <c r="AQ616" s="69">
        <f t="shared" si="176"/>
        <v>0</v>
      </c>
      <c r="AR616" s="69">
        <f t="shared" si="176"/>
        <v>0</v>
      </c>
    </row>
    <row r="619" spans="1:48" s="195" customFormat="1" x14ac:dyDescent="0.25">
      <c r="A619" s="190"/>
      <c r="B619" s="190"/>
      <c r="C619" s="190"/>
      <c r="D619" s="190"/>
      <c r="E619" s="190"/>
      <c r="F619" s="191"/>
      <c r="H619" s="196"/>
      <c r="I619" s="196"/>
      <c r="L619" s="194"/>
    </row>
    <row r="620" spans="1:48" ht="18.75" x14ac:dyDescent="0.3">
      <c r="I620" s="17" t="str">
        <f>+IF(OR(J621="OIL",J621="OIL-eq"),$I$5,IF(J621="GAS",$I$4,IF(J621="GSL",$I$8,IF(J621="DSL",$I$9,IF(J621="KER",$I$10,IF(J621="LPG",$I$11,IF(J621="HFO",$I$12,IF(J621="AVG",$I$13,IF(J621="RFG",$I$14,IF(J621="ELC",$I$15,$I$16))))))))))</f>
        <v>Kt CO2e/año</v>
      </c>
      <c r="K620" s="34" t="s">
        <v>527</v>
      </c>
    </row>
    <row r="621" spans="1:48" x14ac:dyDescent="0.25">
      <c r="I621" s="115">
        <f>+IF(OR(J621="OIL",J621="OIL-eq"),$H$5,IF(J621="GAS",$H$4,IF(J621="GSL",$H$8,IF(J621="DSL",$H$9,IF(J621="KER",$H$10,IF(J621="LPG",$H$11,IF(J621="HFO",$H$12,IF(J621="AVG",$H$13,IF(J621="RFG",$H$14,IF(J621="ELC",$H$15,$H$16))))))))))</f>
        <v>1</v>
      </c>
      <c r="J621" s="106" t="s">
        <v>488</v>
      </c>
      <c r="K621" s="108" t="s">
        <v>389</v>
      </c>
    </row>
    <row r="622" spans="1:48" x14ac:dyDescent="0.25">
      <c r="H622" s="12"/>
      <c r="I622" s="12"/>
      <c r="J622" s="15"/>
      <c r="K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:48" x14ac:dyDescent="0.25">
      <c r="H624" s="17" t="str">
        <f t="shared" ref="H624:H630" si="177">+$B$1</f>
        <v>DIC5</v>
      </c>
      <c r="J624" s="24" t="s">
        <v>148</v>
      </c>
      <c r="K624" s="108" t="s">
        <v>170</v>
      </c>
      <c r="L624" s="22" t="str">
        <f>+$B$3</f>
        <v>GU - Gas</v>
      </c>
      <c r="M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N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O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P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Q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R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R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8" x14ac:dyDescent="0.25">
      <c r="H625" s="17" t="str">
        <f t="shared" si="177"/>
        <v>DIC5</v>
      </c>
      <c r="J625" s="24" t="s">
        <v>149</v>
      </c>
      <c r="K625" s="108" t="s">
        <v>171</v>
      </c>
      <c r="L625" s="22" t="str">
        <f>+$B$4</f>
        <v>LLO - Ligth</v>
      </c>
      <c r="M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N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O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P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Q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U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V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W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X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R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8" x14ac:dyDescent="0.25">
      <c r="H626" s="17" t="str">
        <f t="shared" si="177"/>
        <v>DIC5</v>
      </c>
      <c r="J626" s="24" t="s">
        <v>151</v>
      </c>
      <c r="K626" s="108" t="s">
        <v>172</v>
      </c>
      <c r="L626" s="22" t="str">
        <f>+$B$5</f>
        <v>LLO - Heavy</v>
      </c>
      <c r="M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N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O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P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Q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R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S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T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U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V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W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Z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AA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R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8" x14ac:dyDescent="0.25">
      <c r="H627" s="17" t="str">
        <f t="shared" si="177"/>
        <v>DIC5</v>
      </c>
      <c r="J627" s="24" t="s">
        <v>152</v>
      </c>
      <c r="K627" s="108" t="s">
        <v>173</v>
      </c>
      <c r="L627" s="22" t="str">
        <f>+$B$6</f>
        <v>PU - Ligth</v>
      </c>
      <c r="M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N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O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P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Q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R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S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T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U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R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8" x14ac:dyDescent="0.25">
      <c r="H628" s="17" t="str">
        <f t="shared" si="177"/>
        <v>DIC5</v>
      </c>
      <c r="J628" s="24" t="s">
        <v>153</v>
      </c>
      <c r="K628" s="108" t="s">
        <v>174</v>
      </c>
      <c r="L628" s="22" t="str">
        <f>+$B$7</f>
        <v>VMM - Medium</v>
      </c>
      <c r="M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N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O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P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Q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R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S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T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U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V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R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8" x14ac:dyDescent="0.25">
      <c r="H629" s="17" t="str">
        <f t="shared" si="177"/>
        <v>DIC5</v>
      </c>
      <c r="J629" s="24" t="s">
        <v>154</v>
      </c>
      <c r="K629" s="108" t="s">
        <v>175</v>
      </c>
      <c r="L629" s="22" t="str">
        <f>+$B$8</f>
        <v>VSM - Medium</v>
      </c>
      <c r="M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N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O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P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Q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R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S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T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U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V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W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X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Y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Z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AA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B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R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8" x14ac:dyDescent="0.25">
      <c r="H630" s="17" t="str">
        <f t="shared" si="177"/>
        <v>DIC5</v>
      </c>
      <c r="J630" s="24" t="s">
        <v>155</v>
      </c>
      <c r="K630" s="108" t="s">
        <v>176</v>
      </c>
      <c r="L630" s="22" t="str">
        <f>+$B$9</f>
        <v>VIM - GAS</v>
      </c>
      <c r="M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N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O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P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Q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R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S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T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U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V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W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X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Y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Z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AA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B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R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8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22"/>
      <c r="M631" s="69">
        <f>+SUM(M624:M630)</f>
        <v>421.66366528366365</v>
      </c>
      <c r="N631" s="69">
        <f t="shared" ref="N631" si="178">+SUM(N624:N630)</f>
        <v>401.53648659051936</v>
      </c>
      <c r="O631" s="69">
        <f t="shared" ref="O631:AR631" si="179">+SUM(O624:O630)</f>
        <v>372.0002714012324</v>
      </c>
      <c r="P631" s="69">
        <f t="shared" si="179"/>
        <v>360.33630293557241</v>
      </c>
      <c r="Q631" s="69">
        <f t="shared" si="179"/>
        <v>278.42568622040244</v>
      </c>
      <c r="R631" s="69">
        <f t="shared" si="179"/>
        <v>261.12244115007957</v>
      </c>
      <c r="S631" s="69">
        <f t="shared" si="179"/>
        <v>247.45533107776811</v>
      </c>
      <c r="T631" s="69">
        <f t="shared" si="179"/>
        <v>180.07289525353042</v>
      </c>
      <c r="U631" s="69">
        <f t="shared" si="179"/>
        <v>103.89478630080123</v>
      </c>
      <c r="V631" s="69">
        <f t="shared" si="179"/>
        <v>63.34525895519505</v>
      </c>
      <c r="W631" s="69">
        <f t="shared" si="179"/>
        <v>43.697290356673591</v>
      </c>
      <c r="X631" s="69">
        <f t="shared" si="179"/>
        <v>37.688533186232263</v>
      </c>
      <c r="Y631" s="69">
        <f t="shared" si="179"/>
        <v>36.851542642213523</v>
      </c>
      <c r="Z631" s="69">
        <f t="shared" si="179"/>
        <v>28.929106143930568</v>
      </c>
      <c r="AA631" s="69">
        <f t="shared" si="179"/>
        <v>4.7367157855605999</v>
      </c>
      <c r="AB631" s="69">
        <f t="shared" si="179"/>
        <v>0</v>
      </c>
      <c r="AC631" s="69">
        <f t="shared" si="179"/>
        <v>0</v>
      </c>
      <c r="AD631" s="69">
        <f t="shared" si="179"/>
        <v>0</v>
      </c>
      <c r="AE631" s="69">
        <f t="shared" si="179"/>
        <v>0</v>
      </c>
      <c r="AF631" s="69">
        <f t="shared" si="179"/>
        <v>0</v>
      </c>
      <c r="AG631" s="69">
        <f t="shared" si="179"/>
        <v>0</v>
      </c>
      <c r="AH631" s="69">
        <f t="shared" si="179"/>
        <v>0</v>
      </c>
      <c r="AI631" s="69">
        <f t="shared" si="179"/>
        <v>0</v>
      </c>
      <c r="AJ631" s="69">
        <f t="shared" si="179"/>
        <v>0</v>
      </c>
      <c r="AK631" s="69">
        <f t="shared" si="179"/>
        <v>0</v>
      </c>
      <c r="AL631" s="69">
        <f t="shared" si="179"/>
        <v>0</v>
      </c>
      <c r="AM631" s="69">
        <f t="shared" si="179"/>
        <v>0</v>
      </c>
      <c r="AN631" s="69">
        <f t="shared" si="179"/>
        <v>0</v>
      </c>
      <c r="AO631" s="69">
        <f t="shared" si="179"/>
        <v>0</v>
      </c>
      <c r="AP631" s="69">
        <f t="shared" si="179"/>
        <v>0</v>
      </c>
      <c r="AQ631" s="69">
        <f t="shared" si="179"/>
        <v>0</v>
      </c>
      <c r="AR631" s="69">
        <f t="shared" si="179"/>
        <v>0</v>
      </c>
    </row>
    <row r="632" spans="1:48" x14ac:dyDescent="0.25">
      <c r="F632" s="134"/>
    </row>
    <row r="633" spans="1:48" ht="18.75" x14ac:dyDescent="0.3">
      <c r="I633" s="17" t="str">
        <f>+IF(OR(J634="OIL",J634="OIL-eq"),$I$5,IF(J634="GAS",$I$4,IF(J634="GSL",$I$8,IF(J634="DSL",$I$9,IF(J634="KER",$I$10,IF(J634="LPG",$I$11,IF(J634="HFO",$I$12,IF(J634="AVG",$I$13,IF(J634="RFG",$I$14,IF(J634="ELC",$I$15,$I$16))))))))))</f>
        <v>Kt CO2e/año</v>
      </c>
      <c r="K633" s="34" t="s">
        <v>491</v>
      </c>
    </row>
    <row r="634" spans="1:48" x14ac:dyDescent="0.25">
      <c r="I634" s="115">
        <f>+IF(OR(J634="OIL",J634="OIL-eq"),$H$5,IF(J634="GAS",$H$4,IF(J634="GSL",$H$8,IF(J634="DSL",$H$9,IF(J634="KER",$H$10,IF(J634="LPG",$H$11,IF(J634="HFO",$H$12,IF(J634="AVG",$H$13,IF(J634="RFG",$H$14,IF(J634="ELC",$H$15,$H$16))))))))))</f>
        <v>1</v>
      </c>
      <c r="J634" s="106" t="s">
        <v>488</v>
      </c>
      <c r="K634" s="108" t="s">
        <v>389</v>
      </c>
    </row>
    <row r="635" spans="1:48" x14ac:dyDescent="0.25">
      <c r="H635" s="12"/>
      <c r="I635" s="12"/>
      <c r="J635" s="15"/>
      <c r="K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:48" x14ac:dyDescent="0.25">
      <c r="H637" s="17" t="str">
        <f t="shared" ref="H637:H643" si="180">+$B$1</f>
        <v>DIC5</v>
      </c>
      <c r="J637" s="24" t="s">
        <v>148</v>
      </c>
      <c r="K637" s="108" t="s">
        <v>272</v>
      </c>
      <c r="L637" s="22" t="str">
        <f>+$B$3</f>
        <v>GU - Gas</v>
      </c>
      <c r="M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N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O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P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Q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R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R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8" x14ac:dyDescent="0.25">
      <c r="H638" s="17" t="str">
        <f t="shared" si="180"/>
        <v>DIC5</v>
      </c>
      <c r="J638" s="24" t="s">
        <v>149</v>
      </c>
      <c r="K638" s="108" t="s">
        <v>273</v>
      </c>
      <c r="L638" s="22" t="str">
        <f>+$B$4</f>
        <v>LLO - Ligth</v>
      </c>
      <c r="M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N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O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P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Q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U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V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W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X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R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8" x14ac:dyDescent="0.25">
      <c r="H639" s="17" t="str">
        <f t="shared" si="180"/>
        <v>DIC5</v>
      </c>
      <c r="J639" s="24" t="s">
        <v>151</v>
      </c>
      <c r="K639" s="108" t="s">
        <v>274</v>
      </c>
      <c r="L639" s="22" t="str">
        <f>+$B$5</f>
        <v>LLO - Heavy</v>
      </c>
      <c r="M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N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O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P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Q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R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S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T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U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V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W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Z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AA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R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8" x14ac:dyDescent="0.25">
      <c r="H640" s="17" t="str">
        <f t="shared" si="180"/>
        <v>DIC5</v>
      </c>
      <c r="J640" s="24" t="s">
        <v>152</v>
      </c>
      <c r="K640" s="108" t="s">
        <v>275</v>
      </c>
      <c r="L640" s="22" t="str">
        <f>+$B$6</f>
        <v>PU - Ligth</v>
      </c>
      <c r="M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N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O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P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Q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R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S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T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U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R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8" x14ac:dyDescent="0.25">
      <c r="H641" s="17" t="str">
        <f t="shared" si="180"/>
        <v>DIC5</v>
      </c>
      <c r="J641" s="24" t="s">
        <v>153</v>
      </c>
      <c r="K641" s="108" t="s">
        <v>276</v>
      </c>
      <c r="L641" s="22" t="str">
        <f>+$B$7</f>
        <v>VMM - Medium</v>
      </c>
      <c r="M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N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O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P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Q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R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S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T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U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V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R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8" x14ac:dyDescent="0.25">
      <c r="H642" s="17" t="str">
        <f t="shared" si="180"/>
        <v>DIC5</v>
      </c>
      <c r="J642" s="24" t="s">
        <v>154</v>
      </c>
      <c r="K642" s="108" t="s">
        <v>277</v>
      </c>
      <c r="L642" s="22" t="str">
        <f>+$B$8</f>
        <v>VSM - Medium</v>
      </c>
      <c r="M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N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O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P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Q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R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S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T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U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V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W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X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Y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Z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AA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B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R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8" x14ac:dyDescent="0.25">
      <c r="H643" s="17" t="str">
        <f t="shared" si="180"/>
        <v>DIC5</v>
      </c>
      <c r="J643" s="24" t="s">
        <v>155</v>
      </c>
      <c r="K643" s="108" t="s">
        <v>278</v>
      </c>
      <c r="L643" s="22" t="str">
        <f>+$B$9</f>
        <v>VIM - GAS</v>
      </c>
      <c r="M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N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O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P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Q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R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S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T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U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V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W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X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Y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Z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AA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B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R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8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22"/>
      <c r="M644" s="69">
        <f>+SUM(M637:M643)</f>
        <v>824.09759388811324</v>
      </c>
      <c r="N644" s="69">
        <f t="shared" ref="N644" si="181">+SUM(N637:N643)</f>
        <v>781.46960046703362</v>
      </c>
      <c r="O644" s="69">
        <f t="shared" ref="O644:AR644" si="182">+SUM(O637:O643)</f>
        <v>721.26030555621583</v>
      </c>
      <c r="P644" s="69">
        <f t="shared" si="182"/>
        <v>698.16400734155093</v>
      </c>
      <c r="Q644" s="69">
        <f t="shared" si="182"/>
        <v>546.76801866584913</v>
      </c>
      <c r="R644" s="69">
        <f t="shared" si="182"/>
        <v>496.17559454285788</v>
      </c>
      <c r="S644" s="69">
        <f t="shared" si="182"/>
        <v>464.90359165347365</v>
      </c>
      <c r="T644" s="69">
        <f t="shared" si="182"/>
        <v>438.97579763070416</v>
      </c>
      <c r="U644" s="69">
        <f t="shared" si="182"/>
        <v>305.38200718522637</v>
      </c>
      <c r="V644" s="69">
        <f t="shared" si="182"/>
        <v>219.90216555218043</v>
      </c>
      <c r="W644" s="69">
        <f t="shared" si="182"/>
        <v>141.54946410168557</v>
      </c>
      <c r="X644" s="69">
        <f t="shared" si="182"/>
        <v>132.2233350230253</v>
      </c>
      <c r="Y644" s="69">
        <f t="shared" si="182"/>
        <v>131.643394574821</v>
      </c>
      <c r="Z644" s="69">
        <f t="shared" si="182"/>
        <v>95.22863633361122</v>
      </c>
      <c r="AA644" s="69">
        <f t="shared" si="182"/>
        <v>2.9665460181821701</v>
      </c>
      <c r="AB644" s="69">
        <f t="shared" si="182"/>
        <v>0</v>
      </c>
      <c r="AC644" s="69">
        <f t="shared" si="182"/>
        <v>0</v>
      </c>
      <c r="AD644" s="69">
        <f t="shared" si="182"/>
        <v>0</v>
      </c>
      <c r="AE644" s="69">
        <f t="shared" si="182"/>
        <v>0</v>
      </c>
      <c r="AF644" s="69">
        <f t="shared" si="182"/>
        <v>0</v>
      </c>
      <c r="AG644" s="69">
        <f t="shared" si="182"/>
        <v>0</v>
      </c>
      <c r="AH644" s="69">
        <f t="shared" si="182"/>
        <v>0</v>
      </c>
      <c r="AI644" s="69">
        <f t="shared" si="182"/>
        <v>0</v>
      </c>
      <c r="AJ644" s="69">
        <f t="shared" si="182"/>
        <v>0</v>
      </c>
      <c r="AK644" s="69">
        <f t="shared" si="182"/>
        <v>0</v>
      </c>
      <c r="AL644" s="69">
        <f t="shared" si="182"/>
        <v>0</v>
      </c>
      <c r="AM644" s="69">
        <f t="shared" si="182"/>
        <v>0</v>
      </c>
      <c r="AN644" s="69">
        <f t="shared" si="182"/>
        <v>0</v>
      </c>
      <c r="AO644" s="69">
        <f t="shared" si="182"/>
        <v>0</v>
      </c>
      <c r="AP644" s="69">
        <f t="shared" si="182"/>
        <v>0</v>
      </c>
      <c r="AQ644" s="69">
        <f t="shared" si="182"/>
        <v>0</v>
      </c>
      <c r="AR644" s="69">
        <f t="shared" si="182"/>
        <v>0</v>
      </c>
    </row>
    <row r="646" spans="1:48" s="90" customFormat="1" ht="18.75" x14ac:dyDescent="0.3">
      <c r="A646" s="136"/>
      <c r="B646" s="136"/>
      <c r="C646" s="136"/>
      <c r="D646" s="136"/>
      <c r="E646" s="136"/>
      <c r="F646" s="136"/>
      <c r="H646" s="91"/>
      <c r="I646" s="91" t="str">
        <f>+IF(OR(J647="OIL",J647="OIL-eq"),$I$5,IF(J647="GAS",$I$4,IF(J647="GSL",$I$8,IF(J647="DSL",$I$9,IF(J647="KER",$I$10,IF(J647="LPG",$I$11,IF(J647="HFO",$I$12,IF(J647="AVG",$I$13,IF(J647="RFG",$I$14,IF(J647="ELC",$I$15,$I$16))))))))))</f>
        <v>Kt CO2e/año</v>
      </c>
      <c r="K646" s="92" t="s">
        <v>492</v>
      </c>
      <c r="L646" s="209"/>
    </row>
    <row r="647" spans="1:48" x14ac:dyDescent="0.25">
      <c r="I647" s="115">
        <f>+IF(OR(J647="OIL",J647="OIL-eq"),$H$5,IF(J647="GAS",$H$4,IF(J647="GSL",$H$8,IF(J647="DSL",$H$9,IF(J647="KER",$H$10,IF(J647="LPG",$H$11,IF(J647="HFO",$H$12,IF(J647="AVG",$H$13,IF(J647="RFG",$H$14,IF(J647="ELC",$H$15,$H$16))))))))))</f>
        <v>1</v>
      </c>
      <c r="J647" s="106" t="s">
        <v>488</v>
      </c>
      <c r="K647" s="41" t="s">
        <v>26</v>
      </c>
    </row>
    <row r="648" spans="1:48" x14ac:dyDescent="0.25">
      <c r="H648" s="12"/>
      <c r="I648" s="12"/>
      <c r="J648" s="15"/>
      <c r="K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:48" x14ac:dyDescent="0.25">
      <c r="H650" s="17" t="str">
        <f t="shared" ref="H650:H656" si="183">+$B$1</f>
        <v>DIC5</v>
      </c>
      <c r="J650" s="61" t="s">
        <v>148</v>
      </c>
      <c r="K650" s="19" t="s">
        <v>320</v>
      </c>
      <c r="L650" s="22" t="str">
        <f>+$B$3</f>
        <v>GU - Gas</v>
      </c>
      <c r="M650" s="21">
        <f>+M663+M676+M689+M702</f>
        <v>115.324269547087</v>
      </c>
      <c r="N650" s="21">
        <f t="shared" ref="N650:AR650" si="184">+N663+N676+N689+N702</f>
        <v>93.191463674088297</v>
      </c>
      <c r="O650" s="21">
        <f t="shared" si="184"/>
        <v>72.963818315979793</v>
      </c>
      <c r="P650" s="21">
        <f t="shared" si="184"/>
        <v>85.208062868254501</v>
      </c>
      <c r="Q650" s="21">
        <f t="shared" si="184"/>
        <v>81.216362465337596</v>
      </c>
      <c r="R650" s="21">
        <f t="shared" si="184"/>
        <v>0</v>
      </c>
      <c r="S650" s="21">
        <f t="shared" si="184"/>
        <v>0</v>
      </c>
      <c r="T650" s="21">
        <f t="shared" si="184"/>
        <v>0</v>
      </c>
      <c r="U650" s="21">
        <f t="shared" si="184"/>
        <v>0</v>
      </c>
      <c r="V650" s="21">
        <f t="shared" si="184"/>
        <v>0</v>
      </c>
      <c r="W650" s="21">
        <f t="shared" si="184"/>
        <v>0</v>
      </c>
      <c r="X650" s="21">
        <f t="shared" si="184"/>
        <v>0</v>
      </c>
      <c r="Y650" s="21">
        <f t="shared" si="184"/>
        <v>0</v>
      </c>
      <c r="Z650" s="21">
        <f t="shared" si="184"/>
        <v>0</v>
      </c>
      <c r="AA650" s="21">
        <f t="shared" si="184"/>
        <v>0</v>
      </c>
      <c r="AB650" s="21">
        <f t="shared" si="184"/>
        <v>0</v>
      </c>
      <c r="AC650" s="21">
        <f t="shared" si="184"/>
        <v>0</v>
      </c>
      <c r="AD650" s="21">
        <f t="shared" si="184"/>
        <v>0</v>
      </c>
      <c r="AE650" s="21">
        <f t="shared" si="184"/>
        <v>0</v>
      </c>
      <c r="AF650" s="21">
        <f t="shared" si="184"/>
        <v>0</v>
      </c>
      <c r="AG650" s="21">
        <f t="shared" si="184"/>
        <v>0</v>
      </c>
      <c r="AH650" s="21">
        <f t="shared" si="184"/>
        <v>0</v>
      </c>
      <c r="AI650" s="21">
        <f t="shared" si="184"/>
        <v>0</v>
      </c>
      <c r="AJ650" s="21">
        <f t="shared" si="184"/>
        <v>0</v>
      </c>
      <c r="AK650" s="21">
        <f t="shared" si="184"/>
        <v>0</v>
      </c>
      <c r="AL650" s="21">
        <f t="shared" si="184"/>
        <v>0</v>
      </c>
      <c r="AM650" s="21">
        <f t="shared" si="184"/>
        <v>0</v>
      </c>
      <c r="AN650" s="21">
        <f t="shared" si="184"/>
        <v>0</v>
      </c>
      <c r="AO650" s="21">
        <f t="shared" si="184"/>
        <v>0</v>
      </c>
      <c r="AP650" s="21">
        <f t="shared" si="184"/>
        <v>0</v>
      </c>
      <c r="AQ650" s="21">
        <f t="shared" si="184"/>
        <v>0</v>
      </c>
      <c r="AR650" s="21">
        <f t="shared" si="184"/>
        <v>0</v>
      </c>
    </row>
    <row r="651" spans="1:48" x14ac:dyDescent="0.25">
      <c r="H651" s="17" t="str">
        <f t="shared" si="183"/>
        <v>DIC5</v>
      </c>
      <c r="J651" s="61" t="s">
        <v>149</v>
      </c>
      <c r="K651" s="19" t="s">
        <v>322</v>
      </c>
      <c r="L651" s="22" t="str">
        <f>+$B$4</f>
        <v>LLO - Ligth</v>
      </c>
      <c r="M651" s="21">
        <f t="shared" ref="M651:AR656" si="185">+M664+M677+M690+M703</f>
        <v>1089.5320280527289</v>
      </c>
      <c r="N651" s="21">
        <f t="shared" si="185"/>
        <v>1089.5320280527289</v>
      </c>
      <c r="O651" s="21">
        <f t="shared" si="185"/>
        <v>1089.5320280527289</v>
      </c>
      <c r="P651" s="21">
        <f t="shared" si="185"/>
        <v>1089.5320280527289</v>
      </c>
      <c r="Q651" s="21">
        <f t="shared" si="185"/>
        <v>1089.5320280527289</v>
      </c>
      <c r="R651" s="21">
        <f t="shared" si="185"/>
        <v>1089.5320280527289</v>
      </c>
      <c r="S651" s="21">
        <f t="shared" si="185"/>
        <v>1089.5320280527289</v>
      </c>
      <c r="T651" s="21">
        <f t="shared" si="185"/>
        <v>1089.5320280527289</v>
      </c>
      <c r="U651" s="21">
        <f t="shared" si="185"/>
        <v>1089.5320280527289</v>
      </c>
      <c r="V651" s="21">
        <f t="shared" si="185"/>
        <v>1042.8877149759751</v>
      </c>
      <c r="W651" s="21">
        <f t="shared" si="185"/>
        <v>698.03647742945805</v>
      </c>
      <c r="X651" s="21">
        <f t="shared" si="185"/>
        <v>338.51440085262902</v>
      </c>
      <c r="Y651" s="21">
        <f t="shared" si="185"/>
        <v>338.51440085262902</v>
      </c>
      <c r="Z651" s="21">
        <f t="shared" si="185"/>
        <v>338.51440085262902</v>
      </c>
      <c r="AA651" s="21">
        <f t="shared" si="185"/>
        <v>0</v>
      </c>
      <c r="AB651" s="21">
        <f t="shared" si="185"/>
        <v>0</v>
      </c>
      <c r="AC651" s="21">
        <f t="shared" si="185"/>
        <v>0</v>
      </c>
      <c r="AD651" s="21">
        <f t="shared" si="185"/>
        <v>0</v>
      </c>
      <c r="AE651" s="21">
        <f t="shared" si="185"/>
        <v>0</v>
      </c>
      <c r="AF651" s="21">
        <f t="shared" si="185"/>
        <v>0</v>
      </c>
      <c r="AG651" s="21">
        <f t="shared" si="185"/>
        <v>0</v>
      </c>
      <c r="AH651" s="21">
        <f t="shared" si="185"/>
        <v>0</v>
      </c>
      <c r="AI651" s="21">
        <f t="shared" si="185"/>
        <v>0</v>
      </c>
      <c r="AJ651" s="21">
        <f t="shared" si="185"/>
        <v>0</v>
      </c>
      <c r="AK651" s="21">
        <f t="shared" si="185"/>
        <v>0</v>
      </c>
      <c r="AL651" s="21">
        <f t="shared" si="185"/>
        <v>0</v>
      </c>
      <c r="AM651" s="21">
        <f t="shared" si="185"/>
        <v>0</v>
      </c>
      <c r="AN651" s="21">
        <f t="shared" si="185"/>
        <v>0</v>
      </c>
      <c r="AO651" s="21">
        <f t="shared" si="185"/>
        <v>0</v>
      </c>
      <c r="AP651" s="21">
        <f t="shared" si="185"/>
        <v>0</v>
      </c>
      <c r="AQ651" s="21">
        <f t="shared" si="185"/>
        <v>0</v>
      </c>
      <c r="AR651" s="21">
        <f t="shared" si="185"/>
        <v>0</v>
      </c>
    </row>
    <row r="652" spans="1:48" x14ac:dyDescent="0.25">
      <c r="H652" s="17" t="str">
        <f t="shared" si="183"/>
        <v>DIC5</v>
      </c>
      <c r="J652" s="61" t="s">
        <v>151</v>
      </c>
      <c r="K652" s="19" t="s">
        <v>324</v>
      </c>
      <c r="L652" s="22" t="str">
        <f>+$B$5</f>
        <v>LLO - Heavy</v>
      </c>
      <c r="M652" s="21">
        <f t="shared" si="185"/>
        <v>0</v>
      </c>
      <c r="N652" s="21">
        <f t="shared" si="185"/>
        <v>0</v>
      </c>
      <c r="O652" s="21">
        <f t="shared" si="185"/>
        <v>0</v>
      </c>
      <c r="P652" s="21">
        <f t="shared" si="185"/>
        <v>0</v>
      </c>
      <c r="Q652" s="21">
        <f t="shared" si="185"/>
        <v>0</v>
      </c>
      <c r="R652" s="21">
        <f t="shared" si="185"/>
        <v>0</v>
      </c>
      <c r="S652" s="21">
        <f t="shared" si="185"/>
        <v>0</v>
      </c>
      <c r="T652" s="21">
        <f t="shared" si="185"/>
        <v>0</v>
      </c>
      <c r="U652" s="21">
        <f t="shared" si="185"/>
        <v>0</v>
      </c>
      <c r="V652" s="21">
        <f t="shared" si="185"/>
        <v>0</v>
      </c>
      <c r="W652" s="21">
        <f t="shared" si="185"/>
        <v>0</v>
      </c>
      <c r="X652" s="21">
        <f t="shared" si="185"/>
        <v>0</v>
      </c>
      <c r="Y652" s="21">
        <f t="shared" si="185"/>
        <v>0</v>
      </c>
      <c r="Z652" s="21">
        <f t="shared" si="185"/>
        <v>0</v>
      </c>
      <c r="AA652" s="21">
        <f t="shared" si="185"/>
        <v>0</v>
      </c>
      <c r="AB652" s="21">
        <f t="shared" si="185"/>
        <v>0</v>
      </c>
      <c r="AC652" s="21">
        <f t="shared" si="185"/>
        <v>0</v>
      </c>
      <c r="AD652" s="21">
        <f t="shared" si="185"/>
        <v>0</v>
      </c>
      <c r="AE652" s="21">
        <f t="shared" si="185"/>
        <v>0</v>
      </c>
      <c r="AF652" s="21">
        <f t="shared" si="185"/>
        <v>0</v>
      </c>
      <c r="AG652" s="21">
        <f t="shared" si="185"/>
        <v>0</v>
      </c>
      <c r="AH652" s="21">
        <f t="shared" si="185"/>
        <v>0</v>
      </c>
      <c r="AI652" s="21">
        <f t="shared" si="185"/>
        <v>0</v>
      </c>
      <c r="AJ652" s="21">
        <f t="shared" si="185"/>
        <v>0</v>
      </c>
      <c r="AK652" s="21">
        <f t="shared" si="185"/>
        <v>0</v>
      </c>
      <c r="AL652" s="21">
        <f t="shared" si="185"/>
        <v>0</v>
      </c>
      <c r="AM652" s="21">
        <f t="shared" si="185"/>
        <v>0</v>
      </c>
      <c r="AN652" s="21">
        <f t="shared" si="185"/>
        <v>0</v>
      </c>
      <c r="AO652" s="21">
        <f t="shared" si="185"/>
        <v>0</v>
      </c>
      <c r="AP652" s="21">
        <f t="shared" si="185"/>
        <v>0</v>
      </c>
      <c r="AQ652" s="21">
        <f t="shared" si="185"/>
        <v>0</v>
      </c>
      <c r="AR652" s="21">
        <f t="shared" si="185"/>
        <v>0</v>
      </c>
    </row>
    <row r="653" spans="1:48" x14ac:dyDescent="0.25">
      <c r="H653" s="17" t="str">
        <f t="shared" si="183"/>
        <v>DIC5</v>
      </c>
      <c r="J653" s="61" t="s">
        <v>152</v>
      </c>
      <c r="K653" s="19" t="s">
        <v>326</v>
      </c>
      <c r="L653" s="22" t="str">
        <f>+$B$6</f>
        <v>PU - Ligth</v>
      </c>
      <c r="M653" s="21">
        <f t="shared" si="185"/>
        <v>17.1444368481772</v>
      </c>
      <c r="N653" s="21">
        <f t="shared" si="185"/>
        <v>16.200869711153899</v>
      </c>
      <c r="O653" s="21">
        <f t="shared" si="185"/>
        <v>15.488743570004299</v>
      </c>
      <c r="P653" s="21">
        <f t="shared" si="185"/>
        <v>14.776617428854699</v>
      </c>
      <c r="Q653" s="21">
        <f t="shared" si="185"/>
        <v>14.064491287705099</v>
      </c>
      <c r="R653" s="21">
        <f t="shared" si="185"/>
        <v>13.3523651465554</v>
      </c>
      <c r="S653" s="21">
        <f t="shared" si="185"/>
        <v>12.6402390054058</v>
      </c>
      <c r="T653" s="21">
        <f t="shared" si="185"/>
        <v>1.4400694351076599</v>
      </c>
      <c r="U653" s="21">
        <f t="shared" si="185"/>
        <v>0</v>
      </c>
      <c r="V653" s="21">
        <f t="shared" si="185"/>
        <v>0</v>
      </c>
      <c r="W653" s="21">
        <f t="shared" si="185"/>
        <v>0</v>
      </c>
      <c r="X653" s="21">
        <f t="shared" si="185"/>
        <v>0</v>
      </c>
      <c r="Y653" s="21">
        <f t="shared" si="185"/>
        <v>0</v>
      </c>
      <c r="Z653" s="21">
        <f t="shared" si="185"/>
        <v>0</v>
      </c>
      <c r="AA653" s="21">
        <f t="shared" si="185"/>
        <v>0</v>
      </c>
      <c r="AB653" s="21">
        <f t="shared" si="185"/>
        <v>0</v>
      </c>
      <c r="AC653" s="21">
        <f t="shared" si="185"/>
        <v>0</v>
      </c>
      <c r="AD653" s="21">
        <f t="shared" si="185"/>
        <v>0</v>
      </c>
      <c r="AE653" s="21">
        <f t="shared" si="185"/>
        <v>0</v>
      </c>
      <c r="AF653" s="21">
        <f t="shared" si="185"/>
        <v>0</v>
      </c>
      <c r="AG653" s="21">
        <f t="shared" si="185"/>
        <v>0</v>
      </c>
      <c r="AH653" s="21">
        <f t="shared" si="185"/>
        <v>0</v>
      </c>
      <c r="AI653" s="21">
        <f t="shared" si="185"/>
        <v>0</v>
      </c>
      <c r="AJ653" s="21">
        <f t="shared" si="185"/>
        <v>0</v>
      </c>
      <c r="AK653" s="21">
        <f t="shared" si="185"/>
        <v>0</v>
      </c>
      <c r="AL653" s="21">
        <f t="shared" si="185"/>
        <v>0</v>
      </c>
      <c r="AM653" s="21">
        <f t="shared" si="185"/>
        <v>0</v>
      </c>
      <c r="AN653" s="21">
        <f t="shared" si="185"/>
        <v>0</v>
      </c>
      <c r="AO653" s="21">
        <f t="shared" si="185"/>
        <v>0</v>
      </c>
      <c r="AP653" s="21">
        <f t="shared" si="185"/>
        <v>0</v>
      </c>
      <c r="AQ653" s="21">
        <f t="shared" si="185"/>
        <v>0</v>
      </c>
      <c r="AR653" s="21">
        <f t="shared" si="185"/>
        <v>0</v>
      </c>
    </row>
    <row r="654" spans="1:48" x14ac:dyDescent="0.25">
      <c r="H654" s="17" t="str">
        <f t="shared" si="183"/>
        <v>DIC5</v>
      </c>
      <c r="J654" s="61" t="s">
        <v>153</v>
      </c>
      <c r="K654" s="19" t="s">
        <v>328</v>
      </c>
      <c r="L654" s="22" t="str">
        <f>+$B$7</f>
        <v>VMM - Medium</v>
      </c>
      <c r="M654" s="21">
        <f t="shared" si="185"/>
        <v>352.11626682855848</v>
      </c>
      <c r="N654" s="21">
        <f t="shared" si="185"/>
        <v>324.79757578453052</v>
      </c>
      <c r="O654" s="21">
        <f t="shared" si="185"/>
        <v>295.99338118386351</v>
      </c>
      <c r="P654" s="21">
        <f t="shared" si="185"/>
        <v>267.18918658319751</v>
      </c>
      <c r="Q654" s="21">
        <f t="shared" si="185"/>
        <v>238.38499198253049</v>
      </c>
      <c r="R654" s="21">
        <f t="shared" si="185"/>
        <v>207.5112340477925</v>
      </c>
      <c r="S654" s="21">
        <f t="shared" si="185"/>
        <v>176.63747611305428</v>
      </c>
      <c r="T654" s="21">
        <f t="shared" si="185"/>
        <v>155.3131433651769</v>
      </c>
      <c r="U654" s="21">
        <f t="shared" si="185"/>
        <v>123.83751583010481</v>
      </c>
      <c r="V654" s="21">
        <f t="shared" si="185"/>
        <v>0</v>
      </c>
      <c r="W654" s="21">
        <f t="shared" si="185"/>
        <v>0</v>
      </c>
      <c r="X654" s="21">
        <f t="shared" si="185"/>
        <v>0</v>
      </c>
      <c r="Y654" s="21">
        <f t="shared" si="185"/>
        <v>0</v>
      </c>
      <c r="Z654" s="21">
        <f t="shared" si="185"/>
        <v>0</v>
      </c>
      <c r="AA654" s="21">
        <f t="shared" si="185"/>
        <v>0</v>
      </c>
      <c r="AB654" s="21">
        <f t="shared" si="185"/>
        <v>0</v>
      </c>
      <c r="AC654" s="21">
        <f t="shared" si="185"/>
        <v>0</v>
      </c>
      <c r="AD654" s="21">
        <f t="shared" si="185"/>
        <v>0</v>
      </c>
      <c r="AE654" s="21">
        <f t="shared" si="185"/>
        <v>0</v>
      </c>
      <c r="AF654" s="21">
        <f t="shared" si="185"/>
        <v>0</v>
      </c>
      <c r="AG654" s="21">
        <f t="shared" si="185"/>
        <v>0</v>
      </c>
      <c r="AH654" s="21">
        <f t="shared" si="185"/>
        <v>0</v>
      </c>
      <c r="AI654" s="21">
        <f t="shared" si="185"/>
        <v>0</v>
      </c>
      <c r="AJ654" s="21">
        <f t="shared" si="185"/>
        <v>0</v>
      </c>
      <c r="AK654" s="21">
        <f t="shared" si="185"/>
        <v>0</v>
      </c>
      <c r="AL654" s="21">
        <f t="shared" si="185"/>
        <v>0</v>
      </c>
      <c r="AM654" s="21">
        <f t="shared" si="185"/>
        <v>0</v>
      </c>
      <c r="AN654" s="21">
        <f t="shared" si="185"/>
        <v>0</v>
      </c>
      <c r="AO654" s="21">
        <f t="shared" si="185"/>
        <v>0</v>
      </c>
      <c r="AP654" s="21">
        <f t="shared" si="185"/>
        <v>0</v>
      </c>
      <c r="AQ654" s="21">
        <f t="shared" si="185"/>
        <v>0</v>
      </c>
      <c r="AR654" s="21">
        <f t="shared" si="185"/>
        <v>0</v>
      </c>
    </row>
    <row r="655" spans="1:48" x14ac:dyDescent="0.25">
      <c r="H655" s="17" t="str">
        <f t="shared" si="183"/>
        <v>DIC5</v>
      </c>
      <c r="J655" s="61" t="s">
        <v>154</v>
      </c>
      <c r="K655" s="19" t="s">
        <v>330</v>
      </c>
      <c r="L655" s="22" t="str">
        <f>+$B$8</f>
        <v>VSM - Medium</v>
      </c>
      <c r="M655" s="21">
        <f t="shared" si="185"/>
        <v>66.266969840046102</v>
      </c>
      <c r="N655" s="21">
        <f t="shared" si="185"/>
        <v>61.454996287433602</v>
      </c>
      <c r="O655" s="21">
        <f t="shared" si="185"/>
        <v>58.416812927327797</v>
      </c>
      <c r="P655" s="21">
        <f t="shared" si="185"/>
        <v>55.378629567221992</v>
      </c>
      <c r="Q655" s="21">
        <f t="shared" si="185"/>
        <v>52.340446207116202</v>
      </c>
      <c r="R655" s="21">
        <f t="shared" si="185"/>
        <v>47.928502450025093</v>
      </c>
      <c r="S655" s="21">
        <f t="shared" si="185"/>
        <v>43.516558692933899</v>
      </c>
      <c r="T655" s="21">
        <f t="shared" si="185"/>
        <v>39.842507486783504</v>
      </c>
      <c r="U655" s="21">
        <f t="shared" si="185"/>
        <v>36.168456280632995</v>
      </c>
      <c r="V655" s="21">
        <f t="shared" si="185"/>
        <v>32.664664274241204</v>
      </c>
      <c r="W655" s="21">
        <f t="shared" si="185"/>
        <v>29.160872267849399</v>
      </c>
      <c r="X655" s="21">
        <f t="shared" si="185"/>
        <v>25.657080261457601</v>
      </c>
      <c r="Y655" s="21">
        <f t="shared" si="185"/>
        <v>23.8437580959556</v>
      </c>
      <c r="Z655" s="21">
        <f t="shared" si="185"/>
        <v>22.030435930453599</v>
      </c>
      <c r="AA655" s="21">
        <f t="shared" si="185"/>
        <v>5.6394388439222203</v>
      </c>
      <c r="AB655" s="21">
        <f t="shared" si="185"/>
        <v>0</v>
      </c>
      <c r="AC655" s="21">
        <f t="shared" si="185"/>
        <v>0</v>
      </c>
      <c r="AD655" s="21">
        <f t="shared" si="185"/>
        <v>0</v>
      </c>
      <c r="AE655" s="21">
        <f t="shared" si="185"/>
        <v>0</v>
      </c>
      <c r="AF655" s="21">
        <f t="shared" si="185"/>
        <v>0</v>
      </c>
      <c r="AG655" s="21">
        <f t="shared" si="185"/>
        <v>0</v>
      </c>
      <c r="AH655" s="21">
        <f t="shared" si="185"/>
        <v>0</v>
      </c>
      <c r="AI655" s="21">
        <f t="shared" si="185"/>
        <v>0</v>
      </c>
      <c r="AJ655" s="21">
        <f t="shared" si="185"/>
        <v>0</v>
      </c>
      <c r="AK655" s="21">
        <f t="shared" si="185"/>
        <v>0</v>
      </c>
      <c r="AL655" s="21">
        <f t="shared" si="185"/>
        <v>0</v>
      </c>
      <c r="AM655" s="21">
        <f t="shared" si="185"/>
        <v>0</v>
      </c>
      <c r="AN655" s="21">
        <f t="shared" si="185"/>
        <v>0</v>
      </c>
      <c r="AO655" s="21">
        <f t="shared" si="185"/>
        <v>0</v>
      </c>
      <c r="AP655" s="21">
        <f t="shared" si="185"/>
        <v>0</v>
      </c>
      <c r="AQ655" s="21">
        <f t="shared" si="185"/>
        <v>0</v>
      </c>
      <c r="AR655" s="21">
        <f t="shared" si="185"/>
        <v>0</v>
      </c>
    </row>
    <row r="656" spans="1:48" x14ac:dyDescent="0.25">
      <c r="H656" s="17" t="str">
        <f t="shared" si="183"/>
        <v>DIC5</v>
      </c>
      <c r="J656" s="61" t="s">
        <v>155</v>
      </c>
      <c r="K656" s="19" t="s">
        <v>332</v>
      </c>
      <c r="L656" s="22" t="str">
        <f>+$B$9</f>
        <v>VIM - GAS</v>
      </c>
      <c r="M656" s="21">
        <f t="shared" si="185"/>
        <v>1.2722265164603199</v>
      </c>
      <c r="N656" s="21">
        <f t="shared" si="185"/>
        <v>1.2722265164603199</v>
      </c>
      <c r="O656" s="21">
        <f t="shared" si="185"/>
        <v>1.2722265164603199</v>
      </c>
      <c r="P656" s="21">
        <f t="shared" si="185"/>
        <v>1.2722265164603199</v>
      </c>
      <c r="Q656" s="21">
        <f t="shared" si="185"/>
        <v>1.2722265164603199</v>
      </c>
      <c r="R656" s="21">
        <f t="shared" si="185"/>
        <v>1.2722265164603199</v>
      </c>
      <c r="S656" s="21">
        <f t="shared" si="185"/>
        <v>1.2722265164603199</v>
      </c>
      <c r="T656" s="21">
        <f t="shared" si="185"/>
        <v>1.2722265164603199</v>
      </c>
      <c r="U656" s="21">
        <f t="shared" si="185"/>
        <v>1.2722265164603199</v>
      </c>
      <c r="V656" s="21">
        <f t="shared" si="185"/>
        <v>1.2722265164603199</v>
      </c>
      <c r="W656" s="21">
        <f t="shared" si="185"/>
        <v>1.2722265164603199</v>
      </c>
      <c r="X656" s="21">
        <f t="shared" si="185"/>
        <v>1.2722265164603199</v>
      </c>
      <c r="Y656" s="21">
        <f t="shared" si="185"/>
        <v>1.2722265164603199</v>
      </c>
      <c r="Z656" s="21">
        <f t="shared" si="185"/>
        <v>1.2722265164603199</v>
      </c>
      <c r="AA656" s="21">
        <f t="shared" si="185"/>
        <v>1.2722265164603199</v>
      </c>
      <c r="AB656" s="21">
        <f t="shared" si="185"/>
        <v>0</v>
      </c>
      <c r="AC656" s="21">
        <f t="shared" si="185"/>
        <v>0</v>
      </c>
      <c r="AD656" s="21">
        <f t="shared" si="185"/>
        <v>0</v>
      </c>
      <c r="AE656" s="21">
        <f t="shared" si="185"/>
        <v>0</v>
      </c>
      <c r="AF656" s="21">
        <f t="shared" si="185"/>
        <v>0</v>
      </c>
      <c r="AG656" s="21">
        <f t="shared" si="185"/>
        <v>0</v>
      </c>
      <c r="AH656" s="21">
        <f t="shared" si="185"/>
        <v>0</v>
      </c>
      <c r="AI656" s="21">
        <f t="shared" si="185"/>
        <v>0</v>
      </c>
      <c r="AJ656" s="21">
        <f t="shared" si="185"/>
        <v>0</v>
      </c>
      <c r="AK656" s="21">
        <f t="shared" si="185"/>
        <v>0</v>
      </c>
      <c r="AL656" s="21">
        <f t="shared" si="185"/>
        <v>0</v>
      </c>
      <c r="AM656" s="21">
        <f t="shared" si="185"/>
        <v>0</v>
      </c>
      <c r="AN656" s="21">
        <f t="shared" si="185"/>
        <v>0</v>
      </c>
      <c r="AO656" s="21">
        <f t="shared" si="185"/>
        <v>0</v>
      </c>
      <c r="AP656" s="21">
        <f t="shared" si="185"/>
        <v>0</v>
      </c>
      <c r="AQ656" s="21">
        <f t="shared" si="185"/>
        <v>0</v>
      </c>
      <c r="AR656" s="21">
        <f t="shared" si="185"/>
        <v>0</v>
      </c>
    </row>
    <row r="657" spans="1:48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22"/>
      <c r="M657" s="69">
        <f>+SUM(M650:M656)</f>
        <v>1641.6561976330581</v>
      </c>
      <c r="N657" s="69">
        <f t="shared" ref="N657" si="186">+SUM(N650:N656)</f>
        <v>1586.4491600263957</v>
      </c>
      <c r="O657" s="69">
        <f t="shared" ref="O657:AR657" si="187">+SUM(O650:O656)</f>
        <v>1533.6670105663645</v>
      </c>
      <c r="P657" s="69">
        <f t="shared" si="187"/>
        <v>1513.3567510167181</v>
      </c>
      <c r="Q657" s="69">
        <f t="shared" si="187"/>
        <v>1476.8105465118786</v>
      </c>
      <c r="R657" s="69">
        <f t="shared" si="187"/>
        <v>1359.5963562135621</v>
      </c>
      <c r="S657" s="69">
        <f t="shared" si="187"/>
        <v>1323.598528380583</v>
      </c>
      <c r="T657" s="69">
        <f t="shared" si="187"/>
        <v>1287.3999748562574</v>
      </c>
      <c r="U657" s="69">
        <f t="shared" si="187"/>
        <v>1250.8102266799269</v>
      </c>
      <c r="V657" s="69">
        <f t="shared" si="187"/>
        <v>1076.8246057666765</v>
      </c>
      <c r="W657" s="69">
        <f t="shared" si="187"/>
        <v>728.46957621376782</v>
      </c>
      <c r="X657" s="69">
        <f t="shared" si="187"/>
        <v>365.44370763054695</v>
      </c>
      <c r="Y657" s="69">
        <f t="shared" si="187"/>
        <v>363.63038546504492</v>
      </c>
      <c r="Z657" s="69">
        <f t="shared" si="187"/>
        <v>361.81706329954295</v>
      </c>
      <c r="AA657" s="69">
        <f t="shared" si="187"/>
        <v>6.91166536038254</v>
      </c>
      <c r="AB657" s="69">
        <f t="shared" si="187"/>
        <v>0</v>
      </c>
      <c r="AC657" s="69">
        <f t="shared" si="187"/>
        <v>0</v>
      </c>
      <c r="AD657" s="69">
        <f t="shared" si="187"/>
        <v>0</v>
      </c>
      <c r="AE657" s="69">
        <f t="shared" si="187"/>
        <v>0</v>
      </c>
      <c r="AF657" s="69">
        <f t="shared" si="187"/>
        <v>0</v>
      </c>
      <c r="AG657" s="69">
        <f t="shared" si="187"/>
        <v>0</v>
      </c>
      <c r="AH657" s="69">
        <f t="shared" si="187"/>
        <v>0</v>
      </c>
      <c r="AI657" s="69">
        <f t="shared" si="187"/>
        <v>0</v>
      </c>
      <c r="AJ657" s="69">
        <f t="shared" si="187"/>
        <v>0</v>
      </c>
      <c r="AK657" s="69">
        <f t="shared" si="187"/>
        <v>0</v>
      </c>
      <c r="AL657" s="69">
        <f t="shared" si="187"/>
        <v>0</v>
      </c>
      <c r="AM657" s="69">
        <f t="shared" si="187"/>
        <v>0</v>
      </c>
      <c r="AN657" s="69">
        <f t="shared" si="187"/>
        <v>0</v>
      </c>
      <c r="AO657" s="69">
        <f t="shared" si="187"/>
        <v>0</v>
      </c>
      <c r="AP657" s="69">
        <f t="shared" si="187"/>
        <v>0</v>
      </c>
      <c r="AQ657" s="69">
        <f t="shared" si="187"/>
        <v>0</v>
      </c>
      <c r="AR657" s="69">
        <f t="shared" si="187"/>
        <v>0</v>
      </c>
    </row>
    <row r="658" spans="1:48" s="68" customFormat="1" x14ac:dyDescent="0.25">
      <c r="A658" s="133"/>
      <c r="B658" s="133"/>
      <c r="C658" s="133"/>
      <c r="D658" s="133"/>
      <c r="E658" s="133"/>
      <c r="F658" s="134"/>
      <c r="H658" s="71"/>
      <c r="I658" s="71"/>
      <c r="L658" s="22"/>
    </row>
    <row r="659" spans="1:48" ht="18.75" x14ac:dyDescent="0.3">
      <c r="I659" s="17" t="str">
        <f>+IF(OR(J660="OIL",J660="OIL-eq"),$I$5,IF(J660="GAS",$I$4,IF(J660="GSL",$I$8,IF(J660="DSL",$I$9,IF(J660="KER",$I$10,IF(J660="LPG",$I$11,IF(J660="HFO",$I$12,IF(J660="AVG",$I$13,IF(J660="RFG",$I$14,IF(J660="ELC",$I$15,$I$16))))))))))</f>
        <v>Kt CO2e/año</v>
      </c>
      <c r="K659" s="34" t="s">
        <v>493</v>
      </c>
    </row>
    <row r="660" spans="1:48" x14ac:dyDescent="0.25">
      <c r="I660" s="115">
        <f>+IF(OR(J660="OIL",J660="OIL-eq"),$H$5,IF(J660="GAS",$H$4,IF(J660="GSL",$H$8,IF(J660="DSL",$H$9,IF(J660="KER",$H$10,IF(J660="LPG",$H$11,IF(J660="HFO",$H$12,IF(J660="AVG",$H$13,IF(J660="RFG",$H$14,IF(J660="ELC",$H$15,$H$16))))))))))</f>
        <v>1</v>
      </c>
      <c r="J660" s="106" t="s">
        <v>488</v>
      </c>
      <c r="K660" s="108" t="s">
        <v>389</v>
      </c>
    </row>
    <row r="661" spans="1:48" x14ac:dyDescent="0.25">
      <c r="H661" s="12"/>
      <c r="I661" s="12"/>
      <c r="J661" s="15"/>
      <c r="K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:48" x14ac:dyDescent="0.25">
      <c r="D663" s="131"/>
      <c r="E663" s="131"/>
      <c r="G663" s="15"/>
      <c r="H663" s="17" t="str">
        <f t="shared" ref="H663:H669" si="188">+$B$1</f>
        <v>DIC5</v>
      </c>
      <c r="I663" s="24"/>
      <c r="J663" s="24" t="s">
        <v>148</v>
      </c>
      <c r="K663" s="108" t="s">
        <v>210</v>
      </c>
      <c r="L663" s="22" t="str">
        <f>+$B$3</f>
        <v>GU - Gas</v>
      </c>
      <c r="M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N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O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P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Q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R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R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8" x14ac:dyDescent="0.25">
      <c r="D664" s="131"/>
      <c r="E664" s="131"/>
      <c r="G664" s="15"/>
      <c r="H664" s="17" t="str">
        <f t="shared" si="188"/>
        <v>DIC5</v>
      </c>
      <c r="I664" s="24" t="s">
        <v>151</v>
      </c>
      <c r="J664" s="24" t="s">
        <v>149</v>
      </c>
      <c r="K664" s="108" t="s">
        <v>211</v>
      </c>
      <c r="L664" s="22" t="str">
        <f>+$B$4</f>
        <v>LLO - Ligth</v>
      </c>
      <c r="M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V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W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X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R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8" x14ac:dyDescent="0.25">
      <c r="D665" s="131"/>
      <c r="E665" s="131"/>
      <c r="G665" s="15"/>
      <c r="H665" s="17" t="str">
        <f t="shared" si="188"/>
        <v>DIC5</v>
      </c>
      <c r="I665" s="24"/>
      <c r="J665" s="109"/>
      <c r="K665" s="108"/>
      <c r="L665" s="22" t="str">
        <f>+$B$5</f>
        <v>LLO - Heavy</v>
      </c>
      <c r="M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R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8" x14ac:dyDescent="0.25">
      <c r="D666" s="131"/>
      <c r="E666" s="131"/>
      <c r="G666" s="15"/>
      <c r="H666" s="17" t="str">
        <f t="shared" si="188"/>
        <v>DIC5</v>
      </c>
      <c r="I666" s="24"/>
      <c r="J666" s="24" t="s">
        <v>152</v>
      </c>
      <c r="K666" s="108" t="s">
        <v>463</v>
      </c>
      <c r="L666" s="22" t="str">
        <f>+$B$6</f>
        <v>PU - Ligth</v>
      </c>
      <c r="M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R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8" x14ac:dyDescent="0.25">
      <c r="D667" s="131"/>
      <c r="E667" s="131"/>
      <c r="G667" s="15"/>
      <c r="H667" s="17" t="str">
        <f t="shared" si="188"/>
        <v>DIC5</v>
      </c>
      <c r="I667" s="24"/>
      <c r="J667" s="24" t="s">
        <v>153</v>
      </c>
      <c r="K667" s="108" t="s">
        <v>212</v>
      </c>
      <c r="L667" s="22" t="str">
        <f>+$B$7</f>
        <v>VMM - Medium</v>
      </c>
      <c r="M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U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V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R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8" x14ac:dyDescent="0.25">
      <c r="D668" s="131"/>
      <c r="E668" s="131"/>
      <c r="G668" s="15"/>
      <c r="H668" s="17" t="str">
        <f t="shared" si="188"/>
        <v>DIC5</v>
      </c>
      <c r="I668" s="24"/>
      <c r="J668" s="24" t="s">
        <v>154</v>
      </c>
      <c r="K668" s="108" t="s">
        <v>213</v>
      </c>
      <c r="L668" s="22" t="str">
        <f>+$B$8</f>
        <v>VSM - Medium</v>
      </c>
      <c r="M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AA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B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R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8" x14ac:dyDescent="0.25">
      <c r="G669" s="15"/>
      <c r="H669" s="17" t="str">
        <f t="shared" si="188"/>
        <v>DIC5</v>
      </c>
      <c r="I669" s="24"/>
      <c r="J669" s="24" t="s">
        <v>155</v>
      </c>
      <c r="K669" s="108" t="s">
        <v>214</v>
      </c>
      <c r="L669" s="22" t="str">
        <f>+$B$9</f>
        <v>VIM - GAS</v>
      </c>
      <c r="M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B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R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8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22"/>
      <c r="M670" s="69">
        <f>+SUM(M663:M669)</f>
        <v>976.35276462249067</v>
      </c>
      <c r="N670" s="69">
        <f t="shared" ref="N670" si="189">+SUM(N663:N669)</f>
        <v>954.21995874949187</v>
      </c>
      <c r="O670" s="69">
        <f t="shared" ref="O670:AR670" si="190">+SUM(O663:O669)</f>
        <v>933.99231339138339</v>
      </c>
      <c r="P670" s="69">
        <f t="shared" si="190"/>
        <v>946.23655794365811</v>
      </c>
      <c r="Q670" s="69">
        <f t="shared" si="190"/>
        <v>942.24485754074124</v>
      </c>
      <c r="R670" s="69">
        <f t="shared" si="190"/>
        <v>861.02849507540361</v>
      </c>
      <c r="S670" s="69">
        <f t="shared" si="190"/>
        <v>861.02849507540361</v>
      </c>
      <c r="T670" s="69">
        <f t="shared" si="190"/>
        <v>861.02849507540361</v>
      </c>
      <c r="U670" s="69">
        <f t="shared" si="190"/>
        <v>856.23590067606369</v>
      </c>
      <c r="V670" s="69">
        <f t="shared" si="190"/>
        <v>717.07315131939106</v>
      </c>
      <c r="W670" s="69">
        <f t="shared" si="190"/>
        <v>372.22191377287402</v>
      </c>
      <c r="X670" s="69">
        <f t="shared" si="190"/>
        <v>12.699837196045019</v>
      </c>
      <c r="Y670" s="69">
        <f t="shared" si="190"/>
        <v>12.699837196045019</v>
      </c>
      <c r="Z670" s="69">
        <f t="shared" si="190"/>
        <v>12.699837196045019</v>
      </c>
      <c r="AA670" s="69">
        <f t="shared" si="190"/>
        <v>6.91166536038254</v>
      </c>
      <c r="AB670" s="69">
        <f t="shared" si="190"/>
        <v>0</v>
      </c>
      <c r="AC670" s="69">
        <f t="shared" si="190"/>
        <v>0</v>
      </c>
      <c r="AD670" s="69">
        <f t="shared" si="190"/>
        <v>0</v>
      </c>
      <c r="AE670" s="69">
        <f t="shared" si="190"/>
        <v>0</v>
      </c>
      <c r="AF670" s="69">
        <f t="shared" si="190"/>
        <v>0</v>
      </c>
      <c r="AG670" s="69">
        <f t="shared" si="190"/>
        <v>0</v>
      </c>
      <c r="AH670" s="69">
        <f t="shared" si="190"/>
        <v>0</v>
      </c>
      <c r="AI670" s="69">
        <f t="shared" si="190"/>
        <v>0</v>
      </c>
      <c r="AJ670" s="69">
        <f t="shared" si="190"/>
        <v>0</v>
      </c>
      <c r="AK670" s="69">
        <f t="shared" si="190"/>
        <v>0</v>
      </c>
      <c r="AL670" s="69">
        <f t="shared" si="190"/>
        <v>0</v>
      </c>
      <c r="AM670" s="69">
        <f t="shared" si="190"/>
        <v>0</v>
      </c>
      <c r="AN670" s="69">
        <f t="shared" si="190"/>
        <v>0</v>
      </c>
      <c r="AO670" s="69">
        <f t="shared" si="190"/>
        <v>0</v>
      </c>
      <c r="AP670" s="69">
        <f t="shared" si="190"/>
        <v>0</v>
      </c>
      <c r="AQ670" s="69">
        <f t="shared" si="190"/>
        <v>0</v>
      </c>
      <c r="AR670" s="69">
        <f t="shared" si="190"/>
        <v>0</v>
      </c>
    </row>
    <row r="672" spans="1:48" ht="18.75" x14ac:dyDescent="0.3">
      <c r="I672" s="17" t="str">
        <f>+IF(OR(J673="OIL",J673="OIL-eq"),$I$5,IF(J673="GAS",$I$4,IF(J673="GSL",$I$8,IF(J673="DSL",$I$9,IF(J673="KER",$I$10,IF(J673="LPG",$I$11,IF(J673="HFO",$I$12,IF(J673="AVG",$I$13,IF(J673="RFG",$I$14,IF(J673="ELC",$I$15,$I$16))))))))))</f>
        <v>Kt CO2e/año</v>
      </c>
      <c r="K672" s="34" t="s">
        <v>494</v>
      </c>
    </row>
    <row r="673" spans="1:48" x14ac:dyDescent="0.25">
      <c r="I673" s="115">
        <f>+IF(OR(J673="OIL",J673="OIL-eq"),$H$5,IF(J673="GAS",$H$4,IF(J673="GSL",$H$8,IF(J673="DSL",$H$9,IF(J673="KER",$H$10,IF(J673="LPG",$H$11,IF(J673="HFO",$H$12,IF(J673="AVG",$H$13,IF(J673="RFG",$H$14,IF(J673="ELC",$H$15,$H$16))))))))))</f>
        <v>1</v>
      </c>
      <c r="J673" s="106" t="s">
        <v>488</v>
      </c>
      <c r="K673" s="108" t="s">
        <v>389</v>
      </c>
    </row>
    <row r="674" spans="1:48" x14ac:dyDescent="0.25">
      <c r="H674" s="12"/>
      <c r="I674" s="12"/>
      <c r="J674" s="15"/>
      <c r="K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:48" x14ac:dyDescent="0.25">
      <c r="D676" s="131"/>
      <c r="E676" s="131"/>
      <c r="G676" s="15"/>
      <c r="H676" s="17" t="str">
        <f t="shared" ref="H676:H682" si="191">+$B$1</f>
        <v>DIC5</v>
      </c>
      <c r="I676" s="24"/>
      <c r="J676" s="24" t="s">
        <v>148</v>
      </c>
      <c r="K676" s="108" t="s">
        <v>466</v>
      </c>
      <c r="L676" s="22" t="str">
        <f>+$B$3</f>
        <v>GU - Gas</v>
      </c>
      <c r="M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N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R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8" x14ac:dyDescent="0.25">
      <c r="D677" s="131"/>
      <c r="E677" s="131"/>
      <c r="G677" s="15"/>
      <c r="H677" s="17" t="str">
        <f t="shared" si="191"/>
        <v>DIC5</v>
      </c>
      <c r="I677" s="24" t="s">
        <v>151</v>
      </c>
      <c r="J677" s="24" t="s">
        <v>149</v>
      </c>
      <c r="K677" s="108" t="s">
        <v>215</v>
      </c>
      <c r="L677" s="22" t="str">
        <f>+$B$4</f>
        <v>LLO - Ligth</v>
      </c>
      <c r="M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N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AA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R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8" x14ac:dyDescent="0.25">
      <c r="D678" s="131"/>
      <c r="E678" s="131"/>
      <c r="G678" s="15"/>
      <c r="H678" s="17" t="str">
        <f t="shared" si="191"/>
        <v>DIC5</v>
      </c>
      <c r="I678" s="24"/>
      <c r="J678" s="109"/>
      <c r="K678" s="108"/>
      <c r="L678" s="22" t="str">
        <f>+$B$5</f>
        <v>LLO - Heavy</v>
      </c>
      <c r="M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R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8" x14ac:dyDescent="0.25">
      <c r="D679" s="131"/>
      <c r="E679" s="131"/>
      <c r="G679" s="15"/>
      <c r="H679" s="17" t="str">
        <f t="shared" si="191"/>
        <v>DIC5</v>
      </c>
      <c r="I679" s="24"/>
      <c r="J679" s="24" t="s">
        <v>152</v>
      </c>
      <c r="K679" s="108" t="s">
        <v>216</v>
      </c>
      <c r="L679" s="22" t="str">
        <f>+$B$6</f>
        <v>PU - Ligth</v>
      </c>
      <c r="M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N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O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P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Q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R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S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T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U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R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8" x14ac:dyDescent="0.25">
      <c r="D680" s="131"/>
      <c r="E680" s="131"/>
      <c r="G680" s="15"/>
      <c r="H680" s="17" t="str">
        <f t="shared" si="191"/>
        <v>DIC5</v>
      </c>
      <c r="I680" s="24"/>
      <c r="J680" s="24" t="s">
        <v>153</v>
      </c>
      <c r="K680" s="108" t="s">
        <v>217</v>
      </c>
      <c r="L680" s="22" t="str">
        <f>+$B$7</f>
        <v>VMM - Medium</v>
      </c>
      <c r="M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N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O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P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Q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R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S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T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U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V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R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8" x14ac:dyDescent="0.25">
      <c r="D681" s="131"/>
      <c r="E681" s="131"/>
      <c r="G681" s="15"/>
      <c r="H681" s="17" t="str">
        <f t="shared" si="191"/>
        <v>DIC5</v>
      </c>
      <c r="I681" s="24"/>
      <c r="J681" s="24" t="s">
        <v>154</v>
      </c>
      <c r="K681" s="108" t="s">
        <v>218</v>
      </c>
      <c r="L681" s="22" t="str">
        <f>+$B$8</f>
        <v>VSM - Medium</v>
      </c>
      <c r="M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N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O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P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Q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R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S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T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U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V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W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X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Y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Z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AA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R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8" x14ac:dyDescent="0.25">
      <c r="G682" s="15"/>
      <c r="H682" s="17" t="str">
        <f t="shared" si="191"/>
        <v>DIC5</v>
      </c>
      <c r="I682" s="24"/>
      <c r="J682" s="24" t="s">
        <v>155</v>
      </c>
      <c r="K682" s="108" t="s">
        <v>467</v>
      </c>
      <c r="L682" s="22" t="str">
        <f>+$B$9</f>
        <v>VIM - GAS</v>
      </c>
      <c r="M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N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R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8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22"/>
      <c r="M683" s="69">
        <f>+SUM(M676:M682)</f>
        <v>665.30343301056757</v>
      </c>
      <c r="N683" s="69">
        <f t="shared" ref="N683" si="192">+SUM(N676:N682)</f>
        <v>632.22920127690384</v>
      </c>
      <c r="O683" s="69">
        <f t="shared" ref="O683:AR683" si="193">+SUM(O676:O682)</f>
        <v>599.67469717498147</v>
      </c>
      <c r="P683" s="69">
        <f t="shared" si="193"/>
        <v>567.12019307305991</v>
      </c>
      <c r="Q683" s="69">
        <f t="shared" si="193"/>
        <v>534.56568897113755</v>
      </c>
      <c r="R683" s="69">
        <f t="shared" si="193"/>
        <v>498.56786113815878</v>
      </c>
      <c r="S683" s="69">
        <f t="shared" si="193"/>
        <v>462.57003330517983</v>
      </c>
      <c r="T683" s="69">
        <f t="shared" si="193"/>
        <v>426.37147978085386</v>
      </c>
      <c r="U683" s="69">
        <f t="shared" si="193"/>
        <v>394.57432600386363</v>
      </c>
      <c r="V683" s="69">
        <f t="shared" si="193"/>
        <v>359.75145444728554</v>
      </c>
      <c r="W683" s="69">
        <f t="shared" si="193"/>
        <v>356.24766244089375</v>
      </c>
      <c r="X683" s="69">
        <f t="shared" si="193"/>
        <v>352.7438704345019</v>
      </c>
      <c r="Y683" s="69">
        <f t="shared" si="193"/>
        <v>350.93054826899993</v>
      </c>
      <c r="Z683" s="69">
        <f t="shared" si="193"/>
        <v>349.1172261034979</v>
      </c>
      <c r="AA683" s="69">
        <f t="shared" si="193"/>
        <v>0</v>
      </c>
      <c r="AB683" s="69">
        <f t="shared" si="193"/>
        <v>0</v>
      </c>
      <c r="AC683" s="69">
        <f t="shared" si="193"/>
        <v>0</v>
      </c>
      <c r="AD683" s="69">
        <f t="shared" si="193"/>
        <v>0</v>
      </c>
      <c r="AE683" s="69">
        <f t="shared" si="193"/>
        <v>0</v>
      </c>
      <c r="AF683" s="69">
        <f t="shared" si="193"/>
        <v>0</v>
      </c>
      <c r="AG683" s="69">
        <f t="shared" si="193"/>
        <v>0</v>
      </c>
      <c r="AH683" s="69">
        <f t="shared" si="193"/>
        <v>0</v>
      </c>
      <c r="AI683" s="69">
        <f t="shared" si="193"/>
        <v>0</v>
      </c>
      <c r="AJ683" s="69">
        <f t="shared" si="193"/>
        <v>0</v>
      </c>
      <c r="AK683" s="69">
        <f t="shared" si="193"/>
        <v>0</v>
      </c>
      <c r="AL683" s="69">
        <f t="shared" si="193"/>
        <v>0</v>
      </c>
      <c r="AM683" s="69">
        <f t="shared" si="193"/>
        <v>0</v>
      </c>
      <c r="AN683" s="69">
        <f t="shared" si="193"/>
        <v>0</v>
      </c>
      <c r="AO683" s="69">
        <f t="shared" si="193"/>
        <v>0</v>
      </c>
      <c r="AP683" s="69">
        <f t="shared" si="193"/>
        <v>0</v>
      </c>
      <c r="AQ683" s="69">
        <f t="shared" si="193"/>
        <v>0</v>
      </c>
      <c r="AR683" s="69">
        <f t="shared" si="193"/>
        <v>0</v>
      </c>
    </row>
    <row r="685" spans="1:48" ht="18.75" x14ac:dyDescent="0.3">
      <c r="I685" s="17" t="str">
        <f>+IF(OR(J686="OIL",J686="OIL-eq"),$I$5,IF(J686="GAS",$I$4,IF(J686="GSL",$I$8,IF(J686="DSL",$I$9,IF(J686="KER",$I$10,IF(J686="LPG",$I$11,IF(J686="HFO",$I$12,IF(J686="AVG",$I$13,IF(J686="RFG",$I$14,IF(J686="ELC",$I$15,$I$16))))))))))</f>
        <v>Kt CO2e/año</v>
      </c>
      <c r="K685" s="34" t="s">
        <v>495</v>
      </c>
    </row>
    <row r="686" spans="1:48" x14ac:dyDescent="0.25">
      <c r="I686" s="115">
        <f>+IF(OR(J686="OIL",J686="OIL-eq"),$H$5,IF(J686="GAS",$H$4,IF(J686="GSL",$H$8,IF(J686="DSL",$H$9,IF(J686="KER",$H$10,IF(J686="LPG",$H$11,IF(J686="HFO",$H$12,IF(J686="AVG",$H$13,IF(J686="RFG",$H$14,IF(J686="ELC",$H$15,$H$16))))))))))</f>
        <v>1</v>
      </c>
      <c r="J686" s="106" t="s">
        <v>488</v>
      </c>
      <c r="K686" s="108" t="s">
        <v>389</v>
      </c>
    </row>
    <row r="687" spans="1:48" x14ac:dyDescent="0.25">
      <c r="H687" s="12"/>
      <c r="I687" s="12"/>
      <c r="J687" s="15"/>
      <c r="K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:48" x14ac:dyDescent="0.25">
      <c r="D689" s="131"/>
      <c r="E689" s="131"/>
      <c r="G689" s="15"/>
      <c r="H689" s="17" t="str">
        <f t="shared" ref="H689:H695" si="194">+$B$1</f>
        <v>DIC5</v>
      </c>
      <c r="I689" s="24"/>
      <c r="J689" s="24" t="s">
        <v>148</v>
      </c>
      <c r="K689" s="108" t="s">
        <v>468</v>
      </c>
      <c r="L689" s="22" t="str">
        <f>+$B$3</f>
        <v>GU - Gas</v>
      </c>
      <c r="M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R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8" x14ac:dyDescent="0.25">
      <c r="D690" s="131"/>
      <c r="E690" s="131"/>
      <c r="G690" s="15"/>
      <c r="H690" s="17" t="str">
        <f t="shared" si="194"/>
        <v>DIC5</v>
      </c>
      <c r="I690" s="24" t="s">
        <v>151</v>
      </c>
      <c r="J690" s="24" t="s">
        <v>149</v>
      </c>
      <c r="K690" s="108" t="s">
        <v>469</v>
      </c>
      <c r="L690" s="22" t="str">
        <f>+$B$4</f>
        <v>LLO - Ligth</v>
      </c>
      <c r="M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R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8" x14ac:dyDescent="0.25">
      <c r="D691" s="131"/>
      <c r="E691" s="131"/>
      <c r="G691" s="15"/>
      <c r="H691" s="17" t="str">
        <f t="shared" si="194"/>
        <v>DIC5</v>
      </c>
      <c r="I691" s="24"/>
      <c r="J691" s="109"/>
      <c r="K691" s="108"/>
      <c r="L691" s="22" t="str">
        <f>+$B$5</f>
        <v>LLO - Heavy</v>
      </c>
      <c r="M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R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8" x14ac:dyDescent="0.25">
      <c r="D692" s="131"/>
      <c r="E692" s="131"/>
      <c r="G692" s="15"/>
      <c r="H692" s="17" t="str">
        <f t="shared" si="194"/>
        <v>DIC5</v>
      </c>
      <c r="I692" s="24"/>
      <c r="J692" s="24" t="s">
        <v>152</v>
      </c>
      <c r="K692" s="108" t="s">
        <v>470</v>
      </c>
      <c r="L692" s="22" t="str">
        <f>+$B$6</f>
        <v>PU - Ligth</v>
      </c>
      <c r="M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R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8" x14ac:dyDescent="0.25">
      <c r="D693" s="131"/>
      <c r="E693" s="131"/>
      <c r="G693" s="15"/>
      <c r="H693" s="17" t="str">
        <f t="shared" si="194"/>
        <v>DIC5</v>
      </c>
      <c r="I693" s="24"/>
      <c r="J693" s="24" t="s">
        <v>153</v>
      </c>
      <c r="K693" s="108" t="s">
        <v>285</v>
      </c>
      <c r="L693" s="22" t="str">
        <f>+$B$7</f>
        <v>VMM - Medium</v>
      </c>
      <c r="M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R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8" x14ac:dyDescent="0.25">
      <c r="D694" s="131"/>
      <c r="E694" s="131"/>
      <c r="G694" s="15"/>
      <c r="H694" s="17" t="str">
        <f t="shared" si="194"/>
        <v>DIC5</v>
      </c>
      <c r="I694" s="24"/>
      <c r="J694" s="24" t="s">
        <v>154</v>
      </c>
      <c r="K694" s="108" t="s">
        <v>380</v>
      </c>
      <c r="L694" s="22" t="str">
        <f>+$B$8</f>
        <v>VSM - Medium</v>
      </c>
      <c r="M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R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8" x14ac:dyDescent="0.25">
      <c r="G695" s="15"/>
      <c r="H695" s="17" t="str">
        <f t="shared" si="194"/>
        <v>DIC5</v>
      </c>
      <c r="I695" s="24"/>
      <c r="J695" s="24" t="s">
        <v>155</v>
      </c>
      <c r="K695" s="108" t="s">
        <v>482</v>
      </c>
      <c r="L695" s="22" t="str">
        <f>+$B$9</f>
        <v>VIM - GAS</v>
      </c>
      <c r="M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R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8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22"/>
      <c r="M696" s="69">
        <f>+SUM(M689:M695)</f>
        <v>0</v>
      </c>
      <c r="N696" s="69">
        <f t="shared" ref="N696" si="195">+SUM(N689:N695)</f>
        <v>0</v>
      </c>
      <c r="O696" s="69">
        <f t="shared" ref="O696:AR696" si="196">+SUM(O689:O695)</f>
        <v>0</v>
      </c>
      <c r="P696" s="69">
        <f t="shared" si="196"/>
        <v>0</v>
      </c>
      <c r="Q696" s="69">
        <f t="shared" si="196"/>
        <v>0</v>
      </c>
      <c r="R696" s="69">
        <f t="shared" si="196"/>
        <v>0</v>
      </c>
      <c r="S696" s="69">
        <f t="shared" si="196"/>
        <v>0</v>
      </c>
      <c r="T696" s="69">
        <f t="shared" si="196"/>
        <v>0</v>
      </c>
      <c r="U696" s="69">
        <f t="shared" si="196"/>
        <v>0</v>
      </c>
      <c r="V696" s="69">
        <f t="shared" si="196"/>
        <v>0</v>
      </c>
      <c r="W696" s="69">
        <f t="shared" si="196"/>
        <v>0</v>
      </c>
      <c r="X696" s="69">
        <f t="shared" si="196"/>
        <v>0</v>
      </c>
      <c r="Y696" s="69">
        <f t="shared" si="196"/>
        <v>0</v>
      </c>
      <c r="Z696" s="69">
        <f t="shared" si="196"/>
        <v>0</v>
      </c>
      <c r="AA696" s="69">
        <f t="shared" si="196"/>
        <v>0</v>
      </c>
      <c r="AB696" s="69">
        <f t="shared" si="196"/>
        <v>0</v>
      </c>
      <c r="AC696" s="69">
        <f t="shared" si="196"/>
        <v>0</v>
      </c>
      <c r="AD696" s="69">
        <f t="shared" si="196"/>
        <v>0</v>
      </c>
      <c r="AE696" s="69">
        <f t="shared" si="196"/>
        <v>0</v>
      </c>
      <c r="AF696" s="69">
        <f t="shared" si="196"/>
        <v>0</v>
      </c>
      <c r="AG696" s="69">
        <f t="shared" si="196"/>
        <v>0</v>
      </c>
      <c r="AH696" s="69">
        <f t="shared" si="196"/>
        <v>0</v>
      </c>
      <c r="AI696" s="69">
        <f t="shared" si="196"/>
        <v>0</v>
      </c>
      <c r="AJ696" s="69">
        <f t="shared" si="196"/>
        <v>0</v>
      </c>
      <c r="AK696" s="69">
        <f t="shared" si="196"/>
        <v>0</v>
      </c>
      <c r="AL696" s="69">
        <f t="shared" si="196"/>
        <v>0</v>
      </c>
      <c r="AM696" s="69">
        <f t="shared" si="196"/>
        <v>0</v>
      </c>
      <c r="AN696" s="69">
        <f t="shared" si="196"/>
        <v>0</v>
      </c>
      <c r="AO696" s="69">
        <f t="shared" si="196"/>
        <v>0</v>
      </c>
      <c r="AP696" s="69">
        <f t="shared" si="196"/>
        <v>0</v>
      </c>
      <c r="AQ696" s="69">
        <f t="shared" si="196"/>
        <v>0</v>
      </c>
      <c r="AR696" s="69">
        <f t="shared" si="196"/>
        <v>0</v>
      </c>
    </row>
    <row r="698" spans="1:48" ht="18.75" x14ac:dyDescent="0.3">
      <c r="I698" s="17" t="str">
        <f>+IF(OR(J699="OIL",J699="OIL-eq"),$I$5,IF(J699="GAS",$I$4,IF(J699="GSL",$I$8,IF(J699="DSL",$I$9,IF(J699="KER",$I$10,IF(J699="LPG",$I$11,IF(J699="HFO",$I$12,IF(J699="AVG",$I$13,IF(J699="RFG",$I$14,IF(J699="ELC",$I$15,$I$16))))))))))</f>
        <v>Kt CO2e/año</v>
      </c>
      <c r="K698" s="34" t="s">
        <v>496</v>
      </c>
    </row>
    <row r="699" spans="1:48" x14ac:dyDescent="0.25">
      <c r="I699" s="115">
        <f>+IF(OR(J699="OIL",J699="OIL-eq"),$H$5,IF(J699="GAS",$H$4,IF(J699="GSL",$H$8,IF(J699="DSL",$H$9,IF(J699="KER",$H$10,IF(J699="LPG",$H$11,IF(J699="HFO",$H$12,IF(J699="AVG",$H$13,IF(J699="RFG",$H$14,IF(J699="ELC",$H$15,$H$16))))))))))</f>
        <v>1</v>
      </c>
      <c r="J699" s="106" t="s">
        <v>488</v>
      </c>
      <c r="K699" s="108" t="s">
        <v>389</v>
      </c>
    </row>
    <row r="700" spans="1:48" x14ac:dyDescent="0.25">
      <c r="H700" s="12"/>
      <c r="I700" s="12"/>
      <c r="J700" s="15"/>
      <c r="K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:48" x14ac:dyDescent="0.25">
      <c r="D702" s="131"/>
      <c r="E702" s="131"/>
      <c r="G702" s="15"/>
      <c r="H702" s="17" t="str">
        <f t="shared" ref="H702:H708" si="197">+$B$1</f>
        <v>DIC5</v>
      </c>
      <c r="I702" s="24"/>
      <c r="J702" s="24" t="s">
        <v>148</v>
      </c>
      <c r="K702" s="108" t="s">
        <v>471</v>
      </c>
      <c r="L702" s="22" t="str">
        <f>+$B$3</f>
        <v>GU - Gas</v>
      </c>
      <c r="M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R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8" x14ac:dyDescent="0.25">
      <c r="D703" s="131"/>
      <c r="E703" s="131"/>
      <c r="G703" s="15"/>
      <c r="H703" s="17" t="str">
        <f t="shared" si="197"/>
        <v>DIC5</v>
      </c>
      <c r="I703" s="24" t="s">
        <v>151</v>
      </c>
      <c r="J703" s="24" t="s">
        <v>149</v>
      </c>
      <c r="K703" s="108" t="s">
        <v>472</v>
      </c>
      <c r="L703" s="22" t="str">
        <f>+$B$4</f>
        <v>LLO - Ligth</v>
      </c>
      <c r="M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R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8" x14ac:dyDescent="0.25">
      <c r="D704" s="131"/>
      <c r="E704" s="131"/>
      <c r="G704" s="15"/>
      <c r="H704" s="17" t="str">
        <f t="shared" si="197"/>
        <v>DIC5</v>
      </c>
      <c r="I704" s="24"/>
      <c r="J704" s="109"/>
      <c r="K704" s="108"/>
      <c r="L704" s="22" t="str">
        <f>+$B$5</f>
        <v>LLO - Heavy</v>
      </c>
      <c r="M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R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8" x14ac:dyDescent="0.25">
      <c r="D705" s="131"/>
      <c r="E705" s="131"/>
      <c r="G705" s="15"/>
      <c r="H705" s="17" t="str">
        <f t="shared" si="197"/>
        <v>DIC5</v>
      </c>
      <c r="I705" s="24"/>
      <c r="J705" s="24" t="s">
        <v>152</v>
      </c>
      <c r="K705" s="108" t="s">
        <v>473</v>
      </c>
      <c r="L705" s="22" t="str">
        <f>+$B$6</f>
        <v>PU - Ligth</v>
      </c>
      <c r="M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R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8" x14ac:dyDescent="0.25">
      <c r="D706" s="131"/>
      <c r="E706" s="131"/>
      <c r="G706" s="15"/>
      <c r="H706" s="17" t="str">
        <f t="shared" si="197"/>
        <v>DIC5</v>
      </c>
      <c r="I706" s="24"/>
      <c r="J706" s="24" t="s">
        <v>153</v>
      </c>
      <c r="K706" s="108" t="s">
        <v>474</v>
      </c>
      <c r="L706" s="22" t="str">
        <f>+$B$7</f>
        <v>VMM - Medium</v>
      </c>
      <c r="M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R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8" x14ac:dyDescent="0.25">
      <c r="D707" s="131"/>
      <c r="E707" s="131"/>
      <c r="G707" s="15"/>
      <c r="H707" s="17" t="str">
        <f t="shared" si="197"/>
        <v>DIC5</v>
      </c>
      <c r="I707" s="24"/>
      <c r="J707" s="24" t="s">
        <v>154</v>
      </c>
      <c r="K707" s="108" t="s">
        <v>475</v>
      </c>
      <c r="L707" s="22" t="str">
        <f>+$B$8</f>
        <v>VSM - Medium</v>
      </c>
      <c r="M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R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8" x14ac:dyDescent="0.25">
      <c r="G708" s="15"/>
      <c r="H708" s="17" t="str">
        <f t="shared" si="197"/>
        <v>DIC5</v>
      </c>
      <c r="I708" s="24"/>
      <c r="J708" s="24" t="s">
        <v>155</v>
      </c>
      <c r="K708" s="108" t="s">
        <v>476</v>
      </c>
      <c r="L708" s="22" t="str">
        <f>+$B$9</f>
        <v>VIM - GAS</v>
      </c>
      <c r="M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R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8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22"/>
      <c r="M709" s="69">
        <f>+SUM(M702:M708)</f>
        <v>0</v>
      </c>
      <c r="N709" s="69">
        <f t="shared" ref="N709" si="198">+SUM(N702:N708)</f>
        <v>0</v>
      </c>
      <c r="O709" s="69">
        <f t="shared" ref="O709:AR709" si="199">+SUM(O702:O708)</f>
        <v>0</v>
      </c>
      <c r="P709" s="69">
        <f t="shared" si="199"/>
        <v>0</v>
      </c>
      <c r="Q709" s="69">
        <f t="shared" si="199"/>
        <v>0</v>
      </c>
      <c r="R709" s="69">
        <f t="shared" si="199"/>
        <v>0</v>
      </c>
      <c r="S709" s="69">
        <f t="shared" si="199"/>
        <v>0</v>
      </c>
      <c r="T709" s="69">
        <f t="shared" si="199"/>
        <v>0</v>
      </c>
      <c r="U709" s="69">
        <f t="shared" si="199"/>
        <v>0</v>
      </c>
      <c r="V709" s="69">
        <f t="shared" si="199"/>
        <v>0</v>
      </c>
      <c r="W709" s="69">
        <f t="shared" si="199"/>
        <v>0</v>
      </c>
      <c r="X709" s="69">
        <f t="shared" si="199"/>
        <v>0</v>
      </c>
      <c r="Y709" s="69">
        <f t="shared" si="199"/>
        <v>0</v>
      </c>
      <c r="Z709" s="69">
        <f t="shared" si="199"/>
        <v>0</v>
      </c>
      <c r="AA709" s="69">
        <f t="shared" si="199"/>
        <v>0</v>
      </c>
      <c r="AB709" s="69">
        <f t="shared" si="199"/>
        <v>0</v>
      </c>
      <c r="AC709" s="69">
        <f t="shared" si="199"/>
        <v>0</v>
      </c>
      <c r="AD709" s="69">
        <f t="shared" si="199"/>
        <v>0</v>
      </c>
      <c r="AE709" s="69">
        <f t="shared" si="199"/>
        <v>0</v>
      </c>
      <c r="AF709" s="69">
        <f t="shared" si="199"/>
        <v>0</v>
      </c>
      <c r="AG709" s="69">
        <f t="shared" si="199"/>
        <v>0</v>
      </c>
      <c r="AH709" s="69">
        <f t="shared" si="199"/>
        <v>0</v>
      </c>
      <c r="AI709" s="69">
        <f t="shared" si="199"/>
        <v>0</v>
      </c>
      <c r="AJ709" s="69">
        <f t="shared" si="199"/>
        <v>0</v>
      </c>
      <c r="AK709" s="69">
        <f t="shared" si="199"/>
        <v>0</v>
      </c>
      <c r="AL709" s="69">
        <f t="shared" si="199"/>
        <v>0</v>
      </c>
      <c r="AM709" s="69">
        <f t="shared" si="199"/>
        <v>0</v>
      </c>
      <c r="AN709" s="69">
        <f t="shared" si="199"/>
        <v>0</v>
      </c>
      <c r="AO709" s="69">
        <f t="shared" si="199"/>
        <v>0</v>
      </c>
      <c r="AP709" s="69">
        <f t="shared" si="199"/>
        <v>0</v>
      </c>
      <c r="AQ709" s="69">
        <f t="shared" si="199"/>
        <v>0</v>
      </c>
      <c r="AR709" s="69">
        <f t="shared" si="199"/>
        <v>0</v>
      </c>
    </row>
    <row r="710" spans="1:48" s="206" customFormat="1" x14ac:dyDescent="0.25">
      <c r="A710" s="204"/>
      <c r="B710" s="204"/>
      <c r="C710" s="204"/>
      <c r="D710" s="204"/>
      <c r="E710" s="204"/>
      <c r="F710" s="205"/>
      <c r="H710" s="207"/>
      <c r="I710" s="207"/>
      <c r="L710" s="202"/>
    </row>
    <row r="711" spans="1:48" ht="18.75" x14ac:dyDescent="0.3">
      <c r="F711" s="208"/>
      <c r="I711" s="17" t="str">
        <f>+IF(OR(J712="OIL",J712="OIL-eq"),$I$5,IF(J712="GAS",$I$4,IF(J712="GSL",$I$8,IF(J712="DSL",$I$9,IF(J712="KER",$I$10,IF(J712="LPG",$I$11,IF(J712="HFO",$I$12,IF(J712="AVG",$I$13,IF(J712="RFG",$I$14,IF(J712="ELC",$I$15,$I$16))))))))))</f>
        <v>Kt CO2e/año</v>
      </c>
      <c r="K711" s="34" t="s">
        <v>497</v>
      </c>
    </row>
    <row r="712" spans="1:48" x14ac:dyDescent="0.25">
      <c r="I712" s="115">
        <f>+IF(OR(J712="OIL",J712="OIL-eq"),$H$5,IF(J712="GAS",$H$4,IF(J712="GSL",$H$8,IF(J712="DSL",$H$9,IF(J712="KER",$H$10,IF(J712="LPG",$H$11,IF(J712="HFO",$H$12,IF(J712="AVG",$H$13,IF(J712="RFG",$H$14,IF(J712="ELC",$H$15,$H$16))))))))))</f>
        <v>1</v>
      </c>
      <c r="J712" s="106" t="s">
        <v>488</v>
      </c>
      <c r="K712" s="108" t="s">
        <v>389</v>
      </c>
    </row>
    <row r="713" spans="1:48" x14ac:dyDescent="0.25">
      <c r="H713" s="12"/>
      <c r="I713" s="12"/>
      <c r="J713" s="15"/>
      <c r="K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:48" x14ac:dyDescent="0.25">
      <c r="D715" s="131"/>
      <c r="E715" s="131"/>
      <c r="G715" s="15"/>
      <c r="H715" s="17" t="str">
        <f t="shared" ref="H715:H721" si="200">+$B$1</f>
        <v>DIC5</v>
      </c>
      <c r="I715" s="24"/>
      <c r="J715" s="24" t="s">
        <v>148</v>
      </c>
      <c r="K715" s="108" t="s">
        <v>286</v>
      </c>
      <c r="L715" s="22" t="str">
        <f>+$B$3</f>
        <v>GU - Gas</v>
      </c>
      <c r="M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R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8" x14ac:dyDescent="0.25">
      <c r="D716" s="131"/>
      <c r="E716" s="131"/>
      <c r="G716" s="15"/>
      <c r="H716" s="17" t="str">
        <f t="shared" si="200"/>
        <v>DIC5</v>
      </c>
      <c r="I716" s="24"/>
      <c r="J716" s="24" t="s">
        <v>150</v>
      </c>
      <c r="K716" s="108" t="s">
        <v>230</v>
      </c>
      <c r="L716" s="22" t="str">
        <f>+$B$4</f>
        <v>LLO - Ligth</v>
      </c>
      <c r="M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N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O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P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Q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R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S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T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U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V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X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Z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AA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R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8" x14ac:dyDescent="0.25">
      <c r="D717" s="131"/>
      <c r="E717" s="131"/>
      <c r="G717" s="15"/>
      <c r="H717" s="17" t="str">
        <f t="shared" si="200"/>
        <v>DIC5</v>
      </c>
      <c r="I717" s="24"/>
      <c r="J717" s="109"/>
      <c r="K717" s="108"/>
      <c r="L717" s="22" t="str">
        <f>+$B$5</f>
        <v>LLO - Heavy</v>
      </c>
      <c r="M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R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8" x14ac:dyDescent="0.25">
      <c r="D718" s="131"/>
      <c r="E718" s="131"/>
      <c r="G718" s="15"/>
      <c r="H718" s="17" t="str">
        <f t="shared" si="200"/>
        <v>DIC5</v>
      </c>
      <c r="I718" s="24"/>
      <c r="J718" s="24" t="s">
        <v>152</v>
      </c>
      <c r="K718" s="108" t="s">
        <v>287</v>
      </c>
      <c r="L718" s="22" t="str">
        <f>+$B$6</f>
        <v>PU - Ligth</v>
      </c>
      <c r="M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R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8" x14ac:dyDescent="0.25">
      <c r="D719" s="131"/>
      <c r="E719" s="131"/>
      <c r="G719" s="15"/>
      <c r="H719" s="17" t="str">
        <f t="shared" si="200"/>
        <v>DIC5</v>
      </c>
      <c r="I719" s="24"/>
      <c r="J719" s="24" t="s">
        <v>153</v>
      </c>
      <c r="K719" s="108" t="s">
        <v>288</v>
      </c>
      <c r="L719" s="22" t="str">
        <f>+$B$7</f>
        <v>VMM - Medium</v>
      </c>
      <c r="M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R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8" x14ac:dyDescent="0.25">
      <c r="D720" s="131"/>
      <c r="E720" s="131"/>
      <c r="G720" s="15"/>
      <c r="H720" s="17" t="str">
        <f t="shared" si="200"/>
        <v>DIC5</v>
      </c>
      <c r="I720" s="24"/>
      <c r="J720" s="24" t="s">
        <v>154</v>
      </c>
      <c r="K720" s="108" t="s">
        <v>289</v>
      </c>
      <c r="L720" s="22" t="str">
        <f>+$B$8</f>
        <v>VSM - Medium</v>
      </c>
      <c r="M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R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8" x14ac:dyDescent="0.25">
      <c r="G721" s="15"/>
      <c r="H721" s="17" t="str">
        <f t="shared" si="200"/>
        <v>DIC5</v>
      </c>
      <c r="I721" s="24"/>
      <c r="J721" s="24" t="s">
        <v>155</v>
      </c>
      <c r="K721" s="108" t="s">
        <v>231</v>
      </c>
      <c r="L721" s="22" t="str">
        <f>+$B$9</f>
        <v>VIM - GAS</v>
      </c>
      <c r="M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N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O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P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Q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R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S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T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U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V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W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X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Y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Z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AA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B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R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8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22"/>
      <c r="M722" s="69">
        <f>+SUM(M715:M721)</f>
        <v>400.59907882564767</v>
      </c>
      <c r="N722" s="69">
        <f t="shared" ref="N722" si="201">+SUM(N715:N721)</f>
        <v>367.60377551771529</v>
      </c>
      <c r="O722" s="69">
        <f t="shared" ref="O722:AR722" si="202">+SUM(O715:O721)</f>
        <v>327.02800848461061</v>
      </c>
      <c r="P722" s="69">
        <f t="shared" si="202"/>
        <v>302.52978029327096</v>
      </c>
      <c r="Q722" s="69">
        <f t="shared" si="202"/>
        <v>209.95529957180327</v>
      </c>
      <c r="R722" s="69">
        <f t="shared" si="202"/>
        <v>177.1805235388</v>
      </c>
      <c r="S722" s="69">
        <f t="shared" si="202"/>
        <v>144.40574750579773</v>
      </c>
      <c r="T722" s="69">
        <f t="shared" si="202"/>
        <v>118.4003049303661</v>
      </c>
      <c r="U722" s="69">
        <f t="shared" si="202"/>
        <v>34.0132180246435</v>
      </c>
      <c r="V722" s="69">
        <f t="shared" si="202"/>
        <v>4.1536612506932</v>
      </c>
      <c r="W722" s="69">
        <f t="shared" si="202"/>
        <v>3.8035353568019001</v>
      </c>
      <c r="X722" s="69">
        <f t="shared" si="202"/>
        <v>103.38162057006269</v>
      </c>
      <c r="Y722" s="69">
        <f t="shared" si="202"/>
        <v>103.13599881409603</v>
      </c>
      <c r="Z722" s="69">
        <f t="shared" si="202"/>
        <v>53.237260494483856</v>
      </c>
      <c r="AA722" s="69">
        <f t="shared" si="202"/>
        <v>1.2456096610085701</v>
      </c>
      <c r="AB722" s="69">
        <f t="shared" si="202"/>
        <v>0</v>
      </c>
      <c r="AC722" s="69">
        <f t="shared" si="202"/>
        <v>0</v>
      </c>
      <c r="AD722" s="69">
        <f t="shared" si="202"/>
        <v>0</v>
      </c>
      <c r="AE722" s="69">
        <f t="shared" si="202"/>
        <v>0</v>
      </c>
      <c r="AF722" s="69">
        <f t="shared" si="202"/>
        <v>0</v>
      </c>
      <c r="AG722" s="69">
        <f t="shared" si="202"/>
        <v>0</v>
      </c>
      <c r="AH722" s="69">
        <f t="shared" si="202"/>
        <v>0</v>
      </c>
      <c r="AI722" s="69">
        <f t="shared" si="202"/>
        <v>0</v>
      </c>
      <c r="AJ722" s="69">
        <f t="shared" si="202"/>
        <v>0</v>
      </c>
      <c r="AK722" s="69">
        <f t="shared" si="202"/>
        <v>0</v>
      </c>
      <c r="AL722" s="69">
        <f t="shared" si="202"/>
        <v>0</v>
      </c>
      <c r="AM722" s="69">
        <f t="shared" si="202"/>
        <v>0</v>
      </c>
      <c r="AN722" s="69">
        <f t="shared" si="202"/>
        <v>0</v>
      </c>
      <c r="AO722" s="69">
        <f t="shared" si="202"/>
        <v>0</v>
      </c>
      <c r="AP722" s="69">
        <f t="shared" si="202"/>
        <v>0</v>
      </c>
      <c r="AQ722" s="69">
        <f t="shared" si="202"/>
        <v>0</v>
      </c>
      <c r="AR722" s="69">
        <f t="shared" si="202"/>
        <v>0</v>
      </c>
    </row>
    <row r="723" spans="1:48" s="195" customFormat="1" x14ac:dyDescent="0.25">
      <c r="A723" s="190"/>
      <c r="B723" s="190"/>
      <c r="C723" s="190"/>
      <c r="D723" s="190"/>
      <c r="E723" s="190"/>
      <c r="F723" s="191"/>
      <c r="H723" s="196"/>
      <c r="I723" s="196"/>
      <c r="L723" s="194"/>
    </row>
    <row r="724" spans="1:48" ht="18.75" x14ac:dyDescent="0.3">
      <c r="I724" s="17" t="str">
        <f>+IF(OR(J725="OIL",J725="OIL-eq"),$I$5,IF(J725="GAS",$I$4,IF(J725="GSL",$I$8,IF(J725="DSL",$I$9,IF(J725="KER",$I$10,IF(J725="LPG",$I$11,IF(J725="HFO",$I$12,IF(J725="AVG",$I$13,IF(J725="RFG",$I$14,IF(J725="ELC",$I$15,$I$16))))))))))</f>
        <v>Kt CO2e/año</v>
      </c>
      <c r="K724" s="34" t="s">
        <v>528</v>
      </c>
    </row>
    <row r="725" spans="1:48" x14ac:dyDescent="0.25">
      <c r="I725" s="115">
        <f>+IF(OR(J725="OIL",J725="OIL-eq"),$H$5,IF(J725="GAS",$H$4,IF(J725="GSL",$H$8,IF(J725="DSL",$H$9,IF(J725="KER",$H$10,IF(J725="LPG",$H$11,IF(J725="HFO",$H$12,IF(J725="AVG",$H$13,IF(J725="RFG",$H$14,IF(J725="ELC",$H$15,$H$16))))))))))</f>
        <v>1</v>
      </c>
      <c r="J725" s="106" t="s">
        <v>488</v>
      </c>
      <c r="K725" s="41" t="s">
        <v>26</v>
      </c>
    </row>
    <row r="726" spans="1:48" x14ac:dyDescent="0.25">
      <c r="H726" s="12"/>
      <c r="I726" s="12"/>
      <c r="J726" s="15"/>
      <c r="K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:48" x14ac:dyDescent="0.25">
      <c r="H728" s="17" t="str">
        <f t="shared" ref="H728:H734" si="203">+$B$1</f>
        <v>DIC5</v>
      </c>
      <c r="J728" s="61" t="s">
        <v>72</v>
      </c>
      <c r="K728" s="19" t="s">
        <v>320</v>
      </c>
      <c r="L728" s="22" t="str">
        <f>+$B$3</f>
        <v>GU - Gas</v>
      </c>
      <c r="M728" s="21">
        <f t="shared" ref="M728:AR728" si="204">+M740+M792</f>
        <v>116.48713502654699</v>
      </c>
      <c r="N728" s="21">
        <f t="shared" si="204"/>
        <v>94.131154309134203</v>
      </c>
      <c r="O728" s="21">
        <f t="shared" si="204"/>
        <v>73.699544680451396</v>
      </c>
      <c r="P728" s="21">
        <f t="shared" si="204"/>
        <v>86.067253351491502</v>
      </c>
      <c r="Q728" s="21">
        <f t="shared" si="204"/>
        <v>82.035302872670201</v>
      </c>
      <c r="R728" s="21">
        <f t="shared" si="204"/>
        <v>0</v>
      </c>
      <c r="S728" s="21">
        <f t="shared" si="204"/>
        <v>0</v>
      </c>
      <c r="T728" s="21">
        <f t="shared" si="204"/>
        <v>0</v>
      </c>
      <c r="U728" s="21">
        <f t="shared" si="204"/>
        <v>0</v>
      </c>
      <c r="V728" s="21">
        <f t="shared" si="204"/>
        <v>0</v>
      </c>
      <c r="W728" s="21">
        <f t="shared" si="204"/>
        <v>0</v>
      </c>
      <c r="X728" s="21">
        <f t="shared" si="204"/>
        <v>0</v>
      </c>
      <c r="Y728" s="21">
        <f t="shared" si="204"/>
        <v>0</v>
      </c>
      <c r="Z728" s="21">
        <f t="shared" si="204"/>
        <v>0</v>
      </c>
      <c r="AA728" s="21">
        <f t="shared" si="204"/>
        <v>0</v>
      </c>
      <c r="AB728" s="21">
        <f t="shared" si="204"/>
        <v>0</v>
      </c>
      <c r="AC728" s="21">
        <f t="shared" si="204"/>
        <v>0</v>
      </c>
      <c r="AD728" s="21">
        <f t="shared" si="204"/>
        <v>0</v>
      </c>
      <c r="AE728" s="21">
        <f t="shared" si="204"/>
        <v>0</v>
      </c>
      <c r="AF728" s="21">
        <f t="shared" si="204"/>
        <v>0</v>
      </c>
      <c r="AG728" s="21">
        <f t="shared" si="204"/>
        <v>0</v>
      </c>
      <c r="AH728" s="21">
        <f t="shared" si="204"/>
        <v>0</v>
      </c>
      <c r="AI728" s="21">
        <f t="shared" si="204"/>
        <v>0</v>
      </c>
      <c r="AJ728" s="21">
        <f t="shared" si="204"/>
        <v>0</v>
      </c>
      <c r="AK728" s="21">
        <f t="shared" si="204"/>
        <v>0</v>
      </c>
      <c r="AL728" s="21">
        <f t="shared" si="204"/>
        <v>0</v>
      </c>
      <c r="AM728" s="21">
        <f t="shared" si="204"/>
        <v>0</v>
      </c>
      <c r="AN728" s="21">
        <f t="shared" si="204"/>
        <v>0</v>
      </c>
      <c r="AO728" s="21">
        <f t="shared" si="204"/>
        <v>0</v>
      </c>
      <c r="AP728" s="21">
        <f t="shared" si="204"/>
        <v>0</v>
      </c>
      <c r="AQ728" s="21">
        <f t="shared" si="204"/>
        <v>0</v>
      </c>
      <c r="AR728" s="21">
        <f t="shared" si="204"/>
        <v>0</v>
      </c>
    </row>
    <row r="729" spans="1:48" x14ac:dyDescent="0.25">
      <c r="H729" s="17" t="str">
        <f t="shared" si="203"/>
        <v>DIC5</v>
      </c>
      <c r="J729" s="61" t="s">
        <v>73</v>
      </c>
      <c r="K729" s="19" t="s">
        <v>322</v>
      </c>
      <c r="L729" s="22" t="str">
        <f>+$B$4</f>
        <v>LLO - Ligth</v>
      </c>
      <c r="M729" s="21">
        <f t="shared" ref="M729:AR729" si="205">+M741+M793</f>
        <v>266.1991153310783</v>
      </c>
      <c r="N729" s="21">
        <f t="shared" si="205"/>
        <v>257.59804865183622</v>
      </c>
      <c r="O729" s="21">
        <f t="shared" si="205"/>
        <v>240.27200040617208</v>
      </c>
      <c r="P729" s="21">
        <f t="shared" si="205"/>
        <v>235.93118337928411</v>
      </c>
      <c r="Q729" s="21">
        <f t="shared" si="205"/>
        <v>176.6077046209158</v>
      </c>
      <c r="R729" s="21">
        <f t="shared" si="205"/>
        <v>172.06771846101242</v>
      </c>
      <c r="S729" s="21">
        <f t="shared" si="205"/>
        <v>167.52773230110921</v>
      </c>
      <c r="T729" s="21">
        <f t="shared" si="205"/>
        <v>163.9275646152027</v>
      </c>
      <c r="U729" s="21">
        <f t="shared" si="205"/>
        <v>124.02199530923031</v>
      </c>
      <c r="V729" s="21">
        <f t="shared" si="205"/>
        <v>111.35095469792151</v>
      </c>
      <c r="W729" s="21">
        <f t="shared" si="205"/>
        <v>87.200162388690899</v>
      </c>
      <c r="X729" s="21">
        <f t="shared" si="205"/>
        <v>86.932083008111803</v>
      </c>
      <c r="Y729" s="21">
        <f t="shared" si="205"/>
        <v>86.932083008111803</v>
      </c>
      <c r="Z729" s="21">
        <f t="shared" si="205"/>
        <v>79.949009715622921</v>
      </c>
      <c r="AA729" s="21">
        <f t="shared" si="205"/>
        <v>0</v>
      </c>
      <c r="AB729" s="21">
        <f t="shared" si="205"/>
        <v>0</v>
      </c>
      <c r="AC729" s="21">
        <f t="shared" si="205"/>
        <v>0</v>
      </c>
      <c r="AD729" s="21">
        <f t="shared" si="205"/>
        <v>0</v>
      </c>
      <c r="AE729" s="21">
        <f t="shared" si="205"/>
        <v>0</v>
      </c>
      <c r="AF729" s="21">
        <f t="shared" si="205"/>
        <v>0</v>
      </c>
      <c r="AG729" s="21">
        <f t="shared" si="205"/>
        <v>0</v>
      </c>
      <c r="AH729" s="21">
        <f t="shared" si="205"/>
        <v>0</v>
      </c>
      <c r="AI729" s="21">
        <f t="shared" si="205"/>
        <v>0</v>
      </c>
      <c r="AJ729" s="21">
        <f t="shared" si="205"/>
        <v>0</v>
      </c>
      <c r="AK729" s="21">
        <f t="shared" si="205"/>
        <v>0</v>
      </c>
      <c r="AL729" s="21">
        <f t="shared" si="205"/>
        <v>0</v>
      </c>
      <c r="AM729" s="21">
        <f t="shared" si="205"/>
        <v>0</v>
      </c>
      <c r="AN729" s="21">
        <f t="shared" si="205"/>
        <v>0</v>
      </c>
      <c r="AO729" s="21">
        <f t="shared" si="205"/>
        <v>0</v>
      </c>
      <c r="AP729" s="21">
        <f t="shared" si="205"/>
        <v>0</v>
      </c>
      <c r="AQ729" s="21">
        <f t="shared" si="205"/>
        <v>0</v>
      </c>
      <c r="AR729" s="21">
        <f t="shared" si="205"/>
        <v>0</v>
      </c>
    </row>
    <row r="730" spans="1:48" x14ac:dyDescent="0.25">
      <c r="H730" s="17" t="str">
        <f t="shared" si="203"/>
        <v>DIC5</v>
      </c>
      <c r="J730" s="61" t="s">
        <v>73</v>
      </c>
      <c r="K730" s="19" t="s">
        <v>324</v>
      </c>
      <c r="L730" s="22" t="str">
        <f>+$B$5</f>
        <v>LLO - Heavy</v>
      </c>
      <c r="M730" s="21">
        <f t="shared" ref="M730:AR730" si="206">+M742+M794</f>
        <v>0</v>
      </c>
      <c r="N730" s="21">
        <f t="shared" si="206"/>
        <v>0</v>
      </c>
      <c r="O730" s="21">
        <f t="shared" si="206"/>
        <v>0</v>
      </c>
      <c r="P730" s="21">
        <f t="shared" si="206"/>
        <v>0</v>
      </c>
      <c r="Q730" s="21">
        <f t="shared" si="206"/>
        <v>0</v>
      </c>
      <c r="R730" s="21">
        <f t="shared" si="206"/>
        <v>0</v>
      </c>
      <c r="S730" s="21">
        <f t="shared" si="206"/>
        <v>0</v>
      </c>
      <c r="T730" s="21">
        <f t="shared" si="206"/>
        <v>0</v>
      </c>
      <c r="U730" s="21">
        <f t="shared" si="206"/>
        <v>0</v>
      </c>
      <c r="V730" s="21">
        <f t="shared" si="206"/>
        <v>0</v>
      </c>
      <c r="W730" s="21">
        <f t="shared" si="206"/>
        <v>0</v>
      </c>
      <c r="X730" s="21">
        <f t="shared" si="206"/>
        <v>0</v>
      </c>
      <c r="Y730" s="21">
        <f t="shared" si="206"/>
        <v>0</v>
      </c>
      <c r="Z730" s="21">
        <f t="shared" si="206"/>
        <v>0</v>
      </c>
      <c r="AA730" s="21">
        <f t="shared" si="206"/>
        <v>0</v>
      </c>
      <c r="AB730" s="21">
        <f t="shared" si="206"/>
        <v>0</v>
      </c>
      <c r="AC730" s="21">
        <f t="shared" si="206"/>
        <v>0</v>
      </c>
      <c r="AD730" s="21">
        <f t="shared" si="206"/>
        <v>0</v>
      </c>
      <c r="AE730" s="21">
        <f t="shared" si="206"/>
        <v>0</v>
      </c>
      <c r="AF730" s="21">
        <f t="shared" si="206"/>
        <v>0</v>
      </c>
      <c r="AG730" s="21">
        <f t="shared" si="206"/>
        <v>0</v>
      </c>
      <c r="AH730" s="21">
        <f t="shared" si="206"/>
        <v>0</v>
      </c>
      <c r="AI730" s="21">
        <f t="shared" si="206"/>
        <v>0</v>
      </c>
      <c r="AJ730" s="21">
        <f t="shared" si="206"/>
        <v>0</v>
      </c>
      <c r="AK730" s="21">
        <f t="shared" si="206"/>
        <v>0</v>
      </c>
      <c r="AL730" s="21">
        <f t="shared" si="206"/>
        <v>0</v>
      </c>
      <c r="AM730" s="21">
        <f t="shared" si="206"/>
        <v>0</v>
      </c>
      <c r="AN730" s="21">
        <f t="shared" si="206"/>
        <v>0</v>
      </c>
      <c r="AO730" s="21">
        <f t="shared" si="206"/>
        <v>0</v>
      </c>
      <c r="AP730" s="21">
        <f t="shared" si="206"/>
        <v>0</v>
      </c>
      <c r="AQ730" s="21">
        <f t="shared" si="206"/>
        <v>0</v>
      </c>
      <c r="AR730" s="21">
        <f t="shared" si="206"/>
        <v>0</v>
      </c>
    </row>
    <row r="731" spans="1:48" x14ac:dyDescent="0.25">
      <c r="H731" s="17" t="str">
        <f t="shared" si="203"/>
        <v>DIC5</v>
      </c>
      <c r="J731" s="61" t="s">
        <v>74</v>
      </c>
      <c r="K731" s="19" t="s">
        <v>326</v>
      </c>
      <c r="L731" s="22" t="str">
        <f>+$B$6</f>
        <v>PU - Ligth</v>
      </c>
      <c r="M731" s="21">
        <f t="shared" ref="M731:AR731" si="207">+M743+M795</f>
        <v>3.15563716233153</v>
      </c>
      <c r="N731" s="21">
        <f t="shared" si="207"/>
        <v>2.9819624275407</v>
      </c>
      <c r="O731" s="21">
        <f t="shared" si="207"/>
        <v>2.8508871560004501</v>
      </c>
      <c r="P731" s="21">
        <f t="shared" si="207"/>
        <v>2.7198118844602002</v>
      </c>
      <c r="Q731" s="21">
        <f t="shared" si="207"/>
        <v>2.5887366129199498</v>
      </c>
      <c r="R731" s="21">
        <f t="shared" si="207"/>
        <v>0.41032216848578801</v>
      </c>
      <c r="S731" s="21">
        <f t="shared" si="207"/>
        <v>0.38843831949988</v>
      </c>
      <c r="T731" s="21">
        <f t="shared" si="207"/>
        <v>4.4253763801233102E-2</v>
      </c>
      <c r="U731" s="21">
        <f t="shared" si="207"/>
        <v>0</v>
      </c>
      <c r="V731" s="21">
        <f t="shared" si="207"/>
        <v>0</v>
      </c>
      <c r="W731" s="21">
        <f t="shared" si="207"/>
        <v>0</v>
      </c>
      <c r="X731" s="21">
        <f t="shared" si="207"/>
        <v>0</v>
      </c>
      <c r="Y731" s="21">
        <f t="shared" si="207"/>
        <v>0</v>
      </c>
      <c r="Z731" s="21">
        <f t="shared" si="207"/>
        <v>0</v>
      </c>
      <c r="AA731" s="21">
        <f t="shared" si="207"/>
        <v>0</v>
      </c>
      <c r="AB731" s="21">
        <f t="shared" si="207"/>
        <v>0</v>
      </c>
      <c r="AC731" s="21">
        <f t="shared" si="207"/>
        <v>0</v>
      </c>
      <c r="AD731" s="21">
        <f t="shared" si="207"/>
        <v>0</v>
      </c>
      <c r="AE731" s="21">
        <f t="shared" si="207"/>
        <v>0</v>
      </c>
      <c r="AF731" s="21">
        <f t="shared" si="207"/>
        <v>0</v>
      </c>
      <c r="AG731" s="21">
        <f t="shared" si="207"/>
        <v>0</v>
      </c>
      <c r="AH731" s="21">
        <f t="shared" si="207"/>
        <v>0</v>
      </c>
      <c r="AI731" s="21">
        <f t="shared" si="207"/>
        <v>0</v>
      </c>
      <c r="AJ731" s="21">
        <f t="shared" si="207"/>
        <v>0</v>
      </c>
      <c r="AK731" s="21">
        <f t="shared" si="207"/>
        <v>0</v>
      </c>
      <c r="AL731" s="21">
        <f t="shared" si="207"/>
        <v>0</v>
      </c>
      <c r="AM731" s="21">
        <f t="shared" si="207"/>
        <v>0</v>
      </c>
      <c r="AN731" s="21">
        <f t="shared" si="207"/>
        <v>0</v>
      </c>
      <c r="AO731" s="21">
        <f t="shared" si="207"/>
        <v>0</v>
      </c>
      <c r="AP731" s="21">
        <f t="shared" si="207"/>
        <v>0</v>
      </c>
      <c r="AQ731" s="21">
        <f t="shared" si="207"/>
        <v>0</v>
      </c>
      <c r="AR731" s="21">
        <f t="shared" si="207"/>
        <v>0</v>
      </c>
    </row>
    <row r="732" spans="1:48" x14ac:dyDescent="0.25">
      <c r="H732" s="17" t="str">
        <f t="shared" si="203"/>
        <v>DIC5</v>
      </c>
      <c r="J732" s="61" t="s">
        <v>75</v>
      </c>
      <c r="K732" s="19" t="s">
        <v>328</v>
      </c>
      <c r="L732" s="22" t="str">
        <f>+$B$7</f>
        <v>VMM - Medium</v>
      </c>
      <c r="M732" s="21">
        <f t="shared" ref="M732:AR732" si="208">+M744+M796</f>
        <v>29.90856289056066</v>
      </c>
      <c r="N732" s="21">
        <f t="shared" si="208"/>
        <v>29.90856289056066</v>
      </c>
      <c r="O732" s="21">
        <f t="shared" si="208"/>
        <v>29.90856289056066</v>
      </c>
      <c r="P732" s="21">
        <f t="shared" si="208"/>
        <v>29.90856289056066</v>
      </c>
      <c r="Q732" s="21">
        <f t="shared" si="208"/>
        <v>29.90856289056066</v>
      </c>
      <c r="R732" s="21">
        <f t="shared" si="208"/>
        <v>29.90856289056066</v>
      </c>
      <c r="S732" s="21">
        <f t="shared" si="208"/>
        <v>29.90856289056066</v>
      </c>
      <c r="T732" s="21">
        <f t="shared" si="208"/>
        <v>4.5273015178464604</v>
      </c>
      <c r="U732" s="21">
        <f t="shared" si="208"/>
        <v>0</v>
      </c>
      <c r="V732" s="21">
        <f t="shared" si="208"/>
        <v>0</v>
      </c>
      <c r="W732" s="21">
        <f t="shared" si="208"/>
        <v>0</v>
      </c>
      <c r="X732" s="21">
        <f t="shared" si="208"/>
        <v>0</v>
      </c>
      <c r="Y732" s="21">
        <f t="shared" si="208"/>
        <v>0</v>
      </c>
      <c r="Z732" s="21">
        <f t="shared" si="208"/>
        <v>0</v>
      </c>
      <c r="AA732" s="21">
        <f t="shared" si="208"/>
        <v>0</v>
      </c>
      <c r="AB732" s="21">
        <f t="shared" si="208"/>
        <v>0</v>
      </c>
      <c r="AC732" s="21">
        <f t="shared" si="208"/>
        <v>0</v>
      </c>
      <c r="AD732" s="21">
        <f t="shared" si="208"/>
        <v>0</v>
      </c>
      <c r="AE732" s="21">
        <f t="shared" si="208"/>
        <v>0</v>
      </c>
      <c r="AF732" s="21">
        <f t="shared" si="208"/>
        <v>0</v>
      </c>
      <c r="AG732" s="21">
        <f t="shared" si="208"/>
        <v>0</v>
      </c>
      <c r="AH732" s="21">
        <f t="shared" si="208"/>
        <v>0</v>
      </c>
      <c r="AI732" s="21">
        <f t="shared" si="208"/>
        <v>0</v>
      </c>
      <c r="AJ732" s="21">
        <f t="shared" si="208"/>
        <v>0</v>
      </c>
      <c r="AK732" s="21">
        <f t="shared" si="208"/>
        <v>0</v>
      </c>
      <c r="AL732" s="21">
        <f t="shared" si="208"/>
        <v>0</v>
      </c>
      <c r="AM732" s="21">
        <f t="shared" si="208"/>
        <v>0</v>
      </c>
      <c r="AN732" s="21">
        <f t="shared" si="208"/>
        <v>0</v>
      </c>
      <c r="AO732" s="21">
        <f t="shared" si="208"/>
        <v>0</v>
      </c>
      <c r="AP732" s="21">
        <f t="shared" si="208"/>
        <v>0</v>
      </c>
      <c r="AQ732" s="21">
        <f t="shared" si="208"/>
        <v>0</v>
      </c>
      <c r="AR732" s="21">
        <f t="shared" si="208"/>
        <v>0</v>
      </c>
    </row>
    <row r="733" spans="1:48" x14ac:dyDescent="0.25">
      <c r="H733" s="17" t="str">
        <f t="shared" si="203"/>
        <v>DIC5</v>
      </c>
      <c r="J733" s="61" t="s">
        <v>76</v>
      </c>
      <c r="K733" s="19" t="s">
        <v>330</v>
      </c>
      <c r="L733" s="22" t="str">
        <f>+$B$8</f>
        <v>VSM - Medium</v>
      </c>
      <c r="M733" s="21">
        <f t="shared" ref="M733:AR733" si="209">+M745+M797</f>
        <v>22.656627924730678</v>
      </c>
      <c r="N733" s="21">
        <f t="shared" si="209"/>
        <v>21.475435211458418</v>
      </c>
      <c r="O733" s="21">
        <f t="shared" si="209"/>
        <v>20.230012994151188</v>
      </c>
      <c r="P733" s="21">
        <f t="shared" si="209"/>
        <v>18.984590776843959</v>
      </c>
      <c r="Q733" s="21">
        <f t="shared" si="209"/>
        <v>17.739168559536729</v>
      </c>
      <c r="R733" s="21">
        <f t="shared" si="209"/>
        <v>16.211896756881249</v>
      </c>
      <c r="S733" s="21">
        <f t="shared" si="209"/>
        <v>13.83527816708906</v>
      </c>
      <c r="T733" s="21">
        <f t="shared" si="209"/>
        <v>8.5144192818595492</v>
      </c>
      <c r="U733" s="21">
        <f t="shared" si="209"/>
        <v>8.1838240281131398</v>
      </c>
      <c r="V733" s="21">
        <f t="shared" si="209"/>
        <v>1.76061725694029</v>
      </c>
      <c r="W733" s="21">
        <f t="shared" si="209"/>
        <v>1.76061725694029</v>
      </c>
      <c r="X733" s="21">
        <f t="shared" si="209"/>
        <v>1.76061725694029</v>
      </c>
      <c r="Y733" s="21">
        <f t="shared" si="209"/>
        <v>1.76061725694029</v>
      </c>
      <c r="Z733" s="21">
        <f t="shared" si="209"/>
        <v>1.76061725694029</v>
      </c>
      <c r="AA733" s="21">
        <f t="shared" si="209"/>
        <v>1.33774429873287</v>
      </c>
      <c r="AB733" s="21">
        <f t="shared" si="209"/>
        <v>0</v>
      </c>
      <c r="AC733" s="21">
        <f t="shared" si="209"/>
        <v>0</v>
      </c>
      <c r="AD733" s="21">
        <f t="shared" si="209"/>
        <v>0</v>
      </c>
      <c r="AE733" s="21">
        <f t="shared" si="209"/>
        <v>0</v>
      </c>
      <c r="AF733" s="21">
        <f t="shared" si="209"/>
        <v>0</v>
      </c>
      <c r="AG733" s="21">
        <f t="shared" si="209"/>
        <v>0</v>
      </c>
      <c r="AH733" s="21">
        <f t="shared" si="209"/>
        <v>0</v>
      </c>
      <c r="AI733" s="21">
        <f t="shared" si="209"/>
        <v>0</v>
      </c>
      <c r="AJ733" s="21">
        <f t="shared" si="209"/>
        <v>0</v>
      </c>
      <c r="AK733" s="21">
        <f t="shared" si="209"/>
        <v>0</v>
      </c>
      <c r="AL733" s="21">
        <f t="shared" si="209"/>
        <v>0</v>
      </c>
      <c r="AM733" s="21">
        <f t="shared" si="209"/>
        <v>0</v>
      </c>
      <c r="AN733" s="21">
        <f t="shared" si="209"/>
        <v>0</v>
      </c>
      <c r="AO733" s="21">
        <f t="shared" si="209"/>
        <v>0</v>
      </c>
      <c r="AP733" s="21">
        <f t="shared" si="209"/>
        <v>0</v>
      </c>
      <c r="AQ733" s="21">
        <f t="shared" si="209"/>
        <v>0</v>
      </c>
      <c r="AR733" s="21">
        <f t="shared" si="209"/>
        <v>0</v>
      </c>
    </row>
    <row r="734" spans="1:48" x14ac:dyDescent="0.25">
      <c r="H734" s="17" t="str">
        <f t="shared" si="203"/>
        <v>DIC5</v>
      </c>
      <c r="J734" s="61" t="s">
        <v>77</v>
      </c>
      <c r="K734" s="19" t="s">
        <v>332</v>
      </c>
      <c r="L734" s="22" t="str">
        <f>+$B$9</f>
        <v>VIM - GAS</v>
      </c>
      <c r="M734" s="21">
        <f t="shared" ref="M734:AR734" si="210">+M746+M798</f>
        <v>10.59090118789546</v>
      </c>
      <c r="N734" s="21">
        <f t="shared" si="210"/>
        <v>10.24139205643424</v>
      </c>
      <c r="O734" s="21">
        <f t="shared" si="210"/>
        <v>10.107905633977699</v>
      </c>
      <c r="P734" s="21">
        <f t="shared" si="210"/>
        <v>9.974419211521159</v>
      </c>
      <c r="Q734" s="21">
        <f t="shared" si="210"/>
        <v>9.8409327890646168</v>
      </c>
      <c r="R734" s="21">
        <f t="shared" si="210"/>
        <v>9.13265524136267</v>
      </c>
      <c r="S734" s="21">
        <f t="shared" si="210"/>
        <v>8.5925180618958592</v>
      </c>
      <c r="T734" s="21">
        <f t="shared" si="210"/>
        <v>9.4501265643499099</v>
      </c>
      <c r="U734" s="21">
        <f t="shared" si="210"/>
        <v>8.8658315398300704</v>
      </c>
      <c r="V734" s="21">
        <f t="shared" si="210"/>
        <v>8.3640682265459798</v>
      </c>
      <c r="W734" s="21">
        <f t="shared" si="210"/>
        <v>7.8623049132618839</v>
      </c>
      <c r="X734" s="21">
        <f t="shared" si="210"/>
        <v>7.3605415999777941</v>
      </c>
      <c r="Y734" s="21">
        <f t="shared" si="210"/>
        <v>7.033077293278728</v>
      </c>
      <c r="Z734" s="21">
        <f t="shared" si="210"/>
        <v>6.7056129865796628</v>
      </c>
      <c r="AA734" s="21">
        <f t="shared" si="210"/>
        <v>3.1482511230341799</v>
      </c>
      <c r="AB734" s="21">
        <f t="shared" si="210"/>
        <v>0</v>
      </c>
      <c r="AC734" s="21">
        <f t="shared" si="210"/>
        <v>0</v>
      </c>
      <c r="AD734" s="21">
        <f t="shared" si="210"/>
        <v>0</v>
      </c>
      <c r="AE734" s="21">
        <f t="shared" si="210"/>
        <v>0</v>
      </c>
      <c r="AF734" s="21">
        <f t="shared" si="210"/>
        <v>0</v>
      </c>
      <c r="AG734" s="21">
        <f t="shared" si="210"/>
        <v>0</v>
      </c>
      <c r="AH734" s="21">
        <f t="shared" si="210"/>
        <v>0</v>
      </c>
      <c r="AI734" s="21">
        <f t="shared" si="210"/>
        <v>0</v>
      </c>
      <c r="AJ734" s="21">
        <f t="shared" si="210"/>
        <v>0</v>
      </c>
      <c r="AK734" s="21">
        <f t="shared" si="210"/>
        <v>0</v>
      </c>
      <c r="AL734" s="21">
        <f t="shared" si="210"/>
        <v>0</v>
      </c>
      <c r="AM734" s="21">
        <f t="shared" si="210"/>
        <v>0</v>
      </c>
      <c r="AN734" s="21">
        <f t="shared" si="210"/>
        <v>0</v>
      </c>
      <c r="AO734" s="21">
        <f t="shared" si="210"/>
        <v>0</v>
      </c>
      <c r="AP734" s="21">
        <f t="shared" si="210"/>
        <v>0</v>
      </c>
      <c r="AQ734" s="21">
        <f t="shared" si="210"/>
        <v>0</v>
      </c>
      <c r="AR734" s="21">
        <f t="shared" si="210"/>
        <v>0</v>
      </c>
    </row>
    <row r="735" spans="1:48" s="212" customFormat="1" x14ac:dyDescent="0.25">
      <c r="A735" s="210"/>
      <c r="B735" s="210"/>
      <c r="C735" s="210"/>
      <c r="D735" s="210"/>
      <c r="E735" s="210"/>
      <c r="F735" s="211"/>
      <c r="H735" s="213"/>
      <c r="I735" s="213"/>
      <c r="L735" s="194"/>
      <c r="M735" s="214">
        <f>+SUM(M728:M734)</f>
        <v>448.99797952314361</v>
      </c>
      <c r="N735" s="214">
        <f t="shared" ref="N735" si="211">+SUM(N728:N734)</f>
        <v>416.33655554696441</v>
      </c>
      <c r="O735" s="214">
        <f t="shared" ref="O735:AR735" si="212">+SUM(O728:O734)</f>
        <v>377.06891376131347</v>
      </c>
      <c r="P735" s="214">
        <f t="shared" si="212"/>
        <v>383.58582149416156</v>
      </c>
      <c r="Q735" s="214">
        <f t="shared" si="212"/>
        <v>318.72040834566786</v>
      </c>
      <c r="R735" s="214">
        <f t="shared" si="212"/>
        <v>227.73115551830278</v>
      </c>
      <c r="S735" s="214">
        <f t="shared" si="212"/>
        <v>220.25252974015467</v>
      </c>
      <c r="T735" s="214">
        <f t="shared" si="212"/>
        <v>186.46366574305986</v>
      </c>
      <c r="U735" s="214">
        <f t="shared" si="212"/>
        <v>141.07165087717354</v>
      </c>
      <c r="V735" s="214">
        <f t="shared" si="212"/>
        <v>121.47564018140778</v>
      </c>
      <c r="W735" s="214">
        <f t="shared" si="212"/>
        <v>96.823084558893072</v>
      </c>
      <c r="X735" s="214">
        <f t="shared" si="212"/>
        <v>96.053241865029889</v>
      </c>
      <c r="Y735" s="214">
        <f t="shared" si="212"/>
        <v>95.725777558330819</v>
      </c>
      <c r="Z735" s="214">
        <f t="shared" si="212"/>
        <v>88.41523995914288</v>
      </c>
      <c r="AA735" s="214">
        <f t="shared" si="212"/>
        <v>4.4859954217670497</v>
      </c>
      <c r="AB735" s="214">
        <f t="shared" si="212"/>
        <v>0</v>
      </c>
      <c r="AC735" s="214">
        <f t="shared" si="212"/>
        <v>0</v>
      </c>
      <c r="AD735" s="214">
        <f t="shared" si="212"/>
        <v>0</v>
      </c>
      <c r="AE735" s="214">
        <f t="shared" si="212"/>
        <v>0</v>
      </c>
      <c r="AF735" s="214">
        <f t="shared" si="212"/>
        <v>0</v>
      </c>
      <c r="AG735" s="214">
        <f t="shared" si="212"/>
        <v>0</v>
      </c>
      <c r="AH735" s="214">
        <f t="shared" si="212"/>
        <v>0</v>
      </c>
      <c r="AI735" s="214">
        <f t="shared" si="212"/>
        <v>0</v>
      </c>
      <c r="AJ735" s="214">
        <f t="shared" si="212"/>
        <v>0</v>
      </c>
      <c r="AK735" s="214">
        <f t="shared" si="212"/>
        <v>0</v>
      </c>
      <c r="AL735" s="214">
        <f t="shared" si="212"/>
        <v>0</v>
      </c>
      <c r="AM735" s="214">
        <f t="shared" si="212"/>
        <v>0</v>
      </c>
      <c r="AN735" s="214">
        <f t="shared" si="212"/>
        <v>0</v>
      </c>
      <c r="AO735" s="214">
        <f t="shared" si="212"/>
        <v>0</v>
      </c>
      <c r="AP735" s="214">
        <f t="shared" si="212"/>
        <v>0</v>
      </c>
      <c r="AQ735" s="214">
        <f t="shared" si="212"/>
        <v>0</v>
      </c>
      <c r="AR735" s="214">
        <f t="shared" si="212"/>
        <v>0</v>
      </c>
    </row>
    <row r="736" spans="1:48" ht="18.75" x14ac:dyDescent="0.3">
      <c r="I736" s="17" t="str">
        <f>+IF(OR(J737="OIL",J737="OIL-eq"),$I$5,IF(J737="GAS",$I$4,IF(J737="GSL",$I$8,IF(J737="DSL",$I$9,IF(J737="KER",$I$10,IF(J737="LPG",$I$11,IF(J737="HFO",$I$12,IF(J737="AVG",$I$13,IF(J737="RFG",$I$14,IF(J737="ELC",$I$15,$I$16))))))))))</f>
        <v>Kt CO2e/año</v>
      </c>
      <c r="K736" s="34" t="s">
        <v>529</v>
      </c>
    </row>
    <row r="737" spans="1:48" x14ac:dyDescent="0.25">
      <c r="I737" s="115">
        <f>+IF(OR(J737="OIL",J737="OIL-eq"),$H$5,IF(J737="GAS",$H$4,IF(J737="GSL",$H$8,IF(J737="DSL",$H$9,IF(J737="KER",$H$10,IF(J737="LPG",$H$11,IF(J737="HFO",$H$12,IF(J737="AVG",$H$13,IF(J737="RFG",$H$14,IF(J737="ELC",$H$15,$H$16))))))))))</f>
        <v>1</v>
      </c>
      <c r="J737" s="106" t="s">
        <v>488</v>
      </c>
      <c r="K737" s="41" t="s">
        <v>26</v>
      </c>
    </row>
    <row r="738" spans="1:48" x14ac:dyDescent="0.25">
      <c r="H738" s="12"/>
      <c r="I738" s="12"/>
      <c r="J738" s="15"/>
      <c r="K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:48" x14ac:dyDescent="0.25">
      <c r="H740" s="17" t="str">
        <f t="shared" ref="H740:H746" si="213">+$B$1</f>
        <v>DIC5</v>
      </c>
      <c r="J740" s="61" t="s">
        <v>148</v>
      </c>
      <c r="K740" s="19" t="s">
        <v>320</v>
      </c>
      <c r="L740" s="22" t="str">
        <f>+$B$3</f>
        <v>GU - Gas</v>
      </c>
      <c r="M740" s="21">
        <f>+M753+M766+M779</f>
        <v>116.48713502654699</v>
      </c>
      <c r="N740" s="21">
        <f t="shared" ref="N740:AR740" si="214">+N753+N766+N779</f>
        <v>94.131154309134203</v>
      </c>
      <c r="O740" s="21">
        <f t="shared" si="214"/>
        <v>73.699544680451396</v>
      </c>
      <c r="P740" s="21">
        <f t="shared" si="214"/>
        <v>86.067253351491502</v>
      </c>
      <c r="Q740" s="21">
        <f t="shared" si="214"/>
        <v>82.035302872670201</v>
      </c>
      <c r="R740" s="21">
        <f t="shared" si="214"/>
        <v>0</v>
      </c>
      <c r="S740" s="21">
        <f t="shared" si="214"/>
        <v>0</v>
      </c>
      <c r="T740" s="21">
        <f t="shared" si="214"/>
        <v>0</v>
      </c>
      <c r="U740" s="21">
        <f t="shared" si="214"/>
        <v>0</v>
      </c>
      <c r="V740" s="21">
        <f t="shared" si="214"/>
        <v>0</v>
      </c>
      <c r="W740" s="21">
        <f t="shared" si="214"/>
        <v>0</v>
      </c>
      <c r="X740" s="21">
        <f t="shared" si="214"/>
        <v>0</v>
      </c>
      <c r="Y740" s="21">
        <f t="shared" si="214"/>
        <v>0</v>
      </c>
      <c r="Z740" s="21">
        <f t="shared" si="214"/>
        <v>0</v>
      </c>
      <c r="AA740" s="21">
        <f t="shared" si="214"/>
        <v>0</v>
      </c>
      <c r="AB740" s="21">
        <f t="shared" si="214"/>
        <v>0</v>
      </c>
      <c r="AC740" s="21">
        <f t="shared" si="214"/>
        <v>0</v>
      </c>
      <c r="AD740" s="21">
        <f t="shared" si="214"/>
        <v>0</v>
      </c>
      <c r="AE740" s="21">
        <f t="shared" si="214"/>
        <v>0</v>
      </c>
      <c r="AF740" s="21">
        <f t="shared" si="214"/>
        <v>0</v>
      </c>
      <c r="AG740" s="21">
        <f t="shared" si="214"/>
        <v>0</v>
      </c>
      <c r="AH740" s="21">
        <f t="shared" si="214"/>
        <v>0</v>
      </c>
      <c r="AI740" s="21">
        <f t="shared" si="214"/>
        <v>0</v>
      </c>
      <c r="AJ740" s="21">
        <f t="shared" si="214"/>
        <v>0</v>
      </c>
      <c r="AK740" s="21">
        <f t="shared" si="214"/>
        <v>0</v>
      </c>
      <c r="AL740" s="21">
        <f t="shared" si="214"/>
        <v>0</v>
      </c>
      <c r="AM740" s="21">
        <f t="shared" si="214"/>
        <v>0</v>
      </c>
      <c r="AN740" s="21">
        <f t="shared" si="214"/>
        <v>0</v>
      </c>
      <c r="AO740" s="21">
        <f t="shared" si="214"/>
        <v>0</v>
      </c>
      <c r="AP740" s="21">
        <f t="shared" si="214"/>
        <v>0</v>
      </c>
      <c r="AQ740" s="21">
        <f t="shared" si="214"/>
        <v>0</v>
      </c>
      <c r="AR740" s="21">
        <f t="shared" si="214"/>
        <v>0</v>
      </c>
    </row>
    <row r="741" spans="1:48" x14ac:dyDescent="0.25">
      <c r="H741" s="17" t="str">
        <f t="shared" si="213"/>
        <v>DIC5</v>
      </c>
      <c r="J741" s="61" t="s">
        <v>149</v>
      </c>
      <c r="K741" s="19" t="s">
        <v>322</v>
      </c>
      <c r="L741" s="22" t="str">
        <f>+$B$4</f>
        <v>LLO - Ligth</v>
      </c>
      <c r="M741" s="21">
        <f t="shared" ref="M741:AR746" si="215">+M754+M767+M780</f>
        <v>89.725688671681908</v>
      </c>
      <c r="N741" s="21">
        <f t="shared" si="215"/>
        <v>89.725688671681908</v>
      </c>
      <c r="O741" s="21">
        <f t="shared" si="215"/>
        <v>89.725688671681908</v>
      </c>
      <c r="P741" s="21">
        <f t="shared" si="215"/>
        <v>89.725688671681908</v>
      </c>
      <c r="Q741" s="21">
        <f t="shared" si="215"/>
        <v>89.725688671681908</v>
      </c>
      <c r="R741" s="21">
        <f t="shared" si="215"/>
        <v>89.725688671681908</v>
      </c>
      <c r="S741" s="21">
        <f t="shared" si="215"/>
        <v>89.725688671681908</v>
      </c>
      <c r="T741" s="21">
        <f t="shared" si="215"/>
        <v>89.725688671681908</v>
      </c>
      <c r="U741" s="21">
        <f t="shared" si="215"/>
        <v>89.725688671681908</v>
      </c>
      <c r="V741" s="21">
        <f t="shared" si="215"/>
        <v>89.725688671681908</v>
      </c>
      <c r="W741" s="21">
        <f t="shared" si="215"/>
        <v>76.143784118142506</v>
      </c>
      <c r="X741" s="21">
        <f t="shared" si="215"/>
        <v>76.143784118142506</v>
      </c>
      <c r="Y741" s="21">
        <f t="shared" si="215"/>
        <v>76.143784118142506</v>
      </c>
      <c r="Z741" s="21">
        <f t="shared" si="215"/>
        <v>76.143784118142506</v>
      </c>
      <c r="AA741" s="21">
        <f t="shared" si="215"/>
        <v>0</v>
      </c>
      <c r="AB741" s="21">
        <f t="shared" si="215"/>
        <v>0</v>
      </c>
      <c r="AC741" s="21">
        <f t="shared" si="215"/>
        <v>0</v>
      </c>
      <c r="AD741" s="21">
        <f t="shared" si="215"/>
        <v>0</v>
      </c>
      <c r="AE741" s="21">
        <f t="shared" si="215"/>
        <v>0</v>
      </c>
      <c r="AF741" s="21">
        <f t="shared" si="215"/>
        <v>0</v>
      </c>
      <c r="AG741" s="21">
        <f t="shared" si="215"/>
        <v>0</v>
      </c>
      <c r="AH741" s="21">
        <f t="shared" si="215"/>
        <v>0</v>
      </c>
      <c r="AI741" s="21">
        <f t="shared" si="215"/>
        <v>0</v>
      </c>
      <c r="AJ741" s="21">
        <f t="shared" si="215"/>
        <v>0</v>
      </c>
      <c r="AK741" s="21">
        <f t="shared" si="215"/>
        <v>0</v>
      </c>
      <c r="AL741" s="21">
        <f t="shared" si="215"/>
        <v>0</v>
      </c>
      <c r="AM741" s="21">
        <f t="shared" si="215"/>
        <v>0</v>
      </c>
      <c r="AN741" s="21">
        <f t="shared" si="215"/>
        <v>0</v>
      </c>
      <c r="AO741" s="21">
        <f t="shared" si="215"/>
        <v>0</v>
      </c>
      <c r="AP741" s="21">
        <f t="shared" si="215"/>
        <v>0</v>
      </c>
      <c r="AQ741" s="21">
        <f t="shared" si="215"/>
        <v>0</v>
      </c>
      <c r="AR741" s="21">
        <f t="shared" si="215"/>
        <v>0</v>
      </c>
    </row>
    <row r="742" spans="1:48" x14ac:dyDescent="0.25">
      <c r="H742" s="17" t="str">
        <f t="shared" si="213"/>
        <v>DIC5</v>
      </c>
      <c r="J742" s="61" t="s">
        <v>151</v>
      </c>
      <c r="K742" s="19" t="s">
        <v>324</v>
      </c>
      <c r="L742" s="22" t="str">
        <f>+$B$5</f>
        <v>LLO - Heavy</v>
      </c>
      <c r="M742" s="21">
        <f t="shared" si="215"/>
        <v>0</v>
      </c>
      <c r="N742" s="21">
        <f t="shared" si="215"/>
        <v>0</v>
      </c>
      <c r="O742" s="21">
        <f t="shared" si="215"/>
        <v>0</v>
      </c>
      <c r="P742" s="21">
        <f t="shared" si="215"/>
        <v>0</v>
      </c>
      <c r="Q742" s="21">
        <f t="shared" si="215"/>
        <v>0</v>
      </c>
      <c r="R742" s="21">
        <f t="shared" si="215"/>
        <v>0</v>
      </c>
      <c r="S742" s="21">
        <f t="shared" si="215"/>
        <v>0</v>
      </c>
      <c r="T742" s="21">
        <f t="shared" si="215"/>
        <v>0</v>
      </c>
      <c r="U742" s="21">
        <f t="shared" si="215"/>
        <v>0</v>
      </c>
      <c r="V742" s="21">
        <f t="shared" si="215"/>
        <v>0</v>
      </c>
      <c r="W742" s="21">
        <f t="shared" si="215"/>
        <v>0</v>
      </c>
      <c r="X742" s="21">
        <f t="shared" si="215"/>
        <v>0</v>
      </c>
      <c r="Y742" s="21">
        <f t="shared" si="215"/>
        <v>0</v>
      </c>
      <c r="Z742" s="21">
        <f t="shared" si="215"/>
        <v>0</v>
      </c>
      <c r="AA742" s="21">
        <f t="shared" si="215"/>
        <v>0</v>
      </c>
      <c r="AB742" s="21">
        <f t="shared" si="215"/>
        <v>0</v>
      </c>
      <c r="AC742" s="21">
        <f t="shared" si="215"/>
        <v>0</v>
      </c>
      <c r="AD742" s="21">
        <f t="shared" si="215"/>
        <v>0</v>
      </c>
      <c r="AE742" s="21">
        <f t="shared" si="215"/>
        <v>0</v>
      </c>
      <c r="AF742" s="21">
        <f t="shared" si="215"/>
        <v>0</v>
      </c>
      <c r="AG742" s="21">
        <f t="shared" si="215"/>
        <v>0</v>
      </c>
      <c r="AH742" s="21">
        <f t="shared" si="215"/>
        <v>0</v>
      </c>
      <c r="AI742" s="21">
        <f t="shared" si="215"/>
        <v>0</v>
      </c>
      <c r="AJ742" s="21">
        <f t="shared" si="215"/>
        <v>0</v>
      </c>
      <c r="AK742" s="21">
        <f t="shared" si="215"/>
        <v>0</v>
      </c>
      <c r="AL742" s="21">
        <f t="shared" si="215"/>
        <v>0</v>
      </c>
      <c r="AM742" s="21">
        <f t="shared" si="215"/>
        <v>0</v>
      </c>
      <c r="AN742" s="21">
        <f t="shared" si="215"/>
        <v>0</v>
      </c>
      <c r="AO742" s="21">
        <f t="shared" si="215"/>
        <v>0</v>
      </c>
      <c r="AP742" s="21">
        <f t="shared" si="215"/>
        <v>0</v>
      </c>
      <c r="AQ742" s="21">
        <f t="shared" si="215"/>
        <v>0</v>
      </c>
      <c r="AR742" s="21">
        <f t="shared" si="215"/>
        <v>0</v>
      </c>
    </row>
    <row r="743" spans="1:48" x14ac:dyDescent="0.25">
      <c r="H743" s="17" t="str">
        <f t="shared" si="213"/>
        <v>DIC5</v>
      </c>
      <c r="J743" s="61" t="s">
        <v>152</v>
      </c>
      <c r="K743" s="19" t="s">
        <v>326</v>
      </c>
      <c r="L743" s="22" t="str">
        <f>+$B$6</f>
        <v>PU - Ligth</v>
      </c>
      <c r="M743" s="21">
        <f t="shared" si="215"/>
        <v>3.15563716233153</v>
      </c>
      <c r="N743" s="21">
        <f t="shared" si="215"/>
        <v>2.9819624275407</v>
      </c>
      <c r="O743" s="21">
        <f t="shared" si="215"/>
        <v>2.8508871560004501</v>
      </c>
      <c r="P743" s="21">
        <f t="shared" si="215"/>
        <v>2.7198118844602002</v>
      </c>
      <c r="Q743" s="21">
        <f t="shared" si="215"/>
        <v>2.5887366129199498</v>
      </c>
      <c r="R743" s="21">
        <f t="shared" si="215"/>
        <v>0</v>
      </c>
      <c r="S743" s="21">
        <f t="shared" si="215"/>
        <v>0</v>
      </c>
      <c r="T743" s="21">
        <f t="shared" si="215"/>
        <v>0</v>
      </c>
      <c r="U743" s="21">
        <f t="shared" si="215"/>
        <v>0</v>
      </c>
      <c r="V743" s="21">
        <f t="shared" si="215"/>
        <v>0</v>
      </c>
      <c r="W743" s="21">
        <f t="shared" si="215"/>
        <v>0</v>
      </c>
      <c r="X743" s="21">
        <f t="shared" si="215"/>
        <v>0</v>
      </c>
      <c r="Y743" s="21">
        <f t="shared" si="215"/>
        <v>0</v>
      </c>
      <c r="Z743" s="21">
        <f t="shared" si="215"/>
        <v>0</v>
      </c>
      <c r="AA743" s="21">
        <f t="shared" si="215"/>
        <v>0</v>
      </c>
      <c r="AB743" s="21">
        <f t="shared" si="215"/>
        <v>0</v>
      </c>
      <c r="AC743" s="21">
        <f t="shared" si="215"/>
        <v>0</v>
      </c>
      <c r="AD743" s="21">
        <f t="shared" si="215"/>
        <v>0</v>
      </c>
      <c r="AE743" s="21">
        <f t="shared" si="215"/>
        <v>0</v>
      </c>
      <c r="AF743" s="21">
        <f t="shared" si="215"/>
        <v>0</v>
      </c>
      <c r="AG743" s="21">
        <f t="shared" si="215"/>
        <v>0</v>
      </c>
      <c r="AH743" s="21">
        <f t="shared" si="215"/>
        <v>0</v>
      </c>
      <c r="AI743" s="21">
        <f t="shared" si="215"/>
        <v>0</v>
      </c>
      <c r="AJ743" s="21">
        <f t="shared" si="215"/>
        <v>0</v>
      </c>
      <c r="AK743" s="21">
        <f t="shared" si="215"/>
        <v>0</v>
      </c>
      <c r="AL743" s="21">
        <f t="shared" si="215"/>
        <v>0</v>
      </c>
      <c r="AM743" s="21">
        <f t="shared" si="215"/>
        <v>0</v>
      </c>
      <c r="AN743" s="21">
        <f t="shared" si="215"/>
        <v>0</v>
      </c>
      <c r="AO743" s="21">
        <f t="shared" si="215"/>
        <v>0</v>
      </c>
      <c r="AP743" s="21">
        <f t="shared" si="215"/>
        <v>0</v>
      </c>
      <c r="AQ743" s="21">
        <f t="shared" si="215"/>
        <v>0</v>
      </c>
      <c r="AR743" s="21">
        <f t="shared" si="215"/>
        <v>0</v>
      </c>
    </row>
    <row r="744" spans="1:48" x14ac:dyDescent="0.25">
      <c r="H744" s="17" t="str">
        <f t="shared" si="213"/>
        <v>DIC5</v>
      </c>
      <c r="J744" s="61" t="s">
        <v>153</v>
      </c>
      <c r="K744" s="19" t="s">
        <v>328</v>
      </c>
      <c r="L744" s="22" t="str">
        <f>+$B$7</f>
        <v>VMM - Medium</v>
      </c>
      <c r="M744" s="21">
        <f t="shared" si="215"/>
        <v>29.90856289056066</v>
      </c>
      <c r="N744" s="21">
        <f t="shared" si="215"/>
        <v>29.90856289056066</v>
      </c>
      <c r="O744" s="21">
        <f t="shared" si="215"/>
        <v>29.90856289056066</v>
      </c>
      <c r="P744" s="21">
        <f t="shared" si="215"/>
        <v>29.90856289056066</v>
      </c>
      <c r="Q744" s="21">
        <f t="shared" si="215"/>
        <v>29.90856289056066</v>
      </c>
      <c r="R744" s="21">
        <f t="shared" si="215"/>
        <v>29.90856289056066</v>
      </c>
      <c r="S744" s="21">
        <f t="shared" si="215"/>
        <v>29.90856289056066</v>
      </c>
      <c r="T744" s="21">
        <f t="shared" si="215"/>
        <v>4.5273015178464604</v>
      </c>
      <c r="U744" s="21">
        <f t="shared" si="215"/>
        <v>0</v>
      </c>
      <c r="V744" s="21">
        <f t="shared" si="215"/>
        <v>0</v>
      </c>
      <c r="W744" s="21">
        <f t="shared" si="215"/>
        <v>0</v>
      </c>
      <c r="X744" s="21">
        <f t="shared" si="215"/>
        <v>0</v>
      </c>
      <c r="Y744" s="21">
        <f t="shared" si="215"/>
        <v>0</v>
      </c>
      <c r="Z744" s="21">
        <f t="shared" si="215"/>
        <v>0</v>
      </c>
      <c r="AA744" s="21">
        <f t="shared" si="215"/>
        <v>0</v>
      </c>
      <c r="AB744" s="21">
        <f t="shared" si="215"/>
        <v>0</v>
      </c>
      <c r="AC744" s="21">
        <f t="shared" si="215"/>
        <v>0</v>
      </c>
      <c r="AD744" s="21">
        <f t="shared" si="215"/>
        <v>0</v>
      </c>
      <c r="AE744" s="21">
        <f t="shared" si="215"/>
        <v>0</v>
      </c>
      <c r="AF744" s="21">
        <f t="shared" si="215"/>
        <v>0</v>
      </c>
      <c r="AG744" s="21">
        <f t="shared" si="215"/>
        <v>0</v>
      </c>
      <c r="AH744" s="21">
        <f t="shared" si="215"/>
        <v>0</v>
      </c>
      <c r="AI744" s="21">
        <f t="shared" si="215"/>
        <v>0</v>
      </c>
      <c r="AJ744" s="21">
        <f t="shared" si="215"/>
        <v>0</v>
      </c>
      <c r="AK744" s="21">
        <f t="shared" si="215"/>
        <v>0</v>
      </c>
      <c r="AL744" s="21">
        <f t="shared" si="215"/>
        <v>0</v>
      </c>
      <c r="AM744" s="21">
        <f t="shared" si="215"/>
        <v>0</v>
      </c>
      <c r="AN744" s="21">
        <f t="shared" si="215"/>
        <v>0</v>
      </c>
      <c r="AO744" s="21">
        <f t="shared" si="215"/>
        <v>0</v>
      </c>
      <c r="AP744" s="21">
        <f t="shared" si="215"/>
        <v>0</v>
      </c>
      <c r="AQ744" s="21">
        <f t="shared" si="215"/>
        <v>0</v>
      </c>
      <c r="AR744" s="21">
        <f t="shared" si="215"/>
        <v>0</v>
      </c>
    </row>
    <row r="745" spans="1:48" x14ac:dyDescent="0.25">
      <c r="H745" s="17" t="str">
        <f t="shared" si="213"/>
        <v>DIC5</v>
      </c>
      <c r="J745" s="61" t="s">
        <v>154</v>
      </c>
      <c r="K745" s="19" t="s">
        <v>330</v>
      </c>
      <c r="L745" s="22" t="str">
        <f>+$B$8</f>
        <v>VSM - Medium</v>
      </c>
      <c r="M745" s="21">
        <f t="shared" si="215"/>
        <v>11.63110779077358</v>
      </c>
      <c r="N745" s="21">
        <f t="shared" si="215"/>
        <v>11.63110779077358</v>
      </c>
      <c r="O745" s="21">
        <f t="shared" si="215"/>
        <v>11.63110779077358</v>
      </c>
      <c r="P745" s="21">
        <f t="shared" si="215"/>
        <v>11.63110779077358</v>
      </c>
      <c r="Q745" s="21">
        <f t="shared" si="215"/>
        <v>11.63110779077358</v>
      </c>
      <c r="R745" s="21">
        <f t="shared" si="215"/>
        <v>11.438741011388499</v>
      </c>
      <c r="S745" s="21">
        <f t="shared" si="215"/>
        <v>10.39702744486671</v>
      </c>
      <c r="T745" s="21">
        <f t="shared" si="215"/>
        <v>1.76061725694029</v>
      </c>
      <c r="U745" s="21">
        <f t="shared" si="215"/>
        <v>1.76061725694029</v>
      </c>
      <c r="V745" s="21">
        <f t="shared" si="215"/>
        <v>1.76061725694029</v>
      </c>
      <c r="W745" s="21">
        <f t="shared" si="215"/>
        <v>1.76061725694029</v>
      </c>
      <c r="X745" s="21">
        <f t="shared" si="215"/>
        <v>1.76061725694029</v>
      </c>
      <c r="Y745" s="21">
        <f t="shared" si="215"/>
        <v>1.76061725694029</v>
      </c>
      <c r="Z745" s="21">
        <f t="shared" si="215"/>
        <v>1.76061725694029</v>
      </c>
      <c r="AA745" s="21">
        <f t="shared" si="215"/>
        <v>1.33774429873287</v>
      </c>
      <c r="AB745" s="21">
        <f t="shared" si="215"/>
        <v>0</v>
      </c>
      <c r="AC745" s="21">
        <f t="shared" si="215"/>
        <v>0</v>
      </c>
      <c r="AD745" s="21">
        <f t="shared" si="215"/>
        <v>0</v>
      </c>
      <c r="AE745" s="21">
        <f t="shared" si="215"/>
        <v>0</v>
      </c>
      <c r="AF745" s="21">
        <f t="shared" si="215"/>
        <v>0</v>
      </c>
      <c r="AG745" s="21">
        <f t="shared" si="215"/>
        <v>0</v>
      </c>
      <c r="AH745" s="21">
        <f t="shared" si="215"/>
        <v>0</v>
      </c>
      <c r="AI745" s="21">
        <f t="shared" si="215"/>
        <v>0</v>
      </c>
      <c r="AJ745" s="21">
        <f t="shared" si="215"/>
        <v>0</v>
      </c>
      <c r="AK745" s="21">
        <f t="shared" si="215"/>
        <v>0</v>
      </c>
      <c r="AL745" s="21">
        <f t="shared" si="215"/>
        <v>0</v>
      </c>
      <c r="AM745" s="21">
        <f t="shared" si="215"/>
        <v>0</v>
      </c>
      <c r="AN745" s="21">
        <f t="shared" si="215"/>
        <v>0</v>
      </c>
      <c r="AO745" s="21">
        <f t="shared" si="215"/>
        <v>0</v>
      </c>
      <c r="AP745" s="21">
        <f t="shared" si="215"/>
        <v>0</v>
      </c>
      <c r="AQ745" s="21">
        <f t="shared" si="215"/>
        <v>0</v>
      </c>
      <c r="AR745" s="21">
        <f t="shared" si="215"/>
        <v>0</v>
      </c>
    </row>
    <row r="746" spans="1:48" x14ac:dyDescent="0.25">
      <c r="H746" s="17" t="str">
        <f t="shared" si="213"/>
        <v>DIC5</v>
      </c>
      <c r="J746" s="61" t="s">
        <v>155</v>
      </c>
      <c r="K746" s="19" t="s">
        <v>332</v>
      </c>
      <c r="L746" s="22" t="str">
        <f>+$B$9</f>
        <v>VIM - GAS</v>
      </c>
      <c r="M746" s="21">
        <f t="shared" si="215"/>
        <v>3.3231736545067401</v>
      </c>
      <c r="N746" s="21">
        <f t="shared" si="215"/>
        <v>3.3231736545067401</v>
      </c>
      <c r="O746" s="21">
        <f t="shared" si="215"/>
        <v>3.3231736545067401</v>
      </c>
      <c r="P746" s="21">
        <f t="shared" si="215"/>
        <v>3.3231736545067401</v>
      </c>
      <c r="Q746" s="21">
        <f t="shared" si="215"/>
        <v>3.3231736545067401</v>
      </c>
      <c r="R746" s="21">
        <f t="shared" si="215"/>
        <v>3.3231736545067401</v>
      </c>
      <c r="S746" s="21">
        <f t="shared" si="215"/>
        <v>3.3231736545067401</v>
      </c>
      <c r="T746" s="21">
        <f t="shared" si="215"/>
        <v>3.3231736545067401</v>
      </c>
      <c r="U746" s="21">
        <f t="shared" si="215"/>
        <v>3.3231736545067401</v>
      </c>
      <c r="V746" s="21">
        <f t="shared" si="215"/>
        <v>3.3231736545067401</v>
      </c>
      <c r="W746" s="21">
        <f t="shared" si="215"/>
        <v>3.3231736545067401</v>
      </c>
      <c r="X746" s="21">
        <f t="shared" si="215"/>
        <v>3.3231736545067401</v>
      </c>
      <c r="Y746" s="21">
        <f t="shared" si="215"/>
        <v>3.3231736545067401</v>
      </c>
      <c r="Z746" s="21">
        <f t="shared" si="215"/>
        <v>3.3231736545067401</v>
      </c>
      <c r="AA746" s="21">
        <f t="shared" si="215"/>
        <v>1.9014745454131599</v>
      </c>
      <c r="AB746" s="21">
        <f t="shared" si="215"/>
        <v>0</v>
      </c>
      <c r="AC746" s="21">
        <f t="shared" si="215"/>
        <v>0</v>
      </c>
      <c r="AD746" s="21">
        <f t="shared" si="215"/>
        <v>0</v>
      </c>
      <c r="AE746" s="21">
        <f t="shared" si="215"/>
        <v>0</v>
      </c>
      <c r="AF746" s="21">
        <f t="shared" si="215"/>
        <v>0</v>
      </c>
      <c r="AG746" s="21">
        <f t="shared" si="215"/>
        <v>0</v>
      </c>
      <c r="AH746" s="21">
        <f t="shared" si="215"/>
        <v>0</v>
      </c>
      <c r="AI746" s="21">
        <f t="shared" si="215"/>
        <v>0</v>
      </c>
      <c r="AJ746" s="21">
        <f t="shared" si="215"/>
        <v>0</v>
      </c>
      <c r="AK746" s="21">
        <f t="shared" si="215"/>
        <v>0</v>
      </c>
      <c r="AL746" s="21">
        <f t="shared" si="215"/>
        <v>0</v>
      </c>
      <c r="AM746" s="21">
        <f t="shared" si="215"/>
        <v>0</v>
      </c>
      <c r="AN746" s="21">
        <f t="shared" si="215"/>
        <v>0</v>
      </c>
      <c r="AO746" s="21">
        <f t="shared" si="215"/>
        <v>0</v>
      </c>
      <c r="AP746" s="21">
        <f t="shared" si="215"/>
        <v>0</v>
      </c>
      <c r="AQ746" s="21">
        <f t="shared" si="215"/>
        <v>0</v>
      </c>
      <c r="AR746" s="21">
        <f t="shared" si="215"/>
        <v>0</v>
      </c>
    </row>
    <row r="747" spans="1:48" s="68" customFormat="1" x14ac:dyDescent="0.25">
      <c r="A747" s="133"/>
      <c r="B747" s="133"/>
      <c r="C747" s="133"/>
      <c r="D747" s="133"/>
      <c r="E747" s="133"/>
      <c r="F747" s="96"/>
      <c r="G747"/>
      <c r="H747" s="71"/>
      <c r="I747" s="71"/>
      <c r="L747" s="22"/>
      <c r="M747" s="69">
        <f>+SUM(M740:M746)</f>
        <v>254.23130519640142</v>
      </c>
      <c r="N747" s="69">
        <f t="shared" ref="N747" si="216">+SUM(N740:N746)</f>
        <v>231.70164974419779</v>
      </c>
      <c r="O747" s="69">
        <f t="shared" ref="O747:AR747" si="217">+SUM(O740:O746)</f>
        <v>211.13896484397475</v>
      </c>
      <c r="P747" s="69">
        <f t="shared" si="217"/>
        <v>223.37559824347457</v>
      </c>
      <c r="Q747" s="69">
        <f t="shared" si="217"/>
        <v>219.21257249311304</v>
      </c>
      <c r="R747" s="69">
        <f t="shared" si="217"/>
        <v>134.39616622813782</v>
      </c>
      <c r="S747" s="69">
        <f t="shared" si="217"/>
        <v>133.35445266161602</v>
      </c>
      <c r="T747" s="69">
        <f t="shared" si="217"/>
        <v>99.336781100975401</v>
      </c>
      <c r="U747" s="69">
        <f t="shared" si="217"/>
        <v>94.809479583128947</v>
      </c>
      <c r="V747" s="69">
        <f t="shared" si="217"/>
        <v>94.809479583128947</v>
      </c>
      <c r="W747" s="69">
        <f t="shared" si="217"/>
        <v>81.227575029589545</v>
      </c>
      <c r="X747" s="69">
        <f t="shared" si="217"/>
        <v>81.227575029589545</v>
      </c>
      <c r="Y747" s="69">
        <f t="shared" si="217"/>
        <v>81.227575029589545</v>
      </c>
      <c r="Z747" s="69">
        <f t="shared" si="217"/>
        <v>81.227575029589545</v>
      </c>
      <c r="AA747" s="69">
        <f t="shared" si="217"/>
        <v>3.2392188441460297</v>
      </c>
      <c r="AB747" s="69">
        <f t="shared" si="217"/>
        <v>0</v>
      </c>
      <c r="AC747" s="69">
        <f t="shared" si="217"/>
        <v>0</v>
      </c>
      <c r="AD747" s="69">
        <f t="shared" si="217"/>
        <v>0</v>
      </c>
      <c r="AE747" s="69">
        <f t="shared" si="217"/>
        <v>0</v>
      </c>
      <c r="AF747" s="69">
        <f t="shared" si="217"/>
        <v>0</v>
      </c>
      <c r="AG747" s="69">
        <f t="shared" si="217"/>
        <v>0</v>
      </c>
      <c r="AH747" s="69">
        <f t="shared" si="217"/>
        <v>0</v>
      </c>
      <c r="AI747" s="69">
        <f t="shared" si="217"/>
        <v>0</v>
      </c>
      <c r="AJ747" s="69">
        <f t="shared" si="217"/>
        <v>0</v>
      </c>
      <c r="AK747" s="69">
        <f t="shared" si="217"/>
        <v>0</v>
      </c>
      <c r="AL747" s="69">
        <f t="shared" si="217"/>
        <v>0</v>
      </c>
      <c r="AM747" s="69">
        <f t="shared" si="217"/>
        <v>0</v>
      </c>
      <c r="AN747" s="69">
        <f t="shared" si="217"/>
        <v>0</v>
      </c>
      <c r="AO747" s="69">
        <f t="shared" si="217"/>
        <v>0</v>
      </c>
      <c r="AP747" s="69">
        <f t="shared" si="217"/>
        <v>0</v>
      </c>
      <c r="AQ747" s="69">
        <f t="shared" si="217"/>
        <v>0</v>
      </c>
      <c r="AR747" s="69">
        <f t="shared" si="217"/>
        <v>0</v>
      </c>
    </row>
    <row r="749" spans="1:48" ht="18.75" x14ac:dyDescent="0.3">
      <c r="I749" s="17" t="str">
        <f>+IF(OR(J750="OIL",J750="OIL-eq"),$I$5,IF(J750="GAS",$I$4,IF(J750="GSL",$I$8,IF(J750="DSL",$I$9,IF(J750="KER",$I$10,IF(J750="LPG",$I$11,IF(J750="HFO",$I$12,IF(J750="AVG",$I$13,IF(J750="RFG",$I$14,IF(J750="ELC",$I$15,$I$16))))))))))</f>
        <v>Kt CO2e/año</v>
      </c>
      <c r="K749" s="34" t="s">
        <v>530</v>
      </c>
    </row>
    <row r="750" spans="1:48" x14ac:dyDescent="0.25">
      <c r="I750" s="115">
        <f>+IF(OR(J750="OIL",J750="OIL-eq"),$H$5,IF(J750="GAS",$H$4,IF(J750="GSL",$H$8,IF(J750="DSL",$H$9,IF(J750="KER",$H$10,IF(J750="LPG",$H$11,IF(J750="HFO",$H$12,IF(J750="AVG",$H$13,IF(J750="RFG",$H$14,IF(J750="ELC",$H$15,$H$16))))))))))</f>
        <v>1</v>
      </c>
      <c r="J750" s="106" t="s">
        <v>488</v>
      </c>
      <c r="K750" s="108" t="s">
        <v>389</v>
      </c>
    </row>
    <row r="751" spans="1:48" x14ac:dyDescent="0.25">
      <c r="H751" s="12"/>
      <c r="I751" s="12"/>
      <c r="J751" s="15"/>
      <c r="K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:48" x14ac:dyDescent="0.25">
      <c r="D753" s="131"/>
      <c r="E753" s="131"/>
      <c r="G753" s="15"/>
      <c r="H753" s="17" t="str">
        <f t="shared" ref="H753:H759" si="218">+$B$1</f>
        <v>DIC5</v>
      </c>
      <c r="I753" s="24"/>
      <c r="J753" s="24" t="s">
        <v>148</v>
      </c>
      <c r="K753" s="108" t="s">
        <v>201</v>
      </c>
      <c r="L753" s="22" t="str">
        <f>+$B$3</f>
        <v>GU - Gas</v>
      </c>
      <c r="M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N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O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P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Q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R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R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8" x14ac:dyDescent="0.25">
      <c r="D754" s="131"/>
      <c r="E754" s="131"/>
      <c r="G754" s="15"/>
      <c r="H754" s="17" t="str">
        <f t="shared" si="218"/>
        <v>DIC5</v>
      </c>
      <c r="I754" s="24" t="s">
        <v>151</v>
      </c>
      <c r="J754" s="24" t="s">
        <v>149</v>
      </c>
      <c r="K754" s="108" t="s">
        <v>202</v>
      </c>
      <c r="L754" s="22" t="str">
        <f>+$B$4</f>
        <v>LLO - Ligth</v>
      </c>
      <c r="M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W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R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8" x14ac:dyDescent="0.25">
      <c r="D755" s="131"/>
      <c r="E755" s="131"/>
      <c r="G755" s="15"/>
      <c r="H755" s="17" t="str">
        <f t="shared" si="218"/>
        <v>DIC5</v>
      </c>
      <c r="I755" s="24"/>
      <c r="J755" s="109"/>
      <c r="K755" s="108"/>
      <c r="L755" s="22" t="str">
        <f>+$B$5</f>
        <v>LLO - Heavy</v>
      </c>
      <c r="M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N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R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8" x14ac:dyDescent="0.25">
      <c r="D756" s="131"/>
      <c r="E756" s="131"/>
      <c r="G756" s="15"/>
      <c r="H756" s="17" t="str">
        <f t="shared" si="218"/>
        <v>DIC5</v>
      </c>
      <c r="I756" s="24"/>
      <c r="J756" s="24" t="s">
        <v>152</v>
      </c>
      <c r="K756" s="108" t="s">
        <v>450</v>
      </c>
      <c r="L756" s="22" t="str">
        <f>+$B$6</f>
        <v>PU - Ligth</v>
      </c>
      <c r="M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R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8" x14ac:dyDescent="0.25">
      <c r="D757" s="131"/>
      <c r="E757" s="131"/>
      <c r="G757" s="15"/>
      <c r="H757" s="17" t="str">
        <f t="shared" si="218"/>
        <v>DIC5</v>
      </c>
      <c r="I757" s="24"/>
      <c r="J757" s="24" t="s">
        <v>153</v>
      </c>
      <c r="K757" s="108" t="s">
        <v>203</v>
      </c>
      <c r="L757" s="22" t="str">
        <f>+$B$7</f>
        <v>VMM - Medium</v>
      </c>
      <c r="M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U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R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8" x14ac:dyDescent="0.25">
      <c r="D758" s="131"/>
      <c r="E758" s="131"/>
      <c r="G758" s="15"/>
      <c r="H758" s="17" t="str">
        <f t="shared" si="218"/>
        <v>DIC5</v>
      </c>
      <c r="I758" s="24"/>
      <c r="J758" s="24" t="s">
        <v>154</v>
      </c>
      <c r="K758" s="108" t="s">
        <v>204</v>
      </c>
      <c r="L758" s="22" t="str">
        <f>+$B$8</f>
        <v>VSM - Medium</v>
      </c>
      <c r="M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AA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B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R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8" x14ac:dyDescent="0.25">
      <c r="G759" s="15"/>
      <c r="H759" s="17" t="str">
        <f t="shared" si="218"/>
        <v>DIC5</v>
      </c>
      <c r="I759" s="24"/>
      <c r="J759" s="24" t="s">
        <v>155</v>
      </c>
      <c r="K759" s="108" t="s">
        <v>205</v>
      </c>
      <c r="L759" s="22" t="str">
        <f>+$B$9</f>
        <v>VIM - GAS</v>
      </c>
      <c r="M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B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R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8" s="68" customFormat="1" x14ac:dyDescent="0.25">
      <c r="A760" s="133"/>
      <c r="B760" s="133"/>
      <c r="C760" s="133"/>
      <c r="D760" s="133"/>
      <c r="E760" s="133"/>
      <c r="F760" s="96"/>
      <c r="H760" s="71"/>
      <c r="I760" s="71"/>
      <c r="L760" s="22"/>
      <c r="M760" s="69">
        <f>+SUM(M753:M759)</f>
        <v>136.85999185685608</v>
      </c>
      <c r="N760" s="69">
        <f t="shared" ref="N760" si="219">+SUM(N753:N759)</f>
        <v>114.50401113944329</v>
      </c>
      <c r="O760" s="69">
        <f t="shared" ref="O760:AR760" si="220">+SUM(O753:O759)</f>
        <v>94.0724015107605</v>
      </c>
      <c r="P760" s="69">
        <f t="shared" si="220"/>
        <v>106.44011018180061</v>
      </c>
      <c r="Q760" s="69">
        <f t="shared" si="220"/>
        <v>102.4081597029793</v>
      </c>
      <c r="R760" s="69">
        <f t="shared" si="220"/>
        <v>20.372856830309093</v>
      </c>
      <c r="S760" s="69">
        <f t="shared" si="220"/>
        <v>20.372856830309093</v>
      </c>
      <c r="T760" s="69">
        <f t="shared" si="220"/>
        <v>20.372856830309093</v>
      </c>
      <c r="U760" s="69">
        <f t="shared" si="220"/>
        <v>15.845555312462629</v>
      </c>
      <c r="V760" s="69">
        <f t="shared" si="220"/>
        <v>15.845555312462629</v>
      </c>
      <c r="W760" s="69">
        <f t="shared" si="220"/>
        <v>2.2636507589232302</v>
      </c>
      <c r="X760" s="69">
        <f t="shared" si="220"/>
        <v>2.2636507589232302</v>
      </c>
      <c r="Y760" s="69">
        <f t="shared" si="220"/>
        <v>2.2636507589232302</v>
      </c>
      <c r="Z760" s="69">
        <f t="shared" si="220"/>
        <v>2.2636507589232302</v>
      </c>
      <c r="AA760" s="69">
        <f t="shared" si="220"/>
        <v>1.84077780071581</v>
      </c>
      <c r="AB760" s="69">
        <f t="shared" si="220"/>
        <v>0</v>
      </c>
      <c r="AC760" s="69">
        <f t="shared" si="220"/>
        <v>0</v>
      </c>
      <c r="AD760" s="69">
        <f t="shared" si="220"/>
        <v>0</v>
      </c>
      <c r="AE760" s="69">
        <f t="shared" si="220"/>
        <v>0</v>
      </c>
      <c r="AF760" s="69">
        <f t="shared" si="220"/>
        <v>0</v>
      </c>
      <c r="AG760" s="69">
        <f t="shared" si="220"/>
        <v>0</v>
      </c>
      <c r="AH760" s="69">
        <f t="shared" si="220"/>
        <v>0</v>
      </c>
      <c r="AI760" s="69">
        <f t="shared" si="220"/>
        <v>0</v>
      </c>
      <c r="AJ760" s="69">
        <f t="shared" si="220"/>
        <v>0</v>
      </c>
      <c r="AK760" s="69">
        <f t="shared" si="220"/>
        <v>0</v>
      </c>
      <c r="AL760" s="69">
        <f t="shared" si="220"/>
        <v>0</v>
      </c>
      <c r="AM760" s="69">
        <f t="shared" si="220"/>
        <v>0</v>
      </c>
      <c r="AN760" s="69">
        <f t="shared" si="220"/>
        <v>0</v>
      </c>
      <c r="AO760" s="69">
        <f t="shared" si="220"/>
        <v>0</v>
      </c>
      <c r="AP760" s="69">
        <f t="shared" si="220"/>
        <v>0</v>
      </c>
      <c r="AQ760" s="69">
        <f t="shared" si="220"/>
        <v>0</v>
      </c>
      <c r="AR760" s="69">
        <f t="shared" si="220"/>
        <v>0</v>
      </c>
    </row>
    <row r="762" spans="1:48" ht="18.75" x14ac:dyDescent="0.3">
      <c r="I762" s="17" t="str">
        <f>+IF(OR(J763="OIL",J763="OIL-eq"),$I$5,IF(J763="GAS",$I$4,IF(J763="GSL",$I$8,IF(J763="DSL",$I$9,IF(J763="KER",$I$10,IF(J763="LPG",$I$11,IF(J763="HFO",$I$12,IF(J763="AVG",$I$13,IF(J763="RFG",$I$14,IF(J763="ELC",$I$15,$I$16))))))))))</f>
        <v>Kt CO2e/año</v>
      </c>
      <c r="K762" s="34" t="s">
        <v>531</v>
      </c>
    </row>
    <row r="763" spans="1:48" x14ac:dyDescent="0.25">
      <c r="I763" s="115">
        <f>+IF(OR(J763="OIL",J763="OIL-eq"),$H$5,IF(J763="GAS",$H$4,IF(J763="GSL",$H$8,IF(J763="DSL",$H$9,IF(J763="KER",$H$10,IF(J763="LPG",$H$11,IF(J763="HFO",$H$12,IF(J763="AVG",$H$13,IF(J763="RFG",$H$14,IF(J763="ELC",$H$15,$H$16))))))))))</f>
        <v>1</v>
      </c>
      <c r="J763" s="106" t="s">
        <v>488</v>
      </c>
      <c r="K763" s="108" t="s">
        <v>389</v>
      </c>
    </row>
    <row r="764" spans="1:48" x14ac:dyDescent="0.25">
      <c r="H764" s="12"/>
      <c r="I764" s="12"/>
      <c r="J764" s="15"/>
      <c r="K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:48" x14ac:dyDescent="0.25">
      <c r="D766" s="131"/>
      <c r="E766" s="131"/>
      <c r="G766" s="15"/>
      <c r="H766" s="17" t="str">
        <f t="shared" ref="H766:H772" si="221">+$B$1</f>
        <v>DIC5</v>
      </c>
      <c r="I766" s="24"/>
      <c r="J766" s="24" t="s">
        <v>148</v>
      </c>
      <c r="K766" s="108" t="s">
        <v>451</v>
      </c>
      <c r="L766" s="22" t="str">
        <f>+$B$3</f>
        <v>GU - Gas</v>
      </c>
      <c r="M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R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8" x14ac:dyDescent="0.25">
      <c r="D767" s="131"/>
      <c r="E767" s="131"/>
      <c r="G767" s="15"/>
      <c r="H767" s="17" t="str">
        <f t="shared" si="221"/>
        <v>DIC5</v>
      </c>
      <c r="I767" s="24" t="s">
        <v>151</v>
      </c>
      <c r="J767" s="24" t="s">
        <v>149</v>
      </c>
      <c r="K767" s="108" t="s">
        <v>206</v>
      </c>
      <c r="L767" s="22" t="str">
        <f>+$B$4</f>
        <v>LLO - Ligth</v>
      </c>
      <c r="M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AA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R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8" x14ac:dyDescent="0.25">
      <c r="D768" s="131"/>
      <c r="E768" s="131"/>
      <c r="G768" s="15"/>
      <c r="H768" s="17" t="str">
        <f t="shared" si="221"/>
        <v>DIC5</v>
      </c>
      <c r="I768" s="24"/>
      <c r="J768" s="109"/>
      <c r="K768" s="108"/>
      <c r="L768" s="22" t="str">
        <f>+$B$5</f>
        <v>LLO - Heavy</v>
      </c>
      <c r="M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R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8" x14ac:dyDescent="0.25">
      <c r="D769" s="131"/>
      <c r="E769" s="131"/>
      <c r="G769" s="15"/>
      <c r="H769" s="17" t="str">
        <f t="shared" si="221"/>
        <v>DIC5</v>
      </c>
      <c r="I769" s="24"/>
      <c r="J769" s="24" t="s">
        <v>152</v>
      </c>
      <c r="K769" s="108" t="s">
        <v>207</v>
      </c>
      <c r="L769" s="22" t="str">
        <f>+$B$6</f>
        <v>PU - Ligth</v>
      </c>
      <c r="M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N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O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P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Q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R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R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8" x14ac:dyDescent="0.25">
      <c r="D770" s="131"/>
      <c r="E770" s="131"/>
      <c r="G770" s="15"/>
      <c r="H770" s="17" t="str">
        <f t="shared" si="221"/>
        <v>DIC5</v>
      </c>
      <c r="I770" s="24"/>
      <c r="J770" s="24" t="s">
        <v>153</v>
      </c>
      <c r="K770" s="108" t="s">
        <v>208</v>
      </c>
      <c r="L770" s="22" t="str">
        <f>+$B$7</f>
        <v>VMM - Medium</v>
      </c>
      <c r="M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T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R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8" x14ac:dyDescent="0.25">
      <c r="D771" s="131"/>
      <c r="E771" s="131"/>
      <c r="G771" s="15"/>
      <c r="H771" s="17" t="str">
        <f t="shared" si="221"/>
        <v>DIC5</v>
      </c>
      <c r="I771" s="24"/>
      <c r="J771" s="24" t="s">
        <v>154</v>
      </c>
      <c r="K771" s="108" t="s">
        <v>284</v>
      </c>
      <c r="L771" s="22" t="str">
        <f>+$B$8</f>
        <v>VSM - Medium</v>
      </c>
      <c r="M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R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S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T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R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8" x14ac:dyDescent="0.25">
      <c r="G772" s="15"/>
      <c r="H772" s="17" t="str">
        <f t="shared" si="221"/>
        <v>DIC5</v>
      </c>
      <c r="I772" s="24"/>
      <c r="J772" s="24" t="s">
        <v>155</v>
      </c>
      <c r="K772" s="108" t="s">
        <v>209</v>
      </c>
      <c r="L772" s="22" t="str">
        <f>+$B$9</f>
        <v>VIM - GAS</v>
      </c>
      <c r="M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AA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B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R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8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22"/>
      <c r="M773" s="69">
        <f>+SUM(M766:M772)</f>
        <v>117.37131333954532</v>
      </c>
      <c r="N773" s="69">
        <f t="shared" ref="N773" si="222">+SUM(N766:N772)</f>
        <v>117.19763860475449</v>
      </c>
      <c r="O773" s="69">
        <f t="shared" ref="O773:AR773" si="223">+SUM(O766:O772)</f>
        <v>117.06656333321426</v>
      </c>
      <c r="P773" s="69">
        <f t="shared" si="223"/>
        <v>116.93548806167401</v>
      </c>
      <c r="Q773" s="69">
        <f t="shared" si="223"/>
        <v>116.80441279013375</v>
      </c>
      <c r="R773" s="69">
        <f t="shared" si="223"/>
        <v>114.02330939782873</v>
      </c>
      <c r="S773" s="69">
        <f t="shared" si="223"/>
        <v>112.98159583130693</v>
      </c>
      <c r="T773" s="69">
        <f t="shared" si="223"/>
        <v>78.963924270666311</v>
      </c>
      <c r="U773" s="69">
        <f t="shared" si="223"/>
        <v>78.963924270666311</v>
      </c>
      <c r="V773" s="69">
        <f t="shared" si="223"/>
        <v>78.963924270666311</v>
      </c>
      <c r="W773" s="69">
        <f t="shared" si="223"/>
        <v>78.963924270666311</v>
      </c>
      <c r="X773" s="69">
        <f t="shared" si="223"/>
        <v>78.963924270666311</v>
      </c>
      <c r="Y773" s="69">
        <f t="shared" si="223"/>
        <v>78.963924270666311</v>
      </c>
      <c r="Z773" s="69">
        <f t="shared" si="223"/>
        <v>78.963924270666311</v>
      </c>
      <c r="AA773" s="69">
        <f t="shared" si="223"/>
        <v>1.3984410434302199</v>
      </c>
      <c r="AB773" s="69">
        <f t="shared" si="223"/>
        <v>0</v>
      </c>
      <c r="AC773" s="69">
        <f t="shared" si="223"/>
        <v>0</v>
      </c>
      <c r="AD773" s="69">
        <f t="shared" si="223"/>
        <v>0</v>
      </c>
      <c r="AE773" s="69">
        <f t="shared" si="223"/>
        <v>0</v>
      </c>
      <c r="AF773" s="69">
        <f t="shared" si="223"/>
        <v>0</v>
      </c>
      <c r="AG773" s="69">
        <f t="shared" si="223"/>
        <v>0</v>
      </c>
      <c r="AH773" s="69">
        <f t="shared" si="223"/>
        <v>0</v>
      </c>
      <c r="AI773" s="69">
        <f t="shared" si="223"/>
        <v>0</v>
      </c>
      <c r="AJ773" s="69">
        <f t="shared" si="223"/>
        <v>0</v>
      </c>
      <c r="AK773" s="69">
        <f t="shared" si="223"/>
        <v>0</v>
      </c>
      <c r="AL773" s="69">
        <f t="shared" si="223"/>
        <v>0</v>
      </c>
      <c r="AM773" s="69">
        <f t="shared" si="223"/>
        <v>0</v>
      </c>
      <c r="AN773" s="69">
        <f t="shared" si="223"/>
        <v>0</v>
      </c>
      <c r="AO773" s="69">
        <f t="shared" si="223"/>
        <v>0</v>
      </c>
      <c r="AP773" s="69">
        <f t="shared" si="223"/>
        <v>0</v>
      </c>
      <c r="AQ773" s="69">
        <f t="shared" si="223"/>
        <v>0</v>
      </c>
      <c r="AR773" s="69">
        <f t="shared" si="223"/>
        <v>0</v>
      </c>
    </row>
    <row r="775" spans="1:48" ht="18.75" x14ac:dyDescent="0.3">
      <c r="I775" s="17" t="str">
        <f>+IF(OR(J776="OIL",J776="OIL-eq"),$I$5,IF(J776="GAS",$I$4,IF(J776="GSL",$I$8,IF(J776="DSL",$I$9,IF(J776="KER",$I$10,IF(J776="LPG",$I$11,IF(J776="HFO",$I$12,IF(J776="AVG",$I$13,IF(J776="RFG",$I$14,IF(J776="ELC",$I$15,$I$16))))))))))</f>
        <v>Kt CO2e/año</v>
      </c>
      <c r="K775" s="34" t="s">
        <v>532</v>
      </c>
    </row>
    <row r="776" spans="1:48" x14ac:dyDescent="0.25">
      <c r="I776" s="115">
        <f>+IF(OR(J776="OIL",J776="OIL-eq"),$H$5,IF(J776="GAS",$H$4,IF(J776="GSL",$H$8,IF(J776="DSL",$H$9,IF(J776="KER",$H$10,IF(J776="LPG",$H$11,IF(J776="HFO",$H$12,IF(J776="AVG",$H$13,IF(J776="RFG",$H$14,IF(J776="ELC",$H$15,$H$16))))))))))</f>
        <v>1</v>
      </c>
      <c r="J776" s="106" t="s">
        <v>488</v>
      </c>
      <c r="K776" s="108" t="s">
        <v>389</v>
      </c>
    </row>
    <row r="777" spans="1:48" x14ac:dyDescent="0.25">
      <c r="H777" s="12"/>
      <c r="I777" s="12"/>
      <c r="J777" s="15"/>
      <c r="K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:48" x14ac:dyDescent="0.25">
      <c r="D779" s="131"/>
      <c r="E779" s="131"/>
      <c r="G779" s="15"/>
      <c r="H779" s="17" t="str">
        <f t="shared" ref="H779:H785" si="224">+$B$1</f>
        <v>DIC5</v>
      </c>
      <c r="I779" s="24"/>
      <c r="J779" s="24" t="s">
        <v>148</v>
      </c>
      <c r="K779" s="108" t="s">
        <v>452</v>
      </c>
      <c r="L779" s="22" t="str">
        <f>+$B$3</f>
        <v>GU - Gas</v>
      </c>
      <c r="M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R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8" x14ac:dyDescent="0.25">
      <c r="D780" s="131"/>
      <c r="E780" s="131"/>
      <c r="G780" s="15"/>
      <c r="H780" s="17" t="str">
        <f t="shared" si="224"/>
        <v>DIC5</v>
      </c>
      <c r="I780" s="24" t="s">
        <v>151</v>
      </c>
      <c r="J780" s="24" t="s">
        <v>149</v>
      </c>
      <c r="K780" s="108" t="s">
        <v>454</v>
      </c>
      <c r="L780" s="22" t="str">
        <f>+$B$4</f>
        <v>LLO - Ligth</v>
      </c>
      <c r="M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R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8" x14ac:dyDescent="0.25">
      <c r="D781" s="131"/>
      <c r="E781" s="131"/>
      <c r="G781" s="15"/>
      <c r="H781" s="17" t="str">
        <f t="shared" si="224"/>
        <v>DIC5</v>
      </c>
      <c r="I781" s="24"/>
      <c r="J781" s="109"/>
      <c r="K781" s="108"/>
      <c r="L781" s="22" t="str">
        <f>+$B$5</f>
        <v>LLO - Heavy</v>
      </c>
      <c r="M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R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8" x14ac:dyDescent="0.25">
      <c r="D782" s="131"/>
      <c r="E782" s="131"/>
      <c r="G782" s="15"/>
      <c r="H782" s="17" t="str">
        <f t="shared" si="224"/>
        <v>DIC5</v>
      </c>
      <c r="I782" s="24"/>
      <c r="J782" s="24" t="s">
        <v>152</v>
      </c>
      <c r="K782" s="108" t="s">
        <v>281</v>
      </c>
      <c r="L782" s="22" t="str">
        <f>+$B$6</f>
        <v>PU - Ligth</v>
      </c>
      <c r="M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R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8" x14ac:dyDescent="0.25">
      <c r="D783" s="131"/>
      <c r="E783" s="131"/>
      <c r="G783" s="15"/>
      <c r="H783" s="17" t="str">
        <f t="shared" si="224"/>
        <v>DIC5</v>
      </c>
      <c r="I783" s="24"/>
      <c r="J783" s="24" t="s">
        <v>153</v>
      </c>
      <c r="K783" s="108" t="s">
        <v>282</v>
      </c>
      <c r="L783" s="22" t="str">
        <f>+$B$7</f>
        <v>VMM - Medium</v>
      </c>
      <c r="M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R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8" x14ac:dyDescent="0.25">
      <c r="D784" s="131"/>
      <c r="E784" s="131"/>
      <c r="G784" s="15"/>
      <c r="H784" s="17" t="str">
        <f t="shared" si="224"/>
        <v>DIC5</v>
      </c>
      <c r="I784" s="24"/>
      <c r="J784" s="24" t="s">
        <v>154</v>
      </c>
      <c r="K784" s="108" t="s">
        <v>283</v>
      </c>
      <c r="L784" s="22" t="str">
        <f>+$B$8</f>
        <v>VSM - Medium</v>
      </c>
      <c r="M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R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8" x14ac:dyDescent="0.25">
      <c r="G785" s="15"/>
      <c r="H785" s="17" t="str">
        <f t="shared" si="224"/>
        <v>DIC5</v>
      </c>
      <c r="I785" s="24"/>
      <c r="J785" s="24" t="s">
        <v>155</v>
      </c>
      <c r="K785" s="108" t="s">
        <v>453</v>
      </c>
      <c r="L785" s="22" t="str">
        <f>+$B$9</f>
        <v>VIM - GAS</v>
      </c>
      <c r="M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R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8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22"/>
      <c r="M786" s="69">
        <f>+SUM(M779:M785)</f>
        <v>0</v>
      </c>
      <c r="N786" s="69">
        <f t="shared" ref="N786" si="225">+SUM(N779:N785)</f>
        <v>0</v>
      </c>
      <c r="O786" s="69">
        <f t="shared" ref="O786:AR786" si="226">+SUM(O779:O785)</f>
        <v>0</v>
      </c>
      <c r="P786" s="69">
        <f t="shared" si="226"/>
        <v>0</v>
      </c>
      <c r="Q786" s="69">
        <f t="shared" si="226"/>
        <v>0</v>
      </c>
      <c r="R786" s="69">
        <f t="shared" si="226"/>
        <v>0</v>
      </c>
      <c r="S786" s="69">
        <f t="shared" si="226"/>
        <v>0</v>
      </c>
      <c r="T786" s="69">
        <f t="shared" si="226"/>
        <v>0</v>
      </c>
      <c r="U786" s="69">
        <f t="shared" si="226"/>
        <v>0</v>
      </c>
      <c r="V786" s="69">
        <f t="shared" si="226"/>
        <v>0</v>
      </c>
      <c r="W786" s="69">
        <f t="shared" si="226"/>
        <v>0</v>
      </c>
      <c r="X786" s="69">
        <f t="shared" si="226"/>
        <v>0</v>
      </c>
      <c r="Y786" s="69">
        <f t="shared" si="226"/>
        <v>0</v>
      </c>
      <c r="Z786" s="69">
        <f t="shared" si="226"/>
        <v>0</v>
      </c>
      <c r="AA786" s="69">
        <f t="shared" si="226"/>
        <v>0</v>
      </c>
      <c r="AB786" s="69">
        <f t="shared" si="226"/>
        <v>0</v>
      </c>
      <c r="AC786" s="69">
        <f t="shared" si="226"/>
        <v>0</v>
      </c>
      <c r="AD786" s="69">
        <f t="shared" si="226"/>
        <v>0</v>
      </c>
      <c r="AE786" s="69">
        <f t="shared" si="226"/>
        <v>0</v>
      </c>
      <c r="AF786" s="69">
        <f t="shared" si="226"/>
        <v>0</v>
      </c>
      <c r="AG786" s="69">
        <f t="shared" si="226"/>
        <v>0</v>
      </c>
      <c r="AH786" s="69">
        <f t="shared" si="226"/>
        <v>0</v>
      </c>
      <c r="AI786" s="69">
        <f t="shared" si="226"/>
        <v>0</v>
      </c>
      <c r="AJ786" s="69">
        <f t="shared" si="226"/>
        <v>0</v>
      </c>
      <c r="AK786" s="69">
        <f t="shared" si="226"/>
        <v>0</v>
      </c>
      <c r="AL786" s="69">
        <f t="shared" si="226"/>
        <v>0</v>
      </c>
      <c r="AM786" s="69">
        <f t="shared" si="226"/>
        <v>0</v>
      </c>
      <c r="AN786" s="69">
        <f t="shared" si="226"/>
        <v>0</v>
      </c>
      <c r="AO786" s="69">
        <f t="shared" si="226"/>
        <v>0</v>
      </c>
      <c r="AP786" s="69">
        <f t="shared" si="226"/>
        <v>0</v>
      </c>
      <c r="AQ786" s="69">
        <f t="shared" si="226"/>
        <v>0</v>
      </c>
      <c r="AR786" s="69">
        <f t="shared" si="226"/>
        <v>0</v>
      </c>
    </row>
    <row r="788" spans="1:48" s="90" customFormat="1" ht="18.75" x14ac:dyDescent="0.3">
      <c r="A788" s="136"/>
      <c r="B788" s="136"/>
      <c r="C788" s="136"/>
      <c r="D788" s="136"/>
      <c r="E788" s="136"/>
      <c r="F788" s="208"/>
      <c r="H788" s="91"/>
      <c r="I788" s="91" t="str">
        <f>+IF(OR(J789="OIL",J789="OIL-eq"),$I$5,IF(J789="GAS",$I$4,IF(J789="GSL",$I$8,IF(J789="DSL",$I$9,IF(J789="KER",$I$10,IF(J789="LPG",$I$11,IF(J789="HFO",$I$12,IF(J789="AVG",$I$13,IF(J789="RFG",$I$14,IF(J789="ELC",$I$15,$I$16))))))))))</f>
        <v>Kt CO2e/año</v>
      </c>
      <c r="K788" s="92" t="s">
        <v>533</v>
      </c>
      <c r="L788" s="22"/>
    </row>
    <row r="789" spans="1:48" x14ac:dyDescent="0.25">
      <c r="I789" s="115">
        <f>+IF(OR(J789="OIL",J789="OIL-eq"),$H$5,IF(J789="GAS",$H$4,IF(J789="GSL",$H$8,IF(J789="DSL",$H$9,IF(J789="KER",$H$10,IF(J789="LPG",$H$11,IF(J789="HFO",$H$12,IF(J789="AVG",$H$13,IF(J789="RFG",$H$14,IF(J789="ELC",$H$15,$H$16))))))))))</f>
        <v>1</v>
      </c>
      <c r="J789" s="106" t="s">
        <v>488</v>
      </c>
      <c r="K789" s="41" t="s">
        <v>26</v>
      </c>
    </row>
    <row r="790" spans="1:48" x14ac:dyDescent="0.25">
      <c r="H790" s="12"/>
      <c r="I790" s="12"/>
      <c r="J790" s="15"/>
      <c r="K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:48" x14ac:dyDescent="0.25">
      <c r="H792" s="17" t="str">
        <f t="shared" ref="H792:H798" si="227">+$B$1</f>
        <v>DIC5</v>
      </c>
      <c r="J792" s="61" t="s">
        <v>148</v>
      </c>
      <c r="K792" s="19" t="s">
        <v>320</v>
      </c>
      <c r="L792" s="22" t="str">
        <f>+$B$3</f>
        <v>GU - Gas</v>
      </c>
      <c r="M792" s="21">
        <f>+M805+M818</f>
        <v>0</v>
      </c>
      <c r="N792" s="21">
        <f t="shared" ref="N792:AR792" si="228">+N805+N818</f>
        <v>0</v>
      </c>
      <c r="O792" s="21">
        <f t="shared" si="228"/>
        <v>0</v>
      </c>
      <c r="P792" s="21">
        <f t="shared" si="228"/>
        <v>0</v>
      </c>
      <c r="Q792" s="21">
        <f t="shared" si="228"/>
        <v>0</v>
      </c>
      <c r="R792" s="21">
        <f t="shared" si="228"/>
        <v>0</v>
      </c>
      <c r="S792" s="21">
        <f t="shared" si="228"/>
        <v>0</v>
      </c>
      <c r="T792" s="21">
        <f t="shared" si="228"/>
        <v>0</v>
      </c>
      <c r="U792" s="21">
        <f t="shared" si="228"/>
        <v>0</v>
      </c>
      <c r="V792" s="21">
        <f t="shared" si="228"/>
        <v>0</v>
      </c>
      <c r="W792" s="21">
        <f t="shared" si="228"/>
        <v>0</v>
      </c>
      <c r="X792" s="21">
        <f t="shared" si="228"/>
        <v>0</v>
      </c>
      <c r="Y792" s="21">
        <f t="shared" si="228"/>
        <v>0</v>
      </c>
      <c r="Z792" s="21">
        <f t="shared" si="228"/>
        <v>0</v>
      </c>
      <c r="AA792" s="21">
        <f t="shared" si="228"/>
        <v>0</v>
      </c>
      <c r="AB792" s="21">
        <f t="shared" si="228"/>
        <v>0</v>
      </c>
      <c r="AC792" s="21">
        <f t="shared" si="228"/>
        <v>0</v>
      </c>
      <c r="AD792" s="21">
        <f t="shared" si="228"/>
        <v>0</v>
      </c>
      <c r="AE792" s="21">
        <f t="shared" si="228"/>
        <v>0</v>
      </c>
      <c r="AF792" s="21">
        <f t="shared" si="228"/>
        <v>0</v>
      </c>
      <c r="AG792" s="21">
        <f t="shared" si="228"/>
        <v>0</v>
      </c>
      <c r="AH792" s="21">
        <f t="shared" si="228"/>
        <v>0</v>
      </c>
      <c r="AI792" s="21">
        <f t="shared" si="228"/>
        <v>0</v>
      </c>
      <c r="AJ792" s="21">
        <f t="shared" si="228"/>
        <v>0</v>
      </c>
      <c r="AK792" s="21">
        <f t="shared" si="228"/>
        <v>0</v>
      </c>
      <c r="AL792" s="21">
        <f t="shared" si="228"/>
        <v>0</v>
      </c>
      <c r="AM792" s="21">
        <f t="shared" si="228"/>
        <v>0</v>
      </c>
      <c r="AN792" s="21">
        <f t="shared" si="228"/>
        <v>0</v>
      </c>
      <c r="AO792" s="21">
        <f t="shared" si="228"/>
        <v>0</v>
      </c>
      <c r="AP792" s="21">
        <f t="shared" si="228"/>
        <v>0</v>
      </c>
      <c r="AQ792" s="21">
        <f t="shared" si="228"/>
        <v>0</v>
      </c>
      <c r="AR792" s="21">
        <f t="shared" si="228"/>
        <v>0</v>
      </c>
    </row>
    <row r="793" spans="1:48" x14ac:dyDescent="0.25">
      <c r="H793" s="17" t="str">
        <f t="shared" si="227"/>
        <v>DIC5</v>
      </c>
      <c r="J793" s="61" t="s">
        <v>149</v>
      </c>
      <c r="K793" s="19" t="s">
        <v>322</v>
      </c>
      <c r="L793" s="22" t="str">
        <f>+$B$4</f>
        <v>LLO - Ligth</v>
      </c>
      <c r="M793" s="21">
        <f t="shared" ref="M793:AR798" si="229">+M806+M819</f>
        <v>176.47342665939641</v>
      </c>
      <c r="N793" s="21">
        <f t="shared" si="229"/>
        <v>167.8723599801543</v>
      </c>
      <c r="O793" s="21">
        <f t="shared" si="229"/>
        <v>150.54631173449019</v>
      </c>
      <c r="P793" s="21">
        <f t="shared" si="229"/>
        <v>146.20549470760221</v>
      </c>
      <c r="Q793" s="21">
        <f t="shared" si="229"/>
        <v>86.882015949233903</v>
      </c>
      <c r="R793" s="21">
        <f t="shared" si="229"/>
        <v>82.342029789330496</v>
      </c>
      <c r="S793" s="21">
        <f t="shared" si="229"/>
        <v>77.802043629427303</v>
      </c>
      <c r="T793" s="21">
        <f t="shared" si="229"/>
        <v>74.201875943520804</v>
      </c>
      <c r="U793" s="21">
        <f t="shared" si="229"/>
        <v>34.296306637548398</v>
      </c>
      <c r="V793" s="21">
        <f t="shared" si="229"/>
        <v>21.625266026239601</v>
      </c>
      <c r="W793" s="21">
        <f t="shared" si="229"/>
        <v>11.0563782705484</v>
      </c>
      <c r="X793" s="21">
        <f t="shared" si="229"/>
        <v>10.788298889969299</v>
      </c>
      <c r="Y793" s="21">
        <f t="shared" si="229"/>
        <v>10.788298889969299</v>
      </c>
      <c r="Z793" s="21">
        <f t="shared" si="229"/>
        <v>3.8052255974804199</v>
      </c>
      <c r="AA793" s="21">
        <f t="shared" si="229"/>
        <v>0</v>
      </c>
      <c r="AB793" s="21">
        <f t="shared" si="229"/>
        <v>0</v>
      </c>
      <c r="AC793" s="21">
        <f t="shared" si="229"/>
        <v>0</v>
      </c>
      <c r="AD793" s="21">
        <f t="shared" si="229"/>
        <v>0</v>
      </c>
      <c r="AE793" s="21">
        <f t="shared" si="229"/>
        <v>0</v>
      </c>
      <c r="AF793" s="21">
        <f t="shared" si="229"/>
        <v>0</v>
      </c>
      <c r="AG793" s="21">
        <f t="shared" si="229"/>
        <v>0</v>
      </c>
      <c r="AH793" s="21">
        <f t="shared" si="229"/>
        <v>0</v>
      </c>
      <c r="AI793" s="21">
        <f t="shared" si="229"/>
        <v>0</v>
      </c>
      <c r="AJ793" s="21">
        <f t="shared" si="229"/>
        <v>0</v>
      </c>
      <c r="AK793" s="21">
        <f t="shared" si="229"/>
        <v>0</v>
      </c>
      <c r="AL793" s="21">
        <f t="shared" si="229"/>
        <v>0</v>
      </c>
      <c r="AM793" s="21">
        <f t="shared" si="229"/>
        <v>0</v>
      </c>
      <c r="AN793" s="21">
        <f t="shared" si="229"/>
        <v>0</v>
      </c>
      <c r="AO793" s="21">
        <f t="shared" si="229"/>
        <v>0</v>
      </c>
      <c r="AP793" s="21">
        <f t="shared" si="229"/>
        <v>0</v>
      </c>
      <c r="AQ793" s="21">
        <f t="shared" si="229"/>
        <v>0</v>
      </c>
      <c r="AR793" s="21">
        <f t="shared" si="229"/>
        <v>0</v>
      </c>
    </row>
    <row r="794" spans="1:48" x14ac:dyDescent="0.25">
      <c r="H794" s="17" t="str">
        <f t="shared" si="227"/>
        <v>DIC5</v>
      </c>
      <c r="J794" s="61" t="s">
        <v>151</v>
      </c>
      <c r="K794" s="19" t="s">
        <v>324</v>
      </c>
      <c r="L794" s="22" t="str">
        <f>+$B$5</f>
        <v>LLO - Heavy</v>
      </c>
      <c r="M794" s="21">
        <f t="shared" si="229"/>
        <v>0</v>
      </c>
      <c r="N794" s="21">
        <f t="shared" si="229"/>
        <v>0</v>
      </c>
      <c r="O794" s="21">
        <f t="shared" si="229"/>
        <v>0</v>
      </c>
      <c r="P794" s="21">
        <f t="shared" si="229"/>
        <v>0</v>
      </c>
      <c r="Q794" s="21">
        <f t="shared" si="229"/>
        <v>0</v>
      </c>
      <c r="R794" s="21">
        <f t="shared" si="229"/>
        <v>0</v>
      </c>
      <c r="S794" s="21">
        <f t="shared" si="229"/>
        <v>0</v>
      </c>
      <c r="T794" s="21">
        <f t="shared" si="229"/>
        <v>0</v>
      </c>
      <c r="U794" s="21">
        <f t="shared" si="229"/>
        <v>0</v>
      </c>
      <c r="V794" s="21">
        <f t="shared" si="229"/>
        <v>0</v>
      </c>
      <c r="W794" s="21">
        <f t="shared" si="229"/>
        <v>0</v>
      </c>
      <c r="X794" s="21">
        <f t="shared" si="229"/>
        <v>0</v>
      </c>
      <c r="Y794" s="21">
        <f t="shared" si="229"/>
        <v>0</v>
      </c>
      <c r="Z794" s="21">
        <f t="shared" si="229"/>
        <v>0</v>
      </c>
      <c r="AA794" s="21">
        <f t="shared" si="229"/>
        <v>0</v>
      </c>
      <c r="AB794" s="21">
        <f t="shared" si="229"/>
        <v>0</v>
      </c>
      <c r="AC794" s="21">
        <f t="shared" si="229"/>
        <v>0</v>
      </c>
      <c r="AD794" s="21">
        <f t="shared" si="229"/>
        <v>0</v>
      </c>
      <c r="AE794" s="21">
        <f t="shared" si="229"/>
        <v>0</v>
      </c>
      <c r="AF794" s="21">
        <f t="shared" si="229"/>
        <v>0</v>
      </c>
      <c r="AG794" s="21">
        <f t="shared" si="229"/>
        <v>0</v>
      </c>
      <c r="AH794" s="21">
        <f t="shared" si="229"/>
        <v>0</v>
      </c>
      <c r="AI794" s="21">
        <f t="shared" si="229"/>
        <v>0</v>
      </c>
      <c r="AJ794" s="21">
        <f t="shared" si="229"/>
        <v>0</v>
      </c>
      <c r="AK794" s="21">
        <f t="shared" si="229"/>
        <v>0</v>
      </c>
      <c r="AL794" s="21">
        <f t="shared" si="229"/>
        <v>0</v>
      </c>
      <c r="AM794" s="21">
        <f t="shared" si="229"/>
        <v>0</v>
      </c>
      <c r="AN794" s="21">
        <f t="shared" si="229"/>
        <v>0</v>
      </c>
      <c r="AO794" s="21">
        <f t="shared" si="229"/>
        <v>0</v>
      </c>
      <c r="AP794" s="21">
        <f t="shared" si="229"/>
        <v>0</v>
      </c>
      <c r="AQ794" s="21">
        <f t="shared" si="229"/>
        <v>0</v>
      </c>
      <c r="AR794" s="21">
        <f t="shared" si="229"/>
        <v>0</v>
      </c>
    </row>
    <row r="795" spans="1:48" x14ac:dyDescent="0.25">
      <c r="H795" s="17" t="str">
        <f t="shared" si="227"/>
        <v>DIC5</v>
      </c>
      <c r="J795" s="61" t="s">
        <v>152</v>
      </c>
      <c r="K795" s="19" t="s">
        <v>326</v>
      </c>
      <c r="L795" s="22" t="str">
        <f>+$B$6</f>
        <v>PU - Ligth</v>
      </c>
      <c r="M795" s="21">
        <f t="shared" si="229"/>
        <v>0</v>
      </c>
      <c r="N795" s="21">
        <f t="shared" si="229"/>
        <v>0</v>
      </c>
      <c r="O795" s="21">
        <f t="shared" si="229"/>
        <v>0</v>
      </c>
      <c r="P795" s="21">
        <f t="shared" si="229"/>
        <v>0</v>
      </c>
      <c r="Q795" s="21">
        <f t="shared" si="229"/>
        <v>0</v>
      </c>
      <c r="R795" s="21">
        <f t="shared" si="229"/>
        <v>0.41032216848578801</v>
      </c>
      <c r="S795" s="21">
        <f t="shared" si="229"/>
        <v>0.38843831949988</v>
      </c>
      <c r="T795" s="21">
        <f t="shared" si="229"/>
        <v>4.4253763801233102E-2</v>
      </c>
      <c r="U795" s="21">
        <f t="shared" si="229"/>
        <v>0</v>
      </c>
      <c r="V795" s="21">
        <f t="shared" si="229"/>
        <v>0</v>
      </c>
      <c r="W795" s="21">
        <f t="shared" si="229"/>
        <v>0</v>
      </c>
      <c r="X795" s="21">
        <f t="shared" si="229"/>
        <v>0</v>
      </c>
      <c r="Y795" s="21">
        <f t="shared" si="229"/>
        <v>0</v>
      </c>
      <c r="Z795" s="21">
        <f t="shared" si="229"/>
        <v>0</v>
      </c>
      <c r="AA795" s="21">
        <f t="shared" si="229"/>
        <v>0</v>
      </c>
      <c r="AB795" s="21">
        <f t="shared" si="229"/>
        <v>0</v>
      </c>
      <c r="AC795" s="21">
        <f t="shared" si="229"/>
        <v>0</v>
      </c>
      <c r="AD795" s="21">
        <f t="shared" si="229"/>
        <v>0</v>
      </c>
      <c r="AE795" s="21">
        <f t="shared" si="229"/>
        <v>0</v>
      </c>
      <c r="AF795" s="21">
        <f t="shared" si="229"/>
        <v>0</v>
      </c>
      <c r="AG795" s="21">
        <f t="shared" si="229"/>
        <v>0</v>
      </c>
      <c r="AH795" s="21">
        <f t="shared" si="229"/>
        <v>0</v>
      </c>
      <c r="AI795" s="21">
        <f t="shared" si="229"/>
        <v>0</v>
      </c>
      <c r="AJ795" s="21">
        <f t="shared" si="229"/>
        <v>0</v>
      </c>
      <c r="AK795" s="21">
        <f t="shared" si="229"/>
        <v>0</v>
      </c>
      <c r="AL795" s="21">
        <f t="shared" si="229"/>
        <v>0</v>
      </c>
      <c r="AM795" s="21">
        <f t="shared" si="229"/>
        <v>0</v>
      </c>
      <c r="AN795" s="21">
        <f t="shared" si="229"/>
        <v>0</v>
      </c>
      <c r="AO795" s="21">
        <f t="shared" si="229"/>
        <v>0</v>
      </c>
      <c r="AP795" s="21">
        <f t="shared" si="229"/>
        <v>0</v>
      </c>
      <c r="AQ795" s="21">
        <f t="shared" si="229"/>
        <v>0</v>
      </c>
      <c r="AR795" s="21">
        <f t="shared" si="229"/>
        <v>0</v>
      </c>
    </row>
    <row r="796" spans="1:48" x14ac:dyDescent="0.25">
      <c r="H796" s="17" t="str">
        <f t="shared" si="227"/>
        <v>DIC5</v>
      </c>
      <c r="J796" s="61" t="s">
        <v>153</v>
      </c>
      <c r="K796" s="19" t="s">
        <v>328</v>
      </c>
      <c r="L796" s="22" t="str">
        <f>+$B$7</f>
        <v>VMM - Medium</v>
      </c>
      <c r="M796" s="21">
        <f t="shared" si="229"/>
        <v>0</v>
      </c>
      <c r="N796" s="21">
        <f t="shared" si="229"/>
        <v>0</v>
      </c>
      <c r="O796" s="21">
        <f t="shared" si="229"/>
        <v>0</v>
      </c>
      <c r="P796" s="21">
        <f t="shared" si="229"/>
        <v>0</v>
      </c>
      <c r="Q796" s="21">
        <f t="shared" si="229"/>
        <v>0</v>
      </c>
      <c r="R796" s="21">
        <f t="shared" si="229"/>
        <v>0</v>
      </c>
      <c r="S796" s="21">
        <f t="shared" si="229"/>
        <v>0</v>
      </c>
      <c r="T796" s="21">
        <f t="shared" si="229"/>
        <v>0</v>
      </c>
      <c r="U796" s="21">
        <f t="shared" si="229"/>
        <v>0</v>
      </c>
      <c r="V796" s="21">
        <f t="shared" si="229"/>
        <v>0</v>
      </c>
      <c r="W796" s="21">
        <f t="shared" si="229"/>
        <v>0</v>
      </c>
      <c r="X796" s="21">
        <f t="shared" si="229"/>
        <v>0</v>
      </c>
      <c r="Y796" s="21">
        <f t="shared" si="229"/>
        <v>0</v>
      </c>
      <c r="Z796" s="21">
        <f t="shared" si="229"/>
        <v>0</v>
      </c>
      <c r="AA796" s="21">
        <f t="shared" si="229"/>
        <v>0</v>
      </c>
      <c r="AB796" s="21">
        <f t="shared" si="229"/>
        <v>0</v>
      </c>
      <c r="AC796" s="21">
        <f t="shared" si="229"/>
        <v>0</v>
      </c>
      <c r="AD796" s="21">
        <f t="shared" si="229"/>
        <v>0</v>
      </c>
      <c r="AE796" s="21">
        <f t="shared" si="229"/>
        <v>0</v>
      </c>
      <c r="AF796" s="21">
        <f t="shared" si="229"/>
        <v>0</v>
      </c>
      <c r="AG796" s="21">
        <f t="shared" si="229"/>
        <v>0</v>
      </c>
      <c r="AH796" s="21">
        <f t="shared" si="229"/>
        <v>0</v>
      </c>
      <c r="AI796" s="21">
        <f t="shared" si="229"/>
        <v>0</v>
      </c>
      <c r="AJ796" s="21">
        <f t="shared" si="229"/>
        <v>0</v>
      </c>
      <c r="AK796" s="21">
        <f t="shared" si="229"/>
        <v>0</v>
      </c>
      <c r="AL796" s="21">
        <f t="shared" si="229"/>
        <v>0</v>
      </c>
      <c r="AM796" s="21">
        <f t="shared" si="229"/>
        <v>0</v>
      </c>
      <c r="AN796" s="21">
        <f t="shared" si="229"/>
        <v>0</v>
      </c>
      <c r="AO796" s="21">
        <f t="shared" si="229"/>
        <v>0</v>
      </c>
      <c r="AP796" s="21">
        <f t="shared" si="229"/>
        <v>0</v>
      </c>
      <c r="AQ796" s="21">
        <f t="shared" si="229"/>
        <v>0</v>
      </c>
      <c r="AR796" s="21">
        <f t="shared" si="229"/>
        <v>0</v>
      </c>
    </row>
    <row r="797" spans="1:48" x14ac:dyDescent="0.25">
      <c r="H797" s="17" t="str">
        <f t="shared" si="227"/>
        <v>DIC5</v>
      </c>
      <c r="J797" s="61" t="s">
        <v>154</v>
      </c>
      <c r="K797" s="19" t="s">
        <v>330</v>
      </c>
      <c r="L797" s="22" t="str">
        <f>+$B$8</f>
        <v>VSM - Medium</v>
      </c>
      <c r="M797" s="21">
        <f t="shared" si="229"/>
        <v>11.0255201339571</v>
      </c>
      <c r="N797" s="21">
        <f t="shared" si="229"/>
        <v>9.8443274206848397</v>
      </c>
      <c r="O797" s="21">
        <f t="shared" si="229"/>
        <v>8.5989052033776101</v>
      </c>
      <c r="P797" s="21">
        <f t="shared" si="229"/>
        <v>7.3534829860703796</v>
      </c>
      <c r="Q797" s="21">
        <f t="shared" si="229"/>
        <v>6.1080607687631501</v>
      </c>
      <c r="R797" s="21">
        <f t="shared" si="229"/>
        <v>4.7731557454927502</v>
      </c>
      <c r="S797" s="21">
        <f t="shared" si="229"/>
        <v>3.43825072222235</v>
      </c>
      <c r="T797" s="21">
        <f t="shared" si="229"/>
        <v>6.7538020249192598</v>
      </c>
      <c r="U797" s="21">
        <f t="shared" si="229"/>
        <v>6.4232067711728504</v>
      </c>
      <c r="V797" s="21">
        <f t="shared" si="229"/>
        <v>0</v>
      </c>
      <c r="W797" s="21">
        <f t="shared" si="229"/>
        <v>0</v>
      </c>
      <c r="X797" s="21">
        <f t="shared" si="229"/>
        <v>0</v>
      </c>
      <c r="Y797" s="21">
        <f t="shared" si="229"/>
        <v>0</v>
      </c>
      <c r="Z797" s="21">
        <f t="shared" si="229"/>
        <v>0</v>
      </c>
      <c r="AA797" s="21">
        <f t="shared" si="229"/>
        <v>0</v>
      </c>
      <c r="AB797" s="21">
        <f t="shared" si="229"/>
        <v>0</v>
      </c>
      <c r="AC797" s="21">
        <f t="shared" si="229"/>
        <v>0</v>
      </c>
      <c r="AD797" s="21">
        <f t="shared" si="229"/>
        <v>0</v>
      </c>
      <c r="AE797" s="21">
        <f t="shared" si="229"/>
        <v>0</v>
      </c>
      <c r="AF797" s="21">
        <f t="shared" si="229"/>
        <v>0</v>
      </c>
      <c r="AG797" s="21">
        <f t="shared" si="229"/>
        <v>0</v>
      </c>
      <c r="AH797" s="21">
        <f t="shared" si="229"/>
        <v>0</v>
      </c>
      <c r="AI797" s="21">
        <f t="shared" si="229"/>
        <v>0</v>
      </c>
      <c r="AJ797" s="21">
        <f t="shared" si="229"/>
        <v>0</v>
      </c>
      <c r="AK797" s="21">
        <f t="shared" si="229"/>
        <v>0</v>
      </c>
      <c r="AL797" s="21">
        <f t="shared" si="229"/>
        <v>0</v>
      </c>
      <c r="AM797" s="21">
        <f t="shared" si="229"/>
        <v>0</v>
      </c>
      <c r="AN797" s="21">
        <f t="shared" si="229"/>
        <v>0</v>
      </c>
      <c r="AO797" s="21">
        <f t="shared" si="229"/>
        <v>0</v>
      </c>
      <c r="AP797" s="21">
        <f t="shared" si="229"/>
        <v>0</v>
      </c>
      <c r="AQ797" s="21">
        <f t="shared" si="229"/>
        <v>0</v>
      </c>
      <c r="AR797" s="21">
        <f t="shared" si="229"/>
        <v>0</v>
      </c>
    </row>
    <row r="798" spans="1:48" x14ac:dyDescent="0.25">
      <c r="H798" s="17" t="str">
        <f t="shared" si="227"/>
        <v>DIC5</v>
      </c>
      <c r="J798" s="61" t="s">
        <v>155</v>
      </c>
      <c r="K798" s="19" t="s">
        <v>332</v>
      </c>
      <c r="L798" s="22" t="str">
        <f>+$B$9</f>
        <v>VIM - GAS</v>
      </c>
      <c r="M798" s="21">
        <f t="shared" si="229"/>
        <v>7.2677275333887197</v>
      </c>
      <c r="N798" s="21">
        <f t="shared" si="229"/>
        <v>6.9182184019275006</v>
      </c>
      <c r="O798" s="21">
        <f t="shared" si="229"/>
        <v>6.7847319794709593</v>
      </c>
      <c r="P798" s="21">
        <f t="shared" si="229"/>
        <v>6.651245557014418</v>
      </c>
      <c r="Q798" s="21">
        <f t="shared" si="229"/>
        <v>6.5177591345578776</v>
      </c>
      <c r="R798" s="21">
        <f t="shared" si="229"/>
        <v>5.80948158685593</v>
      </c>
      <c r="S798" s="21">
        <f t="shared" si="229"/>
        <v>5.26934440738912</v>
      </c>
      <c r="T798" s="21">
        <f t="shared" si="229"/>
        <v>6.1269529098431699</v>
      </c>
      <c r="U798" s="21">
        <f t="shared" si="229"/>
        <v>5.5426578853233304</v>
      </c>
      <c r="V798" s="21">
        <f t="shared" si="229"/>
        <v>5.0408945720392397</v>
      </c>
      <c r="W798" s="21">
        <f t="shared" si="229"/>
        <v>4.5391312587551438</v>
      </c>
      <c r="X798" s="21">
        <f t="shared" si="229"/>
        <v>4.037367945471054</v>
      </c>
      <c r="Y798" s="21">
        <f t="shared" si="229"/>
        <v>3.7099036387719879</v>
      </c>
      <c r="Z798" s="21">
        <f t="shared" si="229"/>
        <v>3.3824393320729222</v>
      </c>
      <c r="AA798" s="21">
        <f t="shared" si="229"/>
        <v>1.24677657762102</v>
      </c>
      <c r="AB798" s="21">
        <f t="shared" si="229"/>
        <v>0</v>
      </c>
      <c r="AC798" s="21">
        <f t="shared" si="229"/>
        <v>0</v>
      </c>
      <c r="AD798" s="21">
        <f t="shared" si="229"/>
        <v>0</v>
      </c>
      <c r="AE798" s="21">
        <f t="shared" si="229"/>
        <v>0</v>
      </c>
      <c r="AF798" s="21">
        <f t="shared" si="229"/>
        <v>0</v>
      </c>
      <c r="AG798" s="21">
        <f t="shared" si="229"/>
        <v>0</v>
      </c>
      <c r="AH798" s="21">
        <f t="shared" si="229"/>
        <v>0</v>
      </c>
      <c r="AI798" s="21">
        <f t="shared" si="229"/>
        <v>0</v>
      </c>
      <c r="AJ798" s="21">
        <f t="shared" si="229"/>
        <v>0</v>
      </c>
      <c r="AK798" s="21">
        <f t="shared" si="229"/>
        <v>0</v>
      </c>
      <c r="AL798" s="21">
        <f t="shared" si="229"/>
        <v>0</v>
      </c>
      <c r="AM798" s="21">
        <f t="shared" si="229"/>
        <v>0</v>
      </c>
      <c r="AN798" s="21">
        <f t="shared" si="229"/>
        <v>0</v>
      </c>
      <c r="AO798" s="21">
        <f t="shared" si="229"/>
        <v>0</v>
      </c>
      <c r="AP798" s="21">
        <f t="shared" si="229"/>
        <v>0</v>
      </c>
      <c r="AQ798" s="21">
        <f t="shared" si="229"/>
        <v>0</v>
      </c>
      <c r="AR798" s="21">
        <f t="shared" si="229"/>
        <v>0</v>
      </c>
    </row>
    <row r="799" spans="1:48" s="68" customFormat="1" x14ac:dyDescent="0.25">
      <c r="A799" s="133"/>
      <c r="B799" s="133"/>
      <c r="C799" s="133"/>
      <c r="D799" s="133"/>
      <c r="E799" s="133"/>
      <c r="F799" s="96"/>
      <c r="H799" s="71"/>
      <c r="I799" s="71"/>
      <c r="L799" s="22"/>
      <c r="M799" s="69">
        <f>+SUM(M792:M798)</f>
        <v>194.76667432674222</v>
      </c>
      <c r="N799" s="69">
        <f t="shared" ref="N799" si="230">+SUM(N792:N798)</f>
        <v>184.63490580276664</v>
      </c>
      <c r="O799" s="69">
        <f t="shared" ref="O799:AR799" si="231">+SUM(O792:O798)</f>
        <v>165.92994891733875</v>
      </c>
      <c r="P799" s="69">
        <f t="shared" si="231"/>
        <v>160.21022325068702</v>
      </c>
      <c r="Q799" s="69">
        <f t="shared" si="231"/>
        <v>99.507835852554933</v>
      </c>
      <c r="R799" s="69">
        <f t="shared" si="231"/>
        <v>93.334989290164955</v>
      </c>
      <c r="S799" s="69">
        <f t="shared" si="231"/>
        <v>86.898077078538648</v>
      </c>
      <c r="T799" s="69">
        <f t="shared" si="231"/>
        <v>87.126884642084462</v>
      </c>
      <c r="U799" s="69">
        <f t="shared" si="231"/>
        <v>46.262171294044578</v>
      </c>
      <c r="V799" s="69">
        <f t="shared" si="231"/>
        <v>26.666160598278839</v>
      </c>
      <c r="W799" s="69">
        <f t="shared" si="231"/>
        <v>15.595509529303545</v>
      </c>
      <c r="X799" s="69">
        <f t="shared" si="231"/>
        <v>14.825666835440353</v>
      </c>
      <c r="Y799" s="69">
        <f t="shared" si="231"/>
        <v>14.498202528741288</v>
      </c>
      <c r="Z799" s="69">
        <f t="shared" si="231"/>
        <v>7.1876649295533426</v>
      </c>
      <c r="AA799" s="69">
        <f t="shared" si="231"/>
        <v>1.24677657762102</v>
      </c>
      <c r="AB799" s="69">
        <f t="shared" si="231"/>
        <v>0</v>
      </c>
      <c r="AC799" s="69">
        <f t="shared" si="231"/>
        <v>0</v>
      </c>
      <c r="AD799" s="69">
        <f t="shared" si="231"/>
        <v>0</v>
      </c>
      <c r="AE799" s="69">
        <f t="shared" si="231"/>
        <v>0</v>
      </c>
      <c r="AF799" s="69">
        <f t="shared" si="231"/>
        <v>0</v>
      </c>
      <c r="AG799" s="69">
        <f t="shared" si="231"/>
        <v>0</v>
      </c>
      <c r="AH799" s="69">
        <f t="shared" si="231"/>
        <v>0</v>
      </c>
      <c r="AI799" s="69">
        <f t="shared" si="231"/>
        <v>0</v>
      </c>
      <c r="AJ799" s="69">
        <f t="shared" si="231"/>
        <v>0</v>
      </c>
      <c r="AK799" s="69">
        <f t="shared" si="231"/>
        <v>0</v>
      </c>
      <c r="AL799" s="69">
        <f t="shared" si="231"/>
        <v>0</v>
      </c>
      <c r="AM799" s="69">
        <f t="shared" si="231"/>
        <v>0</v>
      </c>
      <c r="AN799" s="69">
        <f t="shared" si="231"/>
        <v>0</v>
      </c>
      <c r="AO799" s="69">
        <f t="shared" si="231"/>
        <v>0</v>
      </c>
      <c r="AP799" s="69">
        <f t="shared" si="231"/>
        <v>0</v>
      </c>
      <c r="AQ799" s="69">
        <f t="shared" si="231"/>
        <v>0</v>
      </c>
      <c r="AR799" s="69">
        <f t="shared" si="231"/>
        <v>0</v>
      </c>
    </row>
    <row r="800" spans="1:48" s="68" customFormat="1" x14ac:dyDescent="0.25">
      <c r="A800" s="133"/>
      <c r="B800" s="133"/>
      <c r="C800" s="133"/>
      <c r="D800" s="133"/>
      <c r="E800" s="133"/>
      <c r="F800" s="96"/>
      <c r="H800" s="71"/>
      <c r="I800" s="71"/>
      <c r="L800" s="22"/>
    </row>
    <row r="801" spans="1:48" ht="18.75" x14ac:dyDescent="0.3">
      <c r="I801" s="17" t="str">
        <f>+IF(OR(J802="OIL",J802="OIL-eq"),$I$5,IF(J802="GAS",$I$4,IF(J802="GSL",$I$8,IF(J802="DSL",$I$9,IF(J802="KER",$I$10,IF(J802="LPG",$I$11,IF(J802="HFO",$I$12,IF(J802="AVG",$I$13,IF(J802="RFG",$I$14,IF(J802="ELC",$I$15,$I$16))))))))))</f>
        <v>Kt CO2e/año</v>
      </c>
      <c r="K801" s="34" t="s">
        <v>534</v>
      </c>
    </row>
    <row r="802" spans="1:48" x14ac:dyDescent="0.25">
      <c r="I802" s="115">
        <f>+IF(OR(J802="OIL",J802="OIL-eq"),$H$5,IF(J802="GAS",$H$4,IF(J802="GSL",$H$8,IF(J802="DSL",$H$9,IF(J802="KER",$H$10,IF(J802="LPG",$H$11,IF(J802="HFO",$H$12,IF(J802="AVG",$H$13,IF(J802="RFG",$H$14,IF(J802="ELC",$H$15,$H$16))))))))))</f>
        <v>1</v>
      </c>
      <c r="J802" s="106" t="s">
        <v>488</v>
      </c>
      <c r="K802" s="108" t="s">
        <v>389</v>
      </c>
    </row>
    <row r="803" spans="1:48" x14ac:dyDescent="0.25">
      <c r="H803" s="12"/>
      <c r="I803" s="12"/>
      <c r="J803" s="15"/>
      <c r="K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:48" x14ac:dyDescent="0.25">
      <c r="D805" s="131"/>
      <c r="E805" s="131"/>
      <c r="G805" s="15"/>
      <c r="H805" s="17" t="str">
        <f t="shared" ref="H805:H811" si="232">+$B$1</f>
        <v>DIC5</v>
      </c>
      <c r="I805" s="24"/>
      <c r="J805" s="24" t="s">
        <v>148</v>
      </c>
      <c r="K805" s="108" t="s">
        <v>294</v>
      </c>
      <c r="L805" s="22" t="str">
        <f>+$B$3</f>
        <v>GU - Gas</v>
      </c>
      <c r="M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R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8" x14ac:dyDescent="0.25">
      <c r="D806" s="131"/>
      <c r="E806" s="131"/>
      <c r="G806" s="15"/>
      <c r="H806" s="17" t="str">
        <f t="shared" si="232"/>
        <v>DIC5</v>
      </c>
      <c r="I806" s="24"/>
      <c r="J806" s="24" t="s">
        <v>150</v>
      </c>
      <c r="K806" s="108" t="s">
        <v>234</v>
      </c>
      <c r="L806" s="22" t="str">
        <f>+$B$4</f>
        <v>LLO - Ligth</v>
      </c>
      <c r="M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N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O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P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Q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R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S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T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U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V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W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X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Z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AA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R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8" x14ac:dyDescent="0.25">
      <c r="D807" s="131"/>
      <c r="E807" s="131"/>
      <c r="G807" s="15"/>
      <c r="H807" s="17" t="str">
        <f t="shared" si="232"/>
        <v>DIC5</v>
      </c>
      <c r="I807" s="24"/>
      <c r="J807" s="109"/>
      <c r="K807" s="108"/>
      <c r="L807" s="22" t="str">
        <f>+$B$5</f>
        <v>LLO - Heavy</v>
      </c>
      <c r="M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R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8" x14ac:dyDescent="0.25">
      <c r="D808" s="131"/>
      <c r="E808" s="131"/>
      <c r="G808" s="15"/>
      <c r="H808" s="17" t="str">
        <f t="shared" si="232"/>
        <v>DIC5</v>
      </c>
      <c r="I808" s="24"/>
      <c r="J808" s="24" t="s">
        <v>152</v>
      </c>
      <c r="K808" s="108" t="s">
        <v>235</v>
      </c>
      <c r="L808" s="22" t="str">
        <f>+$B$6</f>
        <v>PU - Ligth</v>
      </c>
      <c r="M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R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S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T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U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R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8" x14ac:dyDescent="0.25">
      <c r="D809" s="131"/>
      <c r="E809" s="131"/>
      <c r="G809" s="15"/>
      <c r="H809" s="17" t="str">
        <f t="shared" si="232"/>
        <v>DIC5</v>
      </c>
      <c r="I809" s="24"/>
      <c r="J809" s="24" t="s">
        <v>153</v>
      </c>
      <c r="K809" s="108" t="s">
        <v>295</v>
      </c>
      <c r="L809" s="22" t="str">
        <f>+$B$7</f>
        <v>VMM - Medium</v>
      </c>
      <c r="M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R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8" x14ac:dyDescent="0.25">
      <c r="D810" s="131"/>
      <c r="E810" s="131"/>
      <c r="G810" s="15"/>
      <c r="H810" s="17" t="str">
        <f t="shared" si="232"/>
        <v>DIC5</v>
      </c>
      <c r="I810" s="24"/>
      <c r="J810" s="24" t="s">
        <v>154</v>
      </c>
      <c r="K810" s="108" t="s">
        <v>236</v>
      </c>
      <c r="L810" s="22" t="str">
        <f>+$B$8</f>
        <v>VSM - Medium</v>
      </c>
      <c r="M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N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O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P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Q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R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S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T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U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V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R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8" x14ac:dyDescent="0.25">
      <c r="G811" s="15"/>
      <c r="H811" s="17" t="str">
        <f t="shared" si="232"/>
        <v>DIC5</v>
      </c>
      <c r="I811" s="24"/>
      <c r="J811" s="24" t="s">
        <v>155</v>
      </c>
      <c r="K811" s="108" t="s">
        <v>296</v>
      </c>
      <c r="L811" s="22" t="str">
        <f>+$B$9</f>
        <v>VIM - GAS</v>
      </c>
      <c r="M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N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O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P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Q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R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T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U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V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W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X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Y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Z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AA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R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8" s="68" customFormat="1" x14ac:dyDescent="0.25">
      <c r="A812" s="133"/>
      <c r="B812" s="133"/>
      <c r="C812" s="133"/>
      <c r="D812" s="133"/>
      <c r="E812" s="133"/>
      <c r="F812" s="96"/>
      <c r="H812" s="71"/>
      <c r="I812" s="71"/>
      <c r="L812" s="22"/>
      <c r="M812" s="69">
        <f>+SUM(M805:M811)</f>
        <v>92.50230733114482</v>
      </c>
      <c r="N812" s="69">
        <f t="shared" ref="N812" si="233">+SUM(N805:N811)</f>
        <v>86.975859561537902</v>
      </c>
      <c r="O812" s="69">
        <f t="shared" ref="O812:AR812" si="234">+SUM(O805:O811)</f>
        <v>81.315396595913739</v>
      </c>
      <c r="P812" s="69">
        <f t="shared" si="234"/>
        <v>76.603477039803565</v>
      </c>
      <c r="Q812" s="69">
        <f t="shared" si="234"/>
        <v>67.87519146415579</v>
      </c>
      <c r="R812" s="69">
        <f t="shared" si="234"/>
        <v>62.25656216077244</v>
      </c>
      <c r="S812" s="69">
        <f t="shared" si="234"/>
        <v>56.373867208152632</v>
      </c>
      <c r="T812" s="69">
        <f t="shared" si="234"/>
        <v>57.058309198214417</v>
      </c>
      <c r="U812" s="69">
        <f t="shared" si="234"/>
        <v>41.881764989950227</v>
      </c>
      <c r="V812" s="69">
        <f t="shared" si="234"/>
        <v>22.654171309731552</v>
      </c>
      <c r="W812" s="69">
        <f t="shared" si="234"/>
        <v>11.951937256303324</v>
      </c>
      <c r="X812" s="69">
        <f t="shared" si="234"/>
        <v>11.550511577987193</v>
      </c>
      <c r="Y812" s="69">
        <f t="shared" si="234"/>
        <v>11.481500690088287</v>
      </c>
      <c r="Z812" s="69">
        <f t="shared" si="234"/>
        <v>4.429416509700502</v>
      </c>
      <c r="AA812" s="69">
        <f t="shared" si="234"/>
        <v>0</v>
      </c>
      <c r="AB812" s="69">
        <f t="shared" si="234"/>
        <v>0</v>
      </c>
      <c r="AC812" s="69">
        <f t="shared" si="234"/>
        <v>0</v>
      </c>
      <c r="AD812" s="69">
        <f t="shared" si="234"/>
        <v>0</v>
      </c>
      <c r="AE812" s="69">
        <f t="shared" si="234"/>
        <v>0</v>
      </c>
      <c r="AF812" s="69">
        <f t="shared" si="234"/>
        <v>0</v>
      </c>
      <c r="AG812" s="69">
        <f t="shared" si="234"/>
        <v>0</v>
      </c>
      <c r="AH812" s="69">
        <f t="shared" si="234"/>
        <v>0</v>
      </c>
      <c r="AI812" s="69">
        <f t="shared" si="234"/>
        <v>0</v>
      </c>
      <c r="AJ812" s="69">
        <f t="shared" si="234"/>
        <v>0</v>
      </c>
      <c r="AK812" s="69">
        <f t="shared" si="234"/>
        <v>0</v>
      </c>
      <c r="AL812" s="69">
        <f t="shared" si="234"/>
        <v>0</v>
      </c>
      <c r="AM812" s="69">
        <f t="shared" si="234"/>
        <v>0</v>
      </c>
      <c r="AN812" s="69">
        <f t="shared" si="234"/>
        <v>0</v>
      </c>
      <c r="AO812" s="69">
        <f t="shared" si="234"/>
        <v>0</v>
      </c>
      <c r="AP812" s="69">
        <f t="shared" si="234"/>
        <v>0</v>
      </c>
      <c r="AQ812" s="69">
        <f t="shared" si="234"/>
        <v>0</v>
      </c>
      <c r="AR812" s="69">
        <f t="shared" si="234"/>
        <v>0</v>
      </c>
    </row>
    <row r="814" spans="1:48" ht="18.75" x14ac:dyDescent="0.3">
      <c r="I814" s="17" t="str">
        <f>+IF(OR(J815="OIL",J815="OIL-eq"),$I$5,IF(J815="GAS",$I$4,IF(J815="GSL",$I$8,IF(J815="DSL",$I$9,IF(J815="KER",$I$10,IF(J815="LPG",$I$11,IF(J815="HFO",$I$12,IF(J815="AVG",$I$13,IF(J815="RFG",$I$14,IF(J815="ELC",$I$15,$I$16))))))))))</f>
        <v>Kt CO2e/año</v>
      </c>
      <c r="K814" s="34" t="s">
        <v>535</v>
      </c>
    </row>
    <row r="815" spans="1:48" x14ac:dyDescent="0.25">
      <c r="I815" s="115">
        <f>+IF(OR(J815="OIL",J815="OIL-eq"),$H$5,IF(J815="GAS",$H$4,IF(J815="GSL",$H$8,IF(J815="DSL",$H$9,IF(J815="KER",$H$10,IF(J815="LPG",$H$11,IF(J815="HFO",$H$12,IF(J815="AVG",$H$13,IF(J815="RFG",$H$14,IF(J815="ELC",$H$15,$H$16))))))))))</f>
        <v>1</v>
      </c>
      <c r="J815" s="106" t="s">
        <v>488</v>
      </c>
      <c r="K815" s="108" t="s">
        <v>389</v>
      </c>
    </row>
    <row r="816" spans="1:48" x14ac:dyDescent="0.25">
      <c r="H816" s="12"/>
      <c r="I816" s="12"/>
      <c r="J816" s="15"/>
      <c r="K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:44" x14ac:dyDescent="0.25">
      <c r="D818" s="131"/>
      <c r="E818" s="131"/>
      <c r="G818" s="15"/>
      <c r="H818" s="17" t="str">
        <f t="shared" ref="H818:H824" si="235">+$B$1</f>
        <v>DIC5</v>
      </c>
      <c r="I818" s="24"/>
      <c r="J818" s="24" t="s">
        <v>148</v>
      </c>
      <c r="K818" s="108" t="s">
        <v>290</v>
      </c>
      <c r="L818" s="22" t="str">
        <f>+$B$3</f>
        <v>GU - Gas</v>
      </c>
      <c r="M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R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4" x14ac:dyDescent="0.25">
      <c r="D819" s="131"/>
      <c r="E819" s="131"/>
      <c r="G819" s="15"/>
      <c r="H819" s="17" t="str">
        <f t="shared" si="235"/>
        <v>DIC5</v>
      </c>
      <c r="I819" s="24"/>
      <c r="J819" s="24" t="s">
        <v>150</v>
      </c>
      <c r="K819" s="108" t="s">
        <v>232</v>
      </c>
      <c r="L819" s="22" t="str">
        <f>+$B$4</f>
        <v>LLO - Ligth</v>
      </c>
      <c r="M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N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O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P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Q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R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S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T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U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R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4" x14ac:dyDescent="0.25">
      <c r="D820" s="131"/>
      <c r="E820" s="131"/>
      <c r="G820" s="15"/>
      <c r="H820" s="17" t="str">
        <f t="shared" si="235"/>
        <v>DIC5</v>
      </c>
      <c r="I820" s="24"/>
      <c r="J820" s="109"/>
      <c r="K820" s="108"/>
      <c r="L820" s="22" t="str">
        <f>+$B$5</f>
        <v>LLO - Heavy</v>
      </c>
      <c r="M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R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4" x14ac:dyDescent="0.25">
      <c r="D821" s="131"/>
      <c r="E821" s="131"/>
      <c r="G821" s="15"/>
      <c r="H821" s="17" t="str">
        <f t="shared" si="235"/>
        <v>DIC5</v>
      </c>
      <c r="I821" s="24"/>
      <c r="J821" s="24" t="s">
        <v>152</v>
      </c>
      <c r="K821" s="108" t="s">
        <v>291</v>
      </c>
      <c r="L821" s="22" t="str">
        <f>+$B$6</f>
        <v>PU - Ligth</v>
      </c>
      <c r="M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R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4" x14ac:dyDescent="0.25">
      <c r="D822" s="131"/>
      <c r="E822" s="131"/>
      <c r="G822" s="15"/>
      <c r="H822" s="17" t="str">
        <f t="shared" si="235"/>
        <v>DIC5</v>
      </c>
      <c r="I822" s="24"/>
      <c r="J822" s="24" t="s">
        <v>153</v>
      </c>
      <c r="K822" s="108" t="s">
        <v>292</v>
      </c>
      <c r="L822" s="22" t="str">
        <f>+$B$7</f>
        <v>VMM - Medium</v>
      </c>
      <c r="M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R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4" x14ac:dyDescent="0.25">
      <c r="D823" s="131"/>
      <c r="E823" s="131"/>
      <c r="G823" s="15"/>
      <c r="H823" s="17" t="str">
        <f t="shared" si="235"/>
        <v>DIC5</v>
      </c>
      <c r="I823" s="24"/>
      <c r="J823" s="24" t="s">
        <v>154</v>
      </c>
      <c r="K823" s="108" t="s">
        <v>293</v>
      </c>
      <c r="L823" s="22" t="str">
        <f>+$B$8</f>
        <v>VSM - Medium</v>
      </c>
      <c r="M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R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4" x14ac:dyDescent="0.25">
      <c r="G824" s="15"/>
      <c r="H824" s="17" t="str">
        <f t="shared" si="235"/>
        <v>DIC5</v>
      </c>
      <c r="I824" s="24"/>
      <c r="J824" s="24" t="s">
        <v>155</v>
      </c>
      <c r="K824" s="108" t="s">
        <v>233</v>
      </c>
      <c r="L824" s="22" t="str">
        <f>+$B$9</f>
        <v>VIM - GAS</v>
      </c>
      <c r="M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N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O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P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Q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R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S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T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U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V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W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X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Y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Z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AA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B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R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4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22"/>
      <c r="M825" s="69">
        <f>+SUM(M818:M824)</f>
        <v>102.2643669955974</v>
      </c>
      <c r="N825" s="69">
        <f t="shared" ref="N825" si="236">+SUM(N818:N824)</f>
        <v>97.659046241228722</v>
      </c>
      <c r="O825" s="69">
        <f t="shared" ref="O825:AR825" si="237">+SUM(O818:O824)</f>
        <v>84.614552321425037</v>
      </c>
      <c r="P825" s="69">
        <f t="shared" si="237"/>
        <v>83.606746210883429</v>
      </c>
      <c r="Q825" s="69">
        <f t="shared" si="237"/>
        <v>31.632644388399132</v>
      </c>
      <c r="R825" s="69">
        <f t="shared" si="237"/>
        <v>31.07842712939253</v>
      </c>
      <c r="S825" s="69">
        <f t="shared" si="237"/>
        <v>30.52420987038602</v>
      </c>
      <c r="T825" s="69">
        <f t="shared" si="237"/>
        <v>30.068575443870039</v>
      </c>
      <c r="U825" s="69">
        <f t="shared" si="237"/>
        <v>4.3804063040943504</v>
      </c>
      <c r="V825" s="69">
        <f t="shared" si="237"/>
        <v>4.0119892885472899</v>
      </c>
      <c r="W825" s="69">
        <f t="shared" si="237"/>
        <v>3.64357227300022</v>
      </c>
      <c r="X825" s="69">
        <f t="shared" si="237"/>
        <v>3.2751552574531599</v>
      </c>
      <c r="Y825" s="69">
        <f t="shared" si="237"/>
        <v>3.0167018386529998</v>
      </c>
      <c r="Z825" s="69">
        <f t="shared" si="237"/>
        <v>2.7582484198528401</v>
      </c>
      <c r="AA825" s="69">
        <f t="shared" si="237"/>
        <v>1.24677657762102</v>
      </c>
      <c r="AB825" s="69">
        <f t="shared" si="237"/>
        <v>0</v>
      </c>
      <c r="AC825" s="69">
        <f t="shared" si="237"/>
        <v>0</v>
      </c>
      <c r="AD825" s="69">
        <f t="shared" si="237"/>
        <v>0</v>
      </c>
      <c r="AE825" s="69">
        <f t="shared" si="237"/>
        <v>0</v>
      </c>
      <c r="AF825" s="69">
        <f t="shared" si="237"/>
        <v>0</v>
      </c>
      <c r="AG825" s="69">
        <f t="shared" si="237"/>
        <v>0</v>
      </c>
      <c r="AH825" s="69">
        <f t="shared" si="237"/>
        <v>0</v>
      </c>
      <c r="AI825" s="69">
        <f t="shared" si="237"/>
        <v>0</v>
      </c>
      <c r="AJ825" s="69">
        <f t="shared" si="237"/>
        <v>0</v>
      </c>
      <c r="AK825" s="69">
        <f t="shared" si="237"/>
        <v>0</v>
      </c>
      <c r="AL825" s="69">
        <f t="shared" si="237"/>
        <v>0</v>
      </c>
      <c r="AM825" s="69">
        <f t="shared" si="237"/>
        <v>0</v>
      </c>
      <c r="AN825" s="69">
        <f t="shared" si="237"/>
        <v>0</v>
      </c>
      <c r="AO825" s="69">
        <f t="shared" si="237"/>
        <v>0</v>
      </c>
      <c r="AP825" s="69">
        <f t="shared" si="237"/>
        <v>0</v>
      </c>
      <c r="AQ825" s="69">
        <f t="shared" si="237"/>
        <v>0</v>
      </c>
      <c r="AR825" s="69">
        <f t="shared" si="237"/>
        <v>0</v>
      </c>
    </row>
    <row r="877" spans="12:44" x14ac:dyDescent="0.25"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>
        <f t="shared" ref="AQ877:AR877" si="238">+AQ878-AQ879</f>
        <v>0</v>
      </c>
      <c r="AR877" s="22">
        <f t="shared" si="238"/>
        <v>0</v>
      </c>
    </row>
    <row r="878" spans="12:44" x14ac:dyDescent="0.25"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>
        <f t="shared" ref="AQ878:AR878" si="239">+AQ885-AQ905-AQ904-AQ907</f>
        <v>0</v>
      </c>
      <c r="AR878" s="22">
        <f t="shared" si="239"/>
        <v>0</v>
      </c>
    </row>
    <row r="879" spans="12:44" x14ac:dyDescent="0.25">
      <c r="L879" s="224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>
        <f t="shared" ref="AQ879:AR879" si="240">+AQ152</f>
        <v>0</v>
      </c>
      <c r="AR879" s="22">
        <f t="shared" si="240"/>
        <v>0</v>
      </c>
    </row>
    <row r="881" spans="4:48" ht="18.75" x14ac:dyDescent="0.3">
      <c r="I881" s="17" t="str">
        <f>+IF(OR(J882="OIL",J882="OIL-eq"),$I$5,IF(J882="GAS",$I$4,IF(J882="GSL",$I$8,IF(J882="DSL",$I$9,IF(J882="KER",$I$10,IF(J882="LPG",$I$11,IF(J882="HFO",$I$12,IF(J882="AVG",$I$13,IF(J882="RFG",$I$14,IF(J882="ELC",$I$15,$I$16))))))))))</f>
        <v>MPC/d</v>
      </c>
      <c r="K881" s="34" t="s">
        <v>703</v>
      </c>
    </row>
    <row r="882" spans="4:48" x14ac:dyDescent="0.25">
      <c r="I882" s="115">
        <f>+IF(OR(J882="OIL",J882="OIL-eq"),$H$5,IF(J882="GAS",$H$4,IF(J882="GSL",$H$8,IF(J882="DSL",$H$9,IF(J882="KER",$H$10,IF(J882="LPG",$H$11,IF(J882="HFO",$H$12,IF(J882="AVG",$H$13,IF(J882="RFG",$H$14,IF(J882="ELC",$H$15,$H$16))))))))))</f>
        <v>2.7126000271260002</v>
      </c>
      <c r="J882" s="217" t="s">
        <v>37</v>
      </c>
      <c r="K882" s="108" t="s">
        <v>389</v>
      </c>
      <c r="L882" s="108" t="s">
        <v>377</v>
      </c>
    </row>
    <row r="883" spans="4:48" x14ac:dyDescent="0.25">
      <c r="H883" s="12"/>
      <c r="I883" s="12"/>
      <c r="J883" s="15"/>
      <c r="K883" s="23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</row>
    <row r="884" spans="4:48" x14ac:dyDescent="0.25">
      <c r="M884" s="251">
        <v>2019</v>
      </c>
      <c r="N884" s="251">
        <v>2020</v>
      </c>
      <c r="O884" s="251">
        <v>2021</v>
      </c>
      <c r="P884" s="251">
        <v>2022</v>
      </c>
      <c r="Q884" s="251">
        <v>2023</v>
      </c>
      <c r="R884" s="251">
        <v>2024</v>
      </c>
      <c r="S884" s="251">
        <v>2025</v>
      </c>
      <c r="T884" s="251">
        <v>2026</v>
      </c>
      <c r="U884" s="251">
        <v>2027</v>
      </c>
      <c r="V884" s="251">
        <v>2028</v>
      </c>
      <c r="W884" s="251">
        <v>2029</v>
      </c>
      <c r="X884" s="251">
        <v>2030</v>
      </c>
      <c r="Y884" s="251">
        <v>2031</v>
      </c>
      <c r="Z884" s="251">
        <v>2032</v>
      </c>
      <c r="AA884" s="251">
        <v>2033</v>
      </c>
      <c r="AB884" s="251">
        <v>2034</v>
      </c>
      <c r="AC884" s="251">
        <v>2035</v>
      </c>
      <c r="AD884" s="251">
        <v>2036</v>
      </c>
      <c r="AE884" s="251">
        <v>2037</v>
      </c>
      <c r="AF884" s="251">
        <v>2038</v>
      </c>
      <c r="AG884" s="251">
        <v>2039</v>
      </c>
      <c r="AH884" s="251">
        <v>2040</v>
      </c>
      <c r="AI884" s="251">
        <v>2041</v>
      </c>
      <c r="AJ884" s="251">
        <v>2042</v>
      </c>
      <c r="AK884" s="251">
        <v>2043</v>
      </c>
      <c r="AL884" s="251">
        <v>2044</v>
      </c>
      <c r="AM884" s="251">
        <v>2045</v>
      </c>
      <c r="AN884" s="251">
        <v>2046</v>
      </c>
      <c r="AO884" s="251">
        <v>2047</v>
      </c>
      <c r="AP884" s="251">
        <v>2048</v>
      </c>
      <c r="AQ884" s="251">
        <v>2049</v>
      </c>
      <c r="AR884" s="251">
        <v>2050</v>
      </c>
    </row>
    <row r="885" spans="4:48" x14ac:dyDescent="0.25">
      <c r="K885" s="254"/>
      <c r="L885" s="256" t="s">
        <v>718</v>
      </c>
      <c r="M885" s="259">
        <f>+Produccion_UO!M72+Produccion_UO!M59</f>
        <v>952.2738855652243</v>
      </c>
      <c r="N885" s="259">
        <f>+Produccion_UO!N72+Produccion_UO!N59</f>
        <v>890.76930530017341</v>
      </c>
      <c r="O885" s="259">
        <f>+Produccion_UO!O72+Produccion_UO!O59</f>
        <v>788.36675596325324</v>
      </c>
      <c r="P885" s="259">
        <f>+Produccion_UO!P72+Produccion_UO!P59</f>
        <v>801.35273163188685</v>
      </c>
      <c r="Q885" s="259">
        <f>+Produccion_UO!Q72+Produccion_UO!Q59</f>
        <v>521.63869255766485</v>
      </c>
      <c r="R885" s="259">
        <f>+Produccion_UO!R72+Produccion_UO!R59</f>
        <v>385.77626989221579</v>
      </c>
      <c r="S885" s="259">
        <f>+Produccion_UO!S72+Produccion_UO!S59</f>
        <v>381.11287852613316</v>
      </c>
      <c r="T885" s="259">
        <f>+Produccion_UO!T72+Produccion_UO!T59</f>
        <v>374.65014832059433</v>
      </c>
      <c r="U885" s="259">
        <f>+Produccion_UO!U72+Produccion_UO!U59</f>
        <v>141.80649847555441</v>
      </c>
      <c r="V885" s="259">
        <f>+Produccion_UO!V72+Produccion_UO!V59</f>
        <v>65.582132621244497</v>
      </c>
      <c r="W885" s="259">
        <f>+Produccion_UO!W72+Produccion_UO!W59</f>
        <v>44.656175585111022</v>
      </c>
      <c r="X885" s="259">
        <f>+Produccion_UO!X72+Produccion_UO!X59</f>
        <v>24.735589724873023</v>
      </c>
      <c r="Y885" s="259">
        <f>+Produccion_UO!Y72+Produccion_UO!Y59</f>
        <v>23.274764961712318</v>
      </c>
      <c r="Z885" s="259">
        <f>+Produccion_UO!Z72+Produccion_UO!Z59</f>
        <v>21.264239795683221</v>
      </c>
      <c r="AA885" s="259">
        <f>+Produccion_UO!AA72+Produccion_UO!AA59</f>
        <v>9.3790306191361488</v>
      </c>
      <c r="AB885" s="259">
        <f>+Produccion_UO!AB72+Produccion_UO!AB59</f>
        <v>0</v>
      </c>
      <c r="AC885" s="259">
        <f>+Produccion_UO!AC72+Produccion_UO!AC59</f>
        <v>0</v>
      </c>
      <c r="AD885" s="259">
        <f>+Produccion_UO!AD72+Produccion_UO!AD59</f>
        <v>0</v>
      </c>
      <c r="AE885" s="259">
        <f>+Produccion_UO!AE72+Produccion_UO!AE59</f>
        <v>0</v>
      </c>
      <c r="AF885" s="259">
        <f>+Produccion_UO!AF72+Produccion_UO!AF59</f>
        <v>0</v>
      </c>
      <c r="AG885" s="259">
        <f>+Produccion_UO!AG72+Produccion_UO!AG59</f>
        <v>0</v>
      </c>
      <c r="AH885" s="259">
        <f>+Produccion_UO!AH72+Produccion_UO!AH59</f>
        <v>0</v>
      </c>
      <c r="AI885" s="259">
        <f>+Produccion_UO!AI72+Produccion_UO!AI59</f>
        <v>0</v>
      </c>
      <c r="AJ885" s="259">
        <f>+Produccion_UO!AJ72+Produccion_UO!AJ59</f>
        <v>0</v>
      </c>
      <c r="AK885" s="259">
        <f>+Produccion_UO!AK72+Produccion_UO!AK59</f>
        <v>0</v>
      </c>
      <c r="AL885" s="259">
        <f>+Produccion_UO!AL72+Produccion_UO!AL59</f>
        <v>0</v>
      </c>
      <c r="AM885" s="259">
        <f>+Produccion_UO!AM72+Produccion_UO!AM59</f>
        <v>0</v>
      </c>
      <c r="AN885" s="259">
        <f>+Produccion_UO!AN72+Produccion_UO!AN59</f>
        <v>0</v>
      </c>
      <c r="AO885" s="259">
        <f>+Produccion_UO!AO72+Produccion_UO!AO59</f>
        <v>0</v>
      </c>
      <c r="AP885" s="259">
        <f>+Produccion_UO!AP72+Produccion_UO!AP59</f>
        <v>0</v>
      </c>
      <c r="AQ885" s="259">
        <f>+Produccion_UO!AQ72+Produccion_UO!AQ59</f>
        <v>0</v>
      </c>
      <c r="AR885" s="259">
        <f>+Produccion_UO!AR72+Produccion_UO!AR59</f>
        <v>0</v>
      </c>
    </row>
    <row r="886" spans="4:48" x14ac:dyDescent="0.25">
      <c r="D886" s="131"/>
      <c r="E886" s="131"/>
      <c r="G886" s="15"/>
      <c r="H886" s="17" t="str">
        <f t="shared" ref="H886:H924" si="241">+$B$1</f>
        <v>DIC5</v>
      </c>
      <c r="I886" s="24"/>
      <c r="J886" s="24" t="s">
        <v>37</v>
      </c>
      <c r="K886" s="261" t="s">
        <v>184</v>
      </c>
      <c r="L886" s="256" t="s">
        <v>701</v>
      </c>
      <c r="M886" s="260">
        <f>+SUMIFS(Resultados_Dic3!H$3:H$99980,Resultados_Dic3!$F$3:$F$99980,Produccion_UO!$K886,Resultados_Dic3!$D$3:$D$99980,$K$882,Resultados_Dic3!$E$3:$E$99980,Produccion_UO!$J886,Resultados_Dic3!$A$3:$A$99980,Produccion_UO!$H886)*$I$882</f>
        <v>0</v>
      </c>
      <c r="N886" s="260">
        <f>+SUMIFS(Resultados_Dic3!I$3:I$99980,Resultados_Dic3!$F$3:$F$99980,Produccion_UO!$K886,Resultados_Dic3!$D$3:$D$99980,$K$882,Resultados_Dic3!$E$3:$E$99980,Produccion_UO!$J886,Resultados_Dic3!$A$3:$A$99980,Produccion_UO!$H886)*$I$882</f>
        <v>0</v>
      </c>
      <c r="O886" s="260">
        <f>+SUMIFS(Resultados_Dic3!J$3:J$99980,Resultados_Dic3!$F$3:$F$99980,Produccion_UO!$K886,Resultados_Dic3!$D$3:$D$99980,$K$882,Resultados_Dic3!$E$3:$E$99980,Produccion_UO!$J886,Resultados_Dic3!$A$3:$A$99980,Produccion_UO!$H886)*$I$882</f>
        <v>0</v>
      </c>
      <c r="P886" s="260">
        <f>+SUMIFS(Resultados_Dic3!K$3:K$99980,Resultados_Dic3!$F$3:$F$99980,Produccion_UO!$K886,Resultados_Dic3!$D$3:$D$99980,$K$882,Resultados_Dic3!$E$3:$E$99980,Produccion_UO!$J886,Resultados_Dic3!$A$3:$A$99980,Produccion_UO!$H886)*$I$882</f>
        <v>2.0677795598793978</v>
      </c>
      <c r="Q886" s="260">
        <f>+SUMIFS(Resultados_Dic3!L$3:L$99980,Resultados_Dic3!$F$3:$F$99980,Produccion_UO!$K886,Resultados_Dic3!$D$3:$D$99980,$K$882,Resultados_Dic3!$E$3:$E$99980,Produccion_UO!$J886,Resultados_Dic3!$A$3:$A$99980,Produccion_UO!$H886)*$I$882</f>
        <v>291.72013287360369</v>
      </c>
      <c r="R886" s="260">
        <f>+SUMIFS(Resultados_Dic3!M$3:M$99980,Resultados_Dic3!$F$3:$F$99980,Produccion_UO!$K886,Resultados_Dic3!$D$3:$D$99980,$K$882,Resultados_Dic3!$E$3:$E$99980,Produccion_UO!$J886,Resultados_Dic3!$A$3:$A$99980,Produccion_UO!$H886)*$I$882</f>
        <v>432.98748495288754</v>
      </c>
      <c r="S886" s="260">
        <f>+SUMIFS(Resultados_Dic3!N$3:N$99980,Resultados_Dic3!$F$3:$F$99980,Produccion_UO!$K886,Resultados_Dic3!$D$3:$D$99980,$K$882,Resultados_Dic3!$E$3:$E$99980,Produccion_UO!$J886,Resultados_Dic3!$A$3:$A$99980,Produccion_UO!$H886)*$I$882</f>
        <v>450.94618228837925</v>
      </c>
      <c r="T886" s="260">
        <f>+SUMIFS(Resultados_Dic3!O$3:O$99980,Resultados_Dic3!$F$3:$F$99980,Produccion_UO!$K886,Resultados_Dic3!$D$3:$D$99980,$K$882,Resultados_Dic3!$E$3:$E$99980,Produccion_UO!$J886,Resultados_Dic3!$A$3:$A$99980,Produccion_UO!$H886)*$I$882</f>
        <v>470.40493826096844</v>
      </c>
      <c r="U886" s="260">
        <f>+SUMIFS(Resultados_Dic3!P$3:P$99980,Resultados_Dic3!$F$3:$F$99980,Produccion_UO!$K886,Resultados_Dic3!$D$3:$D$99980,$K$882,Resultados_Dic3!$E$3:$E$99980,Produccion_UO!$J886,Resultados_Dic3!$A$3:$A$99980,Produccion_UO!$H886)*$I$882</f>
        <v>669.28786915646822</v>
      </c>
      <c r="V886" s="260">
        <f>+SUMIFS(Resultados_Dic3!Q$3:Q$99980,Resultados_Dic3!$F$3:$F$99980,Produccion_UO!$K886,Resultados_Dic3!$D$3:$D$99980,$K$882,Resultados_Dic3!$E$3:$E$99980,Produccion_UO!$J886,Resultados_Dic3!$A$3:$A$99980,Produccion_UO!$H886)*$I$882</f>
        <v>739.74921610986848</v>
      </c>
      <c r="W886" s="260">
        <f>+SUMIFS(Resultados_Dic3!R$3:R$99980,Resultados_Dic3!$F$3:$F$99980,Produccion_UO!$K886,Resultados_Dic3!$D$3:$D$99980,$K$882,Resultados_Dic3!$E$3:$E$99980,Produccion_UO!$J886,Resultados_Dic3!$A$3:$A$99980,Produccion_UO!$H886)*$I$882</f>
        <v>758.46040067514161</v>
      </c>
      <c r="X886" s="260">
        <f>+SUMIFS(Resultados_Dic3!S$3:S$99980,Resultados_Dic3!$F$3:$F$99980,Produccion_UO!$K886,Resultados_Dic3!$D$3:$D$99980,$K$882,Resultados_Dic3!$E$3:$E$99980,Produccion_UO!$J886,Resultados_Dic3!$A$3:$A$99980,Produccion_UO!$H886)*$I$882</f>
        <v>776.98458100579944</v>
      </c>
      <c r="Y886" s="260">
        <f>+SUMIFS(Resultados_Dic3!T$3:T$99980,Resultados_Dic3!$F$3:$F$99980,Produccion_UO!$K886,Resultados_Dic3!$D$3:$D$99980,$K$882,Resultados_Dic3!$E$3:$E$99980,Produccion_UO!$J886,Resultados_Dic3!$A$3:$A$99980,Produccion_UO!$H886)*$I$882</f>
        <v>796.33642919820966</v>
      </c>
      <c r="Z886" s="260">
        <f>+SUMIFS(Resultados_Dic3!U$3:U$99980,Resultados_Dic3!$F$3:$F$99980,Produccion_UO!$K886,Resultados_Dic3!$D$3:$D$99980,$K$882,Resultados_Dic3!$E$3:$E$99980,Produccion_UO!$J886,Resultados_Dic3!$A$3:$A$99980,Produccion_UO!$H886)*$I$882</f>
        <v>815.89682498983575</v>
      </c>
      <c r="AA886" s="260">
        <f>+SUMIFS(Resultados_Dic3!V$3:V$99980,Resultados_Dic3!$F$3:$F$99980,Produccion_UO!$K886,Resultados_Dic3!$D$3:$D$99980,$K$882,Resultados_Dic3!$E$3:$E$99980,Produccion_UO!$J886,Resultados_Dic3!$A$3:$A$99980,Produccion_UO!$H886)*$I$882</f>
        <v>843.70270724556906</v>
      </c>
      <c r="AB886" s="260">
        <f>+SUMIFS(Resultados_Dic3!W$3:W$99980,Resultados_Dic3!$F$3:$F$99980,Produccion_UO!$K886,Resultados_Dic3!$D$3:$D$99980,$K$882,Resultados_Dic3!$E$3:$E$99980,Produccion_UO!$J886,Resultados_Dic3!$A$3:$A$99980,Produccion_UO!$H886)*$I$882</f>
        <v>870.69724216203713</v>
      </c>
      <c r="AC886" s="260">
        <f>+SUMIFS(Resultados_Dic3!X$3:X$99980,Resultados_Dic3!$F$3:$F$99980,Produccion_UO!$K886,Resultados_Dic3!$D$3:$D$99980,$K$882,Resultados_Dic3!$E$3:$E$99980,Produccion_UO!$J886,Resultados_Dic3!$A$3:$A$99980,Produccion_UO!$H886)*$I$882</f>
        <v>889.10177025608027</v>
      </c>
      <c r="AD886" s="260">
        <f>+SUMIFS(Resultados_Dic3!Y$3:Y$99980,Resultados_Dic3!$F$3:$F$99980,Produccion_UO!$K886,Resultados_Dic3!$D$3:$D$99980,$K$882,Resultados_Dic3!$E$3:$E$99980,Produccion_UO!$J886,Resultados_Dic3!$A$3:$A$99980,Produccion_UO!$H886)*$I$882</f>
        <v>912.39081010460325</v>
      </c>
      <c r="AE886" s="260">
        <f>+SUMIFS(Resultados_Dic3!Z$3:Z$99980,Resultados_Dic3!$F$3:$F$99980,Produccion_UO!$K886,Resultados_Dic3!$D$3:$D$99980,$K$882,Resultados_Dic3!$E$3:$E$99980,Produccion_UO!$J886,Resultados_Dic3!$A$3:$A$99980,Produccion_UO!$H886)*$I$882</f>
        <v>935.87539513126535</v>
      </c>
      <c r="AF886" s="260">
        <f>+SUMIFS(Resultados_Dic3!AA$3:AA$99980,Resultados_Dic3!$F$3:$F$99980,Produccion_UO!$K886,Resultados_Dic3!$D$3:$D$99980,$K$882,Resultados_Dic3!$E$3:$E$99980,Produccion_UO!$J886,Resultados_Dic3!$A$3:$A$99980,Produccion_UO!$H886)*$I$882</f>
        <v>959.55552533606669</v>
      </c>
      <c r="AG886" s="260">
        <f>+SUMIFS(Resultados_Dic3!AB$3:AB$99980,Resultados_Dic3!$F$3:$F$99980,Produccion_UO!$K886,Resultados_Dic3!$D$3:$D$99980,$K$882,Resultados_Dic3!$E$3:$E$99980,Produccion_UO!$J886,Resultados_Dic3!$A$3:$A$99980,Produccion_UO!$H886)*$I$882</f>
        <v>983.43120071900717</v>
      </c>
      <c r="AH886" s="260">
        <f>+SUMIFS(Resultados_Dic3!AC$3:AC$99980,Resultados_Dic3!$F$3:$F$99980,Produccion_UO!$K886,Resultados_Dic3!$D$3:$D$99980,$K$882,Resultados_Dic3!$E$3:$E$99980,Produccion_UO!$J886,Resultados_Dic3!$A$3:$A$99980,Produccion_UO!$H886)*$I$882</f>
        <v>1007.5024212800868</v>
      </c>
      <c r="AI886" s="260">
        <f>+SUMIFS(Resultados_Dic3!AD$3:AD$99980,Resultados_Dic3!$F$3:$F$99980,Produccion_UO!$K886,Resultados_Dic3!$D$3:$D$99980,$K$882,Resultados_Dic3!$E$3:$E$99980,Produccion_UO!$J886,Resultados_Dic3!$A$3:$A$99980,Produccion_UO!$H886)*$I$882</f>
        <v>1040.4357923923612</v>
      </c>
      <c r="AJ886" s="260">
        <f>+SUMIFS(Resultados_Dic3!AE$3:AE$99980,Resultados_Dic3!$F$3:$F$99980,Produccion_UO!$K886,Resultados_Dic3!$D$3:$D$99980,$K$882,Resultados_Dic3!$E$3:$E$99980,Produccion_UO!$J886,Resultados_Dic3!$A$3:$A$99980,Produccion_UO!$H886)*$I$882</f>
        <v>1073.6261725097354</v>
      </c>
      <c r="AK886" s="260">
        <f>+SUMIFS(Resultados_Dic3!AF$3:AF$99980,Resultados_Dic3!$F$3:$F$99980,Produccion_UO!$K886,Resultados_Dic3!$D$3:$D$99980,$K$882,Resultados_Dic3!$E$3:$E$99980,Produccion_UO!$J886,Resultados_Dic3!$A$3:$A$99980,Produccion_UO!$H886)*$I$882</f>
        <v>1107.0735616322092</v>
      </c>
      <c r="AL886" s="260">
        <f>+SUMIFS(Resultados_Dic3!AG$3:AG$99980,Resultados_Dic3!$F$3:$F$99980,Produccion_UO!$K886,Resultados_Dic3!$D$3:$D$99980,$K$882,Resultados_Dic3!$E$3:$E$99980,Produccion_UO!$J886,Resultados_Dic3!$A$3:$A$99980,Produccion_UO!$H886)*$I$882</f>
        <v>1140.777959759783</v>
      </c>
      <c r="AM886" s="260">
        <f>+SUMIFS(Resultados_Dic3!AH$3:AH$99980,Resultados_Dic3!$F$3:$F$99980,Produccion_UO!$K886,Resultados_Dic3!$D$3:$D$99980,$K$882,Resultados_Dic3!$E$3:$E$99980,Produccion_UO!$J886,Resultados_Dic3!$A$3:$A$99980,Produccion_UO!$H886)*$I$882</f>
        <v>1174.7393668924562</v>
      </c>
      <c r="AN886" s="260">
        <f>+SUMIFS(Resultados_Dic3!AI$3:AI$99980,Resultados_Dic3!$F$3:$F$99980,Produccion_UO!$K886,Resultados_Dic3!$D$3:$D$99980,$K$882,Resultados_Dic3!$E$3:$E$99980,Produccion_UO!$J886,Resultados_Dic3!$A$3:$A$99980,Produccion_UO!$H886)*$I$882</f>
        <v>1215.1121927598995</v>
      </c>
      <c r="AO886" s="260">
        <f>+SUMIFS(Resultados_Dic3!AJ$3:AJ$99980,Resultados_Dic3!$F$3:$F$99980,Produccion_UO!$K886,Resultados_Dic3!$D$3:$D$99980,$K$882,Resultados_Dic3!$E$3:$E$99980,Produccion_UO!$J886,Resultados_Dic3!$A$3:$A$99980,Produccion_UO!$H886)*$I$882</f>
        <v>1255.8212152148487</v>
      </c>
      <c r="AP886" s="260">
        <f>+SUMIFS(Resultados_Dic3!AK$3:AK$99980,Resultados_Dic3!$F$3:$F$99980,Produccion_UO!$K886,Resultados_Dic3!$D$3:$D$99980,$K$882,Resultados_Dic3!$E$3:$E$99980,Produccion_UO!$J886,Resultados_Dic3!$A$3:$A$99980,Produccion_UO!$H886)*$I$882</f>
        <v>1296.8664342573011</v>
      </c>
      <c r="AQ886" s="260">
        <f>+SUMIFS(Resultados_Dic3!AL$3:AL$99980,Resultados_Dic3!$F$3:$F$99980,Produccion_UO!$K886,Resultados_Dic3!$D$3:$D$99980,$K$882,Resultados_Dic3!$E$3:$E$99980,Produccion_UO!$J886,Resultados_Dic3!$A$3:$A$99980,Produccion_UO!$H886)*$I$882</f>
        <v>1338.2478498872561</v>
      </c>
      <c r="AR886" s="260">
        <f>+SUMIFS(Resultados_Dic3!AM$3:AM$99980,Resultados_Dic3!$F$3:$F$99980,Produccion_UO!$K886,Resultados_Dic3!$D$3:$D$99980,$K$882,Resultados_Dic3!$E$3:$E$99980,Produccion_UO!$J886,Resultados_Dic3!$A$3:$A$99980,Produccion_UO!$H886)*$I$882</f>
        <v>1379.9654621047198</v>
      </c>
    </row>
    <row r="887" spans="4:48" x14ac:dyDescent="0.25">
      <c r="D887" s="131"/>
      <c r="E887" s="131"/>
      <c r="G887" s="15"/>
      <c r="H887" s="17" t="str">
        <f t="shared" si="241"/>
        <v>DIC5</v>
      </c>
      <c r="I887" s="24"/>
      <c r="J887" s="24" t="s">
        <v>37</v>
      </c>
      <c r="K887" s="261" t="s">
        <v>183</v>
      </c>
      <c r="L887" s="256" t="s">
        <v>702</v>
      </c>
      <c r="M887" s="260">
        <f>+SUMIFS(Resultados_Dic3!H$3:H$99980,Resultados_Dic3!$F$3:$F$99980,Produccion_UO!$K887,Resultados_Dic3!$D$3:$D$99980,$L$882,Resultados_Dic3!$E$3:$E$99980,Produccion_UO!$J887,Resultados_Dic3!$A$3:$A$99980,Produccion_UO!$H887)*$I$882</f>
        <v>131.74591851281946</v>
      </c>
      <c r="N887" s="260">
        <f>+SUMIFS(Resultados_Dic3!I$3:I$99980,Resultados_Dic3!$F$3:$F$99980,Produccion_UO!$K887,Resultados_Dic3!$D$3:$D$99980,$L$882,Resultados_Dic3!$E$3:$E$99980,Produccion_UO!$J887,Resultados_Dic3!$A$3:$A$99980,Produccion_UO!$H887)*$I$882</f>
        <v>113.48601671222134</v>
      </c>
      <c r="O887" s="260">
        <f>+SUMIFS(Resultados_Dic3!J$3:J$99980,Resultados_Dic3!$F$3:$F$99980,Produccion_UO!$K887,Resultados_Dic3!$D$3:$D$99980,$L$882,Resultados_Dic3!$E$3:$E$99980,Produccion_UO!$J887,Resultados_Dic3!$A$3:$A$99980,Produccion_UO!$H887)*$I$882</f>
        <v>0</v>
      </c>
      <c r="P887" s="260">
        <f>+SUMIFS(Resultados_Dic3!K$3:K$99980,Resultados_Dic3!$F$3:$F$99980,Produccion_UO!$K887,Resultados_Dic3!$D$3:$D$99980,$L$882,Resultados_Dic3!$E$3:$E$99980,Produccion_UO!$J887,Resultados_Dic3!$A$3:$A$99980,Produccion_UO!$H887)*$I$882</f>
        <v>0</v>
      </c>
      <c r="Q887" s="260">
        <f>+SUMIFS(Resultados_Dic3!L$3:L$99980,Resultados_Dic3!$F$3:$F$99980,Produccion_UO!$K887,Resultados_Dic3!$D$3:$D$99980,$L$882,Resultados_Dic3!$E$3:$E$99980,Produccion_UO!$J887,Resultados_Dic3!$A$3:$A$99980,Produccion_UO!$H887)*$I$882</f>
        <v>0</v>
      </c>
      <c r="R887" s="260">
        <f>+SUMIFS(Resultados_Dic3!M$3:M$99980,Resultados_Dic3!$F$3:$F$99980,Produccion_UO!$K887,Resultados_Dic3!$D$3:$D$99980,$L$882,Resultados_Dic3!$E$3:$E$99980,Produccion_UO!$J887,Resultados_Dic3!$A$3:$A$99980,Produccion_UO!$H887)*$I$882</f>
        <v>0</v>
      </c>
      <c r="S887" s="260">
        <f>+SUMIFS(Resultados_Dic3!N$3:N$99980,Resultados_Dic3!$F$3:$F$99980,Produccion_UO!$K887,Resultados_Dic3!$D$3:$D$99980,$L$882,Resultados_Dic3!$E$3:$E$99980,Produccion_UO!$J887,Resultados_Dic3!$A$3:$A$99980,Produccion_UO!$H887)*$I$882</f>
        <v>0</v>
      </c>
      <c r="T887" s="260">
        <f>+SUMIFS(Resultados_Dic3!O$3:O$99980,Resultados_Dic3!$F$3:$F$99980,Produccion_UO!$K887,Resultados_Dic3!$D$3:$D$99980,$L$882,Resultados_Dic3!$E$3:$E$99980,Produccion_UO!$J887,Resultados_Dic3!$A$3:$A$99980,Produccion_UO!$H887)*$I$882</f>
        <v>0</v>
      </c>
      <c r="U887" s="260">
        <f>+SUMIFS(Resultados_Dic3!P$3:P$99980,Resultados_Dic3!$F$3:$F$99980,Produccion_UO!$K887,Resultados_Dic3!$D$3:$D$99980,$L$882,Resultados_Dic3!$E$3:$E$99980,Produccion_UO!$J887,Resultados_Dic3!$A$3:$A$99980,Produccion_UO!$H887)*$I$882</f>
        <v>0</v>
      </c>
      <c r="V887" s="260">
        <f>+SUMIFS(Resultados_Dic3!Q$3:Q$99980,Resultados_Dic3!$F$3:$F$99980,Produccion_UO!$K887,Resultados_Dic3!$D$3:$D$99980,$L$882,Resultados_Dic3!$E$3:$E$99980,Produccion_UO!$J887,Resultados_Dic3!$A$3:$A$99980,Produccion_UO!$H887)*$I$882</f>
        <v>0</v>
      </c>
      <c r="W887" s="260">
        <f>+SUMIFS(Resultados_Dic3!R$3:R$99980,Resultados_Dic3!$F$3:$F$99980,Produccion_UO!$K887,Resultados_Dic3!$D$3:$D$99980,$L$882,Resultados_Dic3!$E$3:$E$99980,Produccion_UO!$J887,Resultados_Dic3!$A$3:$A$99980,Produccion_UO!$H887)*$I$882</f>
        <v>0</v>
      </c>
      <c r="X887" s="260">
        <f>+SUMIFS(Resultados_Dic3!S$3:S$99980,Resultados_Dic3!$F$3:$F$99980,Produccion_UO!$K887,Resultados_Dic3!$D$3:$D$99980,$L$882,Resultados_Dic3!$E$3:$E$99980,Produccion_UO!$J887,Resultados_Dic3!$A$3:$A$99980,Produccion_UO!$H887)*$I$882</f>
        <v>0</v>
      </c>
      <c r="Y887" s="260">
        <f>+SUMIFS(Resultados_Dic3!T$3:T$99980,Resultados_Dic3!$F$3:$F$99980,Produccion_UO!$K887,Resultados_Dic3!$D$3:$D$99980,$L$882,Resultados_Dic3!$E$3:$E$99980,Produccion_UO!$J887,Resultados_Dic3!$A$3:$A$99980,Produccion_UO!$H887)*$I$882</f>
        <v>0</v>
      </c>
      <c r="Z887" s="260">
        <f>+SUMIFS(Resultados_Dic3!U$3:U$99980,Resultados_Dic3!$F$3:$F$99980,Produccion_UO!$K887,Resultados_Dic3!$D$3:$D$99980,$L$882,Resultados_Dic3!$E$3:$E$99980,Produccion_UO!$J887,Resultados_Dic3!$A$3:$A$99980,Produccion_UO!$H887)*$I$882</f>
        <v>0</v>
      </c>
      <c r="AA887" s="260">
        <f>+SUMIFS(Resultados_Dic3!V$3:V$99980,Resultados_Dic3!$F$3:$F$99980,Produccion_UO!$K887,Resultados_Dic3!$D$3:$D$99980,$L$882,Resultados_Dic3!$E$3:$E$99980,Produccion_UO!$J887,Resultados_Dic3!$A$3:$A$99980,Produccion_UO!$H887)*$I$882</f>
        <v>0</v>
      </c>
      <c r="AB887" s="260">
        <f>+SUMIFS(Resultados_Dic3!W$3:W$99980,Resultados_Dic3!$F$3:$F$99980,Produccion_UO!$K887,Resultados_Dic3!$D$3:$D$99980,$L$882,Resultados_Dic3!$E$3:$E$99980,Produccion_UO!$J887,Resultados_Dic3!$A$3:$A$99980,Produccion_UO!$H887)*$I$882</f>
        <v>0</v>
      </c>
      <c r="AC887" s="260">
        <f>+SUMIFS(Resultados_Dic3!X$3:X$99980,Resultados_Dic3!$F$3:$F$99980,Produccion_UO!$K887,Resultados_Dic3!$D$3:$D$99980,$L$882,Resultados_Dic3!$E$3:$E$99980,Produccion_UO!$J887,Resultados_Dic3!$A$3:$A$99980,Produccion_UO!$H887)*$I$882</f>
        <v>0</v>
      </c>
      <c r="AD887" s="260">
        <f>+SUMIFS(Resultados_Dic3!Y$3:Y$99980,Resultados_Dic3!$F$3:$F$99980,Produccion_UO!$K887,Resultados_Dic3!$D$3:$D$99980,$L$882,Resultados_Dic3!$E$3:$E$99980,Produccion_UO!$J887,Resultados_Dic3!$A$3:$A$99980,Produccion_UO!$H887)*$I$882</f>
        <v>0</v>
      </c>
      <c r="AE887" s="260">
        <f>+SUMIFS(Resultados_Dic3!Z$3:Z$99980,Resultados_Dic3!$F$3:$F$99980,Produccion_UO!$K887,Resultados_Dic3!$D$3:$D$99980,$L$882,Resultados_Dic3!$E$3:$E$99980,Produccion_UO!$J887,Resultados_Dic3!$A$3:$A$99980,Produccion_UO!$H887)*$I$882</f>
        <v>0</v>
      </c>
      <c r="AF887" s="260">
        <f>+SUMIFS(Resultados_Dic3!AA$3:AA$99980,Resultados_Dic3!$F$3:$F$99980,Produccion_UO!$K887,Resultados_Dic3!$D$3:$D$99980,$L$882,Resultados_Dic3!$E$3:$E$99980,Produccion_UO!$J887,Resultados_Dic3!$A$3:$A$99980,Produccion_UO!$H887)*$I$882</f>
        <v>0</v>
      </c>
      <c r="AG887" s="260">
        <f>+SUMIFS(Resultados_Dic3!AB$3:AB$99980,Resultados_Dic3!$F$3:$F$99980,Produccion_UO!$K887,Resultados_Dic3!$D$3:$D$99980,$L$882,Resultados_Dic3!$E$3:$E$99980,Produccion_UO!$J887,Resultados_Dic3!$A$3:$A$99980,Produccion_UO!$H887)*$I$882</f>
        <v>0</v>
      </c>
      <c r="AH887" s="260">
        <f>+SUMIFS(Resultados_Dic3!AC$3:AC$99980,Resultados_Dic3!$F$3:$F$99980,Produccion_UO!$K887,Resultados_Dic3!$D$3:$D$99980,$L$882,Resultados_Dic3!$E$3:$E$99980,Produccion_UO!$J887,Resultados_Dic3!$A$3:$A$99980,Produccion_UO!$H887)*$I$882</f>
        <v>0</v>
      </c>
      <c r="AI887" s="260">
        <f>+SUMIFS(Resultados_Dic3!AD$3:AD$99980,Resultados_Dic3!$F$3:$F$99980,Produccion_UO!$K887,Resultados_Dic3!$D$3:$D$99980,$L$882,Resultados_Dic3!$E$3:$E$99980,Produccion_UO!$J887,Resultados_Dic3!$A$3:$A$99980,Produccion_UO!$H887)*$I$882</f>
        <v>0</v>
      </c>
      <c r="AJ887" s="260">
        <f>+SUMIFS(Resultados_Dic3!AE$3:AE$99980,Resultados_Dic3!$F$3:$F$99980,Produccion_UO!$K887,Resultados_Dic3!$D$3:$D$99980,$L$882,Resultados_Dic3!$E$3:$E$99980,Produccion_UO!$J887,Resultados_Dic3!$A$3:$A$99980,Produccion_UO!$H887)*$I$882</f>
        <v>0</v>
      </c>
      <c r="AK887" s="260">
        <f>+SUMIFS(Resultados_Dic3!AF$3:AF$99980,Resultados_Dic3!$F$3:$F$99980,Produccion_UO!$K887,Resultados_Dic3!$D$3:$D$99980,$L$882,Resultados_Dic3!$E$3:$E$99980,Produccion_UO!$J887,Resultados_Dic3!$A$3:$A$99980,Produccion_UO!$H887)*$I$882</f>
        <v>0</v>
      </c>
      <c r="AL887" s="260">
        <f>+SUMIFS(Resultados_Dic3!AG$3:AG$99980,Resultados_Dic3!$F$3:$F$99980,Produccion_UO!$K887,Resultados_Dic3!$D$3:$D$99980,$L$882,Resultados_Dic3!$E$3:$E$99980,Produccion_UO!$J887,Resultados_Dic3!$A$3:$A$99980,Produccion_UO!$H887)*$I$882</f>
        <v>0</v>
      </c>
      <c r="AM887" s="260">
        <f>+SUMIFS(Resultados_Dic3!AH$3:AH$99980,Resultados_Dic3!$F$3:$F$99980,Produccion_UO!$K887,Resultados_Dic3!$D$3:$D$99980,$L$882,Resultados_Dic3!$E$3:$E$99980,Produccion_UO!$J887,Resultados_Dic3!$A$3:$A$99980,Produccion_UO!$H887)*$I$882</f>
        <v>0</v>
      </c>
      <c r="AN887" s="260">
        <f>+SUMIFS(Resultados_Dic3!AI$3:AI$99980,Resultados_Dic3!$F$3:$F$99980,Produccion_UO!$K887,Resultados_Dic3!$D$3:$D$99980,$L$882,Resultados_Dic3!$E$3:$E$99980,Produccion_UO!$J887,Resultados_Dic3!$A$3:$A$99980,Produccion_UO!$H887)*$I$882</f>
        <v>0</v>
      </c>
      <c r="AO887" s="260">
        <f>+SUMIFS(Resultados_Dic3!AJ$3:AJ$99980,Resultados_Dic3!$F$3:$F$99980,Produccion_UO!$K887,Resultados_Dic3!$D$3:$D$99980,$L$882,Resultados_Dic3!$E$3:$E$99980,Produccion_UO!$J887,Resultados_Dic3!$A$3:$A$99980,Produccion_UO!$H887)*$I$882</f>
        <v>0</v>
      </c>
      <c r="AP887" s="260">
        <f>+SUMIFS(Resultados_Dic3!AK$3:AK$99980,Resultados_Dic3!$F$3:$F$99980,Produccion_UO!$K887,Resultados_Dic3!$D$3:$D$99980,$L$882,Resultados_Dic3!$E$3:$E$99980,Produccion_UO!$J887,Resultados_Dic3!$A$3:$A$99980,Produccion_UO!$H887)*$I$882</f>
        <v>0</v>
      </c>
      <c r="AQ887" s="260">
        <f>+SUMIFS(Resultados_Dic3!AL$3:AL$99980,Resultados_Dic3!$F$3:$F$99980,Produccion_UO!$K887,Resultados_Dic3!$D$3:$D$99980,$L$882,Resultados_Dic3!$E$3:$E$99980,Produccion_UO!$J887,Resultados_Dic3!$A$3:$A$99980,Produccion_UO!$H887)*$I$882</f>
        <v>0</v>
      </c>
      <c r="AR887" s="260">
        <f>+SUMIFS(Resultados_Dic3!AM$3:AM$99980,Resultados_Dic3!$F$3:$F$99980,Produccion_UO!$K887,Resultados_Dic3!$D$3:$D$99980,$L$882,Resultados_Dic3!$E$3:$E$99980,Produccion_UO!$J887,Resultados_Dic3!$A$3:$A$99980,Produccion_UO!$H887)*$I$882</f>
        <v>0</v>
      </c>
    </row>
    <row r="888" spans="4:48" x14ac:dyDescent="0.25">
      <c r="D888" s="131"/>
      <c r="E888" s="131"/>
      <c r="G888" s="15"/>
      <c r="H888" s="17" t="str">
        <f t="shared" si="241"/>
        <v>DIC5</v>
      </c>
      <c r="I888" s="24"/>
      <c r="J888" s="232" t="s">
        <v>37</v>
      </c>
      <c r="K888" s="254" t="s">
        <v>245</v>
      </c>
      <c r="L888" s="256" t="s">
        <v>698</v>
      </c>
      <c r="M888" s="260">
        <f>+SUMIFS(Resultados_Dic3!H$3:H$99980,Resultados_Dic3!$F$3:$F$99980,Produccion_UO!$K888,Resultados_Dic3!$D$3:$D$99980,$L$882,Resultados_Dic3!$E$3:$E$99980,Produccion_UO!$J888,Resultados_Dic3!$A$3:$A$99980,Produccion_UO!$H888)*$I$882</f>
        <v>647.81174555811742</v>
      </c>
      <c r="N888" s="260">
        <f>+SUMIFS(Resultados_Dic3!I$3:I$99980,Resultados_Dic3!$F$3:$F$99980,Produccion_UO!$K888,Resultados_Dic3!$D$3:$D$99980,$L$882,Resultados_Dic3!$E$3:$E$99980,Produccion_UO!$J888,Resultados_Dic3!$A$3:$A$99980,Produccion_UO!$H888)*$I$882</f>
        <v>604.69713820697143</v>
      </c>
      <c r="O888" s="260">
        <f>+SUMIFS(Resultados_Dic3!J$3:J$99980,Resultados_Dic3!$F$3:$F$99980,Produccion_UO!$K888,Resultados_Dic3!$D$3:$D$99980,$L$882,Resultados_Dic3!$E$3:$E$99980,Produccion_UO!$J888,Resultados_Dic3!$A$3:$A$99980,Produccion_UO!$H888)*$I$882</f>
        <v>619.25185724968128</v>
      </c>
      <c r="P888" s="260">
        <f>+SUMIFS(Resultados_Dic3!K$3:K$99980,Resultados_Dic3!$F$3:$F$99980,Produccion_UO!$K888,Resultados_Dic3!$D$3:$D$99980,$L$882,Resultados_Dic3!$E$3:$E$99980,Produccion_UO!$J888,Resultados_Dic3!$A$3:$A$99980,Produccion_UO!$H888)*$I$882</f>
        <v>633.7160335349057</v>
      </c>
      <c r="Q888" s="260">
        <f>+SUMIFS(Resultados_Dic3!L$3:L$99980,Resultados_Dic3!$F$3:$F$99980,Produccion_UO!$K888,Resultados_Dic3!$D$3:$D$99980,$L$882,Resultados_Dic3!$E$3:$E$99980,Produccion_UO!$J888,Resultados_Dic3!$A$3:$A$99980,Produccion_UO!$H888)*$I$882</f>
        <v>648.08966706264209</v>
      </c>
      <c r="R888" s="260">
        <f>+SUMIFS(Resultados_Dic3!M$3:M$99980,Resultados_Dic3!$F$3:$F$99980,Produccion_UO!$K888,Resultados_Dic3!$D$3:$D$99980,$L$882,Resultados_Dic3!$E$3:$E$99980,Produccion_UO!$J888,Resultados_Dic3!$A$3:$A$99980,Produccion_UO!$H888)*$I$882</f>
        <v>662.37275783289033</v>
      </c>
      <c r="S888" s="260">
        <f>+SUMIFS(Resultados_Dic3!N$3:N$99980,Resultados_Dic3!$F$3:$F$99980,Produccion_UO!$K888,Resultados_Dic3!$D$3:$D$99980,$L$882,Resultados_Dic3!$E$3:$E$99980,Produccion_UO!$J888,Resultados_Dic3!$A$3:$A$99980,Produccion_UO!$H888)*$I$882</f>
        <v>676.56530584565303</v>
      </c>
      <c r="T888" s="260">
        <f>+SUMIFS(Resultados_Dic3!O$3:O$99980,Resultados_Dic3!$F$3:$F$99980,Produccion_UO!$K888,Resultados_Dic3!$D$3:$D$99980,$L$882,Resultados_Dic3!$E$3:$E$99980,Produccion_UO!$J888,Resultados_Dic3!$A$3:$A$99980,Produccion_UO!$H888)*$I$882</f>
        <v>693.0736404086017</v>
      </c>
      <c r="U888" s="260">
        <f>+SUMIFS(Resultados_Dic3!P$3:P$99980,Resultados_Dic3!$F$3:$F$99980,Produccion_UO!$K888,Resultados_Dic3!$D$3:$D$99980,$L$882,Resultados_Dic3!$E$3:$E$99980,Produccion_UO!$J888,Resultados_Dic3!$A$3:$A$99980,Produccion_UO!$H888)*$I$882</f>
        <v>709.6105148649043</v>
      </c>
      <c r="V888" s="260">
        <f>+SUMIFS(Resultados_Dic3!Q$3:Q$99980,Resultados_Dic3!$F$3:$F$99980,Produccion_UO!$K888,Resultados_Dic3!$D$3:$D$99980,$L$882,Resultados_Dic3!$E$3:$E$99980,Produccion_UO!$J888,Resultados_Dic3!$A$3:$A$99980,Produccion_UO!$H888)*$I$882</f>
        <v>726.17592921455855</v>
      </c>
      <c r="W888" s="260">
        <f>+SUMIFS(Resultados_Dic3!R$3:R$99980,Resultados_Dic3!$F$3:$F$99980,Produccion_UO!$K888,Resultados_Dic3!$D$3:$D$99980,$L$882,Resultados_Dic3!$E$3:$E$99980,Produccion_UO!$J888,Resultados_Dic3!$A$3:$A$99980,Produccion_UO!$H888)*$I$882</f>
        <v>742.76988345756411</v>
      </c>
      <c r="X888" s="260">
        <f>+SUMIFS(Resultados_Dic3!S$3:S$99980,Resultados_Dic3!$F$3:$F$99980,Produccion_UO!$K888,Resultados_Dic3!$D$3:$D$99980,$L$882,Resultados_Dic3!$E$3:$E$99980,Produccion_UO!$J888,Resultados_Dic3!$A$3:$A$99980,Produccion_UO!$H888)*$I$882</f>
        <v>759.3923775939237</v>
      </c>
      <c r="Y888" s="260">
        <f>+SUMIFS(Resultados_Dic3!T$3:T$99980,Resultados_Dic3!$F$3:$F$99980,Produccion_UO!$K888,Resultados_Dic3!$D$3:$D$99980,$L$882,Resultados_Dic3!$E$3:$E$99980,Produccion_UO!$J888,Resultados_Dic3!$A$3:$A$99980,Produccion_UO!$H888)*$I$882</f>
        <v>777.41014707210365</v>
      </c>
      <c r="Z888" s="260">
        <f>+SUMIFS(Resultados_Dic3!U$3:U$99980,Resultados_Dic3!$F$3:$F$99980,Produccion_UO!$K888,Resultados_Dic3!$D$3:$D$99980,$L$882,Resultados_Dic3!$E$3:$E$99980,Produccion_UO!$J888,Resultados_Dic3!$A$3:$A$99980,Produccion_UO!$H888)*$I$882</f>
        <v>795.52460620425063</v>
      </c>
      <c r="AA888" s="260">
        <f>+SUMIFS(Resultados_Dic3!V$3:V$99980,Resultados_Dic3!$F$3:$F$99980,Produccion_UO!$K888,Resultados_Dic3!$D$3:$D$99980,$L$882,Resultados_Dic3!$E$3:$E$99980,Produccion_UO!$J888,Resultados_Dic3!$A$3:$A$99980,Produccion_UO!$H888)*$I$882</f>
        <v>813.73575499036201</v>
      </c>
      <c r="AB888" s="260">
        <f>+SUMIFS(Resultados_Dic3!W$3:W$99980,Resultados_Dic3!$F$3:$F$99980,Produccion_UO!$K888,Resultados_Dic3!$D$3:$D$99980,$L$882,Resultados_Dic3!$E$3:$E$99980,Produccion_UO!$J888,Resultados_Dic3!$A$3:$A$99980,Produccion_UO!$H888)*$I$882</f>
        <v>832.04359343043802</v>
      </c>
      <c r="AC888" s="260">
        <f>+SUMIFS(Resultados_Dic3!X$3:X$99980,Resultados_Dic3!$F$3:$F$99980,Produccion_UO!$K888,Resultados_Dic3!$D$3:$D$99980,$L$882,Resultados_Dic3!$E$3:$E$99980,Produccion_UO!$J888,Resultados_Dic3!$A$3:$A$99980,Produccion_UO!$H888)*$I$882</f>
        <v>850.44812152448117</v>
      </c>
      <c r="AD888" s="260">
        <f>+SUMIFS(Resultados_Dic3!Y$3:Y$99980,Resultados_Dic3!$F$3:$F$99980,Produccion_UO!$K888,Resultados_Dic3!$D$3:$D$99980,$L$882,Resultados_Dic3!$E$3:$E$99980,Produccion_UO!$J888,Resultados_Dic3!$A$3:$A$99980,Produccion_UO!$H888)*$I$882</f>
        <v>873.73716137300426</v>
      </c>
      <c r="AE888" s="260">
        <f>+SUMIFS(Resultados_Dic3!Z$3:Z$99980,Resultados_Dic3!$F$3:$F$99980,Produccion_UO!$K888,Resultados_Dic3!$D$3:$D$99980,$L$882,Resultados_Dic3!$E$3:$E$99980,Produccion_UO!$J888,Resultados_Dic3!$A$3:$A$99980,Produccion_UO!$H888)*$I$882</f>
        <v>897.22174639966636</v>
      </c>
      <c r="AF888" s="260">
        <f>+SUMIFS(Resultados_Dic3!AA$3:AA$99980,Resultados_Dic3!$F$3:$F$99980,Produccion_UO!$K888,Resultados_Dic3!$D$3:$D$99980,$L$882,Resultados_Dic3!$E$3:$E$99980,Produccion_UO!$J888,Resultados_Dic3!$A$3:$A$99980,Produccion_UO!$H888)*$I$882</f>
        <v>920.90187660446759</v>
      </c>
      <c r="AG888" s="260">
        <f>+SUMIFS(Resultados_Dic3!AB$3:AB$99980,Resultados_Dic3!$F$3:$F$99980,Produccion_UO!$K888,Resultados_Dic3!$D$3:$D$99980,$L$882,Resultados_Dic3!$E$3:$E$99980,Produccion_UO!$J888,Resultados_Dic3!$A$3:$A$99980,Produccion_UO!$H888)*$I$882</f>
        <v>944.77755198740806</v>
      </c>
      <c r="AH888" s="260">
        <f>+SUMIFS(Resultados_Dic3!AC$3:AC$99980,Resultados_Dic3!$F$3:$F$99980,Produccion_UO!$K888,Resultados_Dic3!$D$3:$D$99980,$L$882,Resultados_Dic3!$E$3:$E$99980,Produccion_UO!$J888,Resultados_Dic3!$A$3:$A$99980,Produccion_UO!$H888)*$I$882</f>
        <v>968.84877254848766</v>
      </c>
      <c r="AI888" s="260">
        <f>+SUMIFS(Resultados_Dic3!AD$3:AD$99980,Resultados_Dic3!$F$3:$F$99980,Produccion_UO!$K888,Resultados_Dic3!$D$3:$D$99980,$L$882,Resultados_Dic3!$E$3:$E$99980,Produccion_UO!$J888,Resultados_Dic3!$A$3:$A$99980,Produccion_UO!$H888)*$I$882</f>
        <v>1001.7821436607621</v>
      </c>
      <c r="AJ888" s="260">
        <f>+SUMIFS(Resultados_Dic3!AE$3:AE$99980,Resultados_Dic3!$F$3:$F$99980,Produccion_UO!$K888,Resultados_Dic3!$D$3:$D$99980,$L$882,Resultados_Dic3!$E$3:$E$99980,Produccion_UO!$J888,Resultados_Dic3!$A$3:$A$99980,Produccion_UO!$H888)*$I$882</f>
        <v>1034.9725237781363</v>
      </c>
      <c r="AK888" s="260">
        <f>+SUMIFS(Resultados_Dic3!AF$3:AF$99980,Resultados_Dic3!$F$3:$F$99980,Produccion_UO!$K888,Resultados_Dic3!$D$3:$D$99980,$L$882,Resultados_Dic3!$E$3:$E$99980,Produccion_UO!$J888,Resultados_Dic3!$A$3:$A$99980,Produccion_UO!$H888)*$I$882</f>
        <v>1068.4199129006101</v>
      </c>
      <c r="AL888" s="260">
        <f>+SUMIFS(Resultados_Dic3!AG$3:AG$99980,Resultados_Dic3!$F$3:$F$99980,Produccion_UO!$K888,Resultados_Dic3!$D$3:$D$99980,$L$882,Resultados_Dic3!$E$3:$E$99980,Produccion_UO!$J888,Resultados_Dic3!$A$3:$A$99980,Produccion_UO!$H888)*$I$882</f>
        <v>1102.1243110281839</v>
      </c>
      <c r="AM888" s="260">
        <f>+SUMIFS(Resultados_Dic3!AH$3:AH$99980,Resultados_Dic3!$F$3:$F$99980,Produccion_UO!$K888,Resultados_Dic3!$D$3:$D$99980,$L$882,Resultados_Dic3!$E$3:$E$99980,Produccion_UO!$J888,Resultados_Dic3!$A$3:$A$99980,Produccion_UO!$H888)*$I$882</f>
        <v>1136.0857181608571</v>
      </c>
      <c r="AN888" s="260">
        <f>+SUMIFS(Resultados_Dic3!AI$3:AI$99980,Resultados_Dic3!$F$3:$F$99980,Produccion_UO!$K888,Resultados_Dic3!$D$3:$D$99980,$L$882,Resultados_Dic3!$E$3:$E$99980,Produccion_UO!$J888,Resultados_Dic3!$A$3:$A$99980,Produccion_UO!$H888)*$I$882</f>
        <v>1176.4585440283004</v>
      </c>
      <c r="AO888" s="260">
        <f>+SUMIFS(Resultados_Dic3!AJ$3:AJ$99980,Resultados_Dic3!$F$3:$F$99980,Produccion_UO!$K888,Resultados_Dic3!$D$3:$D$99980,$L$882,Resultados_Dic3!$E$3:$E$99980,Produccion_UO!$J888,Resultados_Dic3!$A$3:$A$99980,Produccion_UO!$H888)*$I$882</f>
        <v>1217.1675664832471</v>
      </c>
      <c r="AP888" s="260">
        <f>+SUMIFS(Resultados_Dic3!AK$3:AK$99980,Resultados_Dic3!$F$3:$F$99980,Produccion_UO!$K888,Resultados_Dic3!$D$3:$D$99980,$L$882,Resultados_Dic3!$E$3:$E$99980,Produccion_UO!$J888,Resultados_Dic3!$A$3:$A$99980,Produccion_UO!$H888)*$I$882</f>
        <v>1258.212785525699</v>
      </c>
      <c r="AQ888" s="260">
        <f>+SUMIFS(Resultados_Dic3!AL$3:AL$99980,Resultados_Dic3!$F$3:$F$99980,Produccion_UO!$K888,Resultados_Dic3!$D$3:$D$99980,$L$882,Resultados_Dic3!$E$3:$E$99980,Produccion_UO!$J888,Resultados_Dic3!$A$3:$A$99980,Produccion_UO!$H888)*$I$882</f>
        <v>1299.5942011556572</v>
      </c>
      <c r="AR888" s="260">
        <f>+SUMIFS(Resultados_Dic3!AM$3:AM$99980,Resultados_Dic3!$F$3:$F$99980,Produccion_UO!$K888,Resultados_Dic3!$D$3:$D$99980,$L$882,Resultados_Dic3!$E$3:$E$99980,Produccion_UO!$J888,Resultados_Dic3!$A$3:$A$99980,Produccion_UO!$H888)*$I$882</f>
        <v>1341.3118133731182</v>
      </c>
    </row>
    <row r="889" spans="4:48" x14ac:dyDescent="0.25">
      <c r="D889" s="131"/>
      <c r="E889" s="131"/>
      <c r="G889" s="15"/>
      <c r="H889" s="17" t="str">
        <f t="shared" si="241"/>
        <v>DIC5</v>
      </c>
      <c r="I889" s="24"/>
      <c r="J889" s="24" t="s">
        <v>66</v>
      </c>
      <c r="K889" s="108" t="s">
        <v>237</v>
      </c>
      <c r="L889" s="224" t="s">
        <v>698</v>
      </c>
      <c r="M889" s="21">
        <f>+SUMIFS(Resultados_Dic3!H$3:H$99980,Resultados_Dic3!$F$3:$F$99980,Produccion_UO!$K889,Resultados_Dic3!$D$3:$D$99980,$L$882,Resultados_Dic3!$E$3:$E$99980,Produccion_UO!$J889,Resultados_Dic3!$A$3:$A$99980,Produccion_UO!$H889)*$I$882</f>
        <v>24.770378407703809</v>
      </c>
      <c r="N889" s="21">
        <f>+SUMIFS(Resultados_Dic3!I$3:I$99980,Resultados_Dic3!$F$3:$F$99980,Produccion_UO!$K889,Resultados_Dic3!$D$3:$D$99980,$L$882,Resultados_Dic3!$E$3:$E$99980,Produccion_UO!$J889,Resultados_Dic3!$A$3:$A$99980,Produccion_UO!$H889)*$I$882</f>
        <v>21.091278990912762</v>
      </c>
      <c r="O889" s="21">
        <f>+SUMIFS(Resultados_Dic3!J$3:J$99980,Resultados_Dic3!$F$3:$F$99980,Produccion_UO!$K889,Resultados_Dic3!$D$3:$D$99980,$L$882,Resultados_Dic3!$E$3:$E$99980,Produccion_UO!$J889,Resultados_Dic3!$A$3:$A$99980,Produccion_UO!$H889)*$I$882</f>
        <v>22.117844493607866</v>
      </c>
      <c r="P889" s="21">
        <f>+SUMIFS(Resultados_Dic3!K$3:K$99980,Resultados_Dic3!$F$3:$F$99980,Produccion_UO!$K889,Resultados_Dic3!$D$3:$D$99980,$L$882,Resultados_Dic3!$E$3:$E$99980,Produccion_UO!$J889,Resultados_Dic3!$A$3:$A$99980,Produccion_UO!$H889)*$I$882</f>
        <v>23.143971406083846</v>
      </c>
      <c r="Q889" s="21">
        <f>+SUMIFS(Resultados_Dic3!L$3:L$99980,Resultados_Dic3!$F$3:$F$99980,Produccion_UO!$K889,Resultados_Dic3!$D$3:$D$99980,$L$882,Resultados_Dic3!$E$3:$E$99980,Produccion_UO!$J889,Resultados_Dic3!$A$3:$A$99980,Produccion_UO!$H889)*$I$882</f>
        <v>24.169659728340754</v>
      </c>
      <c r="R889" s="21">
        <f>+SUMIFS(Resultados_Dic3!M$3:M$99980,Resultados_Dic3!$F$3:$F$99980,Produccion_UO!$K889,Resultados_Dic3!$D$3:$D$99980,$L$882,Resultados_Dic3!$E$3:$E$99980,Produccion_UO!$J889,Resultados_Dic3!$A$3:$A$99980,Produccion_UO!$H889)*$I$882</f>
        <v>25.194909460378543</v>
      </c>
      <c r="S889" s="21">
        <f>+SUMIFS(Resultados_Dic3!N$3:N$99980,Resultados_Dic3!$F$3:$F$99980,Produccion_UO!$K889,Resultados_Dic3!$D$3:$D$99980,$L$882,Resultados_Dic3!$E$3:$E$99980,Produccion_UO!$J889,Resultados_Dic3!$A$3:$A$99980,Produccion_UO!$H889)*$I$882</f>
        <v>26.219720602197231</v>
      </c>
      <c r="T889" s="21">
        <f>+SUMIFS(Resultados_Dic3!O$3:O$99980,Resultados_Dic3!$F$3:$F$99980,Produccion_UO!$K889,Resultados_Dic3!$D$3:$D$99980,$L$882,Resultados_Dic3!$E$3:$E$99980,Produccion_UO!$J889,Resultados_Dic3!$A$3:$A$99980,Produccion_UO!$H889)*$I$882</f>
        <v>27.175828753148242</v>
      </c>
      <c r="U889" s="21">
        <f>+SUMIFS(Resultados_Dic3!P$3:P$99980,Resultados_Dic3!$F$3:$F$99980,Produccion_UO!$K889,Resultados_Dic3!$D$3:$D$99980,$L$882,Resultados_Dic3!$E$3:$E$99980,Produccion_UO!$J889,Resultados_Dic3!$A$3:$A$99980,Produccion_UO!$H889)*$I$882</f>
        <v>28.127719801361998</v>
      </c>
      <c r="V889" s="21">
        <f>+SUMIFS(Resultados_Dic3!Q$3:Q$99980,Resultados_Dic3!$F$3:$F$99980,Produccion_UO!$K889,Resultados_Dic3!$D$3:$D$99980,$L$882,Resultados_Dic3!$E$3:$E$99980,Produccion_UO!$J889,Resultados_Dic3!$A$3:$A$99980,Produccion_UO!$H889)*$I$882</f>
        <v>29.075393746838735</v>
      </c>
      <c r="W889" s="21">
        <f>+SUMIFS(Resultados_Dic3!R$3:R$99980,Resultados_Dic3!$F$3:$F$99980,Produccion_UO!$K889,Resultados_Dic3!$D$3:$D$99980,$L$882,Resultados_Dic3!$E$3:$E$99980,Produccion_UO!$J889,Resultados_Dic3!$A$3:$A$99980,Produccion_UO!$H889)*$I$882</f>
        <v>30.018850589578459</v>
      </c>
      <c r="X889" s="21">
        <f>+SUMIFS(Resultados_Dic3!S$3:S$99980,Resultados_Dic3!$F$3:$F$99980,Produccion_UO!$K889,Resultados_Dic3!$D$3:$D$99980,$L$882,Resultados_Dic3!$E$3:$E$99980,Produccion_UO!$J889,Resultados_Dic3!$A$3:$A$99980,Produccion_UO!$H889)*$I$882</f>
        <v>30.958090329580902</v>
      </c>
      <c r="Y889" s="21">
        <f>+SUMIFS(Resultados_Dic3!T$3:T$99980,Resultados_Dic3!$F$3:$F$99980,Produccion_UO!$K889,Resultados_Dic3!$D$3:$D$99980,$L$882,Resultados_Dic3!$E$3:$E$99980,Produccion_UO!$J889,Resultados_Dic3!$A$3:$A$99980,Produccion_UO!$H889)*$I$882</f>
        <v>32.026164408642344</v>
      </c>
      <c r="Z889" s="21">
        <f>+SUMIFS(Resultados_Dic3!U$3:U$99980,Resultados_Dic3!$F$3:$F$99980,Produccion_UO!$K889,Resultados_Dic3!$D$3:$D$99980,$L$882,Resultados_Dic3!$E$3:$E$99980,Produccion_UO!$J889,Resultados_Dic3!$A$3:$A$99980,Produccion_UO!$H889)*$I$882</f>
        <v>33.091681171487863</v>
      </c>
      <c r="AA889" s="21">
        <f>+SUMIFS(Resultados_Dic3!V$3:V$99980,Resultados_Dic3!$F$3:$F$99980,Produccion_UO!$K889,Resultados_Dic3!$D$3:$D$99980,$L$882,Resultados_Dic3!$E$3:$E$99980,Produccion_UO!$J889,Resultados_Dic3!$A$3:$A$99980,Produccion_UO!$H889)*$I$882</f>
        <v>34.154640618117455</v>
      </c>
      <c r="AB889" s="21">
        <f>+SUMIFS(Resultados_Dic3!W$3:W$99980,Resultados_Dic3!$F$3:$F$99980,Produccion_UO!$K889,Resultados_Dic3!$D$3:$D$99980,$L$882,Resultados_Dic3!$E$3:$E$99980,Produccion_UO!$J889,Resultados_Dic3!$A$3:$A$99980,Produccion_UO!$H889)*$I$882</f>
        <v>35.215042748531125</v>
      </c>
      <c r="AC889" s="21">
        <f>+SUMIFS(Resultados_Dic3!X$3:X$99980,Resultados_Dic3!$F$3:$F$99980,Produccion_UO!$K889,Resultados_Dic3!$D$3:$D$99980,$L$882,Resultados_Dic3!$E$3:$E$99980,Produccion_UO!$J889,Resultados_Dic3!$A$3:$A$99980,Produccion_UO!$H889)*$I$882</f>
        <v>36.272887562728876</v>
      </c>
      <c r="AD889" s="21">
        <f>+SUMIFS(Resultados_Dic3!Y$3:Y$99980,Resultados_Dic3!$F$3:$F$99980,Produccion_UO!$K889,Resultados_Dic3!$D$3:$D$99980,$L$882,Resultados_Dic3!$E$3:$E$99980,Produccion_UO!$J889,Resultados_Dic3!$A$3:$A$99980,Produccion_UO!$H889)*$I$882</f>
        <v>37.49772384801085</v>
      </c>
      <c r="AE889" s="21">
        <f>+SUMIFS(Resultados_Dic3!Z$3:Z$99980,Resultados_Dic3!$F$3:$F$99980,Produccion_UO!$K889,Resultados_Dic3!$D$3:$D$99980,$L$882,Resultados_Dic3!$E$3:$E$99980,Produccion_UO!$J889,Resultados_Dic3!$A$3:$A$99980,Produccion_UO!$H889)*$I$882</f>
        <v>38.722294438773361</v>
      </c>
      <c r="AF889" s="21">
        <f>+SUMIFS(Resultados_Dic3!AA$3:AA$99980,Resultados_Dic3!$F$3:$F$99980,Produccion_UO!$K889,Resultados_Dic3!$D$3:$D$99980,$L$882,Resultados_Dic3!$E$3:$E$99980,Produccion_UO!$J889,Resultados_Dic3!$A$3:$A$99980,Produccion_UO!$H889)*$I$882</f>
        <v>39.946599335016415</v>
      </c>
      <c r="AG889" s="21">
        <f>+SUMIFS(Resultados_Dic3!AB$3:AB$99980,Resultados_Dic3!$F$3:$F$99980,Produccion_UO!$K889,Resultados_Dic3!$D$3:$D$99980,$L$882,Resultados_Dic3!$E$3:$E$99980,Produccion_UO!$J889,Resultados_Dic3!$A$3:$A$99980,Produccion_UO!$H889)*$I$882</f>
        <v>41.170638536739993</v>
      </c>
      <c r="AH889" s="21">
        <f>+SUMIFS(Resultados_Dic3!AC$3:AC$99980,Resultados_Dic3!$F$3:$F$99980,Produccion_UO!$K889,Resultados_Dic3!$D$3:$D$99980,$L$882,Resultados_Dic3!$E$3:$E$99980,Produccion_UO!$J889,Resultados_Dic3!$A$3:$A$99980,Produccion_UO!$H889)*$I$882</f>
        <v>42.394412043944122</v>
      </c>
      <c r="AI889" s="21">
        <f>+SUMIFS(Resultados_Dic3!AD$3:AD$99980,Resultados_Dic3!$F$3:$F$99980,Produccion_UO!$K889,Resultados_Dic3!$D$3:$D$99980,$L$882,Resultados_Dic3!$E$3:$E$99980,Produccion_UO!$J889,Resultados_Dic3!$A$3:$A$99980,Produccion_UO!$H889)*$I$882</f>
        <v>43.823692580232468</v>
      </c>
      <c r="AJ889" s="21">
        <f>+SUMIFS(Resultados_Dic3!AE$3:AE$99980,Resultados_Dic3!$F$3:$F$99980,Produccion_UO!$K889,Resultados_Dic3!$D$3:$D$99980,$L$882,Resultados_Dic3!$E$3:$E$99980,Produccion_UO!$J889,Resultados_Dic3!$A$3:$A$99980,Produccion_UO!$H889)*$I$882</f>
        <v>45.255083153544014</v>
      </c>
      <c r="AK889" s="21">
        <f>+SUMIFS(Resultados_Dic3!AF$3:AF$99980,Resultados_Dic3!$F$3:$F$99980,Produccion_UO!$K889,Resultados_Dic3!$D$3:$D$99980,$L$882,Resultados_Dic3!$E$3:$E$99980,Produccion_UO!$J889,Resultados_Dic3!$A$3:$A$99980,Produccion_UO!$H889)*$I$882</f>
        <v>46.688583763879016</v>
      </c>
      <c r="AL889" s="21">
        <f>+SUMIFS(Resultados_Dic3!AG$3:AG$99980,Resultados_Dic3!$F$3:$F$99980,Produccion_UO!$K889,Resultados_Dic3!$D$3:$D$99980,$L$882,Resultados_Dic3!$E$3:$E$99980,Produccion_UO!$J889,Resultados_Dic3!$A$3:$A$99980,Produccion_UO!$H889)*$I$882</f>
        <v>48.12419441123749</v>
      </c>
      <c r="AM889" s="21">
        <f>+SUMIFS(Resultados_Dic3!AH$3:AH$99980,Resultados_Dic3!$F$3:$F$99980,Produccion_UO!$K889,Resultados_Dic3!$D$3:$D$99980,$L$882,Resultados_Dic3!$E$3:$E$99980,Produccion_UO!$J889,Resultados_Dic3!$A$3:$A$99980,Produccion_UO!$H889)*$I$882</f>
        <v>49.561915095619149</v>
      </c>
      <c r="AN889" s="21">
        <f>+SUMIFS(Resultados_Dic3!AI$3:AI$99980,Resultados_Dic3!$F$3:$F$99980,Produccion_UO!$K889,Resultados_Dic3!$D$3:$D$99980,$L$882,Resultados_Dic3!$E$3:$E$99980,Produccion_UO!$J889,Resultados_Dic3!$A$3:$A$99980,Produccion_UO!$H889)*$I$882</f>
        <v>51.195400775921875</v>
      </c>
      <c r="AO889" s="21">
        <f>+SUMIFS(Resultados_Dic3!AJ$3:AJ$99980,Resultados_Dic3!$F$3:$F$99980,Produccion_UO!$K889,Resultados_Dic3!$D$3:$D$99980,$L$882,Resultados_Dic3!$E$3:$E$99980,Produccion_UO!$J889,Resultados_Dic3!$A$3:$A$99980,Produccion_UO!$H889)*$I$882</f>
        <v>52.833464652286452</v>
      </c>
      <c r="AP889" s="21">
        <f>+SUMIFS(Resultados_Dic3!AK$3:AK$99980,Resultados_Dic3!$F$3:$F$99980,Produccion_UO!$K889,Resultados_Dic3!$D$3:$D$99980,$L$882,Resultados_Dic3!$E$3:$E$99980,Produccion_UO!$J889,Resultados_Dic3!$A$3:$A$99980,Produccion_UO!$H889)*$I$882</f>
        <v>54.476106724712871</v>
      </c>
      <c r="AQ889" s="21">
        <f>+SUMIFS(Resultados_Dic3!AL$3:AL$99980,Resultados_Dic3!$F$3:$F$99980,Produccion_UO!$K889,Resultados_Dic3!$D$3:$D$99980,$L$882,Resultados_Dic3!$E$3:$E$99980,Produccion_UO!$J889,Resultados_Dic3!$A$3:$A$99980,Produccion_UO!$H889)*$I$882</f>
        <v>56.12332699320114</v>
      </c>
      <c r="AR889" s="21">
        <f>+SUMIFS(Resultados_Dic3!AM$3:AM$99980,Resultados_Dic3!$F$3:$F$99980,Produccion_UO!$K889,Resultados_Dic3!$D$3:$D$99980,$L$882,Resultados_Dic3!$E$3:$E$99980,Produccion_UO!$J889,Resultados_Dic3!$A$3:$A$99980,Produccion_UO!$H889)*$I$882</f>
        <v>57.775125457751251</v>
      </c>
    </row>
    <row r="890" spans="4:48" x14ac:dyDescent="0.25">
      <c r="D890" s="131"/>
      <c r="E890" s="131"/>
      <c r="G890" s="15"/>
      <c r="H890" s="17" t="str">
        <f t="shared" si="241"/>
        <v>DIC5</v>
      </c>
      <c r="I890" s="24"/>
      <c r="J890" s="24" t="s">
        <v>66</v>
      </c>
      <c r="K890" s="108" t="s">
        <v>238</v>
      </c>
      <c r="L890" s="224" t="s">
        <v>698</v>
      </c>
      <c r="M890" s="21">
        <f>+SUMIFS(Resultados_Dic3!H$3:H$99980,Resultados_Dic3!$F$3:$F$99980,Produccion_UO!$K890,Resultados_Dic3!$D$3:$D$99980,$L$882,Resultados_Dic3!$E$3:$E$99980,Produccion_UO!$J890,Resultados_Dic3!$A$3:$A$99980,Produccion_UO!$H890)*$I$882</f>
        <v>267.28739997287397</v>
      </c>
      <c r="N890" s="21">
        <f>+SUMIFS(Resultados_Dic3!I$3:I$99980,Resultados_Dic3!$F$3:$F$99980,Produccion_UO!$K890,Resultados_Dic3!$D$3:$D$99980,$L$882,Resultados_Dic3!$E$3:$E$99980,Produccion_UO!$J890,Resultados_Dic3!$A$3:$A$99980,Produccion_UO!$H890)*$I$882</f>
        <v>245.21198969211991</v>
      </c>
      <c r="O890" s="21">
        <f>+SUMIFS(Resultados_Dic3!J$3:J$99980,Resultados_Dic3!$F$3:$F$99980,Produccion_UO!$K890,Resultados_Dic3!$D$3:$D$99980,$L$882,Resultados_Dic3!$E$3:$E$99980,Produccion_UO!$J890,Resultados_Dic3!$A$3:$A$99980,Produccion_UO!$H890)*$I$882</f>
        <v>252.56392096976754</v>
      </c>
      <c r="P890" s="21">
        <f>+SUMIFS(Resultados_Dic3!K$3:K$99980,Resultados_Dic3!$F$3:$F$99980,Produccion_UO!$K890,Resultados_Dic3!$D$3:$D$99980,$L$882,Resultados_Dic3!$E$3:$E$99980,Produccion_UO!$J890,Resultados_Dic3!$A$3:$A$99980,Produccion_UO!$H890)*$I$882</f>
        <v>259.92565902144906</v>
      </c>
      <c r="Q890" s="21">
        <f>+SUMIFS(Resultados_Dic3!L$3:L$99980,Resultados_Dic3!$F$3:$F$99980,Produccion_UO!$K890,Resultados_Dic3!$D$3:$D$99980,$L$882,Resultados_Dic3!$E$3:$E$99980,Produccion_UO!$J890,Resultados_Dic3!$A$3:$A$99980,Produccion_UO!$H890)*$I$882</f>
        <v>267.2972038471645</v>
      </c>
      <c r="R890" s="21">
        <f>+SUMIFS(Resultados_Dic3!M$3:M$99980,Resultados_Dic3!$F$3:$F$99980,Produccion_UO!$K890,Resultados_Dic3!$D$3:$D$99980,$L$882,Resultados_Dic3!$E$3:$E$99980,Produccion_UO!$J890,Resultados_Dic3!$A$3:$A$99980,Produccion_UO!$H890)*$I$882</f>
        <v>274.6785554469144</v>
      </c>
      <c r="S890" s="21">
        <f>+SUMIFS(Resultados_Dic3!N$3:N$99980,Resultados_Dic3!$F$3:$F$99980,Produccion_UO!$K890,Resultados_Dic3!$D$3:$D$99980,$L$882,Resultados_Dic3!$E$3:$E$99980,Produccion_UO!$J890,Resultados_Dic3!$A$3:$A$99980,Produccion_UO!$H890)*$I$882</f>
        <v>282.06971382069713</v>
      </c>
      <c r="T890" s="21">
        <f>+SUMIFS(Resultados_Dic3!O$3:O$99980,Resultados_Dic3!$F$3:$F$99980,Produccion_UO!$K890,Resultados_Dic3!$D$3:$D$99980,$L$882,Resultados_Dic3!$E$3:$E$99980,Produccion_UO!$J890,Resultados_Dic3!$A$3:$A$99980,Produccion_UO!$H890)*$I$882</f>
        <v>288.60880980793434</v>
      </c>
      <c r="U890" s="21">
        <f>+SUMIFS(Resultados_Dic3!P$3:P$99980,Resultados_Dic3!$F$3:$F$99980,Produccion_UO!$K890,Resultados_Dic3!$D$3:$D$99980,$L$882,Resultados_Dic3!$E$3:$E$99980,Produccion_UO!$J890,Resultados_Dic3!$A$3:$A$99980,Produccion_UO!$H890)*$I$882</f>
        <v>295.15637217833176</v>
      </c>
      <c r="V890" s="21">
        <f>+SUMIFS(Resultados_Dic3!Q$3:Q$99980,Resultados_Dic3!$F$3:$F$99980,Produccion_UO!$K890,Resultados_Dic3!$D$3:$D$99980,$L$882,Resultados_Dic3!$E$3:$E$99980,Produccion_UO!$J890,Resultados_Dic3!$A$3:$A$99980,Produccion_UO!$H890)*$I$882</f>
        <v>301.71240093189203</v>
      </c>
      <c r="W890" s="21">
        <f>+SUMIFS(Resultados_Dic3!R$3:R$99980,Resultados_Dic3!$F$3:$F$99980,Produccion_UO!$K890,Resultados_Dic3!$D$3:$D$99980,$L$882,Resultados_Dic3!$E$3:$E$99980,Produccion_UO!$J890,Resultados_Dic3!$A$3:$A$99980,Produccion_UO!$H890)*$I$882</f>
        <v>308.2768960686152</v>
      </c>
      <c r="X890" s="21">
        <f>+SUMIFS(Resultados_Dic3!S$3:S$99980,Resultados_Dic3!$F$3:$F$99980,Produccion_UO!$K890,Resultados_Dic3!$D$3:$D$99980,$L$882,Resultados_Dic3!$E$3:$E$99980,Produccion_UO!$J890,Resultados_Dic3!$A$3:$A$99980,Produccion_UO!$H890)*$I$882</f>
        <v>314.84985758849859</v>
      </c>
      <c r="Y890" s="21">
        <f>+SUMIFS(Resultados_Dic3!T$3:T$99980,Resultados_Dic3!$F$3:$F$99980,Produccion_UO!$K890,Resultados_Dic3!$D$3:$D$99980,$L$882,Resultados_Dic3!$E$3:$E$99980,Produccion_UO!$J890,Resultados_Dic3!$A$3:$A$99980,Produccion_UO!$H890)*$I$882</f>
        <v>321.15411591359282</v>
      </c>
      <c r="Z890" s="21">
        <f>+SUMIFS(Resultados_Dic3!U$3:U$99980,Resultados_Dic3!$F$3:$F$99980,Produccion_UO!$K890,Resultados_Dic3!$D$3:$D$99980,$L$882,Resultados_Dic3!$E$3:$E$99980,Produccion_UO!$J890,Resultados_Dic3!$A$3:$A$99980,Produccion_UO!$H890)*$I$882</f>
        <v>327.46658686374337</v>
      </c>
      <c r="AA890" s="21">
        <f>+SUMIFS(Resultados_Dic3!V$3:V$99980,Resultados_Dic3!$F$3:$F$99980,Produccion_UO!$K890,Resultados_Dic3!$D$3:$D$99980,$L$882,Resultados_Dic3!$E$3:$E$99980,Produccion_UO!$J890,Resultados_Dic3!$A$3:$A$99980,Produccion_UO!$H890)*$I$882</f>
        <v>333.7872704389502</v>
      </c>
      <c r="AB890" s="21">
        <f>+SUMIFS(Resultados_Dic3!W$3:W$99980,Resultados_Dic3!$F$3:$F$99980,Produccion_UO!$K890,Resultados_Dic3!$D$3:$D$99980,$L$882,Resultados_Dic3!$E$3:$E$99980,Produccion_UO!$J890,Resultados_Dic3!$A$3:$A$99980,Produccion_UO!$H890)*$I$882</f>
        <v>340.1161666392133</v>
      </c>
      <c r="AC890" s="21">
        <f>+SUMIFS(Resultados_Dic3!X$3:X$99980,Resultados_Dic3!$F$3:$F$99980,Produccion_UO!$K890,Resultados_Dic3!$D$3:$D$99980,$L$882,Resultados_Dic3!$E$3:$E$99980,Produccion_UO!$J890,Resultados_Dic3!$A$3:$A$99980,Produccion_UO!$H890)*$I$882</f>
        <v>346.45327546453274</v>
      </c>
      <c r="AD890" s="21">
        <f>+SUMIFS(Resultados_Dic3!Y$3:Y$99980,Resultados_Dic3!$F$3:$F$99980,Produccion_UO!$K890,Resultados_Dic3!$D$3:$D$99980,$L$882,Resultados_Dic3!$E$3:$E$99980,Produccion_UO!$J890,Resultados_Dic3!$A$3:$A$99980,Produccion_UO!$H890)*$I$882</f>
        <v>353.34763188487187</v>
      </c>
      <c r="AE890" s="21">
        <f>+SUMIFS(Resultados_Dic3!Z$3:Z$99980,Resultados_Dic3!$F$3:$F$99980,Produccion_UO!$K890,Resultados_Dic3!$D$3:$D$99980,$L$882,Resultados_Dic3!$E$3:$E$99980,Produccion_UO!$J890,Resultados_Dic3!$A$3:$A$99980,Produccion_UO!$H890)*$I$882</f>
        <v>360.25079815960123</v>
      </c>
      <c r="AF890" s="21">
        <f>+SUMIFS(Resultados_Dic3!AA$3:AA$99980,Resultados_Dic3!$F$3:$F$99980,Produccion_UO!$K890,Resultados_Dic3!$D$3:$D$99980,$L$882,Resultados_Dic3!$E$3:$E$99980,Produccion_UO!$J890,Resultados_Dic3!$A$3:$A$99980,Produccion_UO!$H890)*$I$882</f>
        <v>367.16277428872104</v>
      </c>
      <c r="AG890" s="21">
        <f>+SUMIFS(Resultados_Dic3!AB$3:AB$99980,Resultados_Dic3!$F$3:$F$99980,Produccion_UO!$K890,Resultados_Dic3!$D$3:$D$99980,$L$882,Resultados_Dic3!$E$3:$E$99980,Produccion_UO!$J890,Resultados_Dic3!$A$3:$A$99980,Produccion_UO!$H890)*$I$882</f>
        <v>374.08356027223113</v>
      </c>
      <c r="AH890" s="21">
        <f>+SUMIFS(Resultados_Dic3!AC$3:AC$99980,Resultados_Dic3!$F$3:$F$99980,Produccion_UO!$K890,Resultados_Dic3!$D$3:$D$99980,$L$882,Resultados_Dic3!$E$3:$E$99980,Produccion_UO!$J890,Resultados_Dic3!$A$3:$A$99980,Produccion_UO!$H890)*$I$882</f>
        <v>381.01315611013155</v>
      </c>
      <c r="AI890" s="21">
        <f>+SUMIFS(Resultados_Dic3!AD$3:AD$99980,Resultados_Dic3!$F$3:$F$99980,Produccion_UO!$K890,Resultados_Dic3!$D$3:$D$99980,$L$882,Resultados_Dic3!$E$3:$E$99980,Produccion_UO!$J890,Resultados_Dic3!$A$3:$A$99980,Produccion_UO!$H890)*$I$882</f>
        <v>390.05361449171301</v>
      </c>
      <c r="AJ890" s="21">
        <f>+SUMIFS(Resultados_Dic3!AE$3:AE$99980,Resultados_Dic3!$F$3:$F$99980,Produccion_UO!$K890,Resultados_Dic3!$D$3:$D$99980,$L$882,Resultados_Dic3!$E$3:$E$99980,Produccion_UO!$J890,Resultados_Dic3!$A$3:$A$99980,Produccion_UO!$H890)*$I$882</f>
        <v>399.10502501981551</v>
      </c>
      <c r="AK890" s="21">
        <f>+SUMIFS(Resultados_Dic3!AF$3:AF$99980,Resultados_Dic3!$F$3:$F$99980,Produccion_UO!$K890,Resultados_Dic3!$D$3:$D$99980,$L$882,Resultados_Dic3!$E$3:$E$99980,Produccion_UO!$J890,Resultados_Dic3!$A$3:$A$99980,Produccion_UO!$H890)*$I$882</f>
        <v>408.16738769443918</v>
      </c>
      <c r="AL890" s="21">
        <f>+SUMIFS(Resultados_Dic3!AG$3:AG$99980,Resultados_Dic3!$F$3:$F$99980,Produccion_UO!$K890,Resultados_Dic3!$D$3:$D$99980,$L$882,Resultados_Dic3!$E$3:$E$99980,Produccion_UO!$J890,Resultados_Dic3!$A$3:$A$99980,Produccion_UO!$H890)*$I$882</f>
        <v>417.24070251558385</v>
      </c>
      <c r="AM890" s="21">
        <f>+SUMIFS(Resultados_Dic3!AH$3:AH$99980,Resultados_Dic3!$F$3:$F$99980,Produccion_UO!$K890,Resultados_Dic3!$D$3:$D$99980,$L$882,Resultados_Dic3!$E$3:$E$99980,Produccion_UO!$J890,Resultados_Dic3!$A$3:$A$99980,Produccion_UO!$H890)*$I$882</f>
        <v>426.32496948324973</v>
      </c>
      <c r="AN890" s="21">
        <f>+SUMIFS(Resultados_Dic3!AI$3:AI$99980,Resultados_Dic3!$F$3:$F$99980,Produccion_UO!$K890,Resultados_Dic3!$D$3:$D$99980,$L$882,Resultados_Dic3!$E$3:$E$99980,Produccion_UO!$J890,Resultados_Dic3!$A$3:$A$99980,Produccion_UO!$H890)*$I$882</f>
        <v>437.46173269256747</v>
      </c>
      <c r="AO890" s="21">
        <f>+SUMIFS(Resultados_Dic3!AJ$3:AJ$99980,Resultados_Dic3!$F$3:$F$99980,Produccion_UO!$K890,Resultados_Dic3!$D$3:$D$99980,$L$882,Resultados_Dic3!$E$3:$E$99980,Produccion_UO!$J890,Resultados_Dic3!$A$3:$A$99980,Produccion_UO!$H890)*$I$882</f>
        <v>448.61109897103483</v>
      </c>
      <c r="AP890" s="21">
        <f>+SUMIFS(Resultados_Dic3!AK$3:AK$99980,Resultados_Dic3!$F$3:$F$99980,Produccion_UO!$K890,Resultados_Dic3!$D$3:$D$99980,$L$882,Resultados_Dic3!$E$3:$E$99980,Produccion_UO!$J890,Resultados_Dic3!$A$3:$A$99980,Produccion_UO!$H890)*$I$882</f>
        <v>459.77306831865451</v>
      </c>
      <c r="AQ890" s="21">
        <f>+SUMIFS(Resultados_Dic3!AL$3:AL$99980,Resultados_Dic3!$F$3:$F$99980,Produccion_UO!$K890,Resultados_Dic3!$D$3:$D$99980,$L$882,Resultados_Dic3!$E$3:$E$99980,Produccion_UO!$J890,Resultados_Dic3!$A$3:$A$99980,Produccion_UO!$H890)*$I$882</f>
        <v>470.94764073542387</v>
      </c>
      <c r="AR890" s="21">
        <f>+SUMIFS(Resultados_Dic3!AM$3:AM$99980,Resultados_Dic3!$F$3:$F$99980,Produccion_UO!$K890,Resultados_Dic3!$D$3:$D$99980,$L$882,Resultados_Dic3!$E$3:$E$99980,Produccion_UO!$J890,Resultados_Dic3!$A$3:$A$99980,Produccion_UO!$H890)*$I$882</f>
        <v>482.13481622134816</v>
      </c>
    </row>
    <row r="891" spans="4:48" x14ac:dyDescent="0.25">
      <c r="D891" s="131"/>
      <c r="E891" s="131"/>
      <c r="G891" s="15"/>
      <c r="H891" s="17" t="str">
        <f t="shared" si="241"/>
        <v>DIC5</v>
      </c>
      <c r="I891" s="24"/>
      <c r="J891" s="24" t="s">
        <v>66</v>
      </c>
      <c r="K891" s="108" t="s">
        <v>239</v>
      </c>
      <c r="L891" s="224" t="s">
        <v>698</v>
      </c>
      <c r="M891" s="21">
        <f>+SUMIFS(Resultados_Dic3!H$3:H$99980,Resultados_Dic3!$F$3:$F$99980,Produccion_UO!$K891,Resultados_Dic3!$D$3:$D$99980,$L$882,Resultados_Dic3!$E$3:$E$99980,Produccion_UO!$J891,Resultados_Dic3!$A$3:$A$99980,Produccion_UO!$H891)*$I$882</f>
        <v>138.93204936932051</v>
      </c>
      <c r="N891" s="21">
        <f>+SUMIFS(Resultados_Dic3!I$3:I$99980,Resultados_Dic3!$F$3:$F$99980,Produccion_UO!$K891,Resultados_Dic3!$D$3:$D$99980,$L$882,Resultados_Dic3!$E$3:$E$99980,Produccion_UO!$J891,Resultados_Dic3!$A$3:$A$99980,Produccion_UO!$H891)*$I$882</f>
        <v>143.74582937745831</v>
      </c>
      <c r="O891" s="21">
        <f>+SUMIFS(Resultados_Dic3!J$3:J$99980,Resultados_Dic3!$F$3:$F$99980,Produccion_UO!$K891,Resultados_Dic3!$D$3:$D$99980,$L$882,Resultados_Dic3!$E$3:$E$99980,Produccion_UO!$J891,Resultados_Dic3!$A$3:$A$99980,Produccion_UO!$H891)*$I$882</f>
        <v>147.84534962511296</v>
      </c>
      <c r="P891" s="21">
        <f>+SUMIFS(Resultados_Dic3!K$3:K$99980,Resultados_Dic3!$F$3:$F$99980,Produccion_UO!$K891,Resultados_Dic3!$D$3:$D$99980,$L$882,Resultados_Dic3!$E$3:$E$99980,Produccion_UO!$J891,Resultados_Dic3!$A$3:$A$99980,Produccion_UO!$H891)*$I$882</f>
        <v>151.9568213995573</v>
      </c>
      <c r="Q891" s="21">
        <f>+SUMIFS(Resultados_Dic3!L$3:L$99980,Resultados_Dic3!$F$3:$F$99980,Produccion_UO!$K891,Resultados_Dic3!$D$3:$D$99980,$L$882,Resultados_Dic3!$E$3:$E$99980,Produccion_UO!$J891,Resultados_Dic3!$A$3:$A$99980,Produccion_UO!$H891)*$I$882</f>
        <v>156.08024470079152</v>
      </c>
      <c r="R891" s="21">
        <f>+SUMIFS(Resultados_Dic3!M$3:M$99980,Resultados_Dic3!$F$3:$F$99980,Produccion_UO!$K891,Resultados_Dic3!$D$3:$D$99980,$L$882,Resultados_Dic3!$E$3:$E$99980,Produccion_UO!$J891,Resultados_Dic3!$A$3:$A$99980,Produccion_UO!$H891)*$I$882</f>
        <v>160.21561952881569</v>
      </c>
      <c r="S891" s="21">
        <f>+SUMIFS(Resultados_Dic3!N$3:N$99980,Resultados_Dic3!$F$3:$F$99980,Produccion_UO!$K891,Resultados_Dic3!$D$3:$D$99980,$L$882,Resultados_Dic3!$E$3:$E$99980,Produccion_UO!$J891,Resultados_Dic3!$A$3:$A$99980,Produccion_UO!$H891)*$I$882</f>
        <v>164.36294588362946</v>
      </c>
      <c r="T891" s="21">
        <f>+SUMIFS(Resultados_Dic3!O$3:O$99980,Resultados_Dic3!$F$3:$F$99980,Produccion_UO!$K891,Resultados_Dic3!$D$3:$D$99980,$L$882,Resultados_Dic3!$E$3:$E$99980,Produccion_UO!$J891,Resultados_Dic3!$A$3:$A$99980,Produccion_UO!$H891)*$I$882</f>
        <v>168.22577749721552</v>
      </c>
      <c r="U891" s="21">
        <f>+SUMIFS(Resultados_Dic3!P$3:P$99980,Resultados_Dic3!$F$3:$F$99980,Produccion_UO!$K891,Resultados_Dic3!$D$3:$D$99980,$L$882,Resultados_Dic3!$E$3:$E$99980,Produccion_UO!$J891,Resultados_Dic3!$A$3:$A$99980,Produccion_UO!$H891)*$I$882</f>
        <v>172.10017445143848</v>
      </c>
      <c r="V891" s="21">
        <f>+SUMIFS(Resultados_Dic3!Q$3:Q$99980,Resultados_Dic3!$F$3:$F$99980,Produccion_UO!$K891,Resultados_Dic3!$D$3:$D$99980,$L$882,Resultados_Dic3!$E$3:$E$99980,Produccion_UO!$J891,Resultados_Dic3!$A$3:$A$99980,Produccion_UO!$H891)*$I$882</f>
        <v>175.98613674629811</v>
      </c>
      <c r="W891" s="21">
        <f>+SUMIFS(Resultados_Dic3!R$3:R$99980,Resultados_Dic3!$F$3:$F$99980,Produccion_UO!$K891,Resultados_Dic3!$D$3:$D$99980,$L$882,Resultados_Dic3!$E$3:$E$99980,Produccion_UO!$J891,Resultados_Dic3!$A$3:$A$99980,Produccion_UO!$H891)*$I$882</f>
        <v>179.88366438179438</v>
      </c>
      <c r="X891" s="21">
        <f>+SUMIFS(Resultados_Dic3!S$3:S$99980,Resultados_Dic3!$F$3:$F$99980,Produccion_UO!$K891,Resultados_Dic3!$D$3:$D$99980,$L$882,Resultados_Dic3!$E$3:$E$99980,Produccion_UO!$J891,Resultados_Dic3!$A$3:$A$99980,Produccion_UO!$H891)*$I$882</f>
        <v>183.79275735792757</v>
      </c>
      <c r="Y891" s="21">
        <f>+SUMIFS(Resultados_Dic3!T$3:T$99980,Resultados_Dic3!$F$3:$F$99980,Produccion_UO!$K891,Resultados_Dic3!$D$3:$D$99980,$L$882,Resultados_Dic3!$E$3:$E$99980,Produccion_UO!$J891,Resultados_Dic3!$A$3:$A$99980,Produccion_UO!$H891)*$I$882</f>
        <v>186.2074022735622</v>
      </c>
      <c r="Z891" s="21">
        <f>+SUMIFS(Resultados_Dic3!U$3:U$99980,Resultados_Dic3!$F$3:$F$99980,Produccion_UO!$K891,Resultados_Dic3!$D$3:$D$99980,$L$882,Resultados_Dic3!$E$3:$E$99980,Produccion_UO!$J891,Resultados_Dic3!$A$3:$A$99980,Produccion_UO!$H891)*$I$882</f>
        <v>188.62831485751525</v>
      </c>
      <c r="AA891" s="21">
        <f>+SUMIFS(Resultados_Dic3!V$3:V$99980,Resultados_Dic3!$F$3:$F$99980,Produccion_UO!$K891,Resultados_Dic3!$D$3:$D$99980,$L$882,Resultados_Dic3!$E$3:$E$99980,Produccion_UO!$J891,Resultados_Dic3!$A$3:$A$99980,Produccion_UO!$H891)*$I$882</f>
        <v>191.05549510978707</v>
      </c>
      <c r="AB891" s="21">
        <f>+SUMIFS(Resultados_Dic3!W$3:W$99980,Resultados_Dic3!$F$3:$F$99980,Produccion_UO!$K891,Resultados_Dic3!$D$3:$D$99980,$L$882,Resultados_Dic3!$E$3:$E$99980,Produccion_UO!$J891,Resultados_Dic3!$A$3:$A$99980,Produccion_UO!$H891)*$I$882</f>
        <v>193.48894303037758</v>
      </c>
      <c r="AC891" s="21">
        <f>+SUMIFS(Resultados_Dic3!X$3:X$99980,Resultados_Dic3!$F$3:$F$99980,Produccion_UO!$K891,Resultados_Dic3!$D$3:$D$99980,$L$882,Resultados_Dic3!$E$3:$E$99980,Produccion_UO!$J891,Resultados_Dic3!$A$3:$A$99980,Produccion_UO!$H891)*$I$882</f>
        <v>195.92865861928658</v>
      </c>
      <c r="AD891" s="21">
        <f>+SUMIFS(Resultados_Dic3!Y$3:Y$99980,Resultados_Dic3!$F$3:$F$99980,Produccion_UO!$K891,Resultados_Dic3!$D$3:$D$99980,$L$882,Resultados_Dic3!$E$3:$E$99980,Produccion_UO!$J891,Resultados_Dic3!$A$3:$A$99980,Produccion_UO!$H891)*$I$882</f>
        <v>197.66659621575232</v>
      </c>
      <c r="AE891" s="21">
        <f>+SUMIFS(Resultados_Dic3!Z$3:Z$99980,Resultados_Dic3!$F$3:$F$99980,Produccion_UO!$K891,Resultados_Dic3!$D$3:$D$99980,$L$882,Resultados_Dic3!$E$3:$E$99980,Produccion_UO!$J891,Resultados_Dic3!$A$3:$A$99980,Produccion_UO!$H891)*$I$882</f>
        <v>199.4084797027142</v>
      </c>
      <c r="AF891" s="21">
        <f>+SUMIFS(Resultados_Dic3!AA$3:AA$99980,Resultados_Dic3!$F$3:$F$99980,Produccion_UO!$K891,Resultados_Dic3!$D$3:$D$99980,$L$882,Resultados_Dic3!$E$3:$E$99980,Produccion_UO!$J891,Resultados_Dic3!$A$3:$A$99980,Produccion_UO!$H891)*$I$882</f>
        <v>201.15430908017251</v>
      </c>
      <c r="AG891" s="21">
        <f>+SUMIFS(Resultados_Dic3!AB$3:AB$99980,Resultados_Dic3!$F$3:$F$99980,Produccion_UO!$K891,Resultados_Dic3!$D$3:$D$99980,$L$882,Resultados_Dic3!$E$3:$E$99980,Produccion_UO!$J891,Resultados_Dic3!$A$3:$A$99980,Produccion_UO!$H891)*$I$882</f>
        <v>202.90408434812721</v>
      </c>
      <c r="AH891" s="21">
        <f>+SUMIFS(Resultados_Dic3!AC$3:AC$99980,Resultados_Dic3!$F$3:$F$99980,Produccion_UO!$K891,Resultados_Dic3!$D$3:$D$99980,$L$882,Resultados_Dic3!$E$3:$E$99980,Produccion_UO!$J891,Resultados_Dic3!$A$3:$A$99980,Produccion_UO!$H891)*$I$882</f>
        <v>204.65780550657806</v>
      </c>
      <c r="AI891" s="21">
        <f>+SUMIFS(Resultados_Dic3!AD$3:AD$99980,Resultados_Dic3!$F$3:$F$99980,Produccion_UO!$K891,Resultados_Dic3!$D$3:$D$99980,$L$882,Resultados_Dic3!$E$3:$E$99980,Produccion_UO!$J891,Resultados_Dic3!$A$3:$A$99980,Produccion_UO!$H891)*$I$882</f>
        <v>207.05226639194115</v>
      </c>
      <c r="AJ891" s="21">
        <f>+SUMIFS(Resultados_Dic3!AE$3:AE$99980,Resultados_Dic3!$F$3:$F$99980,Produccion_UO!$K891,Resultados_Dic3!$D$3:$D$99980,$L$882,Resultados_Dic3!$E$3:$E$99980,Produccion_UO!$J891,Resultados_Dic3!$A$3:$A$99980,Produccion_UO!$H891)*$I$882</f>
        <v>209.45199242664751</v>
      </c>
      <c r="AK891" s="21">
        <f>+SUMIFS(Resultados_Dic3!AF$3:AF$99980,Resultados_Dic3!$F$3:$F$99980,Produccion_UO!$K891,Resultados_Dic3!$D$3:$D$99980,$L$882,Resultados_Dic3!$E$3:$E$99980,Produccion_UO!$J891,Resultados_Dic3!$A$3:$A$99980,Produccion_UO!$H891)*$I$882</f>
        <v>211.85698361069743</v>
      </c>
      <c r="AL891" s="21">
        <f>+SUMIFS(Resultados_Dic3!AG$3:AG$99980,Resultados_Dic3!$F$3:$F$99980,Produccion_UO!$K891,Resultados_Dic3!$D$3:$D$99980,$L$882,Resultados_Dic3!$E$3:$E$99980,Produccion_UO!$J891,Resultados_Dic3!$A$3:$A$99980,Produccion_UO!$H891)*$I$882</f>
        <v>214.26723994409087</v>
      </c>
      <c r="AM891" s="21">
        <f>+SUMIFS(Resultados_Dic3!AH$3:AH$99980,Resultados_Dic3!$F$3:$F$99980,Produccion_UO!$K891,Resultados_Dic3!$D$3:$D$99980,$L$882,Resultados_Dic3!$E$3:$E$99980,Produccion_UO!$J891,Resultados_Dic3!$A$3:$A$99980,Produccion_UO!$H891)*$I$882</f>
        <v>216.6827614268276</v>
      </c>
      <c r="AN891" s="21">
        <f>+SUMIFS(Resultados_Dic3!AI$3:AI$99980,Resultados_Dic3!$F$3:$F$99980,Produccion_UO!$K891,Resultados_Dic3!$D$3:$D$99980,$L$882,Resultados_Dic3!$E$3:$E$99980,Produccion_UO!$J891,Resultados_Dic3!$A$3:$A$99980,Produccion_UO!$H891)*$I$882</f>
        <v>219.47285438712083</v>
      </c>
      <c r="AO891" s="21">
        <f>+SUMIFS(Resultados_Dic3!AJ$3:AJ$99980,Resultados_Dic3!$F$3:$F$99980,Produccion_UO!$K891,Resultados_Dic3!$D$3:$D$99980,$L$882,Resultados_Dic3!$E$3:$E$99980,Produccion_UO!$J891,Resultados_Dic3!$A$3:$A$99980,Produccion_UO!$H891)*$I$882</f>
        <v>222.26871464727571</v>
      </c>
      <c r="AP891" s="21">
        <f>+SUMIFS(Resultados_Dic3!AK$3:AK$99980,Resultados_Dic3!$F$3:$F$99980,Produccion_UO!$K891,Resultados_Dic3!$D$3:$D$99980,$L$882,Resultados_Dic3!$E$3:$E$99980,Produccion_UO!$J891,Resultados_Dic3!$A$3:$A$99980,Produccion_UO!$H891)*$I$882</f>
        <v>225.07034220729201</v>
      </c>
      <c r="AQ891" s="21">
        <f>+SUMIFS(Resultados_Dic3!AL$3:AL$99980,Resultados_Dic3!$F$3:$F$99980,Produccion_UO!$K891,Resultados_Dic3!$D$3:$D$99980,$L$882,Resultados_Dic3!$E$3:$E$99980,Produccion_UO!$J891,Resultados_Dic3!$A$3:$A$99980,Produccion_UO!$H891)*$I$882</f>
        <v>227.87773706716968</v>
      </c>
      <c r="AR891" s="21">
        <f>+SUMIFS(Resultados_Dic3!AM$3:AM$99980,Resultados_Dic3!$F$3:$F$99980,Produccion_UO!$K891,Resultados_Dic3!$D$3:$D$99980,$L$882,Resultados_Dic3!$E$3:$E$99980,Produccion_UO!$J891,Resultados_Dic3!$A$3:$A$99980,Produccion_UO!$H891)*$I$882</f>
        <v>230.69089922690901</v>
      </c>
    </row>
    <row r="892" spans="4:48" x14ac:dyDescent="0.25">
      <c r="G892" s="15"/>
      <c r="H892" s="17" t="str">
        <f t="shared" si="241"/>
        <v>DIC5</v>
      </c>
      <c r="I892" s="24"/>
      <c r="J892" s="24" t="s">
        <v>66</v>
      </c>
      <c r="K892" s="108" t="s">
        <v>240</v>
      </c>
      <c r="L892" s="224" t="s">
        <v>698</v>
      </c>
      <c r="M892" s="21">
        <f>+SUMIFS(Resultados_Dic3!H$3:H$99980,Resultados_Dic3!$F$3:$F$99980,Produccion_UO!$K892,Resultados_Dic3!$D$3:$D$99980,$L$882,Resultados_Dic3!$E$3:$E$99980,Produccion_UO!$J892,Resultados_Dic3!$A$3:$A$99980,Produccion_UO!$H892)*$I$882</f>
        <v>160.09575478095755</v>
      </c>
      <c r="N892" s="21">
        <f>+SUMIFS(Resultados_Dic3!I$3:I$99980,Resultados_Dic3!$F$3:$F$99980,Produccion_UO!$K892,Resultados_Dic3!$D$3:$D$99980,$L$882,Resultados_Dic3!$E$3:$E$99980,Produccion_UO!$J892,Resultados_Dic3!$A$3:$A$99980,Produccion_UO!$H892)*$I$882</f>
        <v>139.93272751932727</v>
      </c>
      <c r="O892" s="21">
        <f>+SUMIFS(Resultados_Dic3!J$3:J$99980,Resultados_Dic3!$F$3:$F$99980,Produccion_UO!$K892,Resultados_Dic3!$D$3:$D$99980,$L$882,Resultados_Dic3!$E$3:$E$99980,Produccion_UO!$J892,Resultados_Dic3!$A$3:$A$99980,Produccion_UO!$H892)*$I$882</f>
        <v>142.68856665741055</v>
      </c>
      <c r="P892" s="21">
        <f>+SUMIFS(Resultados_Dic3!K$3:K$99980,Resultados_Dic3!$F$3:$F$99980,Produccion_UO!$K892,Resultados_Dic3!$D$3:$D$99980,$L$882,Resultados_Dic3!$E$3:$E$99980,Produccion_UO!$J892,Resultados_Dic3!$A$3:$A$99980,Produccion_UO!$H892)*$I$882</f>
        <v>145.43792254816654</v>
      </c>
      <c r="Q892" s="21">
        <f>+SUMIFS(Resultados_Dic3!L$3:L$99980,Resultados_Dic3!$F$3:$F$99980,Produccion_UO!$K892,Resultados_Dic3!$D$3:$D$99980,$L$882,Resultados_Dic3!$E$3:$E$99980,Produccion_UO!$J892,Resultados_Dic3!$A$3:$A$99980,Produccion_UO!$H892)*$I$882</f>
        <v>148.18079519159528</v>
      </c>
      <c r="R892" s="21">
        <f>+SUMIFS(Resultados_Dic3!M$3:M$99980,Resultados_Dic3!$F$3:$F$99980,Produccion_UO!$K892,Resultados_Dic3!$D$3:$D$99980,$L$882,Resultados_Dic3!$E$3:$E$99980,Produccion_UO!$J892,Resultados_Dic3!$A$3:$A$99980,Produccion_UO!$H892)*$I$882</f>
        <v>150.91718458769674</v>
      </c>
      <c r="S892" s="21">
        <f>+SUMIFS(Resultados_Dic3!N$3:N$99980,Resultados_Dic3!$F$3:$F$99980,Produccion_UO!$K892,Resultados_Dic3!$D$3:$D$99980,$L$882,Resultados_Dic3!$E$3:$E$99980,Produccion_UO!$J892,Resultados_Dic3!$A$3:$A$99980,Produccion_UO!$H892)*$I$882</f>
        <v>153.64709073647091</v>
      </c>
      <c r="T892" s="21">
        <f>+SUMIFS(Resultados_Dic3!O$3:O$99980,Resultados_Dic3!$F$3:$F$99980,Produccion_UO!$K892,Resultados_Dic3!$D$3:$D$99980,$L$882,Resultados_Dic3!$E$3:$E$99980,Produccion_UO!$J892,Resultados_Dic3!$A$3:$A$99980,Produccion_UO!$H892)*$I$882</f>
        <v>157.436511722788</v>
      </c>
      <c r="U892" s="21">
        <f>+SUMIFS(Resultados_Dic3!P$3:P$99980,Resultados_Dic3!$F$3:$F$99980,Produccion_UO!$K892,Resultados_Dic3!$D$3:$D$99980,$L$882,Resultados_Dic3!$E$3:$E$99980,Produccion_UO!$J892,Resultados_Dic3!$A$3:$A$99980,Produccion_UO!$H892)*$I$882</f>
        <v>161.22111778084579</v>
      </c>
      <c r="V892" s="21">
        <f>+SUMIFS(Resultados_Dic3!Q$3:Q$99980,Resultados_Dic3!$F$3:$F$99980,Produccion_UO!$K892,Resultados_Dic3!$D$3:$D$99980,$L$882,Resultados_Dic3!$E$3:$E$99980,Produccion_UO!$J892,Resultados_Dic3!$A$3:$A$99980,Produccion_UO!$H892)*$I$882</f>
        <v>165.00090891064369</v>
      </c>
      <c r="W892" s="21">
        <f>+SUMIFS(Resultados_Dic3!R$3:R$99980,Resultados_Dic3!$F$3:$F$99980,Produccion_UO!$K892,Resultados_Dic3!$D$3:$D$99980,$L$882,Resultados_Dic3!$E$3:$E$99980,Produccion_UO!$J892,Resultados_Dic3!$A$3:$A$99980,Produccion_UO!$H892)*$I$882</f>
        <v>168.77588511218175</v>
      </c>
      <c r="X892" s="21">
        <f>+SUMIFS(Resultados_Dic3!S$3:S$99980,Resultados_Dic3!$F$3:$F$99980,Produccion_UO!$K892,Resultados_Dic3!$D$3:$D$99980,$L$882,Resultados_Dic3!$E$3:$E$99980,Produccion_UO!$J892,Resultados_Dic3!$A$3:$A$99980,Produccion_UO!$H892)*$I$882</f>
        <v>172.54604638546044</v>
      </c>
      <c r="Y892" s="21">
        <f>+SUMIFS(Resultados_Dic3!T$3:T$99980,Resultados_Dic3!$F$3:$F$99980,Produccion_UO!$K892,Resultados_Dic3!$D$3:$D$99980,$L$882,Resultados_Dic3!$E$3:$E$99980,Produccion_UO!$J892,Resultados_Dic3!$A$3:$A$99980,Produccion_UO!$H892)*$I$882</f>
        <v>175.93583481986624</v>
      </c>
      <c r="Z892" s="21">
        <f>+SUMIFS(Resultados_Dic3!U$3:U$99980,Resultados_Dic3!$F$3:$F$99980,Produccion_UO!$K892,Resultados_Dic3!$D$3:$D$99980,$L$882,Resultados_Dic3!$E$3:$E$99980,Produccion_UO!$J892,Resultados_Dic3!$A$3:$A$99980,Produccion_UO!$H892)*$I$882</f>
        <v>179.32200802798209</v>
      </c>
      <c r="AA892" s="21">
        <f>+SUMIFS(Resultados_Dic3!V$3:V$99980,Resultados_Dic3!$F$3:$F$99980,Produccion_UO!$K892,Resultados_Dic3!$D$3:$D$99980,$L$882,Resultados_Dic3!$E$3:$E$99980,Produccion_UO!$J892,Resultados_Dic3!$A$3:$A$99980,Produccion_UO!$H892)*$I$882</f>
        <v>182.70456600980768</v>
      </c>
      <c r="AB892" s="21">
        <f>+SUMIFS(Resultados_Dic3!W$3:W$99980,Resultados_Dic3!$F$3:$F$99980,Produccion_UO!$K892,Resultados_Dic3!$D$3:$D$99980,$L$882,Resultados_Dic3!$E$3:$E$99980,Produccion_UO!$J892,Resultados_Dic3!$A$3:$A$99980,Produccion_UO!$H892)*$I$882</f>
        <v>186.08350876534303</v>
      </c>
      <c r="AC892" s="21">
        <f>+SUMIFS(Resultados_Dic3!X$3:X$99980,Resultados_Dic3!$F$3:$F$99980,Produccion_UO!$K892,Resultados_Dic3!$D$3:$D$99980,$L$882,Resultados_Dic3!$E$3:$E$99980,Produccion_UO!$J892,Resultados_Dic3!$A$3:$A$99980,Produccion_UO!$H892)*$I$882</f>
        <v>189.45883629458834</v>
      </c>
      <c r="AD892" s="21">
        <f>+SUMIFS(Resultados_Dic3!Y$3:Y$99980,Resultados_Dic3!$F$3:$F$99980,Produccion_UO!$K892,Resultados_Dic3!$D$3:$D$99980,$L$882,Resultados_Dic3!$E$3:$E$99980,Produccion_UO!$J892,Resultados_Dic3!$A$3:$A$99980,Produccion_UO!$H892)*$I$882</f>
        <v>192.55797134991971</v>
      </c>
      <c r="AE892" s="21">
        <f>+SUMIFS(Resultados_Dic3!Z$3:Z$99980,Resultados_Dic3!$F$3:$F$99980,Produccion_UO!$K892,Resultados_Dic3!$D$3:$D$99980,$L$882,Resultados_Dic3!$E$3:$E$99980,Produccion_UO!$J892,Resultados_Dic3!$A$3:$A$99980,Produccion_UO!$H892)*$I$882</f>
        <v>195.65317837304164</v>
      </c>
      <c r="AF892" s="21">
        <f>+SUMIFS(Resultados_Dic3!AA$3:AA$99980,Resultados_Dic3!$F$3:$F$99980,Produccion_UO!$K892,Resultados_Dic3!$D$3:$D$99980,$L$882,Resultados_Dic3!$E$3:$E$99980,Produccion_UO!$J892,Resultados_Dic3!$A$3:$A$99980,Produccion_UO!$H892)*$I$882</f>
        <v>198.74445736395444</v>
      </c>
      <c r="AG892" s="21">
        <f>+SUMIFS(Resultados_Dic3!AB$3:AB$99980,Resultados_Dic3!$F$3:$F$99980,Produccion_UO!$K892,Resultados_Dic3!$D$3:$D$99980,$L$882,Resultados_Dic3!$E$3:$E$99980,Produccion_UO!$J892,Resultados_Dic3!$A$3:$A$99980,Produccion_UO!$H892)*$I$882</f>
        <v>201.83180832265808</v>
      </c>
      <c r="AH892" s="21">
        <f>+SUMIFS(Resultados_Dic3!AC$3:AC$99980,Resultados_Dic3!$F$3:$F$99980,Produccion_UO!$K892,Resultados_Dic3!$D$3:$D$99980,$L$882,Resultados_Dic3!$E$3:$E$99980,Produccion_UO!$J892,Resultados_Dic3!$A$3:$A$99980,Produccion_UO!$H892)*$I$882</f>
        <v>204.91523124915233</v>
      </c>
      <c r="AI892" s="21">
        <f>+SUMIFS(Resultados_Dic3!AD$3:AD$99980,Resultados_Dic3!$F$3:$F$99980,Produccion_UO!$K892,Resultados_Dic3!$D$3:$D$99980,$L$882,Resultados_Dic3!$E$3:$E$99980,Produccion_UO!$J892,Resultados_Dic3!$A$3:$A$99980,Produccion_UO!$H892)*$I$882</f>
        <v>209.9016742271325</v>
      </c>
      <c r="AJ892" s="21">
        <f>+SUMIFS(Resultados_Dic3!AE$3:AE$99980,Resultados_Dic3!$F$3:$F$99980,Produccion_UO!$K892,Resultados_Dic3!$D$3:$D$99980,$L$882,Resultados_Dic3!$E$3:$E$99980,Produccion_UO!$J892,Resultados_Dic3!$A$3:$A$99980,Produccion_UO!$H892)*$I$882</f>
        <v>214.88457427301938</v>
      </c>
      <c r="AK892" s="21">
        <f>+SUMIFS(Resultados_Dic3!AF$3:AF$99980,Resultados_Dic3!$F$3:$F$99980,Produccion_UO!$K892,Resultados_Dic3!$D$3:$D$99980,$L$882,Resultados_Dic3!$E$3:$E$99980,Produccion_UO!$J892,Resultados_Dic3!$A$3:$A$99980,Produccion_UO!$H892)*$I$882</f>
        <v>219.86393138681294</v>
      </c>
      <c r="AL892" s="21">
        <f>+SUMIFS(Resultados_Dic3!AG$3:AG$99980,Resultados_Dic3!$F$3:$F$99980,Produccion_UO!$K892,Resultados_Dic3!$D$3:$D$99980,$L$882,Resultados_Dic3!$E$3:$E$99980,Produccion_UO!$J892,Resultados_Dic3!$A$3:$A$99980,Produccion_UO!$H892)*$I$882</f>
        <v>224.83974556851325</v>
      </c>
      <c r="AM892" s="21">
        <f>+SUMIFS(Resultados_Dic3!AH$3:AH$99980,Resultados_Dic3!$F$3:$F$99980,Produccion_UO!$K892,Resultados_Dic3!$D$3:$D$99980,$L$882,Resultados_Dic3!$E$3:$E$99980,Produccion_UO!$J892,Resultados_Dic3!$A$3:$A$99980,Produccion_UO!$H892)*$I$882</f>
        <v>229.81201681812018</v>
      </c>
      <c r="AN892" s="21">
        <f>+SUMIFS(Resultados_Dic3!AI$3:AI$99980,Resultados_Dic3!$F$3:$F$99980,Produccion_UO!$K892,Resultados_Dic3!$D$3:$D$99980,$L$882,Resultados_Dic3!$E$3:$E$99980,Produccion_UO!$J892,Resultados_Dic3!$A$3:$A$99980,Produccion_UO!$H892)*$I$882</f>
        <v>236.53917775479047</v>
      </c>
      <c r="AO892" s="21">
        <f>+SUMIFS(Resultados_Dic3!AJ$3:AJ$99980,Resultados_Dic3!$F$3:$F$99980,Produccion_UO!$K892,Resultados_Dic3!$D$3:$D$99980,$L$882,Resultados_Dic3!$E$3:$E$99980,Produccion_UO!$J892,Resultados_Dic3!$A$3:$A$99980,Produccion_UO!$H892)*$I$882</f>
        <v>243.2643749327419</v>
      </c>
      <c r="AP892" s="21">
        <f>+SUMIFS(Resultados_Dic3!AK$3:AK$99980,Resultados_Dic3!$F$3:$F$99980,Produccion_UO!$K892,Resultados_Dic3!$D$3:$D$99980,$L$882,Resultados_Dic3!$E$3:$E$99980,Produccion_UO!$J892,Resultados_Dic3!$A$3:$A$99980,Produccion_UO!$H892)*$I$882</f>
        <v>249.98760835197425</v>
      </c>
      <c r="AQ892" s="21">
        <f>+SUMIFS(Resultados_Dic3!AL$3:AL$99980,Resultados_Dic3!$F$3:$F$99980,Produccion_UO!$K892,Resultados_Dic3!$D$3:$D$99980,$L$882,Resultados_Dic3!$E$3:$E$99980,Produccion_UO!$J892,Resultados_Dic3!$A$3:$A$99980,Produccion_UO!$H892)*$I$882</f>
        <v>256.70887801248745</v>
      </c>
      <c r="AR892" s="21">
        <f>+SUMIFS(Resultados_Dic3!AM$3:AM$99980,Resultados_Dic3!$F$3:$F$99980,Produccion_UO!$K892,Resultados_Dic3!$D$3:$D$99980,$L$882,Resultados_Dic3!$E$3:$E$99980,Produccion_UO!$J892,Resultados_Dic3!$A$3:$A$99980,Produccion_UO!$H892)*$I$882</f>
        <v>263.42818391428182</v>
      </c>
    </row>
    <row r="893" spans="4:48" x14ac:dyDescent="0.25">
      <c r="H893" s="17" t="str">
        <f t="shared" si="241"/>
        <v>DIC5</v>
      </c>
      <c r="I893" s="24"/>
      <c r="J893" s="24" t="s">
        <v>66</v>
      </c>
      <c r="K893" s="233" t="s">
        <v>241</v>
      </c>
      <c r="L893" s="224" t="s">
        <v>698</v>
      </c>
      <c r="M893" s="21">
        <f>+SUMIFS(Resultados_Dic3!H$3:H$99980,Resultados_Dic3!$F$3:$F$99980,Produccion_UO!$K893,Resultados_Dic3!$D$3:$D$99980,$L$882,Resultados_Dic3!$E$3:$E$99980,Produccion_UO!$J893,Resultados_Dic3!$A$3:$A$99980,Produccion_UO!$H893)*$I$882</f>
        <v>56.726163027261627</v>
      </c>
      <c r="N893" s="21">
        <f>+SUMIFS(Resultados_Dic3!I$3:I$99980,Resultados_Dic3!$F$3:$F$99980,Produccion_UO!$K893,Resultados_Dic3!$D$3:$D$99980,$L$882,Resultados_Dic3!$E$3:$E$99980,Produccion_UO!$J893,Resultados_Dic3!$A$3:$A$99980,Produccion_UO!$H893)*$I$882</f>
        <v>54.715312627153125</v>
      </c>
      <c r="O893" s="21">
        <f>+SUMIFS(Resultados_Dic3!J$3:J$99980,Resultados_Dic3!$F$3:$F$99980,Produccion_UO!$K893,Resultados_Dic3!$D$3:$D$99980,$L$882,Resultados_Dic3!$E$3:$E$99980,Produccion_UO!$J893,Resultados_Dic3!$A$3:$A$99980,Produccion_UO!$H893)*$I$882</f>
        <v>54.036175503782992</v>
      </c>
      <c r="P893" s="21">
        <f>+SUMIFS(Resultados_Dic3!K$3:K$99980,Resultados_Dic3!$F$3:$F$99980,Produccion_UO!$K893,Resultados_Dic3!$D$3:$D$99980,$L$882,Resultados_Dic3!$E$3:$E$99980,Produccion_UO!$J893,Resultados_Dic3!$A$3:$A$99980,Produccion_UO!$H893)*$I$882</f>
        <v>53.251659159648177</v>
      </c>
      <c r="Q893" s="21">
        <f>+SUMIFS(Resultados_Dic3!L$3:L$99980,Resultados_Dic3!$F$3:$F$99980,Produccion_UO!$K893,Resultados_Dic3!$D$3:$D$99980,$L$882,Resultados_Dic3!$E$3:$E$99980,Produccion_UO!$J893,Resultados_Dic3!$A$3:$A$99980,Produccion_UO!$H893)*$I$882</f>
        <v>52.36176359474922</v>
      </c>
      <c r="R893" s="21">
        <f>+SUMIFS(Resultados_Dic3!M$3:M$99980,Resultados_Dic3!$F$3:$F$99980,Produccion_UO!$K893,Resultados_Dic3!$D$3:$D$99980,$L$882,Resultados_Dic3!$E$3:$E$99980,Produccion_UO!$J893,Resultados_Dic3!$A$3:$A$99980,Produccion_UO!$H893)*$I$882</f>
        <v>51.366488809086121</v>
      </c>
      <c r="S893" s="21">
        <f>+SUMIFS(Resultados_Dic3!N$3:N$99980,Resultados_Dic3!$F$3:$F$99980,Produccion_UO!$K893,Resultados_Dic3!$D$3:$D$99980,$L$882,Resultados_Dic3!$E$3:$E$99980,Produccion_UO!$J893,Resultados_Dic3!$A$3:$A$99980,Produccion_UO!$H893)*$I$882</f>
        <v>50.265834802658347</v>
      </c>
      <c r="T893" s="21">
        <f>+SUMIFS(Resultados_Dic3!O$3:O$99980,Resultados_Dic3!$F$3:$F$99980,Produccion_UO!$K893,Resultados_Dic3!$D$3:$D$99980,$L$882,Resultados_Dic3!$E$3:$E$99980,Produccion_UO!$J893,Resultados_Dic3!$A$3:$A$99980,Produccion_UO!$H893)*$I$882</f>
        <v>51.626712627516881</v>
      </c>
      <c r="U893" s="21">
        <f>+SUMIFS(Resultados_Dic3!P$3:P$99980,Resultados_Dic3!$F$3:$F$99980,Produccion_UO!$K893,Resultados_Dic3!$D$3:$D$99980,$L$882,Resultados_Dic3!$E$3:$E$99980,Produccion_UO!$J893,Resultados_Dic3!$A$3:$A$99980,Produccion_UO!$H893)*$I$882</f>
        <v>53.005130652925814</v>
      </c>
      <c r="V893" s="21">
        <f>+SUMIFS(Resultados_Dic3!Q$3:Q$99980,Resultados_Dic3!$F$3:$F$99980,Produccion_UO!$K893,Resultados_Dic3!$D$3:$D$99980,$L$882,Resultados_Dic3!$E$3:$E$99980,Produccion_UO!$J893,Resultados_Dic3!$A$3:$A$99980,Produccion_UO!$H893)*$I$882</f>
        <v>54.401088878885389</v>
      </c>
      <c r="W893" s="21">
        <f>+SUMIFS(Resultados_Dic3!R$3:R$99980,Resultados_Dic3!$F$3:$F$99980,Produccion_UO!$K893,Resultados_Dic3!$D$3:$D$99980,$L$882,Resultados_Dic3!$E$3:$E$99980,Produccion_UO!$J893,Resultados_Dic3!$A$3:$A$99980,Produccion_UO!$H893)*$I$882</f>
        <v>55.814587305395634</v>
      </c>
      <c r="X893" s="21">
        <f>+SUMIFS(Resultados_Dic3!S$3:S$99980,Resultados_Dic3!$F$3:$F$99980,Produccion_UO!$K893,Resultados_Dic3!$D$3:$D$99980,$L$882,Resultados_Dic3!$E$3:$E$99980,Produccion_UO!$J893,Resultados_Dic3!$A$3:$A$99980,Produccion_UO!$H893)*$I$882</f>
        <v>57.245625932456257</v>
      </c>
      <c r="Y893" s="21">
        <f>+SUMIFS(Resultados_Dic3!T$3:T$99980,Resultados_Dic3!$F$3:$F$99980,Produccion_UO!$K893,Resultados_Dic3!$D$3:$D$99980,$L$882,Resultados_Dic3!$E$3:$E$99980,Produccion_UO!$J893,Resultados_Dic3!$A$3:$A$99980,Produccion_UO!$H893)*$I$882</f>
        <v>62.086629656439982</v>
      </c>
      <c r="Z893" s="21">
        <f>+SUMIFS(Resultados_Dic3!U$3:U$99980,Resultados_Dic3!$F$3:$F$99980,Produccion_UO!$K893,Resultados_Dic3!$D$3:$D$99980,$L$882,Resultados_Dic3!$E$3:$E$99980,Produccion_UO!$J893,Resultados_Dic3!$A$3:$A$99980,Produccion_UO!$H893)*$I$882</f>
        <v>67.016015283520673</v>
      </c>
      <c r="AA893" s="21">
        <f>+SUMIFS(Resultados_Dic3!V$3:V$99980,Resultados_Dic3!$F$3:$F$99980,Produccion_UO!$K893,Resultados_Dic3!$D$3:$D$99980,$L$882,Resultados_Dic3!$E$3:$E$99980,Produccion_UO!$J893,Resultados_Dic3!$A$3:$A$99980,Produccion_UO!$H893)*$I$882</f>
        <v>72.033782813698366</v>
      </c>
      <c r="AB893" s="21">
        <f>+SUMIFS(Resultados_Dic3!W$3:W$99980,Resultados_Dic3!$F$3:$F$99980,Produccion_UO!$K893,Resultados_Dic3!$D$3:$D$99980,$L$882,Resultados_Dic3!$E$3:$E$99980,Produccion_UO!$J893,Resultados_Dic3!$A$3:$A$99980,Produccion_UO!$H893)*$I$882</f>
        <v>77.139932246973004</v>
      </c>
      <c r="AC893" s="21">
        <f>+SUMIFS(Resultados_Dic3!X$3:X$99980,Resultados_Dic3!$F$3:$F$99980,Produccion_UO!$K893,Resultados_Dic3!$D$3:$D$99980,$L$882,Resultados_Dic3!$E$3:$E$99980,Produccion_UO!$J893,Resultados_Dic3!$A$3:$A$99980,Produccion_UO!$H893)*$I$882</f>
        <v>82.334463583344629</v>
      </c>
      <c r="AD893" s="21">
        <f>+SUMIFS(Resultados_Dic3!Y$3:Y$99980,Resultados_Dic3!$F$3:$F$99980,Produccion_UO!$K893,Resultados_Dic3!$D$3:$D$99980,$L$882,Resultados_Dic3!$E$3:$E$99980,Produccion_UO!$J893,Resultados_Dic3!$A$3:$A$99980,Produccion_UO!$H893)*$I$882</f>
        <v>92.667238074449216</v>
      </c>
      <c r="AE893" s="21">
        <f>+SUMIFS(Resultados_Dic3!Z$3:Z$99980,Resultados_Dic3!$F$3:$F$99980,Produccion_UO!$K893,Resultados_Dic3!$D$3:$D$99980,$L$882,Resultados_Dic3!$E$3:$E$99980,Produccion_UO!$J893,Resultados_Dic3!$A$3:$A$99980,Produccion_UO!$H893)*$I$882</f>
        <v>103.18699572553533</v>
      </c>
      <c r="AF893" s="21">
        <f>+SUMIFS(Resultados_Dic3!AA$3:AA$99980,Resultados_Dic3!$F$3:$F$99980,Produccion_UO!$K893,Resultados_Dic3!$D$3:$D$99980,$L$882,Resultados_Dic3!$E$3:$E$99980,Produccion_UO!$J893,Resultados_Dic3!$A$3:$A$99980,Produccion_UO!$H893)*$I$882</f>
        <v>113.89373653660274</v>
      </c>
      <c r="AG893" s="21">
        <f>+SUMIFS(Resultados_Dic3!AB$3:AB$99980,Resultados_Dic3!$F$3:$F$99980,Produccion_UO!$K893,Resultados_Dic3!$D$3:$D$99980,$L$882,Resultados_Dic3!$E$3:$E$99980,Produccion_UO!$J893,Resultados_Dic3!$A$3:$A$99980,Produccion_UO!$H893)*$I$882</f>
        <v>124.78746050765143</v>
      </c>
      <c r="AH893" s="21">
        <f>+SUMIFS(Resultados_Dic3!AC$3:AC$99980,Resultados_Dic3!$F$3:$F$99980,Produccion_UO!$K893,Resultados_Dic3!$D$3:$D$99980,$L$882,Resultados_Dic3!$E$3:$E$99980,Produccion_UO!$J893,Resultados_Dic3!$A$3:$A$99980,Produccion_UO!$H893)*$I$882</f>
        <v>135.86816763868168</v>
      </c>
      <c r="AI893" s="21">
        <f>+SUMIFS(Resultados_Dic3!AD$3:AD$99980,Resultados_Dic3!$F$3:$F$99980,Produccion_UO!$K893,Resultados_Dic3!$D$3:$D$99980,$L$882,Resultados_Dic3!$E$3:$E$99980,Produccion_UO!$J893,Resultados_Dic3!$A$3:$A$99980,Produccion_UO!$H893)*$I$882</f>
        <v>150.95089596974259</v>
      </c>
      <c r="AJ893" s="21">
        <f>+SUMIFS(Resultados_Dic3!AE$3:AE$99980,Resultados_Dic3!$F$3:$F$99980,Produccion_UO!$K893,Resultados_Dic3!$D$3:$D$99980,$L$882,Resultados_Dic3!$E$3:$E$99980,Produccion_UO!$J893,Resultados_Dic3!$A$3:$A$99980,Produccion_UO!$H893)*$I$882</f>
        <v>166.27584890510917</v>
      </c>
      <c r="AK893" s="21">
        <f>+SUMIFS(Resultados_Dic3!AF$3:AF$99980,Resultados_Dic3!$F$3:$F$99980,Produccion_UO!$K893,Resultados_Dic3!$D$3:$D$99980,$L$882,Resultados_Dic3!$E$3:$E$99980,Produccion_UO!$J893,Resultados_Dic3!$A$3:$A$99980,Produccion_UO!$H893)*$I$882</f>
        <v>181.84302644478069</v>
      </c>
      <c r="AL893" s="21">
        <f>+SUMIFS(Resultados_Dic3!AG$3:AG$99980,Resultados_Dic3!$F$3:$F$99980,Produccion_UO!$K893,Resultados_Dic3!$D$3:$D$99980,$L$882,Resultados_Dic3!$E$3:$E$99980,Produccion_UO!$J893,Resultados_Dic3!$A$3:$A$99980,Produccion_UO!$H893)*$I$882</f>
        <v>197.65242858875817</v>
      </c>
      <c r="AM893" s="21">
        <f>+SUMIFS(Resultados_Dic3!AH$3:AH$99980,Resultados_Dic3!$F$3:$F$99980,Produccion_UO!$K893,Resultados_Dic3!$D$3:$D$99980,$L$882,Resultados_Dic3!$E$3:$E$99980,Produccion_UO!$J893,Resultados_Dic3!$A$3:$A$99980,Produccion_UO!$H893)*$I$882</f>
        <v>213.70405533704053</v>
      </c>
      <c r="AN893" s="21">
        <f>+SUMIFS(Resultados_Dic3!AI$3:AI$99980,Resultados_Dic3!$F$3:$F$99980,Produccion_UO!$K893,Resultados_Dic3!$D$3:$D$99980,$L$882,Resultados_Dic3!$E$3:$E$99980,Produccion_UO!$J893,Resultados_Dic3!$A$3:$A$99980,Produccion_UO!$H893)*$I$882</f>
        <v>231.78937841790099</v>
      </c>
      <c r="AO893" s="21">
        <f>+SUMIFS(Resultados_Dic3!AJ$3:AJ$99980,Resultados_Dic3!$F$3:$F$99980,Produccion_UO!$K893,Resultados_Dic3!$D$3:$D$99980,$L$882,Resultados_Dic3!$E$3:$E$99980,Produccion_UO!$J893,Resultados_Dic3!$A$3:$A$99980,Produccion_UO!$H893)*$I$882</f>
        <v>250.18991327991023</v>
      </c>
      <c r="AP893" s="21">
        <f>+SUMIFS(Resultados_Dic3!AK$3:AK$99980,Resultados_Dic3!$F$3:$F$99980,Produccion_UO!$K893,Resultados_Dic3!$D$3:$D$99980,$L$882,Resultados_Dic3!$E$3:$E$99980,Produccion_UO!$J893,Resultados_Dic3!$A$3:$A$99980,Produccion_UO!$H893)*$I$882</f>
        <v>268.90565992306767</v>
      </c>
      <c r="AQ893" s="21">
        <f>+SUMIFS(Resultados_Dic3!AL$3:AL$99980,Resultados_Dic3!$F$3:$F$99980,Produccion_UO!$K893,Resultados_Dic3!$D$3:$D$99980,$L$882,Resultados_Dic3!$E$3:$E$99980,Produccion_UO!$J893,Resultados_Dic3!$A$3:$A$99980,Produccion_UO!$H893)*$I$882</f>
        <v>287.93661834737281</v>
      </c>
      <c r="AR893" s="21">
        <f>+SUMIFS(Resultados_Dic3!AM$3:AM$99980,Resultados_Dic3!$F$3:$F$99980,Produccion_UO!$K893,Resultados_Dic3!$D$3:$D$99980,$L$882,Resultados_Dic3!$E$3:$E$99980,Produccion_UO!$J893,Resultados_Dic3!$A$3:$A$99980,Produccion_UO!$H893)*$I$882</f>
        <v>307.28278855282787</v>
      </c>
    </row>
    <row r="894" spans="4:48" x14ac:dyDescent="0.25">
      <c r="H894" s="17" t="str">
        <f t="shared" si="241"/>
        <v>DIC5</v>
      </c>
      <c r="I894" s="218"/>
      <c r="J894" s="147"/>
      <c r="K894" s="254"/>
      <c r="L894" s="256" t="s">
        <v>704</v>
      </c>
      <c r="M894" s="260">
        <f>+M895+M897</f>
        <v>36.176561670308203</v>
      </c>
      <c r="N894" s="260">
        <f t="shared" ref="N894:AR894" si="242">+N895+N897</f>
        <v>38.510533390973094</v>
      </c>
      <c r="O894" s="260">
        <f t="shared" si="242"/>
        <v>38.510533390973094</v>
      </c>
      <c r="P894" s="260">
        <f t="shared" si="242"/>
        <v>38.510533390973094</v>
      </c>
      <c r="Q894" s="260">
        <f t="shared" si="242"/>
        <v>38.510533390973094</v>
      </c>
      <c r="R894" s="260">
        <f t="shared" si="242"/>
        <v>38.510533390973094</v>
      </c>
      <c r="S894" s="260">
        <f t="shared" si="242"/>
        <v>38.510533390973094</v>
      </c>
      <c r="T894" s="260">
        <f t="shared" si="242"/>
        <v>38.510533390973094</v>
      </c>
      <c r="U894" s="260">
        <f t="shared" si="242"/>
        <v>38.510533390973094</v>
      </c>
      <c r="V894" s="260">
        <f t="shared" si="242"/>
        <v>38.510533390973094</v>
      </c>
      <c r="W894" s="260">
        <f t="shared" si="242"/>
        <v>38.510533390973094</v>
      </c>
      <c r="X894" s="260">
        <f t="shared" si="242"/>
        <v>38.510533390973094</v>
      </c>
      <c r="Y894" s="260">
        <f t="shared" si="242"/>
        <v>38.510533390973094</v>
      </c>
      <c r="Z894" s="260">
        <f t="shared" si="242"/>
        <v>38.510533390973094</v>
      </c>
      <c r="AA894" s="260">
        <f t="shared" si="242"/>
        <v>38.510533390973094</v>
      </c>
      <c r="AB894" s="260">
        <f t="shared" si="242"/>
        <v>38.510533390973094</v>
      </c>
      <c r="AC894" s="260">
        <f t="shared" si="242"/>
        <v>38.510533390973094</v>
      </c>
      <c r="AD894" s="260">
        <f t="shared" si="242"/>
        <v>38.510533390973094</v>
      </c>
      <c r="AE894" s="260">
        <f t="shared" si="242"/>
        <v>38.510533390973094</v>
      </c>
      <c r="AF894" s="260">
        <f t="shared" si="242"/>
        <v>38.510533390973094</v>
      </c>
      <c r="AG894" s="260">
        <f t="shared" si="242"/>
        <v>38.510533390973094</v>
      </c>
      <c r="AH894" s="260">
        <f t="shared" si="242"/>
        <v>38.510533390973094</v>
      </c>
      <c r="AI894" s="260">
        <f t="shared" si="242"/>
        <v>38.510533390973094</v>
      </c>
      <c r="AJ894" s="260">
        <f t="shared" si="242"/>
        <v>38.510533390973094</v>
      </c>
      <c r="AK894" s="260">
        <f t="shared" si="242"/>
        <v>38.510533390973094</v>
      </c>
      <c r="AL894" s="260">
        <f t="shared" si="242"/>
        <v>38.510533390973094</v>
      </c>
      <c r="AM894" s="260">
        <f t="shared" si="242"/>
        <v>38.510533390973094</v>
      </c>
      <c r="AN894" s="260">
        <f t="shared" si="242"/>
        <v>38.510533390973094</v>
      </c>
      <c r="AO894" s="260">
        <f t="shared" si="242"/>
        <v>38.510533390973094</v>
      </c>
      <c r="AP894" s="260">
        <f t="shared" si="242"/>
        <v>38.510533390973094</v>
      </c>
      <c r="AQ894" s="260">
        <f t="shared" si="242"/>
        <v>38.510533390973094</v>
      </c>
      <c r="AR894" s="260">
        <f t="shared" si="242"/>
        <v>38.510533390973094</v>
      </c>
    </row>
    <row r="895" spans="4:48" x14ac:dyDescent="0.25">
      <c r="H895" s="17" t="str">
        <f t="shared" si="241"/>
        <v>DIC5</v>
      </c>
      <c r="J895" s="24" t="s">
        <v>37</v>
      </c>
      <c r="K895" s="159" t="s">
        <v>262</v>
      </c>
      <c r="L895" s="230" t="s">
        <v>705</v>
      </c>
      <c r="M895" s="234">
        <f>+SUMIFS(Resultados_Dic3!H$3:H$99980,Resultados_Dic3!$F$3:$F$99980,Produccion_UO!$K895,Resultados_Dic3!$D$3:$D$99980,$L$882,Resultados_Dic3!$E$3:$E$99980,Produccion_UO!$J895,Resultados_Dic3!$A$3:$A$99980,Produccion_UO!$H895)*$I$882</f>
        <v>25.717267522863853</v>
      </c>
      <c r="N895" s="234">
        <f>+SUMIFS(Resultados_Dic3!I$3:I$99980,Resultados_Dic3!$F$3:$F$99980,Produccion_UO!$K895,Resultados_Dic3!$D$3:$D$99980,$L$882,Resultados_Dic3!$E$3:$E$99980,Produccion_UO!$J895,Resultados_Dic3!$A$3:$A$99980,Produccion_UO!$H895)*$I$882</f>
        <v>27.376446072725891</v>
      </c>
      <c r="O895" s="234">
        <f>+SUMIFS(Resultados_Dic3!J$3:J$99980,Resultados_Dic3!$F$3:$F$99980,Produccion_UO!$K895,Resultados_Dic3!$D$3:$D$99980,$L$882,Resultados_Dic3!$E$3:$E$99980,Produccion_UO!$J895,Resultados_Dic3!$A$3:$A$99980,Produccion_UO!$H895)*$I$882</f>
        <v>27.376446072725891</v>
      </c>
      <c r="P895" s="234">
        <f>+SUMIFS(Resultados_Dic3!K$3:K$99980,Resultados_Dic3!$F$3:$F$99980,Produccion_UO!$K895,Resultados_Dic3!$D$3:$D$99980,$L$882,Resultados_Dic3!$E$3:$E$99980,Produccion_UO!$J895,Resultados_Dic3!$A$3:$A$99980,Produccion_UO!$H895)*$I$882</f>
        <v>27.376446072725891</v>
      </c>
      <c r="Q895" s="234">
        <f>+SUMIFS(Resultados_Dic3!L$3:L$99980,Resultados_Dic3!$F$3:$F$99980,Produccion_UO!$K895,Resultados_Dic3!$D$3:$D$99980,$L$882,Resultados_Dic3!$E$3:$E$99980,Produccion_UO!$J895,Resultados_Dic3!$A$3:$A$99980,Produccion_UO!$H895)*$I$882</f>
        <v>27.376446072725891</v>
      </c>
      <c r="R895" s="234">
        <f>+SUMIFS(Resultados_Dic3!M$3:M$99980,Resultados_Dic3!$F$3:$F$99980,Produccion_UO!$K895,Resultados_Dic3!$D$3:$D$99980,$L$882,Resultados_Dic3!$E$3:$E$99980,Produccion_UO!$J895,Resultados_Dic3!$A$3:$A$99980,Produccion_UO!$H895)*$I$882</f>
        <v>27.376446072725891</v>
      </c>
      <c r="S895" s="234">
        <f>+SUMIFS(Resultados_Dic3!N$3:N$99980,Resultados_Dic3!$F$3:$F$99980,Produccion_UO!$K895,Resultados_Dic3!$D$3:$D$99980,$L$882,Resultados_Dic3!$E$3:$E$99980,Produccion_UO!$J895,Resultados_Dic3!$A$3:$A$99980,Produccion_UO!$H895)*$I$882</f>
        <v>27.376446072725891</v>
      </c>
      <c r="T895" s="234">
        <f>+SUMIFS(Resultados_Dic3!O$3:O$99980,Resultados_Dic3!$F$3:$F$99980,Produccion_UO!$K895,Resultados_Dic3!$D$3:$D$99980,$L$882,Resultados_Dic3!$E$3:$E$99980,Produccion_UO!$J895,Resultados_Dic3!$A$3:$A$99980,Produccion_UO!$H895)*$I$882</f>
        <v>27.376446072725891</v>
      </c>
      <c r="U895" s="234">
        <f>+SUMIFS(Resultados_Dic3!P$3:P$99980,Resultados_Dic3!$F$3:$F$99980,Produccion_UO!$K895,Resultados_Dic3!$D$3:$D$99980,$L$882,Resultados_Dic3!$E$3:$E$99980,Produccion_UO!$J895,Resultados_Dic3!$A$3:$A$99980,Produccion_UO!$H895)*$I$882</f>
        <v>27.376446072725891</v>
      </c>
      <c r="V895" s="234">
        <f>+SUMIFS(Resultados_Dic3!Q$3:Q$99980,Resultados_Dic3!$F$3:$F$99980,Produccion_UO!$K895,Resultados_Dic3!$D$3:$D$99980,$L$882,Resultados_Dic3!$E$3:$E$99980,Produccion_UO!$J895,Resultados_Dic3!$A$3:$A$99980,Produccion_UO!$H895)*$I$882</f>
        <v>27.376446072725891</v>
      </c>
      <c r="W895" s="234">
        <f>+SUMIFS(Resultados_Dic3!R$3:R$99980,Resultados_Dic3!$F$3:$F$99980,Produccion_UO!$K895,Resultados_Dic3!$D$3:$D$99980,$L$882,Resultados_Dic3!$E$3:$E$99980,Produccion_UO!$J895,Resultados_Dic3!$A$3:$A$99980,Produccion_UO!$H895)*$I$882</f>
        <v>27.376446072725891</v>
      </c>
      <c r="X895" s="234">
        <f>+SUMIFS(Resultados_Dic3!S$3:S$99980,Resultados_Dic3!$F$3:$F$99980,Produccion_UO!$K895,Resultados_Dic3!$D$3:$D$99980,$L$882,Resultados_Dic3!$E$3:$E$99980,Produccion_UO!$J895,Resultados_Dic3!$A$3:$A$99980,Produccion_UO!$H895)*$I$882</f>
        <v>27.376446072725891</v>
      </c>
      <c r="Y895" s="234">
        <f>+SUMIFS(Resultados_Dic3!T$3:T$99980,Resultados_Dic3!$F$3:$F$99980,Produccion_UO!$K895,Resultados_Dic3!$D$3:$D$99980,$L$882,Resultados_Dic3!$E$3:$E$99980,Produccion_UO!$J895,Resultados_Dic3!$A$3:$A$99980,Produccion_UO!$H895)*$I$882</f>
        <v>27.376446072725891</v>
      </c>
      <c r="Z895" s="234">
        <f>+SUMIFS(Resultados_Dic3!U$3:U$99980,Resultados_Dic3!$F$3:$F$99980,Produccion_UO!$K895,Resultados_Dic3!$D$3:$D$99980,$L$882,Resultados_Dic3!$E$3:$E$99980,Produccion_UO!$J895,Resultados_Dic3!$A$3:$A$99980,Produccion_UO!$H895)*$I$882</f>
        <v>27.376446072725891</v>
      </c>
      <c r="AA895" s="234">
        <f>+SUMIFS(Resultados_Dic3!V$3:V$99980,Resultados_Dic3!$F$3:$F$99980,Produccion_UO!$K895,Resultados_Dic3!$D$3:$D$99980,$L$882,Resultados_Dic3!$E$3:$E$99980,Produccion_UO!$J895,Resultados_Dic3!$A$3:$A$99980,Produccion_UO!$H895)*$I$882</f>
        <v>27.376446072725891</v>
      </c>
      <c r="AB895" s="234">
        <f>+SUMIFS(Resultados_Dic3!W$3:W$99980,Resultados_Dic3!$F$3:$F$99980,Produccion_UO!$K895,Resultados_Dic3!$D$3:$D$99980,$L$882,Resultados_Dic3!$E$3:$E$99980,Produccion_UO!$J895,Resultados_Dic3!$A$3:$A$99980,Produccion_UO!$H895)*$I$882</f>
        <v>27.376446072725891</v>
      </c>
      <c r="AC895" s="234">
        <f>+SUMIFS(Resultados_Dic3!X$3:X$99980,Resultados_Dic3!$F$3:$F$99980,Produccion_UO!$K895,Resultados_Dic3!$D$3:$D$99980,$L$882,Resultados_Dic3!$E$3:$E$99980,Produccion_UO!$J895,Resultados_Dic3!$A$3:$A$99980,Produccion_UO!$H895)*$I$882</f>
        <v>27.376446072725891</v>
      </c>
      <c r="AD895" s="234">
        <f>+SUMIFS(Resultados_Dic3!Y$3:Y$99980,Resultados_Dic3!$F$3:$F$99980,Produccion_UO!$K895,Resultados_Dic3!$D$3:$D$99980,$L$882,Resultados_Dic3!$E$3:$E$99980,Produccion_UO!$J895,Resultados_Dic3!$A$3:$A$99980,Produccion_UO!$H895)*$I$882</f>
        <v>27.376446072725891</v>
      </c>
      <c r="AE895" s="234">
        <f>+SUMIFS(Resultados_Dic3!Z$3:Z$99980,Resultados_Dic3!$F$3:$F$99980,Produccion_UO!$K895,Resultados_Dic3!$D$3:$D$99980,$L$882,Resultados_Dic3!$E$3:$E$99980,Produccion_UO!$J895,Resultados_Dic3!$A$3:$A$99980,Produccion_UO!$H895)*$I$882</f>
        <v>27.376446072725891</v>
      </c>
      <c r="AF895" s="234">
        <f>+SUMIFS(Resultados_Dic3!AA$3:AA$99980,Resultados_Dic3!$F$3:$F$99980,Produccion_UO!$K895,Resultados_Dic3!$D$3:$D$99980,$L$882,Resultados_Dic3!$E$3:$E$99980,Produccion_UO!$J895,Resultados_Dic3!$A$3:$A$99980,Produccion_UO!$H895)*$I$882</f>
        <v>27.376446072725891</v>
      </c>
      <c r="AG895" s="234">
        <f>+SUMIFS(Resultados_Dic3!AB$3:AB$99980,Resultados_Dic3!$F$3:$F$99980,Produccion_UO!$K895,Resultados_Dic3!$D$3:$D$99980,$L$882,Resultados_Dic3!$E$3:$E$99980,Produccion_UO!$J895,Resultados_Dic3!$A$3:$A$99980,Produccion_UO!$H895)*$I$882</f>
        <v>27.376446072725891</v>
      </c>
      <c r="AH895" s="234">
        <f>+SUMIFS(Resultados_Dic3!AC$3:AC$99980,Resultados_Dic3!$F$3:$F$99980,Produccion_UO!$K895,Resultados_Dic3!$D$3:$D$99980,$L$882,Resultados_Dic3!$E$3:$E$99980,Produccion_UO!$J895,Resultados_Dic3!$A$3:$A$99980,Produccion_UO!$H895)*$I$882</f>
        <v>27.376446072725891</v>
      </c>
      <c r="AI895" s="234">
        <f>+SUMIFS(Resultados_Dic3!AD$3:AD$99980,Resultados_Dic3!$F$3:$F$99980,Produccion_UO!$K895,Resultados_Dic3!$D$3:$D$99980,$L$882,Resultados_Dic3!$E$3:$E$99980,Produccion_UO!$J895,Resultados_Dic3!$A$3:$A$99980,Produccion_UO!$H895)*$I$882</f>
        <v>27.376446072725891</v>
      </c>
      <c r="AJ895" s="234">
        <f>+SUMIFS(Resultados_Dic3!AE$3:AE$99980,Resultados_Dic3!$F$3:$F$99980,Produccion_UO!$K895,Resultados_Dic3!$D$3:$D$99980,$L$882,Resultados_Dic3!$E$3:$E$99980,Produccion_UO!$J895,Resultados_Dic3!$A$3:$A$99980,Produccion_UO!$H895)*$I$882</f>
        <v>27.376446072725891</v>
      </c>
      <c r="AK895" s="234">
        <f>+SUMIFS(Resultados_Dic3!AF$3:AF$99980,Resultados_Dic3!$F$3:$F$99980,Produccion_UO!$K895,Resultados_Dic3!$D$3:$D$99980,$L$882,Resultados_Dic3!$E$3:$E$99980,Produccion_UO!$J895,Resultados_Dic3!$A$3:$A$99980,Produccion_UO!$H895)*$I$882</f>
        <v>27.376446072725891</v>
      </c>
      <c r="AL895" s="234">
        <f>+SUMIFS(Resultados_Dic3!AG$3:AG$99980,Resultados_Dic3!$F$3:$F$99980,Produccion_UO!$K895,Resultados_Dic3!$D$3:$D$99980,$L$882,Resultados_Dic3!$E$3:$E$99980,Produccion_UO!$J895,Resultados_Dic3!$A$3:$A$99980,Produccion_UO!$H895)*$I$882</f>
        <v>27.376446072725891</v>
      </c>
      <c r="AM895" s="234">
        <f>+SUMIFS(Resultados_Dic3!AH$3:AH$99980,Resultados_Dic3!$F$3:$F$99980,Produccion_UO!$K895,Resultados_Dic3!$D$3:$D$99980,$L$882,Resultados_Dic3!$E$3:$E$99980,Produccion_UO!$J895,Resultados_Dic3!$A$3:$A$99980,Produccion_UO!$H895)*$I$882</f>
        <v>27.376446072725891</v>
      </c>
      <c r="AN895" s="234">
        <f>+SUMIFS(Resultados_Dic3!AI$3:AI$99980,Resultados_Dic3!$F$3:$F$99980,Produccion_UO!$K895,Resultados_Dic3!$D$3:$D$99980,$L$882,Resultados_Dic3!$E$3:$E$99980,Produccion_UO!$J895,Resultados_Dic3!$A$3:$A$99980,Produccion_UO!$H895)*$I$882</f>
        <v>27.376446072725891</v>
      </c>
      <c r="AO895" s="234">
        <f>+SUMIFS(Resultados_Dic3!AJ$3:AJ$99980,Resultados_Dic3!$F$3:$F$99980,Produccion_UO!$K895,Resultados_Dic3!$D$3:$D$99980,$L$882,Resultados_Dic3!$E$3:$E$99980,Produccion_UO!$J895,Resultados_Dic3!$A$3:$A$99980,Produccion_UO!$H895)*$I$882</f>
        <v>27.376446072725891</v>
      </c>
      <c r="AP895" s="234">
        <f>+SUMIFS(Resultados_Dic3!AK$3:AK$99980,Resultados_Dic3!$F$3:$F$99980,Produccion_UO!$K895,Resultados_Dic3!$D$3:$D$99980,$L$882,Resultados_Dic3!$E$3:$E$99980,Produccion_UO!$J895,Resultados_Dic3!$A$3:$A$99980,Produccion_UO!$H895)*$I$882</f>
        <v>27.376446072725891</v>
      </c>
      <c r="AQ895" s="234">
        <f>+SUMIFS(Resultados_Dic3!AL$3:AL$99980,Resultados_Dic3!$F$3:$F$99980,Produccion_UO!$K895,Resultados_Dic3!$D$3:$D$99980,$L$882,Resultados_Dic3!$E$3:$E$99980,Produccion_UO!$J895,Resultados_Dic3!$A$3:$A$99980,Produccion_UO!$H895)*$I$882</f>
        <v>27.376446072725891</v>
      </c>
      <c r="AR895" s="234">
        <f>+SUMIFS(Resultados_Dic3!AM$3:AM$99980,Resultados_Dic3!$F$3:$F$99980,Produccion_UO!$K895,Resultados_Dic3!$D$3:$D$99980,$L$882,Resultados_Dic3!$E$3:$E$99980,Produccion_UO!$J895,Resultados_Dic3!$A$3:$A$99980,Produccion_UO!$H895)*$I$882</f>
        <v>27.376446072725891</v>
      </c>
    </row>
    <row r="896" spans="4:48" x14ac:dyDescent="0.25">
      <c r="H896" s="17" t="str">
        <f t="shared" si="241"/>
        <v>DIC5</v>
      </c>
      <c r="J896" s="24" t="s">
        <v>132</v>
      </c>
      <c r="K896" s="159" t="s">
        <v>219</v>
      </c>
      <c r="L896" s="224" t="s">
        <v>706</v>
      </c>
      <c r="M896" s="21">
        <f>+SUMIFS(Resultados_Dic3!H$3:H$99980,Resultados_Dic3!$F$3:$F$99980,Produccion_UO!$K896,Resultados_Dic3!$D$3:$D$99980,$L$882,Resultados_Dic3!$E$3:$E$99980,Produccion_UO!$J896,Resultados_Dic3!$A$3:$A$99980,Produccion_UO!$H896)*$I$882</f>
        <v>15.257973375419505</v>
      </c>
      <c r="N896" s="21">
        <f>+SUMIFS(Resultados_Dic3!I$3:I$99980,Resultados_Dic3!$F$3:$F$99980,Produccion_UO!$K896,Resultados_Dic3!$D$3:$D$99980,$L$882,Resultados_Dic3!$E$3:$E$99980,Produccion_UO!$J896,Resultados_Dic3!$A$3:$A$99980,Produccion_UO!$H896)*$I$882</f>
        <v>16.242358754478829</v>
      </c>
      <c r="O896" s="21">
        <f>+SUMIFS(Resultados_Dic3!J$3:J$99980,Resultados_Dic3!$F$3:$F$99980,Produccion_UO!$K896,Resultados_Dic3!$D$3:$D$99980,$L$882,Resultados_Dic3!$E$3:$E$99980,Produccion_UO!$J896,Resultados_Dic3!$A$3:$A$99980,Produccion_UO!$H896)*$I$882</f>
        <v>16.242358754478829</v>
      </c>
      <c r="P896" s="21">
        <f>+SUMIFS(Resultados_Dic3!K$3:K$99980,Resultados_Dic3!$F$3:$F$99980,Produccion_UO!$K896,Resultados_Dic3!$D$3:$D$99980,$L$882,Resultados_Dic3!$E$3:$E$99980,Produccion_UO!$J896,Resultados_Dic3!$A$3:$A$99980,Produccion_UO!$H896)*$I$882</f>
        <v>16.242358754478829</v>
      </c>
      <c r="Q896" s="21">
        <f>+SUMIFS(Resultados_Dic3!L$3:L$99980,Resultados_Dic3!$F$3:$F$99980,Produccion_UO!$K896,Resultados_Dic3!$D$3:$D$99980,$L$882,Resultados_Dic3!$E$3:$E$99980,Produccion_UO!$J896,Resultados_Dic3!$A$3:$A$99980,Produccion_UO!$H896)*$I$882</f>
        <v>16.242358754478829</v>
      </c>
      <c r="R896" s="21">
        <f>+SUMIFS(Resultados_Dic3!M$3:M$99980,Resultados_Dic3!$F$3:$F$99980,Produccion_UO!$K896,Resultados_Dic3!$D$3:$D$99980,$L$882,Resultados_Dic3!$E$3:$E$99980,Produccion_UO!$J896,Resultados_Dic3!$A$3:$A$99980,Produccion_UO!$H896)*$I$882</f>
        <v>16.242358754478829</v>
      </c>
      <c r="S896" s="21">
        <f>+SUMIFS(Resultados_Dic3!N$3:N$99980,Resultados_Dic3!$F$3:$F$99980,Produccion_UO!$K896,Resultados_Dic3!$D$3:$D$99980,$L$882,Resultados_Dic3!$E$3:$E$99980,Produccion_UO!$J896,Resultados_Dic3!$A$3:$A$99980,Produccion_UO!$H896)*$I$882</f>
        <v>16.242358754478829</v>
      </c>
      <c r="T896" s="21">
        <f>+SUMIFS(Resultados_Dic3!O$3:O$99980,Resultados_Dic3!$F$3:$F$99980,Produccion_UO!$K896,Resultados_Dic3!$D$3:$D$99980,$L$882,Resultados_Dic3!$E$3:$E$99980,Produccion_UO!$J896,Resultados_Dic3!$A$3:$A$99980,Produccion_UO!$H896)*$I$882</f>
        <v>16.242358754478829</v>
      </c>
      <c r="U896" s="21">
        <f>+SUMIFS(Resultados_Dic3!P$3:P$99980,Resultados_Dic3!$F$3:$F$99980,Produccion_UO!$K896,Resultados_Dic3!$D$3:$D$99980,$L$882,Resultados_Dic3!$E$3:$E$99980,Produccion_UO!$J896,Resultados_Dic3!$A$3:$A$99980,Produccion_UO!$H896)*$I$882</f>
        <v>16.242358754478829</v>
      </c>
      <c r="V896" s="21">
        <f>+SUMIFS(Resultados_Dic3!Q$3:Q$99980,Resultados_Dic3!$F$3:$F$99980,Produccion_UO!$K896,Resultados_Dic3!$D$3:$D$99980,$L$882,Resultados_Dic3!$E$3:$E$99980,Produccion_UO!$J896,Resultados_Dic3!$A$3:$A$99980,Produccion_UO!$H896)*$I$882</f>
        <v>16.242358754478829</v>
      </c>
      <c r="W896" s="21">
        <f>+SUMIFS(Resultados_Dic3!R$3:R$99980,Resultados_Dic3!$F$3:$F$99980,Produccion_UO!$K896,Resultados_Dic3!$D$3:$D$99980,$L$882,Resultados_Dic3!$E$3:$E$99980,Produccion_UO!$J896,Resultados_Dic3!$A$3:$A$99980,Produccion_UO!$H896)*$I$882</f>
        <v>16.242358754478829</v>
      </c>
      <c r="X896" s="21">
        <f>+SUMIFS(Resultados_Dic3!S$3:S$99980,Resultados_Dic3!$F$3:$F$99980,Produccion_UO!$K896,Resultados_Dic3!$D$3:$D$99980,$L$882,Resultados_Dic3!$E$3:$E$99980,Produccion_UO!$J896,Resultados_Dic3!$A$3:$A$99980,Produccion_UO!$H896)*$I$882</f>
        <v>16.242358754478829</v>
      </c>
      <c r="Y896" s="21">
        <f>+SUMIFS(Resultados_Dic3!T$3:T$99980,Resultados_Dic3!$F$3:$F$99980,Produccion_UO!$K896,Resultados_Dic3!$D$3:$D$99980,$L$882,Resultados_Dic3!$E$3:$E$99980,Produccion_UO!$J896,Resultados_Dic3!$A$3:$A$99980,Produccion_UO!$H896)*$I$882</f>
        <v>16.242358754478829</v>
      </c>
      <c r="Z896" s="21">
        <f>+SUMIFS(Resultados_Dic3!U$3:U$99980,Resultados_Dic3!$F$3:$F$99980,Produccion_UO!$K896,Resultados_Dic3!$D$3:$D$99980,$L$882,Resultados_Dic3!$E$3:$E$99980,Produccion_UO!$J896,Resultados_Dic3!$A$3:$A$99980,Produccion_UO!$H896)*$I$882</f>
        <v>16.242358754478829</v>
      </c>
      <c r="AA896" s="21">
        <f>+SUMIFS(Resultados_Dic3!V$3:V$99980,Resultados_Dic3!$F$3:$F$99980,Produccion_UO!$K896,Resultados_Dic3!$D$3:$D$99980,$L$882,Resultados_Dic3!$E$3:$E$99980,Produccion_UO!$J896,Resultados_Dic3!$A$3:$A$99980,Produccion_UO!$H896)*$I$882</f>
        <v>16.242358754478829</v>
      </c>
      <c r="AB896" s="21">
        <f>+SUMIFS(Resultados_Dic3!W$3:W$99980,Resultados_Dic3!$F$3:$F$99980,Produccion_UO!$K896,Resultados_Dic3!$D$3:$D$99980,$L$882,Resultados_Dic3!$E$3:$E$99980,Produccion_UO!$J896,Resultados_Dic3!$A$3:$A$99980,Produccion_UO!$H896)*$I$882</f>
        <v>16.242358754478829</v>
      </c>
      <c r="AC896" s="21">
        <f>+SUMIFS(Resultados_Dic3!X$3:X$99980,Resultados_Dic3!$F$3:$F$99980,Produccion_UO!$K896,Resultados_Dic3!$D$3:$D$99980,$L$882,Resultados_Dic3!$E$3:$E$99980,Produccion_UO!$J896,Resultados_Dic3!$A$3:$A$99980,Produccion_UO!$H896)*$I$882</f>
        <v>16.242358754478829</v>
      </c>
      <c r="AD896" s="21">
        <f>+SUMIFS(Resultados_Dic3!Y$3:Y$99980,Resultados_Dic3!$F$3:$F$99980,Produccion_UO!$K896,Resultados_Dic3!$D$3:$D$99980,$L$882,Resultados_Dic3!$E$3:$E$99980,Produccion_UO!$J896,Resultados_Dic3!$A$3:$A$99980,Produccion_UO!$H896)*$I$882</f>
        <v>16.242358754478829</v>
      </c>
      <c r="AE896" s="21">
        <f>+SUMIFS(Resultados_Dic3!Z$3:Z$99980,Resultados_Dic3!$F$3:$F$99980,Produccion_UO!$K896,Resultados_Dic3!$D$3:$D$99980,$L$882,Resultados_Dic3!$E$3:$E$99980,Produccion_UO!$J896,Resultados_Dic3!$A$3:$A$99980,Produccion_UO!$H896)*$I$882</f>
        <v>16.242358754478829</v>
      </c>
      <c r="AF896" s="21">
        <f>+SUMIFS(Resultados_Dic3!AA$3:AA$99980,Resultados_Dic3!$F$3:$F$99980,Produccion_UO!$K896,Resultados_Dic3!$D$3:$D$99980,$L$882,Resultados_Dic3!$E$3:$E$99980,Produccion_UO!$J896,Resultados_Dic3!$A$3:$A$99980,Produccion_UO!$H896)*$I$882</f>
        <v>16.242358754478829</v>
      </c>
      <c r="AG896" s="21">
        <f>+SUMIFS(Resultados_Dic3!AB$3:AB$99980,Resultados_Dic3!$F$3:$F$99980,Produccion_UO!$K896,Resultados_Dic3!$D$3:$D$99980,$L$882,Resultados_Dic3!$E$3:$E$99980,Produccion_UO!$J896,Resultados_Dic3!$A$3:$A$99980,Produccion_UO!$H896)*$I$882</f>
        <v>16.242358754478829</v>
      </c>
      <c r="AH896" s="21">
        <f>+SUMIFS(Resultados_Dic3!AC$3:AC$99980,Resultados_Dic3!$F$3:$F$99980,Produccion_UO!$K896,Resultados_Dic3!$D$3:$D$99980,$L$882,Resultados_Dic3!$E$3:$E$99980,Produccion_UO!$J896,Resultados_Dic3!$A$3:$A$99980,Produccion_UO!$H896)*$I$882</f>
        <v>16.242358754478829</v>
      </c>
      <c r="AI896" s="21">
        <f>+SUMIFS(Resultados_Dic3!AD$3:AD$99980,Resultados_Dic3!$F$3:$F$99980,Produccion_UO!$K896,Resultados_Dic3!$D$3:$D$99980,$L$882,Resultados_Dic3!$E$3:$E$99980,Produccion_UO!$J896,Resultados_Dic3!$A$3:$A$99980,Produccion_UO!$H896)*$I$882</f>
        <v>16.242358754478829</v>
      </c>
      <c r="AJ896" s="21">
        <f>+SUMIFS(Resultados_Dic3!AE$3:AE$99980,Resultados_Dic3!$F$3:$F$99980,Produccion_UO!$K896,Resultados_Dic3!$D$3:$D$99980,$L$882,Resultados_Dic3!$E$3:$E$99980,Produccion_UO!$J896,Resultados_Dic3!$A$3:$A$99980,Produccion_UO!$H896)*$I$882</f>
        <v>16.242358754478829</v>
      </c>
      <c r="AK896" s="21">
        <f>+SUMIFS(Resultados_Dic3!AF$3:AF$99980,Resultados_Dic3!$F$3:$F$99980,Produccion_UO!$K896,Resultados_Dic3!$D$3:$D$99980,$L$882,Resultados_Dic3!$E$3:$E$99980,Produccion_UO!$J896,Resultados_Dic3!$A$3:$A$99980,Produccion_UO!$H896)*$I$882</f>
        <v>16.242358754478829</v>
      </c>
      <c r="AL896" s="21">
        <f>+SUMIFS(Resultados_Dic3!AG$3:AG$99980,Resultados_Dic3!$F$3:$F$99980,Produccion_UO!$K896,Resultados_Dic3!$D$3:$D$99980,$L$882,Resultados_Dic3!$E$3:$E$99980,Produccion_UO!$J896,Resultados_Dic3!$A$3:$A$99980,Produccion_UO!$H896)*$I$882</f>
        <v>16.242358754478829</v>
      </c>
      <c r="AM896" s="21">
        <f>+SUMIFS(Resultados_Dic3!AH$3:AH$99980,Resultados_Dic3!$F$3:$F$99980,Produccion_UO!$K896,Resultados_Dic3!$D$3:$D$99980,$L$882,Resultados_Dic3!$E$3:$E$99980,Produccion_UO!$J896,Resultados_Dic3!$A$3:$A$99980,Produccion_UO!$H896)*$I$882</f>
        <v>16.242358754478829</v>
      </c>
      <c r="AN896" s="21">
        <f>+SUMIFS(Resultados_Dic3!AI$3:AI$99980,Resultados_Dic3!$F$3:$F$99980,Produccion_UO!$K896,Resultados_Dic3!$D$3:$D$99980,$L$882,Resultados_Dic3!$E$3:$E$99980,Produccion_UO!$J896,Resultados_Dic3!$A$3:$A$99980,Produccion_UO!$H896)*$I$882</f>
        <v>16.242358754478829</v>
      </c>
      <c r="AO896" s="21">
        <f>+SUMIFS(Resultados_Dic3!AJ$3:AJ$99980,Resultados_Dic3!$F$3:$F$99980,Produccion_UO!$K896,Resultados_Dic3!$D$3:$D$99980,$L$882,Resultados_Dic3!$E$3:$E$99980,Produccion_UO!$J896,Resultados_Dic3!$A$3:$A$99980,Produccion_UO!$H896)*$I$882</f>
        <v>16.242358754478829</v>
      </c>
      <c r="AP896" s="21">
        <f>+SUMIFS(Resultados_Dic3!AK$3:AK$99980,Resultados_Dic3!$F$3:$F$99980,Produccion_UO!$K896,Resultados_Dic3!$D$3:$D$99980,$L$882,Resultados_Dic3!$E$3:$E$99980,Produccion_UO!$J896,Resultados_Dic3!$A$3:$A$99980,Produccion_UO!$H896)*$I$882</f>
        <v>16.242358754478829</v>
      </c>
      <c r="AQ896" s="21">
        <f>+SUMIFS(Resultados_Dic3!AL$3:AL$99980,Resultados_Dic3!$F$3:$F$99980,Produccion_UO!$K896,Resultados_Dic3!$D$3:$D$99980,$L$882,Resultados_Dic3!$E$3:$E$99980,Produccion_UO!$J896,Resultados_Dic3!$A$3:$A$99980,Produccion_UO!$H896)*$I$882</f>
        <v>16.242358754478829</v>
      </c>
      <c r="AR896" s="21">
        <f>+SUMIFS(Resultados_Dic3!AM$3:AM$99980,Resultados_Dic3!$F$3:$F$99980,Produccion_UO!$K896,Resultados_Dic3!$D$3:$D$99980,$L$882,Resultados_Dic3!$E$3:$E$99980,Produccion_UO!$J896,Resultados_Dic3!$A$3:$A$99980,Produccion_UO!$H896)*$I$882</f>
        <v>16.242358754478829</v>
      </c>
    </row>
    <row r="897" spans="8:44" x14ac:dyDescent="0.25">
      <c r="H897" s="17" t="str">
        <f t="shared" si="241"/>
        <v>DIC5</v>
      </c>
      <c r="J897" s="24" t="s">
        <v>132</v>
      </c>
      <c r="K897" s="159" t="s">
        <v>279</v>
      </c>
      <c r="L897" s="224" t="s">
        <v>709</v>
      </c>
      <c r="M897" s="21">
        <f>+SUMIFS(Resultados_Dic3!H$3:H$99980,Resultados_Dic3!$F$3:$F$99980,Produccion_UO!$K897,Resultados_Dic3!$D$3:$D$99980,$L$882,Resultados_Dic3!$E$3:$E$99980,Produccion_UO!$J897,Resultados_Dic3!$A$3:$A$99980,Produccion_UO!$H897)*$I$882</f>
        <v>10.459294147444352</v>
      </c>
      <c r="N897" s="21">
        <f>+SUMIFS(Resultados_Dic3!I$3:I$99980,Resultados_Dic3!$F$3:$F$99980,Produccion_UO!$K897,Resultados_Dic3!$D$3:$D$99980,$L$882,Resultados_Dic3!$E$3:$E$99980,Produccion_UO!$J897,Resultados_Dic3!$A$3:$A$99980,Produccion_UO!$H897)*$I$882</f>
        <v>11.1340873182472</v>
      </c>
      <c r="O897" s="21">
        <f>+SUMIFS(Resultados_Dic3!J$3:J$99980,Resultados_Dic3!$F$3:$F$99980,Produccion_UO!$K897,Resultados_Dic3!$D$3:$D$99980,$L$882,Resultados_Dic3!$E$3:$E$99980,Produccion_UO!$J897,Resultados_Dic3!$A$3:$A$99980,Produccion_UO!$H897)*$I$882</f>
        <v>11.1340873182472</v>
      </c>
      <c r="P897" s="21">
        <f>+SUMIFS(Resultados_Dic3!K$3:K$99980,Resultados_Dic3!$F$3:$F$99980,Produccion_UO!$K897,Resultados_Dic3!$D$3:$D$99980,$L$882,Resultados_Dic3!$E$3:$E$99980,Produccion_UO!$J897,Resultados_Dic3!$A$3:$A$99980,Produccion_UO!$H897)*$I$882</f>
        <v>11.1340873182472</v>
      </c>
      <c r="Q897" s="21">
        <f>+SUMIFS(Resultados_Dic3!L$3:L$99980,Resultados_Dic3!$F$3:$F$99980,Produccion_UO!$K897,Resultados_Dic3!$D$3:$D$99980,$L$882,Resultados_Dic3!$E$3:$E$99980,Produccion_UO!$J897,Resultados_Dic3!$A$3:$A$99980,Produccion_UO!$H897)*$I$882</f>
        <v>11.1340873182472</v>
      </c>
      <c r="R897" s="21">
        <f>+SUMIFS(Resultados_Dic3!M$3:M$99980,Resultados_Dic3!$F$3:$F$99980,Produccion_UO!$K897,Resultados_Dic3!$D$3:$D$99980,$L$882,Resultados_Dic3!$E$3:$E$99980,Produccion_UO!$J897,Resultados_Dic3!$A$3:$A$99980,Produccion_UO!$H897)*$I$882</f>
        <v>11.1340873182472</v>
      </c>
      <c r="S897" s="21">
        <f>+SUMIFS(Resultados_Dic3!N$3:N$99980,Resultados_Dic3!$F$3:$F$99980,Produccion_UO!$K897,Resultados_Dic3!$D$3:$D$99980,$L$882,Resultados_Dic3!$E$3:$E$99980,Produccion_UO!$J897,Resultados_Dic3!$A$3:$A$99980,Produccion_UO!$H897)*$I$882</f>
        <v>11.1340873182472</v>
      </c>
      <c r="T897" s="21">
        <f>+SUMIFS(Resultados_Dic3!O$3:O$99980,Resultados_Dic3!$F$3:$F$99980,Produccion_UO!$K897,Resultados_Dic3!$D$3:$D$99980,$L$882,Resultados_Dic3!$E$3:$E$99980,Produccion_UO!$J897,Resultados_Dic3!$A$3:$A$99980,Produccion_UO!$H897)*$I$882</f>
        <v>11.1340873182472</v>
      </c>
      <c r="U897" s="21">
        <f>+SUMIFS(Resultados_Dic3!P$3:P$99980,Resultados_Dic3!$F$3:$F$99980,Produccion_UO!$K897,Resultados_Dic3!$D$3:$D$99980,$L$882,Resultados_Dic3!$E$3:$E$99980,Produccion_UO!$J897,Resultados_Dic3!$A$3:$A$99980,Produccion_UO!$H897)*$I$882</f>
        <v>11.1340873182472</v>
      </c>
      <c r="V897" s="21">
        <f>+SUMIFS(Resultados_Dic3!Q$3:Q$99980,Resultados_Dic3!$F$3:$F$99980,Produccion_UO!$K897,Resultados_Dic3!$D$3:$D$99980,$L$882,Resultados_Dic3!$E$3:$E$99980,Produccion_UO!$J897,Resultados_Dic3!$A$3:$A$99980,Produccion_UO!$H897)*$I$882</f>
        <v>11.1340873182472</v>
      </c>
      <c r="W897" s="21">
        <f>+SUMIFS(Resultados_Dic3!R$3:R$99980,Resultados_Dic3!$F$3:$F$99980,Produccion_UO!$K897,Resultados_Dic3!$D$3:$D$99980,$L$882,Resultados_Dic3!$E$3:$E$99980,Produccion_UO!$J897,Resultados_Dic3!$A$3:$A$99980,Produccion_UO!$H897)*$I$882</f>
        <v>11.1340873182472</v>
      </c>
      <c r="X897" s="21">
        <f>+SUMIFS(Resultados_Dic3!S$3:S$99980,Resultados_Dic3!$F$3:$F$99980,Produccion_UO!$K897,Resultados_Dic3!$D$3:$D$99980,$L$882,Resultados_Dic3!$E$3:$E$99980,Produccion_UO!$J897,Resultados_Dic3!$A$3:$A$99980,Produccion_UO!$H897)*$I$882</f>
        <v>11.1340873182472</v>
      </c>
      <c r="Y897" s="21">
        <f>+SUMIFS(Resultados_Dic3!T$3:T$99980,Resultados_Dic3!$F$3:$F$99980,Produccion_UO!$K897,Resultados_Dic3!$D$3:$D$99980,$L$882,Resultados_Dic3!$E$3:$E$99980,Produccion_UO!$J897,Resultados_Dic3!$A$3:$A$99980,Produccion_UO!$H897)*$I$882</f>
        <v>11.1340873182472</v>
      </c>
      <c r="Z897" s="21">
        <f>+SUMIFS(Resultados_Dic3!U$3:U$99980,Resultados_Dic3!$F$3:$F$99980,Produccion_UO!$K897,Resultados_Dic3!$D$3:$D$99980,$L$882,Resultados_Dic3!$E$3:$E$99980,Produccion_UO!$J897,Resultados_Dic3!$A$3:$A$99980,Produccion_UO!$H897)*$I$882</f>
        <v>11.1340873182472</v>
      </c>
      <c r="AA897" s="21">
        <f>+SUMIFS(Resultados_Dic3!V$3:V$99980,Resultados_Dic3!$F$3:$F$99980,Produccion_UO!$K897,Resultados_Dic3!$D$3:$D$99980,$L$882,Resultados_Dic3!$E$3:$E$99980,Produccion_UO!$J897,Resultados_Dic3!$A$3:$A$99980,Produccion_UO!$H897)*$I$882</f>
        <v>11.1340873182472</v>
      </c>
      <c r="AB897" s="21">
        <f>+SUMIFS(Resultados_Dic3!W$3:W$99980,Resultados_Dic3!$F$3:$F$99980,Produccion_UO!$K897,Resultados_Dic3!$D$3:$D$99980,$L$882,Resultados_Dic3!$E$3:$E$99980,Produccion_UO!$J897,Resultados_Dic3!$A$3:$A$99980,Produccion_UO!$H897)*$I$882</f>
        <v>11.1340873182472</v>
      </c>
      <c r="AC897" s="21">
        <f>+SUMIFS(Resultados_Dic3!X$3:X$99980,Resultados_Dic3!$F$3:$F$99980,Produccion_UO!$K897,Resultados_Dic3!$D$3:$D$99980,$L$882,Resultados_Dic3!$E$3:$E$99980,Produccion_UO!$J897,Resultados_Dic3!$A$3:$A$99980,Produccion_UO!$H897)*$I$882</f>
        <v>11.1340873182472</v>
      </c>
      <c r="AD897" s="21">
        <f>+SUMIFS(Resultados_Dic3!Y$3:Y$99980,Resultados_Dic3!$F$3:$F$99980,Produccion_UO!$K897,Resultados_Dic3!$D$3:$D$99980,$L$882,Resultados_Dic3!$E$3:$E$99980,Produccion_UO!$J897,Resultados_Dic3!$A$3:$A$99980,Produccion_UO!$H897)*$I$882</f>
        <v>11.1340873182472</v>
      </c>
      <c r="AE897" s="21">
        <f>+SUMIFS(Resultados_Dic3!Z$3:Z$99980,Resultados_Dic3!$F$3:$F$99980,Produccion_UO!$K897,Resultados_Dic3!$D$3:$D$99980,$L$882,Resultados_Dic3!$E$3:$E$99980,Produccion_UO!$J897,Resultados_Dic3!$A$3:$A$99980,Produccion_UO!$H897)*$I$882</f>
        <v>11.1340873182472</v>
      </c>
      <c r="AF897" s="21">
        <f>+SUMIFS(Resultados_Dic3!AA$3:AA$99980,Resultados_Dic3!$F$3:$F$99980,Produccion_UO!$K897,Resultados_Dic3!$D$3:$D$99980,$L$882,Resultados_Dic3!$E$3:$E$99980,Produccion_UO!$J897,Resultados_Dic3!$A$3:$A$99980,Produccion_UO!$H897)*$I$882</f>
        <v>11.1340873182472</v>
      </c>
      <c r="AG897" s="21">
        <f>+SUMIFS(Resultados_Dic3!AB$3:AB$99980,Resultados_Dic3!$F$3:$F$99980,Produccion_UO!$K897,Resultados_Dic3!$D$3:$D$99980,$L$882,Resultados_Dic3!$E$3:$E$99980,Produccion_UO!$J897,Resultados_Dic3!$A$3:$A$99980,Produccion_UO!$H897)*$I$882</f>
        <v>11.1340873182472</v>
      </c>
      <c r="AH897" s="21">
        <f>+SUMIFS(Resultados_Dic3!AC$3:AC$99980,Resultados_Dic3!$F$3:$F$99980,Produccion_UO!$K897,Resultados_Dic3!$D$3:$D$99980,$L$882,Resultados_Dic3!$E$3:$E$99980,Produccion_UO!$J897,Resultados_Dic3!$A$3:$A$99980,Produccion_UO!$H897)*$I$882</f>
        <v>11.1340873182472</v>
      </c>
      <c r="AI897" s="21">
        <f>+SUMIFS(Resultados_Dic3!AD$3:AD$99980,Resultados_Dic3!$F$3:$F$99980,Produccion_UO!$K897,Resultados_Dic3!$D$3:$D$99980,$L$882,Resultados_Dic3!$E$3:$E$99980,Produccion_UO!$J897,Resultados_Dic3!$A$3:$A$99980,Produccion_UO!$H897)*$I$882</f>
        <v>11.1340873182472</v>
      </c>
      <c r="AJ897" s="21">
        <f>+SUMIFS(Resultados_Dic3!AE$3:AE$99980,Resultados_Dic3!$F$3:$F$99980,Produccion_UO!$K897,Resultados_Dic3!$D$3:$D$99980,$L$882,Resultados_Dic3!$E$3:$E$99980,Produccion_UO!$J897,Resultados_Dic3!$A$3:$A$99980,Produccion_UO!$H897)*$I$882</f>
        <v>11.1340873182472</v>
      </c>
      <c r="AK897" s="21">
        <f>+SUMIFS(Resultados_Dic3!AF$3:AF$99980,Resultados_Dic3!$F$3:$F$99980,Produccion_UO!$K897,Resultados_Dic3!$D$3:$D$99980,$L$882,Resultados_Dic3!$E$3:$E$99980,Produccion_UO!$J897,Resultados_Dic3!$A$3:$A$99980,Produccion_UO!$H897)*$I$882</f>
        <v>11.1340873182472</v>
      </c>
      <c r="AL897" s="21">
        <f>+SUMIFS(Resultados_Dic3!AG$3:AG$99980,Resultados_Dic3!$F$3:$F$99980,Produccion_UO!$K897,Resultados_Dic3!$D$3:$D$99980,$L$882,Resultados_Dic3!$E$3:$E$99980,Produccion_UO!$J897,Resultados_Dic3!$A$3:$A$99980,Produccion_UO!$H897)*$I$882</f>
        <v>11.1340873182472</v>
      </c>
      <c r="AM897" s="21">
        <f>+SUMIFS(Resultados_Dic3!AH$3:AH$99980,Resultados_Dic3!$F$3:$F$99980,Produccion_UO!$K897,Resultados_Dic3!$D$3:$D$99980,$L$882,Resultados_Dic3!$E$3:$E$99980,Produccion_UO!$J897,Resultados_Dic3!$A$3:$A$99980,Produccion_UO!$H897)*$I$882</f>
        <v>11.1340873182472</v>
      </c>
      <c r="AN897" s="21">
        <f>+SUMIFS(Resultados_Dic3!AI$3:AI$99980,Resultados_Dic3!$F$3:$F$99980,Produccion_UO!$K897,Resultados_Dic3!$D$3:$D$99980,$L$882,Resultados_Dic3!$E$3:$E$99980,Produccion_UO!$J897,Resultados_Dic3!$A$3:$A$99980,Produccion_UO!$H897)*$I$882</f>
        <v>11.1340873182472</v>
      </c>
      <c r="AO897" s="21">
        <f>+SUMIFS(Resultados_Dic3!AJ$3:AJ$99980,Resultados_Dic3!$F$3:$F$99980,Produccion_UO!$K897,Resultados_Dic3!$D$3:$D$99980,$L$882,Resultados_Dic3!$E$3:$E$99980,Produccion_UO!$J897,Resultados_Dic3!$A$3:$A$99980,Produccion_UO!$H897)*$I$882</f>
        <v>11.1340873182472</v>
      </c>
      <c r="AP897" s="21">
        <f>+SUMIFS(Resultados_Dic3!AK$3:AK$99980,Resultados_Dic3!$F$3:$F$99980,Produccion_UO!$K897,Resultados_Dic3!$D$3:$D$99980,$L$882,Resultados_Dic3!$E$3:$E$99980,Produccion_UO!$J897,Resultados_Dic3!$A$3:$A$99980,Produccion_UO!$H897)*$I$882</f>
        <v>11.1340873182472</v>
      </c>
      <c r="AQ897" s="21">
        <f>+SUMIFS(Resultados_Dic3!AL$3:AL$99980,Resultados_Dic3!$F$3:$F$99980,Produccion_UO!$K897,Resultados_Dic3!$D$3:$D$99980,$L$882,Resultados_Dic3!$E$3:$E$99980,Produccion_UO!$J897,Resultados_Dic3!$A$3:$A$99980,Produccion_UO!$H897)*$I$882</f>
        <v>11.1340873182472</v>
      </c>
      <c r="AR897" s="21">
        <f>+SUMIFS(Resultados_Dic3!AM$3:AM$99980,Resultados_Dic3!$F$3:$F$99980,Produccion_UO!$K897,Resultados_Dic3!$D$3:$D$99980,$L$882,Resultados_Dic3!$E$3:$E$99980,Produccion_UO!$J897,Resultados_Dic3!$A$3:$A$99980,Produccion_UO!$H897)*$I$882</f>
        <v>11.1340873182472</v>
      </c>
    </row>
    <row r="898" spans="8:44" x14ac:dyDescent="0.25">
      <c r="H898" s="17" t="str">
        <f t="shared" si="241"/>
        <v>DIC5</v>
      </c>
      <c r="J898" s="24" t="s">
        <v>37</v>
      </c>
      <c r="K898" s="159" t="s">
        <v>263</v>
      </c>
      <c r="L898" s="230" t="s">
        <v>271</v>
      </c>
      <c r="M898" s="234">
        <f>+SUMIFS(Resultados_Dic3!H$3:H$99980,Resultados_Dic3!$F$3:$F$99980,Produccion_UO!$K898,Resultados_Dic3!$D$3:$D$99980,$L$882,Resultados_Dic3!$E$3:$E$99980,Produccion_UO!$J898,Resultados_Dic3!$A$3:$A$99980,Produccion_UO!$H898)*$I$882</f>
        <v>9.8607860049194631</v>
      </c>
      <c r="N898" s="234">
        <f>+SUMIFS(Resultados_Dic3!I$3:I$99980,Resultados_Dic3!$F$3:$F$99980,Produccion_UO!$K898,Resultados_Dic3!$D$3:$D$99980,$L$882,Resultados_Dic3!$E$3:$E$99980,Produccion_UO!$J898,Resultados_Dic3!$A$3:$A$99980,Produccion_UO!$H898)*$I$882</f>
        <v>11.277202658874053</v>
      </c>
      <c r="O898" s="234">
        <f>+SUMIFS(Resultados_Dic3!J$3:J$99980,Resultados_Dic3!$F$3:$F$99980,Produccion_UO!$K898,Resultados_Dic3!$D$3:$D$99980,$L$882,Resultados_Dic3!$E$3:$E$99980,Produccion_UO!$J898,Resultados_Dic3!$A$3:$A$99980,Produccion_UO!$H898)*$I$882</f>
        <v>11.277202658874053</v>
      </c>
      <c r="P898" s="234">
        <f>+SUMIFS(Resultados_Dic3!K$3:K$99980,Resultados_Dic3!$F$3:$F$99980,Produccion_UO!$K898,Resultados_Dic3!$D$3:$D$99980,$L$882,Resultados_Dic3!$E$3:$E$99980,Produccion_UO!$J898,Resultados_Dic3!$A$3:$A$99980,Produccion_UO!$H898)*$I$882</f>
        <v>11.277202658874053</v>
      </c>
      <c r="Q898" s="234">
        <f>+SUMIFS(Resultados_Dic3!L$3:L$99980,Resultados_Dic3!$F$3:$F$99980,Produccion_UO!$K898,Resultados_Dic3!$D$3:$D$99980,$L$882,Resultados_Dic3!$E$3:$E$99980,Produccion_UO!$J898,Resultados_Dic3!$A$3:$A$99980,Produccion_UO!$H898)*$I$882</f>
        <v>11.277202658874053</v>
      </c>
      <c r="R898" s="234">
        <f>+SUMIFS(Resultados_Dic3!M$3:M$99980,Resultados_Dic3!$F$3:$F$99980,Produccion_UO!$K898,Resultados_Dic3!$D$3:$D$99980,$L$882,Resultados_Dic3!$E$3:$E$99980,Produccion_UO!$J898,Resultados_Dic3!$A$3:$A$99980,Produccion_UO!$H898)*$I$882</f>
        <v>11.277202658874053</v>
      </c>
      <c r="S898" s="234">
        <f>+SUMIFS(Resultados_Dic3!N$3:N$99980,Resultados_Dic3!$F$3:$F$99980,Produccion_UO!$K898,Resultados_Dic3!$D$3:$D$99980,$L$882,Resultados_Dic3!$E$3:$E$99980,Produccion_UO!$J898,Resultados_Dic3!$A$3:$A$99980,Produccion_UO!$H898)*$I$882</f>
        <v>11.277202658874053</v>
      </c>
      <c r="T898" s="234">
        <f>+SUMIFS(Resultados_Dic3!O$3:O$99980,Resultados_Dic3!$F$3:$F$99980,Produccion_UO!$K898,Resultados_Dic3!$D$3:$D$99980,$L$882,Resultados_Dic3!$E$3:$E$99980,Produccion_UO!$J898,Resultados_Dic3!$A$3:$A$99980,Produccion_UO!$H898)*$I$882</f>
        <v>11.277202658874053</v>
      </c>
      <c r="U898" s="234">
        <f>+SUMIFS(Resultados_Dic3!P$3:P$99980,Resultados_Dic3!$F$3:$F$99980,Produccion_UO!$K898,Resultados_Dic3!$D$3:$D$99980,$L$882,Resultados_Dic3!$E$3:$E$99980,Produccion_UO!$J898,Resultados_Dic3!$A$3:$A$99980,Produccion_UO!$H898)*$I$882</f>
        <v>11.277202658874053</v>
      </c>
      <c r="V898" s="234">
        <f>+SUMIFS(Resultados_Dic3!Q$3:Q$99980,Resultados_Dic3!$F$3:$F$99980,Produccion_UO!$K898,Resultados_Dic3!$D$3:$D$99980,$L$882,Resultados_Dic3!$E$3:$E$99980,Produccion_UO!$J898,Resultados_Dic3!$A$3:$A$99980,Produccion_UO!$H898)*$I$882</f>
        <v>11.277202658874053</v>
      </c>
      <c r="W898" s="234">
        <f>+SUMIFS(Resultados_Dic3!R$3:R$99980,Resultados_Dic3!$F$3:$F$99980,Produccion_UO!$K898,Resultados_Dic3!$D$3:$D$99980,$L$882,Resultados_Dic3!$E$3:$E$99980,Produccion_UO!$J898,Resultados_Dic3!$A$3:$A$99980,Produccion_UO!$H898)*$I$882</f>
        <v>11.277202658874053</v>
      </c>
      <c r="X898" s="234">
        <f>+SUMIFS(Resultados_Dic3!S$3:S$99980,Resultados_Dic3!$F$3:$F$99980,Produccion_UO!$K898,Resultados_Dic3!$D$3:$D$99980,$L$882,Resultados_Dic3!$E$3:$E$99980,Produccion_UO!$J898,Resultados_Dic3!$A$3:$A$99980,Produccion_UO!$H898)*$I$882</f>
        <v>11.277202658874053</v>
      </c>
      <c r="Y898" s="234">
        <f>+SUMIFS(Resultados_Dic3!T$3:T$99980,Resultados_Dic3!$F$3:$F$99980,Produccion_UO!$K898,Resultados_Dic3!$D$3:$D$99980,$L$882,Resultados_Dic3!$E$3:$E$99980,Produccion_UO!$J898,Resultados_Dic3!$A$3:$A$99980,Produccion_UO!$H898)*$I$882</f>
        <v>11.277202658874053</v>
      </c>
      <c r="Z898" s="234">
        <f>+SUMIFS(Resultados_Dic3!U$3:U$99980,Resultados_Dic3!$F$3:$F$99980,Produccion_UO!$K898,Resultados_Dic3!$D$3:$D$99980,$L$882,Resultados_Dic3!$E$3:$E$99980,Produccion_UO!$J898,Resultados_Dic3!$A$3:$A$99980,Produccion_UO!$H898)*$I$882</f>
        <v>11.277202658874053</v>
      </c>
      <c r="AA898" s="234">
        <f>+SUMIFS(Resultados_Dic3!V$3:V$99980,Resultados_Dic3!$F$3:$F$99980,Produccion_UO!$K898,Resultados_Dic3!$D$3:$D$99980,$L$882,Resultados_Dic3!$E$3:$E$99980,Produccion_UO!$J898,Resultados_Dic3!$A$3:$A$99980,Produccion_UO!$H898)*$I$882</f>
        <v>11.277202658874053</v>
      </c>
      <c r="AB898" s="234">
        <f>+SUMIFS(Resultados_Dic3!W$3:W$99980,Resultados_Dic3!$F$3:$F$99980,Produccion_UO!$K898,Resultados_Dic3!$D$3:$D$99980,$L$882,Resultados_Dic3!$E$3:$E$99980,Produccion_UO!$J898,Resultados_Dic3!$A$3:$A$99980,Produccion_UO!$H898)*$I$882</f>
        <v>11.277202658874053</v>
      </c>
      <c r="AC898" s="234">
        <f>+SUMIFS(Resultados_Dic3!X$3:X$99980,Resultados_Dic3!$F$3:$F$99980,Produccion_UO!$K898,Resultados_Dic3!$D$3:$D$99980,$L$882,Resultados_Dic3!$E$3:$E$99980,Produccion_UO!$J898,Resultados_Dic3!$A$3:$A$99980,Produccion_UO!$H898)*$I$882</f>
        <v>11.277202658874053</v>
      </c>
      <c r="AD898" s="234">
        <f>+SUMIFS(Resultados_Dic3!Y$3:Y$99980,Resultados_Dic3!$F$3:$F$99980,Produccion_UO!$K898,Resultados_Dic3!$D$3:$D$99980,$L$882,Resultados_Dic3!$E$3:$E$99980,Produccion_UO!$J898,Resultados_Dic3!$A$3:$A$99980,Produccion_UO!$H898)*$I$882</f>
        <v>11.277202658874053</v>
      </c>
      <c r="AE898" s="234">
        <f>+SUMIFS(Resultados_Dic3!Z$3:Z$99980,Resultados_Dic3!$F$3:$F$99980,Produccion_UO!$K898,Resultados_Dic3!$D$3:$D$99980,$L$882,Resultados_Dic3!$E$3:$E$99980,Produccion_UO!$J898,Resultados_Dic3!$A$3:$A$99980,Produccion_UO!$H898)*$I$882</f>
        <v>11.277202658874053</v>
      </c>
      <c r="AF898" s="234">
        <f>+SUMIFS(Resultados_Dic3!AA$3:AA$99980,Resultados_Dic3!$F$3:$F$99980,Produccion_UO!$K898,Resultados_Dic3!$D$3:$D$99980,$L$882,Resultados_Dic3!$E$3:$E$99980,Produccion_UO!$J898,Resultados_Dic3!$A$3:$A$99980,Produccion_UO!$H898)*$I$882</f>
        <v>11.277202658874053</v>
      </c>
      <c r="AG898" s="234">
        <f>+SUMIFS(Resultados_Dic3!AB$3:AB$99980,Resultados_Dic3!$F$3:$F$99980,Produccion_UO!$K898,Resultados_Dic3!$D$3:$D$99980,$L$882,Resultados_Dic3!$E$3:$E$99980,Produccion_UO!$J898,Resultados_Dic3!$A$3:$A$99980,Produccion_UO!$H898)*$I$882</f>
        <v>11.277202658874053</v>
      </c>
      <c r="AH898" s="234">
        <f>+SUMIFS(Resultados_Dic3!AC$3:AC$99980,Resultados_Dic3!$F$3:$F$99980,Produccion_UO!$K898,Resultados_Dic3!$D$3:$D$99980,$L$882,Resultados_Dic3!$E$3:$E$99980,Produccion_UO!$J898,Resultados_Dic3!$A$3:$A$99980,Produccion_UO!$H898)*$I$882</f>
        <v>11.277202658874053</v>
      </c>
      <c r="AI898" s="234">
        <f>+SUMIFS(Resultados_Dic3!AD$3:AD$99980,Resultados_Dic3!$F$3:$F$99980,Produccion_UO!$K898,Resultados_Dic3!$D$3:$D$99980,$L$882,Resultados_Dic3!$E$3:$E$99980,Produccion_UO!$J898,Resultados_Dic3!$A$3:$A$99980,Produccion_UO!$H898)*$I$882</f>
        <v>11.277202658874053</v>
      </c>
      <c r="AJ898" s="234">
        <f>+SUMIFS(Resultados_Dic3!AE$3:AE$99980,Resultados_Dic3!$F$3:$F$99980,Produccion_UO!$K898,Resultados_Dic3!$D$3:$D$99980,$L$882,Resultados_Dic3!$E$3:$E$99980,Produccion_UO!$J898,Resultados_Dic3!$A$3:$A$99980,Produccion_UO!$H898)*$I$882</f>
        <v>11.277202658874053</v>
      </c>
      <c r="AK898" s="234">
        <f>+SUMIFS(Resultados_Dic3!AF$3:AF$99980,Resultados_Dic3!$F$3:$F$99980,Produccion_UO!$K898,Resultados_Dic3!$D$3:$D$99980,$L$882,Resultados_Dic3!$E$3:$E$99980,Produccion_UO!$J898,Resultados_Dic3!$A$3:$A$99980,Produccion_UO!$H898)*$I$882</f>
        <v>11.277202658874053</v>
      </c>
      <c r="AL898" s="234">
        <f>+SUMIFS(Resultados_Dic3!AG$3:AG$99980,Resultados_Dic3!$F$3:$F$99980,Produccion_UO!$K898,Resultados_Dic3!$D$3:$D$99980,$L$882,Resultados_Dic3!$E$3:$E$99980,Produccion_UO!$J898,Resultados_Dic3!$A$3:$A$99980,Produccion_UO!$H898)*$I$882</f>
        <v>11.277202658874053</v>
      </c>
      <c r="AM898" s="234">
        <f>+SUMIFS(Resultados_Dic3!AH$3:AH$99980,Resultados_Dic3!$F$3:$F$99980,Produccion_UO!$K898,Resultados_Dic3!$D$3:$D$99980,$L$882,Resultados_Dic3!$E$3:$E$99980,Produccion_UO!$J898,Resultados_Dic3!$A$3:$A$99980,Produccion_UO!$H898)*$I$882</f>
        <v>11.277202658874053</v>
      </c>
      <c r="AN898" s="234">
        <f>+SUMIFS(Resultados_Dic3!AI$3:AI$99980,Resultados_Dic3!$F$3:$F$99980,Produccion_UO!$K898,Resultados_Dic3!$D$3:$D$99980,$L$882,Resultados_Dic3!$E$3:$E$99980,Produccion_UO!$J898,Resultados_Dic3!$A$3:$A$99980,Produccion_UO!$H898)*$I$882</f>
        <v>11.277202658874053</v>
      </c>
      <c r="AO898" s="234">
        <f>+SUMIFS(Resultados_Dic3!AJ$3:AJ$99980,Resultados_Dic3!$F$3:$F$99980,Produccion_UO!$K898,Resultados_Dic3!$D$3:$D$99980,$L$882,Resultados_Dic3!$E$3:$E$99980,Produccion_UO!$J898,Resultados_Dic3!$A$3:$A$99980,Produccion_UO!$H898)*$I$882</f>
        <v>11.277202658874053</v>
      </c>
      <c r="AP898" s="234">
        <f>+SUMIFS(Resultados_Dic3!AK$3:AK$99980,Resultados_Dic3!$F$3:$F$99980,Produccion_UO!$K898,Resultados_Dic3!$D$3:$D$99980,$L$882,Resultados_Dic3!$E$3:$E$99980,Produccion_UO!$J898,Resultados_Dic3!$A$3:$A$99980,Produccion_UO!$H898)*$I$882</f>
        <v>11.277202658874053</v>
      </c>
      <c r="AQ898" s="234">
        <f>+SUMIFS(Resultados_Dic3!AL$3:AL$99980,Resultados_Dic3!$F$3:$F$99980,Produccion_UO!$K898,Resultados_Dic3!$D$3:$D$99980,$L$882,Resultados_Dic3!$E$3:$E$99980,Produccion_UO!$J898,Resultados_Dic3!$A$3:$A$99980,Produccion_UO!$H898)*$I$882</f>
        <v>11.277202658874053</v>
      </c>
      <c r="AR898" s="234">
        <f>+SUMIFS(Resultados_Dic3!AM$3:AM$99980,Resultados_Dic3!$F$3:$F$99980,Produccion_UO!$K898,Resultados_Dic3!$D$3:$D$99980,$L$882,Resultados_Dic3!$E$3:$E$99980,Produccion_UO!$J898,Resultados_Dic3!$A$3:$A$99980,Produccion_UO!$H898)*$I$882</f>
        <v>11.277202658874053</v>
      </c>
    </row>
    <row r="899" spans="8:44" x14ac:dyDescent="0.25">
      <c r="H899" s="17" t="str">
        <f t="shared" si="241"/>
        <v>DIC5</v>
      </c>
      <c r="J899" s="24" t="s">
        <v>133</v>
      </c>
      <c r="K899" s="159" t="s">
        <v>220</v>
      </c>
      <c r="L899" s="224" t="s">
        <v>707</v>
      </c>
      <c r="M899" s="21">
        <f>+SUMIFS(Resultados_Dic3!H$3:H$99980,Resultados_Dic3!$F$3:$F$99980,Produccion_UO!$K899,Resultados_Dic3!$D$3:$D$99980,$L$882,Resultados_Dic3!$E$3:$E$99980,Produccion_UO!$J899,Resultados_Dic3!$A$3:$A$99980,Produccion_UO!$H899)*$I$882</f>
        <v>8.9930813746988481</v>
      </c>
      <c r="N899" s="21">
        <f>+SUMIFS(Resultados_Dic3!I$3:I$99980,Resultados_Dic3!$F$3:$F$99980,Produccion_UO!$K899,Resultados_Dic3!$D$3:$D$99980,$L$882,Resultados_Dic3!$E$3:$E$99980,Produccion_UO!$J899,Resultados_Dic3!$A$3:$A$99980,Produccion_UO!$H899)*$I$882</f>
        <v>10.284859760634559</v>
      </c>
      <c r="O899" s="21">
        <f>+SUMIFS(Resultados_Dic3!J$3:J$99980,Resultados_Dic3!$F$3:$F$99980,Produccion_UO!$K899,Resultados_Dic3!$D$3:$D$99980,$L$882,Resultados_Dic3!$E$3:$E$99980,Produccion_UO!$J899,Resultados_Dic3!$A$3:$A$99980,Produccion_UO!$H899)*$I$882</f>
        <v>10.284859760634559</v>
      </c>
      <c r="P899" s="21">
        <f>+SUMIFS(Resultados_Dic3!K$3:K$99980,Resultados_Dic3!$F$3:$F$99980,Produccion_UO!$K899,Resultados_Dic3!$D$3:$D$99980,$L$882,Resultados_Dic3!$E$3:$E$99980,Produccion_UO!$J899,Resultados_Dic3!$A$3:$A$99980,Produccion_UO!$H899)*$I$882</f>
        <v>10.284859760634559</v>
      </c>
      <c r="Q899" s="21">
        <f>+SUMIFS(Resultados_Dic3!L$3:L$99980,Resultados_Dic3!$F$3:$F$99980,Produccion_UO!$K899,Resultados_Dic3!$D$3:$D$99980,$L$882,Resultados_Dic3!$E$3:$E$99980,Produccion_UO!$J899,Resultados_Dic3!$A$3:$A$99980,Produccion_UO!$H899)*$I$882</f>
        <v>10.284859760634559</v>
      </c>
      <c r="R899" s="21">
        <f>+SUMIFS(Resultados_Dic3!M$3:M$99980,Resultados_Dic3!$F$3:$F$99980,Produccion_UO!$K899,Resultados_Dic3!$D$3:$D$99980,$L$882,Resultados_Dic3!$E$3:$E$99980,Produccion_UO!$J899,Resultados_Dic3!$A$3:$A$99980,Produccion_UO!$H899)*$I$882</f>
        <v>10.284859760634559</v>
      </c>
      <c r="S899" s="21">
        <f>+SUMIFS(Resultados_Dic3!N$3:N$99980,Resultados_Dic3!$F$3:$F$99980,Produccion_UO!$K899,Resultados_Dic3!$D$3:$D$99980,$L$882,Resultados_Dic3!$E$3:$E$99980,Produccion_UO!$J899,Resultados_Dic3!$A$3:$A$99980,Produccion_UO!$H899)*$I$882</f>
        <v>10.284859760634559</v>
      </c>
      <c r="T899" s="21">
        <f>+SUMIFS(Resultados_Dic3!O$3:O$99980,Resultados_Dic3!$F$3:$F$99980,Produccion_UO!$K899,Resultados_Dic3!$D$3:$D$99980,$L$882,Resultados_Dic3!$E$3:$E$99980,Produccion_UO!$J899,Resultados_Dic3!$A$3:$A$99980,Produccion_UO!$H899)*$I$882</f>
        <v>10.284859760634559</v>
      </c>
      <c r="U899" s="21">
        <f>+SUMIFS(Resultados_Dic3!P$3:P$99980,Resultados_Dic3!$F$3:$F$99980,Produccion_UO!$K899,Resultados_Dic3!$D$3:$D$99980,$L$882,Resultados_Dic3!$E$3:$E$99980,Produccion_UO!$J899,Resultados_Dic3!$A$3:$A$99980,Produccion_UO!$H899)*$I$882</f>
        <v>10.284859760634559</v>
      </c>
      <c r="V899" s="21">
        <f>+SUMIFS(Resultados_Dic3!Q$3:Q$99980,Resultados_Dic3!$F$3:$F$99980,Produccion_UO!$K899,Resultados_Dic3!$D$3:$D$99980,$L$882,Resultados_Dic3!$E$3:$E$99980,Produccion_UO!$J899,Resultados_Dic3!$A$3:$A$99980,Produccion_UO!$H899)*$I$882</f>
        <v>10.284859760634559</v>
      </c>
      <c r="W899" s="21">
        <f>+SUMIFS(Resultados_Dic3!R$3:R$99980,Resultados_Dic3!$F$3:$F$99980,Produccion_UO!$K899,Resultados_Dic3!$D$3:$D$99980,$L$882,Resultados_Dic3!$E$3:$E$99980,Produccion_UO!$J899,Resultados_Dic3!$A$3:$A$99980,Produccion_UO!$H899)*$I$882</f>
        <v>10.284859760634559</v>
      </c>
      <c r="X899" s="21">
        <f>+SUMIFS(Resultados_Dic3!S$3:S$99980,Resultados_Dic3!$F$3:$F$99980,Produccion_UO!$K899,Resultados_Dic3!$D$3:$D$99980,$L$882,Resultados_Dic3!$E$3:$E$99980,Produccion_UO!$J899,Resultados_Dic3!$A$3:$A$99980,Produccion_UO!$H899)*$I$882</f>
        <v>10.284859760634559</v>
      </c>
      <c r="Y899" s="21">
        <f>+SUMIFS(Resultados_Dic3!T$3:T$99980,Resultados_Dic3!$F$3:$F$99980,Produccion_UO!$K899,Resultados_Dic3!$D$3:$D$99980,$L$882,Resultados_Dic3!$E$3:$E$99980,Produccion_UO!$J899,Resultados_Dic3!$A$3:$A$99980,Produccion_UO!$H899)*$I$882</f>
        <v>10.284859760634559</v>
      </c>
      <c r="Z899" s="21">
        <f>+SUMIFS(Resultados_Dic3!U$3:U$99980,Resultados_Dic3!$F$3:$F$99980,Produccion_UO!$K899,Resultados_Dic3!$D$3:$D$99980,$L$882,Resultados_Dic3!$E$3:$E$99980,Produccion_UO!$J899,Resultados_Dic3!$A$3:$A$99980,Produccion_UO!$H899)*$I$882</f>
        <v>10.284859760634559</v>
      </c>
      <c r="AA899" s="21">
        <f>+SUMIFS(Resultados_Dic3!V$3:V$99980,Resultados_Dic3!$F$3:$F$99980,Produccion_UO!$K899,Resultados_Dic3!$D$3:$D$99980,$L$882,Resultados_Dic3!$E$3:$E$99980,Produccion_UO!$J899,Resultados_Dic3!$A$3:$A$99980,Produccion_UO!$H899)*$I$882</f>
        <v>10.284859760634559</v>
      </c>
      <c r="AB899" s="21">
        <f>+SUMIFS(Resultados_Dic3!W$3:W$99980,Resultados_Dic3!$F$3:$F$99980,Produccion_UO!$K899,Resultados_Dic3!$D$3:$D$99980,$L$882,Resultados_Dic3!$E$3:$E$99980,Produccion_UO!$J899,Resultados_Dic3!$A$3:$A$99980,Produccion_UO!$H899)*$I$882</f>
        <v>10.284859760634559</v>
      </c>
      <c r="AC899" s="21">
        <f>+SUMIFS(Resultados_Dic3!X$3:X$99980,Resultados_Dic3!$F$3:$F$99980,Produccion_UO!$K899,Resultados_Dic3!$D$3:$D$99980,$L$882,Resultados_Dic3!$E$3:$E$99980,Produccion_UO!$J899,Resultados_Dic3!$A$3:$A$99980,Produccion_UO!$H899)*$I$882</f>
        <v>10.284859760634559</v>
      </c>
      <c r="AD899" s="21">
        <f>+SUMIFS(Resultados_Dic3!Y$3:Y$99980,Resultados_Dic3!$F$3:$F$99980,Produccion_UO!$K899,Resultados_Dic3!$D$3:$D$99980,$L$882,Resultados_Dic3!$E$3:$E$99980,Produccion_UO!$J899,Resultados_Dic3!$A$3:$A$99980,Produccion_UO!$H899)*$I$882</f>
        <v>10.284859760634559</v>
      </c>
      <c r="AE899" s="21">
        <f>+SUMIFS(Resultados_Dic3!Z$3:Z$99980,Resultados_Dic3!$F$3:$F$99980,Produccion_UO!$K899,Resultados_Dic3!$D$3:$D$99980,$L$882,Resultados_Dic3!$E$3:$E$99980,Produccion_UO!$J899,Resultados_Dic3!$A$3:$A$99980,Produccion_UO!$H899)*$I$882</f>
        <v>10.284859760634559</v>
      </c>
      <c r="AF899" s="21">
        <f>+SUMIFS(Resultados_Dic3!AA$3:AA$99980,Resultados_Dic3!$F$3:$F$99980,Produccion_UO!$K899,Resultados_Dic3!$D$3:$D$99980,$L$882,Resultados_Dic3!$E$3:$E$99980,Produccion_UO!$J899,Resultados_Dic3!$A$3:$A$99980,Produccion_UO!$H899)*$I$882</f>
        <v>10.284859760634559</v>
      </c>
      <c r="AG899" s="21">
        <f>+SUMIFS(Resultados_Dic3!AB$3:AB$99980,Resultados_Dic3!$F$3:$F$99980,Produccion_UO!$K899,Resultados_Dic3!$D$3:$D$99980,$L$882,Resultados_Dic3!$E$3:$E$99980,Produccion_UO!$J899,Resultados_Dic3!$A$3:$A$99980,Produccion_UO!$H899)*$I$882</f>
        <v>10.284859760634559</v>
      </c>
      <c r="AH899" s="21">
        <f>+SUMIFS(Resultados_Dic3!AC$3:AC$99980,Resultados_Dic3!$F$3:$F$99980,Produccion_UO!$K899,Resultados_Dic3!$D$3:$D$99980,$L$882,Resultados_Dic3!$E$3:$E$99980,Produccion_UO!$J899,Resultados_Dic3!$A$3:$A$99980,Produccion_UO!$H899)*$I$882</f>
        <v>10.284859760634559</v>
      </c>
      <c r="AI899" s="21">
        <f>+SUMIFS(Resultados_Dic3!AD$3:AD$99980,Resultados_Dic3!$F$3:$F$99980,Produccion_UO!$K899,Resultados_Dic3!$D$3:$D$99980,$L$882,Resultados_Dic3!$E$3:$E$99980,Produccion_UO!$J899,Resultados_Dic3!$A$3:$A$99980,Produccion_UO!$H899)*$I$882</f>
        <v>10.284859760634559</v>
      </c>
      <c r="AJ899" s="21">
        <f>+SUMIFS(Resultados_Dic3!AE$3:AE$99980,Resultados_Dic3!$F$3:$F$99980,Produccion_UO!$K899,Resultados_Dic3!$D$3:$D$99980,$L$882,Resultados_Dic3!$E$3:$E$99980,Produccion_UO!$J899,Resultados_Dic3!$A$3:$A$99980,Produccion_UO!$H899)*$I$882</f>
        <v>10.284859760634559</v>
      </c>
      <c r="AK899" s="21">
        <f>+SUMIFS(Resultados_Dic3!AF$3:AF$99980,Resultados_Dic3!$F$3:$F$99980,Produccion_UO!$K899,Resultados_Dic3!$D$3:$D$99980,$L$882,Resultados_Dic3!$E$3:$E$99980,Produccion_UO!$J899,Resultados_Dic3!$A$3:$A$99980,Produccion_UO!$H899)*$I$882</f>
        <v>10.284859760634559</v>
      </c>
      <c r="AL899" s="21">
        <f>+SUMIFS(Resultados_Dic3!AG$3:AG$99980,Resultados_Dic3!$F$3:$F$99980,Produccion_UO!$K899,Resultados_Dic3!$D$3:$D$99980,$L$882,Resultados_Dic3!$E$3:$E$99980,Produccion_UO!$J899,Resultados_Dic3!$A$3:$A$99980,Produccion_UO!$H899)*$I$882</f>
        <v>10.284859760634559</v>
      </c>
      <c r="AM899" s="21">
        <f>+SUMIFS(Resultados_Dic3!AH$3:AH$99980,Resultados_Dic3!$F$3:$F$99980,Produccion_UO!$K899,Resultados_Dic3!$D$3:$D$99980,$L$882,Resultados_Dic3!$E$3:$E$99980,Produccion_UO!$J899,Resultados_Dic3!$A$3:$A$99980,Produccion_UO!$H899)*$I$882</f>
        <v>10.284859760634559</v>
      </c>
      <c r="AN899" s="21">
        <f>+SUMIFS(Resultados_Dic3!AI$3:AI$99980,Resultados_Dic3!$F$3:$F$99980,Produccion_UO!$K899,Resultados_Dic3!$D$3:$D$99980,$L$882,Resultados_Dic3!$E$3:$E$99980,Produccion_UO!$J899,Resultados_Dic3!$A$3:$A$99980,Produccion_UO!$H899)*$I$882</f>
        <v>10.284859760634559</v>
      </c>
      <c r="AO899" s="21">
        <f>+SUMIFS(Resultados_Dic3!AJ$3:AJ$99980,Resultados_Dic3!$F$3:$F$99980,Produccion_UO!$K899,Resultados_Dic3!$D$3:$D$99980,$L$882,Resultados_Dic3!$E$3:$E$99980,Produccion_UO!$J899,Resultados_Dic3!$A$3:$A$99980,Produccion_UO!$H899)*$I$882</f>
        <v>10.284859760634559</v>
      </c>
      <c r="AP899" s="21">
        <f>+SUMIFS(Resultados_Dic3!AK$3:AK$99980,Resultados_Dic3!$F$3:$F$99980,Produccion_UO!$K899,Resultados_Dic3!$D$3:$D$99980,$L$882,Resultados_Dic3!$E$3:$E$99980,Produccion_UO!$J899,Resultados_Dic3!$A$3:$A$99980,Produccion_UO!$H899)*$I$882</f>
        <v>10.284859760634559</v>
      </c>
      <c r="AQ899" s="21">
        <f>+SUMIFS(Resultados_Dic3!AL$3:AL$99980,Resultados_Dic3!$F$3:$F$99980,Produccion_UO!$K899,Resultados_Dic3!$D$3:$D$99980,$L$882,Resultados_Dic3!$E$3:$E$99980,Produccion_UO!$J899,Resultados_Dic3!$A$3:$A$99980,Produccion_UO!$H899)*$I$882</f>
        <v>10.284859760634559</v>
      </c>
      <c r="AR899" s="21">
        <f>+SUMIFS(Resultados_Dic3!AM$3:AM$99980,Resultados_Dic3!$F$3:$F$99980,Produccion_UO!$K899,Resultados_Dic3!$D$3:$D$99980,$L$882,Resultados_Dic3!$E$3:$E$99980,Produccion_UO!$J899,Resultados_Dic3!$A$3:$A$99980,Produccion_UO!$H899)*$I$882</f>
        <v>10.284859760634559</v>
      </c>
    </row>
    <row r="900" spans="8:44" x14ac:dyDescent="0.25">
      <c r="H900" s="17" t="str">
        <f t="shared" si="241"/>
        <v>DIC5</v>
      </c>
      <c r="J900" s="24" t="s">
        <v>133</v>
      </c>
      <c r="K900" s="159" t="s">
        <v>280</v>
      </c>
      <c r="L900" s="224" t="s">
        <v>708</v>
      </c>
      <c r="M900" s="21">
        <f>+SUMIFS(Resultados_Dic3!H$3:H$99980,Resultados_Dic3!$F$3:$F$99980,Produccion_UO!$K900,Resultados_Dic3!$D$3:$D$99980,$L$882,Resultados_Dic3!$E$3:$E$99980,Produccion_UO!$J900,Resultados_Dic3!$A$3:$A$99980,Produccion_UO!$H900)*$I$882</f>
        <v>0.8677046302206185</v>
      </c>
      <c r="N900" s="21">
        <f>+SUMIFS(Resultados_Dic3!I$3:I$99980,Resultados_Dic3!$F$3:$F$99980,Produccion_UO!$K900,Resultados_Dic3!$D$3:$D$99980,$L$882,Resultados_Dic3!$E$3:$E$99980,Produccion_UO!$J900,Resultados_Dic3!$A$3:$A$99980,Produccion_UO!$H900)*$I$882</f>
        <v>0.99234289823950084</v>
      </c>
      <c r="O900" s="21">
        <f>+SUMIFS(Resultados_Dic3!J$3:J$99980,Resultados_Dic3!$F$3:$F$99980,Produccion_UO!$K900,Resultados_Dic3!$D$3:$D$99980,$L$882,Resultados_Dic3!$E$3:$E$99980,Produccion_UO!$J900,Resultados_Dic3!$A$3:$A$99980,Produccion_UO!$H900)*$I$882</f>
        <v>0.99234289823950084</v>
      </c>
      <c r="P900" s="21">
        <f>+SUMIFS(Resultados_Dic3!K$3:K$99980,Resultados_Dic3!$F$3:$F$99980,Produccion_UO!$K900,Resultados_Dic3!$D$3:$D$99980,$L$882,Resultados_Dic3!$E$3:$E$99980,Produccion_UO!$J900,Resultados_Dic3!$A$3:$A$99980,Produccion_UO!$H900)*$I$882</f>
        <v>0.99234289823950084</v>
      </c>
      <c r="Q900" s="21">
        <f>+SUMIFS(Resultados_Dic3!L$3:L$99980,Resultados_Dic3!$F$3:$F$99980,Produccion_UO!$K900,Resultados_Dic3!$D$3:$D$99980,$L$882,Resultados_Dic3!$E$3:$E$99980,Produccion_UO!$J900,Resultados_Dic3!$A$3:$A$99980,Produccion_UO!$H900)*$I$882</f>
        <v>0.99234289823950084</v>
      </c>
      <c r="R900" s="21">
        <f>+SUMIFS(Resultados_Dic3!M$3:M$99980,Resultados_Dic3!$F$3:$F$99980,Produccion_UO!$K900,Resultados_Dic3!$D$3:$D$99980,$L$882,Resultados_Dic3!$E$3:$E$99980,Produccion_UO!$J900,Resultados_Dic3!$A$3:$A$99980,Produccion_UO!$H900)*$I$882</f>
        <v>0.99234289823950084</v>
      </c>
      <c r="S900" s="21">
        <f>+SUMIFS(Resultados_Dic3!N$3:N$99980,Resultados_Dic3!$F$3:$F$99980,Produccion_UO!$K900,Resultados_Dic3!$D$3:$D$99980,$L$882,Resultados_Dic3!$E$3:$E$99980,Produccion_UO!$J900,Resultados_Dic3!$A$3:$A$99980,Produccion_UO!$H900)*$I$882</f>
        <v>0.99234289823950084</v>
      </c>
      <c r="T900" s="21">
        <f>+SUMIFS(Resultados_Dic3!O$3:O$99980,Resultados_Dic3!$F$3:$F$99980,Produccion_UO!$K900,Resultados_Dic3!$D$3:$D$99980,$L$882,Resultados_Dic3!$E$3:$E$99980,Produccion_UO!$J900,Resultados_Dic3!$A$3:$A$99980,Produccion_UO!$H900)*$I$882</f>
        <v>0.99234289823950084</v>
      </c>
      <c r="U900" s="21">
        <f>+SUMIFS(Resultados_Dic3!P$3:P$99980,Resultados_Dic3!$F$3:$F$99980,Produccion_UO!$K900,Resultados_Dic3!$D$3:$D$99980,$L$882,Resultados_Dic3!$E$3:$E$99980,Produccion_UO!$J900,Resultados_Dic3!$A$3:$A$99980,Produccion_UO!$H900)*$I$882</f>
        <v>0.99234289823950084</v>
      </c>
      <c r="V900" s="21">
        <f>+SUMIFS(Resultados_Dic3!Q$3:Q$99980,Resultados_Dic3!$F$3:$F$99980,Produccion_UO!$K900,Resultados_Dic3!$D$3:$D$99980,$L$882,Resultados_Dic3!$E$3:$E$99980,Produccion_UO!$J900,Resultados_Dic3!$A$3:$A$99980,Produccion_UO!$H900)*$I$882</f>
        <v>0.99234289823950084</v>
      </c>
      <c r="W900" s="21">
        <f>+SUMIFS(Resultados_Dic3!R$3:R$99980,Resultados_Dic3!$F$3:$F$99980,Produccion_UO!$K900,Resultados_Dic3!$D$3:$D$99980,$L$882,Resultados_Dic3!$E$3:$E$99980,Produccion_UO!$J900,Resultados_Dic3!$A$3:$A$99980,Produccion_UO!$H900)*$I$882</f>
        <v>0.99234289823950084</v>
      </c>
      <c r="X900" s="21">
        <f>+SUMIFS(Resultados_Dic3!S$3:S$99980,Resultados_Dic3!$F$3:$F$99980,Produccion_UO!$K900,Resultados_Dic3!$D$3:$D$99980,$L$882,Resultados_Dic3!$E$3:$E$99980,Produccion_UO!$J900,Resultados_Dic3!$A$3:$A$99980,Produccion_UO!$H900)*$I$882</f>
        <v>0.99234289823950084</v>
      </c>
      <c r="Y900" s="21">
        <f>+SUMIFS(Resultados_Dic3!T$3:T$99980,Resultados_Dic3!$F$3:$F$99980,Produccion_UO!$K900,Resultados_Dic3!$D$3:$D$99980,$L$882,Resultados_Dic3!$E$3:$E$99980,Produccion_UO!$J900,Resultados_Dic3!$A$3:$A$99980,Produccion_UO!$H900)*$I$882</f>
        <v>0.99234289823950084</v>
      </c>
      <c r="Z900" s="21">
        <f>+SUMIFS(Resultados_Dic3!U$3:U$99980,Resultados_Dic3!$F$3:$F$99980,Produccion_UO!$K900,Resultados_Dic3!$D$3:$D$99980,$L$882,Resultados_Dic3!$E$3:$E$99980,Produccion_UO!$J900,Resultados_Dic3!$A$3:$A$99980,Produccion_UO!$H900)*$I$882</f>
        <v>0.99234289823950084</v>
      </c>
      <c r="AA900" s="21">
        <f>+SUMIFS(Resultados_Dic3!V$3:V$99980,Resultados_Dic3!$F$3:$F$99980,Produccion_UO!$K900,Resultados_Dic3!$D$3:$D$99980,$L$882,Resultados_Dic3!$E$3:$E$99980,Produccion_UO!$J900,Resultados_Dic3!$A$3:$A$99980,Produccion_UO!$H900)*$I$882</f>
        <v>0.99234289823950084</v>
      </c>
      <c r="AB900" s="21">
        <f>+SUMIFS(Resultados_Dic3!W$3:W$99980,Resultados_Dic3!$F$3:$F$99980,Produccion_UO!$K900,Resultados_Dic3!$D$3:$D$99980,$L$882,Resultados_Dic3!$E$3:$E$99980,Produccion_UO!$J900,Resultados_Dic3!$A$3:$A$99980,Produccion_UO!$H900)*$I$882</f>
        <v>0.99234289823950084</v>
      </c>
      <c r="AC900" s="21">
        <f>+SUMIFS(Resultados_Dic3!X$3:X$99980,Resultados_Dic3!$F$3:$F$99980,Produccion_UO!$K900,Resultados_Dic3!$D$3:$D$99980,$L$882,Resultados_Dic3!$E$3:$E$99980,Produccion_UO!$J900,Resultados_Dic3!$A$3:$A$99980,Produccion_UO!$H900)*$I$882</f>
        <v>0.99234289823950084</v>
      </c>
      <c r="AD900" s="21">
        <f>+SUMIFS(Resultados_Dic3!Y$3:Y$99980,Resultados_Dic3!$F$3:$F$99980,Produccion_UO!$K900,Resultados_Dic3!$D$3:$D$99980,$L$882,Resultados_Dic3!$E$3:$E$99980,Produccion_UO!$J900,Resultados_Dic3!$A$3:$A$99980,Produccion_UO!$H900)*$I$882</f>
        <v>0.99234289823950084</v>
      </c>
      <c r="AE900" s="21">
        <f>+SUMIFS(Resultados_Dic3!Z$3:Z$99980,Resultados_Dic3!$F$3:$F$99980,Produccion_UO!$K900,Resultados_Dic3!$D$3:$D$99980,$L$882,Resultados_Dic3!$E$3:$E$99980,Produccion_UO!$J900,Resultados_Dic3!$A$3:$A$99980,Produccion_UO!$H900)*$I$882</f>
        <v>0.99234289823950084</v>
      </c>
      <c r="AF900" s="21">
        <f>+SUMIFS(Resultados_Dic3!AA$3:AA$99980,Resultados_Dic3!$F$3:$F$99980,Produccion_UO!$K900,Resultados_Dic3!$D$3:$D$99980,$L$882,Resultados_Dic3!$E$3:$E$99980,Produccion_UO!$J900,Resultados_Dic3!$A$3:$A$99980,Produccion_UO!$H900)*$I$882</f>
        <v>0.99234289823950084</v>
      </c>
      <c r="AG900" s="21">
        <f>+SUMIFS(Resultados_Dic3!AB$3:AB$99980,Resultados_Dic3!$F$3:$F$99980,Produccion_UO!$K900,Resultados_Dic3!$D$3:$D$99980,$L$882,Resultados_Dic3!$E$3:$E$99980,Produccion_UO!$J900,Resultados_Dic3!$A$3:$A$99980,Produccion_UO!$H900)*$I$882</f>
        <v>0.99234289823950084</v>
      </c>
      <c r="AH900" s="21">
        <f>+SUMIFS(Resultados_Dic3!AC$3:AC$99980,Resultados_Dic3!$F$3:$F$99980,Produccion_UO!$K900,Resultados_Dic3!$D$3:$D$99980,$L$882,Resultados_Dic3!$E$3:$E$99980,Produccion_UO!$J900,Resultados_Dic3!$A$3:$A$99980,Produccion_UO!$H900)*$I$882</f>
        <v>0.99234289823950084</v>
      </c>
      <c r="AI900" s="21">
        <f>+SUMIFS(Resultados_Dic3!AD$3:AD$99980,Resultados_Dic3!$F$3:$F$99980,Produccion_UO!$K900,Resultados_Dic3!$D$3:$D$99980,$L$882,Resultados_Dic3!$E$3:$E$99980,Produccion_UO!$J900,Resultados_Dic3!$A$3:$A$99980,Produccion_UO!$H900)*$I$882</f>
        <v>0.99234289823950084</v>
      </c>
      <c r="AJ900" s="21">
        <f>+SUMIFS(Resultados_Dic3!AE$3:AE$99980,Resultados_Dic3!$F$3:$F$99980,Produccion_UO!$K900,Resultados_Dic3!$D$3:$D$99980,$L$882,Resultados_Dic3!$E$3:$E$99980,Produccion_UO!$J900,Resultados_Dic3!$A$3:$A$99980,Produccion_UO!$H900)*$I$882</f>
        <v>0.99234289823950084</v>
      </c>
      <c r="AK900" s="21">
        <f>+SUMIFS(Resultados_Dic3!AF$3:AF$99980,Resultados_Dic3!$F$3:$F$99980,Produccion_UO!$K900,Resultados_Dic3!$D$3:$D$99980,$L$882,Resultados_Dic3!$E$3:$E$99980,Produccion_UO!$J900,Resultados_Dic3!$A$3:$A$99980,Produccion_UO!$H900)*$I$882</f>
        <v>0.99234289823950084</v>
      </c>
      <c r="AL900" s="21">
        <f>+SUMIFS(Resultados_Dic3!AG$3:AG$99980,Resultados_Dic3!$F$3:$F$99980,Produccion_UO!$K900,Resultados_Dic3!$D$3:$D$99980,$L$882,Resultados_Dic3!$E$3:$E$99980,Produccion_UO!$J900,Resultados_Dic3!$A$3:$A$99980,Produccion_UO!$H900)*$I$882</f>
        <v>0.99234289823950084</v>
      </c>
      <c r="AM900" s="21">
        <f>+SUMIFS(Resultados_Dic3!AH$3:AH$99980,Resultados_Dic3!$F$3:$F$99980,Produccion_UO!$K900,Resultados_Dic3!$D$3:$D$99980,$L$882,Resultados_Dic3!$E$3:$E$99980,Produccion_UO!$J900,Resultados_Dic3!$A$3:$A$99980,Produccion_UO!$H900)*$I$882</f>
        <v>0.99234289823950084</v>
      </c>
      <c r="AN900" s="21">
        <f>+SUMIFS(Resultados_Dic3!AI$3:AI$99980,Resultados_Dic3!$F$3:$F$99980,Produccion_UO!$K900,Resultados_Dic3!$D$3:$D$99980,$L$882,Resultados_Dic3!$E$3:$E$99980,Produccion_UO!$J900,Resultados_Dic3!$A$3:$A$99980,Produccion_UO!$H900)*$I$882</f>
        <v>0.99234289823950084</v>
      </c>
      <c r="AO900" s="21">
        <f>+SUMIFS(Resultados_Dic3!AJ$3:AJ$99980,Resultados_Dic3!$F$3:$F$99980,Produccion_UO!$K900,Resultados_Dic3!$D$3:$D$99980,$L$882,Resultados_Dic3!$E$3:$E$99980,Produccion_UO!$J900,Resultados_Dic3!$A$3:$A$99980,Produccion_UO!$H900)*$I$882</f>
        <v>0.99234289823950084</v>
      </c>
      <c r="AP900" s="21">
        <f>+SUMIFS(Resultados_Dic3!AK$3:AK$99980,Resultados_Dic3!$F$3:$F$99980,Produccion_UO!$K900,Resultados_Dic3!$D$3:$D$99980,$L$882,Resultados_Dic3!$E$3:$E$99980,Produccion_UO!$J900,Resultados_Dic3!$A$3:$A$99980,Produccion_UO!$H900)*$I$882</f>
        <v>0.99234289823950084</v>
      </c>
      <c r="AQ900" s="21">
        <f>+SUMIFS(Resultados_Dic3!AL$3:AL$99980,Resultados_Dic3!$F$3:$F$99980,Produccion_UO!$K900,Resultados_Dic3!$D$3:$D$99980,$L$882,Resultados_Dic3!$E$3:$E$99980,Produccion_UO!$J900,Resultados_Dic3!$A$3:$A$99980,Produccion_UO!$H900)*$I$882</f>
        <v>0.99234289823950084</v>
      </c>
      <c r="AR900" s="21">
        <f>+SUMIFS(Resultados_Dic3!AM$3:AM$99980,Resultados_Dic3!$F$3:$F$99980,Produccion_UO!$K900,Resultados_Dic3!$D$3:$D$99980,$L$882,Resultados_Dic3!$E$3:$E$99980,Produccion_UO!$J900,Resultados_Dic3!$A$3:$A$99980,Produccion_UO!$H900)*$I$882</f>
        <v>0.99234289823950084</v>
      </c>
    </row>
    <row r="901" spans="8:44" x14ac:dyDescent="0.25">
      <c r="H901" s="17" t="str">
        <f t="shared" si="241"/>
        <v>DIC5</v>
      </c>
      <c r="K901" s="254"/>
      <c r="L901" s="256" t="s">
        <v>714</v>
      </c>
      <c r="M901" s="257">
        <f>+M112</f>
        <v>294.75557317827577</v>
      </c>
      <c r="N901" s="257">
        <f t="shared" ref="N901:AR901" si="243">+N112</f>
        <v>294.64520882231244</v>
      </c>
      <c r="O901" s="257">
        <f t="shared" si="243"/>
        <v>294.5502086138597</v>
      </c>
      <c r="P901" s="257">
        <f t="shared" si="243"/>
        <v>294.45520840540695</v>
      </c>
      <c r="Q901" s="257">
        <f t="shared" si="243"/>
        <v>294.3602081969542</v>
      </c>
      <c r="R901" s="257">
        <f t="shared" si="243"/>
        <v>294.22789688220985</v>
      </c>
      <c r="S901" s="257">
        <f t="shared" si="243"/>
        <v>293.92549541505139</v>
      </c>
      <c r="T901" s="257">
        <f t="shared" si="243"/>
        <v>293.64659612373993</v>
      </c>
      <c r="U901" s="257">
        <f t="shared" si="243"/>
        <v>67.755317628317258</v>
      </c>
      <c r="V901" s="257">
        <f t="shared" si="243"/>
        <v>2.2100109429207837</v>
      </c>
      <c r="W901" s="257">
        <f t="shared" si="243"/>
        <v>1.6516957060852109</v>
      </c>
      <c r="X901" s="257">
        <f t="shared" si="243"/>
        <v>1.4857803793133133</v>
      </c>
      <c r="Y901" s="257">
        <f t="shared" si="243"/>
        <v>1.3999139982372764</v>
      </c>
      <c r="Z901" s="257">
        <f t="shared" si="243"/>
        <v>1.1104092806834693</v>
      </c>
      <c r="AA901" s="257">
        <f t="shared" si="243"/>
        <v>3.3506702785187581E-2</v>
      </c>
      <c r="AB901" s="257">
        <f t="shared" si="243"/>
        <v>0</v>
      </c>
      <c r="AC901" s="257">
        <f t="shared" si="243"/>
        <v>0</v>
      </c>
      <c r="AD901" s="257">
        <f t="shared" si="243"/>
        <v>0</v>
      </c>
      <c r="AE901" s="257">
        <f t="shared" si="243"/>
        <v>0</v>
      </c>
      <c r="AF901" s="257">
        <f t="shared" si="243"/>
        <v>0</v>
      </c>
      <c r="AG901" s="257">
        <f t="shared" si="243"/>
        <v>0</v>
      </c>
      <c r="AH901" s="257">
        <f t="shared" si="243"/>
        <v>0</v>
      </c>
      <c r="AI901" s="257">
        <f t="shared" si="243"/>
        <v>0</v>
      </c>
      <c r="AJ901" s="257">
        <f t="shared" si="243"/>
        <v>0</v>
      </c>
      <c r="AK901" s="257">
        <f t="shared" si="243"/>
        <v>0</v>
      </c>
      <c r="AL901" s="257">
        <f t="shared" si="243"/>
        <v>0</v>
      </c>
      <c r="AM901" s="257">
        <f t="shared" si="243"/>
        <v>0</v>
      </c>
      <c r="AN901" s="257">
        <f t="shared" si="243"/>
        <v>0</v>
      </c>
      <c r="AO901" s="257">
        <f t="shared" si="243"/>
        <v>0</v>
      </c>
      <c r="AP901" s="257">
        <f t="shared" si="243"/>
        <v>0</v>
      </c>
      <c r="AQ901" s="257">
        <f t="shared" si="243"/>
        <v>0</v>
      </c>
      <c r="AR901" s="257">
        <f t="shared" si="243"/>
        <v>0</v>
      </c>
    </row>
    <row r="902" spans="8:44" x14ac:dyDescent="0.25">
      <c r="H902" s="17" t="str">
        <f t="shared" si="241"/>
        <v>DIC5</v>
      </c>
      <c r="L902" s="224" t="s">
        <v>715</v>
      </c>
      <c r="M902" s="78">
        <f>+M112</f>
        <v>294.75557317827577</v>
      </c>
      <c r="N902" s="78">
        <f t="shared" ref="N902:AR902" si="244">+N112</f>
        <v>294.64520882231244</v>
      </c>
      <c r="O902" s="78">
        <f t="shared" si="244"/>
        <v>294.5502086138597</v>
      </c>
      <c r="P902" s="78">
        <f t="shared" si="244"/>
        <v>294.45520840540695</v>
      </c>
      <c r="Q902" s="78">
        <f t="shared" si="244"/>
        <v>294.3602081969542</v>
      </c>
      <c r="R902" s="78">
        <f t="shared" si="244"/>
        <v>294.22789688220985</v>
      </c>
      <c r="S902" s="78">
        <f t="shared" si="244"/>
        <v>293.92549541505139</v>
      </c>
      <c r="T902" s="78">
        <f t="shared" si="244"/>
        <v>293.64659612373993</v>
      </c>
      <c r="U902" s="78">
        <f t="shared" si="244"/>
        <v>67.755317628317258</v>
      </c>
      <c r="V902" s="78">
        <f t="shared" si="244"/>
        <v>2.2100109429207837</v>
      </c>
      <c r="W902" s="78">
        <f t="shared" si="244"/>
        <v>1.6516957060852109</v>
      </c>
      <c r="X902" s="78">
        <f t="shared" si="244"/>
        <v>1.4857803793133133</v>
      </c>
      <c r="Y902" s="78">
        <f t="shared" si="244"/>
        <v>1.3999139982372764</v>
      </c>
      <c r="Z902" s="78">
        <f t="shared" si="244"/>
        <v>1.1104092806834693</v>
      </c>
      <c r="AA902" s="78">
        <f t="shared" si="244"/>
        <v>3.3506702785187581E-2</v>
      </c>
      <c r="AB902" s="78">
        <f t="shared" si="244"/>
        <v>0</v>
      </c>
      <c r="AC902" s="78">
        <f t="shared" si="244"/>
        <v>0</v>
      </c>
      <c r="AD902" s="78">
        <f t="shared" si="244"/>
        <v>0</v>
      </c>
      <c r="AE902" s="78">
        <f t="shared" si="244"/>
        <v>0</v>
      </c>
      <c r="AF902" s="78">
        <f t="shared" si="244"/>
        <v>0</v>
      </c>
      <c r="AG902" s="78">
        <f t="shared" si="244"/>
        <v>0</v>
      </c>
      <c r="AH902" s="78">
        <f t="shared" si="244"/>
        <v>0</v>
      </c>
      <c r="AI902" s="78">
        <f t="shared" si="244"/>
        <v>0</v>
      </c>
      <c r="AJ902" s="78">
        <f t="shared" si="244"/>
        <v>0</v>
      </c>
      <c r="AK902" s="78">
        <f t="shared" si="244"/>
        <v>0</v>
      </c>
      <c r="AL902" s="78">
        <f t="shared" si="244"/>
        <v>0</v>
      </c>
      <c r="AM902" s="78">
        <f t="shared" si="244"/>
        <v>0</v>
      </c>
      <c r="AN902" s="78">
        <f t="shared" si="244"/>
        <v>0</v>
      </c>
      <c r="AO902" s="78">
        <f t="shared" si="244"/>
        <v>0</v>
      </c>
      <c r="AP902" s="78">
        <f t="shared" si="244"/>
        <v>0</v>
      </c>
      <c r="AQ902" s="78">
        <f t="shared" si="244"/>
        <v>0</v>
      </c>
      <c r="AR902" s="78">
        <f t="shared" si="244"/>
        <v>0</v>
      </c>
    </row>
    <row r="903" spans="8:44" x14ac:dyDescent="0.25">
      <c r="H903" s="17" t="str">
        <f t="shared" si="241"/>
        <v>DIC5</v>
      </c>
      <c r="L903" s="224" t="s">
        <v>716</v>
      </c>
      <c r="M903" s="78">
        <f>+M125</f>
        <v>233.67684756950013</v>
      </c>
      <c r="N903" s="78">
        <f t="shared" ref="N903:AR903" si="245">+N125</f>
        <v>233.61622475013911</v>
      </c>
      <c r="O903" s="78">
        <f t="shared" si="245"/>
        <v>233.56404141226685</v>
      </c>
      <c r="P903" s="78">
        <f t="shared" si="245"/>
        <v>233.51185807439458</v>
      </c>
      <c r="Q903" s="78">
        <f t="shared" si="245"/>
        <v>233.45967473652232</v>
      </c>
      <c r="R903" s="78">
        <f t="shared" si="245"/>
        <v>233.3869965166102</v>
      </c>
      <c r="S903" s="78">
        <f t="shared" si="245"/>
        <v>233.21115059890229</v>
      </c>
      <c r="T903" s="78">
        <f t="shared" si="245"/>
        <v>233.04799179997821</v>
      </c>
      <c r="U903" s="78">
        <f t="shared" si="245"/>
        <v>53.372951295620211</v>
      </c>
      <c r="V903" s="78">
        <f t="shared" si="245"/>
        <v>1.2780694169855664</v>
      </c>
      <c r="W903" s="78">
        <f t="shared" si="245"/>
        <v>0.96188981982990107</v>
      </c>
      <c r="X903" s="78">
        <f t="shared" si="245"/>
        <v>0.86125435064407707</v>
      </c>
      <c r="Y903" s="78">
        <f t="shared" si="245"/>
        <v>0.80917234161572493</v>
      </c>
      <c r="Z903" s="78">
        <f t="shared" si="245"/>
        <v>0.64523238733400512</v>
      </c>
      <c r="AA903" s="78">
        <f t="shared" si="245"/>
        <v>2.0323395199607758E-2</v>
      </c>
      <c r="AB903" s="78">
        <f t="shared" si="245"/>
        <v>0</v>
      </c>
      <c r="AC903" s="78">
        <f t="shared" si="245"/>
        <v>0</v>
      </c>
      <c r="AD903" s="78">
        <f t="shared" si="245"/>
        <v>0</v>
      </c>
      <c r="AE903" s="78">
        <f t="shared" si="245"/>
        <v>0</v>
      </c>
      <c r="AF903" s="78">
        <f t="shared" si="245"/>
        <v>0</v>
      </c>
      <c r="AG903" s="78">
        <f t="shared" si="245"/>
        <v>0</v>
      </c>
      <c r="AH903" s="78">
        <f t="shared" si="245"/>
        <v>0</v>
      </c>
      <c r="AI903" s="78">
        <f t="shared" si="245"/>
        <v>0</v>
      </c>
      <c r="AJ903" s="78">
        <f t="shared" si="245"/>
        <v>0</v>
      </c>
      <c r="AK903" s="78">
        <f t="shared" si="245"/>
        <v>0</v>
      </c>
      <c r="AL903" s="78">
        <f t="shared" si="245"/>
        <v>0</v>
      </c>
      <c r="AM903" s="78">
        <f t="shared" si="245"/>
        <v>0</v>
      </c>
      <c r="AN903" s="78">
        <f t="shared" si="245"/>
        <v>0</v>
      </c>
      <c r="AO903" s="78">
        <f t="shared" si="245"/>
        <v>0</v>
      </c>
      <c r="AP903" s="78">
        <f t="shared" si="245"/>
        <v>0</v>
      </c>
      <c r="AQ903" s="78">
        <f t="shared" si="245"/>
        <v>0</v>
      </c>
      <c r="AR903" s="78">
        <f t="shared" si="245"/>
        <v>0</v>
      </c>
    </row>
    <row r="904" spans="8:44" x14ac:dyDescent="0.25">
      <c r="H904" s="17" t="str">
        <f t="shared" si="241"/>
        <v>DIC5</v>
      </c>
      <c r="K904" s="15"/>
      <c r="L904" s="235" t="s">
        <v>717</v>
      </c>
      <c r="M904" s="78">
        <f>+M902-M903</f>
        <v>61.078725608775642</v>
      </c>
      <c r="N904" s="78">
        <f t="shared" ref="N904:AR904" si="246">+N902-N903</f>
        <v>61.02898407217333</v>
      </c>
      <c r="O904" s="78">
        <f t="shared" si="246"/>
        <v>60.986167201592849</v>
      </c>
      <c r="P904" s="78">
        <f t="shared" si="246"/>
        <v>60.943350331012368</v>
      </c>
      <c r="Q904" s="78">
        <f t="shared" si="246"/>
        <v>60.900533460431888</v>
      </c>
      <c r="R904" s="78">
        <f t="shared" si="246"/>
        <v>60.840900365599651</v>
      </c>
      <c r="S904" s="78">
        <f t="shared" si="246"/>
        <v>60.714344816149094</v>
      </c>
      <c r="T904" s="78">
        <f t="shared" si="246"/>
        <v>60.59860432376172</v>
      </c>
      <c r="U904" s="78">
        <f t="shared" si="246"/>
        <v>14.382366332697046</v>
      </c>
      <c r="V904" s="78">
        <f t="shared" si="246"/>
        <v>0.93194152593521729</v>
      </c>
      <c r="W904" s="78">
        <f t="shared" si="246"/>
        <v>0.68980588625530981</v>
      </c>
      <c r="X904" s="78">
        <f t="shared" si="246"/>
        <v>0.62452602866923623</v>
      </c>
      <c r="Y904" s="78">
        <f t="shared" si="246"/>
        <v>0.59074165662155143</v>
      </c>
      <c r="Z904" s="78">
        <f t="shared" si="246"/>
        <v>0.46517689334946422</v>
      </c>
      <c r="AA904" s="78">
        <f t="shared" si="246"/>
        <v>1.3183307585579822E-2</v>
      </c>
      <c r="AB904" s="78">
        <f t="shared" si="246"/>
        <v>0</v>
      </c>
      <c r="AC904" s="78">
        <f t="shared" si="246"/>
        <v>0</v>
      </c>
      <c r="AD904" s="78">
        <f t="shared" si="246"/>
        <v>0</v>
      </c>
      <c r="AE904" s="78">
        <f t="shared" si="246"/>
        <v>0</v>
      </c>
      <c r="AF904" s="78">
        <f t="shared" si="246"/>
        <v>0</v>
      </c>
      <c r="AG904" s="78">
        <f t="shared" si="246"/>
        <v>0</v>
      </c>
      <c r="AH904" s="78">
        <f t="shared" si="246"/>
        <v>0</v>
      </c>
      <c r="AI904" s="78">
        <f t="shared" si="246"/>
        <v>0</v>
      </c>
      <c r="AJ904" s="78">
        <f t="shared" si="246"/>
        <v>0</v>
      </c>
      <c r="AK904" s="78">
        <f t="shared" si="246"/>
        <v>0</v>
      </c>
      <c r="AL904" s="78">
        <f t="shared" si="246"/>
        <v>0</v>
      </c>
      <c r="AM904" s="78">
        <f t="shared" si="246"/>
        <v>0</v>
      </c>
      <c r="AN904" s="78">
        <f t="shared" si="246"/>
        <v>0</v>
      </c>
      <c r="AO904" s="78">
        <f t="shared" si="246"/>
        <v>0</v>
      </c>
      <c r="AP904" s="78">
        <f t="shared" si="246"/>
        <v>0</v>
      </c>
      <c r="AQ904" s="78">
        <f t="shared" si="246"/>
        <v>0</v>
      </c>
      <c r="AR904" s="78">
        <f t="shared" si="246"/>
        <v>0</v>
      </c>
    </row>
    <row r="905" spans="8:44" x14ac:dyDescent="0.25">
      <c r="H905" s="17" t="str">
        <f t="shared" si="241"/>
        <v>DIC5</v>
      </c>
      <c r="K905" s="254"/>
      <c r="L905" s="256" t="s">
        <v>696</v>
      </c>
      <c r="M905" s="256">
        <f>+M59</f>
        <v>20.594582228618247</v>
      </c>
      <c r="N905" s="256">
        <f t="shared" ref="N905:AR905" si="247">+N59</f>
        <v>19.61154557938195</v>
      </c>
      <c r="O905" s="256">
        <f t="shared" si="247"/>
        <v>18.168959787627955</v>
      </c>
      <c r="P905" s="256">
        <f t="shared" si="247"/>
        <v>17.599276939766771</v>
      </c>
      <c r="Q905" s="256">
        <f t="shared" si="247"/>
        <v>13.598659693786596</v>
      </c>
      <c r="R905" s="256">
        <f t="shared" si="247"/>
        <v>12.753547504233181</v>
      </c>
      <c r="S905" s="256">
        <f t="shared" si="247"/>
        <v>12.086028708126193</v>
      </c>
      <c r="T905" s="256">
        <f t="shared" si="247"/>
        <v>8.7949860369183455</v>
      </c>
      <c r="U905" s="256">
        <f t="shared" si="247"/>
        <v>5.0743516592961422</v>
      </c>
      <c r="V905" s="256">
        <f t="shared" si="247"/>
        <v>3.0938618898268366</v>
      </c>
      <c r="W905" s="256">
        <f t="shared" si="247"/>
        <v>2.1342304625966961</v>
      </c>
      <c r="X905" s="256">
        <f t="shared" si="247"/>
        <v>1.8407552266968241</v>
      </c>
      <c r="Y905" s="256">
        <f t="shared" si="247"/>
        <v>1.7998755588415922</v>
      </c>
      <c r="Z905" s="256">
        <f t="shared" si="247"/>
        <v>1.4129338245956928</v>
      </c>
      <c r="AA905" s="256">
        <f t="shared" si="247"/>
        <v>0.23134713936926676</v>
      </c>
      <c r="AB905" s="256">
        <f t="shared" si="247"/>
        <v>0</v>
      </c>
      <c r="AC905" s="256">
        <f t="shared" si="247"/>
        <v>0</v>
      </c>
      <c r="AD905" s="256">
        <f t="shared" si="247"/>
        <v>0</v>
      </c>
      <c r="AE905" s="256">
        <f t="shared" si="247"/>
        <v>0</v>
      </c>
      <c r="AF905" s="256">
        <f t="shared" si="247"/>
        <v>0</v>
      </c>
      <c r="AG905" s="256">
        <f t="shared" si="247"/>
        <v>0</v>
      </c>
      <c r="AH905" s="256">
        <f t="shared" si="247"/>
        <v>0</v>
      </c>
      <c r="AI905" s="256">
        <f t="shared" si="247"/>
        <v>0</v>
      </c>
      <c r="AJ905" s="256">
        <f t="shared" si="247"/>
        <v>0</v>
      </c>
      <c r="AK905" s="256">
        <f t="shared" si="247"/>
        <v>0</v>
      </c>
      <c r="AL905" s="256">
        <f t="shared" si="247"/>
        <v>0</v>
      </c>
      <c r="AM905" s="256">
        <f t="shared" si="247"/>
        <v>0</v>
      </c>
      <c r="AN905" s="256">
        <f t="shared" si="247"/>
        <v>0</v>
      </c>
      <c r="AO905" s="256">
        <f t="shared" si="247"/>
        <v>0</v>
      </c>
      <c r="AP905" s="256">
        <f t="shared" si="247"/>
        <v>0</v>
      </c>
      <c r="AQ905" s="256">
        <f t="shared" si="247"/>
        <v>0</v>
      </c>
      <c r="AR905" s="256">
        <f t="shared" si="247"/>
        <v>0</v>
      </c>
    </row>
    <row r="906" spans="8:44" x14ac:dyDescent="0.25">
      <c r="H906" s="17" t="str">
        <f t="shared" si="241"/>
        <v>DIC5</v>
      </c>
    </row>
    <row r="907" spans="8:44" x14ac:dyDescent="0.25">
      <c r="H907" s="17" t="str">
        <f t="shared" si="241"/>
        <v>DIC5</v>
      </c>
      <c r="K907" s="254" t="s">
        <v>713</v>
      </c>
      <c r="L907" s="256" t="s">
        <v>710</v>
      </c>
      <c r="M907" s="260">
        <f t="shared" ref="M907:AR907" si="248">+M99</f>
        <v>54.370707127067746</v>
      </c>
      <c r="N907" s="260">
        <f t="shared" si="248"/>
        <v>52.197818995785553</v>
      </c>
      <c r="O907" s="260">
        <f t="shared" si="248"/>
        <v>50.211969990710308</v>
      </c>
      <c r="P907" s="260">
        <f t="shared" si="248"/>
        <v>51.414048652440734</v>
      </c>
      <c r="Q907" s="260">
        <f t="shared" si="248"/>
        <v>51.022163480768334</v>
      </c>
      <c r="R907" s="260">
        <f t="shared" si="248"/>
        <v>43.048747408740446</v>
      </c>
      <c r="S907" s="260">
        <f t="shared" si="248"/>
        <v>43.048747408740446</v>
      </c>
      <c r="T907" s="260">
        <f t="shared" si="248"/>
        <v>43.048747408740446</v>
      </c>
      <c r="U907" s="260">
        <f t="shared" si="248"/>
        <v>42.593552003891972</v>
      </c>
      <c r="V907" s="260">
        <f t="shared" si="248"/>
        <v>35.796668798745358</v>
      </c>
      <c r="W907" s="260">
        <f t="shared" si="248"/>
        <v>18.290344620975137</v>
      </c>
      <c r="X907" s="260">
        <f t="shared" si="248"/>
        <v>0.73083551770642863</v>
      </c>
      <c r="Y907" s="260">
        <f t="shared" si="248"/>
        <v>0.73083551770642863</v>
      </c>
      <c r="Z907" s="260">
        <f t="shared" si="248"/>
        <v>0.73083551770642863</v>
      </c>
      <c r="AA907" s="260">
        <f t="shared" si="248"/>
        <v>0.42748030058817821</v>
      </c>
      <c r="AB907" s="260">
        <f t="shared" si="248"/>
        <v>0</v>
      </c>
      <c r="AC907" s="260">
        <f t="shared" si="248"/>
        <v>0</v>
      </c>
      <c r="AD907" s="260">
        <f t="shared" si="248"/>
        <v>0</v>
      </c>
      <c r="AE907" s="260">
        <f t="shared" si="248"/>
        <v>0</v>
      </c>
      <c r="AF907" s="260">
        <f t="shared" si="248"/>
        <v>0</v>
      </c>
      <c r="AG907" s="260">
        <f t="shared" si="248"/>
        <v>0</v>
      </c>
      <c r="AH907" s="260">
        <f t="shared" si="248"/>
        <v>0</v>
      </c>
      <c r="AI907" s="260">
        <f t="shared" si="248"/>
        <v>0</v>
      </c>
      <c r="AJ907" s="260">
        <f t="shared" si="248"/>
        <v>0</v>
      </c>
      <c r="AK907" s="260">
        <f t="shared" si="248"/>
        <v>0</v>
      </c>
      <c r="AL907" s="260">
        <f t="shared" si="248"/>
        <v>0</v>
      </c>
      <c r="AM907" s="260">
        <f t="shared" si="248"/>
        <v>0</v>
      </c>
      <c r="AN907" s="260">
        <f t="shared" si="248"/>
        <v>0</v>
      </c>
      <c r="AO907" s="260">
        <f t="shared" si="248"/>
        <v>0</v>
      </c>
      <c r="AP907" s="260">
        <f t="shared" si="248"/>
        <v>0</v>
      </c>
      <c r="AQ907" s="260">
        <f t="shared" si="248"/>
        <v>0</v>
      </c>
      <c r="AR907" s="260">
        <f t="shared" si="248"/>
        <v>0</v>
      </c>
    </row>
    <row r="908" spans="8:44" x14ac:dyDescent="0.25">
      <c r="H908" s="17" t="str">
        <f t="shared" si="241"/>
        <v>DIC5</v>
      </c>
      <c r="J908" s="24"/>
      <c r="L908" s="230" t="s">
        <v>711</v>
      </c>
      <c r="M908" s="21">
        <f>+SUM(M909:M915)</f>
        <v>47.686293486142802</v>
      </c>
      <c r="N908" s="21">
        <f t="shared" ref="N908:AR908" si="249">+SUM(N909:N915)</f>
        <v>46.605299490146137</v>
      </c>
      <c r="O908" s="21">
        <f t="shared" si="249"/>
        <v>45.617355922993603</v>
      </c>
      <c r="P908" s="21">
        <f t="shared" si="249"/>
        <v>46.215380182659253</v>
      </c>
      <c r="Q908" s="21">
        <f t="shared" si="249"/>
        <v>46.020420528915835</v>
      </c>
      <c r="R908" s="21">
        <f t="shared" si="249"/>
        <v>42.053711531173072</v>
      </c>
      <c r="S908" s="21">
        <f t="shared" si="249"/>
        <v>42.053711531173072</v>
      </c>
      <c r="T908" s="21">
        <f t="shared" si="249"/>
        <v>42.053711531173072</v>
      </c>
      <c r="U908" s="21">
        <f t="shared" si="249"/>
        <v>41.819635210228405</v>
      </c>
      <c r="V908" s="21">
        <f t="shared" si="249"/>
        <v>35.022752005082062</v>
      </c>
      <c r="W908" s="21">
        <f t="shared" si="249"/>
        <v>18.179785079023226</v>
      </c>
      <c r="X908" s="21">
        <f t="shared" si="249"/>
        <v>0.6202759757545192</v>
      </c>
      <c r="Y908" s="21">
        <f t="shared" si="249"/>
        <v>0.6202759757545192</v>
      </c>
      <c r="Z908" s="21">
        <f t="shared" si="249"/>
        <v>0.6202759757545192</v>
      </c>
      <c r="AA908" s="21">
        <f t="shared" si="249"/>
        <v>0.33757440424788143</v>
      </c>
      <c r="AB908" s="21">
        <f t="shared" si="249"/>
        <v>0</v>
      </c>
      <c r="AC908" s="21">
        <f t="shared" si="249"/>
        <v>0</v>
      </c>
      <c r="AD908" s="21">
        <f t="shared" si="249"/>
        <v>0</v>
      </c>
      <c r="AE908" s="21">
        <f t="shared" si="249"/>
        <v>0</v>
      </c>
      <c r="AF908" s="21">
        <f t="shared" si="249"/>
        <v>0</v>
      </c>
      <c r="AG908" s="21">
        <f t="shared" si="249"/>
        <v>0</v>
      </c>
      <c r="AH908" s="21">
        <f t="shared" si="249"/>
        <v>0</v>
      </c>
      <c r="AI908" s="21">
        <f t="shared" si="249"/>
        <v>0</v>
      </c>
      <c r="AJ908" s="21">
        <f t="shared" si="249"/>
        <v>0</v>
      </c>
      <c r="AK908" s="21">
        <f t="shared" si="249"/>
        <v>0</v>
      </c>
      <c r="AL908" s="21">
        <f t="shared" si="249"/>
        <v>0</v>
      </c>
      <c r="AM908" s="21">
        <f t="shared" si="249"/>
        <v>0</v>
      </c>
      <c r="AN908" s="21">
        <f t="shared" si="249"/>
        <v>0</v>
      </c>
      <c r="AO908" s="21">
        <f t="shared" si="249"/>
        <v>0</v>
      </c>
      <c r="AP908" s="21">
        <f t="shared" si="249"/>
        <v>0</v>
      </c>
      <c r="AQ908" s="21">
        <f t="shared" si="249"/>
        <v>0</v>
      </c>
      <c r="AR908" s="21">
        <f t="shared" si="249"/>
        <v>0</v>
      </c>
    </row>
    <row r="909" spans="8:44" x14ac:dyDescent="0.25">
      <c r="H909" s="17" t="str">
        <f t="shared" si="241"/>
        <v>DIC5</v>
      </c>
      <c r="J909" s="24" t="s">
        <v>106</v>
      </c>
      <c r="K909" s="13" t="s">
        <v>210</v>
      </c>
      <c r="L909" s="13" t="s">
        <v>320</v>
      </c>
      <c r="M909" s="21">
        <f>+SUMIFS(Resultados_Dic3!H$3:H$99980,Resultados_Dic3!$F$3:$F$99980,Produccion_UO!$K909,Resultados_Dic3!$D$3:$D$99980,$L$882,Resultados_Dic3!$E$3:$E$99980,Produccion_UO!$J909,Resultados_Dic3!$A$3:$A$99980,Produccion_UO!$H909)*$I$882</f>
        <v>5.6325819549697274</v>
      </c>
      <c r="N909" s="21">
        <f>+SUMIFS(Resultados_Dic3!I$3:I$99980,Resultados_Dic3!$F$3:$F$99980,Produccion_UO!$K909,Resultados_Dic3!$D$3:$D$99980,$L$882,Resultados_Dic3!$E$3:$E$99980,Produccion_UO!$J909,Resultados_Dic3!$A$3:$A$99980,Produccion_UO!$H909)*$I$882</f>
        <v>4.5515879589730641</v>
      </c>
      <c r="O909" s="21">
        <f>+SUMIFS(Resultados_Dic3!J$3:J$99980,Resultados_Dic3!$F$3:$F$99980,Produccion_UO!$K909,Resultados_Dic3!$D$3:$D$99980,$L$882,Resultados_Dic3!$E$3:$E$99980,Produccion_UO!$J909,Resultados_Dic3!$A$3:$A$99980,Produccion_UO!$H909)*$I$882</f>
        <v>3.5636443918205343</v>
      </c>
      <c r="P909" s="21">
        <f>+SUMIFS(Resultados_Dic3!K$3:K$99980,Resultados_Dic3!$F$3:$F$99980,Produccion_UO!$K909,Resultados_Dic3!$D$3:$D$99980,$L$882,Resultados_Dic3!$E$3:$E$99980,Produccion_UO!$J909,Resultados_Dic3!$A$3:$A$99980,Produccion_UO!$H909)*$I$882</f>
        <v>4.1616686514861794</v>
      </c>
      <c r="Q909" s="21">
        <f>+SUMIFS(Resultados_Dic3!L$3:L$99980,Resultados_Dic3!$F$3:$F$99980,Produccion_UO!$K909,Resultados_Dic3!$D$3:$D$99980,$L$882,Resultados_Dic3!$E$3:$E$99980,Produccion_UO!$J909,Resultados_Dic3!$A$3:$A$99980,Produccion_UO!$H909)*$I$882</f>
        <v>3.9667089977427641</v>
      </c>
      <c r="R909" s="21">
        <f>+SUMIFS(Resultados_Dic3!M$3:M$99980,Resultados_Dic3!$F$3:$F$99980,Produccion_UO!$K909,Resultados_Dic3!$D$3:$D$99980,$L$882,Resultados_Dic3!$E$3:$E$99980,Produccion_UO!$J909,Resultados_Dic3!$A$3:$A$99980,Produccion_UO!$H909)*$I$882</f>
        <v>0</v>
      </c>
      <c r="S909" s="21">
        <f>+SUMIFS(Resultados_Dic3!N$3:N$99980,Resultados_Dic3!$F$3:$F$99980,Produccion_UO!$K909,Resultados_Dic3!$D$3:$D$99980,$L$882,Resultados_Dic3!$E$3:$E$99980,Produccion_UO!$J909,Resultados_Dic3!$A$3:$A$99980,Produccion_UO!$H909)*$I$882</f>
        <v>0</v>
      </c>
      <c r="T909" s="21">
        <f>+SUMIFS(Resultados_Dic3!O$3:O$99980,Resultados_Dic3!$F$3:$F$99980,Produccion_UO!$K909,Resultados_Dic3!$D$3:$D$99980,$L$882,Resultados_Dic3!$E$3:$E$99980,Produccion_UO!$J909,Resultados_Dic3!$A$3:$A$99980,Produccion_UO!$H909)*$I$882</f>
        <v>0</v>
      </c>
      <c r="U909" s="21">
        <f>+SUMIFS(Resultados_Dic3!P$3:P$99980,Resultados_Dic3!$F$3:$F$99980,Produccion_UO!$K909,Resultados_Dic3!$D$3:$D$99980,$L$882,Resultados_Dic3!$E$3:$E$99980,Produccion_UO!$J909,Resultados_Dic3!$A$3:$A$99980,Produccion_UO!$H909)*$I$882</f>
        <v>0</v>
      </c>
      <c r="V909" s="21">
        <f>+SUMIFS(Resultados_Dic3!Q$3:Q$99980,Resultados_Dic3!$F$3:$F$99980,Produccion_UO!$K909,Resultados_Dic3!$D$3:$D$99980,$L$882,Resultados_Dic3!$E$3:$E$99980,Produccion_UO!$J909,Resultados_Dic3!$A$3:$A$99980,Produccion_UO!$H909)*$I$882</f>
        <v>0</v>
      </c>
      <c r="W909" s="21">
        <f>+SUMIFS(Resultados_Dic3!R$3:R$99980,Resultados_Dic3!$F$3:$F$99980,Produccion_UO!$K909,Resultados_Dic3!$D$3:$D$99980,$L$882,Resultados_Dic3!$E$3:$E$99980,Produccion_UO!$J909,Resultados_Dic3!$A$3:$A$99980,Produccion_UO!$H909)*$I$882</f>
        <v>0</v>
      </c>
      <c r="X909" s="21">
        <f>+SUMIFS(Resultados_Dic3!S$3:S$99980,Resultados_Dic3!$F$3:$F$99980,Produccion_UO!$K909,Resultados_Dic3!$D$3:$D$99980,$L$882,Resultados_Dic3!$E$3:$E$99980,Produccion_UO!$J909,Resultados_Dic3!$A$3:$A$99980,Produccion_UO!$H909)*$I$882</f>
        <v>0</v>
      </c>
      <c r="Y909" s="21">
        <f>+SUMIFS(Resultados_Dic3!T$3:T$99980,Resultados_Dic3!$F$3:$F$99980,Produccion_UO!$K909,Resultados_Dic3!$D$3:$D$99980,$L$882,Resultados_Dic3!$E$3:$E$99980,Produccion_UO!$J909,Resultados_Dic3!$A$3:$A$99980,Produccion_UO!$H909)*$I$882</f>
        <v>0</v>
      </c>
      <c r="Z909" s="21">
        <f>+SUMIFS(Resultados_Dic3!U$3:U$99980,Resultados_Dic3!$F$3:$F$99980,Produccion_UO!$K909,Resultados_Dic3!$D$3:$D$99980,$L$882,Resultados_Dic3!$E$3:$E$99980,Produccion_UO!$J909,Resultados_Dic3!$A$3:$A$99980,Produccion_UO!$H909)*$I$882</f>
        <v>0</v>
      </c>
      <c r="AA909" s="21">
        <f>+SUMIFS(Resultados_Dic3!V$3:V$99980,Resultados_Dic3!$F$3:$F$99980,Produccion_UO!$K909,Resultados_Dic3!$D$3:$D$99980,$L$882,Resultados_Dic3!$E$3:$E$99980,Produccion_UO!$J909,Resultados_Dic3!$A$3:$A$99980,Produccion_UO!$H909)*$I$882</f>
        <v>0</v>
      </c>
      <c r="AB909" s="21">
        <f>+SUMIFS(Resultados_Dic3!W$3:W$99980,Resultados_Dic3!$F$3:$F$99980,Produccion_UO!$K909,Resultados_Dic3!$D$3:$D$99980,$L$882,Resultados_Dic3!$E$3:$E$99980,Produccion_UO!$J909,Resultados_Dic3!$A$3:$A$99980,Produccion_UO!$H909)*$I$882</f>
        <v>0</v>
      </c>
      <c r="AC909" s="21">
        <f>+SUMIFS(Resultados_Dic3!X$3:X$99980,Resultados_Dic3!$F$3:$F$99980,Produccion_UO!$K909,Resultados_Dic3!$D$3:$D$99980,$L$882,Resultados_Dic3!$E$3:$E$99980,Produccion_UO!$J909,Resultados_Dic3!$A$3:$A$99980,Produccion_UO!$H909)*$I$882</f>
        <v>0</v>
      </c>
      <c r="AD909" s="21">
        <f>+SUMIFS(Resultados_Dic3!Y$3:Y$99980,Resultados_Dic3!$F$3:$F$99980,Produccion_UO!$K909,Resultados_Dic3!$D$3:$D$99980,$L$882,Resultados_Dic3!$E$3:$E$99980,Produccion_UO!$J909,Resultados_Dic3!$A$3:$A$99980,Produccion_UO!$H909)*$I$882</f>
        <v>0</v>
      </c>
      <c r="AE909" s="21">
        <f>+SUMIFS(Resultados_Dic3!Z$3:Z$99980,Resultados_Dic3!$F$3:$F$99980,Produccion_UO!$K909,Resultados_Dic3!$D$3:$D$99980,$L$882,Resultados_Dic3!$E$3:$E$99980,Produccion_UO!$J909,Resultados_Dic3!$A$3:$A$99980,Produccion_UO!$H909)*$I$882</f>
        <v>0</v>
      </c>
      <c r="AF909" s="21">
        <f>+SUMIFS(Resultados_Dic3!AA$3:AA$99980,Resultados_Dic3!$F$3:$F$99980,Produccion_UO!$K909,Resultados_Dic3!$D$3:$D$99980,$L$882,Resultados_Dic3!$E$3:$E$99980,Produccion_UO!$J909,Resultados_Dic3!$A$3:$A$99980,Produccion_UO!$H909)*$I$882</f>
        <v>0</v>
      </c>
      <c r="AG909" s="21">
        <f>+SUMIFS(Resultados_Dic3!AB$3:AB$99980,Resultados_Dic3!$F$3:$F$99980,Produccion_UO!$K909,Resultados_Dic3!$D$3:$D$99980,$L$882,Resultados_Dic3!$E$3:$E$99980,Produccion_UO!$J909,Resultados_Dic3!$A$3:$A$99980,Produccion_UO!$H909)*$I$882</f>
        <v>0</v>
      </c>
      <c r="AH909" s="21">
        <f>+SUMIFS(Resultados_Dic3!AC$3:AC$99980,Resultados_Dic3!$F$3:$F$99980,Produccion_UO!$K909,Resultados_Dic3!$D$3:$D$99980,$L$882,Resultados_Dic3!$E$3:$E$99980,Produccion_UO!$J909,Resultados_Dic3!$A$3:$A$99980,Produccion_UO!$H909)*$I$882</f>
        <v>0</v>
      </c>
      <c r="AI909" s="21">
        <f>+SUMIFS(Resultados_Dic3!AD$3:AD$99980,Resultados_Dic3!$F$3:$F$99980,Produccion_UO!$K909,Resultados_Dic3!$D$3:$D$99980,$L$882,Resultados_Dic3!$E$3:$E$99980,Produccion_UO!$J909,Resultados_Dic3!$A$3:$A$99980,Produccion_UO!$H909)*$I$882</f>
        <v>0</v>
      </c>
      <c r="AJ909" s="21">
        <f>+SUMIFS(Resultados_Dic3!AE$3:AE$99980,Resultados_Dic3!$F$3:$F$99980,Produccion_UO!$K909,Resultados_Dic3!$D$3:$D$99980,$L$882,Resultados_Dic3!$E$3:$E$99980,Produccion_UO!$J909,Resultados_Dic3!$A$3:$A$99980,Produccion_UO!$H909)*$I$882</f>
        <v>0</v>
      </c>
      <c r="AK909" s="21">
        <f>+SUMIFS(Resultados_Dic3!AF$3:AF$99980,Resultados_Dic3!$F$3:$F$99980,Produccion_UO!$K909,Resultados_Dic3!$D$3:$D$99980,$L$882,Resultados_Dic3!$E$3:$E$99980,Produccion_UO!$J909,Resultados_Dic3!$A$3:$A$99980,Produccion_UO!$H909)*$I$882</f>
        <v>0</v>
      </c>
      <c r="AL909" s="21">
        <f>+SUMIFS(Resultados_Dic3!AG$3:AG$99980,Resultados_Dic3!$F$3:$F$99980,Produccion_UO!$K909,Resultados_Dic3!$D$3:$D$99980,$L$882,Resultados_Dic3!$E$3:$E$99980,Produccion_UO!$J909,Resultados_Dic3!$A$3:$A$99980,Produccion_UO!$H909)*$I$882</f>
        <v>0</v>
      </c>
      <c r="AM909" s="21">
        <f>+SUMIFS(Resultados_Dic3!AH$3:AH$99980,Resultados_Dic3!$F$3:$F$99980,Produccion_UO!$K909,Resultados_Dic3!$D$3:$D$99980,$L$882,Resultados_Dic3!$E$3:$E$99980,Produccion_UO!$J909,Resultados_Dic3!$A$3:$A$99980,Produccion_UO!$H909)*$I$882</f>
        <v>0</v>
      </c>
      <c r="AN909" s="21">
        <f>+SUMIFS(Resultados_Dic3!AI$3:AI$99980,Resultados_Dic3!$F$3:$F$99980,Produccion_UO!$K909,Resultados_Dic3!$D$3:$D$99980,$L$882,Resultados_Dic3!$E$3:$E$99980,Produccion_UO!$J909,Resultados_Dic3!$A$3:$A$99980,Produccion_UO!$H909)*$I$882</f>
        <v>0</v>
      </c>
      <c r="AO909" s="21">
        <f>+SUMIFS(Resultados_Dic3!AJ$3:AJ$99980,Resultados_Dic3!$F$3:$F$99980,Produccion_UO!$K909,Resultados_Dic3!$D$3:$D$99980,$L$882,Resultados_Dic3!$E$3:$E$99980,Produccion_UO!$J909,Resultados_Dic3!$A$3:$A$99980,Produccion_UO!$H909)*$I$882</f>
        <v>0</v>
      </c>
      <c r="AP909" s="21">
        <f>+SUMIFS(Resultados_Dic3!AK$3:AK$99980,Resultados_Dic3!$F$3:$F$99980,Produccion_UO!$K909,Resultados_Dic3!$D$3:$D$99980,$L$882,Resultados_Dic3!$E$3:$E$99980,Produccion_UO!$J909,Resultados_Dic3!$A$3:$A$99980,Produccion_UO!$H909)*$I$882</f>
        <v>0</v>
      </c>
      <c r="AQ909" s="21">
        <f>+SUMIFS(Resultados_Dic3!AL$3:AL$99980,Resultados_Dic3!$F$3:$F$99980,Produccion_UO!$K909,Resultados_Dic3!$D$3:$D$99980,$L$882,Resultados_Dic3!$E$3:$E$99980,Produccion_UO!$J909,Resultados_Dic3!$A$3:$A$99980,Produccion_UO!$H909)*$I$882</f>
        <v>0</v>
      </c>
      <c r="AR909" s="21">
        <f>+SUMIFS(Resultados_Dic3!AM$3:AM$99980,Resultados_Dic3!$F$3:$F$99980,Produccion_UO!$K909,Resultados_Dic3!$D$3:$D$99980,$L$882,Resultados_Dic3!$E$3:$E$99980,Produccion_UO!$J909,Resultados_Dic3!$A$3:$A$99980,Produccion_UO!$H909)*$I$882</f>
        <v>0</v>
      </c>
    </row>
    <row r="910" spans="8:44" x14ac:dyDescent="0.25">
      <c r="H910" s="17" t="str">
        <f t="shared" si="241"/>
        <v>DIC5</v>
      </c>
      <c r="J910" s="24" t="s">
        <v>107</v>
      </c>
      <c r="K910" s="13" t="s">
        <v>211</v>
      </c>
      <c r="L910" s="13" t="s">
        <v>322</v>
      </c>
      <c r="M910" s="21">
        <f>+SUMIFS(Resultados_Dic3!H$3:H$99980,Resultados_Dic3!$F$3:$F$99980,Produccion_UO!$K910,Resultados_Dic3!$D$3:$D$99980,$L$882,Resultados_Dic3!$E$3:$E$99980,Produccion_UO!$J910,Resultados_Dic3!$A$3:$A$99980,Produccion_UO!$H910)*$I$882</f>
        <v>36.680642777488131</v>
      </c>
      <c r="N910" s="21">
        <f>+SUMIFS(Resultados_Dic3!I$3:I$99980,Resultados_Dic3!$F$3:$F$99980,Produccion_UO!$K910,Resultados_Dic3!$D$3:$D$99980,$L$882,Resultados_Dic3!$E$3:$E$99980,Produccion_UO!$J910,Resultados_Dic3!$A$3:$A$99980,Produccion_UO!$H910)*$I$882</f>
        <v>36.680642777488131</v>
      </c>
      <c r="O910" s="21">
        <f>+SUMIFS(Resultados_Dic3!J$3:J$99980,Resultados_Dic3!$F$3:$F$99980,Produccion_UO!$K910,Resultados_Dic3!$D$3:$D$99980,$L$882,Resultados_Dic3!$E$3:$E$99980,Produccion_UO!$J910,Resultados_Dic3!$A$3:$A$99980,Produccion_UO!$H910)*$I$882</f>
        <v>36.680642777488131</v>
      </c>
      <c r="P910" s="21">
        <f>+SUMIFS(Resultados_Dic3!K$3:K$99980,Resultados_Dic3!$F$3:$F$99980,Produccion_UO!$K910,Resultados_Dic3!$D$3:$D$99980,$L$882,Resultados_Dic3!$E$3:$E$99980,Produccion_UO!$J910,Resultados_Dic3!$A$3:$A$99980,Produccion_UO!$H910)*$I$882</f>
        <v>36.680642777488131</v>
      </c>
      <c r="Q910" s="21">
        <f>+SUMIFS(Resultados_Dic3!L$3:L$99980,Resultados_Dic3!$F$3:$F$99980,Produccion_UO!$K910,Resultados_Dic3!$D$3:$D$99980,$L$882,Resultados_Dic3!$E$3:$E$99980,Produccion_UO!$J910,Resultados_Dic3!$A$3:$A$99980,Produccion_UO!$H910)*$I$882</f>
        <v>36.680642777488131</v>
      </c>
      <c r="R910" s="21">
        <f>+SUMIFS(Resultados_Dic3!M$3:M$99980,Resultados_Dic3!$F$3:$F$99980,Produccion_UO!$K910,Resultados_Dic3!$D$3:$D$99980,$L$882,Resultados_Dic3!$E$3:$E$99980,Produccion_UO!$J910,Resultados_Dic3!$A$3:$A$99980,Produccion_UO!$H910)*$I$882</f>
        <v>36.680642777488131</v>
      </c>
      <c r="S910" s="21">
        <f>+SUMIFS(Resultados_Dic3!N$3:N$99980,Resultados_Dic3!$F$3:$F$99980,Produccion_UO!$K910,Resultados_Dic3!$D$3:$D$99980,$L$882,Resultados_Dic3!$E$3:$E$99980,Produccion_UO!$J910,Resultados_Dic3!$A$3:$A$99980,Produccion_UO!$H910)*$I$882</f>
        <v>36.680642777488131</v>
      </c>
      <c r="T910" s="21">
        <f>+SUMIFS(Resultados_Dic3!O$3:O$99980,Resultados_Dic3!$F$3:$F$99980,Produccion_UO!$K910,Resultados_Dic3!$D$3:$D$99980,$L$882,Resultados_Dic3!$E$3:$E$99980,Produccion_UO!$J910,Resultados_Dic3!$A$3:$A$99980,Produccion_UO!$H910)*$I$882</f>
        <v>36.680642777488131</v>
      </c>
      <c r="U910" s="21">
        <f>+SUMIFS(Resultados_Dic3!P$3:P$99980,Resultados_Dic3!$F$3:$F$99980,Produccion_UO!$K910,Resultados_Dic3!$D$3:$D$99980,$L$882,Resultados_Dic3!$E$3:$E$99980,Produccion_UO!$J910,Resultados_Dic3!$A$3:$A$99980,Produccion_UO!$H910)*$I$882</f>
        <v>36.680642777488131</v>
      </c>
      <c r="V910" s="21">
        <f>+SUMIFS(Resultados_Dic3!Q$3:Q$99980,Resultados_Dic3!$F$3:$F$99980,Produccion_UO!$K910,Resultados_Dic3!$D$3:$D$99980,$L$882,Resultados_Dic3!$E$3:$E$99980,Produccion_UO!$J910,Resultados_Dic3!$A$3:$A$99980,Produccion_UO!$H910)*$I$882</f>
        <v>34.402476029327545</v>
      </c>
      <c r="W910" s="21">
        <f>+SUMIFS(Resultados_Dic3!R$3:R$99980,Resultados_Dic3!$F$3:$F$99980,Produccion_UO!$K910,Resultados_Dic3!$D$3:$D$99980,$L$882,Resultados_Dic3!$E$3:$E$99980,Produccion_UO!$J910,Resultados_Dic3!$A$3:$A$99980,Produccion_UO!$H910)*$I$882</f>
        <v>17.559509103268709</v>
      </c>
      <c r="X910" s="21">
        <f>+SUMIFS(Resultados_Dic3!S$3:S$99980,Resultados_Dic3!$F$3:$F$99980,Produccion_UO!$K910,Resultados_Dic3!$D$3:$D$99980,$L$882,Resultados_Dic3!$E$3:$E$99980,Produccion_UO!$J910,Resultados_Dic3!$A$3:$A$99980,Produccion_UO!$H910)*$I$882</f>
        <v>0</v>
      </c>
      <c r="Y910" s="21">
        <f>+SUMIFS(Resultados_Dic3!T$3:T$99980,Resultados_Dic3!$F$3:$F$99980,Produccion_UO!$K910,Resultados_Dic3!$D$3:$D$99980,$L$882,Resultados_Dic3!$E$3:$E$99980,Produccion_UO!$J910,Resultados_Dic3!$A$3:$A$99980,Produccion_UO!$H910)*$I$882</f>
        <v>0</v>
      </c>
      <c r="Z910" s="21">
        <f>+SUMIFS(Resultados_Dic3!U$3:U$99980,Resultados_Dic3!$F$3:$F$99980,Produccion_UO!$K910,Resultados_Dic3!$D$3:$D$99980,$L$882,Resultados_Dic3!$E$3:$E$99980,Produccion_UO!$J910,Resultados_Dic3!$A$3:$A$99980,Produccion_UO!$H910)*$I$882</f>
        <v>0</v>
      </c>
      <c r="AA910" s="21">
        <f>+SUMIFS(Resultados_Dic3!V$3:V$99980,Resultados_Dic3!$F$3:$F$99980,Produccion_UO!$K910,Resultados_Dic3!$D$3:$D$99980,$L$882,Resultados_Dic3!$E$3:$E$99980,Produccion_UO!$J910,Resultados_Dic3!$A$3:$A$99980,Produccion_UO!$H910)*$I$882</f>
        <v>0</v>
      </c>
      <c r="AB910" s="21">
        <f>+SUMIFS(Resultados_Dic3!W$3:W$99980,Resultados_Dic3!$F$3:$F$99980,Produccion_UO!$K910,Resultados_Dic3!$D$3:$D$99980,$L$882,Resultados_Dic3!$E$3:$E$99980,Produccion_UO!$J910,Resultados_Dic3!$A$3:$A$99980,Produccion_UO!$H910)*$I$882</f>
        <v>0</v>
      </c>
      <c r="AC910" s="21">
        <f>+SUMIFS(Resultados_Dic3!X$3:X$99980,Resultados_Dic3!$F$3:$F$99980,Produccion_UO!$K910,Resultados_Dic3!$D$3:$D$99980,$L$882,Resultados_Dic3!$E$3:$E$99980,Produccion_UO!$J910,Resultados_Dic3!$A$3:$A$99980,Produccion_UO!$H910)*$I$882</f>
        <v>0</v>
      </c>
      <c r="AD910" s="21">
        <f>+SUMIFS(Resultados_Dic3!Y$3:Y$99980,Resultados_Dic3!$F$3:$F$99980,Produccion_UO!$K910,Resultados_Dic3!$D$3:$D$99980,$L$882,Resultados_Dic3!$E$3:$E$99980,Produccion_UO!$J910,Resultados_Dic3!$A$3:$A$99980,Produccion_UO!$H910)*$I$882</f>
        <v>0</v>
      </c>
      <c r="AE910" s="21">
        <f>+SUMIFS(Resultados_Dic3!Z$3:Z$99980,Resultados_Dic3!$F$3:$F$99980,Produccion_UO!$K910,Resultados_Dic3!$D$3:$D$99980,$L$882,Resultados_Dic3!$E$3:$E$99980,Produccion_UO!$J910,Resultados_Dic3!$A$3:$A$99980,Produccion_UO!$H910)*$I$882</f>
        <v>0</v>
      </c>
      <c r="AF910" s="21">
        <f>+SUMIFS(Resultados_Dic3!AA$3:AA$99980,Resultados_Dic3!$F$3:$F$99980,Produccion_UO!$K910,Resultados_Dic3!$D$3:$D$99980,$L$882,Resultados_Dic3!$E$3:$E$99980,Produccion_UO!$J910,Resultados_Dic3!$A$3:$A$99980,Produccion_UO!$H910)*$I$882</f>
        <v>0</v>
      </c>
      <c r="AG910" s="21">
        <f>+SUMIFS(Resultados_Dic3!AB$3:AB$99980,Resultados_Dic3!$F$3:$F$99980,Produccion_UO!$K910,Resultados_Dic3!$D$3:$D$99980,$L$882,Resultados_Dic3!$E$3:$E$99980,Produccion_UO!$J910,Resultados_Dic3!$A$3:$A$99980,Produccion_UO!$H910)*$I$882</f>
        <v>0</v>
      </c>
      <c r="AH910" s="21">
        <f>+SUMIFS(Resultados_Dic3!AC$3:AC$99980,Resultados_Dic3!$F$3:$F$99980,Produccion_UO!$K910,Resultados_Dic3!$D$3:$D$99980,$L$882,Resultados_Dic3!$E$3:$E$99980,Produccion_UO!$J910,Resultados_Dic3!$A$3:$A$99980,Produccion_UO!$H910)*$I$882</f>
        <v>0</v>
      </c>
      <c r="AI910" s="21">
        <f>+SUMIFS(Resultados_Dic3!AD$3:AD$99980,Resultados_Dic3!$F$3:$F$99980,Produccion_UO!$K910,Resultados_Dic3!$D$3:$D$99980,$L$882,Resultados_Dic3!$E$3:$E$99980,Produccion_UO!$J910,Resultados_Dic3!$A$3:$A$99980,Produccion_UO!$H910)*$I$882</f>
        <v>0</v>
      </c>
      <c r="AJ910" s="21">
        <f>+SUMIFS(Resultados_Dic3!AE$3:AE$99980,Resultados_Dic3!$F$3:$F$99980,Produccion_UO!$K910,Resultados_Dic3!$D$3:$D$99980,$L$882,Resultados_Dic3!$E$3:$E$99980,Produccion_UO!$J910,Resultados_Dic3!$A$3:$A$99980,Produccion_UO!$H910)*$I$882</f>
        <v>0</v>
      </c>
      <c r="AK910" s="21">
        <f>+SUMIFS(Resultados_Dic3!AF$3:AF$99980,Resultados_Dic3!$F$3:$F$99980,Produccion_UO!$K910,Resultados_Dic3!$D$3:$D$99980,$L$882,Resultados_Dic3!$E$3:$E$99980,Produccion_UO!$J910,Resultados_Dic3!$A$3:$A$99980,Produccion_UO!$H910)*$I$882</f>
        <v>0</v>
      </c>
      <c r="AL910" s="21">
        <f>+SUMIFS(Resultados_Dic3!AG$3:AG$99980,Resultados_Dic3!$F$3:$F$99980,Produccion_UO!$K910,Resultados_Dic3!$D$3:$D$99980,$L$882,Resultados_Dic3!$E$3:$E$99980,Produccion_UO!$J910,Resultados_Dic3!$A$3:$A$99980,Produccion_UO!$H910)*$I$882</f>
        <v>0</v>
      </c>
      <c r="AM910" s="21">
        <f>+SUMIFS(Resultados_Dic3!AH$3:AH$99980,Resultados_Dic3!$F$3:$F$99980,Produccion_UO!$K910,Resultados_Dic3!$D$3:$D$99980,$L$882,Resultados_Dic3!$E$3:$E$99980,Produccion_UO!$J910,Resultados_Dic3!$A$3:$A$99980,Produccion_UO!$H910)*$I$882</f>
        <v>0</v>
      </c>
      <c r="AN910" s="21">
        <f>+SUMIFS(Resultados_Dic3!AI$3:AI$99980,Resultados_Dic3!$F$3:$F$99980,Produccion_UO!$K910,Resultados_Dic3!$D$3:$D$99980,$L$882,Resultados_Dic3!$E$3:$E$99980,Produccion_UO!$J910,Resultados_Dic3!$A$3:$A$99980,Produccion_UO!$H910)*$I$882</f>
        <v>0</v>
      </c>
      <c r="AO910" s="21">
        <f>+SUMIFS(Resultados_Dic3!AJ$3:AJ$99980,Resultados_Dic3!$F$3:$F$99980,Produccion_UO!$K910,Resultados_Dic3!$D$3:$D$99980,$L$882,Resultados_Dic3!$E$3:$E$99980,Produccion_UO!$J910,Resultados_Dic3!$A$3:$A$99980,Produccion_UO!$H910)*$I$882</f>
        <v>0</v>
      </c>
      <c r="AP910" s="21">
        <f>+SUMIFS(Resultados_Dic3!AK$3:AK$99980,Resultados_Dic3!$F$3:$F$99980,Produccion_UO!$K910,Resultados_Dic3!$D$3:$D$99980,$L$882,Resultados_Dic3!$E$3:$E$99980,Produccion_UO!$J910,Resultados_Dic3!$A$3:$A$99980,Produccion_UO!$H910)*$I$882</f>
        <v>0</v>
      </c>
      <c r="AQ910" s="21">
        <f>+SUMIFS(Resultados_Dic3!AL$3:AL$99980,Resultados_Dic3!$F$3:$F$99980,Produccion_UO!$K910,Resultados_Dic3!$D$3:$D$99980,$L$882,Resultados_Dic3!$E$3:$E$99980,Produccion_UO!$J910,Resultados_Dic3!$A$3:$A$99980,Produccion_UO!$H910)*$I$882</f>
        <v>0</v>
      </c>
      <c r="AR910" s="21">
        <f>+SUMIFS(Resultados_Dic3!AM$3:AM$99980,Resultados_Dic3!$F$3:$F$99980,Produccion_UO!$K910,Resultados_Dic3!$D$3:$D$99980,$L$882,Resultados_Dic3!$E$3:$E$99980,Produccion_UO!$J910,Resultados_Dic3!$A$3:$A$99980,Produccion_UO!$H910)*$I$882</f>
        <v>0</v>
      </c>
    </row>
    <row r="911" spans="8:44" x14ac:dyDescent="0.25">
      <c r="H911" s="17" t="str">
        <f t="shared" si="241"/>
        <v>DIC5</v>
      </c>
      <c r="J911" s="24" t="s">
        <v>108</v>
      </c>
      <c r="K911" s="13" t="s">
        <v>211</v>
      </c>
      <c r="L911" s="13" t="s">
        <v>324</v>
      </c>
      <c r="M911" s="21">
        <f>+SUMIFS(Resultados_Dic3!H$3:H$99980,Resultados_Dic3!$F$3:$F$99980,Produccion_UO!$K911,Resultados_Dic3!$D$3:$D$99980,$L$882,Resultados_Dic3!$E$3:$E$99980,Produccion_UO!$J911,Resultados_Dic3!$A$3:$A$99980,Produccion_UO!$H911)*$I$882</f>
        <v>0</v>
      </c>
      <c r="N911" s="21">
        <f>+SUMIFS(Resultados_Dic3!I$3:I$99980,Resultados_Dic3!$F$3:$F$99980,Produccion_UO!$K911,Resultados_Dic3!$D$3:$D$99980,$L$882,Resultados_Dic3!$E$3:$E$99980,Produccion_UO!$J911,Resultados_Dic3!$A$3:$A$99980,Produccion_UO!$H911)*$I$882</f>
        <v>0</v>
      </c>
      <c r="O911" s="21">
        <f>+SUMIFS(Resultados_Dic3!J$3:J$99980,Resultados_Dic3!$F$3:$F$99980,Produccion_UO!$K911,Resultados_Dic3!$D$3:$D$99980,$L$882,Resultados_Dic3!$E$3:$E$99980,Produccion_UO!$J911,Resultados_Dic3!$A$3:$A$99980,Produccion_UO!$H911)*$I$882</f>
        <v>0</v>
      </c>
      <c r="P911" s="21">
        <f>+SUMIFS(Resultados_Dic3!K$3:K$99980,Resultados_Dic3!$F$3:$F$99980,Produccion_UO!$K911,Resultados_Dic3!$D$3:$D$99980,$L$882,Resultados_Dic3!$E$3:$E$99980,Produccion_UO!$J911,Resultados_Dic3!$A$3:$A$99980,Produccion_UO!$H911)*$I$882</f>
        <v>0</v>
      </c>
      <c r="Q911" s="21">
        <f>+SUMIFS(Resultados_Dic3!L$3:L$99980,Resultados_Dic3!$F$3:$F$99980,Produccion_UO!$K911,Resultados_Dic3!$D$3:$D$99980,$L$882,Resultados_Dic3!$E$3:$E$99980,Produccion_UO!$J911,Resultados_Dic3!$A$3:$A$99980,Produccion_UO!$H911)*$I$882</f>
        <v>0</v>
      </c>
      <c r="R911" s="21">
        <f>+SUMIFS(Resultados_Dic3!M$3:M$99980,Resultados_Dic3!$F$3:$F$99980,Produccion_UO!$K911,Resultados_Dic3!$D$3:$D$99980,$L$882,Resultados_Dic3!$E$3:$E$99980,Produccion_UO!$J911,Resultados_Dic3!$A$3:$A$99980,Produccion_UO!$H911)*$I$882</f>
        <v>0</v>
      </c>
      <c r="S911" s="21">
        <f>+SUMIFS(Resultados_Dic3!N$3:N$99980,Resultados_Dic3!$F$3:$F$99980,Produccion_UO!$K911,Resultados_Dic3!$D$3:$D$99980,$L$882,Resultados_Dic3!$E$3:$E$99980,Produccion_UO!$J911,Resultados_Dic3!$A$3:$A$99980,Produccion_UO!$H911)*$I$882</f>
        <v>0</v>
      </c>
      <c r="T911" s="21">
        <f>+SUMIFS(Resultados_Dic3!O$3:O$99980,Resultados_Dic3!$F$3:$F$99980,Produccion_UO!$K911,Resultados_Dic3!$D$3:$D$99980,$L$882,Resultados_Dic3!$E$3:$E$99980,Produccion_UO!$J911,Resultados_Dic3!$A$3:$A$99980,Produccion_UO!$H911)*$I$882</f>
        <v>0</v>
      </c>
      <c r="U911" s="21">
        <f>+SUMIFS(Resultados_Dic3!P$3:P$99980,Resultados_Dic3!$F$3:$F$99980,Produccion_UO!$K911,Resultados_Dic3!$D$3:$D$99980,$L$882,Resultados_Dic3!$E$3:$E$99980,Produccion_UO!$J911,Resultados_Dic3!$A$3:$A$99980,Produccion_UO!$H911)*$I$882</f>
        <v>0</v>
      </c>
      <c r="V911" s="21">
        <f>+SUMIFS(Resultados_Dic3!Q$3:Q$99980,Resultados_Dic3!$F$3:$F$99980,Produccion_UO!$K911,Resultados_Dic3!$D$3:$D$99980,$L$882,Resultados_Dic3!$E$3:$E$99980,Produccion_UO!$J911,Resultados_Dic3!$A$3:$A$99980,Produccion_UO!$H911)*$I$882</f>
        <v>0</v>
      </c>
      <c r="W911" s="21">
        <f>+SUMIFS(Resultados_Dic3!R$3:R$99980,Resultados_Dic3!$F$3:$F$99980,Produccion_UO!$K911,Resultados_Dic3!$D$3:$D$99980,$L$882,Resultados_Dic3!$E$3:$E$99980,Produccion_UO!$J911,Resultados_Dic3!$A$3:$A$99980,Produccion_UO!$H911)*$I$882</f>
        <v>0</v>
      </c>
      <c r="X911" s="21">
        <f>+SUMIFS(Resultados_Dic3!S$3:S$99980,Resultados_Dic3!$F$3:$F$99980,Produccion_UO!$K911,Resultados_Dic3!$D$3:$D$99980,$L$882,Resultados_Dic3!$E$3:$E$99980,Produccion_UO!$J911,Resultados_Dic3!$A$3:$A$99980,Produccion_UO!$H911)*$I$882</f>
        <v>0</v>
      </c>
      <c r="Y911" s="21">
        <f>+SUMIFS(Resultados_Dic3!T$3:T$99980,Resultados_Dic3!$F$3:$F$99980,Produccion_UO!$K911,Resultados_Dic3!$D$3:$D$99980,$L$882,Resultados_Dic3!$E$3:$E$99980,Produccion_UO!$J911,Resultados_Dic3!$A$3:$A$99980,Produccion_UO!$H911)*$I$882</f>
        <v>0</v>
      </c>
      <c r="Z911" s="21">
        <f>+SUMIFS(Resultados_Dic3!U$3:U$99980,Resultados_Dic3!$F$3:$F$99980,Produccion_UO!$K911,Resultados_Dic3!$D$3:$D$99980,$L$882,Resultados_Dic3!$E$3:$E$99980,Produccion_UO!$J911,Resultados_Dic3!$A$3:$A$99980,Produccion_UO!$H911)*$I$882</f>
        <v>0</v>
      </c>
      <c r="AA911" s="21">
        <f>+SUMIFS(Resultados_Dic3!V$3:V$99980,Resultados_Dic3!$F$3:$F$99980,Produccion_UO!$K911,Resultados_Dic3!$D$3:$D$99980,$L$882,Resultados_Dic3!$E$3:$E$99980,Produccion_UO!$J911,Resultados_Dic3!$A$3:$A$99980,Produccion_UO!$H911)*$I$882</f>
        <v>0</v>
      </c>
      <c r="AB911" s="21">
        <f>+SUMIFS(Resultados_Dic3!W$3:W$99980,Resultados_Dic3!$F$3:$F$99980,Produccion_UO!$K911,Resultados_Dic3!$D$3:$D$99980,$L$882,Resultados_Dic3!$E$3:$E$99980,Produccion_UO!$J911,Resultados_Dic3!$A$3:$A$99980,Produccion_UO!$H911)*$I$882</f>
        <v>0</v>
      </c>
      <c r="AC911" s="21">
        <f>+SUMIFS(Resultados_Dic3!X$3:X$99980,Resultados_Dic3!$F$3:$F$99980,Produccion_UO!$K911,Resultados_Dic3!$D$3:$D$99980,$L$882,Resultados_Dic3!$E$3:$E$99980,Produccion_UO!$J911,Resultados_Dic3!$A$3:$A$99980,Produccion_UO!$H911)*$I$882</f>
        <v>0</v>
      </c>
      <c r="AD911" s="21">
        <f>+SUMIFS(Resultados_Dic3!Y$3:Y$99980,Resultados_Dic3!$F$3:$F$99980,Produccion_UO!$K911,Resultados_Dic3!$D$3:$D$99980,$L$882,Resultados_Dic3!$E$3:$E$99980,Produccion_UO!$J911,Resultados_Dic3!$A$3:$A$99980,Produccion_UO!$H911)*$I$882</f>
        <v>0</v>
      </c>
      <c r="AE911" s="21">
        <f>+SUMIFS(Resultados_Dic3!Z$3:Z$99980,Resultados_Dic3!$F$3:$F$99980,Produccion_UO!$K911,Resultados_Dic3!$D$3:$D$99980,$L$882,Resultados_Dic3!$E$3:$E$99980,Produccion_UO!$J911,Resultados_Dic3!$A$3:$A$99980,Produccion_UO!$H911)*$I$882</f>
        <v>0</v>
      </c>
      <c r="AF911" s="21">
        <f>+SUMIFS(Resultados_Dic3!AA$3:AA$99980,Resultados_Dic3!$F$3:$F$99980,Produccion_UO!$K911,Resultados_Dic3!$D$3:$D$99980,$L$882,Resultados_Dic3!$E$3:$E$99980,Produccion_UO!$J911,Resultados_Dic3!$A$3:$A$99980,Produccion_UO!$H911)*$I$882</f>
        <v>0</v>
      </c>
      <c r="AG911" s="21">
        <f>+SUMIFS(Resultados_Dic3!AB$3:AB$99980,Resultados_Dic3!$F$3:$F$99980,Produccion_UO!$K911,Resultados_Dic3!$D$3:$D$99980,$L$882,Resultados_Dic3!$E$3:$E$99980,Produccion_UO!$J911,Resultados_Dic3!$A$3:$A$99980,Produccion_UO!$H911)*$I$882</f>
        <v>0</v>
      </c>
      <c r="AH911" s="21">
        <f>+SUMIFS(Resultados_Dic3!AC$3:AC$99980,Resultados_Dic3!$F$3:$F$99980,Produccion_UO!$K911,Resultados_Dic3!$D$3:$D$99980,$L$882,Resultados_Dic3!$E$3:$E$99980,Produccion_UO!$J911,Resultados_Dic3!$A$3:$A$99980,Produccion_UO!$H911)*$I$882</f>
        <v>0</v>
      </c>
      <c r="AI911" s="21">
        <f>+SUMIFS(Resultados_Dic3!AD$3:AD$99980,Resultados_Dic3!$F$3:$F$99980,Produccion_UO!$K911,Resultados_Dic3!$D$3:$D$99980,$L$882,Resultados_Dic3!$E$3:$E$99980,Produccion_UO!$J911,Resultados_Dic3!$A$3:$A$99980,Produccion_UO!$H911)*$I$882</f>
        <v>0</v>
      </c>
      <c r="AJ911" s="21">
        <f>+SUMIFS(Resultados_Dic3!AE$3:AE$99980,Resultados_Dic3!$F$3:$F$99980,Produccion_UO!$K911,Resultados_Dic3!$D$3:$D$99980,$L$882,Resultados_Dic3!$E$3:$E$99980,Produccion_UO!$J911,Resultados_Dic3!$A$3:$A$99980,Produccion_UO!$H911)*$I$882</f>
        <v>0</v>
      </c>
      <c r="AK911" s="21">
        <f>+SUMIFS(Resultados_Dic3!AF$3:AF$99980,Resultados_Dic3!$F$3:$F$99980,Produccion_UO!$K911,Resultados_Dic3!$D$3:$D$99980,$L$882,Resultados_Dic3!$E$3:$E$99980,Produccion_UO!$J911,Resultados_Dic3!$A$3:$A$99980,Produccion_UO!$H911)*$I$882</f>
        <v>0</v>
      </c>
      <c r="AL911" s="21">
        <f>+SUMIFS(Resultados_Dic3!AG$3:AG$99980,Resultados_Dic3!$F$3:$F$99980,Produccion_UO!$K911,Resultados_Dic3!$D$3:$D$99980,$L$882,Resultados_Dic3!$E$3:$E$99980,Produccion_UO!$J911,Resultados_Dic3!$A$3:$A$99980,Produccion_UO!$H911)*$I$882</f>
        <v>0</v>
      </c>
      <c r="AM911" s="21">
        <f>+SUMIFS(Resultados_Dic3!AH$3:AH$99980,Resultados_Dic3!$F$3:$F$99980,Produccion_UO!$K911,Resultados_Dic3!$D$3:$D$99980,$L$882,Resultados_Dic3!$E$3:$E$99980,Produccion_UO!$J911,Resultados_Dic3!$A$3:$A$99980,Produccion_UO!$H911)*$I$882</f>
        <v>0</v>
      </c>
      <c r="AN911" s="21">
        <f>+SUMIFS(Resultados_Dic3!AI$3:AI$99980,Resultados_Dic3!$F$3:$F$99980,Produccion_UO!$K911,Resultados_Dic3!$D$3:$D$99980,$L$882,Resultados_Dic3!$E$3:$E$99980,Produccion_UO!$J911,Resultados_Dic3!$A$3:$A$99980,Produccion_UO!$H911)*$I$882</f>
        <v>0</v>
      </c>
      <c r="AO911" s="21">
        <f>+SUMIFS(Resultados_Dic3!AJ$3:AJ$99980,Resultados_Dic3!$F$3:$F$99980,Produccion_UO!$K911,Resultados_Dic3!$D$3:$D$99980,$L$882,Resultados_Dic3!$E$3:$E$99980,Produccion_UO!$J911,Resultados_Dic3!$A$3:$A$99980,Produccion_UO!$H911)*$I$882</f>
        <v>0</v>
      </c>
      <c r="AP911" s="21">
        <f>+SUMIFS(Resultados_Dic3!AK$3:AK$99980,Resultados_Dic3!$F$3:$F$99980,Produccion_UO!$K911,Resultados_Dic3!$D$3:$D$99980,$L$882,Resultados_Dic3!$E$3:$E$99980,Produccion_UO!$J911,Resultados_Dic3!$A$3:$A$99980,Produccion_UO!$H911)*$I$882</f>
        <v>0</v>
      </c>
      <c r="AQ911" s="21">
        <f>+SUMIFS(Resultados_Dic3!AL$3:AL$99980,Resultados_Dic3!$F$3:$F$99980,Produccion_UO!$K911,Resultados_Dic3!$D$3:$D$99980,$L$882,Resultados_Dic3!$E$3:$E$99980,Produccion_UO!$J911,Resultados_Dic3!$A$3:$A$99980,Produccion_UO!$H911)*$I$882</f>
        <v>0</v>
      </c>
      <c r="AR911" s="21">
        <f>+SUMIFS(Resultados_Dic3!AM$3:AM$99980,Resultados_Dic3!$F$3:$F$99980,Produccion_UO!$K911,Resultados_Dic3!$D$3:$D$99980,$L$882,Resultados_Dic3!$E$3:$E$99980,Produccion_UO!$J911,Resultados_Dic3!$A$3:$A$99980,Produccion_UO!$H911)*$I$882</f>
        <v>0</v>
      </c>
    </row>
    <row r="912" spans="8:44" x14ac:dyDescent="0.25">
      <c r="H912" s="17" t="str">
        <f t="shared" si="241"/>
        <v>DIC5</v>
      </c>
      <c r="J912" s="24" t="s">
        <v>109</v>
      </c>
      <c r="K912" s="13" t="s">
        <v>463</v>
      </c>
      <c r="L912" s="13" t="s">
        <v>326</v>
      </c>
      <c r="M912" s="21">
        <f>+SUMIFS(Resultados_Dic3!H$3:H$99980,Resultados_Dic3!$F$3:$F$99980,Produccion_UO!$K912,Resultados_Dic3!$D$3:$D$99980,$L$882,Resultados_Dic3!$E$3:$E$99980,Produccion_UO!$J912,Resultados_Dic3!$A$3:$A$99980,Produccion_UO!$H912)*$I$882</f>
        <v>0</v>
      </c>
      <c r="N912" s="21">
        <f>+SUMIFS(Resultados_Dic3!I$3:I$99980,Resultados_Dic3!$F$3:$F$99980,Produccion_UO!$K912,Resultados_Dic3!$D$3:$D$99980,$L$882,Resultados_Dic3!$E$3:$E$99980,Produccion_UO!$J912,Resultados_Dic3!$A$3:$A$99980,Produccion_UO!$H912)*$I$882</f>
        <v>0</v>
      </c>
      <c r="O912" s="21">
        <f>+SUMIFS(Resultados_Dic3!J$3:J$99980,Resultados_Dic3!$F$3:$F$99980,Produccion_UO!$K912,Resultados_Dic3!$D$3:$D$99980,$L$882,Resultados_Dic3!$E$3:$E$99980,Produccion_UO!$J912,Resultados_Dic3!$A$3:$A$99980,Produccion_UO!$H912)*$I$882</f>
        <v>0</v>
      </c>
      <c r="P912" s="21">
        <f>+SUMIFS(Resultados_Dic3!K$3:K$99980,Resultados_Dic3!$F$3:$F$99980,Produccion_UO!$K912,Resultados_Dic3!$D$3:$D$99980,$L$882,Resultados_Dic3!$E$3:$E$99980,Produccion_UO!$J912,Resultados_Dic3!$A$3:$A$99980,Produccion_UO!$H912)*$I$882</f>
        <v>0</v>
      </c>
      <c r="Q912" s="21">
        <f>+SUMIFS(Resultados_Dic3!L$3:L$99980,Resultados_Dic3!$F$3:$F$99980,Produccion_UO!$K912,Resultados_Dic3!$D$3:$D$99980,$L$882,Resultados_Dic3!$E$3:$E$99980,Produccion_UO!$J912,Resultados_Dic3!$A$3:$A$99980,Produccion_UO!$H912)*$I$882</f>
        <v>0</v>
      </c>
      <c r="R912" s="21">
        <f>+SUMIFS(Resultados_Dic3!M$3:M$99980,Resultados_Dic3!$F$3:$F$99980,Produccion_UO!$K912,Resultados_Dic3!$D$3:$D$99980,$L$882,Resultados_Dic3!$E$3:$E$99980,Produccion_UO!$J912,Resultados_Dic3!$A$3:$A$99980,Produccion_UO!$H912)*$I$882</f>
        <v>0</v>
      </c>
      <c r="S912" s="21">
        <f>+SUMIFS(Resultados_Dic3!N$3:N$99980,Resultados_Dic3!$F$3:$F$99980,Produccion_UO!$K912,Resultados_Dic3!$D$3:$D$99980,$L$882,Resultados_Dic3!$E$3:$E$99980,Produccion_UO!$J912,Resultados_Dic3!$A$3:$A$99980,Produccion_UO!$H912)*$I$882</f>
        <v>0</v>
      </c>
      <c r="T912" s="21">
        <f>+SUMIFS(Resultados_Dic3!O$3:O$99980,Resultados_Dic3!$F$3:$F$99980,Produccion_UO!$K912,Resultados_Dic3!$D$3:$D$99980,$L$882,Resultados_Dic3!$E$3:$E$99980,Produccion_UO!$J912,Resultados_Dic3!$A$3:$A$99980,Produccion_UO!$H912)*$I$882</f>
        <v>0</v>
      </c>
      <c r="U912" s="21">
        <f>+SUMIFS(Resultados_Dic3!P$3:P$99980,Resultados_Dic3!$F$3:$F$99980,Produccion_UO!$K912,Resultados_Dic3!$D$3:$D$99980,$L$882,Resultados_Dic3!$E$3:$E$99980,Produccion_UO!$J912,Resultados_Dic3!$A$3:$A$99980,Produccion_UO!$H912)*$I$882</f>
        <v>0</v>
      </c>
      <c r="V912" s="21">
        <f>+SUMIFS(Resultados_Dic3!Q$3:Q$99980,Resultados_Dic3!$F$3:$F$99980,Produccion_UO!$K912,Resultados_Dic3!$D$3:$D$99980,$L$882,Resultados_Dic3!$E$3:$E$99980,Produccion_UO!$J912,Resultados_Dic3!$A$3:$A$99980,Produccion_UO!$H912)*$I$882</f>
        <v>0</v>
      </c>
      <c r="W912" s="21">
        <f>+SUMIFS(Resultados_Dic3!R$3:R$99980,Resultados_Dic3!$F$3:$F$99980,Produccion_UO!$K912,Resultados_Dic3!$D$3:$D$99980,$L$882,Resultados_Dic3!$E$3:$E$99980,Produccion_UO!$J912,Resultados_Dic3!$A$3:$A$99980,Produccion_UO!$H912)*$I$882</f>
        <v>0</v>
      </c>
      <c r="X912" s="21">
        <f>+SUMIFS(Resultados_Dic3!S$3:S$99980,Resultados_Dic3!$F$3:$F$99980,Produccion_UO!$K912,Resultados_Dic3!$D$3:$D$99980,$L$882,Resultados_Dic3!$E$3:$E$99980,Produccion_UO!$J912,Resultados_Dic3!$A$3:$A$99980,Produccion_UO!$H912)*$I$882</f>
        <v>0</v>
      </c>
      <c r="Y912" s="21">
        <f>+SUMIFS(Resultados_Dic3!T$3:T$99980,Resultados_Dic3!$F$3:$F$99980,Produccion_UO!$K912,Resultados_Dic3!$D$3:$D$99980,$L$882,Resultados_Dic3!$E$3:$E$99980,Produccion_UO!$J912,Resultados_Dic3!$A$3:$A$99980,Produccion_UO!$H912)*$I$882</f>
        <v>0</v>
      </c>
      <c r="Z912" s="21">
        <f>+SUMIFS(Resultados_Dic3!U$3:U$99980,Resultados_Dic3!$F$3:$F$99980,Produccion_UO!$K912,Resultados_Dic3!$D$3:$D$99980,$L$882,Resultados_Dic3!$E$3:$E$99980,Produccion_UO!$J912,Resultados_Dic3!$A$3:$A$99980,Produccion_UO!$H912)*$I$882</f>
        <v>0</v>
      </c>
      <c r="AA912" s="21">
        <f>+SUMIFS(Resultados_Dic3!V$3:V$99980,Resultados_Dic3!$F$3:$F$99980,Produccion_UO!$K912,Resultados_Dic3!$D$3:$D$99980,$L$882,Resultados_Dic3!$E$3:$E$99980,Produccion_UO!$J912,Resultados_Dic3!$A$3:$A$99980,Produccion_UO!$H912)*$I$882</f>
        <v>0</v>
      </c>
      <c r="AB912" s="21">
        <f>+SUMIFS(Resultados_Dic3!W$3:W$99980,Resultados_Dic3!$F$3:$F$99980,Produccion_UO!$K912,Resultados_Dic3!$D$3:$D$99980,$L$882,Resultados_Dic3!$E$3:$E$99980,Produccion_UO!$J912,Resultados_Dic3!$A$3:$A$99980,Produccion_UO!$H912)*$I$882</f>
        <v>0</v>
      </c>
      <c r="AC912" s="21">
        <f>+SUMIFS(Resultados_Dic3!X$3:X$99980,Resultados_Dic3!$F$3:$F$99980,Produccion_UO!$K912,Resultados_Dic3!$D$3:$D$99980,$L$882,Resultados_Dic3!$E$3:$E$99980,Produccion_UO!$J912,Resultados_Dic3!$A$3:$A$99980,Produccion_UO!$H912)*$I$882</f>
        <v>0</v>
      </c>
      <c r="AD912" s="21">
        <f>+SUMIFS(Resultados_Dic3!Y$3:Y$99980,Resultados_Dic3!$F$3:$F$99980,Produccion_UO!$K912,Resultados_Dic3!$D$3:$D$99980,$L$882,Resultados_Dic3!$E$3:$E$99980,Produccion_UO!$J912,Resultados_Dic3!$A$3:$A$99980,Produccion_UO!$H912)*$I$882</f>
        <v>0</v>
      </c>
      <c r="AE912" s="21">
        <f>+SUMIFS(Resultados_Dic3!Z$3:Z$99980,Resultados_Dic3!$F$3:$F$99980,Produccion_UO!$K912,Resultados_Dic3!$D$3:$D$99980,$L$882,Resultados_Dic3!$E$3:$E$99980,Produccion_UO!$J912,Resultados_Dic3!$A$3:$A$99980,Produccion_UO!$H912)*$I$882</f>
        <v>0</v>
      </c>
      <c r="AF912" s="21">
        <f>+SUMIFS(Resultados_Dic3!AA$3:AA$99980,Resultados_Dic3!$F$3:$F$99980,Produccion_UO!$K912,Resultados_Dic3!$D$3:$D$99980,$L$882,Resultados_Dic3!$E$3:$E$99980,Produccion_UO!$J912,Resultados_Dic3!$A$3:$A$99980,Produccion_UO!$H912)*$I$882</f>
        <v>0</v>
      </c>
      <c r="AG912" s="21">
        <f>+SUMIFS(Resultados_Dic3!AB$3:AB$99980,Resultados_Dic3!$F$3:$F$99980,Produccion_UO!$K912,Resultados_Dic3!$D$3:$D$99980,$L$882,Resultados_Dic3!$E$3:$E$99980,Produccion_UO!$J912,Resultados_Dic3!$A$3:$A$99980,Produccion_UO!$H912)*$I$882</f>
        <v>0</v>
      </c>
      <c r="AH912" s="21">
        <f>+SUMIFS(Resultados_Dic3!AC$3:AC$99980,Resultados_Dic3!$F$3:$F$99980,Produccion_UO!$K912,Resultados_Dic3!$D$3:$D$99980,$L$882,Resultados_Dic3!$E$3:$E$99980,Produccion_UO!$J912,Resultados_Dic3!$A$3:$A$99980,Produccion_UO!$H912)*$I$882</f>
        <v>0</v>
      </c>
      <c r="AI912" s="21">
        <f>+SUMIFS(Resultados_Dic3!AD$3:AD$99980,Resultados_Dic3!$F$3:$F$99980,Produccion_UO!$K912,Resultados_Dic3!$D$3:$D$99980,$L$882,Resultados_Dic3!$E$3:$E$99980,Produccion_UO!$J912,Resultados_Dic3!$A$3:$A$99980,Produccion_UO!$H912)*$I$882</f>
        <v>0</v>
      </c>
      <c r="AJ912" s="21">
        <f>+SUMIFS(Resultados_Dic3!AE$3:AE$99980,Resultados_Dic3!$F$3:$F$99980,Produccion_UO!$K912,Resultados_Dic3!$D$3:$D$99980,$L$882,Resultados_Dic3!$E$3:$E$99980,Produccion_UO!$J912,Resultados_Dic3!$A$3:$A$99980,Produccion_UO!$H912)*$I$882</f>
        <v>0</v>
      </c>
      <c r="AK912" s="21">
        <f>+SUMIFS(Resultados_Dic3!AF$3:AF$99980,Resultados_Dic3!$F$3:$F$99980,Produccion_UO!$K912,Resultados_Dic3!$D$3:$D$99980,$L$882,Resultados_Dic3!$E$3:$E$99980,Produccion_UO!$J912,Resultados_Dic3!$A$3:$A$99980,Produccion_UO!$H912)*$I$882</f>
        <v>0</v>
      </c>
      <c r="AL912" s="21">
        <f>+SUMIFS(Resultados_Dic3!AG$3:AG$99980,Resultados_Dic3!$F$3:$F$99980,Produccion_UO!$K912,Resultados_Dic3!$D$3:$D$99980,$L$882,Resultados_Dic3!$E$3:$E$99980,Produccion_UO!$J912,Resultados_Dic3!$A$3:$A$99980,Produccion_UO!$H912)*$I$882</f>
        <v>0</v>
      </c>
      <c r="AM912" s="21">
        <f>+SUMIFS(Resultados_Dic3!AH$3:AH$99980,Resultados_Dic3!$F$3:$F$99980,Produccion_UO!$K912,Resultados_Dic3!$D$3:$D$99980,$L$882,Resultados_Dic3!$E$3:$E$99980,Produccion_UO!$J912,Resultados_Dic3!$A$3:$A$99980,Produccion_UO!$H912)*$I$882</f>
        <v>0</v>
      </c>
      <c r="AN912" s="21">
        <f>+SUMIFS(Resultados_Dic3!AI$3:AI$99980,Resultados_Dic3!$F$3:$F$99980,Produccion_UO!$K912,Resultados_Dic3!$D$3:$D$99980,$L$882,Resultados_Dic3!$E$3:$E$99980,Produccion_UO!$J912,Resultados_Dic3!$A$3:$A$99980,Produccion_UO!$H912)*$I$882</f>
        <v>0</v>
      </c>
      <c r="AO912" s="21">
        <f>+SUMIFS(Resultados_Dic3!AJ$3:AJ$99980,Resultados_Dic3!$F$3:$F$99980,Produccion_UO!$K912,Resultados_Dic3!$D$3:$D$99980,$L$882,Resultados_Dic3!$E$3:$E$99980,Produccion_UO!$J912,Resultados_Dic3!$A$3:$A$99980,Produccion_UO!$H912)*$I$882</f>
        <v>0</v>
      </c>
      <c r="AP912" s="21">
        <f>+SUMIFS(Resultados_Dic3!AK$3:AK$99980,Resultados_Dic3!$F$3:$F$99980,Produccion_UO!$K912,Resultados_Dic3!$D$3:$D$99980,$L$882,Resultados_Dic3!$E$3:$E$99980,Produccion_UO!$J912,Resultados_Dic3!$A$3:$A$99980,Produccion_UO!$H912)*$I$882</f>
        <v>0</v>
      </c>
      <c r="AQ912" s="21">
        <f>+SUMIFS(Resultados_Dic3!AL$3:AL$99980,Resultados_Dic3!$F$3:$F$99980,Produccion_UO!$K912,Resultados_Dic3!$D$3:$D$99980,$L$882,Resultados_Dic3!$E$3:$E$99980,Produccion_UO!$J912,Resultados_Dic3!$A$3:$A$99980,Produccion_UO!$H912)*$I$882</f>
        <v>0</v>
      </c>
      <c r="AR912" s="21">
        <f>+SUMIFS(Resultados_Dic3!AM$3:AM$99980,Resultados_Dic3!$F$3:$F$99980,Produccion_UO!$K912,Resultados_Dic3!$D$3:$D$99980,$L$882,Resultados_Dic3!$E$3:$E$99980,Produccion_UO!$J912,Resultados_Dic3!$A$3:$A$99980,Produccion_UO!$H912)*$I$882</f>
        <v>0</v>
      </c>
    </row>
    <row r="913" spans="8:44" x14ac:dyDescent="0.25">
      <c r="H913" s="17" t="str">
        <f t="shared" si="241"/>
        <v>DIC5</v>
      </c>
      <c r="J913" s="24" t="s">
        <v>110</v>
      </c>
      <c r="K913" s="13" t="s">
        <v>212</v>
      </c>
      <c r="L913" s="13" t="s">
        <v>328</v>
      </c>
      <c r="M913" s="21">
        <f>+SUMIFS(Resultados_Dic3!H$3:H$99980,Resultados_Dic3!$F$3:$F$99980,Produccion_UO!$K913,Resultados_Dic3!$D$3:$D$99980,$L$882,Resultados_Dic3!$E$3:$E$99980,Produccion_UO!$J913,Resultados_Dic3!$A$3:$A$99980,Produccion_UO!$H913)*$I$882</f>
        <v>4.7527927779304218</v>
      </c>
      <c r="N913" s="21">
        <f>+SUMIFS(Resultados_Dic3!I$3:I$99980,Resultados_Dic3!$F$3:$F$99980,Produccion_UO!$K913,Resultados_Dic3!$D$3:$D$99980,$L$882,Resultados_Dic3!$E$3:$E$99980,Produccion_UO!$J913,Resultados_Dic3!$A$3:$A$99980,Produccion_UO!$H913)*$I$882</f>
        <v>4.7527927779304218</v>
      </c>
      <c r="O913" s="21">
        <f>+SUMIFS(Resultados_Dic3!J$3:J$99980,Resultados_Dic3!$F$3:$F$99980,Produccion_UO!$K913,Resultados_Dic3!$D$3:$D$99980,$L$882,Resultados_Dic3!$E$3:$E$99980,Produccion_UO!$J913,Resultados_Dic3!$A$3:$A$99980,Produccion_UO!$H913)*$I$882</f>
        <v>4.7527927779304218</v>
      </c>
      <c r="P913" s="21">
        <f>+SUMIFS(Resultados_Dic3!K$3:K$99980,Resultados_Dic3!$F$3:$F$99980,Produccion_UO!$K913,Resultados_Dic3!$D$3:$D$99980,$L$882,Resultados_Dic3!$E$3:$E$99980,Produccion_UO!$J913,Resultados_Dic3!$A$3:$A$99980,Produccion_UO!$H913)*$I$882</f>
        <v>4.7527927779304218</v>
      </c>
      <c r="Q913" s="21">
        <f>+SUMIFS(Resultados_Dic3!L$3:L$99980,Resultados_Dic3!$F$3:$F$99980,Produccion_UO!$K913,Resultados_Dic3!$D$3:$D$99980,$L$882,Resultados_Dic3!$E$3:$E$99980,Produccion_UO!$J913,Resultados_Dic3!$A$3:$A$99980,Produccion_UO!$H913)*$I$882</f>
        <v>4.7527927779304218</v>
      </c>
      <c r="R913" s="21">
        <f>+SUMIFS(Resultados_Dic3!M$3:M$99980,Resultados_Dic3!$F$3:$F$99980,Produccion_UO!$K913,Resultados_Dic3!$D$3:$D$99980,$L$882,Resultados_Dic3!$E$3:$E$99980,Produccion_UO!$J913,Resultados_Dic3!$A$3:$A$99980,Produccion_UO!$H913)*$I$882</f>
        <v>4.7527927779304218</v>
      </c>
      <c r="S913" s="21">
        <f>+SUMIFS(Resultados_Dic3!N$3:N$99980,Resultados_Dic3!$F$3:$F$99980,Produccion_UO!$K913,Resultados_Dic3!$D$3:$D$99980,$L$882,Resultados_Dic3!$E$3:$E$99980,Produccion_UO!$J913,Resultados_Dic3!$A$3:$A$99980,Produccion_UO!$H913)*$I$882</f>
        <v>4.7527927779304218</v>
      </c>
      <c r="T913" s="21">
        <f>+SUMIFS(Resultados_Dic3!O$3:O$99980,Resultados_Dic3!$F$3:$F$99980,Produccion_UO!$K913,Resultados_Dic3!$D$3:$D$99980,$L$882,Resultados_Dic3!$E$3:$E$99980,Produccion_UO!$J913,Resultados_Dic3!$A$3:$A$99980,Produccion_UO!$H913)*$I$882</f>
        <v>4.7527927779304218</v>
      </c>
      <c r="U913" s="21">
        <f>+SUMIFS(Resultados_Dic3!P$3:P$99980,Resultados_Dic3!$F$3:$F$99980,Produccion_UO!$K913,Resultados_Dic3!$D$3:$D$99980,$L$882,Resultados_Dic3!$E$3:$E$99980,Produccion_UO!$J913,Resultados_Dic3!$A$3:$A$99980,Produccion_UO!$H913)*$I$882</f>
        <v>4.518716456985759</v>
      </c>
      <c r="V913" s="21">
        <f>+SUMIFS(Resultados_Dic3!Q$3:Q$99980,Resultados_Dic3!$F$3:$F$99980,Produccion_UO!$K913,Resultados_Dic3!$D$3:$D$99980,$L$882,Resultados_Dic3!$E$3:$E$99980,Produccion_UO!$J913,Resultados_Dic3!$A$3:$A$99980,Produccion_UO!$H913)*$I$882</f>
        <v>0</v>
      </c>
      <c r="W913" s="21">
        <f>+SUMIFS(Resultados_Dic3!R$3:R$99980,Resultados_Dic3!$F$3:$F$99980,Produccion_UO!$K913,Resultados_Dic3!$D$3:$D$99980,$L$882,Resultados_Dic3!$E$3:$E$99980,Produccion_UO!$J913,Resultados_Dic3!$A$3:$A$99980,Produccion_UO!$H913)*$I$882</f>
        <v>0</v>
      </c>
      <c r="X913" s="21">
        <f>+SUMIFS(Resultados_Dic3!S$3:S$99980,Resultados_Dic3!$F$3:$F$99980,Produccion_UO!$K913,Resultados_Dic3!$D$3:$D$99980,$L$882,Resultados_Dic3!$E$3:$E$99980,Produccion_UO!$J913,Resultados_Dic3!$A$3:$A$99980,Produccion_UO!$H913)*$I$882</f>
        <v>0</v>
      </c>
      <c r="Y913" s="21">
        <f>+SUMIFS(Resultados_Dic3!T$3:T$99980,Resultados_Dic3!$F$3:$F$99980,Produccion_UO!$K913,Resultados_Dic3!$D$3:$D$99980,$L$882,Resultados_Dic3!$E$3:$E$99980,Produccion_UO!$J913,Resultados_Dic3!$A$3:$A$99980,Produccion_UO!$H913)*$I$882</f>
        <v>0</v>
      </c>
      <c r="Z913" s="21">
        <f>+SUMIFS(Resultados_Dic3!U$3:U$99980,Resultados_Dic3!$F$3:$F$99980,Produccion_UO!$K913,Resultados_Dic3!$D$3:$D$99980,$L$882,Resultados_Dic3!$E$3:$E$99980,Produccion_UO!$J913,Resultados_Dic3!$A$3:$A$99980,Produccion_UO!$H913)*$I$882</f>
        <v>0</v>
      </c>
      <c r="AA913" s="21">
        <f>+SUMIFS(Resultados_Dic3!V$3:V$99980,Resultados_Dic3!$F$3:$F$99980,Produccion_UO!$K913,Resultados_Dic3!$D$3:$D$99980,$L$882,Resultados_Dic3!$E$3:$E$99980,Produccion_UO!$J913,Resultados_Dic3!$A$3:$A$99980,Produccion_UO!$H913)*$I$882</f>
        <v>0</v>
      </c>
      <c r="AB913" s="21">
        <f>+SUMIFS(Resultados_Dic3!W$3:W$99980,Resultados_Dic3!$F$3:$F$99980,Produccion_UO!$K913,Resultados_Dic3!$D$3:$D$99980,$L$882,Resultados_Dic3!$E$3:$E$99980,Produccion_UO!$J913,Resultados_Dic3!$A$3:$A$99980,Produccion_UO!$H913)*$I$882</f>
        <v>0</v>
      </c>
      <c r="AC913" s="21">
        <f>+SUMIFS(Resultados_Dic3!X$3:X$99980,Resultados_Dic3!$F$3:$F$99980,Produccion_UO!$K913,Resultados_Dic3!$D$3:$D$99980,$L$882,Resultados_Dic3!$E$3:$E$99980,Produccion_UO!$J913,Resultados_Dic3!$A$3:$A$99980,Produccion_UO!$H913)*$I$882</f>
        <v>0</v>
      </c>
      <c r="AD913" s="21">
        <f>+SUMIFS(Resultados_Dic3!Y$3:Y$99980,Resultados_Dic3!$F$3:$F$99980,Produccion_UO!$K913,Resultados_Dic3!$D$3:$D$99980,$L$882,Resultados_Dic3!$E$3:$E$99980,Produccion_UO!$J913,Resultados_Dic3!$A$3:$A$99980,Produccion_UO!$H913)*$I$882</f>
        <v>0</v>
      </c>
      <c r="AE913" s="21">
        <f>+SUMIFS(Resultados_Dic3!Z$3:Z$99980,Resultados_Dic3!$F$3:$F$99980,Produccion_UO!$K913,Resultados_Dic3!$D$3:$D$99980,$L$882,Resultados_Dic3!$E$3:$E$99980,Produccion_UO!$J913,Resultados_Dic3!$A$3:$A$99980,Produccion_UO!$H913)*$I$882</f>
        <v>0</v>
      </c>
      <c r="AF913" s="21">
        <f>+SUMIFS(Resultados_Dic3!AA$3:AA$99980,Resultados_Dic3!$F$3:$F$99980,Produccion_UO!$K913,Resultados_Dic3!$D$3:$D$99980,$L$882,Resultados_Dic3!$E$3:$E$99980,Produccion_UO!$J913,Resultados_Dic3!$A$3:$A$99980,Produccion_UO!$H913)*$I$882</f>
        <v>0</v>
      </c>
      <c r="AG913" s="21">
        <f>+SUMIFS(Resultados_Dic3!AB$3:AB$99980,Resultados_Dic3!$F$3:$F$99980,Produccion_UO!$K913,Resultados_Dic3!$D$3:$D$99980,$L$882,Resultados_Dic3!$E$3:$E$99980,Produccion_UO!$J913,Resultados_Dic3!$A$3:$A$99980,Produccion_UO!$H913)*$I$882</f>
        <v>0</v>
      </c>
      <c r="AH913" s="21">
        <f>+SUMIFS(Resultados_Dic3!AC$3:AC$99980,Resultados_Dic3!$F$3:$F$99980,Produccion_UO!$K913,Resultados_Dic3!$D$3:$D$99980,$L$882,Resultados_Dic3!$E$3:$E$99980,Produccion_UO!$J913,Resultados_Dic3!$A$3:$A$99980,Produccion_UO!$H913)*$I$882</f>
        <v>0</v>
      </c>
      <c r="AI913" s="21">
        <f>+SUMIFS(Resultados_Dic3!AD$3:AD$99980,Resultados_Dic3!$F$3:$F$99980,Produccion_UO!$K913,Resultados_Dic3!$D$3:$D$99980,$L$882,Resultados_Dic3!$E$3:$E$99980,Produccion_UO!$J913,Resultados_Dic3!$A$3:$A$99980,Produccion_UO!$H913)*$I$882</f>
        <v>0</v>
      </c>
      <c r="AJ913" s="21">
        <f>+SUMIFS(Resultados_Dic3!AE$3:AE$99980,Resultados_Dic3!$F$3:$F$99980,Produccion_UO!$K913,Resultados_Dic3!$D$3:$D$99980,$L$882,Resultados_Dic3!$E$3:$E$99980,Produccion_UO!$J913,Resultados_Dic3!$A$3:$A$99980,Produccion_UO!$H913)*$I$882</f>
        <v>0</v>
      </c>
      <c r="AK913" s="21">
        <f>+SUMIFS(Resultados_Dic3!AF$3:AF$99980,Resultados_Dic3!$F$3:$F$99980,Produccion_UO!$K913,Resultados_Dic3!$D$3:$D$99980,$L$882,Resultados_Dic3!$E$3:$E$99980,Produccion_UO!$J913,Resultados_Dic3!$A$3:$A$99980,Produccion_UO!$H913)*$I$882</f>
        <v>0</v>
      </c>
      <c r="AL913" s="21">
        <f>+SUMIFS(Resultados_Dic3!AG$3:AG$99980,Resultados_Dic3!$F$3:$F$99980,Produccion_UO!$K913,Resultados_Dic3!$D$3:$D$99980,$L$882,Resultados_Dic3!$E$3:$E$99980,Produccion_UO!$J913,Resultados_Dic3!$A$3:$A$99980,Produccion_UO!$H913)*$I$882</f>
        <v>0</v>
      </c>
      <c r="AM913" s="21">
        <f>+SUMIFS(Resultados_Dic3!AH$3:AH$99980,Resultados_Dic3!$F$3:$F$99980,Produccion_UO!$K913,Resultados_Dic3!$D$3:$D$99980,$L$882,Resultados_Dic3!$E$3:$E$99980,Produccion_UO!$J913,Resultados_Dic3!$A$3:$A$99980,Produccion_UO!$H913)*$I$882</f>
        <v>0</v>
      </c>
      <c r="AN913" s="21">
        <f>+SUMIFS(Resultados_Dic3!AI$3:AI$99980,Resultados_Dic3!$F$3:$F$99980,Produccion_UO!$K913,Resultados_Dic3!$D$3:$D$99980,$L$882,Resultados_Dic3!$E$3:$E$99980,Produccion_UO!$J913,Resultados_Dic3!$A$3:$A$99980,Produccion_UO!$H913)*$I$882</f>
        <v>0</v>
      </c>
      <c r="AO913" s="21">
        <f>+SUMIFS(Resultados_Dic3!AJ$3:AJ$99980,Resultados_Dic3!$F$3:$F$99980,Produccion_UO!$K913,Resultados_Dic3!$D$3:$D$99980,$L$882,Resultados_Dic3!$E$3:$E$99980,Produccion_UO!$J913,Resultados_Dic3!$A$3:$A$99980,Produccion_UO!$H913)*$I$882</f>
        <v>0</v>
      </c>
      <c r="AP913" s="21">
        <f>+SUMIFS(Resultados_Dic3!AK$3:AK$99980,Resultados_Dic3!$F$3:$F$99980,Produccion_UO!$K913,Resultados_Dic3!$D$3:$D$99980,$L$882,Resultados_Dic3!$E$3:$E$99980,Produccion_UO!$J913,Resultados_Dic3!$A$3:$A$99980,Produccion_UO!$H913)*$I$882</f>
        <v>0</v>
      </c>
      <c r="AQ913" s="21">
        <f>+SUMIFS(Resultados_Dic3!AL$3:AL$99980,Resultados_Dic3!$F$3:$F$99980,Produccion_UO!$K913,Resultados_Dic3!$D$3:$D$99980,$L$882,Resultados_Dic3!$E$3:$E$99980,Produccion_UO!$J913,Resultados_Dic3!$A$3:$A$99980,Produccion_UO!$H913)*$I$882</f>
        <v>0</v>
      </c>
      <c r="AR913" s="21">
        <f>+SUMIFS(Resultados_Dic3!AM$3:AM$99980,Resultados_Dic3!$F$3:$F$99980,Produccion_UO!$K913,Resultados_Dic3!$D$3:$D$99980,$L$882,Resultados_Dic3!$E$3:$E$99980,Produccion_UO!$J913,Resultados_Dic3!$A$3:$A$99980,Produccion_UO!$H913)*$I$882</f>
        <v>0</v>
      </c>
    </row>
    <row r="914" spans="8:44" x14ac:dyDescent="0.25">
      <c r="H914" s="17" t="str">
        <f t="shared" si="241"/>
        <v>DIC5</v>
      </c>
      <c r="J914" s="24" t="s">
        <v>111</v>
      </c>
      <c r="K914" s="13" t="s">
        <v>213</v>
      </c>
      <c r="L914" s="13" t="s">
        <v>330</v>
      </c>
      <c r="M914" s="21">
        <f>+SUMIFS(Resultados_Dic3!H$3:H$99980,Resultados_Dic3!$F$3:$F$99980,Produccion_UO!$K914,Resultados_Dic3!$D$3:$D$99980,$L$882,Resultados_Dic3!$E$3:$E$99980,Produccion_UO!$J914,Resultados_Dic3!$A$3:$A$99980,Produccion_UO!$H914)*$I$882</f>
        <v>0.55813883716789636</v>
      </c>
      <c r="N914" s="21">
        <f>+SUMIFS(Resultados_Dic3!I$3:I$99980,Resultados_Dic3!$F$3:$F$99980,Produccion_UO!$K914,Resultados_Dic3!$D$3:$D$99980,$L$882,Resultados_Dic3!$E$3:$E$99980,Produccion_UO!$J914,Resultados_Dic3!$A$3:$A$99980,Produccion_UO!$H914)*$I$882</f>
        <v>0.55813883716789636</v>
      </c>
      <c r="O914" s="21">
        <f>+SUMIFS(Resultados_Dic3!J$3:J$99980,Resultados_Dic3!$F$3:$F$99980,Produccion_UO!$K914,Resultados_Dic3!$D$3:$D$99980,$L$882,Resultados_Dic3!$E$3:$E$99980,Produccion_UO!$J914,Resultados_Dic3!$A$3:$A$99980,Produccion_UO!$H914)*$I$882</f>
        <v>0.55813883716789636</v>
      </c>
      <c r="P914" s="21">
        <f>+SUMIFS(Resultados_Dic3!K$3:K$99980,Resultados_Dic3!$F$3:$F$99980,Produccion_UO!$K914,Resultados_Dic3!$D$3:$D$99980,$L$882,Resultados_Dic3!$E$3:$E$99980,Produccion_UO!$J914,Resultados_Dic3!$A$3:$A$99980,Produccion_UO!$H914)*$I$882</f>
        <v>0.55813883716789636</v>
      </c>
      <c r="Q914" s="21">
        <f>+SUMIFS(Resultados_Dic3!L$3:L$99980,Resultados_Dic3!$F$3:$F$99980,Produccion_UO!$K914,Resultados_Dic3!$D$3:$D$99980,$L$882,Resultados_Dic3!$E$3:$E$99980,Produccion_UO!$J914,Resultados_Dic3!$A$3:$A$99980,Produccion_UO!$H914)*$I$882</f>
        <v>0.55813883716789636</v>
      </c>
      <c r="R914" s="21">
        <f>+SUMIFS(Resultados_Dic3!M$3:M$99980,Resultados_Dic3!$F$3:$F$99980,Produccion_UO!$K914,Resultados_Dic3!$D$3:$D$99980,$L$882,Resultados_Dic3!$E$3:$E$99980,Produccion_UO!$J914,Resultados_Dic3!$A$3:$A$99980,Produccion_UO!$H914)*$I$882</f>
        <v>0.55813883716789636</v>
      </c>
      <c r="S914" s="21">
        <f>+SUMIFS(Resultados_Dic3!N$3:N$99980,Resultados_Dic3!$F$3:$F$99980,Produccion_UO!$K914,Resultados_Dic3!$D$3:$D$99980,$L$882,Resultados_Dic3!$E$3:$E$99980,Produccion_UO!$J914,Resultados_Dic3!$A$3:$A$99980,Produccion_UO!$H914)*$I$882</f>
        <v>0.55813883716789636</v>
      </c>
      <c r="T914" s="21">
        <f>+SUMIFS(Resultados_Dic3!O$3:O$99980,Resultados_Dic3!$F$3:$F$99980,Produccion_UO!$K914,Resultados_Dic3!$D$3:$D$99980,$L$882,Resultados_Dic3!$E$3:$E$99980,Produccion_UO!$J914,Resultados_Dic3!$A$3:$A$99980,Produccion_UO!$H914)*$I$882</f>
        <v>0.55813883716789636</v>
      </c>
      <c r="U914" s="21">
        <f>+SUMIFS(Resultados_Dic3!P$3:P$99980,Resultados_Dic3!$F$3:$F$99980,Produccion_UO!$K914,Resultados_Dic3!$D$3:$D$99980,$L$882,Resultados_Dic3!$E$3:$E$99980,Produccion_UO!$J914,Resultados_Dic3!$A$3:$A$99980,Produccion_UO!$H914)*$I$882</f>
        <v>0.55813883716789636</v>
      </c>
      <c r="V914" s="21">
        <f>+SUMIFS(Resultados_Dic3!Q$3:Q$99980,Resultados_Dic3!$F$3:$F$99980,Produccion_UO!$K914,Resultados_Dic3!$D$3:$D$99980,$L$882,Resultados_Dic3!$E$3:$E$99980,Produccion_UO!$J914,Resultados_Dic3!$A$3:$A$99980,Produccion_UO!$H914)*$I$882</f>
        <v>0.55813883716789636</v>
      </c>
      <c r="W914" s="21">
        <f>+SUMIFS(Resultados_Dic3!R$3:R$99980,Resultados_Dic3!$F$3:$F$99980,Produccion_UO!$K914,Resultados_Dic3!$D$3:$D$99980,$L$882,Resultados_Dic3!$E$3:$E$99980,Produccion_UO!$J914,Resultados_Dic3!$A$3:$A$99980,Produccion_UO!$H914)*$I$882</f>
        <v>0.55813883716789636</v>
      </c>
      <c r="X914" s="21">
        <f>+SUMIFS(Resultados_Dic3!S$3:S$99980,Resultados_Dic3!$F$3:$F$99980,Produccion_UO!$K914,Resultados_Dic3!$D$3:$D$99980,$L$882,Resultados_Dic3!$E$3:$E$99980,Produccion_UO!$J914,Resultados_Dic3!$A$3:$A$99980,Produccion_UO!$H914)*$I$882</f>
        <v>0.55813883716789636</v>
      </c>
      <c r="Y914" s="21">
        <f>+SUMIFS(Resultados_Dic3!T$3:T$99980,Resultados_Dic3!$F$3:$F$99980,Produccion_UO!$K914,Resultados_Dic3!$D$3:$D$99980,$L$882,Resultados_Dic3!$E$3:$E$99980,Produccion_UO!$J914,Resultados_Dic3!$A$3:$A$99980,Produccion_UO!$H914)*$I$882</f>
        <v>0.55813883716789636</v>
      </c>
      <c r="Z914" s="21">
        <f>+SUMIFS(Resultados_Dic3!U$3:U$99980,Resultados_Dic3!$F$3:$F$99980,Produccion_UO!$K914,Resultados_Dic3!$D$3:$D$99980,$L$882,Resultados_Dic3!$E$3:$E$99980,Produccion_UO!$J914,Resultados_Dic3!$A$3:$A$99980,Produccion_UO!$H914)*$I$882</f>
        <v>0.55813883716789636</v>
      </c>
      <c r="AA914" s="21">
        <f>+SUMIFS(Resultados_Dic3!V$3:V$99980,Resultados_Dic3!$F$3:$F$99980,Produccion_UO!$K914,Resultados_Dic3!$D$3:$D$99980,$L$882,Resultados_Dic3!$E$3:$E$99980,Produccion_UO!$J914,Resultados_Dic3!$A$3:$A$99980,Produccion_UO!$H914)*$I$882</f>
        <v>0.27543726566125865</v>
      </c>
      <c r="AB914" s="21">
        <f>+SUMIFS(Resultados_Dic3!W$3:W$99980,Resultados_Dic3!$F$3:$F$99980,Produccion_UO!$K914,Resultados_Dic3!$D$3:$D$99980,$L$882,Resultados_Dic3!$E$3:$E$99980,Produccion_UO!$J914,Resultados_Dic3!$A$3:$A$99980,Produccion_UO!$H914)*$I$882</f>
        <v>0</v>
      </c>
      <c r="AC914" s="21">
        <f>+SUMIFS(Resultados_Dic3!X$3:X$99980,Resultados_Dic3!$F$3:$F$99980,Produccion_UO!$K914,Resultados_Dic3!$D$3:$D$99980,$L$882,Resultados_Dic3!$E$3:$E$99980,Produccion_UO!$J914,Resultados_Dic3!$A$3:$A$99980,Produccion_UO!$H914)*$I$882</f>
        <v>0</v>
      </c>
      <c r="AD914" s="21">
        <f>+SUMIFS(Resultados_Dic3!Y$3:Y$99980,Resultados_Dic3!$F$3:$F$99980,Produccion_UO!$K914,Resultados_Dic3!$D$3:$D$99980,$L$882,Resultados_Dic3!$E$3:$E$99980,Produccion_UO!$J914,Resultados_Dic3!$A$3:$A$99980,Produccion_UO!$H914)*$I$882</f>
        <v>0</v>
      </c>
      <c r="AE914" s="21">
        <f>+SUMIFS(Resultados_Dic3!Z$3:Z$99980,Resultados_Dic3!$F$3:$F$99980,Produccion_UO!$K914,Resultados_Dic3!$D$3:$D$99980,$L$882,Resultados_Dic3!$E$3:$E$99980,Produccion_UO!$J914,Resultados_Dic3!$A$3:$A$99980,Produccion_UO!$H914)*$I$882</f>
        <v>0</v>
      </c>
      <c r="AF914" s="21">
        <f>+SUMIFS(Resultados_Dic3!AA$3:AA$99980,Resultados_Dic3!$F$3:$F$99980,Produccion_UO!$K914,Resultados_Dic3!$D$3:$D$99980,$L$882,Resultados_Dic3!$E$3:$E$99980,Produccion_UO!$J914,Resultados_Dic3!$A$3:$A$99980,Produccion_UO!$H914)*$I$882</f>
        <v>0</v>
      </c>
      <c r="AG914" s="21">
        <f>+SUMIFS(Resultados_Dic3!AB$3:AB$99980,Resultados_Dic3!$F$3:$F$99980,Produccion_UO!$K914,Resultados_Dic3!$D$3:$D$99980,$L$882,Resultados_Dic3!$E$3:$E$99980,Produccion_UO!$J914,Resultados_Dic3!$A$3:$A$99980,Produccion_UO!$H914)*$I$882</f>
        <v>0</v>
      </c>
      <c r="AH914" s="21">
        <f>+SUMIFS(Resultados_Dic3!AC$3:AC$99980,Resultados_Dic3!$F$3:$F$99980,Produccion_UO!$K914,Resultados_Dic3!$D$3:$D$99980,$L$882,Resultados_Dic3!$E$3:$E$99980,Produccion_UO!$J914,Resultados_Dic3!$A$3:$A$99980,Produccion_UO!$H914)*$I$882</f>
        <v>0</v>
      </c>
      <c r="AI914" s="21">
        <f>+SUMIFS(Resultados_Dic3!AD$3:AD$99980,Resultados_Dic3!$F$3:$F$99980,Produccion_UO!$K914,Resultados_Dic3!$D$3:$D$99980,$L$882,Resultados_Dic3!$E$3:$E$99980,Produccion_UO!$J914,Resultados_Dic3!$A$3:$A$99980,Produccion_UO!$H914)*$I$882</f>
        <v>0</v>
      </c>
      <c r="AJ914" s="21">
        <f>+SUMIFS(Resultados_Dic3!AE$3:AE$99980,Resultados_Dic3!$F$3:$F$99980,Produccion_UO!$K914,Resultados_Dic3!$D$3:$D$99980,$L$882,Resultados_Dic3!$E$3:$E$99980,Produccion_UO!$J914,Resultados_Dic3!$A$3:$A$99980,Produccion_UO!$H914)*$I$882</f>
        <v>0</v>
      </c>
      <c r="AK914" s="21">
        <f>+SUMIFS(Resultados_Dic3!AF$3:AF$99980,Resultados_Dic3!$F$3:$F$99980,Produccion_UO!$K914,Resultados_Dic3!$D$3:$D$99980,$L$882,Resultados_Dic3!$E$3:$E$99980,Produccion_UO!$J914,Resultados_Dic3!$A$3:$A$99980,Produccion_UO!$H914)*$I$882</f>
        <v>0</v>
      </c>
      <c r="AL914" s="21">
        <f>+SUMIFS(Resultados_Dic3!AG$3:AG$99980,Resultados_Dic3!$F$3:$F$99980,Produccion_UO!$K914,Resultados_Dic3!$D$3:$D$99980,$L$882,Resultados_Dic3!$E$3:$E$99980,Produccion_UO!$J914,Resultados_Dic3!$A$3:$A$99980,Produccion_UO!$H914)*$I$882</f>
        <v>0</v>
      </c>
      <c r="AM914" s="21">
        <f>+SUMIFS(Resultados_Dic3!AH$3:AH$99980,Resultados_Dic3!$F$3:$F$99980,Produccion_UO!$K914,Resultados_Dic3!$D$3:$D$99980,$L$882,Resultados_Dic3!$E$3:$E$99980,Produccion_UO!$J914,Resultados_Dic3!$A$3:$A$99980,Produccion_UO!$H914)*$I$882</f>
        <v>0</v>
      </c>
      <c r="AN914" s="21">
        <f>+SUMIFS(Resultados_Dic3!AI$3:AI$99980,Resultados_Dic3!$F$3:$F$99980,Produccion_UO!$K914,Resultados_Dic3!$D$3:$D$99980,$L$882,Resultados_Dic3!$E$3:$E$99980,Produccion_UO!$J914,Resultados_Dic3!$A$3:$A$99980,Produccion_UO!$H914)*$I$882</f>
        <v>0</v>
      </c>
      <c r="AO914" s="21">
        <f>+SUMIFS(Resultados_Dic3!AJ$3:AJ$99980,Resultados_Dic3!$F$3:$F$99980,Produccion_UO!$K914,Resultados_Dic3!$D$3:$D$99980,$L$882,Resultados_Dic3!$E$3:$E$99980,Produccion_UO!$J914,Resultados_Dic3!$A$3:$A$99980,Produccion_UO!$H914)*$I$882</f>
        <v>0</v>
      </c>
      <c r="AP914" s="21">
        <f>+SUMIFS(Resultados_Dic3!AK$3:AK$99980,Resultados_Dic3!$F$3:$F$99980,Produccion_UO!$K914,Resultados_Dic3!$D$3:$D$99980,$L$882,Resultados_Dic3!$E$3:$E$99980,Produccion_UO!$J914,Resultados_Dic3!$A$3:$A$99980,Produccion_UO!$H914)*$I$882</f>
        <v>0</v>
      </c>
      <c r="AQ914" s="21">
        <f>+SUMIFS(Resultados_Dic3!AL$3:AL$99980,Resultados_Dic3!$F$3:$F$99980,Produccion_UO!$K914,Resultados_Dic3!$D$3:$D$99980,$L$882,Resultados_Dic3!$E$3:$E$99980,Produccion_UO!$J914,Resultados_Dic3!$A$3:$A$99980,Produccion_UO!$H914)*$I$882</f>
        <v>0</v>
      </c>
      <c r="AR914" s="21">
        <f>+SUMIFS(Resultados_Dic3!AM$3:AM$99980,Resultados_Dic3!$F$3:$F$99980,Produccion_UO!$K914,Resultados_Dic3!$D$3:$D$99980,$L$882,Resultados_Dic3!$E$3:$E$99980,Produccion_UO!$J914,Resultados_Dic3!$A$3:$A$99980,Produccion_UO!$H914)*$I$882</f>
        <v>0</v>
      </c>
    </row>
    <row r="915" spans="8:44" x14ac:dyDescent="0.25">
      <c r="H915" s="17" t="str">
        <f t="shared" si="241"/>
        <v>DIC5</v>
      </c>
      <c r="J915" s="24" t="s">
        <v>112</v>
      </c>
      <c r="K915" s="13" t="s">
        <v>214</v>
      </c>
      <c r="L915" s="13" t="s">
        <v>332</v>
      </c>
      <c r="M915" s="21">
        <f>+SUMIFS(Resultados_Dic3!H$3:H$99980,Resultados_Dic3!$F$3:$F$99980,Produccion_UO!$K915,Resultados_Dic3!$D$3:$D$99980,$L$882,Resultados_Dic3!$E$3:$E$99980,Produccion_UO!$J915,Resultados_Dic3!$A$3:$A$99980,Produccion_UO!$H915)*$I$882</f>
        <v>6.2137138586622807E-2</v>
      </c>
      <c r="N915" s="21">
        <f>+SUMIFS(Resultados_Dic3!I$3:I$99980,Resultados_Dic3!$F$3:$F$99980,Produccion_UO!$K915,Resultados_Dic3!$D$3:$D$99980,$L$882,Resultados_Dic3!$E$3:$E$99980,Produccion_UO!$J915,Resultados_Dic3!$A$3:$A$99980,Produccion_UO!$H915)*$I$882</f>
        <v>6.2137138586622807E-2</v>
      </c>
      <c r="O915" s="21">
        <f>+SUMIFS(Resultados_Dic3!J$3:J$99980,Resultados_Dic3!$F$3:$F$99980,Produccion_UO!$K915,Resultados_Dic3!$D$3:$D$99980,$L$882,Resultados_Dic3!$E$3:$E$99980,Produccion_UO!$J915,Resultados_Dic3!$A$3:$A$99980,Produccion_UO!$H915)*$I$882</f>
        <v>6.2137138586622807E-2</v>
      </c>
      <c r="P915" s="21">
        <f>+SUMIFS(Resultados_Dic3!K$3:K$99980,Resultados_Dic3!$F$3:$F$99980,Produccion_UO!$K915,Resultados_Dic3!$D$3:$D$99980,$L$882,Resultados_Dic3!$E$3:$E$99980,Produccion_UO!$J915,Resultados_Dic3!$A$3:$A$99980,Produccion_UO!$H915)*$I$882</f>
        <v>6.2137138586622807E-2</v>
      </c>
      <c r="Q915" s="21">
        <f>+SUMIFS(Resultados_Dic3!L$3:L$99980,Resultados_Dic3!$F$3:$F$99980,Produccion_UO!$K915,Resultados_Dic3!$D$3:$D$99980,$L$882,Resultados_Dic3!$E$3:$E$99980,Produccion_UO!$J915,Resultados_Dic3!$A$3:$A$99980,Produccion_UO!$H915)*$I$882</f>
        <v>6.2137138586622807E-2</v>
      </c>
      <c r="R915" s="21">
        <f>+SUMIFS(Resultados_Dic3!M$3:M$99980,Resultados_Dic3!$F$3:$F$99980,Produccion_UO!$K915,Resultados_Dic3!$D$3:$D$99980,$L$882,Resultados_Dic3!$E$3:$E$99980,Produccion_UO!$J915,Resultados_Dic3!$A$3:$A$99980,Produccion_UO!$H915)*$I$882</f>
        <v>6.2137138586622807E-2</v>
      </c>
      <c r="S915" s="21">
        <f>+SUMIFS(Resultados_Dic3!N$3:N$99980,Resultados_Dic3!$F$3:$F$99980,Produccion_UO!$K915,Resultados_Dic3!$D$3:$D$99980,$L$882,Resultados_Dic3!$E$3:$E$99980,Produccion_UO!$J915,Resultados_Dic3!$A$3:$A$99980,Produccion_UO!$H915)*$I$882</f>
        <v>6.2137138586622807E-2</v>
      </c>
      <c r="T915" s="21">
        <f>+SUMIFS(Resultados_Dic3!O$3:O$99980,Resultados_Dic3!$F$3:$F$99980,Produccion_UO!$K915,Resultados_Dic3!$D$3:$D$99980,$L$882,Resultados_Dic3!$E$3:$E$99980,Produccion_UO!$J915,Resultados_Dic3!$A$3:$A$99980,Produccion_UO!$H915)*$I$882</f>
        <v>6.2137138586622807E-2</v>
      </c>
      <c r="U915" s="21">
        <f>+SUMIFS(Resultados_Dic3!P$3:P$99980,Resultados_Dic3!$F$3:$F$99980,Produccion_UO!$K915,Resultados_Dic3!$D$3:$D$99980,$L$882,Resultados_Dic3!$E$3:$E$99980,Produccion_UO!$J915,Resultados_Dic3!$A$3:$A$99980,Produccion_UO!$H915)*$I$882</f>
        <v>6.2137138586622807E-2</v>
      </c>
      <c r="V915" s="21">
        <f>+SUMIFS(Resultados_Dic3!Q$3:Q$99980,Resultados_Dic3!$F$3:$F$99980,Produccion_UO!$K915,Resultados_Dic3!$D$3:$D$99980,$L$882,Resultados_Dic3!$E$3:$E$99980,Produccion_UO!$J915,Resultados_Dic3!$A$3:$A$99980,Produccion_UO!$H915)*$I$882</f>
        <v>6.2137138586622807E-2</v>
      </c>
      <c r="W915" s="21">
        <f>+SUMIFS(Resultados_Dic3!R$3:R$99980,Resultados_Dic3!$F$3:$F$99980,Produccion_UO!$K915,Resultados_Dic3!$D$3:$D$99980,$L$882,Resultados_Dic3!$E$3:$E$99980,Produccion_UO!$J915,Resultados_Dic3!$A$3:$A$99980,Produccion_UO!$H915)*$I$882</f>
        <v>6.2137138586622807E-2</v>
      </c>
      <c r="X915" s="21">
        <f>+SUMIFS(Resultados_Dic3!S$3:S$99980,Resultados_Dic3!$F$3:$F$99980,Produccion_UO!$K915,Resultados_Dic3!$D$3:$D$99980,$L$882,Resultados_Dic3!$E$3:$E$99980,Produccion_UO!$J915,Resultados_Dic3!$A$3:$A$99980,Produccion_UO!$H915)*$I$882</f>
        <v>6.2137138586622807E-2</v>
      </c>
      <c r="Y915" s="21">
        <f>+SUMIFS(Resultados_Dic3!T$3:T$99980,Resultados_Dic3!$F$3:$F$99980,Produccion_UO!$K915,Resultados_Dic3!$D$3:$D$99980,$L$882,Resultados_Dic3!$E$3:$E$99980,Produccion_UO!$J915,Resultados_Dic3!$A$3:$A$99980,Produccion_UO!$H915)*$I$882</f>
        <v>6.2137138586622807E-2</v>
      </c>
      <c r="Z915" s="21">
        <f>+SUMIFS(Resultados_Dic3!U$3:U$99980,Resultados_Dic3!$F$3:$F$99980,Produccion_UO!$K915,Resultados_Dic3!$D$3:$D$99980,$L$882,Resultados_Dic3!$E$3:$E$99980,Produccion_UO!$J915,Resultados_Dic3!$A$3:$A$99980,Produccion_UO!$H915)*$I$882</f>
        <v>6.2137138586622807E-2</v>
      </c>
      <c r="AA915" s="21">
        <f>+SUMIFS(Resultados_Dic3!V$3:V$99980,Resultados_Dic3!$F$3:$F$99980,Produccion_UO!$K915,Resultados_Dic3!$D$3:$D$99980,$L$882,Resultados_Dic3!$E$3:$E$99980,Produccion_UO!$J915,Resultados_Dic3!$A$3:$A$99980,Produccion_UO!$H915)*$I$882</f>
        <v>6.2137138586622807E-2</v>
      </c>
      <c r="AB915" s="21">
        <f>+SUMIFS(Resultados_Dic3!W$3:W$99980,Resultados_Dic3!$F$3:$F$99980,Produccion_UO!$K915,Resultados_Dic3!$D$3:$D$99980,$L$882,Resultados_Dic3!$E$3:$E$99980,Produccion_UO!$J915,Resultados_Dic3!$A$3:$A$99980,Produccion_UO!$H915)*$I$882</f>
        <v>0</v>
      </c>
      <c r="AC915" s="21">
        <f>+SUMIFS(Resultados_Dic3!X$3:X$99980,Resultados_Dic3!$F$3:$F$99980,Produccion_UO!$K915,Resultados_Dic3!$D$3:$D$99980,$L$882,Resultados_Dic3!$E$3:$E$99980,Produccion_UO!$J915,Resultados_Dic3!$A$3:$A$99980,Produccion_UO!$H915)*$I$882</f>
        <v>0</v>
      </c>
      <c r="AD915" s="21">
        <f>+SUMIFS(Resultados_Dic3!Y$3:Y$99980,Resultados_Dic3!$F$3:$F$99980,Produccion_UO!$K915,Resultados_Dic3!$D$3:$D$99980,$L$882,Resultados_Dic3!$E$3:$E$99980,Produccion_UO!$J915,Resultados_Dic3!$A$3:$A$99980,Produccion_UO!$H915)*$I$882</f>
        <v>0</v>
      </c>
      <c r="AE915" s="21">
        <f>+SUMIFS(Resultados_Dic3!Z$3:Z$99980,Resultados_Dic3!$F$3:$F$99980,Produccion_UO!$K915,Resultados_Dic3!$D$3:$D$99980,$L$882,Resultados_Dic3!$E$3:$E$99980,Produccion_UO!$J915,Resultados_Dic3!$A$3:$A$99980,Produccion_UO!$H915)*$I$882</f>
        <v>0</v>
      </c>
      <c r="AF915" s="21">
        <f>+SUMIFS(Resultados_Dic3!AA$3:AA$99980,Resultados_Dic3!$F$3:$F$99980,Produccion_UO!$K915,Resultados_Dic3!$D$3:$D$99980,$L$882,Resultados_Dic3!$E$3:$E$99980,Produccion_UO!$J915,Resultados_Dic3!$A$3:$A$99980,Produccion_UO!$H915)*$I$882</f>
        <v>0</v>
      </c>
      <c r="AG915" s="21">
        <f>+SUMIFS(Resultados_Dic3!AB$3:AB$99980,Resultados_Dic3!$F$3:$F$99980,Produccion_UO!$K915,Resultados_Dic3!$D$3:$D$99980,$L$882,Resultados_Dic3!$E$3:$E$99980,Produccion_UO!$J915,Resultados_Dic3!$A$3:$A$99980,Produccion_UO!$H915)*$I$882</f>
        <v>0</v>
      </c>
      <c r="AH915" s="21">
        <f>+SUMIFS(Resultados_Dic3!AC$3:AC$99980,Resultados_Dic3!$F$3:$F$99980,Produccion_UO!$K915,Resultados_Dic3!$D$3:$D$99980,$L$882,Resultados_Dic3!$E$3:$E$99980,Produccion_UO!$J915,Resultados_Dic3!$A$3:$A$99980,Produccion_UO!$H915)*$I$882</f>
        <v>0</v>
      </c>
      <c r="AI915" s="21">
        <f>+SUMIFS(Resultados_Dic3!AD$3:AD$99980,Resultados_Dic3!$F$3:$F$99980,Produccion_UO!$K915,Resultados_Dic3!$D$3:$D$99980,$L$882,Resultados_Dic3!$E$3:$E$99980,Produccion_UO!$J915,Resultados_Dic3!$A$3:$A$99980,Produccion_UO!$H915)*$I$882</f>
        <v>0</v>
      </c>
      <c r="AJ915" s="21">
        <f>+SUMIFS(Resultados_Dic3!AE$3:AE$99980,Resultados_Dic3!$F$3:$F$99980,Produccion_UO!$K915,Resultados_Dic3!$D$3:$D$99980,$L$882,Resultados_Dic3!$E$3:$E$99980,Produccion_UO!$J915,Resultados_Dic3!$A$3:$A$99980,Produccion_UO!$H915)*$I$882</f>
        <v>0</v>
      </c>
      <c r="AK915" s="21">
        <f>+SUMIFS(Resultados_Dic3!AF$3:AF$99980,Resultados_Dic3!$F$3:$F$99980,Produccion_UO!$K915,Resultados_Dic3!$D$3:$D$99980,$L$882,Resultados_Dic3!$E$3:$E$99980,Produccion_UO!$J915,Resultados_Dic3!$A$3:$A$99980,Produccion_UO!$H915)*$I$882</f>
        <v>0</v>
      </c>
      <c r="AL915" s="21">
        <f>+SUMIFS(Resultados_Dic3!AG$3:AG$99980,Resultados_Dic3!$F$3:$F$99980,Produccion_UO!$K915,Resultados_Dic3!$D$3:$D$99980,$L$882,Resultados_Dic3!$E$3:$E$99980,Produccion_UO!$J915,Resultados_Dic3!$A$3:$A$99980,Produccion_UO!$H915)*$I$882</f>
        <v>0</v>
      </c>
      <c r="AM915" s="21">
        <f>+SUMIFS(Resultados_Dic3!AH$3:AH$99980,Resultados_Dic3!$F$3:$F$99980,Produccion_UO!$K915,Resultados_Dic3!$D$3:$D$99980,$L$882,Resultados_Dic3!$E$3:$E$99980,Produccion_UO!$J915,Resultados_Dic3!$A$3:$A$99980,Produccion_UO!$H915)*$I$882</f>
        <v>0</v>
      </c>
      <c r="AN915" s="21">
        <f>+SUMIFS(Resultados_Dic3!AI$3:AI$99980,Resultados_Dic3!$F$3:$F$99980,Produccion_UO!$K915,Resultados_Dic3!$D$3:$D$99980,$L$882,Resultados_Dic3!$E$3:$E$99980,Produccion_UO!$J915,Resultados_Dic3!$A$3:$A$99980,Produccion_UO!$H915)*$I$882</f>
        <v>0</v>
      </c>
      <c r="AO915" s="21">
        <f>+SUMIFS(Resultados_Dic3!AJ$3:AJ$99980,Resultados_Dic3!$F$3:$F$99980,Produccion_UO!$K915,Resultados_Dic3!$D$3:$D$99980,$L$882,Resultados_Dic3!$E$3:$E$99980,Produccion_UO!$J915,Resultados_Dic3!$A$3:$A$99980,Produccion_UO!$H915)*$I$882</f>
        <v>0</v>
      </c>
      <c r="AP915" s="21">
        <f>+SUMIFS(Resultados_Dic3!AK$3:AK$99980,Resultados_Dic3!$F$3:$F$99980,Produccion_UO!$K915,Resultados_Dic3!$D$3:$D$99980,$L$882,Resultados_Dic3!$E$3:$E$99980,Produccion_UO!$J915,Resultados_Dic3!$A$3:$A$99980,Produccion_UO!$H915)*$I$882</f>
        <v>0</v>
      </c>
      <c r="AQ915" s="21">
        <f>+SUMIFS(Resultados_Dic3!AL$3:AL$99980,Resultados_Dic3!$F$3:$F$99980,Produccion_UO!$K915,Resultados_Dic3!$D$3:$D$99980,$L$882,Resultados_Dic3!$E$3:$E$99980,Produccion_UO!$J915,Resultados_Dic3!$A$3:$A$99980,Produccion_UO!$H915)*$I$882</f>
        <v>0</v>
      </c>
      <c r="AR915" s="21">
        <f>+SUMIFS(Resultados_Dic3!AM$3:AM$99980,Resultados_Dic3!$F$3:$F$99980,Produccion_UO!$K915,Resultados_Dic3!$D$3:$D$99980,$L$882,Resultados_Dic3!$E$3:$E$99980,Produccion_UO!$J915,Resultados_Dic3!$A$3:$A$99980,Produccion_UO!$H915)*$I$882</f>
        <v>0</v>
      </c>
    </row>
    <row r="916" spans="8:44" x14ac:dyDescent="0.25">
      <c r="H916" s="17" t="str">
        <f t="shared" si="241"/>
        <v>DIC5</v>
      </c>
      <c r="J916" s="24"/>
      <c r="L916" s="230" t="s">
        <v>712</v>
      </c>
      <c r="M916" s="21">
        <f>+SUM(M917:M923)</f>
        <v>6.6844136409247348</v>
      </c>
      <c r="N916" s="21">
        <f t="shared" ref="N916:AR916" si="250">+SUM(N917:N923)</f>
        <v>5.5925195056392338</v>
      </c>
      <c r="O916" s="21">
        <f t="shared" si="250"/>
        <v>4.5946140677164884</v>
      </c>
      <c r="P916" s="21">
        <f t="shared" si="250"/>
        <v>5.1986684697812917</v>
      </c>
      <c r="Q916" s="21">
        <f t="shared" si="250"/>
        <v>5.0017429518523073</v>
      </c>
      <c r="R916" s="21">
        <f t="shared" si="250"/>
        <v>0.99503587756718648</v>
      </c>
      <c r="S916" s="21">
        <f t="shared" si="250"/>
        <v>0.99503587756718648</v>
      </c>
      <c r="T916" s="21">
        <f t="shared" si="250"/>
        <v>0.99503587756718648</v>
      </c>
      <c r="U916" s="21">
        <f t="shared" si="250"/>
        <v>0.77391679366336741</v>
      </c>
      <c r="V916" s="21">
        <f t="shared" si="250"/>
        <v>0.77391679366336741</v>
      </c>
      <c r="W916" s="21">
        <f t="shared" si="250"/>
        <v>0.11055954195190947</v>
      </c>
      <c r="X916" s="21">
        <f t="shared" si="250"/>
        <v>0.11055954195190947</v>
      </c>
      <c r="Y916" s="21">
        <f t="shared" si="250"/>
        <v>0.11055954195190947</v>
      </c>
      <c r="Z916" s="21">
        <f t="shared" si="250"/>
        <v>0.11055954195190947</v>
      </c>
      <c r="AA916" s="21">
        <f t="shared" si="250"/>
        <v>8.9905896340295749E-2</v>
      </c>
      <c r="AB916" s="21">
        <f t="shared" si="250"/>
        <v>0</v>
      </c>
      <c r="AC916" s="21">
        <f t="shared" si="250"/>
        <v>0</v>
      </c>
      <c r="AD916" s="21">
        <f t="shared" si="250"/>
        <v>0</v>
      </c>
      <c r="AE916" s="21">
        <f t="shared" si="250"/>
        <v>0</v>
      </c>
      <c r="AF916" s="21">
        <f t="shared" si="250"/>
        <v>0</v>
      </c>
      <c r="AG916" s="21">
        <f t="shared" si="250"/>
        <v>0</v>
      </c>
      <c r="AH916" s="21">
        <f t="shared" si="250"/>
        <v>0</v>
      </c>
      <c r="AI916" s="21">
        <f t="shared" si="250"/>
        <v>0</v>
      </c>
      <c r="AJ916" s="21">
        <f t="shared" si="250"/>
        <v>0</v>
      </c>
      <c r="AK916" s="21">
        <f t="shared" si="250"/>
        <v>0</v>
      </c>
      <c r="AL916" s="21">
        <f t="shared" si="250"/>
        <v>0</v>
      </c>
      <c r="AM916" s="21">
        <f t="shared" si="250"/>
        <v>0</v>
      </c>
      <c r="AN916" s="21">
        <f t="shared" si="250"/>
        <v>0</v>
      </c>
      <c r="AO916" s="21">
        <f t="shared" si="250"/>
        <v>0</v>
      </c>
      <c r="AP916" s="21">
        <f t="shared" si="250"/>
        <v>0</v>
      </c>
      <c r="AQ916" s="21">
        <f t="shared" si="250"/>
        <v>0</v>
      </c>
      <c r="AR916" s="21">
        <f t="shared" si="250"/>
        <v>0</v>
      </c>
    </row>
    <row r="917" spans="8:44" x14ac:dyDescent="0.25">
      <c r="H917" s="17" t="str">
        <f t="shared" si="241"/>
        <v>DIC5</v>
      </c>
      <c r="J917" s="24" t="s">
        <v>106</v>
      </c>
      <c r="K917" s="13" t="s">
        <v>201</v>
      </c>
      <c r="L917" s="13" t="s">
        <v>320</v>
      </c>
      <c r="M917" s="21">
        <f>+SUMIFS(Resultados_Dic3!H$3:H$99980,Resultados_Dic3!$F$3:$F$99980,Produccion_UO!$K917,Resultados_Dic3!$D$3:$D$99980,$L$882,Resultados_Dic3!$E$3:$E$99980,Produccion_UO!$J917,Resultados_Dic3!$A$3:$A$99980,Produccion_UO!$H917)*$I$882</f>
        <v>5.6893777633575482</v>
      </c>
      <c r="N917" s="21">
        <f>+SUMIFS(Resultados_Dic3!I$3:I$99980,Resultados_Dic3!$F$3:$F$99980,Produccion_UO!$K917,Resultados_Dic3!$D$3:$D$99980,$L$882,Resultados_Dic3!$E$3:$E$99980,Produccion_UO!$J917,Resultados_Dic3!$A$3:$A$99980,Produccion_UO!$H917)*$I$882</f>
        <v>4.5974836280720472</v>
      </c>
      <c r="O917" s="21">
        <f>+SUMIFS(Resultados_Dic3!J$3:J$99980,Resultados_Dic3!$F$3:$F$99980,Produccion_UO!$K917,Resultados_Dic3!$D$3:$D$99980,$L$882,Resultados_Dic3!$E$3:$E$99980,Produccion_UO!$J917,Resultados_Dic3!$A$3:$A$99980,Produccion_UO!$H917)*$I$882</f>
        <v>3.5995781901493018</v>
      </c>
      <c r="P917" s="21">
        <f>+SUMIFS(Resultados_Dic3!K$3:K$99980,Resultados_Dic3!$F$3:$F$99980,Produccion_UO!$K917,Resultados_Dic3!$D$3:$D$99980,$L$882,Resultados_Dic3!$E$3:$E$99980,Produccion_UO!$J917,Resultados_Dic3!$A$3:$A$99980,Produccion_UO!$H917)*$I$882</f>
        <v>4.2036325922141051</v>
      </c>
      <c r="Q917" s="21">
        <f>+SUMIFS(Resultados_Dic3!L$3:L$99980,Resultados_Dic3!$F$3:$F$99980,Produccion_UO!$K917,Resultados_Dic3!$D$3:$D$99980,$L$882,Resultados_Dic3!$E$3:$E$99980,Produccion_UO!$J917,Resultados_Dic3!$A$3:$A$99980,Produccion_UO!$H917)*$I$882</f>
        <v>4.0067070742851207</v>
      </c>
      <c r="R917" s="21">
        <f>+SUMIFS(Resultados_Dic3!M$3:M$99980,Resultados_Dic3!$F$3:$F$99980,Produccion_UO!$K917,Resultados_Dic3!$D$3:$D$99980,$L$882,Resultados_Dic3!$E$3:$E$99980,Produccion_UO!$J917,Resultados_Dic3!$A$3:$A$99980,Produccion_UO!$H917)*$I$882</f>
        <v>0</v>
      </c>
      <c r="S917" s="21">
        <f>+SUMIFS(Resultados_Dic3!N$3:N$99980,Resultados_Dic3!$F$3:$F$99980,Produccion_UO!$K917,Resultados_Dic3!$D$3:$D$99980,$L$882,Resultados_Dic3!$E$3:$E$99980,Produccion_UO!$J917,Resultados_Dic3!$A$3:$A$99980,Produccion_UO!$H917)*$I$882</f>
        <v>0</v>
      </c>
      <c r="T917" s="21">
        <f>+SUMIFS(Resultados_Dic3!O$3:O$99980,Resultados_Dic3!$F$3:$F$99980,Produccion_UO!$K917,Resultados_Dic3!$D$3:$D$99980,$L$882,Resultados_Dic3!$E$3:$E$99980,Produccion_UO!$J917,Resultados_Dic3!$A$3:$A$99980,Produccion_UO!$H917)*$I$882</f>
        <v>0</v>
      </c>
      <c r="U917" s="21">
        <f>+SUMIFS(Resultados_Dic3!P$3:P$99980,Resultados_Dic3!$F$3:$F$99980,Produccion_UO!$K917,Resultados_Dic3!$D$3:$D$99980,$L$882,Resultados_Dic3!$E$3:$E$99980,Produccion_UO!$J917,Resultados_Dic3!$A$3:$A$99980,Produccion_UO!$H917)*$I$882</f>
        <v>0</v>
      </c>
      <c r="V917" s="21">
        <f>+SUMIFS(Resultados_Dic3!Q$3:Q$99980,Resultados_Dic3!$F$3:$F$99980,Produccion_UO!$K917,Resultados_Dic3!$D$3:$D$99980,$L$882,Resultados_Dic3!$E$3:$E$99980,Produccion_UO!$J917,Resultados_Dic3!$A$3:$A$99980,Produccion_UO!$H917)*$I$882</f>
        <v>0</v>
      </c>
      <c r="W917" s="21">
        <f>+SUMIFS(Resultados_Dic3!R$3:R$99980,Resultados_Dic3!$F$3:$F$99980,Produccion_UO!$K917,Resultados_Dic3!$D$3:$D$99980,$L$882,Resultados_Dic3!$E$3:$E$99980,Produccion_UO!$J917,Resultados_Dic3!$A$3:$A$99980,Produccion_UO!$H917)*$I$882</f>
        <v>0</v>
      </c>
      <c r="X917" s="21">
        <f>+SUMIFS(Resultados_Dic3!S$3:S$99980,Resultados_Dic3!$F$3:$F$99980,Produccion_UO!$K917,Resultados_Dic3!$D$3:$D$99980,$L$882,Resultados_Dic3!$E$3:$E$99980,Produccion_UO!$J917,Resultados_Dic3!$A$3:$A$99980,Produccion_UO!$H917)*$I$882</f>
        <v>0</v>
      </c>
      <c r="Y917" s="21">
        <f>+SUMIFS(Resultados_Dic3!T$3:T$99980,Resultados_Dic3!$F$3:$F$99980,Produccion_UO!$K917,Resultados_Dic3!$D$3:$D$99980,$L$882,Resultados_Dic3!$E$3:$E$99980,Produccion_UO!$J917,Resultados_Dic3!$A$3:$A$99980,Produccion_UO!$H917)*$I$882</f>
        <v>0</v>
      </c>
      <c r="Z917" s="21">
        <f>+SUMIFS(Resultados_Dic3!U$3:U$99980,Resultados_Dic3!$F$3:$F$99980,Produccion_UO!$K917,Resultados_Dic3!$D$3:$D$99980,$L$882,Resultados_Dic3!$E$3:$E$99980,Produccion_UO!$J917,Resultados_Dic3!$A$3:$A$99980,Produccion_UO!$H917)*$I$882</f>
        <v>0</v>
      </c>
      <c r="AA917" s="21">
        <f>+SUMIFS(Resultados_Dic3!V$3:V$99980,Resultados_Dic3!$F$3:$F$99980,Produccion_UO!$K917,Resultados_Dic3!$D$3:$D$99980,$L$882,Resultados_Dic3!$E$3:$E$99980,Produccion_UO!$J917,Resultados_Dic3!$A$3:$A$99980,Produccion_UO!$H917)*$I$882</f>
        <v>0</v>
      </c>
      <c r="AB917" s="21">
        <f>+SUMIFS(Resultados_Dic3!W$3:W$99980,Resultados_Dic3!$F$3:$F$99980,Produccion_UO!$K917,Resultados_Dic3!$D$3:$D$99980,$L$882,Resultados_Dic3!$E$3:$E$99980,Produccion_UO!$J917,Resultados_Dic3!$A$3:$A$99980,Produccion_UO!$H917)*$I$882</f>
        <v>0</v>
      </c>
      <c r="AC917" s="21">
        <f>+SUMIFS(Resultados_Dic3!X$3:X$99980,Resultados_Dic3!$F$3:$F$99980,Produccion_UO!$K917,Resultados_Dic3!$D$3:$D$99980,$L$882,Resultados_Dic3!$E$3:$E$99980,Produccion_UO!$J917,Resultados_Dic3!$A$3:$A$99980,Produccion_UO!$H917)*$I$882</f>
        <v>0</v>
      </c>
      <c r="AD917" s="21">
        <f>+SUMIFS(Resultados_Dic3!Y$3:Y$99980,Resultados_Dic3!$F$3:$F$99980,Produccion_UO!$K917,Resultados_Dic3!$D$3:$D$99980,$L$882,Resultados_Dic3!$E$3:$E$99980,Produccion_UO!$J917,Resultados_Dic3!$A$3:$A$99980,Produccion_UO!$H917)*$I$882</f>
        <v>0</v>
      </c>
      <c r="AE917" s="21">
        <f>+SUMIFS(Resultados_Dic3!Z$3:Z$99980,Resultados_Dic3!$F$3:$F$99980,Produccion_UO!$K917,Resultados_Dic3!$D$3:$D$99980,$L$882,Resultados_Dic3!$E$3:$E$99980,Produccion_UO!$J917,Resultados_Dic3!$A$3:$A$99980,Produccion_UO!$H917)*$I$882</f>
        <v>0</v>
      </c>
      <c r="AF917" s="21">
        <f>+SUMIFS(Resultados_Dic3!AA$3:AA$99980,Resultados_Dic3!$F$3:$F$99980,Produccion_UO!$K917,Resultados_Dic3!$D$3:$D$99980,$L$882,Resultados_Dic3!$E$3:$E$99980,Produccion_UO!$J917,Resultados_Dic3!$A$3:$A$99980,Produccion_UO!$H917)*$I$882</f>
        <v>0</v>
      </c>
      <c r="AG917" s="21">
        <f>+SUMIFS(Resultados_Dic3!AB$3:AB$99980,Resultados_Dic3!$F$3:$F$99980,Produccion_UO!$K917,Resultados_Dic3!$D$3:$D$99980,$L$882,Resultados_Dic3!$E$3:$E$99980,Produccion_UO!$J917,Resultados_Dic3!$A$3:$A$99980,Produccion_UO!$H917)*$I$882</f>
        <v>0</v>
      </c>
      <c r="AH917" s="21">
        <f>+SUMIFS(Resultados_Dic3!AC$3:AC$99980,Resultados_Dic3!$F$3:$F$99980,Produccion_UO!$K917,Resultados_Dic3!$D$3:$D$99980,$L$882,Resultados_Dic3!$E$3:$E$99980,Produccion_UO!$J917,Resultados_Dic3!$A$3:$A$99980,Produccion_UO!$H917)*$I$882</f>
        <v>0</v>
      </c>
      <c r="AI917" s="21">
        <f>+SUMIFS(Resultados_Dic3!AD$3:AD$99980,Resultados_Dic3!$F$3:$F$99980,Produccion_UO!$K917,Resultados_Dic3!$D$3:$D$99980,$L$882,Resultados_Dic3!$E$3:$E$99980,Produccion_UO!$J917,Resultados_Dic3!$A$3:$A$99980,Produccion_UO!$H917)*$I$882</f>
        <v>0</v>
      </c>
      <c r="AJ917" s="21">
        <f>+SUMIFS(Resultados_Dic3!AE$3:AE$99980,Resultados_Dic3!$F$3:$F$99980,Produccion_UO!$K917,Resultados_Dic3!$D$3:$D$99980,$L$882,Resultados_Dic3!$E$3:$E$99980,Produccion_UO!$J917,Resultados_Dic3!$A$3:$A$99980,Produccion_UO!$H917)*$I$882</f>
        <v>0</v>
      </c>
      <c r="AK917" s="21">
        <f>+SUMIFS(Resultados_Dic3!AF$3:AF$99980,Resultados_Dic3!$F$3:$F$99980,Produccion_UO!$K917,Resultados_Dic3!$D$3:$D$99980,$L$882,Resultados_Dic3!$E$3:$E$99980,Produccion_UO!$J917,Resultados_Dic3!$A$3:$A$99980,Produccion_UO!$H917)*$I$882</f>
        <v>0</v>
      </c>
      <c r="AL917" s="21">
        <f>+SUMIFS(Resultados_Dic3!AG$3:AG$99980,Resultados_Dic3!$F$3:$F$99980,Produccion_UO!$K917,Resultados_Dic3!$D$3:$D$99980,$L$882,Resultados_Dic3!$E$3:$E$99980,Produccion_UO!$J917,Resultados_Dic3!$A$3:$A$99980,Produccion_UO!$H917)*$I$882</f>
        <v>0</v>
      </c>
      <c r="AM917" s="21">
        <f>+SUMIFS(Resultados_Dic3!AH$3:AH$99980,Resultados_Dic3!$F$3:$F$99980,Produccion_UO!$K917,Resultados_Dic3!$D$3:$D$99980,$L$882,Resultados_Dic3!$E$3:$E$99980,Produccion_UO!$J917,Resultados_Dic3!$A$3:$A$99980,Produccion_UO!$H917)*$I$882</f>
        <v>0</v>
      </c>
      <c r="AN917" s="21">
        <f>+SUMIFS(Resultados_Dic3!AI$3:AI$99980,Resultados_Dic3!$F$3:$F$99980,Produccion_UO!$K917,Resultados_Dic3!$D$3:$D$99980,$L$882,Resultados_Dic3!$E$3:$E$99980,Produccion_UO!$J917,Resultados_Dic3!$A$3:$A$99980,Produccion_UO!$H917)*$I$882</f>
        <v>0</v>
      </c>
      <c r="AO917" s="21">
        <f>+SUMIFS(Resultados_Dic3!AJ$3:AJ$99980,Resultados_Dic3!$F$3:$F$99980,Produccion_UO!$K917,Resultados_Dic3!$D$3:$D$99980,$L$882,Resultados_Dic3!$E$3:$E$99980,Produccion_UO!$J917,Resultados_Dic3!$A$3:$A$99980,Produccion_UO!$H917)*$I$882</f>
        <v>0</v>
      </c>
      <c r="AP917" s="21">
        <f>+SUMIFS(Resultados_Dic3!AK$3:AK$99980,Resultados_Dic3!$F$3:$F$99980,Produccion_UO!$K917,Resultados_Dic3!$D$3:$D$99980,$L$882,Resultados_Dic3!$E$3:$E$99980,Produccion_UO!$J917,Resultados_Dic3!$A$3:$A$99980,Produccion_UO!$H917)*$I$882</f>
        <v>0</v>
      </c>
      <c r="AQ917" s="21">
        <f>+SUMIFS(Resultados_Dic3!AL$3:AL$99980,Resultados_Dic3!$F$3:$F$99980,Produccion_UO!$K917,Resultados_Dic3!$D$3:$D$99980,$L$882,Resultados_Dic3!$E$3:$E$99980,Produccion_UO!$J917,Resultados_Dic3!$A$3:$A$99980,Produccion_UO!$H917)*$I$882</f>
        <v>0</v>
      </c>
      <c r="AR917" s="21">
        <f>+SUMIFS(Resultados_Dic3!AM$3:AM$99980,Resultados_Dic3!$F$3:$F$99980,Produccion_UO!$K917,Resultados_Dic3!$D$3:$D$99980,$L$882,Resultados_Dic3!$E$3:$E$99980,Produccion_UO!$J917,Resultados_Dic3!$A$3:$A$99980,Produccion_UO!$H917)*$I$882</f>
        <v>0</v>
      </c>
    </row>
    <row r="918" spans="8:44" x14ac:dyDescent="0.25">
      <c r="H918" s="17" t="str">
        <f t="shared" si="241"/>
        <v>DIC5</v>
      </c>
      <c r="J918" s="24" t="s">
        <v>107</v>
      </c>
      <c r="K918" s="13" t="s">
        <v>202</v>
      </c>
      <c r="L918" s="13" t="s">
        <v>322</v>
      </c>
      <c r="M918" s="21">
        <f>+SUMIFS(Resultados_Dic3!H$3:H$99980,Resultados_Dic3!$F$3:$F$99980,Produccion_UO!$K918,Resultados_Dic3!$D$3:$D$99980,$L$882,Resultados_Dic3!$E$3:$E$99980,Produccion_UO!$J918,Resultados_Dic3!$A$3:$A$99980,Produccion_UO!$H918)*$I$882</f>
        <v>0.66335725171145798</v>
      </c>
      <c r="N918" s="21">
        <f>+SUMIFS(Resultados_Dic3!I$3:I$99980,Resultados_Dic3!$F$3:$F$99980,Produccion_UO!$K918,Resultados_Dic3!$D$3:$D$99980,$L$882,Resultados_Dic3!$E$3:$E$99980,Produccion_UO!$J918,Resultados_Dic3!$A$3:$A$99980,Produccion_UO!$H918)*$I$882</f>
        <v>0.66335725171145798</v>
      </c>
      <c r="O918" s="21">
        <f>+SUMIFS(Resultados_Dic3!J$3:J$99980,Resultados_Dic3!$F$3:$F$99980,Produccion_UO!$K918,Resultados_Dic3!$D$3:$D$99980,$L$882,Resultados_Dic3!$E$3:$E$99980,Produccion_UO!$J918,Resultados_Dic3!$A$3:$A$99980,Produccion_UO!$H918)*$I$882</f>
        <v>0.66335725171145798</v>
      </c>
      <c r="P918" s="21">
        <f>+SUMIFS(Resultados_Dic3!K$3:K$99980,Resultados_Dic3!$F$3:$F$99980,Produccion_UO!$K918,Resultados_Dic3!$D$3:$D$99980,$L$882,Resultados_Dic3!$E$3:$E$99980,Produccion_UO!$J918,Resultados_Dic3!$A$3:$A$99980,Produccion_UO!$H918)*$I$882</f>
        <v>0.66335725171145798</v>
      </c>
      <c r="Q918" s="21">
        <f>+SUMIFS(Resultados_Dic3!L$3:L$99980,Resultados_Dic3!$F$3:$F$99980,Produccion_UO!$K918,Resultados_Dic3!$D$3:$D$99980,$L$882,Resultados_Dic3!$E$3:$E$99980,Produccion_UO!$J918,Resultados_Dic3!$A$3:$A$99980,Produccion_UO!$H918)*$I$882</f>
        <v>0.66335725171145798</v>
      </c>
      <c r="R918" s="21">
        <f>+SUMIFS(Resultados_Dic3!M$3:M$99980,Resultados_Dic3!$F$3:$F$99980,Produccion_UO!$K918,Resultados_Dic3!$D$3:$D$99980,$L$882,Resultados_Dic3!$E$3:$E$99980,Produccion_UO!$J918,Resultados_Dic3!$A$3:$A$99980,Produccion_UO!$H918)*$I$882</f>
        <v>0.66335725171145798</v>
      </c>
      <c r="S918" s="21">
        <f>+SUMIFS(Resultados_Dic3!N$3:N$99980,Resultados_Dic3!$F$3:$F$99980,Produccion_UO!$K918,Resultados_Dic3!$D$3:$D$99980,$L$882,Resultados_Dic3!$E$3:$E$99980,Produccion_UO!$J918,Resultados_Dic3!$A$3:$A$99980,Produccion_UO!$H918)*$I$882</f>
        <v>0.66335725171145798</v>
      </c>
      <c r="T918" s="21">
        <f>+SUMIFS(Resultados_Dic3!O$3:O$99980,Resultados_Dic3!$F$3:$F$99980,Produccion_UO!$K918,Resultados_Dic3!$D$3:$D$99980,$L$882,Resultados_Dic3!$E$3:$E$99980,Produccion_UO!$J918,Resultados_Dic3!$A$3:$A$99980,Produccion_UO!$H918)*$I$882</f>
        <v>0.66335725171145798</v>
      </c>
      <c r="U918" s="21">
        <f>+SUMIFS(Resultados_Dic3!P$3:P$99980,Resultados_Dic3!$F$3:$F$99980,Produccion_UO!$K918,Resultados_Dic3!$D$3:$D$99980,$L$882,Resultados_Dic3!$E$3:$E$99980,Produccion_UO!$J918,Resultados_Dic3!$A$3:$A$99980,Produccion_UO!$H918)*$I$882</f>
        <v>0.66335725171145798</v>
      </c>
      <c r="V918" s="21">
        <f>+SUMIFS(Resultados_Dic3!Q$3:Q$99980,Resultados_Dic3!$F$3:$F$99980,Produccion_UO!$K918,Resultados_Dic3!$D$3:$D$99980,$L$882,Resultados_Dic3!$E$3:$E$99980,Produccion_UO!$J918,Resultados_Dic3!$A$3:$A$99980,Produccion_UO!$H918)*$I$882</f>
        <v>0.66335725171145798</v>
      </c>
      <c r="W918" s="21">
        <f>+SUMIFS(Resultados_Dic3!R$3:R$99980,Resultados_Dic3!$F$3:$F$99980,Produccion_UO!$K918,Resultados_Dic3!$D$3:$D$99980,$L$882,Resultados_Dic3!$E$3:$E$99980,Produccion_UO!$J918,Resultados_Dic3!$A$3:$A$99980,Produccion_UO!$H918)*$I$882</f>
        <v>0</v>
      </c>
      <c r="X918" s="21">
        <f>+SUMIFS(Resultados_Dic3!S$3:S$99980,Resultados_Dic3!$F$3:$F$99980,Produccion_UO!$K918,Resultados_Dic3!$D$3:$D$99980,$L$882,Resultados_Dic3!$E$3:$E$99980,Produccion_UO!$J918,Resultados_Dic3!$A$3:$A$99980,Produccion_UO!$H918)*$I$882</f>
        <v>0</v>
      </c>
      <c r="Y918" s="21">
        <f>+SUMIFS(Resultados_Dic3!T$3:T$99980,Resultados_Dic3!$F$3:$F$99980,Produccion_UO!$K918,Resultados_Dic3!$D$3:$D$99980,$L$882,Resultados_Dic3!$E$3:$E$99980,Produccion_UO!$J918,Resultados_Dic3!$A$3:$A$99980,Produccion_UO!$H918)*$I$882</f>
        <v>0</v>
      </c>
      <c r="Z918" s="21">
        <f>+SUMIFS(Resultados_Dic3!U$3:U$99980,Resultados_Dic3!$F$3:$F$99980,Produccion_UO!$K918,Resultados_Dic3!$D$3:$D$99980,$L$882,Resultados_Dic3!$E$3:$E$99980,Produccion_UO!$J918,Resultados_Dic3!$A$3:$A$99980,Produccion_UO!$H918)*$I$882</f>
        <v>0</v>
      </c>
      <c r="AA918" s="21">
        <f>+SUMIFS(Resultados_Dic3!V$3:V$99980,Resultados_Dic3!$F$3:$F$99980,Produccion_UO!$K918,Resultados_Dic3!$D$3:$D$99980,$L$882,Resultados_Dic3!$E$3:$E$99980,Produccion_UO!$J918,Resultados_Dic3!$A$3:$A$99980,Produccion_UO!$H918)*$I$882</f>
        <v>0</v>
      </c>
      <c r="AB918" s="21">
        <f>+SUMIFS(Resultados_Dic3!W$3:W$99980,Resultados_Dic3!$F$3:$F$99980,Produccion_UO!$K918,Resultados_Dic3!$D$3:$D$99980,$L$882,Resultados_Dic3!$E$3:$E$99980,Produccion_UO!$J918,Resultados_Dic3!$A$3:$A$99980,Produccion_UO!$H918)*$I$882</f>
        <v>0</v>
      </c>
      <c r="AC918" s="21">
        <f>+SUMIFS(Resultados_Dic3!X$3:X$99980,Resultados_Dic3!$F$3:$F$99980,Produccion_UO!$K918,Resultados_Dic3!$D$3:$D$99980,$L$882,Resultados_Dic3!$E$3:$E$99980,Produccion_UO!$J918,Resultados_Dic3!$A$3:$A$99980,Produccion_UO!$H918)*$I$882</f>
        <v>0</v>
      </c>
      <c r="AD918" s="21">
        <f>+SUMIFS(Resultados_Dic3!Y$3:Y$99980,Resultados_Dic3!$F$3:$F$99980,Produccion_UO!$K918,Resultados_Dic3!$D$3:$D$99980,$L$882,Resultados_Dic3!$E$3:$E$99980,Produccion_UO!$J918,Resultados_Dic3!$A$3:$A$99980,Produccion_UO!$H918)*$I$882</f>
        <v>0</v>
      </c>
      <c r="AE918" s="21">
        <f>+SUMIFS(Resultados_Dic3!Z$3:Z$99980,Resultados_Dic3!$F$3:$F$99980,Produccion_UO!$K918,Resultados_Dic3!$D$3:$D$99980,$L$882,Resultados_Dic3!$E$3:$E$99980,Produccion_UO!$J918,Resultados_Dic3!$A$3:$A$99980,Produccion_UO!$H918)*$I$882</f>
        <v>0</v>
      </c>
      <c r="AF918" s="21">
        <f>+SUMIFS(Resultados_Dic3!AA$3:AA$99980,Resultados_Dic3!$F$3:$F$99980,Produccion_UO!$K918,Resultados_Dic3!$D$3:$D$99980,$L$882,Resultados_Dic3!$E$3:$E$99980,Produccion_UO!$J918,Resultados_Dic3!$A$3:$A$99980,Produccion_UO!$H918)*$I$882</f>
        <v>0</v>
      </c>
      <c r="AG918" s="21">
        <f>+SUMIFS(Resultados_Dic3!AB$3:AB$99980,Resultados_Dic3!$F$3:$F$99980,Produccion_UO!$K918,Resultados_Dic3!$D$3:$D$99980,$L$882,Resultados_Dic3!$E$3:$E$99980,Produccion_UO!$J918,Resultados_Dic3!$A$3:$A$99980,Produccion_UO!$H918)*$I$882</f>
        <v>0</v>
      </c>
      <c r="AH918" s="21">
        <f>+SUMIFS(Resultados_Dic3!AC$3:AC$99980,Resultados_Dic3!$F$3:$F$99980,Produccion_UO!$K918,Resultados_Dic3!$D$3:$D$99980,$L$882,Resultados_Dic3!$E$3:$E$99980,Produccion_UO!$J918,Resultados_Dic3!$A$3:$A$99980,Produccion_UO!$H918)*$I$882</f>
        <v>0</v>
      </c>
      <c r="AI918" s="21">
        <f>+SUMIFS(Resultados_Dic3!AD$3:AD$99980,Resultados_Dic3!$F$3:$F$99980,Produccion_UO!$K918,Resultados_Dic3!$D$3:$D$99980,$L$882,Resultados_Dic3!$E$3:$E$99980,Produccion_UO!$J918,Resultados_Dic3!$A$3:$A$99980,Produccion_UO!$H918)*$I$882</f>
        <v>0</v>
      </c>
      <c r="AJ918" s="21">
        <f>+SUMIFS(Resultados_Dic3!AE$3:AE$99980,Resultados_Dic3!$F$3:$F$99980,Produccion_UO!$K918,Resultados_Dic3!$D$3:$D$99980,$L$882,Resultados_Dic3!$E$3:$E$99980,Produccion_UO!$J918,Resultados_Dic3!$A$3:$A$99980,Produccion_UO!$H918)*$I$882</f>
        <v>0</v>
      </c>
      <c r="AK918" s="21">
        <f>+SUMIFS(Resultados_Dic3!AF$3:AF$99980,Resultados_Dic3!$F$3:$F$99980,Produccion_UO!$K918,Resultados_Dic3!$D$3:$D$99980,$L$882,Resultados_Dic3!$E$3:$E$99980,Produccion_UO!$J918,Resultados_Dic3!$A$3:$A$99980,Produccion_UO!$H918)*$I$882</f>
        <v>0</v>
      </c>
      <c r="AL918" s="21">
        <f>+SUMIFS(Resultados_Dic3!AG$3:AG$99980,Resultados_Dic3!$F$3:$F$99980,Produccion_UO!$K918,Resultados_Dic3!$D$3:$D$99980,$L$882,Resultados_Dic3!$E$3:$E$99980,Produccion_UO!$J918,Resultados_Dic3!$A$3:$A$99980,Produccion_UO!$H918)*$I$882</f>
        <v>0</v>
      </c>
      <c r="AM918" s="21">
        <f>+SUMIFS(Resultados_Dic3!AH$3:AH$99980,Resultados_Dic3!$F$3:$F$99980,Produccion_UO!$K918,Resultados_Dic3!$D$3:$D$99980,$L$882,Resultados_Dic3!$E$3:$E$99980,Produccion_UO!$J918,Resultados_Dic3!$A$3:$A$99980,Produccion_UO!$H918)*$I$882</f>
        <v>0</v>
      </c>
      <c r="AN918" s="21">
        <f>+SUMIFS(Resultados_Dic3!AI$3:AI$99980,Resultados_Dic3!$F$3:$F$99980,Produccion_UO!$K918,Resultados_Dic3!$D$3:$D$99980,$L$882,Resultados_Dic3!$E$3:$E$99980,Produccion_UO!$J918,Resultados_Dic3!$A$3:$A$99980,Produccion_UO!$H918)*$I$882</f>
        <v>0</v>
      </c>
      <c r="AO918" s="21">
        <f>+SUMIFS(Resultados_Dic3!AJ$3:AJ$99980,Resultados_Dic3!$F$3:$F$99980,Produccion_UO!$K918,Resultados_Dic3!$D$3:$D$99980,$L$882,Resultados_Dic3!$E$3:$E$99980,Produccion_UO!$J918,Resultados_Dic3!$A$3:$A$99980,Produccion_UO!$H918)*$I$882</f>
        <v>0</v>
      </c>
      <c r="AP918" s="21">
        <f>+SUMIFS(Resultados_Dic3!AK$3:AK$99980,Resultados_Dic3!$F$3:$F$99980,Produccion_UO!$K918,Resultados_Dic3!$D$3:$D$99980,$L$882,Resultados_Dic3!$E$3:$E$99980,Produccion_UO!$J918,Resultados_Dic3!$A$3:$A$99980,Produccion_UO!$H918)*$I$882</f>
        <v>0</v>
      </c>
      <c r="AQ918" s="21">
        <f>+SUMIFS(Resultados_Dic3!AL$3:AL$99980,Resultados_Dic3!$F$3:$F$99980,Produccion_UO!$K918,Resultados_Dic3!$D$3:$D$99980,$L$882,Resultados_Dic3!$E$3:$E$99980,Produccion_UO!$J918,Resultados_Dic3!$A$3:$A$99980,Produccion_UO!$H918)*$I$882</f>
        <v>0</v>
      </c>
      <c r="AR918" s="21">
        <f>+SUMIFS(Resultados_Dic3!AM$3:AM$99980,Resultados_Dic3!$F$3:$F$99980,Produccion_UO!$K918,Resultados_Dic3!$D$3:$D$99980,$L$882,Resultados_Dic3!$E$3:$E$99980,Produccion_UO!$J918,Resultados_Dic3!$A$3:$A$99980,Produccion_UO!$H918)*$I$882</f>
        <v>0</v>
      </c>
    </row>
    <row r="919" spans="8:44" x14ac:dyDescent="0.25">
      <c r="H919" s="17" t="str">
        <f t="shared" si="241"/>
        <v>DIC5</v>
      </c>
      <c r="J919" s="24" t="s">
        <v>108</v>
      </c>
      <c r="K919" s="13" t="s">
        <v>202</v>
      </c>
      <c r="L919" s="13" t="s">
        <v>324</v>
      </c>
      <c r="M919" s="21">
        <f>+SUMIFS(Resultados_Dic3!H$3:H$99980,Resultados_Dic3!$F$3:$F$99980,Produccion_UO!$K919,Resultados_Dic3!$D$3:$D$99980,$L$882,Resultados_Dic3!$E$3:$E$99980,Produccion_UO!$J919,Resultados_Dic3!$A$3:$A$99980,Produccion_UO!$H919)*$I$882</f>
        <v>0</v>
      </c>
      <c r="N919" s="21">
        <f>+SUMIFS(Resultados_Dic3!I$3:I$99980,Resultados_Dic3!$F$3:$F$99980,Produccion_UO!$K919,Resultados_Dic3!$D$3:$D$99980,$L$882,Resultados_Dic3!$E$3:$E$99980,Produccion_UO!$J919,Resultados_Dic3!$A$3:$A$99980,Produccion_UO!$H919)*$I$882</f>
        <v>0</v>
      </c>
      <c r="O919" s="21">
        <f>+SUMIFS(Resultados_Dic3!J$3:J$99980,Resultados_Dic3!$F$3:$F$99980,Produccion_UO!$K919,Resultados_Dic3!$D$3:$D$99980,$L$882,Resultados_Dic3!$E$3:$E$99980,Produccion_UO!$J919,Resultados_Dic3!$A$3:$A$99980,Produccion_UO!$H919)*$I$882</f>
        <v>0</v>
      </c>
      <c r="P919" s="21">
        <f>+SUMIFS(Resultados_Dic3!K$3:K$99980,Resultados_Dic3!$F$3:$F$99980,Produccion_UO!$K919,Resultados_Dic3!$D$3:$D$99980,$L$882,Resultados_Dic3!$E$3:$E$99980,Produccion_UO!$J919,Resultados_Dic3!$A$3:$A$99980,Produccion_UO!$H919)*$I$882</f>
        <v>0</v>
      </c>
      <c r="Q919" s="21">
        <f>+SUMIFS(Resultados_Dic3!L$3:L$99980,Resultados_Dic3!$F$3:$F$99980,Produccion_UO!$K919,Resultados_Dic3!$D$3:$D$99980,$L$882,Resultados_Dic3!$E$3:$E$99980,Produccion_UO!$J919,Resultados_Dic3!$A$3:$A$99980,Produccion_UO!$H919)*$I$882</f>
        <v>0</v>
      </c>
      <c r="R919" s="21">
        <f>+SUMIFS(Resultados_Dic3!M$3:M$99980,Resultados_Dic3!$F$3:$F$99980,Produccion_UO!$K919,Resultados_Dic3!$D$3:$D$99980,$L$882,Resultados_Dic3!$E$3:$E$99980,Produccion_UO!$J919,Resultados_Dic3!$A$3:$A$99980,Produccion_UO!$H919)*$I$882</f>
        <v>0</v>
      </c>
      <c r="S919" s="21">
        <f>+SUMIFS(Resultados_Dic3!N$3:N$99980,Resultados_Dic3!$F$3:$F$99980,Produccion_UO!$K919,Resultados_Dic3!$D$3:$D$99980,$L$882,Resultados_Dic3!$E$3:$E$99980,Produccion_UO!$J919,Resultados_Dic3!$A$3:$A$99980,Produccion_UO!$H919)*$I$882</f>
        <v>0</v>
      </c>
      <c r="T919" s="21">
        <f>+SUMIFS(Resultados_Dic3!O$3:O$99980,Resultados_Dic3!$F$3:$F$99980,Produccion_UO!$K919,Resultados_Dic3!$D$3:$D$99980,$L$882,Resultados_Dic3!$E$3:$E$99980,Produccion_UO!$J919,Resultados_Dic3!$A$3:$A$99980,Produccion_UO!$H919)*$I$882</f>
        <v>0</v>
      </c>
      <c r="U919" s="21">
        <f>+SUMIFS(Resultados_Dic3!P$3:P$99980,Resultados_Dic3!$F$3:$F$99980,Produccion_UO!$K919,Resultados_Dic3!$D$3:$D$99980,$L$882,Resultados_Dic3!$E$3:$E$99980,Produccion_UO!$J919,Resultados_Dic3!$A$3:$A$99980,Produccion_UO!$H919)*$I$882</f>
        <v>0</v>
      </c>
      <c r="V919" s="21">
        <f>+SUMIFS(Resultados_Dic3!Q$3:Q$99980,Resultados_Dic3!$F$3:$F$99980,Produccion_UO!$K919,Resultados_Dic3!$D$3:$D$99980,$L$882,Resultados_Dic3!$E$3:$E$99980,Produccion_UO!$J919,Resultados_Dic3!$A$3:$A$99980,Produccion_UO!$H919)*$I$882</f>
        <v>0</v>
      </c>
      <c r="W919" s="21">
        <f>+SUMIFS(Resultados_Dic3!R$3:R$99980,Resultados_Dic3!$F$3:$F$99980,Produccion_UO!$K919,Resultados_Dic3!$D$3:$D$99980,$L$882,Resultados_Dic3!$E$3:$E$99980,Produccion_UO!$J919,Resultados_Dic3!$A$3:$A$99980,Produccion_UO!$H919)*$I$882</f>
        <v>0</v>
      </c>
      <c r="X919" s="21">
        <f>+SUMIFS(Resultados_Dic3!S$3:S$99980,Resultados_Dic3!$F$3:$F$99980,Produccion_UO!$K919,Resultados_Dic3!$D$3:$D$99980,$L$882,Resultados_Dic3!$E$3:$E$99980,Produccion_UO!$J919,Resultados_Dic3!$A$3:$A$99980,Produccion_UO!$H919)*$I$882</f>
        <v>0</v>
      </c>
      <c r="Y919" s="21">
        <f>+SUMIFS(Resultados_Dic3!T$3:T$99980,Resultados_Dic3!$F$3:$F$99980,Produccion_UO!$K919,Resultados_Dic3!$D$3:$D$99980,$L$882,Resultados_Dic3!$E$3:$E$99980,Produccion_UO!$J919,Resultados_Dic3!$A$3:$A$99980,Produccion_UO!$H919)*$I$882</f>
        <v>0</v>
      </c>
      <c r="Z919" s="21">
        <f>+SUMIFS(Resultados_Dic3!U$3:U$99980,Resultados_Dic3!$F$3:$F$99980,Produccion_UO!$K919,Resultados_Dic3!$D$3:$D$99980,$L$882,Resultados_Dic3!$E$3:$E$99980,Produccion_UO!$J919,Resultados_Dic3!$A$3:$A$99980,Produccion_UO!$H919)*$I$882</f>
        <v>0</v>
      </c>
      <c r="AA919" s="21">
        <f>+SUMIFS(Resultados_Dic3!V$3:V$99980,Resultados_Dic3!$F$3:$F$99980,Produccion_UO!$K919,Resultados_Dic3!$D$3:$D$99980,$L$882,Resultados_Dic3!$E$3:$E$99980,Produccion_UO!$J919,Resultados_Dic3!$A$3:$A$99980,Produccion_UO!$H919)*$I$882</f>
        <v>0</v>
      </c>
      <c r="AB919" s="21">
        <f>+SUMIFS(Resultados_Dic3!W$3:W$99980,Resultados_Dic3!$F$3:$F$99980,Produccion_UO!$K919,Resultados_Dic3!$D$3:$D$99980,$L$882,Resultados_Dic3!$E$3:$E$99980,Produccion_UO!$J919,Resultados_Dic3!$A$3:$A$99980,Produccion_UO!$H919)*$I$882</f>
        <v>0</v>
      </c>
      <c r="AC919" s="21">
        <f>+SUMIFS(Resultados_Dic3!X$3:X$99980,Resultados_Dic3!$F$3:$F$99980,Produccion_UO!$K919,Resultados_Dic3!$D$3:$D$99980,$L$882,Resultados_Dic3!$E$3:$E$99980,Produccion_UO!$J919,Resultados_Dic3!$A$3:$A$99980,Produccion_UO!$H919)*$I$882</f>
        <v>0</v>
      </c>
      <c r="AD919" s="21">
        <f>+SUMIFS(Resultados_Dic3!Y$3:Y$99980,Resultados_Dic3!$F$3:$F$99980,Produccion_UO!$K919,Resultados_Dic3!$D$3:$D$99980,$L$882,Resultados_Dic3!$E$3:$E$99980,Produccion_UO!$J919,Resultados_Dic3!$A$3:$A$99980,Produccion_UO!$H919)*$I$882</f>
        <v>0</v>
      </c>
      <c r="AE919" s="21">
        <f>+SUMIFS(Resultados_Dic3!Z$3:Z$99980,Resultados_Dic3!$F$3:$F$99980,Produccion_UO!$K919,Resultados_Dic3!$D$3:$D$99980,$L$882,Resultados_Dic3!$E$3:$E$99980,Produccion_UO!$J919,Resultados_Dic3!$A$3:$A$99980,Produccion_UO!$H919)*$I$882</f>
        <v>0</v>
      </c>
      <c r="AF919" s="21">
        <f>+SUMIFS(Resultados_Dic3!AA$3:AA$99980,Resultados_Dic3!$F$3:$F$99980,Produccion_UO!$K919,Resultados_Dic3!$D$3:$D$99980,$L$882,Resultados_Dic3!$E$3:$E$99980,Produccion_UO!$J919,Resultados_Dic3!$A$3:$A$99980,Produccion_UO!$H919)*$I$882</f>
        <v>0</v>
      </c>
      <c r="AG919" s="21">
        <f>+SUMIFS(Resultados_Dic3!AB$3:AB$99980,Resultados_Dic3!$F$3:$F$99980,Produccion_UO!$K919,Resultados_Dic3!$D$3:$D$99980,$L$882,Resultados_Dic3!$E$3:$E$99980,Produccion_UO!$J919,Resultados_Dic3!$A$3:$A$99980,Produccion_UO!$H919)*$I$882</f>
        <v>0</v>
      </c>
      <c r="AH919" s="21">
        <f>+SUMIFS(Resultados_Dic3!AC$3:AC$99980,Resultados_Dic3!$F$3:$F$99980,Produccion_UO!$K919,Resultados_Dic3!$D$3:$D$99980,$L$882,Resultados_Dic3!$E$3:$E$99980,Produccion_UO!$J919,Resultados_Dic3!$A$3:$A$99980,Produccion_UO!$H919)*$I$882</f>
        <v>0</v>
      </c>
      <c r="AI919" s="21">
        <f>+SUMIFS(Resultados_Dic3!AD$3:AD$99980,Resultados_Dic3!$F$3:$F$99980,Produccion_UO!$K919,Resultados_Dic3!$D$3:$D$99980,$L$882,Resultados_Dic3!$E$3:$E$99980,Produccion_UO!$J919,Resultados_Dic3!$A$3:$A$99980,Produccion_UO!$H919)*$I$882</f>
        <v>0</v>
      </c>
      <c r="AJ919" s="21">
        <f>+SUMIFS(Resultados_Dic3!AE$3:AE$99980,Resultados_Dic3!$F$3:$F$99980,Produccion_UO!$K919,Resultados_Dic3!$D$3:$D$99980,$L$882,Resultados_Dic3!$E$3:$E$99980,Produccion_UO!$J919,Resultados_Dic3!$A$3:$A$99980,Produccion_UO!$H919)*$I$882</f>
        <v>0</v>
      </c>
      <c r="AK919" s="21">
        <f>+SUMIFS(Resultados_Dic3!AF$3:AF$99980,Resultados_Dic3!$F$3:$F$99980,Produccion_UO!$K919,Resultados_Dic3!$D$3:$D$99980,$L$882,Resultados_Dic3!$E$3:$E$99980,Produccion_UO!$J919,Resultados_Dic3!$A$3:$A$99980,Produccion_UO!$H919)*$I$882</f>
        <v>0</v>
      </c>
      <c r="AL919" s="21">
        <f>+SUMIFS(Resultados_Dic3!AG$3:AG$99980,Resultados_Dic3!$F$3:$F$99980,Produccion_UO!$K919,Resultados_Dic3!$D$3:$D$99980,$L$882,Resultados_Dic3!$E$3:$E$99980,Produccion_UO!$J919,Resultados_Dic3!$A$3:$A$99980,Produccion_UO!$H919)*$I$882</f>
        <v>0</v>
      </c>
      <c r="AM919" s="21">
        <f>+SUMIFS(Resultados_Dic3!AH$3:AH$99980,Resultados_Dic3!$F$3:$F$99980,Produccion_UO!$K919,Resultados_Dic3!$D$3:$D$99980,$L$882,Resultados_Dic3!$E$3:$E$99980,Produccion_UO!$J919,Resultados_Dic3!$A$3:$A$99980,Produccion_UO!$H919)*$I$882</f>
        <v>0</v>
      </c>
      <c r="AN919" s="21">
        <f>+SUMIFS(Resultados_Dic3!AI$3:AI$99980,Resultados_Dic3!$F$3:$F$99980,Produccion_UO!$K919,Resultados_Dic3!$D$3:$D$99980,$L$882,Resultados_Dic3!$E$3:$E$99980,Produccion_UO!$J919,Resultados_Dic3!$A$3:$A$99980,Produccion_UO!$H919)*$I$882</f>
        <v>0</v>
      </c>
      <c r="AO919" s="21">
        <f>+SUMIFS(Resultados_Dic3!AJ$3:AJ$99980,Resultados_Dic3!$F$3:$F$99980,Produccion_UO!$K919,Resultados_Dic3!$D$3:$D$99980,$L$882,Resultados_Dic3!$E$3:$E$99980,Produccion_UO!$J919,Resultados_Dic3!$A$3:$A$99980,Produccion_UO!$H919)*$I$882</f>
        <v>0</v>
      </c>
      <c r="AP919" s="21">
        <f>+SUMIFS(Resultados_Dic3!AK$3:AK$99980,Resultados_Dic3!$F$3:$F$99980,Produccion_UO!$K919,Resultados_Dic3!$D$3:$D$99980,$L$882,Resultados_Dic3!$E$3:$E$99980,Produccion_UO!$J919,Resultados_Dic3!$A$3:$A$99980,Produccion_UO!$H919)*$I$882</f>
        <v>0</v>
      </c>
      <c r="AQ919" s="21">
        <f>+SUMIFS(Resultados_Dic3!AL$3:AL$99980,Resultados_Dic3!$F$3:$F$99980,Produccion_UO!$K919,Resultados_Dic3!$D$3:$D$99980,$L$882,Resultados_Dic3!$E$3:$E$99980,Produccion_UO!$J919,Resultados_Dic3!$A$3:$A$99980,Produccion_UO!$H919)*$I$882</f>
        <v>0</v>
      </c>
      <c r="AR919" s="21">
        <f>+SUMIFS(Resultados_Dic3!AM$3:AM$99980,Resultados_Dic3!$F$3:$F$99980,Produccion_UO!$K919,Resultados_Dic3!$D$3:$D$99980,$L$882,Resultados_Dic3!$E$3:$E$99980,Produccion_UO!$J919,Resultados_Dic3!$A$3:$A$99980,Produccion_UO!$H919)*$I$882</f>
        <v>0</v>
      </c>
    </row>
    <row r="920" spans="8:44" x14ac:dyDescent="0.25">
      <c r="H920" s="17" t="str">
        <f t="shared" si="241"/>
        <v>DIC5</v>
      </c>
      <c r="J920" s="24" t="s">
        <v>109</v>
      </c>
      <c r="K920" s="13" t="s">
        <v>450</v>
      </c>
      <c r="L920" s="13" t="s">
        <v>326</v>
      </c>
      <c r="M920" s="21">
        <f>+SUMIFS(Resultados_Dic3!H$3:H$99980,Resultados_Dic3!$F$3:$F$99980,Produccion_UO!$K920,Resultados_Dic3!$D$3:$D$99980,$L$882,Resultados_Dic3!$E$3:$E$99980,Produccion_UO!$J920,Resultados_Dic3!$A$3:$A$99980,Produccion_UO!$H920)*$I$882</f>
        <v>0</v>
      </c>
      <c r="N920" s="21">
        <f>+SUMIFS(Resultados_Dic3!I$3:I$99980,Resultados_Dic3!$F$3:$F$99980,Produccion_UO!$K920,Resultados_Dic3!$D$3:$D$99980,$L$882,Resultados_Dic3!$E$3:$E$99980,Produccion_UO!$J920,Resultados_Dic3!$A$3:$A$99980,Produccion_UO!$H920)*$I$882</f>
        <v>0</v>
      </c>
      <c r="O920" s="21">
        <f>+SUMIFS(Resultados_Dic3!J$3:J$99980,Resultados_Dic3!$F$3:$F$99980,Produccion_UO!$K920,Resultados_Dic3!$D$3:$D$99980,$L$882,Resultados_Dic3!$E$3:$E$99980,Produccion_UO!$J920,Resultados_Dic3!$A$3:$A$99980,Produccion_UO!$H920)*$I$882</f>
        <v>0</v>
      </c>
      <c r="P920" s="21">
        <f>+SUMIFS(Resultados_Dic3!K$3:K$99980,Resultados_Dic3!$F$3:$F$99980,Produccion_UO!$K920,Resultados_Dic3!$D$3:$D$99980,$L$882,Resultados_Dic3!$E$3:$E$99980,Produccion_UO!$J920,Resultados_Dic3!$A$3:$A$99980,Produccion_UO!$H920)*$I$882</f>
        <v>0</v>
      </c>
      <c r="Q920" s="21">
        <f>+SUMIFS(Resultados_Dic3!L$3:L$99980,Resultados_Dic3!$F$3:$F$99980,Produccion_UO!$K920,Resultados_Dic3!$D$3:$D$99980,$L$882,Resultados_Dic3!$E$3:$E$99980,Produccion_UO!$J920,Resultados_Dic3!$A$3:$A$99980,Produccion_UO!$H920)*$I$882</f>
        <v>0</v>
      </c>
      <c r="R920" s="21">
        <f>+SUMIFS(Resultados_Dic3!M$3:M$99980,Resultados_Dic3!$F$3:$F$99980,Produccion_UO!$K920,Resultados_Dic3!$D$3:$D$99980,$L$882,Resultados_Dic3!$E$3:$E$99980,Produccion_UO!$J920,Resultados_Dic3!$A$3:$A$99980,Produccion_UO!$H920)*$I$882</f>
        <v>0</v>
      </c>
      <c r="S920" s="21">
        <f>+SUMIFS(Resultados_Dic3!N$3:N$99980,Resultados_Dic3!$F$3:$F$99980,Produccion_UO!$K920,Resultados_Dic3!$D$3:$D$99980,$L$882,Resultados_Dic3!$E$3:$E$99980,Produccion_UO!$J920,Resultados_Dic3!$A$3:$A$99980,Produccion_UO!$H920)*$I$882</f>
        <v>0</v>
      </c>
      <c r="T920" s="21">
        <f>+SUMIFS(Resultados_Dic3!O$3:O$99980,Resultados_Dic3!$F$3:$F$99980,Produccion_UO!$K920,Resultados_Dic3!$D$3:$D$99980,$L$882,Resultados_Dic3!$E$3:$E$99980,Produccion_UO!$J920,Resultados_Dic3!$A$3:$A$99980,Produccion_UO!$H920)*$I$882</f>
        <v>0</v>
      </c>
      <c r="U920" s="21">
        <f>+SUMIFS(Resultados_Dic3!P$3:P$99980,Resultados_Dic3!$F$3:$F$99980,Produccion_UO!$K920,Resultados_Dic3!$D$3:$D$99980,$L$882,Resultados_Dic3!$E$3:$E$99980,Produccion_UO!$J920,Resultados_Dic3!$A$3:$A$99980,Produccion_UO!$H920)*$I$882</f>
        <v>0</v>
      </c>
      <c r="V920" s="21">
        <f>+SUMIFS(Resultados_Dic3!Q$3:Q$99980,Resultados_Dic3!$F$3:$F$99980,Produccion_UO!$K920,Resultados_Dic3!$D$3:$D$99980,$L$882,Resultados_Dic3!$E$3:$E$99980,Produccion_UO!$J920,Resultados_Dic3!$A$3:$A$99980,Produccion_UO!$H920)*$I$882</f>
        <v>0</v>
      </c>
      <c r="W920" s="21">
        <f>+SUMIFS(Resultados_Dic3!R$3:R$99980,Resultados_Dic3!$F$3:$F$99980,Produccion_UO!$K920,Resultados_Dic3!$D$3:$D$99980,$L$882,Resultados_Dic3!$E$3:$E$99980,Produccion_UO!$J920,Resultados_Dic3!$A$3:$A$99980,Produccion_UO!$H920)*$I$882</f>
        <v>0</v>
      </c>
      <c r="X920" s="21">
        <f>+SUMIFS(Resultados_Dic3!S$3:S$99980,Resultados_Dic3!$F$3:$F$99980,Produccion_UO!$K920,Resultados_Dic3!$D$3:$D$99980,$L$882,Resultados_Dic3!$E$3:$E$99980,Produccion_UO!$J920,Resultados_Dic3!$A$3:$A$99980,Produccion_UO!$H920)*$I$882</f>
        <v>0</v>
      </c>
      <c r="Y920" s="21">
        <f>+SUMIFS(Resultados_Dic3!T$3:T$99980,Resultados_Dic3!$F$3:$F$99980,Produccion_UO!$K920,Resultados_Dic3!$D$3:$D$99980,$L$882,Resultados_Dic3!$E$3:$E$99980,Produccion_UO!$J920,Resultados_Dic3!$A$3:$A$99980,Produccion_UO!$H920)*$I$882</f>
        <v>0</v>
      </c>
      <c r="Z920" s="21">
        <f>+SUMIFS(Resultados_Dic3!U$3:U$99980,Resultados_Dic3!$F$3:$F$99980,Produccion_UO!$K920,Resultados_Dic3!$D$3:$D$99980,$L$882,Resultados_Dic3!$E$3:$E$99980,Produccion_UO!$J920,Resultados_Dic3!$A$3:$A$99980,Produccion_UO!$H920)*$I$882</f>
        <v>0</v>
      </c>
      <c r="AA920" s="21">
        <f>+SUMIFS(Resultados_Dic3!V$3:V$99980,Resultados_Dic3!$F$3:$F$99980,Produccion_UO!$K920,Resultados_Dic3!$D$3:$D$99980,$L$882,Resultados_Dic3!$E$3:$E$99980,Produccion_UO!$J920,Resultados_Dic3!$A$3:$A$99980,Produccion_UO!$H920)*$I$882</f>
        <v>0</v>
      </c>
      <c r="AB920" s="21">
        <f>+SUMIFS(Resultados_Dic3!W$3:W$99980,Resultados_Dic3!$F$3:$F$99980,Produccion_UO!$K920,Resultados_Dic3!$D$3:$D$99980,$L$882,Resultados_Dic3!$E$3:$E$99980,Produccion_UO!$J920,Resultados_Dic3!$A$3:$A$99980,Produccion_UO!$H920)*$I$882</f>
        <v>0</v>
      </c>
      <c r="AC920" s="21">
        <f>+SUMIFS(Resultados_Dic3!X$3:X$99980,Resultados_Dic3!$F$3:$F$99980,Produccion_UO!$K920,Resultados_Dic3!$D$3:$D$99980,$L$882,Resultados_Dic3!$E$3:$E$99980,Produccion_UO!$J920,Resultados_Dic3!$A$3:$A$99980,Produccion_UO!$H920)*$I$882</f>
        <v>0</v>
      </c>
      <c r="AD920" s="21">
        <f>+SUMIFS(Resultados_Dic3!Y$3:Y$99980,Resultados_Dic3!$F$3:$F$99980,Produccion_UO!$K920,Resultados_Dic3!$D$3:$D$99980,$L$882,Resultados_Dic3!$E$3:$E$99980,Produccion_UO!$J920,Resultados_Dic3!$A$3:$A$99980,Produccion_UO!$H920)*$I$882</f>
        <v>0</v>
      </c>
      <c r="AE920" s="21">
        <f>+SUMIFS(Resultados_Dic3!Z$3:Z$99980,Resultados_Dic3!$F$3:$F$99980,Produccion_UO!$K920,Resultados_Dic3!$D$3:$D$99980,$L$882,Resultados_Dic3!$E$3:$E$99980,Produccion_UO!$J920,Resultados_Dic3!$A$3:$A$99980,Produccion_UO!$H920)*$I$882</f>
        <v>0</v>
      </c>
      <c r="AF920" s="21">
        <f>+SUMIFS(Resultados_Dic3!AA$3:AA$99980,Resultados_Dic3!$F$3:$F$99980,Produccion_UO!$K920,Resultados_Dic3!$D$3:$D$99980,$L$882,Resultados_Dic3!$E$3:$E$99980,Produccion_UO!$J920,Resultados_Dic3!$A$3:$A$99980,Produccion_UO!$H920)*$I$882</f>
        <v>0</v>
      </c>
      <c r="AG920" s="21">
        <f>+SUMIFS(Resultados_Dic3!AB$3:AB$99980,Resultados_Dic3!$F$3:$F$99980,Produccion_UO!$K920,Resultados_Dic3!$D$3:$D$99980,$L$882,Resultados_Dic3!$E$3:$E$99980,Produccion_UO!$J920,Resultados_Dic3!$A$3:$A$99980,Produccion_UO!$H920)*$I$882</f>
        <v>0</v>
      </c>
      <c r="AH920" s="21">
        <f>+SUMIFS(Resultados_Dic3!AC$3:AC$99980,Resultados_Dic3!$F$3:$F$99980,Produccion_UO!$K920,Resultados_Dic3!$D$3:$D$99980,$L$882,Resultados_Dic3!$E$3:$E$99980,Produccion_UO!$J920,Resultados_Dic3!$A$3:$A$99980,Produccion_UO!$H920)*$I$882</f>
        <v>0</v>
      </c>
      <c r="AI920" s="21">
        <f>+SUMIFS(Resultados_Dic3!AD$3:AD$99980,Resultados_Dic3!$F$3:$F$99980,Produccion_UO!$K920,Resultados_Dic3!$D$3:$D$99980,$L$882,Resultados_Dic3!$E$3:$E$99980,Produccion_UO!$J920,Resultados_Dic3!$A$3:$A$99980,Produccion_UO!$H920)*$I$882</f>
        <v>0</v>
      </c>
      <c r="AJ920" s="21">
        <f>+SUMIFS(Resultados_Dic3!AE$3:AE$99980,Resultados_Dic3!$F$3:$F$99980,Produccion_UO!$K920,Resultados_Dic3!$D$3:$D$99980,$L$882,Resultados_Dic3!$E$3:$E$99980,Produccion_UO!$J920,Resultados_Dic3!$A$3:$A$99980,Produccion_UO!$H920)*$I$882</f>
        <v>0</v>
      </c>
      <c r="AK920" s="21">
        <f>+SUMIFS(Resultados_Dic3!AF$3:AF$99980,Resultados_Dic3!$F$3:$F$99980,Produccion_UO!$K920,Resultados_Dic3!$D$3:$D$99980,$L$882,Resultados_Dic3!$E$3:$E$99980,Produccion_UO!$J920,Resultados_Dic3!$A$3:$A$99980,Produccion_UO!$H920)*$I$882</f>
        <v>0</v>
      </c>
      <c r="AL920" s="21">
        <f>+SUMIFS(Resultados_Dic3!AG$3:AG$99980,Resultados_Dic3!$F$3:$F$99980,Produccion_UO!$K920,Resultados_Dic3!$D$3:$D$99980,$L$882,Resultados_Dic3!$E$3:$E$99980,Produccion_UO!$J920,Resultados_Dic3!$A$3:$A$99980,Produccion_UO!$H920)*$I$882</f>
        <v>0</v>
      </c>
      <c r="AM920" s="21">
        <f>+SUMIFS(Resultados_Dic3!AH$3:AH$99980,Resultados_Dic3!$F$3:$F$99980,Produccion_UO!$K920,Resultados_Dic3!$D$3:$D$99980,$L$882,Resultados_Dic3!$E$3:$E$99980,Produccion_UO!$J920,Resultados_Dic3!$A$3:$A$99980,Produccion_UO!$H920)*$I$882</f>
        <v>0</v>
      </c>
      <c r="AN920" s="21">
        <f>+SUMIFS(Resultados_Dic3!AI$3:AI$99980,Resultados_Dic3!$F$3:$F$99980,Produccion_UO!$K920,Resultados_Dic3!$D$3:$D$99980,$L$882,Resultados_Dic3!$E$3:$E$99980,Produccion_UO!$J920,Resultados_Dic3!$A$3:$A$99980,Produccion_UO!$H920)*$I$882</f>
        <v>0</v>
      </c>
      <c r="AO920" s="21">
        <f>+SUMIFS(Resultados_Dic3!AJ$3:AJ$99980,Resultados_Dic3!$F$3:$F$99980,Produccion_UO!$K920,Resultados_Dic3!$D$3:$D$99980,$L$882,Resultados_Dic3!$E$3:$E$99980,Produccion_UO!$J920,Resultados_Dic3!$A$3:$A$99980,Produccion_UO!$H920)*$I$882</f>
        <v>0</v>
      </c>
      <c r="AP920" s="21">
        <f>+SUMIFS(Resultados_Dic3!AK$3:AK$99980,Resultados_Dic3!$F$3:$F$99980,Produccion_UO!$K920,Resultados_Dic3!$D$3:$D$99980,$L$882,Resultados_Dic3!$E$3:$E$99980,Produccion_UO!$J920,Resultados_Dic3!$A$3:$A$99980,Produccion_UO!$H920)*$I$882</f>
        <v>0</v>
      </c>
      <c r="AQ920" s="21">
        <f>+SUMIFS(Resultados_Dic3!AL$3:AL$99980,Resultados_Dic3!$F$3:$F$99980,Produccion_UO!$K920,Resultados_Dic3!$D$3:$D$99980,$L$882,Resultados_Dic3!$E$3:$E$99980,Produccion_UO!$J920,Resultados_Dic3!$A$3:$A$99980,Produccion_UO!$H920)*$I$882</f>
        <v>0</v>
      </c>
      <c r="AR920" s="21">
        <f>+SUMIFS(Resultados_Dic3!AM$3:AM$99980,Resultados_Dic3!$F$3:$F$99980,Produccion_UO!$K920,Resultados_Dic3!$D$3:$D$99980,$L$882,Resultados_Dic3!$E$3:$E$99980,Produccion_UO!$J920,Resultados_Dic3!$A$3:$A$99980,Produccion_UO!$H920)*$I$882</f>
        <v>0</v>
      </c>
    </row>
    <row r="921" spans="8:44" x14ac:dyDescent="0.25">
      <c r="H921" s="17" t="str">
        <f t="shared" si="241"/>
        <v>DIC5</v>
      </c>
      <c r="J921" s="24" t="s">
        <v>110</v>
      </c>
      <c r="K921" s="13" t="s">
        <v>203</v>
      </c>
      <c r="L921" s="13" t="s">
        <v>328</v>
      </c>
      <c r="M921" s="21">
        <f>+SUMIFS(Resultados_Dic3!H$3:H$99980,Resultados_Dic3!$F$3:$F$99980,Produccion_UO!$K921,Resultados_Dic3!$D$3:$D$99980,$L$882,Resultados_Dic3!$E$3:$E$99980,Produccion_UO!$J921,Resultados_Dic3!$A$3:$A$99980,Produccion_UO!$H921)*$I$882</f>
        <v>0.2211190839038191</v>
      </c>
      <c r="N921" s="21">
        <f>+SUMIFS(Resultados_Dic3!I$3:I$99980,Resultados_Dic3!$F$3:$F$99980,Produccion_UO!$K921,Resultados_Dic3!$D$3:$D$99980,$L$882,Resultados_Dic3!$E$3:$E$99980,Produccion_UO!$J921,Resultados_Dic3!$A$3:$A$99980,Produccion_UO!$H921)*$I$882</f>
        <v>0.2211190839038191</v>
      </c>
      <c r="O921" s="21">
        <f>+SUMIFS(Resultados_Dic3!J$3:J$99980,Resultados_Dic3!$F$3:$F$99980,Produccion_UO!$K921,Resultados_Dic3!$D$3:$D$99980,$L$882,Resultados_Dic3!$E$3:$E$99980,Produccion_UO!$J921,Resultados_Dic3!$A$3:$A$99980,Produccion_UO!$H921)*$I$882</f>
        <v>0.2211190839038191</v>
      </c>
      <c r="P921" s="21">
        <f>+SUMIFS(Resultados_Dic3!K$3:K$99980,Resultados_Dic3!$F$3:$F$99980,Produccion_UO!$K921,Resultados_Dic3!$D$3:$D$99980,$L$882,Resultados_Dic3!$E$3:$E$99980,Produccion_UO!$J921,Resultados_Dic3!$A$3:$A$99980,Produccion_UO!$H921)*$I$882</f>
        <v>0.2211190839038191</v>
      </c>
      <c r="Q921" s="21">
        <f>+SUMIFS(Resultados_Dic3!L$3:L$99980,Resultados_Dic3!$F$3:$F$99980,Produccion_UO!$K921,Resultados_Dic3!$D$3:$D$99980,$L$882,Resultados_Dic3!$E$3:$E$99980,Produccion_UO!$J921,Resultados_Dic3!$A$3:$A$99980,Produccion_UO!$H921)*$I$882</f>
        <v>0.2211190839038191</v>
      </c>
      <c r="R921" s="21">
        <f>+SUMIFS(Resultados_Dic3!M$3:M$99980,Resultados_Dic3!$F$3:$F$99980,Produccion_UO!$K921,Resultados_Dic3!$D$3:$D$99980,$L$882,Resultados_Dic3!$E$3:$E$99980,Produccion_UO!$J921,Resultados_Dic3!$A$3:$A$99980,Produccion_UO!$H921)*$I$882</f>
        <v>0.2211190839038191</v>
      </c>
      <c r="S921" s="21">
        <f>+SUMIFS(Resultados_Dic3!N$3:N$99980,Resultados_Dic3!$F$3:$F$99980,Produccion_UO!$K921,Resultados_Dic3!$D$3:$D$99980,$L$882,Resultados_Dic3!$E$3:$E$99980,Produccion_UO!$J921,Resultados_Dic3!$A$3:$A$99980,Produccion_UO!$H921)*$I$882</f>
        <v>0.2211190839038191</v>
      </c>
      <c r="T921" s="21">
        <f>+SUMIFS(Resultados_Dic3!O$3:O$99980,Resultados_Dic3!$F$3:$F$99980,Produccion_UO!$K921,Resultados_Dic3!$D$3:$D$99980,$L$882,Resultados_Dic3!$E$3:$E$99980,Produccion_UO!$J921,Resultados_Dic3!$A$3:$A$99980,Produccion_UO!$H921)*$I$882</f>
        <v>0.2211190839038191</v>
      </c>
      <c r="U921" s="21">
        <f>+SUMIFS(Resultados_Dic3!P$3:P$99980,Resultados_Dic3!$F$3:$F$99980,Produccion_UO!$K921,Resultados_Dic3!$D$3:$D$99980,$L$882,Resultados_Dic3!$E$3:$E$99980,Produccion_UO!$J921,Resultados_Dic3!$A$3:$A$99980,Produccion_UO!$H921)*$I$882</f>
        <v>0</v>
      </c>
      <c r="V921" s="21">
        <f>+SUMIFS(Resultados_Dic3!Q$3:Q$99980,Resultados_Dic3!$F$3:$F$99980,Produccion_UO!$K921,Resultados_Dic3!$D$3:$D$99980,$L$882,Resultados_Dic3!$E$3:$E$99980,Produccion_UO!$J921,Resultados_Dic3!$A$3:$A$99980,Produccion_UO!$H921)*$I$882</f>
        <v>0</v>
      </c>
      <c r="W921" s="21">
        <f>+SUMIFS(Resultados_Dic3!R$3:R$99980,Resultados_Dic3!$F$3:$F$99980,Produccion_UO!$K921,Resultados_Dic3!$D$3:$D$99980,$L$882,Resultados_Dic3!$E$3:$E$99980,Produccion_UO!$J921,Resultados_Dic3!$A$3:$A$99980,Produccion_UO!$H921)*$I$882</f>
        <v>0</v>
      </c>
      <c r="X921" s="21">
        <f>+SUMIFS(Resultados_Dic3!S$3:S$99980,Resultados_Dic3!$F$3:$F$99980,Produccion_UO!$K921,Resultados_Dic3!$D$3:$D$99980,$L$882,Resultados_Dic3!$E$3:$E$99980,Produccion_UO!$J921,Resultados_Dic3!$A$3:$A$99980,Produccion_UO!$H921)*$I$882</f>
        <v>0</v>
      </c>
      <c r="Y921" s="21">
        <f>+SUMIFS(Resultados_Dic3!T$3:T$99980,Resultados_Dic3!$F$3:$F$99980,Produccion_UO!$K921,Resultados_Dic3!$D$3:$D$99980,$L$882,Resultados_Dic3!$E$3:$E$99980,Produccion_UO!$J921,Resultados_Dic3!$A$3:$A$99980,Produccion_UO!$H921)*$I$882</f>
        <v>0</v>
      </c>
      <c r="Z921" s="21">
        <f>+SUMIFS(Resultados_Dic3!U$3:U$99980,Resultados_Dic3!$F$3:$F$99980,Produccion_UO!$K921,Resultados_Dic3!$D$3:$D$99980,$L$882,Resultados_Dic3!$E$3:$E$99980,Produccion_UO!$J921,Resultados_Dic3!$A$3:$A$99980,Produccion_UO!$H921)*$I$882</f>
        <v>0</v>
      </c>
      <c r="AA921" s="21">
        <f>+SUMIFS(Resultados_Dic3!V$3:V$99980,Resultados_Dic3!$F$3:$F$99980,Produccion_UO!$K921,Resultados_Dic3!$D$3:$D$99980,$L$882,Resultados_Dic3!$E$3:$E$99980,Produccion_UO!$J921,Resultados_Dic3!$A$3:$A$99980,Produccion_UO!$H921)*$I$882</f>
        <v>0</v>
      </c>
      <c r="AB921" s="21">
        <f>+SUMIFS(Resultados_Dic3!W$3:W$99980,Resultados_Dic3!$F$3:$F$99980,Produccion_UO!$K921,Resultados_Dic3!$D$3:$D$99980,$L$882,Resultados_Dic3!$E$3:$E$99980,Produccion_UO!$J921,Resultados_Dic3!$A$3:$A$99980,Produccion_UO!$H921)*$I$882</f>
        <v>0</v>
      </c>
      <c r="AC921" s="21">
        <f>+SUMIFS(Resultados_Dic3!X$3:X$99980,Resultados_Dic3!$F$3:$F$99980,Produccion_UO!$K921,Resultados_Dic3!$D$3:$D$99980,$L$882,Resultados_Dic3!$E$3:$E$99980,Produccion_UO!$J921,Resultados_Dic3!$A$3:$A$99980,Produccion_UO!$H921)*$I$882</f>
        <v>0</v>
      </c>
      <c r="AD921" s="21">
        <f>+SUMIFS(Resultados_Dic3!Y$3:Y$99980,Resultados_Dic3!$F$3:$F$99980,Produccion_UO!$K921,Resultados_Dic3!$D$3:$D$99980,$L$882,Resultados_Dic3!$E$3:$E$99980,Produccion_UO!$J921,Resultados_Dic3!$A$3:$A$99980,Produccion_UO!$H921)*$I$882</f>
        <v>0</v>
      </c>
      <c r="AE921" s="21">
        <f>+SUMIFS(Resultados_Dic3!Z$3:Z$99980,Resultados_Dic3!$F$3:$F$99980,Produccion_UO!$K921,Resultados_Dic3!$D$3:$D$99980,$L$882,Resultados_Dic3!$E$3:$E$99980,Produccion_UO!$J921,Resultados_Dic3!$A$3:$A$99980,Produccion_UO!$H921)*$I$882</f>
        <v>0</v>
      </c>
      <c r="AF921" s="21">
        <f>+SUMIFS(Resultados_Dic3!AA$3:AA$99980,Resultados_Dic3!$F$3:$F$99980,Produccion_UO!$K921,Resultados_Dic3!$D$3:$D$99980,$L$882,Resultados_Dic3!$E$3:$E$99980,Produccion_UO!$J921,Resultados_Dic3!$A$3:$A$99980,Produccion_UO!$H921)*$I$882</f>
        <v>0</v>
      </c>
      <c r="AG921" s="21">
        <f>+SUMIFS(Resultados_Dic3!AB$3:AB$99980,Resultados_Dic3!$F$3:$F$99980,Produccion_UO!$K921,Resultados_Dic3!$D$3:$D$99980,$L$882,Resultados_Dic3!$E$3:$E$99980,Produccion_UO!$J921,Resultados_Dic3!$A$3:$A$99980,Produccion_UO!$H921)*$I$882</f>
        <v>0</v>
      </c>
      <c r="AH921" s="21">
        <f>+SUMIFS(Resultados_Dic3!AC$3:AC$99980,Resultados_Dic3!$F$3:$F$99980,Produccion_UO!$K921,Resultados_Dic3!$D$3:$D$99980,$L$882,Resultados_Dic3!$E$3:$E$99980,Produccion_UO!$J921,Resultados_Dic3!$A$3:$A$99980,Produccion_UO!$H921)*$I$882</f>
        <v>0</v>
      </c>
      <c r="AI921" s="21">
        <f>+SUMIFS(Resultados_Dic3!AD$3:AD$99980,Resultados_Dic3!$F$3:$F$99980,Produccion_UO!$K921,Resultados_Dic3!$D$3:$D$99980,$L$882,Resultados_Dic3!$E$3:$E$99980,Produccion_UO!$J921,Resultados_Dic3!$A$3:$A$99980,Produccion_UO!$H921)*$I$882</f>
        <v>0</v>
      </c>
      <c r="AJ921" s="21">
        <f>+SUMIFS(Resultados_Dic3!AE$3:AE$99980,Resultados_Dic3!$F$3:$F$99980,Produccion_UO!$K921,Resultados_Dic3!$D$3:$D$99980,$L$882,Resultados_Dic3!$E$3:$E$99980,Produccion_UO!$J921,Resultados_Dic3!$A$3:$A$99980,Produccion_UO!$H921)*$I$882</f>
        <v>0</v>
      </c>
      <c r="AK921" s="21">
        <f>+SUMIFS(Resultados_Dic3!AF$3:AF$99980,Resultados_Dic3!$F$3:$F$99980,Produccion_UO!$K921,Resultados_Dic3!$D$3:$D$99980,$L$882,Resultados_Dic3!$E$3:$E$99980,Produccion_UO!$J921,Resultados_Dic3!$A$3:$A$99980,Produccion_UO!$H921)*$I$882</f>
        <v>0</v>
      </c>
      <c r="AL921" s="21">
        <f>+SUMIFS(Resultados_Dic3!AG$3:AG$99980,Resultados_Dic3!$F$3:$F$99980,Produccion_UO!$K921,Resultados_Dic3!$D$3:$D$99980,$L$882,Resultados_Dic3!$E$3:$E$99980,Produccion_UO!$J921,Resultados_Dic3!$A$3:$A$99980,Produccion_UO!$H921)*$I$882</f>
        <v>0</v>
      </c>
      <c r="AM921" s="21">
        <f>+SUMIFS(Resultados_Dic3!AH$3:AH$99980,Resultados_Dic3!$F$3:$F$99980,Produccion_UO!$K921,Resultados_Dic3!$D$3:$D$99980,$L$882,Resultados_Dic3!$E$3:$E$99980,Produccion_UO!$J921,Resultados_Dic3!$A$3:$A$99980,Produccion_UO!$H921)*$I$882</f>
        <v>0</v>
      </c>
      <c r="AN921" s="21">
        <f>+SUMIFS(Resultados_Dic3!AI$3:AI$99980,Resultados_Dic3!$F$3:$F$99980,Produccion_UO!$K921,Resultados_Dic3!$D$3:$D$99980,$L$882,Resultados_Dic3!$E$3:$E$99980,Produccion_UO!$J921,Resultados_Dic3!$A$3:$A$99980,Produccion_UO!$H921)*$I$882</f>
        <v>0</v>
      </c>
      <c r="AO921" s="21">
        <f>+SUMIFS(Resultados_Dic3!AJ$3:AJ$99980,Resultados_Dic3!$F$3:$F$99980,Produccion_UO!$K921,Resultados_Dic3!$D$3:$D$99980,$L$882,Resultados_Dic3!$E$3:$E$99980,Produccion_UO!$J921,Resultados_Dic3!$A$3:$A$99980,Produccion_UO!$H921)*$I$882</f>
        <v>0</v>
      </c>
      <c r="AP921" s="21">
        <f>+SUMIFS(Resultados_Dic3!AK$3:AK$99980,Resultados_Dic3!$F$3:$F$99980,Produccion_UO!$K921,Resultados_Dic3!$D$3:$D$99980,$L$882,Resultados_Dic3!$E$3:$E$99980,Produccion_UO!$J921,Resultados_Dic3!$A$3:$A$99980,Produccion_UO!$H921)*$I$882</f>
        <v>0</v>
      </c>
      <c r="AQ921" s="21">
        <f>+SUMIFS(Resultados_Dic3!AL$3:AL$99980,Resultados_Dic3!$F$3:$F$99980,Produccion_UO!$K921,Resultados_Dic3!$D$3:$D$99980,$L$882,Resultados_Dic3!$E$3:$E$99980,Produccion_UO!$J921,Resultados_Dic3!$A$3:$A$99980,Produccion_UO!$H921)*$I$882</f>
        <v>0</v>
      </c>
      <c r="AR921" s="21">
        <f>+SUMIFS(Resultados_Dic3!AM$3:AM$99980,Resultados_Dic3!$F$3:$F$99980,Produccion_UO!$K921,Resultados_Dic3!$D$3:$D$99980,$L$882,Resultados_Dic3!$E$3:$E$99980,Produccion_UO!$J921,Resultados_Dic3!$A$3:$A$99980,Produccion_UO!$H921)*$I$882</f>
        <v>0</v>
      </c>
    </row>
    <row r="922" spans="8:44" x14ac:dyDescent="0.25">
      <c r="H922" s="17" t="str">
        <f t="shared" si="241"/>
        <v>DIC5</v>
      </c>
      <c r="J922" s="24" t="s">
        <v>111</v>
      </c>
      <c r="K922" s="13" t="s">
        <v>204</v>
      </c>
      <c r="L922" s="13" t="s">
        <v>330</v>
      </c>
      <c r="M922" s="21">
        <f>+SUMIFS(Resultados_Dic3!H$3:H$99980,Resultados_Dic3!$F$3:$F$99980,Produccion_UO!$K922,Resultados_Dic3!$D$3:$D$99980,$L$882,Resultados_Dic3!$E$3:$E$99980,Produccion_UO!$J922,Resultados_Dic3!$A$3:$A$99980,Produccion_UO!$H922)*$I$882</f>
        <v>8.5990754851485135E-2</v>
      </c>
      <c r="N922" s="21">
        <f>+SUMIFS(Resultados_Dic3!I$3:I$99980,Resultados_Dic3!$F$3:$F$99980,Produccion_UO!$K922,Resultados_Dic3!$D$3:$D$99980,$L$882,Resultados_Dic3!$E$3:$E$99980,Produccion_UO!$J922,Resultados_Dic3!$A$3:$A$99980,Produccion_UO!$H922)*$I$882</f>
        <v>8.5990754851485135E-2</v>
      </c>
      <c r="O922" s="21">
        <f>+SUMIFS(Resultados_Dic3!J$3:J$99980,Resultados_Dic3!$F$3:$F$99980,Produccion_UO!$K922,Resultados_Dic3!$D$3:$D$99980,$L$882,Resultados_Dic3!$E$3:$E$99980,Produccion_UO!$J922,Resultados_Dic3!$A$3:$A$99980,Produccion_UO!$H922)*$I$882</f>
        <v>8.5990754851485135E-2</v>
      </c>
      <c r="P922" s="21">
        <f>+SUMIFS(Resultados_Dic3!K$3:K$99980,Resultados_Dic3!$F$3:$F$99980,Produccion_UO!$K922,Resultados_Dic3!$D$3:$D$99980,$L$882,Resultados_Dic3!$E$3:$E$99980,Produccion_UO!$J922,Resultados_Dic3!$A$3:$A$99980,Produccion_UO!$H922)*$I$882</f>
        <v>8.5990754851485135E-2</v>
      </c>
      <c r="Q922" s="21">
        <f>+SUMIFS(Resultados_Dic3!L$3:L$99980,Resultados_Dic3!$F$3:$F$99980,Produccion_UO!$K922,Resultados_Dic3!$D$3:$D$99980,$L$882,Resultados_Dic3!$E$3:$E$99980,Produccion_UO!$J922,Resultados_Dic3!$A$3:$A$99980,Produccion_UO!$H922)*$I$882</f>
        <v>8.5990754851485135E-2</v>
      </c>
      <c r="R922" s="21">
        <f>+SUMIFS(Resultados_Dic3!M$3:M$99980,Resultados_Dic3!$F$3:$F$99980,Produccion_UO!$K922,Resultados_Dic3!$D$3:$D$99980,$L$882,Resultados_Dic3!$E$3:$E$99980,Produccion_UO!$J922,Resultados_Dic3!$A$3:$A$99980,Produccion_UO!$H922)*$I$882</f>
        <v>8.5990754851485135E-2</v>
      </c>
      <c r="S922" s="21">
        <f>+SUMIFS(Resultados_Dic3!N$3:N$99980,Resultados_Dic3!$F$3:$F$99980,Produccion_UO!$K922,Resultados_Dic3!$D$3:$D$99980,$L$882,Resultados_Dic3!$E$3:$E$99980,Produccion_UO!$J922,Resultados_Dic3!$A$3:$A$99980,Produccion_UO!$H922)*$I$882</f>
        <v>8.5990754851485135E-2</v>
      </c>
      <c r="T922" s="21">
        <f>+SUMIFS(Resultados_Dic3!O$3:O$99980,Resultados_Dic3!$F$3:$F$99980,Produccion_UO!$K922,Resultados_Dic3!$D$3:$D$99980,$L$882,Resultados_Dic3!$E$3:$E$99980,Produccion_UO!$J922,Resultados_Dic3!$A$3:$A$99980,Produccion_UO!$H922)*$I$882</f>
        <v>8.5990754851485135E-2</v>
      </c>
      <c r="U922" s="21">
        <f>+SUMIFS(Resultados_Dic3!P$3:P$99980,Resultados_Dic3!$F$3:$F$99980,Produccion_UO!$K922,Resultados_Dic3!$D$3:$D$99980,$L$882,Resultados_Dic3!$E$3:$E$99980,Produccion_UO!$J922,Resultados_Dic3!$A$3:$A$99980,Produccion_UO!$H922)*$I$882</f>
        <v>8.5990754851485135E-2</v>
      </c>
      <c r="V922" s="21">
        <f>+SUMIFS(Resultados_Dic3!Q$3:Q$99980,Resultados_Dic3!$F$3:$F$99980,Produccion_UO!$K922,Resultados_Dic3!$D$3:$D$99980,$L$882,Resultados_Dic3!$E$3:$E$99980,Produccion_UO!$J922,Resultados_Dic3!$A$3:$A$99980,Produccion_UO!$H922)*$I$882</f>
        <v>8.5990754851485135E-2</v>
      </c>
      <c r="W922" s="21">
        <f>+SUMIFS(Resultados_Dic3!R$3:R$99980,Resultados_Dic3!$F$3:$F$99980,Produccion_UO!$K922,Resultados_Dic3!$D$3:$D$99980,$L$882,Resultados_Dic3!$E$3:$E$99980,Produccion_UO!$J922,Resultados_Dic3!$A$3:$A$99980,Produccion_UO!$H922)*$I$882</f>
        <v>8.5990754851485135E-2</v>
      </c>
      <c r="X922" s="21">
        <f>+SUMIFS(Resultados_Dic3!S$3:S$99980,Resultados_Dic3!$F$3:$F$99980,Produccion_UO!$K922,Resultados_Dic3!$D$3:$D$99980,$L$882,Resultados_Dic3!$E$3:$E$99980,Produccion_UO!$J922,Resultados_Dic3!$A$3:$A$99980,Produccion_UO!$H922)*$I$882</f>
        <v>8.5990754851485135E-2</v>
      </c>
      <c r="Y922" s="21">
        <f>+SUMIFS(Resultados_Dic3!T$3:T$99980,Resultados_Dic3!$F$3:$F$99980,Produccion_UO!$K922,Resultados_Dic3!$D$3:$D$99980,$L$882,Resultados_Dic3!$E$3:$E$99980,Produccion_UO!$J922,Resultados_Dic3!$A$3:$A$99980,Produccion_UO!$H922)*$I$882</f>
        <v>8.5990754851485135E-2</v>
      </c>
      <c r="Z922" s="21">
        <f>+SUMIFS(Resultados_Dic3!U$3:U$99980,Resultados_Dic3!$F$3:$F$99980,Produccion_UO!$K922,Resultados_Dic3!$D$3:$D$99980,$L$882,Resultados_Dic3!$E$3:$E$99980,Produccion_UO!$J922,Resultados_Dic3!$A$3:$A$99980,Produccion_UO!$H922)*$I$882</f>
        <v>8.5990754851485135E-2</v>
      </c>
      <c r="AA922" s="21">
        <f>+SUMIFS(Resultados_Dic3!V$3:V$99980,Resultados_Dic3!$F$3:$F$99980,Produccion_UO!$K922,Resultados_Dic3!$D$3:$D$99980,$L$882,Resultados_Dic3!$E$3:$E$99980,Produccion_UO!$J922,Resultados_Dic3!$A$3:$A$99980,Produccion_UO!$H922)*$I$882</f>
        <v>6.5337109239871419E-2</v>
      </c>
      <c r="AB922" s="21">
        <f>+SUMIFS(Resultados_Dic3!W$3:W$99980,Resultados_Dic3!$F$3:$F$99980,Produccion_UO!$K922,Resultados_Dic3!$D$3:$D$99980,$L$882,Resultados_Dic3!$E$3:$E$99980,Produccion_UO!$J922,Resultados_Dic3!$A$3:$A$99980,Produccion_UO!$H922)*$I$882</f>
        <v>0</v>
      </c>
      <c r="AC922" s="21">
        <f>+SUMIFS(Resultados_Dic3!X$3:X$99980,Resultados_Dic3!$F$3:$F$99980,Produccion_UO!$K922,Resultados_Dic3!$D$3:$D$99980,$L$882,Resultados_Dic3!$E$3:$E$99980,Produccion_UO!$J922,Resultados_Dic3!$A$3:$A$99980,Produccion_UO!$H922)*$I$882</f>
        <v>0</v>
      </c>
      <c r="AD922" s="21">
        <f>+SUMIFS(Resultados_Dic3!Y$3:Y$99980,Resultados_Dic3!$F$3:$F$99980,Produccion_UO!$K922,Resultados_Dic3!$D$3:$D$99980,$L$882,Resultados_Dic3!$E$3:$E$99980,Produccion_UO!$J922,Resultados_Dic3!$A$3:$A$99980,Produccion_UO!$H922)*$I$882</f>
        <v>0</v>
      </c>
      <c r="AE922" s="21">
        <f>+SUMIFS(Resultados_Dic3!Z$3:Z$99980,Resultados_Dic3!$F$3:$F$99980,Produccion_UO!$K922,Resultados_Dic3!$D$3:$D$99980,$L$882,Resultados_Dic3!$E$3:$E$99980,Produccion_UO!$J922,Resultados_Dic3!$A$3:$A$99980,Produccion_UO!$H922)*$I$882</f>
        <v>0</v>
      </c>
      <c r="AF922" s="21">
        <f>+SUMIFS(Resultados_Dic3!AA$3:AA$99980,Resultados_Dic3!$F$3:$F$99980,Produccion_UO!$K922,Resultados_Dic3!$D$3:$D$99980,$L$882,Resultados_Dic3!$E$3:$E$99980,Produccion_UO!$J922,Resultados_Dic3!$A$3:$A$99980,Produccion_UO!$H922)*$I$882</f>
        <v>0</v>
      </c>
      <c r="AG922" s="21">
        <f>+SUMIFS(Resultados_Dic3!AB$3:AB$99980,Resultados_Dic3!$F$3:$F$99980,Produccion_UO!$K922,Resultados_Dic3!$D$3:$D$99980,$L$882,Resultados_Dic3!$E$3:$E$99980,Produccion_UO!$J922,Resultados_Dic3!$A$3:$A$99980,Produccion_UO!$H922)*$I$882</f>
        <v>0</v>
      </c>
      <c r="AH922" s="21">
        <f>+SUMIFS(Resultados_Dic3!AC$3:AC$99980,Resultados_Dic3!$F$3:$F$99980,Produccion_UO!$K922,Resultados_Dic3!$D$3:$D$99980,$L$882,Resultados_Dic3!$E$3:$E$99980,Produccion_UO!$J922,Resultados_Dic3!$A$3:$A$99980,Produccion_UO!$H922)*$I$882</f>
        <v>0</v>
      </c>
      <c r="AI922" s="21">
        <f>+SUMIFS(Resultados_Dic3!AD$3:AD$99980,Resultados_Dic3!$F$3:$F$99980,Produccion_UO!$K922,Resultados_Dic3!$D$3:$D$99980,$L$882,Resultados_Dic3!$E$3:$E$99980,Produccion_UO!$J922,Resultados_Dic3!$A$3:$A$99980,Produccion_UO!$H922)*$I$882</f>
        <v>0</v>
      </c>
      <c r="AJ922" s="21">
        <f>+SUMIFS(Resultados_Dic3!AE$3:AE$99980,Resultados_Dic3!$F$3:$F$99980,Produccion_UO!$K922,Resultados_Dic3!$D$3:$D$99980,$L$882,Resultados_Dic3!$E$3:$E$99980,Produccion_UO!$J922,Resultados_Dic3!$A$3:$A$99980,Produccion_UO!$H922)*$I$882</f>
        <v>0</v>
      </c>
      <c r="AK922" s="21">
        <f>+SUMIFS(Resultados_Dic3!AF$3:AF$99980,Resultados_Dic3!$F$3:$F$99980,Produccion_UO!$K922,Resultados_Dic3!$D$3:$D$99980,$L$882,Resultados_Dic3!$E$3:$E$99980,Produccion_UO!$J922,Resultados_Dic3!$A$3:$A$99980,Produccion_UO!$H922)*$I$882</f>
        <v>0</v>
      </c>
      <c r="AL922" s="21">
        <f>+SUMIFS(Resultados_Dic3!AG$3:AG$99980,Resultados_Dic3!$F$3:$F$99980,Produccion_UO!$K922,Resultados_Dic3!$D$3:$D$99980,$L$882,Resultados_Dic3!$E$3:$E$99980,Produccion_UO!$J922,Resultados_Dic3!$A$3:$A$99980,Produccion_UO!$H922)*$I$882</f>
        <v>0</v>
      </c>
      <c r="AM922" s="21">
        <f>+SUMIFS(Resultados_Dic3!AH$3:AH$99980,Resultados_Dic3!$F$3:$F$99980,Produccion_UO!$K922,Resultados_Dic3!$D$3:$D$99980,$L$882,Resultados_Dic3!$E$3:$E$99980,Produccion_UO!$J922,Resultados_Dic3!$A$3:$A$99980,Produccion_UO!$H922)*$I$882</f>
        <v>0</v>
      </c>
      <c r="AN922" s="21">
        <f>+SUMIFS(Resultados_Dic3!AI$3:AI$99980,Resultados_Dic3!$F$3:$F$99980,Produccion_UO!$K922,Resultados_Dic3!$D$3:$D$99980,$L$882,Resultados_Dic3!$E$3:$E$99980,Produccion_UO!$J922,Resultados_Dic3!$A$3:$A$99980,Produccion_UO!$H922)*$I$882</f>
        <v>0</v>
      </c>
      <c r="AO922" s="21">
        <f>+SUMIFS(Resultados_Dic3!AJ$3:AJ$99980,Resultados_Dic3!$F$3:$F$99980,Produccion_UO!$K922,Resultados_Dic3!$D$3:$D$99980,$L$882,Resultados_Dic3!$E$3:$E$99980,Produccion_UO!$J922,Resultados_Dic3!$A$3:$A$99980,Produccion_UO!$H922)*$I$882</f>
        <v>0</v>
      </c>
      <c r="AP922" s="21">
        <f>+SUMIFS(Resultados_Dic3!AK$3:AK$99980,Resultados_Dic3!$F$3:$F$99980,Produccion_UO!$K922,Resultados_Dic3!$D$3:$D$99980,$L$882,Resultados_Dic3!$E$3:$E$99980,Produccion_UO!$J922,Resultados_Dic3!$A$3:$A$99980,Produccion_UO!$H922)*$I$882</f>
        <v>0</v>
      </c>
      <c r="AQ922" s="21">
        <f>+SUMIFS(Resultados_Dic3!AL$3:AL$99980,Resultados_Dic3!$F$3:$F$99980,Produccion_UO!$K922,Resultados_Dic3!$D$3:$D$99980,$L$882,Resultados_Dic3!$E$3:$E$99980,Produccion_UO!$J922,Resultados_Dic3!$A$3:$A$99980,Produccion_UO!$H922)*$I$882</f>
        <v>0</v>
      </c>
      <c r="AR922" s="21">
        <f>+SUMIFS(Resultados_Dic3!AM$3:AM$99980,Resultados_Dic3!$F$3:$F$99980,Produccion_UO!$K922,Resultados_Dic3!$D$3:$D$99980,$L$882,Resultados_Dic3!$E$3:$E$99980,Produccion_UO!$J922,Resultados_Dic3!$A$3:$A$99980,Produccion_UO!$H922)*$I$882</f>
        <v>0</v>
      </c>
    </row>
    <row r="923" spans="8:44" x14ac:dyDescent="0.25">
      <c r="H923" s="17" t="str">
        <f t="shared" si="241"/>
        <v>DIC5</v>
      </c>
      <c r="J923" s="24" t="s">
        <v>112</v>
      </c>
      <c r="K923" s="13" t="s">
        <v>205</v>
      </c>
      <c r="L923" s="13" t="s">
        <v>332</v>
      </c>
      <c r="M923" s="21">
        <f>+SUMIFS(Resultados_Dic3!H$3:H$99980,Resultados_Dic3!$F$3:$F$99980,Produccion_UO!$K923,Resultados_Dic3!$D$3:$D$99980,$L$882,Resultados_Dic3!$E$3:$E$99980,Produccion_UO!$J923,Resultados_Dic3!$A$3:$A$99980,Produccion_UO!$H923)*$I$882</f>
        <v>2.456878710042433E-2</v>
      </c>
      <c r="N923" s="21">
        <f>+SUMIFS(Resultados_Dic3!I$3:I$99980,Resultados_Dic3!$F$3:$F$99980,Produccion_UO!$K923,Resultados_Dic3!$D$3:$D$99980,$L$882,Resultados_Dic3!$E$3:$E$99980,Produccion_UO!$J923,Resultados_Dic3!$A$3:$A$99980,Produccion_UO!$H923)*$I$882</f>
        <v>2.456878710042433E-2</v>
      </c>
      <c r="O923" s="21">
        <f>+SUMIFS(Resultados_Dic3!J$3:J$99980,Resultados_Dic3!$F$3:$F$99980,Produccion_UO!$K923,Resultados_Dic3!$D$3:$D$99980,$L$882,Resultados_Dic3!$E$3:$E$99980,Produccion_UO!$J923,Resultados_Dic3!$A$3:$A$99980,Produccion_UO!$H923)*$I$882</f>
        <v>2.456878710042433E-2</v>
      </c>
      <c r="P923" s="21">
        <f>+SUMIFS(Resultados_Dic3!K$3:K$99980,Resultados_Dic3!$F$3:$F$99980,Produccion_UO!$K923,Resultados_Dic3!$D$3:$D$99980,$L$882,Resultados_Dic3!$E$3:$E$99980,Produccion_UO!$J923,Resultados_Dic3!$A$3:$A$99980,Produccion_UO!$H923)*$I$882</f>
        <v>2.456878710042433E-2</v>
      </c>
      <c r="Q923" s="21">
        <f>+SUMIFS(Resultados_Dic3!L$3:L$99980,Resultados_Dic3!$F$3:$F$99980,Produccion_UO!$K923,Resultados_Dic3!$D$3:$D$99980,$L$882,Resultados_Dic3!$E$3:$E$99980,Produccion_UO!$J923,Resultados_Dic3!$A$3:$A$99980,Produccion_UO!$H923)*$I$882</f>
        <v>2.456878710042433E-2</v>
      </c>
      <c r="R923" s="21">
        <f>+SUMIFS(Resultados_Dic3!M$3:M$99980,Resultados_Dic3!$F$3:$F$99980,Produccion_UO!$K923,Resultados_Dic3!$D$3:$D$99980,$L$882,Resultados_Dic3!$E$3:$E$99980,Produccion_UO!$J923,Resultados_Dic3!$A$3:$A$99980,Produccion_UO!$H923)*$I$882</f>
        <v>2.456878710042433E-2</v>
      </c>
      <c r="S923" s="21">
        <f>+SUMIFS(Resultados_Dic3!N$3:N$99980,Resultados_Dic3!$F$3:$F$99980,Produccion_UO!$K923,Resultados_Dic3!$D$3:$D$99980,$L$882,Resultados_Dic3!$E$3:$E$99980,Produccion_UO!$J923,Resultados_Dic3!$A$3:$A$99980,Produccion_UO!$H923)*$I$882</f>
        <v>2.456878710042433E-2</v>
      </c>
      <c r="T923" s="21">
        <f>+SUMIFS(Resultados_Dic3!O$3:O$99980,Resultados_Dic3!$F$3:$F$99980,Produccion_UO!$K923,Resultados_Dic3!$D$3:$D$99980,$L$882,Resultados_Dic3!$E$3:$E$99980,Produccion_UO!$J923,Resultados_Dic3!$A$3:$A$99980,Produccion_UO!$H923)*$I$882</f>
        <v>2.456878710042433E-2</v>
      </c>
      <c r="U923" s="21">
        <f>+SUMIFS(Resultados_Dic3!P$3:P$99980,Resultados_Dic3!$F$3:$F$99980,Produccion_UO!$K923,Resultados_Dic3!$D$3:$D$99980,$L$882,Resultados_Dic3!$E$3:$E$99980,Produccion_UO!$J923,Resultados_Dic3!$A$3:$A$99980,Produccion_UO!$H923)*$I$882</f>
        <v>2.456878710042433E-2</v>
      </c>
      <c r="V923" s="21">
        <f>+SUMIFS(Resultados_Dic3!Q$3:Q$99980,Resultados_Dic3!$F$3:$F$99980,Produccion_UO!$K923,Resultados_Dic3!$D$3:$D$99980,$L$882,Resultados_Dic3!$E$3:$E$99980,Produccion_UO!$J923,Resultados_Dic3!$A$3:$A$99980,Produccion_UO!$H923)*$I$882</f>
        <v>2.456878710042433E-2</v>
      </c>
      <c r="W923" s="21">
        <f>+SUMIFS(Resultados_Dic3!R$3:R$99980,Resultados_Dic3!$F$3:$F$99980,Produccion_UO!$K923,Resultados_Dic3!$D$3:$D$99980,$L$882,Resultados_Dic3!$E$3:$E$99980,Produccion_UO!$J923,Resultados_Dic3!$A$3:$A$99980,Produccion_UO!$H923)*$I$882</f>
        <v>2.456878710042433E-2</v>
      </c>
      <c r="X923" s="21">
        <f>+SUMIFS(Resultados_Dic3!S$3:S$99980,Resultados_Dic3!$F$3:$F$99980,Produccion_UO!$K923,Resultados_Dic3!$D$3:$D$99980,$L$882,Resultados_Dic3!$E$3:$E$99980,Produccion_UO!$J923,Resultados_Dic3!$A$3:$A$99980,Produccion_UO!$H923)*$I$882</f>
        <v>2.456878710042433E-2</v>
      </c>
      <c r="Y923" s="21">
        <f>+SUMIFS(Resultados_Dic3!T$3:T$99980,Resultados_Dic3!$F$3:$F$99980,Produccion_UO!$K923,Resultados_Dic3!$D$3:$D$99980,$L$882,Resultados_Dic3!$E$3:$E$99980,Produccion_UO!$J923,Resultados_Dic3!$A$3:$A$99980,Produccion_UO!$H923)*$I$882</f>
        <v>2.456878710042433E-2</v>
      </c>
      <c r="Z923" s="21">
        <f>+SUMIFS(Resultados_Dic3!U$3:U$99980,Resultados_Dic3!$F$3:$F$99980,Produccion_UO!$K923,Resultados_Dic3!$D$3:$D$99980,$L$882,Resultados_Dic3!$E$3:$E$99980,Produccion_UO!$J923,Resultados_Dic3!$A$3:$A$99980,Produccion_UO!$H923)*$I$882</f>
        <v>2.456878710042433E-2</v>
      </c>
      <c r="AA923" s="21">
        <f>+SUMIFS(Resultados_Dic3!V$3:V$99980,Resultados_Dic3!$F$3:$F$99980,Produccion_UO!$K923,Resultados_Dic3!$D$3:$D$99980,$L$882,Resultados_Dic3!$E$3:$E$99980,Produccion_UO!$J923,Resultados_Dic3!$A$3:$A$99980,Produccion_UO!$H923)*$I$882</f>
        <v>2.456878710042433E-2</v>
      </c>
      <c r="AB923" s="21">
        <f>+SUMIFS(Resultados_Dic3!W$3:W$99980,Resultados_Dic3!$F$3:$F$99980,Produccion_UO!$K923,Resultados_Dic3!$D$3:$D$99980,$L$882,Resultados_Dic3!$E$3:$E$99980,Produccion_UO!$J923,Resultados_Dic3!$A$3:$A$99980,Produccion_UO!$H923)*$I$882</f>
        <v>0</v>
      </c>
      <c r="AC923" s="21">
        <f>+SUMIFS(Resultados_Dic3!X$3:X$99980,Resultados_Dic3!$F$3:$F$99980,Produccion_UO!$K923,Resultados_Dic3!$D$3:$D$99980,$L$882,Resultados_Dic3!$E$3:$E$99980,Produccion_UO!$J923,Resultados_Dic3!$A$3:$A$99980,Produccion_UO!$H923)*$I$882</f>
        <v>0</v>
      </c>
      <c r="AD923" s="21">
        <f>+SUMIFS(Resultados_Dic3!Y$3:Y$99980,Resultados_Dic3!$F$3:$F$99980,Produccion_UO!$K923,Resultados_Dic3!$D$3:$D$99980,$L$882,Resultados_Dic3!$E$3:$E$99980,Produccion_UO!$J923,Resultados_Dic3!$A$3:$A$99980,Produccion_UO!$H923)*$I$882</f>
        <v>0</v>
      </c>
      <c r="AE923" s="21">
        <f>+SUMIFS(Resultados_Dic3!Z$3:Z$99980,Resultados_Dic3!$F$3:$F$99980,Produccion_UO!$K923,Resultados_Dic3!$D$3:$D$99980,$L$882,Resultados_Dic3!$E$3:$E$99980,Produccion_UO!$J923,Resultados_Dic3!$A$3:$A$99980,Produccion_UO!$H923)*$I$882</f>
        <v>0</v>
      </c>
      <c r="AF923" s="21">
        <f>+SUMIFS(Resultados_Dic3!AA$3:AA$99980,Resultados_Dic3!$F$3:$F$99980,Produccion_UO!$K923,Resultados_Dic3!$D$3:$D$99980,$L$882,Resultados_Dic3!$E$3:$E$99980,Produccion_UO!$J923,Resultados_Dic3!$A$3:$A$99980,Produccion_UO!$H923)*$I$882</f>
        <v>0</v>
      </c>
      <c r="AG923" s="21">
        <f>+SUMIFS(Resultados_Dic3!AB$3:AB$99980,Resultados_Dic3!$F$3:$F$99980,Produccion_UO!$K923,Resultados_Dic3!$D$3:$D$99980,$L$882,Resultados_Dic3!$E$3:$E$99980,Produccion_UO!$J923,Resultados_Dic3!$A$3:$A$99980,Produccion_UO!$H923)*$I$882</f>
        <v>0</v>
      </c>
      <c r="AH923" s="21">
        <f>+SUMIFS(Resultados_Dic3!AC$3:AC$99980,Resultados_Dic3!$F$3:$F$99980,Produccion_UO!$K923,Resultados_Dic3!$D$3:$D$99980,$L$882,Resultados_Dic3!$E$3:$E$99980,Produccion_UO!$J923,Resultados_Dic3!$A$3:$A$99980,Produccion_UO!$H923)*$I$882</f>
        <v>0</v>
      </c>
      <c r="AI923" s="21">
        <f>+SUMIFS(Resultados_Dic3!AD$3:AD$99980,Resultados_Dic3!$F$3:$F$99980,Produccion_UO!$K923,Resultados_Dic3!$D$3:$D$99980,$L$882,Resultados_Dic3!$E$3:$E$99980,Produccion_UO!$J923,Resultados_Dic3!$A$3:$A$99980,Produccion_UO!$H923)*$I$882</f>
        <v>0</v>
      </c>
      <c r="AJ923" s="21">
        <f>+SUMIFS(Resultados_Dic3!AE$3:AE$99980,Resultados_Dic3!$F$3:$F$99980,Produccion_UO!$K923,Resultados_Dic3!$D$3:$D$99980,$L$882,Resultados_Dic3!$E$3:$E$99980,Produccion_UO!$J923,Resultados_Dic3!$A$3:$A$99980,Produccion_UO!$H923)*$I$882</f>
        <v>0</v>
      </c>
      <c r="AK923" s="21">
        <f>+SUMIFS(Resultados_Dic3!AF$3:AF$99980,Resultados_Dic3!$F$3:$F$99980,Produccion_UO!$K923,Resultados_Dic3!$D$3:$D$99980,$L$882,Resultados_Dic3!$E$3:$E$99980,Produccion_UO!$J923,Resultados_Dic3!$A$3:$A$99980,Produccion_UO!$H923)*$I$882</f>
        <v>0</v>
      </c>
      <c r="AL923" s="21">
        <f>+SUMIFS(Resultados_Dic3!AG$3:AG$99980,Resultados_Dic3!$F$3:$F$99980,Produccion_UO!$K923,Resultados_Dic3!$D$3:$D$99980,$L$882,Resultados_Dic3!$E$3:$E$99980,Produccion_UO!$J923,Resultados_Dic3!$A$3:$A$99980,Produccion_UO!$H923)*$I$882</f>
        <v>0</v>
      </c>
      <c r="AM923" s="21">
        <f>+SUMIFS(Resultados_Dic3!AH$3:AH$99980,Resultados_Dic3!$F$3:$F$99980,Produccion_UO!$K923,Resultados_Dic3!$D$3:$D$99980,$L$882,Resultados_Dic3!$E$3:$E$99980,Produccion_UO!$J923,Resultados_Dic3!$A$3:$A$99980,Produccion_UO!$H923)*$I$882</f>
        <v>0</v>
      </c>
      <c r="AN923" s="21">
        <f>+SUMIFS(Resultados_Dic3!AI$3:AI$99980,Resultados_Dic3!$F$3:$F$99980,Produccion_UO!$K923,Resultados_Dic3!$D$3:$D$99980,$L$882,Resultados_Dic3!$E$3:$E$99980,Produccion_UO!$J923,Resultados_Dic3!$A$3:$A$99980,Produccion_UO!$H923)*$I$882</f>
        <v>0</v>
      </c>
      <c r="AO923" s="21">
        <f>+SUMIFS(Resultados_Dic3!AJ$3:AJ$99980,Resultados_Dic3!$F$3:$F$99980,Produccion_UO!$K923,Resultados_Dic3!$D$3:$D$99980,$L$882,Resultados_Dic3!$E$3:$E$99980,Produccion_UO!$J923,Resultados_Dic3!$A$3:$A$99980,Produccion_UO!$H923)*$I$882</f>
        <v>0</v>
      </c>
      <c r="AP923" s="21">
        <f>+SUMIFS(Resultados_Dic3!AK$3:AK$99980,Resultados_Dic3!$F$3:$F$99980,Produccion_UO!$K923,Resultados_Dic3!$D$3:$D$99980,$L$882,Resultados_Dic3!$E$3:$E$99980,Produccion_UO!$J923,Resultados_Dic3!$A$3:$A$99980,Produccion_UO!$H923)*$I$882</f>
        <v>0</v>
      </c>
      <c r="AQ923" s="21">
        <f>+SUMIFS(Resultados_Dic3!AL$3:AL$99980,Resultados_Dic3!$F$3:$F$99980,Produccion_UO!$K923,Resultados_Dic3!$D$3:$D$99980,$L$882,Resultados_Dic3!$E$3:$E$99980,Produccion_UO!$J923,Resultados_Dic3!$A$3:$A$99980,Produccion_UO!$H923)*$I$882</f>
        <v>0</v>
      </c>
      <c r="AR923" s="21">
        <f>+SUMIFS(Resultados_Dic3!AM$3:AM$99980,Resultados_Dic3!$F$3:$F$99980,Produccion_UO!$K923,Resultados_Dic3!$D$3:$D$99980,$L$882,Resultados_Dic3!$E$3:$E$99980,Produccion_UO!$J923,Resultados_Dic3!$A$3:$A$99980,Produccion_UO!$H923)*$I$882</f>
        <v>0</v>
      </c>
    </row>
    <row r="924" spans="8:44" x14ac:dyDescent="0.25">
      <c r="H924" s="17" t="str">
        <f t="shared" si="241"/>
        <v>DIC5</v>
      </c>
    </row>
    <row r="925" spans="8:44" x14ac:dyDescent="0.25">
      <c r="M925" s="21"/>
    </row>
    <row r="928" spans="8:44" ht="18.75" x14ac:dyDescent="0.3">
      <c r="I928" s="17" t="str">
        <f>+IF(OR(J929="OIL",J929="OIL-eq"),$I$5,IF(J929="GAS",$I$4,IF(J929="GSL",$I$8,IF(J929="DSL",$I$9,IF(J929="KER",$I$10,IF(J929="LPG",$I$11,IF(J929="HFO",$I$12,IF(J929="AVG",$I$13,IF(J929="RFG",$I$14,IF(J929="ELC",$I$15,$I$16))))))))))</f>
        <v>Kb/d</v>
      </c>
      <c r="K928" s="34" t="s">
        <v>723</v>
      </c>
    </row>
    <row r="929" spans="8:44" x14ac:dyDescent="0.25">
      <c r="I929" s="115">
        <f>+IF(OR(J929="OIL",J929="OIL-eq"),$H$5,IF(J929="GAS",$H$4,IF(J929="GSL",$H$8,IF(J929="DSL",$H$9,IF(J929="KER",$H$10,IF(J929="LPG",$H$11,IF(J929="HFO",$H$12,IF(J929="AVG",$H$13,IF(J929="RFG",$H$14,IF(J929="ELC",$H$15,$H$16))))))))))</f>
        <v>0.44987291090267001</v>
      </c>
      <c r="J929" s="247" t="s">
        <v>730</v>
      </c>
      <c r="K929" s="108" t="s">
        <v>389</v>
      </c>
      <c r="L929" s="108" t="s">
        <v>377</v>
      </c>
    </row>
    <row r="931" spans="8:44" x14ac:dyDescent="0.25">
      <c r="M931" s="251">
        <v>2019</v>
      </c>
      <c r="N931" s="251">
        <v>2020</v>
      </c>
      <c r="O931" s="251">
        <v>2021</v>
      </c>
      <c r="P931" s="251">
        <v>2022</v>
      </c>
      <c r="Q931" s="251">
        <v>2023</v>
      </c>
      <c r="R931" s="251">
        <v>2024</v>
      </c>
      <c r="S931" s="251">
        <v>2025</v>
      </c>
      <c r="T931" s="251">
        <v>2026</v>
      </c>
      <c r="U931" s="251">
        <v>2027</v>
      </c>
      <c r="V931" s="251">
        <v>2028</v>
      </c>
      <c r="W931" s="251">
        <v>2029</v>
      </c>
      <c r="X931" s="251">
        <v>2030</v>
      </c>
      <c r="Y931" s="251">
        <v>2031</v>
      </c>
      <c r="Z931" s="251">
        <v>2032</v>
      </c>
      <c r="AA931" s="251">
        <v>2033</v>
      </c>
      <c r="AB931" s="251">
        <v>2034</v>
      </c>
      <c r="AC931" s="251">
        <v>2035</v>
      </c>
      <c r="AD931" s="251">
        <v>2036</v>
      </c>
      <c r="AE931" s="251">
        <v>2037</v>
      </c>
      <c r="AF931" s="251">
        <v>2038</v>
      </c>
      <c r="AG931" s="251">
        <v>2039</v>
      </c>
      <c r="AH931" s="251">
        <v>2040</v>
      </c>
      <c r="AI931" s="251">
        <v>2041</v>
      </c>
      <c r="AJ931" s="251">
        <v>2042</v>
      </c>
      <c r="AK931" s="251">
        <v>2043</v>
      </c>
      <c r="AL931" s="251">
        <v>2044</v>
      </c>
      <c r="AM931" s="251">
        <v>2045</v>
      </c>
      <c r="AN931" s="251">
        <v>2046</v>
      </c>
      <c r="AO931" s="251">
        <v>2047</v>
      </c>
      <c r="AP931" s="251">
        <v>2048</v>
      </c>
      <c r="AQ931" s="251">
        <v>2049</v>
      </c>
      <c r="AR931" s="251">
        <v>2050</v>
      </c>
    </row>
    <row r="932" spans="8:44" x14ac:dyDescent="0.25">
      <c r="H932" s="17" t="str">
        <f t="shared" ref="H932:H970" si="251">+$B$1</f>
        <v>DIC5</v>
      </c>
      <c r="K932" s="252"/>
      <c r="L932" s="253" t="s">
        <v>718</v>
      </c>
      <c r="M932" s="257">
        <f>+SUM(M933:M935)</f>
        <v>463.48670539201953</v>
      </c>
      <c r="N932" s="257">
        <f t="shared" ref="N932:AR932" si="252">+SUM(N933:N935)</f>
        <v>438.31962918103125</v>
      </c>
      <c r="O932" s="257">
        <f t="shared" si="252"/>
        <v>412.53913970688245</v>
      </c>
      <c r="P932" s="257">
        <f t="shared" si="252"/>
        <v>391.14455311950292</v>
      </c>
      <c r="Q932" s="257">
        <f t="shared" si="252"/>
        <v>351.17897532314873</v>
      </c>
      <c r="R932" s="257">
        <f t="shared" si="252"/>
        <v>323.61182802493823</v>
      </c>
      <c r="S932" s="257">
        <f t="shared" si="252"/>
        <v>296.04468072672717</v>
      </c>
      <c r="T932" s="257">
        <f t="shared" si="252"/>
        <v>273.16574600174579</v>
      </c>
      <c r="U932" s="257">
        <f t="shared" si="252"/>
        <v>233.56235612182118</v>
      </c>
      <c r="V932" s="257">
        <f t="shared" si="252"/>
        <v>181.67938788278744</v>
      </c>
      <c r="W932" s="257">
        <f t="shared" si="252"/>
        <v>117.74108998193013</v>
      </c>
      <c r="X932" s="257">
        <f t="shared" si="252"/>
        <v>115.86296475373034</v>
      </c>
      <c r="Y932" s="257">
        <f t="shared" si="252"/>
        <v>115.53216145369063</v>
      </c>
      <c r="Z932" s="257">
        <f t="shared" si="252"/>
        <v>82.992903101232699</v>
      </c>
      <c r="AA932" s="257">
        <f t="shared" si="252"/>
        <v>1.4446564164734654</v>
      </c>
      <c r="AB932" s="257">
        <f t="shared" si="252"/>
        <v>0</v>
      </c>
      <c r="AC932" s="257">
        <f t="shared" si="252"/>
        <v>0</v>
      </c>
      <c r="AD932" s="257">
        <f t="shared" si="252"/>
        <v>0</v>
      </c>
      <c r="AE932" s="257">
        <f t="shared" si="252"/>
        <v>0</v>
      </c>
      <c r="AF932" s="257">
        <f t="shared" si="252"/>
        <v>0</v>
      </c>
      <c r="AG932" s="257">
        <f t="shared" si="252"/>
        <v>0</v>
      </c>
      <c r="AH932" s="257">
        <f t="shared" si="252"/>
        <v>0</v>
      </c>
      <c r="AI932" s="257">
        <f t="shared" si="252"/>
        <v>0</v>
      </c>
      <c r="AJ932" s="257">
        <f t="shared" si="252"/>
        <v>0</v>
      </c>
      <c r="AK932" s="257">
        <f t="shared" si="252"/>
        <v>0</v>
      </c>
      <c r="AL932" s="257">
        <f t="shared" si="252"/>
        <v>0</v>
      </c>
      <c r="AM932" s="257">
        <f t="shared" si="252"/>
        <v>0</v>
      </c>
      <c r="AN932" s="257">
        <f t="shared" si="252"/>
        <v>0</v>
      </c>
      <c r="AO932" s="257">
        <f t="shared" si="252"/>
        <v>0</v>
      </c>
      <c r="AP932" s="257">
        <f t="shared" si="252"/>
        <v>0</v>
      </c>
      <c r="AQ932" s="257">
        <f t="shared" si="252"/>
        <v>0</v>
      </c>
      <c r="AR932" s="257">
        <f t="shared" si="252"/>
        <v>0</v>
      </c>
    </row>
    <row r="933" spans="8:44" x14ac:dyDescent="0.25">
      <c r="H933" s="17" t="str">
        <f t="shared" si="251"/>
        <v>DIC5</v>
      </c>
      <c r="J933" s="245" t="s">
        <v>42</v>
      </c>
      <c r="K933" s="246" t="s">
        <v>729</v>
      </c>
      <c r="L933" s="242" t="s">
        <v>725</v>
      </c>
      <c r="M933" s="78">
        <f>+M79+M81+M84</f>
        <v>51.418170555982229</v>
      </c>
      <c r="N933" s="78">
        <f t="shared" ref="N933:AR933" si="253">+N79+N81+N84</f>
        <v>49.651991394125801</v>
      </c>
      <c r="O933" s="78">
        <f t="shared" si="253"/>
        <v>44.795659026653361</v>
      </c>
      <c r="P933" s="78">
        <f t="shared" si="253"/>
        <v>44.325229545950968</v>
      </c>
      <c r="Q933" s="78">
        <f t="shared" si="253"/>
        <v>25.283808856273456</v>
      </c>
      <c r="R933" s="78">
        <f t="shared" si="253"/>
        <v>25.17593770082614</v>
      </c>
      <c r="S933" s="78">
        <f t="shared" si="253"/>
        <v>25.068066545378823</v>
      </c>
      <c r="T933" s="78">
        <f t="shared" si="253"/>
        <v>23.409773007604947</v>
      </c>
      <c r="U933" s="78">
        <f t="shared" si="253"/>
        <v>7.2683829996958869</v>
      </c>
      <c r="V933" s="78">
        <f t="shared" si="253"/>
        <v>2.4979845033635462</v>
      </c>
      <c r="W933" s="78">
        <f t="shared" si="253"/>
        <v>1.260433763774657</v>
      </c>
      <c r="X933" s="78">
        <f t="shared" si="253"/>
        <v>1.9128616792897991E-2</v>
      </c>
      <c r="Y933" s="78">
        <f t="shared" si="253"/>
        <v>1.7899665516765639E-2</v>
      </c>
      <c r="Z933" s="78">
        <f t="shared" si="253"/>
        <v>1.6670714240633287E-2</v>
      </c>
      <c r="AA933" s="78">
        <f t="shared" si="253"/>
        <v>8.0820449071384477E-3</v>
      </c>
      <c r="AB933" s="78">
        <f t="shared" si="253"/>
        <v>0</v>
      </c>
      <c r="AC933" s="78">
        <f t="shared" si="253"/>
        <v>0</v>
      </c>
      <c r="AD933" s="78">
        <f t="shared" si="253"/>
        <v>0</v>
      </c>
      <c r="AE933" s="78">
        <f t="shared" si="253"/>
        <v>0</v>
      </c>
      <c r="AF933" s="78">
        <f t="shared" si="253"/>
        <v>0</v>
      </c>
      <c r="AG933" s="78">
        <f t="shared" si="253"/>
        <v>0</v>
      </c>
      <c r="AH933" s="78">
        <f t="shared" si="253"/>
        <v>0</v>
      </c>
      <c r="AI933" s="78">
        <f t="shared" si="253"/>
        <v>0</v>
      </c>
      <c r="AJ933" s="78">
        <f t="shared" si="253"/>
        <v>0</v>
      </c>
      <c r="AK933" s="78">
        <f t="shared" si="253"/>
        <v>0</v>
      </c>
      <c r="AL933" s="78">
        <f t="shared" si="253"/>
        <v>0</v>
      </c>
      <c r="AM933" s="78">
        <f t="shared" si="253"/>
        <v>0</v>
      </c>
      <c r="AN933" s="78">
        <f t="shared" si="253"/>
        <v>0</v>
      </c>
      <c r="AO933" s="78">
        <f t="shared" si="253"/>
        <v>0</v>
      </c>
      <c r="AP933" s="78">
        <f t="shared" si="253"/>
        <v>0</v>
      </c>
      <c r="AQ933" s="78">
        <f t="shared" si="253"/>
        <v>0</v>
      </c>
      <c r="AR933" s="78">
        <f t="shared" si="253"/>
        <v>0</v>
      </c>
    </row>
    <row r="934" spans="8:44" x14ac:dyDescent="0.25">
      <c r="H934" s="17" t="str">
        <f t="shared" si="251"/>
        <v>DIC5</v>
      </c>
      <c r="J934" s="245" t="s">
        <v>44</v>
      </c>
      <c r="K934" s="246" t="s">
        <v>324</v>
      </c>
      <c r="L934" s="242" t="s">
        <v>726</v>
      </c>
      <c r="M934" s="78">
        <f>+M82+M83</f>
        <v>85.486302590121923</v>
      </c>
      <c r="N934" s="78">
        <f t="shared" ref="N934:AR934" si="254">+N82+N83</f>
        <v>79.541182581391311</v>
      </c>
      <c r="O934" s="78">
        <f t="shared" si="254"/>
        <v>73.642732307939951</v>
      </c>
      <c r="P934" s="78">
        <f t="shared" si="254"/>
        <v>67.744282034488123</v>
      </c>
      <c r="Q934" s="78">
        <f t="shared" si="254"/>
        <v>61.845831761036337</v>
      </c>
      <c r="R934" s="78">
        <f t="shared" si="254"/>
        <v>55.313573131670381</v>
      </c>
      <c r="S934" s="78">
        <f t="shared" si="254"/>
        <v>48.781314502303893</v>
      </c>
      <c r="T934" s="78">
        <f t="shared" si="254"/>
        <v>44.155607652019711</v>
      </c>
      <c r="U934" s="78">
        <f t="shared" si="254"/>
        <v>37.288542116927012</v>
      </c>
      <c r="V934" s="78">
        <f t="shared" si="254"/>
        <v>6.7709067111484806</v>
      </c>
      <c r="W934" s="78">
        <f t="shared" si="254"/>
        <v>6.13408662993045</v>
      </c>
      <c r="X934" s="78">
        <f t="shared" si="254"/>
        <v>5.4972665487124193</v>
      </c>
      <c r="Y934" s="78">
        <f t="shared" si="254"/>
        <v>5.1676921999488492</v>
      </c>
      <c r="Z934" s="78">
        <f t="shared" si="254"/>
        <v>4.8381178511853253</v>
      </c>
      <c r="AA934" s="78">
        <f t="shared" si="254"/>
        <v>1.4365743715663271</v>
      </c>
      <c r="AB934" s="78">
        <f t="shared" si="254"/>
        <v>0</v>
      </c>
      <c r="AC934" s="78">
        <f t="shared" si="254"/>
        <v>0</v>
      </c>
      <c r="AD934" s="78">
        <f t="shared" si="254"/>
        <v>0</v>
      </c>
      <c r="AE934" s="78">
        <f t="shared" si="254"/>
        <v>0</v>
      </c>
      <c r="AF934" s="78">
        <f t="shared" si="254"/>
        <v>0</v>
      </c>
      <c r="AG934" s="78">
        <f t="shared" si="254"/>
        <v>0</v>
      </c>
      <c r="AH934" s="78">
        <f t="shared" si="254"/>
        <v>0</v>
      </c>
      <c r="AI934" s="78">
        <f t="shared" si="254"/>
        <v>0</v>
      </c>
      <c r="AJ934" s="78">
        <f t="shared" si="254"/>
        <v>0</v>
      </c>
      <c r="AK934" s="78">
        <f t="shared" si="254"/>
        <v>0</v>
      </c>
      <c r="AL934" s="78">
        <f t="shared" si="254"/>
        <v>0</v>
      </c>
      <c r="AM934" s="78">
        <f t="shared" si="254"/>
        <v>0</v>
      </c>
      <c r="AN934" s="78">
        <f t="shared" si="254"/>
        <v>0</v>
      </c>
      <c r="AO934" s="78">
        <f t="shared" si="254"/>
        <v>0</v>
      </c>
      <c r="AP934" s="78">
        <f t="shared" si="254"/>
        <v>0</v>
      </c>
      <c r="AQ934" s="78">
        <f t="shared" si="254"/>
        <v>0</v>
      </c>
      <c r="AR934" s="78">
        <f t="shared" si="254"/>
        <v>0</v>
      </c>
    </row>
    <row r="935" spans="8:44" x14ac:dyDescent="0.25">
      <c r="H935" s="17" t="str">
        <f t="shared" si="251"/>
        <v>DIC5</v>
      </c>
      <c r="J935" s="245" t="s">
        <v>40</v>
      </c>
      <c r="K935" s="246" t="s">
        <v>728</v>
      </c>
      <c r="L935" s="242" t="s">
        <v>727</v>
      </c>
      <c r="M935" s="78">
        <f>+M80</f>
        <v>326.58223224591535</v>
      </c>
      <c r="N935" s="78">
        <f t="shared" ref="N935:AR935" si="255">+N80</f>
        <v>309.12645520551411</v>
      </c>
      <c r="O935" s="78">
        <f t="shared" si="255"/>
        <v>294.10074837228916</v>
      </c>
      <c r="P935" s="78">
        <f t="shared" si="255"/>
        <v>279.07504153906382</v>
      </c>
      <c r="Q935" s="78">
        <f t="shared" si="255"/>
        <v>264.04933470583893</v>
      </c>
      <c r="R935" s="78">
        <f t="shared" si="255"/>
        <v>243.1223171924417</v>
      </c>
      <c r="S935" s="78">
        <f t="shared" si="255"/>
        <v>222.19529967904447</v>
      </c>
      <c r="T935" s="78">
        <f t="shared" si="255"/>
        <v>205.60036534212117</v>
      </c>
      <c r="U935" s="78">
        <f t="shared" si="255"/>
        <v>189.00543100519829</v>
      </c>
      <c r="V935" s="78">
        <f t="shared" si="255"/>
        <v>172.41049666827541</v>
      </c>
      <c r="W935" s="78">
        <f t="shared" si="255"/>
        <v>110.34656958822502</v>
      </c>
      <c r="X935" s="78">
        <f t="shared" si="255"/>
        <v>110.34656958822502</v>
      </c>
      <c r="Y935" s="78">
        <f t="shared" si="255"/>
        <v>110.34656958822502</v>
      </c>
      <c r="Z935" s="78">
        <f t="shared" si="255"/>
        <v>78.138114535806736</v>
      </c>
      <c r="AA935" s="78">
        <f t="shared" si="255"/>
        <v>0</v>
      </c>
      <c r="AB935" s="78">
        <f t="shared" si="255"/>
        <v>0</v>
      </c>
      <c r="AC935" s="78">
        <f t="shared" si="255"/>
        <v>0</v>
      </c>
      <c r="AD935" s="78">
        <f t="shared" si="255"/>
        <v>0</v>
      </c>
      <c r="AE935" s="78">
        <f t="shared" si="255"/>
        <v>0</v>
      </c>
      <c r="AF935" s="78">
        <f t="shared" si="255"/>
        <v>0</v>
      </c>
      <c r="AG935" s="78">
        <f t="shared" si="255"/>
        <v>0</v>
      </c>
      <c r="AH935" s="78">
        <f t="shared" si="255"/>
        <v>0</v>
      </c>
      <c r="AI935" s="78">
        <f t="shared" si="255"/>
        <v>0</v>
      </c>
      <c r="AJ935" s="78">
        <f t="shared" si="255"/>
        <v>0</v>
      </c>
      <c r="AK935" s="78">
        <f t="shared" si="255"/>
        <v>0</v>
      </c>
      <c r="AL935" s="78">
        <f t="shared" si="255"/>
        <v>0</v>
      </c>
      <c r="AM935" s="78">
        <f t="shared" si="255"/>
        <v>0</v>
      </c>
      <c r="AN935" s="78">
        <f t="shared" si="255"/>
        <v>0</v>
      </c>
      <c r="AO935" s="78">
        <f t="shared" si="255"/>
        <v>0</v>
      </c>
      <c r="AP935" s="78">
        <f t="shared" si="255"/>
        <v>0</v>
      </c>
      <c r="AQ935" s="78">
        <f t="shared" si="255"/>
        <v>0</v>
      </c>
      <c r="AR935" s="78">
        <f t="shared" si="255"/>
        <v>0</v>
      </c>
    </row>
    <row r="936" spans="8:44" x14ac:dyDescent="0.25">
      <c r="H936" s="17" t="str">
        <f t="shared" si="251"/>
        <v>DIC5</v>
      </c>
      <c r="J936" s="24"/>
      <c r="K936" s="254" t="s">
        <v>731</v>
      </c>
      <c r="L936" s="253" t="s">
        <v>701</v>
      </c>
      <c r="M936" s="257">
        <f>+SUM(M937:M939)</f>
        <v>142.16465018502777</v>
      </c>
      <c r="N936" s="257">
        <f t="shared" ref="N936:AR936" si="256">+SUM(N937:N939)</f>
        <v>179.64667023365095</v>
      </c>
      <c r="O936" s="257">
        <f t="shared" si="256"/>
        <v>190.21369020203173</v>
      </c>
      <c r="P936" s="257">
        <f t="shared" si="256"/>
        <v>196.39482016921954</v>
      </c>
      <c r="Q936" s="257">
        <f t="shared" si="256"/>
        <v>221.14695423095904</v>
      </c>
      <c r="R936" s="257">
        <f t="shared" si="256"/>
        <v>227.5615551789694</v>
      </c>
      <c r="S936" s="257">
        <f t="shared" si="256"/>
        <v>233.98622151119352</v>
      </c>
      <c r="T936" s="257">
        <f t="shared" si="256"/>
        <v>239.86307474444203</v>
      </c>
      <c r="U936" s="257">
        <f t="shared" si="256"/>
        <v>262.68641747818822</v>
      </c>
      <c r="V936" s="257">
        <f t="shared" si="256"/>
        <v>297.77221165103583</v>
      </c>
      <c r="W936" s="257">
        <f t="shared" si="256"/>
        <v>299.62534393017791</v>
      </c>
      <c r="X936" s="257">
        <f t="shared" si="256"/>
        <v>301.48222867331447</v>
      </c>
      <c r="Y936" s="257">
        <f t="shared" si="256"/>
        <v>301.80182095400676</v>
      </c>
      <c r="Z936" s="257">
        <f t="shared" si="256"/>
        <v>334.32985786497778</v>
      </c>
      <c r="AA936" s="257">
        <f t="shared" si="256"/>
        <v>413.41227127218622</v>
      </c>
      <c r="AB936" s="257">
        <f t="shared" si="256"/>
        <v>414.84931208689795</v>
      </c>
      <c r="AC936" s="257">
        <f t="shared" si="256"/>
        <v>414.84976810790386</v>
      </c>
      <c r="AD936" s="257">
        <f t="shared" si="256"/>
        <v>414.85022678713142</v>
      </c>
      <c r="AE936" s="257">
        <f t="shared" si="256"/>
        <v>414.85067206574217</v>
      </c>
      <c r="AF936" s="257">
        <f t="shared" si="256"/>
        <v>414.85110394373669</v>
      </c>
      <c r="AG936" s="257">
        <f t="shared" si="256"/>
        <v>414.85152242111485</v>
      </c>
      <c r="AH936" s="257">
        <f t="shared" si="256"/>
        <v>414.8519274978762</v>
      </c>
      <c r="AI936" s="257">
        <f t="shared" si="256"/>
        <v>414.8527305284864</v>
      </c>
      <c r="AJ936" s="257">
        <f t="shared" si="256"/>
        <v>414.85352343322404</v>
      </c>
      <c r="AK936" s="257">
        <f t="shared" si="256"/>
        <v>414.854306212089</v>
      </c>
      <c r="AL936" s="257">
        <f t="shared" si="256"/>
        <v>414.8550788650814</v>
      </c>
      <c r="AM936" s="257">
        <f t="shared" si="256"/>
        <v>414.855841392201</v>
      </c>
      <c r="AN936" s="257">
        <f t="shared" si="256"/>
        <v>414.85693522009274</v>
      </c>
      <c r="AO936" s="257">
        <f t="shared" si="256"/>
        <v>414.85802198153181</v>
      </c>
      <c r="AP936" s="257">
        <f t="shared" si="256"/>
        <v>414.85910167651798</v>
      </c>
      <c r="AQ936" s="257">
        <f t="shared" si="256"/>
        <v>414.8601743050516</v>
      </c>
      <c r="AR936" s="257">
        <f t="shared" si="256"/>
        <v>414.86123986713187</v>
      </c>
    </row>
    <row r="937" spans="8:44" x14ac:dyDescent="0.25">
      <c r="H937" s="17" t="str">
        <f t="shared" si="251"/>
        <v>DIC5</v>
      </c>
      <c r="J937" s="24" t="s">
        <v>42</v>
      </c>
      <c r="K937" s="108" t="s">
        <v>190</v>
      </c>
      <c r="L937" s="243" t="s">
        <v>725</v>
      </c>
      <c r="M937" s="78">
        <f>+SUMIFS(Resultados_Dic3!H$3:H$99980,Resultados_Dic3!$F$3:$F$99980,Produccion_UO!$K937,Resultados_Dic3!$D$3:$D$99980,$K$929,Resultados_Dic3!$E$3:$E$99980,Produccion_UO!$J937,Resultados_Dic3!$A$3:$A$99980,Produccion_UO!$H937)*$I$929</f>
        <v>0</v>
      </c>
      <c r="N937" s="78">
        <f>+SUMIFS(Resultados_Dic3!I$3:I$99980,Resultados_Dic3!$F$3:$F$99980,Produccion_UO!$K937,Resultados_Dic3!$D$3:$D$99980,$K$929,Resultados_Dic3!$E$3:$E$99980,Produccion_UO!$J937,Resultados_Dic3!$A$3:$A$99980,Produccion_UO!$H937)*$I$929</f>
        <v>0</v>
      </c>
      <c r="O937" s="78">
        <f>+SUMIFS(Resultados_Dic3!J$3:J$99980,Resultados_Dic3!$F$3:$F$99980,Produccion_UO!$K937,Resultados_Dic3!$D$3:$D$99980,$K$929,Resultados_Dic3!$E$3:$E$99980,Produccion_UO!$J937,Resultados_Dic3!$A$3:$A$99980,Produccion_UO!$H937)*$I$929</f>
        <v>4.8525971373719328</v>
      </c>
      <c r="P937" s="78">
        <f>+SUMIFS(Resultados_Dic3!K$3:K$99980,Resultados_Dic3!$F$3:$F$99980,Produccion_UO!$K937,Resultados_Dic3!$D$3:$D$99980,$K$929,Resultados_Dic3!$E$3:$E$99980,Produccion_UO!$J937,Resultados_Dic3!$A$3:$A$99980,Produccion_UO!$H937)*$I$929</f>
        <v>5.3193042735504426</v>
      </c>
      <c r="Q937" s="78">
        <f>+SUMIFS(Resultados_Dic3!L$3:L$99980,Resultados_Dic3!$F$3:$F$99980,Produccion_UO!$K937,Resultados_Dic3!$D$3:$D$99980,$K$929,Resultados_Dic3!$E$3:$E$99980,Produccion_UO!$J937,Resultados_Dic3!$A$3:$A$99980,Produccion_UO!$H937)*$I$929</f>
        <v>24.357015504280675</v>
      </c>
      <c r="R937" s="78">
        <f>+SUMIFS(Resultados_Dic3!M$3:M$99980,Resultados_Dic3!$F$3:$F$99980,Produccion_UO!$K937,Resultados_Dic3!$D$3:$D$99980,$K$929,Resultados_Dic3!$E$3:$E$99980,Produccion_UO!$J937,Resultados_Dic3!$A$3:$A$99980,Produccion_UO!$H937)*$I$929</f>
        <v>24.444397101448637</v>
      </c>
      <c r="S937" s="78">
        <f>+SUMIFS(Resultados_Dic3!N$3:N$99980,Resultados_Dic3!$F$3:$F$99980,Produccion_UO!$K937,Resultados_Dic3!$D$3:$D$99980,$K$929,Resultados_Dic3!$E$3:$E$99980,Produccion_UO!$J937,Resultados_Dic3!$A$3:$A$99980,Produccion_UO!$H937)*$I$929</f>
        <v>24.546752733722251</v>
      </c>
      <c r="T937" s="78">
        <f>+SUMIFS(Resultados_Dic3!O$3:O$99980,Resultados_Dic3!$F$3:$F$99980,Produccion_UO!$K937,Resultados_Dic3!$D$3:$D$99980,$K$929,Resultados_Dic3!$E$3:$E$99980,Produccion_UO!$J937,Resultados_Dic3!$A$3:$A$99980,Produccion_UO!$H937)*$I$929</f>
        <v>26.138972065848346</v>
      </c>
      <c r="U937" s="78">
        <f>+SUMIFS(Resultados_Dic3!P$3:P$99980,Resultados_Dic3!$F$3:$F$99980,Produccion_UO!$K937,Resultados_Dic3!$D$3:$D$99980,$K$929,Resultados_Dic3!$E$3:$E$99980,Produccion_UO!$J937,Resultados_Dic3!$A$3:$A$99980,Produccion_UO!$H937)*$I$929</f>
        <v>42.270692712800098</v>
      </c>
      <c r="V937" s="78">
        <f>+SUMIFS(Resultados_Dic3!Q$3:Q$99980,Resultados_Dic3!$F$3:$F$99980,Produccion_UO!$K937,Resultados_Dic3!$D$3:$D$99980,$K$929,Resultados_Dic3!$E$3:$E$99980,Produccion_UO!$J937,Resultados_Dic3!$A$3:$A$99980,Produccion_UO!$H937)*$I$929</f>
        <v>47.0401041626601</v>
      </c>
      <c r="W937" s="78">
        <f>+SUMIFS(Resultados_Dic3!R$3:R$99980,Resultados_Dic3!$F$3:$F$99980,Produccion_UO!$K937,Resultados_Dic3!$D$3:$D$99980,$K$929,Resultados_Dic3!$E$3:$E$99980,Produccion_UO!$J937,Resultados_Dic3!$A$3:$A$99980,Produccion_UO!$H937)*$I$929</f>
        <v>48.276665912379151</v>
      </c>
      <c r="X937" s="78">
        <f>+SUMIFS(Resultados_Dic3!S$3:S$99980,Resultados_Dic3!$F$3:$F$99980,Produccion_UO!$K937,Resultados_Dic3!$D$3:$D$99980,$K$929,Resultados_Dic3!$E$3:$E$99980,Produccion_UO!$J937,Resultados_Dic3!$A$3:$A$99980,Produccion_UO!$H937)*$I$929</f>
        <v>49.516980126092633</v>
      </c>
      <c r="Y937" s="78">
        <f>+SUMIFS(Resultados_Dic3!T$3:T$99980,Resultados_Dic3!$F$3:$F$99980,Produccion_UO!$K937,Resultados_Dic3!$D$3:$D$99980,$K$929,Resultados_Dic3!$E$3:$E$99980,Produccion_UO!$J937,Resultados_Dic3!$A$3:$A$99980,Produccion_UO!$H937)*$I$929</f>
        <v>49.517477835657829</v>
      </c>
      <c r="Z937" s="78">
        <f>+SUMIFS(Resultados_Dic3!U$3:U$99980,Resultados_Dic3!$F$3:$F$99980,Produccion_UO!$K937,Resultados_Dic3!$D$3:$D$99980,$K$929,Resultados_Dic3!$E$3:$E$99980,Produccion_UO!$J937,Resultados_Dic3!$A$3:$A$99980,Produccion_UO!$H937)*$I$929</f>
        <v>49.517965123083435</v>
      </c>
      <c r="AA937" s="78">
        <f>+SUMIFS(Resultados_Dic3!V$3:V$99980,Resultados_Dic3!$F$3:$F$99980,Produccion_UO!$K937,Resultados_Dic3!$D$3:$D$99980,$K$929,Resultados_Dic3!$E$3:$E$99980,Produccion_UO!$J937,Resultados_Dic3!$A$3:$A$99980,Produccion_UO!$H937)*$I$929</f>
        <v>49.518441988368984</v>
      </c>
      <c r="AB937" s="78">
        <f>+SUMIFS(Resultados_Dic3!W$3:W$99980,Resultados_Dic3!$F$3:$F$99980,Produccion_UO!$K937,Resultados_Dic3!$D$3:$D$99980,$K$929,Resultados_Dic3!$E$3:$E$99980,Produccion_UO!$J937,Resultados_Dic3!$A$3:$A$99980,Produccion_UO!$H937)*$I$929</f>
        <v>49.518908431514497</v>
      </c>
      <c r="AC937" s="78">
        <f>+SUMIFS(Resultados_Dic3!X$3:X$99980,Resultados_Dic3!$F$3:$F$99980,Produccion_UO!$K937,Resultados_Dic3!$D$3:$D$99980,$K$929,Resultados_Dic3!$E$3:$E$99980,Produccion_UO!$J937,Resultados_Dic3!$A$3:$A$99980,Produccion_UO!$H937)*$I$929</f>
        <v>49.519364452520421</v>
      </c>
      <c r="AD937" s="78">
        <f>+SUMIFS(Resultados_Dic3!Y$3:Y$99980,Resultados_Dic3!$F$3:$F$99980,Produccion_UO!$K937,Resultados_Dic3!$D$3:$D$99980,$K$929,Resultados_Dic3!$E$3:$E$99980,Produccion_UO!$J937,Resultados_Dic3!$A$3:$A$99980,Produccion_UO!$H937)*$I$929</f>
        <v>49.519823131747984</v>
      </c>
      <c r="AE937" s="78">
        <f>+SUMIFS(Resultados_Dic3!Z$3:Z$99980,Resultados_Dic3!$F$3:$F$99980,Produccion_UO!$K937,Resultados_Dic3!$D$3:$D$99980,$K$929,Resultados_Dic3!$E$3:$E$99980,Produccion_UO!$J937,Resultados_Dic3!$A$3:$A$99980,Produccion_UO!$H937)*$I$929</f>
        <v>49.520268410358774</v>
      </c>
      <c r="AF937" s="78">
        <f>+SUMIFS(Resultados_Dic3!AA$3:AA$99980,Resultados_Dic3!$F$3:$F$99980,Produccion_UO!$K937,Resultados_Dic3!$D$3:$D$99980,$K$929,Resultados_Dic3!$E$3:$E$99980,Produccion_UO!$J937,Resultados_Dic3!$A$3:$A$99980,Produccion_UO!$H937)*$I$929</f>
        <v>49.520700288353247</v>
      </c>
      <c r="AG937" s="78">
        <f>+SUMIFS(Resultados_Dic3!AB$3:AB$99980,Resultados_Dic3!$F$3:$F$99980,Produccion_UO!$K937,Resultados_Dic3!$D$3:$D$99980,$K$929,Resultados_Dic3!$E$3:$E$99980,Produccion_UO!$J937,Resultados_Dic3!$A$3:$A$99980,Produccion_UO!$H937)*$I$929</f>
        <v>49.521118765731387</v>
      </c>
      <c r="AH937" s="78">
        <f>+SUMIFS(Resultados_Dic3!AC$3:AC$99980,Resultados_Dic3!$F$3:$F$99980,Produccion_UO!$K937,Resultados_Dic3!$D$3:$D$99980,$K$929,Resultados_Dic3!$E$3:$E$99980,Produccion_UO!$J937,Resultados_Dic3!$A$3:$A$99980,Produccion_UO!$H937)*$I$929</f>
        <v>49.521523842492748</v>
      </c>
      <c r="AI937" s="78">
        <f>+SUMIFS(Resultados_Dic3!AD$3:AD$99980,Resultados_Dic3!$F$3:$F$99980,Produccion_UO!$K937,Resultados_Dic3!$D$3:$D$99980,$K$929,Resultados_Dic3!$E$3:$E$99980,Produccion_UO!$J937,Resultados_Dic3!$A$3:$A$99980,Produccion_UO!$H937)*$I$929</f>
        <v>49.522326873103005</v>
      </c>
      <c r="AJ937" s="78">
        <f>+SUMIFS(Resultados_Dic3!AE$3:AE$99980,Resultados_Dic3!$F$3:$F$99980,Produccion_UO!$K937,Resultados_Dic3!$D$3:$D$99980,$K$929,Resultados_Dic3!$E$3:$E$99980,Produccion_UO!$J937,Resultados_Dic3!$A$3:$A$99980,Produccion_UO!$H937)*$I$929</f>
        <v>49.523119777840613</v>
      </c>
      <c r="AK937" s="78">
        <f>+SUMIFS(Resultados_Dic3!AF$3:AF$99980,Resultados_Dic3!$F$3:$F$99980,Produccion_UO!$K937,Resultados_Dic3!$D$3:$D$99980,$K$929,Resultados_Dic3!$E$3:$E$99980,Produccion_UO!$J937,Resultados_Dic3!$A$3:$A$99980,Produccion_UO!$H937)*$I$929</f>
        <v>49.523902556705579</v>
      </c>
      <c r="AL937" s="78">
        <f>+SUMIFS(Resultados_Dic3!AG$3:AG$99980,Resultados_Dic3!$F$3:$F$99980,Produccion_UO!$K937,Resultados_Dic3!$D$3:$D$99980,$K$929,Resultados_Dic3!$E$3:$E$99980,Produccion_UO!$J937,Resultados_Dic3!$A$3:$A$99980,Produccion_UO!$H937)*$I$929</f>
        <v>49.524675209697911</v>
      </c>
      <c r="AM937" s="78">
        <f>+SUMIFS(Resultados_Dic3!AH$3:AH$99980,Resultados_Dic3!$F$3:$F$99980,Produccion_UO!$K937,Resultados_Dic3!$D$3:$D$99980,$K$929,Resultados_Dic3!$E$3:$E$99980,Produccion_UO!$J937,Resultados_Dic3!$A$3:$A$99980,Produccion_UO!$H937)*$I$929</f>
        <v>49.525437736817601</v>
      </c>
      <c r="AN937" s="78">
        <f>+SUMIFS(Resultados_Dic3!AI$3:AI$99980,Resultados_Dic3!$F$3:$F$99980,Produccion_UO!$K937,Resultados_Dic3!$D$3:$D$99980,$K$929,Resultados_Dic3!$E$3:$E$99980,Produccion_UO!$J937,Resultados_Dic3!$A$3:$A$99980,Produccion_UO!$H937)*$I$929</f>
        <v>49.526531564709273</v>
      </c>
      <c r="AO937" s="78">
        <f>+SUMIFS(Resultados_Dic3!AJ$3:AJ$99980,Resultados_Dic3!$F$3:$F$99980,Produccion_UO!$K937,Resultados_Dic3!$D$3:$D$99980,$K$929,Resultados_Dic3!$E$3:$E$99980,Produccion_UO!$J937,Resultados_Dic3!$A$3:$A$99980,Produccion_UO!$H937)*$I$929</f>
        <v>49.527618326148414</v>
      </c>
      <c r="AP937" s="78">
        <f>+SUMIFS(Resultados_Dic3!AK$3:AK$99980,Resultados_Dic3!$F$3:$F$99980,Produccion_UO!$K937,Resultados_Dic3!$D$3:$D$99980,$K$929,Resultados_Dic3!$E$3:$E$99980,Produccion_UO!$J937,Resultados_Dic3!$A$3:$A$99980,Produccion_UO!$H937)*$I$929</f>
        <v>49.528698021134581</v>
      </c>
      <c r="AQ937" s="78">
        <f>+SUMIFS(Resultados_Dic3!AL$3:AL$99980,Resultados_Dic3!$F$3:$F$99980,Produccion_UO!$K937,Resultados_Dic3!$D$3:$D$99980,$K$929,Resultados_Dic3!$E$3:$E$99980,Produccion_UO!$J937,Resultados_Dic3!$A$3:$A$99980,Produccion_UO!$H937)*$I$929</f>
        <v>49.529770649668222</v>
      </c>
      <c r="AR937" s="78">
        <f>+SUMIFS(Resultados_Dic3!AM$3:AM$99980,Resultados_Dic3!$F$3:$F$99980,Produccion_UO!$K937,Resultados_Dic3!$D$3:$D$99980,$K$929,Resultados_Dic3!$E$3:$E$99980,Produccion_UO!$J937,Resultados_Dic3!$A$3:$A$99980,Produccion_UO!$H937)*$I$929</f>
        <v>49.530836211748429</v>
      </c>
    </row>
    <row r="938" spans="8:44" x14ac:dyDescent="0.25">
      <c r="H938" s="17" t="str">
        <f t="shared" si="251"/>
        <v>DIC5</v>
      </c>
      <c r="J938" s="24" t="s">
        <v>44</v>
      </c>
      <c r="K938" s="108" t="s">
        <v>193</v>
      </c>
      <c r="L938" s="243" t="s">
        <v>726</v>
      </c>
      <c r="M938" s="78">
        <f>+SUMIFS(Resultados_Dic3!H$3:H$99980,Resultados_Dic3!$F$3:$F$99980,Produccion_UO!$K938,Resultados_Dic3!$D$3:$D$99980,$K$929,Resultados_Dic3!$E$3:$E$99980,Produccion_UO!$J938,Resultados_Dic3!$A$3:$A$99980,Produccion_UO!$H938)*$I$929</f>
        <v>142.16465018502777</v>
      </c>
      <c r="N938" s="78">
        <f>+SUMIFS(Resultados_Dic3!I$3:I$99980,Resultados_Dic3!$F$3:$F$99980,Produccion_UO!$K938,Resultados_Dic3!$D$3:$D$99980,$K$929,Resultados_Dic3!$E$3:$E$99980,Produccion_UO!$J938,Resultados_Dic3!$A$3:$A$99980,Produccion_UO!$H938)*$I$929</f>
        <v>179.64667023365095</v>
      </c>
      <c r="O938" s="78">
        <f>+SUMIFS(Resultados_Dic3!J$3:J$99980,Resultados_Dic3!$F$3:$F$99980,Produccion_UO!$K938,Resultados_Dic3!$D$3:$D$99980,$K$929,Resultados_Dic3!$E$3:$E$99980,Produccion_UO!$J938,Resultados_Dic3!$A$3:$A$99980,Produccion_UO!$H938)*$I$929</f>
        <v>185.3610930646598</v>
      </c>
      <c r="P938" s="78">
        <f>+SUMIFS(Resultados_Dic3!K$3:K$99980,Resultados_Dic3!$F$3:$F$99980,Produccion_UO!$K938,Resultados_Dic3!$D$3:$D$99980,$K$929,Resultados_Dic3!$E$3:$E$99980,Produccion_UO!$J938,Resultados_Dic3!$A$3:$A$99980,Produccion_UO!$H938)*$I$929</f>
        <v>191.0755158956691</v>
      </c>
      <c r="Q938" s="78">
        <f>+SUMIFS(Resultados_Dic3!L$3:L$99980,Resultados_Dic3!$F$3:$F$99980,Produccion_UO!$K938,Resultados_Dic3!$D$3:$D$99980,$K$929,Resultados_Dic3!$E$3:$E$99980,Produccion_UO!$J938,Resultados_Dic3!$A$3:$A$99980,Produccion_UO!$H938)*$I$929</f>
        <v>196.78993872667837</v>
      </c>
      <c r="R938" s="78">
        <f>+SUMIFS(Resultados_Dic3!M$3:M$99980,Resultados_Dic3!$F$3:$F$99980,Produccion_UO!$K938,Resultados_Dic3!$D$3:$D$99980,$K$929,Resultados_Dic3!$E$3:$E$99980,Produccion_UO!$J938,Resultados_Dic3!$A$3:$A$99980,Produccion_UO!$H938)*$I$929</f>
        <v>203.11715807752077</v>
      </c>
      <c r="S938" s="78">
        <f>+SUMIFS(Resultados_Dic3!N$3:N$99980,Resultados_Dic3!$F$3:$F$99980,Produccion_UO!$K938,Resultados_Dic3!$D$3:$D$99980,$K$929,Resultados_Dic3!$E$3:$E$99980,Produccion_UO!$J938,Resultados_Dic3!$A$3:$A$99980,Produccion_UO!$H938)*$I$929</f>
        <v>209.43946877747126</v>
      </c>
      <c r="T938" s="78">
        <f>+SUMIFS(Resultados_Dic3!O$3:O$99980,Resultados_Dic3!$F$3:$F$99980,Produccion_UO!$K938,Resultados_Dic3!$D$3:$D$99980,$K$929,Resultados_Dic3!$E$3:$E$99980,Produccion_UO!$J938,Resultados_Dic3!$A$3:$A$99980,Produccion_UO!$H938)*$I$929</f>
        <v>213.72410267859368</v>
      </c>
      <c r="U938" s="78">
        <f>+SUMIFS(Resultados_Dic3!P$3:P$99980,Resultados_Dic3!$F$3:$F$99980,Produccion_UO!$K938,Resultados_Dic3!$D$3:$D$99980,$K$929,Resultados_Dic3!$E$3:$E$99980,Produccion_UO!$J938,Resultados_Dic3!$A$3:$A$99980,Produccion_UO!$H938)*$I$929</f>
        <v>220.41572476538812</v>
      </c>
      <c r="V938" s="78">
        <f>+SUMIFS(Resultados_Dic3!Q$3:Q$99980,Resultados_Dic3!$F$3:$F$99980,Produccion_UO!$K938,Resultados_Dic3!$D$3:$D$99980,$K$929,Resultados_Dic3!$E$3:$E$99980,Produccion_UO!$J938,Resultados_Dic3!$A$3:$A$99980,Produccion_UO!$H938)*$I$929</f>
        <v>250.73210748837576</v>
      </c>
      <c r="W938" s="78">
        <f>+SUMIFS(Resultados_Dic3!R$3:R$99980,Resultados_Dic3!$F$3:$F$99980,Produccion_UO!$K938,Resultados_Dic3!$D$3:$D$99980,$K$929,Resultados_Dic3!$E$3:$E$99980,Produccion_UO!$J938,Resultados_Dic3!$A$3:$A$99980,Produccion_UO!$H938)*$I$929</f>
        <v>251.34867801779876</v>
      </c>
      <c r="X938" s="78">
        <f>+SUMIFS(Resultados_Dic3!S$3:S$99980,Resultados_Dic3!$F$3:$F$99980,Produccion_UO!$K938,Resultados_Dic3!$D$3:$D$99980,$K$929,Resultados_Dic3!$E$3:$E$99980,Produccion_UO!$J938,Resultados_Dic3!$A$3:$A$99980,Produccion_UO!$H938)*$I$929</f>
        <v>251.96524854722182</v>
      </c>
      <c r="Y938" s="78">
        <f>+SUMIFS(Resultados_Dic3!T$3:T$99980,Resultados_Dic3!$F$3:$F$99980,Produccion_UO!$K938,Resultados_Dic3!$D$3:$D$99980,$K$929,Resultados_Dic3!$E$3:$E$99980,Produccion_UO!$J938,Resultados_Dic3!$A$3:$A$99980,Produccion_UO!$H938)*$I$929</f>
        <v>252.28434311834894</v>
      </c>
      <c r="Z938" s="78">
        <f>+SUMIFS(Resultados_Dic3!U$3:U$99980,Resultados_Dic3!$F$3:$F$99980,Produccion_UO!$K938,Resultados_Dic3!$D$3:$D$99980,$K$929,Resultados_Dic3!$E$3:$E$99980,Produccion_UO!$J938,Resultados_Dic3!$A$3:$A$99980,Produccion_UO!$H938)*$I$929</f>
        <v>252.60343768947612</v>
      </c>
      <c r="AA938" s="78">
        <f>+SUMIFS(Resultados_Dic3!V$3:V$99980,Resultados_Dic3!$F$3:$F$99980,Produccion_UO!$K938,Resultados_Dic3!$D$3:$D$99980,$K$929,Resultados_Dic3!$E$3:$E$99980,Produccion_UO!$J938,Resultados_Dic3!$A$3:$A$99980,Produccion_UO!$H938)*$I$929</f>
        <v>255.94370399890457</v>
      </c>
      <c r="AB938" s="78">
        <f>+SUMIFS(Resultados_Dic3!W$3:W$99980,Resultados_Dic3!$F$3:$F$99980,Produccion_UO!$K938,Resultados_Dic3!$D$3:$D$99980,$K$929,Resultados_Dic3!$E$3:$E$99980,Produccion_UO!$J938,Resultados_Dic3!$A$3:$A$99980,Produccion_UO!$H938)*$I$929</f>
        <v>257.38027837047082</v>
      </c>
      <c r="AC938" s="78">
        <f>+SUMIFS(Resultados_Dic3!X$3:X$99980,Resultados_Dic3!$F$3:$F$99980,Produccion_UO!$K938,Resultados_Dic3!$D$3:$D$99980,$K$929,Resultados_Dic3!$E$3:$E$99980,Produccion_UO!$J938,Resultados_Dic3!$A$3:$A$99980,Produccion_UO!$H938)*$I$929</f>
        <v>257.38027837047082</v>
      </c>
      <c r="AD938" s="78">
        <f>+SUMIFS(Resultados_Dic3!Y$3:Y$99980,Resultados_Dic3!$F$3:$F$99980,Produccion_UO!$K938,Resultados_Dic3!$D$3:$D$99980,$K$929,Resultados_Dic3!$E$3:$E$99980,Produccion_UO!$J938,Resultados_Dic3!$A$3:$A$99980,Produccion_UO!$H938)*$I$929</f>
        <v>257.38027837047082</v>
      </c>
      <c r="AE938" s="78">
        <f>+SUMIFS(Resultados_Dic3!Z$3:Z$99980,Resultados_Dic3!$F$3:$F$99980,Produccion_UO!$K938,Resultados_Dic3!$D$3:$D$99980,$K$929,Resultados_Dic3!$E$3:$E$99980,Produccion_UO!$J938,Resultados_Dic3!$A$3:$A$99980,Produccion_UO!$H938)*$I$929</f>
        <v>257.38027837047082</v>
      </c>
      <c r="AF938" s="78">
        <f>+SUMIFS(Resultados_Dic3!AA$3:AA$99980,Resultados_Dic3!$F$3:$F$99980,Produccion_UO!$K938,Resultados_Dic3!$D$3:$D$99980,$K$929,Resultados_Dic3!$E$3:$E$99980,Produccion_UO!$J938,Resultados_Dic3!$A$3:$A$99980,Produccion_UO!$H938)*$I$929</f>
        <v>257.38027837047082</v>
      </c>
      <c r="AG938" s="78">
        <f>+SUMIFS(Resultados_Dic3!AB$3:AB$99980,Resultados_Dic3!$F$3:$F$99980,Produccion_UO!$K938,Resultados_Dic3!$D$3:$D$99980,$K$929,Resultados_Dic3!$E$3:$E$99980,Produccion_UO!$J938,Resultados_Dic3!$A$3:$A$99980,Produccion_UO!$H938)*$I$929</f>
        <v>257.38027837047082</v>
      </c>
      <c r="AH938" s="78">
        <f>+SUMIFS(Resultados_Dic3!AC$3:AC$99980,Resultados_Dic3!$F$3:$F$99980,Produccion_UO!$K938,Resultados_Dic3!$D$3:$D$99980,$K$929,Resultados_Dic3!$E$3:$E$99980,Produccion_UO!$J938,Resultados_Dic3!$A$3:$A$99980,Produccion_UO!$H938)*$I$929</f>
        <v>257.38027837047082</v>
      </c>
      <c r="AI938" s="78">
        <f>+SUMIFS(Resultados_Dic3!AD$3:AD$99980,Resultados_Dic3!$F$3:$F$99980,Produccion_UO!$K938,Resultados_Dic3!$D$3:$D$99980,$K$929,Resultados_Dic3!$E$3:$E$99980,Produccion_UO!$J938,Resultados_Dic3!$A$3:$A$99980,Produccion_UO!$H938)*$I$929</f>
        <v>257.38027837047082</v>
      </c>
      <c r="AJ938" s="78">
        <f>+SUMIFS(Resultados_Dic3!AE$3:AE$99980,Resultados_Dic3!$F$3:$F$99980,Produccion_UO!$K938,Resultados_Dic3!$D$3:$D$99980,$K$929,Resultados_Dic3!$E$3:$E$99980,Produccion_UO!$J938,Resultados_Dic3!$A$3:$A$99980,Produccion_UO!$H938)*$I$929</f>
        <v>257.38027837047082</v>
      </c>
      <c r="AK938" s="78">
        <f>+SUMIFS(Resultados_Dic3!AF$3:AF$99980,Resultados_Dic3!$F$3:$F$99980,Produccion_UO!$K938,Resultados_Dic3!$D$3:$D$99980,$K$929,Resultados_Dic3!$E$3:$E$99980,Produccion_UO!$J938,Resultados_Dic3!$A$3:$A$99980,Produccion_UO!$H938)*$I$929</f>
        <v>257.38027837047082</v>
      </c>
      <c r="AL938" s="78">
        <f>+SUMIFS(Resultados_Dic3!AG$3:AG$99980,Resultados_Dic3!$F$3:$F$99980,Produccion_UO!$K938,Resultados_Dic3!$D$3:$D$99980,$K$929,Resultados_Dic3!$E$3:$E$99980,Produccion_UO!$J938,Resultados_Dic3!$A$3:$A$99980,Produccion_UO!$H938)*$I$929</f>
        <v>257.38027837047082</v>
      </c>
      <c r="AM938" s="78">
        <f>+SUMIFS(Resultados_Dic3!AH$3:AH$99980,Resultados_Dic3!$F$3:$F$99980,Produccion_UO!$K938,Resultados_Dic3!$D$3:$D$99980,$K$929,Resultados_Dic3!$E$3:$E$99980,Produccion_UO!$J938,Resultados_Dic3!$A$3:$A$99980,Produccion_UO!$H938)*$I$929</f>
        <v>257.38027837047082</v>
      </c>
      <c r="AN938" s="78">
        <f>+SUMIFS(Resultados_Dic3!AI$3:AI$99980,Resultados_Dic3!$F$3:$F$99980,Produccion_UO!$K938,Resultados_Dic3!$D$3:$D$99980,$K$929,Resultados_Dic3!$E$3:$E$99980,Produccion_UO!$J938,Resultados_Dic3!$A$3:$A$99980,Produccion_UO!$H938)*$I$929</f>
        <v>257.38027837047082</v>
      </c>
      <c r="AO938" s="78">
        <f>+SUMIFS(Resultados_Dic3!AJ$3:AJ$99980,Resultados_Dic3!$F$3:$F$99980,Produccion_UO!$K938,Resultados_Dic3!$D$3:$D$99980,$K$929,Resultados_Dic3!$E$3:$E$99980,Produccion_UO!$J938,Resultados_Dic3!$A$3:$A$99980,Produccion_UO!$H938)*$I$929</f>
        <v>257.38027837047082</v>
      </c>
      <c r="AP938" s="78">
        <f>+SUMIFS(Resultados_Dic3!AK$3:AK$99980,Resultados_Dic3!$F$3:$F$99980,Produccion_UO!$K938,Resultados_Dic3!$D$3:$D$99980,$K$929,Resultados_Dic3!$E$3:$E$99980,Produccion_UO!$J938,Resultados_Dic3!$A$3:$A$99980,Produccion_UO!$H938)*$I$929</f>
        <v>257.38027837047082</v>
      </c>
      <c r="AQ938" s="78">
        <f>+SUMIFS(Resultados_Dic3!AL$3:AL$99980,Resultados_Dic3!$F$3:$F$99980,Produccion_UO!$K938,Resultados_Dic3!$D$3:$D$99980,$K$929,Resultados_Dic3!$E$3:$E$99980,Produccion_UO!$J938,Resultados_Dic3!$A$3:$A$99980,Produccion_UO!$H938)*$I$929</f>
        <v>257.38027837047082</v>
      </c>
      <c r="AR938" s="78">
        <f>+SUMIFS(Resultados_Dic3!AM$3:AM$99980,Resultados_Dic3!$F$3:$F$99980,Produccion_UO!$K938,Resultados_Dic3!$D$3:$D$99980,$K$929,Resultados_Dic3!$E$3:$E$99980,Produccion_UO!$J938,Resultados_Dic3!$A$3:$A$99980,Produccion_UO!$H938)*$I$929</f>
        <v>257.38027837047082</v>
      </c>
    </row>
    <row r="939" spans="8:44" x14ac:dyDescent="0.25">
      <c r="H939" s="17" t="str">
        <f t="shared" si="251"/>
        <v>DIC5</v>
      </c>
      <c r="J939" s="24" t="s">
        <v>40</v>
      </c>
      <c r="K939" s="108" t="s">
        <v>188</v>
      </c>
      <c r="L939" s="243" t="s">
        <v>727</v>
      </c>
      <c r="M939" s="78">
        <f>+SUMIFS(Resultados_Dic3!H$3:H$99980,Resultados_Dic3!$F$3:$F$99980,Produccion_UO!$K939,Resultados_Dic3!$D$3:$D$99980,$K$929,Resultados_Dic3!$E$3:$E$99980,Produccion_UO!$J939,Resultados_Dic3!$A$3:$A$99980,Produccion_UO!$H939)*$I$929</f>
        <v>0</v>
      </c>
      <c r="N939" s="78">
        <f>+SUMIFS(Resultados_Dic3!I$3:I$99980,Resultados_Dic3!$F$3:$F$99980,Produccion_UO!$K939,Resultados_Dic3!$D$3:$D$99980,$K$929,Resultados_Dic3!$E$3:$E$99980,Produccion_UO!$J939,Resultados_Dic3!$A$3:$A$99980,Produccion_UO!$H939)*$I$929</f>
        <v>0</v>
      </c>
      <c r="O939" s="78">
        <f>+SUMIFS(Resultados_Dic3!J$3:J$99980,Resultados_Dic3!$F$3:$F$99980,Produccion_UO!$K939,Resultados_Dic3!$D$3:$D$99980,$K$929,Resultados_Dic3!$E$3:$E$99980,Produccion_UO!$J939,Resultados_Dic3!$A$3:$A$99980,Produccion_UO!$H939)*$I$929</f>
        <v>0</v>
      </c>
      <c r="P939" s="78">
        <f>+SUMIFS(Resultados_Dic3!K$3:K$99980,Resultados_Dic3!$F$3:$F$99980,Produccion_UO!$K939,Resultados_Dic3!$D$3:$D$99980,$K$929,Resultados_Dic3!$E$3:$E$99980,Produccion_UO!$J939,Resultados_Dic3!$A$3:$A$99980,Produccion_UO!$H939)*$I$929</f>
        <v>0</v>
      </c>
      <c r="Q939" s="78">
        <f>+SUMIFS(Resultados_Dic3!L$3:L$99980,Resultados_Dic3!$F$3:$F$99980,Produccion_UO!$K939,Resultados_Dic3!$D$3:$D$99980,$K$929,Resultados_Dic3!$E$3:$E$99980,Produccion_UO!$J939,Resultados_Dic3!$A$3:$A$99980,Produccion_UO!$H939)*$I$929</f>
        <v>0</v>
      </c>
      <c r="R939" s="78">
        <f>+SUMIFS(Resultados_Dic3!M$3:M$99980,Resultados_Dic3!$F$3:$F$99980,Produccion_UO!$K939,Resultados_Dic3!$D$3:$D$99980,$K$929,Resultados_Dic3!$E$3:$E$99980,Produccion_UO!$J939,Resultados_Dic3!$A$3:$A$99980,Produccion_UO!$H939)*$I$929</f>
        <v>0</v>
      </c>
      <c r="S939" s="78">
        <f>+SUMIFS(Resultados_Dic3!N$3:N$99980,Resultados_Dic3!$F$3:$F$99980,Produccion_UO!$K939,Resultados_Dic3!$D$3:$D$99980,$K$929,Resultados_Dic3!$E$3:$E$99980,Produccion_UO!$J939,Resultados_Dic3!$A$3:$A$99980,Produccion_UO!$H939)*$I$929</f>
        <v>0</v>
      </c>
      <c r="T939" s="78">
        <f>+SUMIFS(Resultados_Dic3!O$3:O$99980,Resultados_Dic3!$F$3:$F$99980,Produccion_UO!$K939,Resultados_Dic3!$D$3:$D$99980,$K$929,Resultados_Dic3!$E$3:$E$99980,Produccion_UO!$J939,Resultados_Dic3!$A$3:$A$99980,Produccion_UO!$H939)*$I$929</f>
        <v>0</v>
      </c>
      <c r="U939" s="78">
        <f>+SUMIFS(Resultados_Dic3!P$3:P$99980,Resultados_Dic3!$F$3:$F$99980,Produccion_UO!$K939,Resultados_Dic3!$D$3:$D$99980,$K$929,Resultados_Dic3!$E$3:$E$99980,Produccion_UO!$J939,Resultados_Dic3!$A$3:$A$99980,Produccion_UO!$H939)*$I$929</f>
        <v>0</v>
      </c>
      <c r="V939" s="78">
        <f>+SUMIFS(Resultados_Dic3!Q$3:Q$99980,Resultados_Dic3!$F$3:$F$99980,Produccion_UO!$K939,Resultados_Dic3!$D$3:$D$99980,$K$929,Resultados_Dic3!$E$3:$E$99980,Produccion_UO!$J939,Resultados_Dic3!$A$3:$A$99980,Produccion_UO!$H939)*$I$929</f>
        <v>0</v>
      </c>
      <c r="W939" s="78">
        <f>+SUMIFS(Resultados_Dic3!R$3:R$99980,Resultados_Dic3!$F$3:$F$99980,Produccion_UO!$K939,Resultados_Dic3!$D$3:$D$99980,$K$929,Resultados_Dic3!$E$3:$E$99980,Produccion_UO!$J939,Resultados_Dic3!$A$3:$A$99980,Produccion_UO!$H939)*$I$929</f>
        <v>0</v>
      </c>
      <c r="X939" s="78">
        <f>+SUMIFS(Resultados_Dic3!S$3:S$99980,Resultados_Dic3!$F$3:$F$99980,Produccion_UO!$K939,Resultados_Dic3!$D$3:$D$99980,$K$929,Resultados_Dic3!$E$3:$E$99980,Produccion_UO!$J939,Resultados_Dic3!$A$3:$A$99980,Produccion_UO!$H939)*$I$929</f>
        <v>0</v>
      </c>
      <c r="Y939" s="78">
        <f>+SUMIFS(Resultados_Dic3!T$3:T$99980,Resultados_Dic3!$F$3:$F$99980,Produccion_UO!$K939,Resultados_Dic3!$D$3:$D$99980,$K$929,Resultados_Dic3!$E$3:$E$99980,Produccion_UO!$J939,Resultados_Dic3!$A$3:$A$99980,Produccion_UO!$H939)*$I$929</f>
        <v>0</v>
      </c>
      <c r="Z939" s="78">
        <f>+SUMIFS(Resultados_Dic3!U$3:U$99980,Resultados_Dic3!$F$3:$F$99980,Produccion_UO!$K939,Resultados_Dic3!$D$3:$D$99980,$K$929,Resultados_Dic3!$E$3:$E$99980,Produccion_UO!$J939,Resultados_Dic3!$A$3:$A$99980,Produccion_UO!$H939)*$I$929</f>
        <v>32.208455052418245</v>
      </c>
      <c r="AA939" s="78">
        <f>+SUMIFS(Resultados_Dic3!V$3:V$99980,Resultados_Dic3!$F$3:$F$99980,Produccion_UO!$K939,Resultados_Dic3!$D$3:$D$99980,$K$929,Resultados_Dic3!$E$3:$E$99980,Produccion_UO!$J939,Resultados_Dic3!$A$3:$A$99980,Produccion_UO!$H939)*$I$929</f>
        <v>107.95012528491262</v>
      </c>
      <c r="AB939" s="78">
        <f>+SUMIFS(Resultados_Dic3!W$3:W$99980,Resultados_Dic3!$F$3:$F$99980,Produccion_UO!$K939,Resultados_Dic3!$D$3:$D$99980,$K$929,Resultados_Dic3!$E$3:$E$99980,Produccion_UO!$J939,Resultados_Dic3!$A$3:$A$99980,Produccion_UO!$H939)*$I$929</f>
        <v>107.95012528491262</v>
      </c>
      <c r="AC939" s="78">
        <f>+SUMIFS(Resultados_Dic3!X$3:X$99980,Resultados_Dic3!$F$3:$F$99980,Produccion_UO!$K939,Resultados_Dic3!$D$3:$D$99980,$K$929,Resultados_Dic3!$E$3:$E$99980,Produccion_UO!$J939,Resultados_Dic3!$A$3:$A$99980,Produccion_UO!$H939)*$I$929</f>
        <v>107.95012528491262</v>
      </c>
      <c r="AD939" s="78">
        <f>+SUMIFS(Resultados_Dic3!Y$3:Y$99980,Resultados_Dic3!$F$3:$F$99980,Produccion_UO!$K939,Resultados_Dic3!$D$3:$D$99980,$K$929,Resultados_Dic3!$E$3:$E$99980,Produccion_UO!$J939,Resultados_Dic3!$A$3:$A$99980,Produccion_UO!$H939)*$I$929</f>
        <v>107.95012528491262</v>
      </c>
      <c r="AE939" s="78">
        <f>+SUMIFS(Resultados_Dic3!Z$3:Z$99980,Resultados_Dic3!$F$3:$F$99980,Produccion_UO!$K939,Resultados_Dic3!$D$3:$D$99980,$K$929,Resultados_Dic3!$E$3:$E$99980,Produccion_UO!$J939,Resultados_Dic3!$A$3:$A$99980,Produccion_UO!$H939)*$I$929</f>
        <v>107.95012528491262</v>
      </c>
      <c r="AF939" s="78">
        <f>+SUMIFS(Resultados_Dic3!AA$3:AA$99980,Resultados_Dic3!$F$3:$F$99980,Produccion_UO!$K939,Resultados_Dic3!$D$3:$D$99980,$K$929,Resultados_Dic3!$E$3:$E$99980,Produccion_UO!$J939,Resultados_Dic3!$A$3:$A$99980,Produccion_UO!$H939)*$I$929</f>
        <v>107.95012528491262</v>
      </c>
      <c r="AG939" s="78">
        <f>+SUMIFS(Resultados_Dic3!AB$3:AB$99980,Resultados_Dic3!$F$3:$F$99980,Produccion_UO!$K939,Resultados_Dic3!$D$3:$D$99980,$K$929,Resultados_Dic3!$E$3:$E$99980,Produccion_UO!$J939,Resultados_Dic3!$A$3:$A$99980,Produccion_UO!$H939)*$I$929</f>
        <v>107.95012528491262</v>
      </c>
      <c r="AH939" s="78">
        <f>+SUMIFS(Resultados_Dic3!AC$3:AC$99980,Resultados_Dic3!$F$3:$F$99980,Produccion_UO!$K939,Resultados_Dic3!$D$3:$D$99980,$K$929,Resultados_Dic3!$E$3:$E$99980,Produccion_UO!$J939,Resultados_Dic3!$A$3:$A$99980,Produccion_UO!$H939)*$I$929</f>
        <v>107.95012528491262</v>
      </c>
      <c r="AI939" s="78">
        <f>+SUMIFS(Resultados_Dic3!AD$3:AD$99980,Resultados_Dic3!$F$3:$F$99980,Produccion_UO!$K939,Resultados_Dic3!$D$3:$D$99980,$K$929,Resultados_Dic3!$E$3:$E$99980,Produccion_UO!$J939,Resultados_Dic3!$A$3:$A$99980,Produccion_UO!$H939)*$I$929</f>
        <v>107.95012528491262</v>
      </c>
      <c r="AJ939" s="78">
        <f>+SUMIFS(Resultados_Dic3!AE$3:AE$99980,Resultados_Dic3!$F$3:$F$99980,Produccion_UO!$K939,Resultados_Dic3!$D$3:$D$99980,$K$929,Resultados_Dic3!$E$3:$E$99980,Produccion_UO!$J939,Resultados_Dic3!$A$3:$A$99980,Produccion_UO!$H939)*$I$929</f>
        <v>107.95012528491262</v>
      </c>
      <c r="AK939" s="78">
        <f>+SUMIFS(Resultados_Dic3!AF$3:AF$99980,Resultados_Dic3!$F$3:$F$99980,Produccion_UO!$K939,Resultados_Dic3!$D$3:$D$99980,$K$929,Resultados_Dic3!$E$3:$E$99980,Produccion_UO!$J939,Resultados_Dic3!$A$3:$A$99980,Produccion_UO!$H939)*$I$929</f>
        <v>107.95012528491262</v>
      </c>
      <c r="AL939" s="78">
        <f>+SUMIFS(Resultados_Dic3!AG$3:AG$99980,Resultados_Dic3!$F$3:$F$99980,Produccion_UO!$K939,Resultados_Dic3!$D$3:$D$99980,$K$929,Resultados_Dic3!$E$3:$E$99980,Produccion_UO!$J939,Resultados_Dic3!$A$3:$A$99980,Produccion_UO!$H939)*$I$929</f>
        <v>107.95012528491262</v>
      </c>
      <c r="AM939" s="78">
        <f>+SUMIFS(Resultados_Dic3!AH$3:AH$99980,Resultados_Dic3!$F$3:$F$99980,Produccion_UO!$K939,Resultados_Dic3!$D$3:$D$99980,$K$929,Resultados_Dic3!$E$3:$E$99980,Produccion_UO!$J939,Resultados_Dic3!$A$3:$A$99980,Produccion_UO!$H939)*$I$929</f>
        <v>107.95012528491262</v>
      </c>
      <c r="AN939" s="78">
        <f>+SUMIFS(Resultados_Dic3!AI$3:AI$99980,Resultados_Dic3!$F$3:$F$99980,Produccion_UO!$K939,Resultados_Dic3!$D$3:$D$99980,$K$929,Resultados_Dic3!$E$3:$E$99980,Produccion_UO!$J939,Resultados_Dic3!$A$3:$A$99980,Produccion_UO!$H939)*$I$929</f>
        <v>107.95012528491262</v>
      </c>
      <c r="AO939" s="78">
        <f>+SUMIFS(Resultados_Dic3!AJ$3:AJ$99980,Resultados_Dic3!$F$3:$F$99980,Produccion_UO!$K939,Resultados_Dic3!$D$3:$D$99980,$K$929,Resultados_Dic3!$E$3:$E$99980,Produccion_UO!$J939,Resultados_Dic3!$A$3:$A$99980,Produccion_UO!$H939)*$I$929</f>
        <v>107.95012528491262</v>
      </c>
      <c r="AP939" s="78">
        <f>+SUMIFS(Resultados_Dic3!AK$3:AK$99980,Resultados_Dic3!$F$3:$F$99980,Produccion_UO!$K939,Resultados_Dic3!$D$3:$D$99980,$K$929,Resultados_Dic3!$E$3:$E$99980,Produccion_UO!$J939,Resultados_Dic3!$A$3:$A$99980,Produccion_UO!$H939)*$I$929</f>
        <v>107.95012528491262</v>
      </c>
      <c r="AQ939" s="78">
        <f>+SUMIFS(Resultados_Dic3!AL$3:AL$99980,Resultados_Dic3!$F$3:$F$99980,Produccion_UO!$K939,Resultados_Dic3!$D$3:$D$99980,$K$929,Resultados_Dic3!$E$3:$E$99980,Produccion_UO!$J939,Resultados_Dic3!$A$3:$A$99980,Produccion_UO!$H939)*$I$929</f>
        <v>107.95012528491262</v>
      </c>
      <c r="AR939" s="78">
        <f>+SUMIFS(Resultados_Dic3!AM$3:AM$99980,Resultados_Dic3!$F$3:$F$99980,Produccion_UO!$K939,Resultados_Dic3!$D$3:$D$99980,$K$929,Resultados_Dic3!$E$3:$E$99980,Produccion_UO!$J939,Resultados_Dic3!$A$3:$A$99980,Produccion_UO!$H939)*$I$929</f>
        <v>107.95012528491262</v>
      </c>
    </row>
    <row r="940" spans="8:44" x14ac:dyDescent="0.25">
      <c r="H940" s="17" t="str">
        <f t="shared" si="251"/>
        <v>DIC5</v>
      </c>
      <c r="J940" s="24"/>
      <c r="K940" s="254" t="s">
        <v>183</v>
      </c>
      <c r="L940" s="253" t="s">
        <v>702</v>
      </c>
      <c r="M940" s="257">
        <f>+SUM(M941:M943)</f>
        <v>227.65039360617047</v>
      </c>
      <c r="N940" s="257">
        <f t="shared" ref="N940:AR940" si="257">+SUM(N941:N943)</f>
        <v>198.77988561728952</v>
      </c>
      <c r="O940" s="257">
        <f t="shared" si="257"/>
        <v>183.75417878406415</v>
      </c>
      <c r="P940" s="257">
        <f t="shared" si="257"/>
        <v>168.72847195083881</v>
      </c>
      <c r="Q940" s="257">
        <f t="shared" si="257"/>
        <v>153.70276511761389</v>
      </c>
      <c r="R940" s="257">
        <f t="shared" si="257"/>
        <v>132.77574760421666</v>
      </c>
      <c r="S940" s="257">
        <f t="shared" si="257"/>
        <v>111.84873009081944</v>
      </c>
      <c r="T940" s="257">
        <f t="shared" si="257"/>
        <v>95.253795753896128</v>
      </c>
      <c r="U940" s="257">
        <f t="shared" si="257"/>
        <v>78.658861416973252</v>
      </c>
      <c r="V940" s="257">
        <f t="shared" si="257"/>
        <v>62.063927080050384</v>
      </c>
      <c r="W940" s="257">
        <f t="shared" si="257"/>
        <v>0</v>
      </c>
      <c r="X940" s="257">
        <f t="shared" si="257"/>
        <v>0</v>
      </c>
      <c r="Y940" s="257">
        <f t="shared" si="257"/>
        <v>0</v>
      </c>
      <c r="Z940" s="257">
        <f t="shared" si="257"/>
        <v>0</v>
      </c>
      <c r="AA940" s="257">
        <f t="shared" si="257"/>
        <v>0</v>
      </c>
      <c r="AB940" s="257">
        <f t="shared" si="257"/>
        <v>0</v>
      </c>
      <c r="AC940" s="257">
        <f t="shared" si="257"/>
        <v>0</v>
      </c>
      <c r="AD940" s="257">
        <f t="shared" si="257"/>
        <v>0</v>
      </c>
      <c r="AE940" s="257">
        <f t="shared" si="257"/>
        <v>0</v>
      </c>
      <c r="AF940" s="257">
        <f t="shared" si="257"/>
        <v>0</v>
      </c>
      <c r="AG940" s="257">
        <f t="shared" si="257"/>
        <v>0</v>
      </c>
      <c r="AH940" s="257">
        <f t="shared" si="257"/>
        <v>0</v>
      </c>
      <c r="AI940" s="257">
        <f t="shared" si="257"/>
        <v>0</v>
      </c>
      <c r="AJ940" s="257">
        <f t="shared" si="257"/>
        <v>0</v>
      </c>
      <c r="AK940" s="257">
        <f t="shared" si="257"/>
        <v>0</v>
      </c>
      <c r="AL940" s="257">
        <f t="shared" si="257"/>
        <v>0</v>
      </c>
      <c r="AM940" s="257">
        <f t="shared" si="257"/>
        <v>0</v>
      </c>
      <c r="AN940" s="257">
        <f t="shared" si="257"/>
        <v>0</v>
      </c>
      <c r="AO940" s="257">
        <f t="shared" si="257"/>
        <v>0</v>
      </c>
      <c r="AP940" s="257">
        <f t="shared" si="257"/>
        <v>0</v>
      </c>
      <c r="AQ940" s="257">
        <f t="shared" si="257"/>
        <v>0</v>
      </c>
      <c r="AR940" s="257">
        <f t="shared" si="257"/>
        <v>0</v>
      </c>
    </row>
    <row r="941" spans="8:44" x14ac:dyDescent="0.25">
      <c r="H941" s="17" t="str">
        <f t="shared" si="251"/>
        <v>DIC5</v>
      </c>
      <c r="J941" s="24" t="s">
        <v>42</v>
      </c>
      <c r="K941" s="108" t="s">
        <v>302</v>
      </c>
      <c r="L941" s="243" t="s">
        <v>725</v>
      </c>
      <c r="M941" s="78">
        <f>+SUMIFS(Resultados_Dic3!H$3:H$99980,Resultados_Dic3!$F$3:$F$99980,Produccion_UO!$K941,Resultados_Dic3!$D$3:$D$99980,$L$929,Resultados_Dic3!$E$3:$E$99980,Produccion_UO!$J941,Resultados_Dic3!$A$3:$A$99980,Produccion_UO!$H941)*$I$929</f>
        <v>0</v>
      </c>
      <c r="N941" s="78">
        <f>+SUMIFS(Resultados_Dic3!I$3:I$99980,Resultados_Dic3!$F$3:$F$99980,Produccion_UO!$K941,Resultados_Dic3!$D$3:$D$99980,$L$929,Resultados_Dic3!$E$3:$E$99980,Produccion_UO!$J941,Resultados_Dic3!$A$3:$A$99980,Produccion_UO!$H941)*$I$929</f>
        <v>0</v>
      </c>
      <c r="O941" s="78">
        <f>+SUMIFS(Resultados_Dic3!J$3:J$99980,Resultados_Dic3!$F$3:$F$99980,Produccion_UO!$K941,Resultados_Dic3!$D$3:$D$99980,$L$929,Resultados_Dic3!$E$3:$E$99980,Produccion_UO!$J941,Resultados_Dic3!$A$3:$A$99980,Produccion_UO!$H941)*$I$929</f>
        <v>0</v>
      </c>
      <c r="P941" s="78">
        <f>+SUMIFS(Resultados_Dic3!K$3:K$99980,Resultados_Dic3!$F$3:$F$99980,Produccion_UO!$K941,Resultados_Dic3!$D$3:$D$99980,$L$929,Resultados_Dic3!$E$3:$E$99980,Produccion_UO!$J941,Resultados_Dic3!$A$3:$A$99980,Produccion_UO!$H941)*$I$929</f>
        <v>0</v>
      </c>
      <c r="Q941" s="78">
        <f>+SUMIFS(Resultados_Dic3!L$3:L$99980,Resultados_Dic3!$F$3:$F$99980,Produccion_UO!$K941,Resultados_Dic3!$D$3:$D$99980,$L$929,Resultados_Dic3!$E$3:$E$99980,Produccion_UO!$J941,Resultados_Dic3!$A$3:$A$99980,Produccion_UO!$H941)*$I$929</f>
        <v>0</v>
      </c>
      <c r="R941" s="78">
        <f>+SUMIFS(Resultados_Dic3!M$3:M$99980,Resultados_Dic3!$F$3:$F$99980,Produccion_UO!$K941,Resultados_Dic3!$D$3:$D$99980,$L$929,Resultados_Dic3!$E$3:$E$99980,Produccion_UO!$J941,Resultados_Dic3!$A$3:$A$99980,Produccion_UO!$H941)*$I$929</f>
        <v>0</v>
      </c>
      <c r="S941" s="78">
        <f>+SUMIFS(Resultados_Dic3!N$3:N$99980,Resultados_Dic3!$F$3:$F$99980,Produccion_UO!$K941,Resultados_Dic3!$D$3:$D$99980,$L$929,Resultados_Dic3!$E$3:$E$99980,Produccion_UO!$J941,Resultados_Dic3!$A$3:$A$99980,Produccion_UO!$H941)*$I$929</f>
        <v>0</v>
      </c>
      <c r="T941" s="78">
        <f>+SUMIFS(Resultados_Dic3!O$3:O$99980,Resultados_Dic3!$F$3:$F$99980,Produccion_UO!$K941,Resultados_Dic3!$D$3:$D$99980,$L$929,Resultados_Dic3!$E$3:$E$99980,Produccion_UO!$J941,Resultados_Dic3!$A$3:$A$99980,Produccion_UO!$H941)*$I$929</f>
        <v>0</v>
      </c>
      <c r="U941" s="78">
        <f>+SUMIFS(Resultados_Dic3!P$3:P$99980,Resultados_Dic3!$F$3:$F$99980,Produccion_UO!$K941,Resultados_Dic3!$D$3:$D$99980,$L$929,Resultados_Dic3!$E$3:$E$99980,Produccion_UO!$J941,Resultados_Dic3!$A$3:$A$99980,Produccion_UO!$H941)*$I$929</f>
        <v>0</v>
      </c>
      <c r="V941" s="78">
        <f>+SUMIFS(Resultados_Dic3!Q$3:Q$99980,Resultados_Dic3!$F$3:$F$99980,Produccion_UO!$K941,Resultados_Dic3!$D$3:$D$99980,$L$929,Resultados_Dic3!$E$3:$E$99980,Produccion_UO!$J941,Resultados_Dic3!$A$3:$A$99980,Produccion_UO!$H941)*$I$929</f>
        <v>0</v>
      </c>
      <c r="W941" s="78">
        <f>+SUMIFS(Resultados_Dic3!R$3:R$99980,Resultados_Dic3!$F$3:$F$99980,Produccion_UO!$K941,Resultados_Dic3!$D$3:$D$99980,$L$929,Resultados_Dic3!$E$3:$E$99980,Produccion_UO!$J941,Resultados_Dic3!$A$3:$A$99980,Produccion_UO!$H941)*$I$929</f>
        <v>0</v>
      </c>
      <c r="X941" s="78">
        <f>+SUMIFS(Resultados_Dic3!S$3:S$99980,Resultados_Dic3!$F$3:$F$99980,Produccion_UO!$K941,Resultados_Dic3!$D$3:$D$99980,$L$929,Resultados_Dic3!$E$3:$E$99980,Produccion_UO!$J941,Resultados_Dic3!$A$3:$A$99980,Produccion_UO!$H941)*$I$929</f>
        <v>0</v>
      </c>
      <c r="Y941" s="78">
        <f>+SUMIFS(Resultados_Dic3!T$3:T$99980,Resultados_Dic3!$F$3:$F$99980,Produccion_UO!$K941,Resultados_Dic3!$D$3:$D$99980,$L$929,Resultados_Dic3!$E$3:$E$99980,Produccion_UO!$J941,Resultados_Dic3!$A$3:$A$99980,Produccion_UO!$H941)*$I$929</f>
        <v>0</v>
      </c>
      <c r="Z941" s="78">
        <f>+SUMIFS(Resultados_Dic3!U$3:U$99980,Resultados_Dic3!$F$3:$F$99980,Produccion_UO!$K941,Resultados_Dic3!$D$3:$D$99980,$L$929,Resultados_Dic3!$E$3:$E$99980,Produccion_UO!$J941,Resultados_Dic3!$A$3:$A$99980,Produccion_UO!$H941)*$I$929</f>
        <v>0</v>
      </c>
      <c r="AA941" s="78">
        <f>+SUMIFS(Resultados_Dic3!V$3:V$99980,Resultados_Dic3!$F$3:$F$99980,Produccion_UO!$K941,Resultados_Dic3!$D$3:$D$99980,$L$929,Resultados_Dic3!$E$3:$E$99980,Produccion_UO!$J941,Resultados_Dic3!$A$3:$A$99980,Produccion_UO!$H941)*$I$929</f>
        <v>0</v>
      </c>
      <c r="AB941" s="78">
        <f>+SUMIFS(Resultados_Dic3!W$3:W$99980,Resultados_Dic3!$F$3:$F$99980,Produccion_UO!$K941,Resultados_Dic3!$D$3:$D$99980,$L$929,Resultados_Dic3!$E$3:$E$99980,Produccion_UO!$J941,Resultados_Dic3!$A$3:$A$99980,Produccion_UO!$H941)*$I$929</f>
        <v>0</v>
      </c>
      <c r="AC941" s="78">
        <f>+SUMIFS(Resultados_Dic3!X$3:X$99980,Resultados_Dic3!$F$3:$F$99980,Produccion_UO!$K941,Resultados_Dic3!$D$3:$D$99980,$L$929,Resultados_Dic3!$E$3:$E$99980,Produccion_UO!$J941,Resultados_Dic3!$A$3:$A$99980,Produccion_UO!$H941)*$I$929</f>
        <v>0</v>
      </c>
      <c r="AD941" s="78">
        <f>+SUMIFS(Resultados_Dic3!Y$3:Y$99980,Resultados_Dic3!$F$3:$F$99980,Produccion_UO!$K941,Resultados_Dic3!$D$3:$D$99980,$L$929,Resultados_Dic3!$E$3:$E$99980,Produccion_UO!$J941,Resultados_Dic3!$A$3:$A$99980,Produccion_UO!$H941)*$I$929</f>
        <v>0</v>
      </c>
      <c r="AE941" s="78">
        <f>+SUMIFS(Resultados_Dic3!Z$3:Z$99980,Resultados_Dic3!$F$3:$F$99980,Produccion_UO!$K941,Resultados_Dic3!$D$3:$D$99980,$L$929,Resultados_Dic3!$E$3:$E$99980,Produccion_UO!$J941,Resultados_Dic3!$A$3:$A$99980,Produccion_UO!$H941)*$I$929</f>
        <v>0</v>
      </c>
      <c r="AF941" s="78">
        <f>+SUMIFS(Resultados_Dic3!AA$3:AA$99980,Resultados_Dic3!$F$3:$F$99980,Produccion_UO!$K941,Resultados_Dic3!$D$3:$D$99980,$L$929,Resultados_Dic3!$E$3:$E$99980,Produccion_UO!$J941,Resultados_Dic3!$A$3:$A$99980,Produccion_UO!$H941)*$I$929</f>
        <v>0</v>
      </c>
      <c r="AG941" s="78">
        <f>+SUMIFS(Resultados_Dic3!AB$3:AB$99980,Resultados_Dic3!$F$3:$F$99980,Produccion_UO!$K941,Resultados_Dic3!$D$3:$D$99980,$L$929,Resultados_Dic3!$E$3:$E$99980,Produccion_UO!$J941,Resultados_Dic3!$A$3:$A$99980,Produccion_UO!$H941)*$I$929</f>
        <v>0</v>
      </c>
      <c r="AH941" s="78">
        <f>+SUMIFS(Resultados_Dic3!AC$3:AC$99980,Resultados_Dic3!$F$3:$F$99980,Produccion_UO!$K941,Resultados_Dic3!$D$3:$D$99980,$L$929,Resultados_Dic3!$E$3:$E$99980,Produccion_UO!$J941,Resultados_Dic3!$A$3:$A$99980,Produccion_UO!$H941)*$I$929</f>
        <v>0</v>
      </c>
      <c r="AI941" s="78">
        <f>+SUMIFS(Resultados_Dic3!AD$3:AD$99980,Resultados_Dic3!$F$3:$F$99980,Produccion_UO!$K941,Resultados_Dic3!$D$3:$D$99980,$L$929,Resultados_Dic3!$E$3:$E$99980,Produccion_UO!$J941,Resultados_Dic3!$A$3:$A$99980,Produccion_UO!$H941)*$I$929</f>
        <v>0</v>
      </c>
      <c r="AJ941" s="78">
        <f>+SUMIFS(Resultados_Dic3!AE$3:AE$99980,Resultados_Dic3!$F$3:$F$99980,Produccion_UO!$K941,Resultados_Dic3!$D$3:$D$99980,$L$929,Resultados_Dic3!$E$3:$E$99980,Produccion_UO!$J941,Resultados_Dic3!$A$3:$A$99980,Produccion_UO!$H941)*$I$929</f>
        <v>0</v>
      </c>
      <c r="AK941" s="78">
        <f>+SUMIFS(Resultados_Dic3!AF$3:AF$99980,Resultados_Dic3!$F$3:$F$99980,Produccion_UO!$K941,Resultados_Dic3!$D$3:$D$99980,$L$929,Resultados_Dic3!$E$3:$E$99980,Produccion_UO!$J941,Resultados_Dic3!$A$3:$A$99980,Produccion_UO!$H941)*$I$929</f>
        <v>0</v>
      </c>
      <c r="AL941" s="78">
        <f>+SUMIFS(Resultados_Dic3!AG$3:AG$99980,Resultados_Dic3!$F$3:$F$99980,Produccion_UO!$K941,Resultados_Dic3!$D$3:$D$99980,$L$929,Resultados_Dic3!$E$3:$E$99980,Produccion_UO!$J941,Resultados_Dic3!$A$3:$A$99980,Produccion_UO!$H941)*$I$929</f>
        <v>0</v>
      </c>
      <c r="AM941" s="78">
        <f>+SUMIFS(Resultados_Dic3!AH$3:AH$99980,Resultados_Dic3!$F$3:$F$99980,Produccion_UO!$K941,Resultados_Dic3!$D$3:$D$99980,$L$929,Resultados_Dic3!$E$3:$E$99980,Produccion_UO!$J941,Resultados_Dic3!$A$3:$A$99980,Produccion_UO!$H941)*$I$929</f>
        <v>0</v>
      </c>
      <c r="AN941" s="78">
        <f>+SUMIFS(Resultados_Dic3!AI$3:AI$99980,Resultados_Dic3!$F$3:$F$99980,Produccion_UO!$K941,Resultados_Dic3!$D$3:$D$99980,$L$929,Resultados_Dic3!$E$3:$E$99980,Produccion_UO!$J941,Resultados_Dic3!$A$3:$A$99980,Produccion_UO!$H941)*$I$929</f>
        <v>0</v>
      </c>
      <c r="AO941" s="78">
        <f>+SUMIFS(Resultados_Dic3!AJ$3:AJ$99980,Resultados_Dic3!$F$3:$F$99980,Produccion_UO!$K941,Resultados_Dic3!$D$3:$D$99980,$L$929,Resultados_Dic3!$E$3:$E$99980,Produccion_UO!$J941,Resultados_Dic3!$A$3:$A$99980,Produccion_UO!$H941)*$I$929</f>
        <v>0</v>
      </c>
      <c r="AP941" s="78">
        <f>+SUMIFS(Resultados_Dic3!AK$3:AK$99980,Resultados_Dic3!$F$3:$F$99980,Produccion_UO!$K941,Resultados_Dic3!$D$3:$D$99980,$L$929,Resultados_Dic3!$E$3:$E$99980,Produccion_UO!$J941,Resultados_Dic3!$A$3:$A$99980,Produccion_UO!$H941)*$I$929</f>
        <v>0</v>
      </c>
      <c r="AQ941" s="78">
        <f>+SUMIFS(Resultados_Dic3!AL$3:AL$99980,Resultados_Dic3!$F$3:$F$99980,Produccion_UO!$K941,Resultados_Dic3!$D$3:$D$99980,$L$929,Resultados_Dic3!$E$3:$E$99980,Produccion_UO!$J941,Resultados_Dic3!$A$3:$A$99980,Produccion_UO!$H941)*$I$929</f>
        <v>0</v>
      </c>
      <c r="AR941" s="78">
        <f>+SUMIFS(Resultados_Dic3!AM$3:AM$99980,Resultados_Dic3!$F$3:$F$99980,Produccion_UO!$K941,Resultados_Dic3!$D$3:$D$99980,$L$929,Resultados_Dic3!$E$3:$E$99980,Produccion_UO!$J941,Resultados_Dic3!$A$3:$A$99980,Produccion_UO!$H941)*$I$929</f>
        <v>0</v>
      </c>
    </row>
    <row r="942" spans="8:44" x14ac:dyDescent="0.25">
      <c r="H942" s="17" t="str">
        <f t="shared" si="251"/>
        <v>DIC5</v>
      </c>
      <c r="J942" s="24" t="s">
        <v>44</v>
      </c>
      <c r="K942" s="108" t="s">
        <v>303</v>
      </c>
      <c r="L942" s="243" t="s">
        <v>726</v>
      </c>
      <c r="M942" s="78">
        <f>+SUMIFS(Resultados_Dic3!H$3:H$99980,Resultados_Dic3!$F$3:$F$99980,Produccion_UO!$K942,Resultados_Dic3!$D$3:$D$99980,$L$929,Resultados_Dic3!$E$3:$E$99980,Produccion_UO!$J942,Resultados_Dic3!$A$3:$A$99980,Produccion_UO!$H942)*$I$929</f>
        <v>0</v>
      </c>
      <c r="N942" s="78">
        <f>+SUMIFS(Resultados_Dic3!I$3:I$99980,Resultados_Dic3!$F$3:$F$99980,Produccion_UO!$K942,Resultados_Dic3!$D$3:$D$99980,$L$929,Resultados_Dic3!$E$3:$E$99980,Produccion_UO!$J942,Resultados_Dic3!$A$3:$A$99980,Produccion_UO!$H942)*$I$929</f>
        <v>0</v>
      </c>
      <c r="O942" s="78">
        <f>+SUMIFS(Resultados_Dic3!J$3:J$99980,Resultados_Dic3!$F$3:$F$99980,Produccion_UO!$K942,Resultados_Dic3!$D$3:$D$99980,$L$929,Resultados_Dic3!$E$3:$E$99980,Produccion_UO!$J942,Resultados_Dic3!$A$3:$A$99980,Produccion_UO!$H942)*$I$929</f>
        <v>0</v>
      </c>
      <c r="P942" s="78">
        <f>+SUMIFS(Resultados_Dic3!K$3:K$99980,Resultados_Dic3!$F$3:$F$99980,Produccion_UO!$K942,Resultados_Dic3!$D$3:$D$99980,$L$929,Resultados_Dic3!$E$3:$E$99980,Produccion_UO!$J942,Resultados_Dic3!$A$3:$A$99980,Produccion_UO!$H942)*$I$929</f>
        <v>0</v>
      </c>
      <c r="Q942" s="78">
        <f>+SUMIFS(Resultados_Dic3!L$3:L$99980,Resultados_Dic3!$F$3:$F$99980,Produccion_UO!$K942,Resultados_Dic3!$D$3:$D$99980,$L$929,Resultados_Dic3!$E$3:$E$99980,Produccion_UO!$J942,Resultados_Dic3!$A$3:$A$99980,Produccion_UO!$H942)*$I$929</f>
        <v>0</v>
      </c>
      <c r="R942" s="78">
        <f>+SUMIFS(Resultados_Dic3!M$3:M$99980,Resultados_Dic3!$F$3:$F$99980,Produccion_UO!$K942,Resultados_Dic3!$D$3:$D$99980,$L$929,Resultados_Dic3!$E$3:$E$99980,Produccion_UO!$J942,Resultados_Dic3!$A$3:$A$99980,Produccion_UO!$H942)*$I$929</f>
        <v>0</v>
      </c>
      <c r="S942" s="78">
        <f>+SUMIFS(Resultados_Dic3!N$3:N$99980,Resultados_Dic3!$F$3:$F$99980,Produccion_UO!$K942,Resultados_Dic3!$D$3:$D$99980,$L$929,Resultados_Dic3!$E$3:$E$99980,Produccion_UO!$J942,Resultados_Dic3!$A$3:$A$99980,Produccion_UO!$H942)*$I$929</f>
        <v>0</v>
      </c>
      <c r="T942" s="78">
        <f>+SUMIFS(Resultados_Dic3!O$3:O$99980,Resultados_Dic3!$F$3:$F$99980,Produccion_UO!$K942,Resultados_Dic3!$D$3:$D$99980,$L$929,Resultados_Dic3!$E$3:$E$99980,Produccion_UO!$J942,Resultados_Dic3!$A$3:$A$99980,Produccion_UO!$H942)*$I$929</f>
        <v>0</v>
      </c>
      <c r="U942" s="78">
        <f>+SUMIFS(Resultados_Dic3!P$3:P$99980,Resultados_Dic3!$F$3:$F$99980,Produccion_UO!$K942,Resultados_Dic3!$D$3:$D$99980,$L$929,Resultados_Dic3!$E$3:$E$99980,Produccion_UO!$J942,Resultados_Dic3!$A$3:$A$99980,Produccion_UO!$H942)*$I$929</f>
        <v>0</v>
      </c>
      <c r="V942" s="78">
        <f>+SUMIFS(Resultados_Dic3!Q$3:Q$99980,Resultados_Dic3!$F$3:$F$99980,Produccion_UO!$K942,Resultados_Dic3!$D$3:$D$99980,$L$929,Resultados_Dic3!$E$3:$E$99980,Produccion_UO!$J942,Resultados_Dic3!$A$3:$A$99980,Produccion_UO!$H942)*$I$929</f>
        <v>0</v>
      </c>
      <c r="W942" s="78">
        <f>+SUMIFS(Resultados_Dic3!R$3:R$99980,Resultados_Dic3!$F$3:$F$99980,Produccion_UO!$K942,Resultados_Dic3!$D$3:$D$99980,$L$929,Resultados_Dic3!$E$3:$E$99980,Produccion_UO!$J942,Resultados_Dic3!$A$3:$A$99980,Produccion_UO!$H942)*$I$929</f>
        <v>0</v>
      </c>
      <c r="X942" s="78">
        <f>+SUMIFS(Resultados_Dic3!S$3:S$99980,Resultados_Dic3!$F$3:$F$99980,Produccion_UO!$K942,Resultados_Dic3!$D$3:$D$99980,$L$929,Resultados_Dic3!$E$3:$E$99980,Produccion_UO!$J942,Resultados_Dic3!$A$3:$A$99980,Produccion_UO!$H942)*$I$929</f>
        <v>0</v>
      </c>
      <c r="Y942" s="78">
        <f>+SUMIFS(Resultados_Dic3!T$3:T$99980,Resultados_Dic3!$F$3:$F$99980,Produccion_UO!$K942,Resultados_Dic3!$D$3:$D$99980,$L$929,Resultados_Dic3!$E$3:$E$99980,Produccion_UO!$J942,Resultados_Dic3!$A$3:$A$99980,Produccion_UO!$H942)*$I$929</f>
        <v>0</v>
      </c>
      <c r="Z942" s="78">
        <f>+SUMIFS(Resultados_Dic3!U$3:U$99980,Resultados_Dic3!$F$3:$F$99980,Produccion_UO!$K942,Resultados_Dic3!$D$3:$D$99980,$L$929,Resultados_Dic3!$E$3:$E$99980,Produccion_UO!$J942,Resultados_Dic3!$A$3:$A$99980,Produccion_UO!$H942)*$I$929</f>
        <v>0</v>
      </c>
      <c r="AA942" s="78">
        <f>+SUMIFS(Resultados_Dic3!V$3:V$99980,Resultados_Dic3!$F$3:$F$99980,Produccion_UO!$K942,Resultados_Dic3!$D$3:$D$99980,$L$929,Resultados_Dic3!$E$3:$E$99980,Produccion_UO!$J942,Resultados_Dic3!$A$3:$A$99980,Produccion_UO!$H942)*$I$929</f>
        <v>0</v>
      </c>
      <c r="AB942" s="78">
        <f>+SUMIFS(Resultados_Dic3!W$3:W$99980,Resultados_Dic3!$F$3:$F$99980,Produccion_UO!$K942,Resultados_Dic3!$D$3:$D$99980,$L$929,Resultados_Dic3!$E$3:$E$99980,Produccion_UO!$J942,Resultados_Dic3!$A$3:$A$99980,Produccion_UO!$H942)*$I$929</f>
        <v>0</v>
      </c>
      <c r="AC942" s="78">
        <f>+SUMIFS(Resultados_Dic3!X$3:X$99980,Resultados_Dic3!$F$3:$F$99980,Produccion_UO!$K942,Resultados_Dic3!$D$3:$D$99980,$L$929,Resultados_Dic3!$E$3:$E$99980,Produccion_UO!$J942,Resultados_Dic3!$A$3:$A$99980,Produccion_UO!$H942)*$I$929</f>
        <v>0</v>
      </c>
      <c r="AD942" s="78">
        <f>+SUMIFS(Resultados_Dic3!Y$3:Y$99980,Resultados_Dic3!$F$3:$F$99980,Produccion_UO!$K942,Resultados_Dic3!$D$3:$D$99980,$L$929,Resultados_Dic3!$E$3:$E$99980,Produccion_UO!$J942,Resultados_Dic3!$A$3:$A$99980,Produccion_UO!$H942)*$I$929</f>
        <v>0</v>
      </c>
      <c r="AE942" s="78">
        <f>+SUMIFS(Resultados_Dic3!Z$3:Z$99980,Resultados_Dic3!$F$3:$F$99980,Produccion_UO!$K942,Resultados_Dic3!$D$3:$D$99980,$L$929,Resultados_Dic3!$E$3:$E$99980,Produccion_UO!$J942,Resultados_Dic3!$A$3:$A$99980,Produccion_UO!$H942)*$I$929</f>
        <v>0</v>
      </c>
      <c r="AF942" s="78">
        <f>+SUMIFS(Resultados_Dic3!AA$3:AA$99980,Resultados_Dic3!$F$3:$F$99980,Produccion_UO!$K942,Resultados_Dic3!$D$3:$D$99980,$L$929,Resultados_Dic3!$E$3:$E$99980,Produccion_UO!$J942,Resultados_Dic3!$A$3:$A$99980,Produccion_UO!$H942)*$I$929</f>
        <v>0</v>
      </c>
      <c r="AG942" s="78">
        <f>+SUMIFS(Resultados_Dic3!AB$3:AB$99980,Resultados_Dic3!$F$3:$F$99980,Produccion_UO!$K942,Resultados_Dic3!$D$3:$D$99980,$L$929,Resultados_Dic3!$E$3:$E$99980,Produccion_UO!$J942,Resultados_Dic3!$A$3:$A$99980,Produccion_UO!$H942)*$I$929</f>
        <v>0</v>
      </c>
      <c r="AH942" s="78">
        <f>+SUMIFS(Resultados_Dic3!AC$3:AC$99980,Resultados_Dic3!$F$3:$F$99980,Produccion_UO!$K942,Resultados_Dic3!$D$3:$D$99980,$L$929,Resultados_Dic3!$E$3:$E$99980,Produccion_UO!$J942,Resultados_Dic3!$A$3:$A$99980,Produccion_UO!$H942)*$I$929</f>
        <v>0</v>
      </c>
      <c r="AI942" s="78">
        <f>+SUMIFS(Resultados_Dic3!AD$3:AD$99980,Resultados_Dic3!$F$3:$F$99980,Produccion_UO!$K942,Resultados_Dic3!$D$3:$D$99980,$L$929,Resultados_Dic3!$E$3:$E$99980,Produccion_UO!$J942,Resultados_Dic3!$A$3:$A$99980,Produccion_UO!$H942)*$I$929</f>
        <v>0</v>
      </c>
      <c r="AJ942" s="78">
        <f>+SUMIFS(Resultados_Dic3!AE$3:AE$99980,Resultados_Dic3!$F$3:$F$99980,Produccion_UO!$K942,Resultados_Dic3!$D$3:$D$99980,$L$929,Resultados_Dic3!$E$3:$E$99980,Produccion_UO!$J942,Resultados_Dic3!$A$3:$A$99980,Produccion_UO!$H942)*$I$929</f>
        <v>0</v>
      </c>
      <c r="AK942" s="78">
        <f>+SUMIFS(Resultados_Dic3!AF$3:AF$99980,Resultados_Dic3!$F$3:$F$99980,Produccion_UO!$K942,Resultados_Dic3!$D$3:$D$99980,$L$929,Resultados_Dic3!$E$3:$E$99980,Produccion_UO!$J942,Resultados_Dic3!$A$3:$A$99980,Produccion_UO!$H942)*$I$929</f>
        <v>0</v>
      </c>
      <c r="AL942" s="78">
        <f>+SUMIFS(Resultados_Dic3!AG$3:AG$99980,Resultados_Dic3!$F$3:$F$99980,Produccion_UO!$K942,Resultados_Dic3!$D$3:$D$99980,$L$929,Resultados_Dic3!$E$3:$E$99980,Produccion_UO!$J942,Resultados_Dic3!$A$3:$A$99980,Produccion_UO!$H942)*$I$929</f>
        <v>0</v>
      </c>
      <c r="AM942" s="78">
        <f>+SUMIFS(Resultados_Dic3!AH$3:AH$99980,Resultados_Dic3!$F$3:$F$99980,Produccion_UO!$K942,Resultados_Dic3!$D$3:$D$99980,$L$929,Resultados_Dic3!$E$3:$E$99980,Produccion_UO!$J942,Resultados_Dic3!$A$3:$A$99980,Produccion_UO!$H942)*$I$929</f>
        <v>0</v>
      </c>
      <c r="AN942" s="78">
        <f>+SUMIFS(Resultados_Dic3!AI$3:AI$99980,Resultados_Dic3!$F$3:$F$99980,Produccion_UO!$K942,Resultados_Dic3!$D$3:$D$99980,$L$929,Resultados_Dic3!$E$3:$E$99980,Produccion_UO!$J942,Resultados_Dic3!$A$3:$A$99980,Produccion_UO!$H942)*$I$929</f>
        <v>0</v>
      </c>
      <c r="AO942" s="78">
        <f>+SUMIFS(Resultados_Dic3!AJ$3:AJ$99980,Resultados_Dic3!$F$3:$F$99980,Produccion_UO!$K942,Resultados_Dic3!$D$3:$D$99980,$L$929,Resultados_Dic3!$E$3:$E$99980,Produccion_UO!$J942,Resultados_Dic3!$A$3:$A$99980,Produccion_UO!$H942)*$I$929</f>
        <v>0</v>
      </c>
      <c r="AP942" s="78">
        <f>+SUMIFS(Resultados_Dic3!AK$3:AK$99980,Resultados_Dic3!$F$3:$F$99980,Produccion_UO!$K942,Resultados_Dic3!$D$3:$D$99980,$L$929,Resultados_Dic3!$E$3:$E$99980,Produccion_UO!$J942,Resultados_Dic3!$A$3:$A$99980,Produccion_UO!$H942)*$I$929</f>
        <v>0</v>
      </c>
      <c r="AQ942" s="78">
        <f>+SUMIFS(Resultados_Dic3!AL$3:AL$99980,Resultados_Dic3!$F$3:$F$99980,Produccion_UO!$K942,Resultados_Dic3!$D$3:$D$99980,$L$929,Resultados_Dic3!$E$3:$E$99980,Produccion_UO!$J942,Resultados_Dic3!$A$3:$A$99980,Produccion_UO!$H942)*$I$929</f>
        <v>0</v>
      </c>
      <c r="AR942" s="78">
        <f>+SUMIFS(Resultados_Dic3!AM$3:AM$99980,Resultados_Dic3!$F$3:$F$99980,Produccion_UO!$K942,Resultados_Dic3!$D$3:$D$99980,$L$929,Resultados_Dic3!$E$3:$E$99980,Produccion_UO!$J942,Resultados_Dic3!$A$3:$A$99980,Produccion_UO!$H942)*$I$929</f>
        <v>0</v>
      </c>
    </row>
    <row r="943" spans="8:44" x14ac:dyDescent="0.25">
      <c r="H943" s="17" t="str">
        <f t="shared" si="251"/>
        <v>DIC5</v>
      </c>
      <c r="J943" s="24" t="s">
        <v>40</v>
      </c>
      <c r="K943" s="108" t="s">
        <v>187</v>
      </c>
      <c r="L943" s="243" t="s">
        <v>727</v>
      </c>
      <c r="M943" s="78">
        <f>+SUMIFS(Resultados_Dic3!H$3:H$99980,Resultados_Dic3!$F$3:$F$99980,Produccion_UO!$K943,Resultados_Dic3!$D$3:$D$99980,$L$929,Resultados_Dic3!$E$3:$E$99980,Produccion_UO!$J943,Resultados_Dic3!$A$3:$A$99980,Produccion_UO!$H943)*$I$929</f>
        <v>227.65039360617047</v>
      </c>
      <c r="N943" s="78">
        <f>+SUMIFS(Resultados_Dic3!I$3:I$99980,Resultados_Dic3!$F$3:$F$99980,Produccion_UO!$K943,Resultados_Dic3!$D$3:$D$99980,$L$929,Resultados_Dic3!$E$3:$E$99980,Produccion_UO!$J943,Resultados_Dic3!$A$3:$A$99980,Produccion_UO!$H943)*$I$929</f>
        <v>198.77988561728952</v>
      </c>
      <c r="O943" s="78">
        <f>+SUMIFS(Resultados_Dic3!J$3:J$99980,Resultados_Dic3!$F$3:$F$99980,Produccion_UO!$K943,Resultados_Dic3!$D$3:$D$99980,$L$929,Resultados_Dic3!$E$3:$E$99980,Produccion_UO!$J943,Resultados_Dic3!$A$3:$A$99980,Produccion_UO!$H943)*$I$929</f>
        <v>183.75417878406415</v>
      </c>
      <c r="P943" s="78">
        <f>+SUMIFS(Resultados_Dic3!K$3:K$99980,Resultados_Dic3!$F$3:$F$99980,Produccion_UO!$K943,Resultados_Dic3!$D$3:$D$99980,$L$929,Resultados_Dic3!$E$3:$E$99980,Produccion_UO!$J943,Resultados_Dic3!$A$3:$A$99980,Produccion_UO!$H943)*$I$929</f>
        <v>168.72847195083881</v>
      </c>
      <c r="Q943" s="78">
        <f>+SUMIFS(Resultados_Dic3!L$3:L$99980,Resultados_Dic3!$F$3:$F$99980,Produccion_UO!$K943,Resultados_Dic3!$D$3:$D$99980,$L$929,Resultados_Dic3!$E$3:$E$99980,Produccion_UO!$J943,Resultados_Dic3!$A$3:$A$99980,Produccion_UO!$H943)*$I$929</f>
        <v>153.70276511761389</v>
      </c>
      <c r="R943" s="78">
        <f>+SUMIFS(Resultados_Dic3!M$3:M$99980,Resultados_Dic3!$F$3:$F$99980,Produccion_UO!$K943,Resultados_Dic3!$D$3:$D$99980,$L$929,Resultados_Dic3!$E$3:$E$99980,Produccion_UO!$J943,Resultados_Dic3!$A$3:$A$99980,Produccion_UO!$H943)*$I$929</f>
        <v>132.77574760421666</v>
      </c>
      <c r="S943" s="78">
        <f>+SUMIFS(Resultados_Dic3!N$3:N$99980,Resultados_Dic3!$F$3:$F$99980,Produccion_UO!$K943,Resultados_Dic3!$D$3:$D$99980,$L$929,Resultados_Dic3!$E$3:$E$99980,Produccion_UO!$J943,Resultados_Dic3!$A$3:$A$99980,Produccion_UO!$H943)*$I$929</f>
        <v>111.84873009081944</v>
      </c>
      <c r="T943" s="78">
        <f>+SUMIFS(Resultados_Dic3!O$3:O$99980,Resultados_Dic3!$F$3:$F$99980,Produccion_UO!$K943,Resultados_Dic3!$D$3:$D$99980,$L$929,Resultados_Dic3!$E$3:$E$99980,Produccion_UO!$J943,Resultados_Dic3!$A$3:$A$99980,Produccion_UO!$H943)*$I$929</f>
        <v>95.253795753896128</v>
      </c>
      <c r="U943" s="78">
        <f>+SUMIFS(Resultados_Dic3!P$3:P$99980,Resultados_Dic3!$F$3:$F$99980,Produccion_UO!$K943,Resultados_Dic3!$D$3:$D$99980,$L$929,Resultados_Dic3!$E$3:$E$99980,Produccion_UO!$J943,Resultados_Dic3!$A$3:$A$99980,Produccion_UO!$H943)*$I$929</f>
        <v>78.658861416973252</v>
      </c>
      <c r="V943" s="78">
        <f>+SUMIFS(Resultados_Dic3!Q$3:Q$99980,Resultados_Dic3!$F$3:$F$99980,Produccion_UO!$K943,Resultados_Dic3!$D$3:$D$99980,$L$929,Resultados_Dic3!$E$3:$E$99980,Produccion_UO!$J943,Resultados_Dic3!$A$3:$A$99980,Produccion_UO!$H943)*$I$929</f>
        <v>62.063927080050384</v>
      </c>
      <c r="W943" s="78">
        <f>+SUMIFS(Resultados_Dic3!R$3:R$99980,Resultados_Dic3!$F$3:$F$99980,Produccion_UO!$K943,Resultados_Dic3!$D$3:$D$99980,$L$929,Resultados_Dic3!$E$3:$E$99980,Produccion_UO!$J943,Resultados_Dic3!$A$3:$A$99980,Produccion_UO!$H943)*$I$929</f>
        <v>0</v>
      </c>
      <c r="X943" s="78">
        <f>+SUMIFS(Resultados_Dic3!S$3:S$99980,Resultados_Dic3!$F$3:$F$99980,Produccion_UO!$K943,Resultados_Dic3!$D$3:$D$99980,$L$929,Resultados_Dic3!$E$3:$E$99980,Produccion_UO!$J943,Resultados_Dic3!$A$3:$A$99980,Produccion_UO!$H943)*$I$929</f>
        <v>0</v>
      </c>
      <c r="Y943" s="78">
        <f>+SUMIFS(Resultados_Dic3!T$3:T$99980,Resultados_Dic3!$F$3:$F$99980,Produccion_UO!$K943,Resultados_Dic3!$D$3:$D$99980,$L$929,Resultados_Dic3!$E$3:$E$99980,Produccion_UO!$J943,Resultados_Dic3!$A$3:$A$99980,Produccion_UO!$H943)*$I$929</f>
        <v>0</v>
      </c>
      <c r="Z943" s="78">
        <f>+SUMIFS(Resultados_Dic3!U$3:U$99980,Resultados_Dic3!$F$3:$F$99980,Produccion_UO!$K943,Resultados_Dic3!$D$3:$D$99980,$L$929,Resultados_Dic3!$E$3:$E$99980,Produccion_UO!$J943,Resultados_Dic3!$A$3:$A$99980,Produccion_UO!$H943)*$I$929</f>
        <v>0</v>
      </c>
      <c r="AA943" s="78">
        <f>+SUMIFS(Resultados_Dic3!V$3:V$99980,Resultados_Dic3!$F$3:$F$99980,Produccion_UO!$K943,Resultados_Dic3!$D$3:$D$99980,$L$929,Resultados_Dic3!$E$3:$E$99980,Produccion_UO!$J943,Resultados_Dic3!$A$3:$A$99980,Produccion_UO!$H943)*$I$929</f>
        <v>0</v>
      </c>
      <c r="AB943" s="78">
        <f>+SUMIFS(Resultados_Dic3!W$3:W$99980,Resultados_Dic3!$F$3:$F$99980,Produccion_UO!$K943,Resultados_Dic3!$D$3:$D$99980,$L$929,Resultados_Dic3!$E$3:$E$99980,Produccion_UO!$J943,Resultados_Dic3!$A$3:$A$99980,Produccion_UO!$H943)*$I$929</f>
        <v>0</v>
      </c>
      <c r="AC943" s="78">
        <f>+SUMIFS(Resultados_Dic3!X$3:X$99980,Resultados_Dic3!$F$3:$F$99980,Produccion_UO!$K943,Resultados_Dic3!$D$3:$D$99980,$L$929,Resultados_Dic3!$E$3:$E$99980,Produccion_UO!$J943,Resultados_Dic3!$A$3:$A$99980,Produccion_UO!$H943)*$I$929</f>
        <v>0</v>
      </c>
      <c r="AD943" s="78">
        <f>+SUMIFS(Resultados_Dic3!Y$3:Y$99980,Resultados_Dic3!$F$3:$F$99980,Produccion_UO!$K943,Resultados_Dic3!$D$3:$D$99980,$L$929,Resultados_Dic3!$E$3:$E$99980,Produccion_UO!$J943,Resultados_Dic3!$A$3:$A$99980,Produccion_UO!$H943)*$I$929</f>
        <v>0</v>
      </c>
      <c r="AE943" s="78">
        <f>+SUMIFS(Resultados_Dic3!Z$3:Z$99980,Resultados_Dic3!$F$3:$F$99980,Produccion_UO!$K943,Resultados_Dic3!$D$3:$D$99980,$L$929,Resultados_Dic3!$E$3:$E$99980,Produccion_UO!$J943,Resultados_Dic3!$A$3:$A$99980,Produccion_UO!$H943)*$I$929</f>
        <v>0</v>
      </c>
      <c r="AF943" s="78">
        <f>+SUMIFS(Resultados_Dic3!AA$3:AA$99980,Resultados_Dic3!$F$3:$F$99980,Produccion_UO!$K943,Resultados_Dic3!$D$3:$D$99980,$L$929,Resultados_Dic3!$E$3:$E$99980,Produccion_UO!$J943,Resultados_Dic3!$A$3:$A$99980,Produccion_UO!$H943)*$I$929</f>
        <v>0</v>
      </c>
      <c r="AG943" s="78">
        <f>+SUMIFS(Resultados_Dic3!AB$3:AB$99980,Resultados_Dic3!$F$3:$F$99980,Produccion_UO!$K943,Resultados_Dic3!$D$3:$D$99980,$L$929,Resultados_Dic3!$E$3:$E$99980,Produccion_UO!$J943,Resultados_Dic3!$A$3:$A$99980,Produccion_UO!$H943)*$I$929</f>
        <v>0</v>
      </c>
      <c r="AH943" s="78">
        <f>+SUMIFS(Resultados_Dic3!AC$3:AC$99980,Resultados_Dic3!$F$3:$F$99980,Produccion_UO!$K943,Resultados_Dic3!$D$3:$D$99980,$L$929,Resultados_Dic3!$E$3:$E$99980,Produccion_UO!$J943,Resultados_Dic3!$A$3:$A$99980,Produccion_UO!$H943)*$I$929</f>
        <v>0</v>
      </c>
      <c r="AI943" s="78">
        <f>+SUMIFS(Resultados_Dic3!AD$3:AD$99980,Resultados_Dic3!$F$3:$F$99980,Produccion_UO!$K943,Resultados_Dic3!$D$3:$D$99980,$L$929,Resultados_Dic3!$E$3:$E$99980,Produccion_UO!$J943,Resultados_Dic3!$A$3:$A$99980,Produccion_UO!$H943)*$I$929</f>
        <v>0</v>
      </c>
      <c r="AJ943" s="78">
        <f>+SUMIFS(Resultados_Dic3!AE$3:AE$99980,Resultados_Dic3!$F$3:$F$99980,Produccion_UO!$K943,Resultados_Dic3!$D$3:$D$99980,$L$929,Resultados_Dic3!$E$3:$E$99980,Produccion_UO!$J943,Resultados_Dic3!$A$3:$A$99980,Produccion_UO!$H943)*$I$929</f>
        <v>0</v>
      </c>
      <c r="AK943" s="78">
        <f>+SUMIFS(Resultados_Dic3!AF$3:AF$99980,Resultados_Dic3!$F$3:$F$99980,Produccion_UO!$K943,Resultados_Dic3!$D$3:$D$99980,$L$929,Resultados_Dic3!$E$3:$E$99980,Produccion_UO!$J943,Resultados_Dic3!$A$3:$A$99980,Produccion_UO!$H943)*$I$929</f>
        <v>0</v>
      </c>
      <c r="AL943" s="78">
        <f>+SUMIFS(Resultados_Dic3!AG$3:AG$99980,Resultados_Dic3!$F$3:$F$99980,Produccion_UO!$K943,Resultados_Dic3!$D$3:$D$99980,$L$929,Resultados_Dic3!$E$3:$E$99980,Produccion_UO!$J943,Resultados_Dic3!$A$3:$A$99980,Produccion_UO!$H943)*$I$929</f>
        <v>0</v>
      </c>
      <c r="AM943" s="78">
        <f>+SUMIFS(Resultados_Dic3!AH$3:AH$99980,Resultados_Dic3!$F$3:$F$99980,Produccion_UO!$K943,Resultados_Dic3!$D$3:$D$99980,$L$929,Resultados_Dic3!$E$3:$E$99980,Produccion_UO!$J943,Resultados_Dic3!$A$3:$A$99980,Produccion_UO!$H943)*$I$929</f>
        <v>0</v>
      </c>
      <c r="AN943" s="78">
        <f>+SUMIFS(Resultados_Dic3!AI$3:AI$99980,Resultados_Dic3!$F$3:$F$99980,Produccion_UO!$K943,Resultados_Dic3!$D$3:$D$99980,$L$929,Resultados_Dic3!$E$3:$E$99980,Produccion_UO!$J943,Resultados_Dic3!$A$3:$A$99980,Produccion_UO!$H943)*$I$929</f>
        <v>0</v>
      </c>
      <c r="AO943" s="78">
        <f>+SUMIFS(Resultados_Dic3!AJ$3:AJ$99980,Resultados_Dic3!$F$3:$F$99980,Produccion_UO!$K943,Resultados_Dic3!$D$3:$D$99980,$L$929,Resultados_Dic3!$E$3:$E$99980,Produccion_UO!$J943,Resultados_Dic3!$A$3:$A$99980,Produccion_UO!$H943)*$I$929</f>
        <v>0</v>
      </c>
      <c r="AP943" s="78">
        <f>+SUMIFS(Resultados_Dic3!AK$3:AK$99980,Resultados_Dic3!$F$3:$F$99980,Produccion_UO!$K943,Resultados_Dic3!$D$3:$D$99980,$L$929,Resultados_Dic3!$E$3:$E$99980,Produccion_UO!$J943,Resultados_Dic3!$A$3:$A$99980,Produccion_UO!$H943)*$I$929</f>
        <v>0</v>
      </c>
      <c r="AQ943" s="78">
        <f>+SUMIFS(Resultados_Dic3!AL$3:AL$99980,Resultados_Dic3!$F$3:$F$99980,Produccion_UO!$K943,Resultados_Dic3!$D$3:$D$99980,$L$929,Resultados_Dic3!$E$3:$E$99980,Produccion_UO!$J943,Resultados_Dic3!$A$3:$A$99980,Produccion_UO!$H943)*$I$929</f>
        <v>0</v>
      </c>
      <c r="AR943" s="78">
        <f>+SUMIFS(Resultados_Dic3!AM$3:AM$99980,Resultados_Dic3!$F$3:$F$99980,Produccion_UO!$K943,Resultados_Dic3!$D$3:$D$99980,$L$929,Resultados_Dic3!$E$3:$E$99980,Produccion_UO!$J943,Resultados_Dic3!$A$3:$A$99980,Produccion_UO!$H943)*$I$929</f>
        <v>0</v>
      </c>
    </row>
    <row r="944" spans="8:44" x14ac:dyDescent="0.25">
      <c r="H944" s="17" t="str">
        <f t="shared" si="251"/>
        <v>DIC5</v>
      </c>
      <c r="J944" s="249" t="s">
        <v>42</v>
      </c>
      <c r="K944" s="255" t="s">
        <v>734</v>
      </c>
      <c r="L944" s="256" t="s">
        <v>698</v>
      </c>
      <c r="M944" s="257">
        <f>+M945</f>
        <v>3.297568436916571E-2</v>
      </c>
      <c r="N944" s="257">
        <f t="shared" ref="N944:AR944" si="258">+N945</f>
        <v>3.0411408777020491E-2</v>
      </c>
      <c r="O944" s="257">
        <f t="shared" si="258"/>
        <v>3.1528314817428391E-2</v>
      </c>
      <c r="P944" s="257">
        <f t="shared" si="258"/>
        <v>3.2658106434478709E-2</v>
      </c>
      <c r="Q944" s="257">
        <f t="shared" si="258"/>
        <v>3.3800783628171537E-2</v>
      </c>
      <c r="R944" s="257">
        <f t="shared" si="258"/>
        <v>3.4956346398506741E-2</v>
      </c>
      <c r="S944" s="257">
        <f t="shared" si="258"/>
        <v>3.6124794745484447E-2</v>
      </c>
      <c r="T944" s="257">
        <f t="shared" si="258"/>
        <v>3.6893465489780779E-2</v>
      </c>
      <c r="U944" s="257">
        <f t="shared" si="258"/>
        <v>3.7660192836196239E-2</v>
      </c>
      <c r="V944" s="257">
        <f t="shared" si="258"/>
        <v>3.8424976784730773E-2</v>
      </c>
      <c r="W944" s="257">
        <f t="shared" si="258"/>
        <v>3.9187817335384394E-2</v>
      </c>
      <c r="X944" s="257">
        <f t="shared" si="258"/>
        <v>3.9948714488157101E-2</v>
      </c>
      <c r="Y944" s="257">
        <f t="shared" si="258"/>
        <v>4.0446424053422449E-2</v>
      </c>
      <c r="Z944" s="257">
        <f t="shared" si="258"/>
        <v>4.0933711478833575E-2</v>
      </c>
      <c r="AA944" s="257">
        <f t="shared" si="258"/>
        <v>4.1410576764390396E-2</v>
      </c>
      <c r="AB944" s="257">
        <f t="shared" si="258"/>
        <v>4.1877019910092995E-2</v>
      </c>
      <c r="AC944" s="257">
        <f t="shared" si="258"/>
        <v>4.2333040915941249E-2</v>
      </c>
      <c r="AD944" s="257">
        <f t="shared" si="258"/>
        <v>4.2791720143413092E-2</v>
      </c>
      <c r="AE944" s="257">
        <f t="shared" si="258"/>
        <v>4.3236998754382305E-2</v>
      </c>
      <c r="AF944" s="257">
        <f t="shared" si="258"/>
        <v>4.3668876748848867E-2</v>
      </c>
      <c r="AG944" s="257">
        <f t="shared" si="258"/>
        <v>4.4087354126812792E-2</v>
      </c>
      <c r="AH944" s="257">
        <f t="shared" si="258"/>
        <v>4.4492430888274065E-2</v>
      </c>
      <c r="AI944" s="257">
        <f t="shared" si="258"/>
        <v>4.5295461498507772E-2</v>
      </c>
      <c r="AJ944" s="257">
        <f t="shared" si="258"/>
        <v>4.6088366236109499E-2</v>
      </c>
      <c r="AK944" s="257">
        <f t="shared" si="258"/>
        <v>4.6871145101080147E-2</v>
      </c>
      <c r="AL944" s="257">
        <f t="shared" si="258"/>
        <v>4.7643798093419711E-2</v>
      </c>
      <c r="AM944" s="257">
        <f t="shared" si="258"/>
        <v>4.8406325213127294E-2</v>
      </c>
      <c r="AN944" s="257">
        <f t="shared" si="258"/>
        <v>4.9500153104911258E-2</v>
      </c>
      <c r="AO944" s="257">
        <f t="shared" si="258"/>
        <v>5.0586914543886453E-2</v>
      </c>
      <c r="AP944" s="257">
        <f t="shared" si="258"/>
        <v>5.1666609530052865E-2</v>
      </c>
      <c r="AQ944" s="257">
        <f t="shared" si="258"/>
        <v>5.2739238063410493E-2</v>
      </c>
      <c r="AR944" s="257">
        <f t="shared" si="258"/>
        <v>5.380480014395933E-2</v>
      </c>
    </row>
    <row r="945" spans="8:44" x14ac:dyDescent="0.25">
      <c r="H945" s="17" t="str">
        <f t="shared" si="251"/>
        <v>DIC5</v>
      </c>
      <c r="J945" s="24" t="s">
        <v>70</v>
      </c>
      <c r="K945" s="248" t="s">
        <v>238</v>
      </c>
      <c r="L945" s="243" t="s">
        <v>698</v>
      </c>
      <c r="M945" s="78">
        <f>+SUMIFS(Resultados_Dic3!H$3:H$99980,Resultados_Dic3!$F$3:$F$99980,Produccion_UO!$K945,Resultados_Dic3!$D$3:$D$99980,$L$929,Resultados_Dic3!$E$3:$E$99980,Produccion_UO!$J945,Resultados_Dic3!$A$3:$A$99980,Produccion_UO!$H945)*$I$929</f>
        <v>3.297568436916571E-2</v>
      </c>
      <c r="N945" s="78">
        <f>+SUMIFS(Resultados_Dic3!I$3:I$99980,Resultados_Dic3!$F$3:$F$99980,Produccion_UO!$K945,Resultados_Dic3!$D$3:$D$99980,$L$929,Resultados_Dic3!$E$3:$E$99980,Produccion_UO!$J945,Resultados_Dic3!$A$3:$A$99980,Produccion_UO!$H945)*$I$929</f>
        <v>3.0411408777020491E-2</v>
      </c>
      <c r="O945" s="78">
        <f>+SUMIFS(Resultados_Dic3!J$3:J$99980,Resultados_Dic3!$F$3:$F$99980,Produccion_UO!$K945,Resultados_Dic3!$D$3:$D$99980,$L$929,Resultados_Dic3!$E$3:$E$99980,Produccion_UO!$J945,Resultados_Dic3!$A$3:$A$99980,Produccion_UO!$H945)*$I$929</f>
        <v>3.1528314817428391E-2</v>
      </c>
      <c r="P945" s="78">
        <f>+SUMIFS(Resultados_Dic3!K$3:K$99980,Resultados_Dic3!$F$3:$F$99980,Produccion_UO!$K945,Resultados_Dic3!$D$3:$D$99980,$L$929,Resultados_Dic3!$E$3:$E$99980,Produccion_UO!$J945,Resultados_Dic3!$A$3:$A$99980,Produccion_UO!$H945)*$I$929</f>
        <v>3.2658106434478709E-2</v>
      </c>
      <c r="Q945" s="78">
        <f>+SUMIFS(Resultados_Dic3!L$3:L$99980,Resultados_Dic3!$F$3:$F$99980,Produccion_UO!$K945,Resultados_Dic3!$D$3:$D$99980,$L$929,Resultados_Dic3!$E$3:$E$99980,Produccion_UO!$J945,Resultados_Dic3!$A$3:$A$99980,Produccion_UO!$H945)*$I$929</f>
        <v>3.3800783628171537E-2</v>
      </c>
      <c r="R945" s="78">
        <f>+SUMIFS(Resultados_Dic3!M$3:M$99980,Resultados_Dic3!$F$3:$F$99980,Produccion_UO!$K945,Resultados_Dic3!$D$3:$D$99980,$L$929,Resultados_Dic3!$E$3:$E$99980,Produccion_UO!$J945,Resultados_Dic3!$A$3:$A$99980,Produccion_UO!$H945)*$I$929</f>
        <v>3.4956346398506741E-2</v>
      </c>
      <c r="S945" s="78">
        <f>+SUMIFS(Resultados_Dic3!N$3:N$99980,Resultados_Dic3!$F$3:$F$99980,Produccion_UO!$K945,Resultados_Dic3!$D$3:$D$99980,$L$929,Resultados_Dic3!$E$3:$E$99980,Produccion_UO!$J945,Resultados_Dic3!$A$3:$A$99980,Produccion_UO!$H945)*$I$929</f>
        <v>3.6124794745484447E-2</v>
      </c>
      <c r="T945" s="78">
        <f>+SUMIFS(Resultados_Dic3!O$3:O$99980,Resultados_Dic3!$F$3:$F$99980,Produccion_UO!$K945,Resultados_Dic3!$D$3:$D$99980,$L$929,Resultados_Dic3!$E$3:$E$99980,Produccion_UO!$J945,Resultados_Dic3!$A$3:$A$99980,Produccion_UO!$H945)*$I$929</f>
        <v>3.6893465489780779E-2</v>
      </c>
      <c r="U945" s="78">
        <f>+SUMIFS(Resultados_Dic3!P$3:P$99980,Resultados_Dic3!$F$3:$F$99980,Produccion_UO!$K945,Resultados_Dic3!$D$3:$D$99980,$L$929,Resultados_Dic3!$E$3:$E$99980,Produccion_UO!$J945,Resultados_Dic3!$A$3:$A$99980,Produccion_UO!$H945)*$I$929</f>
        <v>3.7660192836196239E-2</v>
      </c>
      <c r="V945" s="78">
        <f>+SUMIFS(Resultados_Dic3!Q$3:Q$99980,Resultados_Dic3!$F$3:$F$99980,Produccion_UO!$K945,Resultados_Dic3!$D$3:$D$99980,$L$929,Resultados_Dic3!$E$3:$E$99980,Produccion_UO!$J945,Resultados_Dic3!$A$3:$A$99980,Produccion_UO!$H945)*$I$929</f>
        <v>3.8424976784730773E-2</v>
      </c>
      <c r="W945" s="78">
        <f>+SUMIFS(Resultados_Dic3!R$3:R$99980,Resultados_Dic3!$F$3:$F$99980,Produccion_UO!$K945,Resultados_Dic3!$D$3:$D$99980,$L$929,Resultados_Dic3!$E$3:$E$99980,Produccion_UO!$J945,Resultados_Dic3!$A$3:$A$99980,Produccion_UO!$H945)*$I$929</f>
        <v>3.9187817335384394E-2</v>
      </c>
      <c r="X945" s="78">
        <f>+SUMIFS(Resultados_Dic3!S$3:S$99980,Resultados_Dic3!$F$3:$F$99980,Produccion_UO!$K945,Resultados_Dic3!$D$3:$D$99980,$L$929,Resultados_Dic3!$E$3:$E$99980,Produccion_UO!$J945,Resultados_Dic3!$A$3:$A$99980,Produccion_UO!$H945)*$I$929</f>
        <v>3.9948714488157101E-2</v>
      </c>
      <c r="Y945" s="78">
        <f>+SUMIFS(Resultados_Dic3!T$3:T$99980,Resultados_Dic3!$F$3:$F$99980,Produccion_UO!$K945,Resultados_Dic3!$D$3:$D$99980,$L$929,Resultados_Dic3!$E$3:$E$99980,Produccion_UO!$J945,Resultados_Dic3!$A$3:$A$99980,Produccion_UO!$H945)*$I$929</f>
        <v>4.0446424053422449E-2</v>
      </c>
      <c r="Z945" s="78">
        <f>+SUMIFS(Resultados_Dic3!U$3:U$99980,Resultados_Dic3!$F$3:$F$99980,Produccion_UO!$K945,Resultados_Dic3!$D$3:$D$99980,$L$929,Resultados_Dic3!$E$3:$E$99980,Produccion_UO!$J945,Resultados_Dic3!$A$3:$A$99980,Produccion_UO!$H945)*$I$929</f>
        <v>4.0933711478833575E-2</v>
      </c>
      <c r="AA945" s="78">
        <f>+SUMIFS(Resultados_Dic3!V$3:V$99980,Resultados_Dic3!$F$3:$F$99980,Produccion_UO!$K945,Resultados_Dic3!$D$3:$D$99980,$L$929,Resultados_Dic3!$E$3:$E$99980,Produccion_UO!$J945,Resultados_Dic3!$A$3:$A$99980,Produccion_UO!$H945)*$I$929</f>
        <v>4.1410576764390396E-2</v>
      </c>
      <c r="AB945" s="78">
        <f>+SUMIFS(Resultados_Dic3!W$3:W$99980,Resultados_Dic3!$F$3:$F$99980,Produccion_UO!$K945,Resultados_Dic3!$D$3:$D$99980,$L$929,Resultados_Dic3!$E$3:$E$99980,Produccion_UO!$J945,Resultados_Dic3!$A$3:$A$99980,Produccion_UO!$H945)*$I$929</f>
        <v>4.1877019910092995E-2</v>
      </c>
      <c r="AC945" s="78">
        <f>+SUMIFS(Resultados_Dic3!X$3:X$99980,Resultados_Dic3!$F$3:$F$99980,Produccion_UO!$K945,Resultados_Dic3!$D$3:$D$99980,$L$929,Resultados_Dic3!$E$3:$E$99980,Produccion_UO!$J945,Resultados_Dic3!$A$3:$A$99980,Produccion_UO!$H945)*$I$929</f>
        <v>4.2333040915941249E-2</v>
      </c>
      <c r="AD945" s="78">
        <f>+SUMIFS(Resultados_Dic3!Y$3:Y$99980,Resultados_Dic3!$F$3:$F$99980,Produccion_UO!$K945,Resultados_Dic3!$D$3:$D$99980,$L$929,Resultados_Dic3!$E$3:$E$99980,Produccion_UO!$J945,Resultados_Dic3!$A$3:$A$99980,Produccion_UO!$H945)*$I$929</f>
        <v>4.2791720143413092E-2</v>
      </c>
      <c r="AE945" s="78">
        <f>+SUMIFS(Resultados_Dic3!Z$3:Z$99980,Resultados_Dic3!$F$3:$F$99980,Produccion_UO!$K945,Resultados_Dic3!$D$3:$D$99980,$L$929,Resultados_Dic3!$E$3:$E$99980,Produccion_UO!$J945,Resultados_Dic3!$A$3:$A$99980,Produccion_UO!$H945)*$I$929</f>
        <v>4.3236998754382305E-2</v>
      </c>
      <c r="AF945" s="78">
        <f>+SUMIFS(Resultados_Dic3!AA$3:AA$99980,Resultados_Dic3!$F$3:$F$99980,Produccion_UO!$K945,Resultados_Dic3!$D$3:$D$99980,$L$929,Resultados_Dic3!$E$3:$E$99980,Produccion_UO!$J945,Resultados_Dic3!$A$3:$A$99980,Produccion_UO!$H945)*$I$929</f>
        <v>4.3668876748848867E-2</v>
      </c>
      <c r="AG945" s="78">
        <f>+SUMIFS(Resultados_Dic3!AB$3:AB$99980,Resultados_Dic3!$F$3:$F$99980,Produccion_UO!$K945,Resultados_Dic3!$D$3:$D$99980,$L$929,Resultados_Dic3!$E$3:$E$99980,Produccion_UO!$J945,Resultados_Dic3!$A$3:$A$99980,Produccion_UO!$H945)*$I$929</f>
        <v>4.4087354126812792E-2</v>
      </c>
      <c r="AH945" s="78">
        <f>+SUMIFS(Resultados_Dic3!AC$3:AC$99980,Resultados_Dic3!$F$3:$F$99980,Produccion_UO!$K945,Resultados_Dic3!$D$3:$D$99980,$L$929,Resultados_Dic3!$E$3:$E$99980,Produccion_UO!$J945,Resultados_Dic3!$A$3:$A$99980,Produccion_UO!$H945)*$I$929</f>
        <v>4.4492430888274065E-2</v>
      </c>
      <c r="AI945" s="78">
        <f>+SUMIFS(Resultados_Dic3!AD$3:AD$99980,Resultados_Dic3!$F$3:$F$99980,Produccion_UO!$K945,Resultados_Dic3!$D$3:$D$99980,$L$929,Resultados_Dic3!$E$3:$E$99980,Produccion_UO!$J945,Resultados_Dic3!$A$3:$A$99980,Produccion_UO!$H945)*$I$929</f>
        <v>4.5295461498507772E-2</v>
      </c>
      <c r="AJ945" s="78">
        <f>+SUMIFS(Resultados_Dic3!AE$3:AE$99980,Resultados_Dic3!$F$3:$F$99980,Produccion_UO!$K945,Resultados_Dic3!$D$3:$D$99980,$L$929,Resultados_Dic3!$E$3:$E$99980,Produccion_UO!$J945,Resultados_Dic3!$A$3:$A$99980,Produccion_UO!$H945)*$I$929</f>
        <v>4.6088366236109499E-2</v>
      </c>
      <c r="AK945" s="78">
        <f>+SUMIFS(Resultados_Dic3!AF$3:AF$99980,Resultados_Dic3!$F$3:$F$99980,Produccion_UO!$K945,Resultados_Dic3!$D$3:$D$99980,$L$929,Resultados_Dic3!$E$3:$E$99980,Produccion_UO!$J945,Resultados_Dic3!$A$3:$A$99980,Produccion_UO!$H945)*$I$929</f>
        <v>4.6871145101080147E-2</v>
      </c>
      <c r="AL945" s="78">
        <f>+SUMIFS(Resultados_Dic3!AG$3:AG$99980,Resultados_Dic3!$F$3:$F$99980,Produccion_UO!$K945,Resultados_Dic3!$D$3:$D$99980,$L$929,Resultados_Dic3!$E$3:$E$99980,Produccion_UO!$J945,Resultados_Dic3!$A$3:$A$99980,Produccion_UO!$H945)*$I$929</f>
        <v>4.7643798093419711E-2</v>
      </c>
      <c r="AM945" s="78">
        <f>+SUMIFS(Resultados_Dic3!AH$3:AH$99980,Resultados_Dic3!$F$3:$F$99980,Produccion_UO!$K945,Resultados_Dic3!$D$3:$D$99980,$L$929,Resultados_Dic3!$E$3:$E$99980,Produccion_UO!$J945,Resultados_Dic3!$A$3:$A$99980,Produccion_UO!$H945)*$I$929</f>
        <v>4.8406325213127294E-2</v>
      </c>
      <c r="AN945" s="78">
        <f>+SUMIFS(Resultados_Dic3!AI$3:AI$99980,Resultados_Dic3!$F$3:$F$99980,Produccion_UO!$K945,Resultados_Dic3!$D$3:$D$99980,$L$929,Resultados_Dic3!$E$3:$E$99980,Produccion_UO!$J945,Resultados_Dic3!$A$3:$A$99980,Produccion_UO!$H945)*$I$929</f>
        <v>4.9500153104911258E-2</v>
      </c>
      <c r="AO945" s="78">
        <f>+SUMIFS(Resultados_Dic3!AJ$3:AJ$99980,Resultados_Dic3!$F$3:$F$99980,Produccion_UO!$K945,Resultados_Dic3!$D$3:$D$99980,$L$929,Resultados_Dic3!$E$3:$E$99980,Produccion_UO!$J945,Resultados_Dic3!$A$3:$A$99980,Produccion_UO!$H945)*$I$929</f>
        <v>5.0586914543886453E-2</v>
      </c>
      <c r="AP945" s="78">
        <f>+SUMIFS(Resultados_Dic3!AK$3:AK$99980,Resultados_Dic3!$F$3:$F$99980,Produccion_UO!$K945,Resultados_Dic3!$D$3:$D$99980,$L$929,Resultados_Dic3!$E$3:$E$99980,Produccion_UO!$J945,Resultados_Dic3!$A$3:$A$99980,Produccion_UO!$H945)*$I$929</f>
        <v>5.1666609530052865E-2</v>
      </c>
      <c r="AQ945" s="78">
        <f>+SUMIFS(Resultados_Dic3!AL$3:AL$99980,Resultados_Dic3!$F$3:$F$99980,Produccion_UO!$K945,Resultados_Dic3!$D$3:$D$99980,$L$929,Resultados_Dic3!$E$3:$E$99980,Produccion_UO!$J945,Resultados_Dic3!$A$3:$A$99980,Produccion_UO!$H945)*$I$929</f>
        <v>5.2739238063410493E-2</v>
      </c>
      <c r="AR945" s="78">
        <f>+SUMIFS(Resultados_Dic3!AM$3:AM$99980,Resultados_Dic3!$F$3:$F$99980,Produccion_UO!$K945,Resultados_Dic3!$D$3:$D$99980,$L$929,Resultados_Dic3!$E$3:$E$99980,Produccion_UO!$J945,Resultados_Dic3!$A$3:$A$99980,Produccion_UO!$H945)*$I$929</f>
        <v>5.380480014395933E-2</v>
      </c>
    </row>
    <row r="946" spans="8:44" x14ac:dyDescent="0.25">
      <c r="H946" s="17" t="str">
        <f t="shared" si="251"/>
        <v>DIC5</v>
      </c>
      <c r="K946" s="255" t="s">
        <v>732</v>
      </c>
      <c r="L946" s="256" t="s">
        <v>704</v>
      </c>
      <c r="M946" s="257">
        <f>+M947+M951</f>
        <v>373.42664515910076</v>
      </c>
      <c r="N946" s="257">
        <f t="shared" ref="N946:AR946" si="259">+N947+N951</f>
        <v>414.80743506698775</v>
      </c>
      <c r="O946" s="257">
        <f t="shared" si="259"/>
        <v>414.80743506698775</v>
      </c>
      <c r="P946" s="257">
        <f t="shared" si="259"/>
        <v>414.80743506698775</v>
      </c>
      <c r="Q946" s="257">
        <f t="shared" si="259"/>
        <v>414.80743506698775</v>
      </c>
      <c r="R946" s="257">
        <f t="shared" si="259"/>
        <v>414.80743506698775</v>
      </c>
      <c r="S946" s="257">
        <f t="shared" si="259"/>
        <v>414.80743506698775</v>
      </c>
      <c r="T946" s="257">
        <f t="shared" si="259"/>
        <v>414.80743506698775</v>
      </c>
      <c r="U946" s="257">
        <f t="shared" si="259"/>
        <v>414.80743506698775</v>
      </c>
      <c r="V946" s="257">
        <f t="shared" si="259"/>
        <v>414.80743506698775</v>
      </c>
      <c r="W946" s="257">
        <f t="shared" si="259"/>
        <v>414.80743506698775</v>
      </c>
      <c r="X946" s="257">
        <f t="shared" si="259"/>
        <v>414.80743506698775</v>
      </c>
      <c r="Y946" s="257">
        <f t="shared" si="259"/>
        <v>414.80743506698775</v>
      </c>
      <c r="Z946" s="257">
        <f t="shared" si="259"/>
        <v>414.80743506698775</v>
      </c>
      <c r="AA946" s="257">
        <f t="shared" si="259"/>
        <v>414.80743506698775</v>
      </c>
      <c r="AB946" s="257">
        <f t="shared" si="259"/>
        <v>414.80743506698775</v>
      </c>
      <c r="AC946" s="257">
        <f t="shared" si="259"/>
        <v>414.80743506698775</v>
      </c>
      <c r="AD946" s="257">
        <f t="shared" si="259"/>
        <v>414.80743506698775</v>
      </c>
      <c r="AE946" s="257">
        <f t="shared" si="259"/>
        <v>414.80743506698775</v>
      </c>
      <c r="AF946" s="257">
        <f t="shared" si="259"/>
        <v>414.80743506698775</v>
      </c>
      <c r="AG946" s="257">
        <f t="shared" si="259"/>
        <v>414.80743506698775</v>
      </c>
      <c r="AH946" s="257">
        <f t="shared" si="259"/>
        <v>414.80743506698775</v>
      </c>
      <c r="AI946" s="257">
        <f t="shared" si="259"/>
        <v>414.80743506698775</v>
      </c>
      <c r="AJ946" s="257">
        <f t="shared" si="259"/>
        <v>414.80743506698775</v>
      </c>
      <c r="AK946" s="257">
        <f t="shared" si="259"/>
        <v>414.80743506698775</v>
      </c>
      <c r="AL946" s="257">
        <f t="shared" si="259"/>
        <v>414.80743506698775</v>
      </c>
      <c r="AM946" s="257">
        <f t="shared" si="259"/>
        <v>414.80743506698775</v>
      </c>
      <c r="AN946" s="257">
        <f t="shared" si="259"/>
        <v>414.80743506698775</v>
      </c>
      <c r="AO946" s="257">
        <f t="shared" si="259"/>
        <v>414.80743506698775</v>
      </c>
      <c r="AP946" s="257">
        <f t="shared" si="259"/>
        <v>414.80743506698775</v>
      </c>
      <c r="AQ946" s="257">
        <f t="shared" si="259"/>
        <v>414.80743506698775</v>
      </c>
      <c r="AR946" s="257">
        <f t="shared" si="259"/>
        <v>414.80743506698775</v>
      </c>
    </row>
    <row r="947" spans="8:44" x14ac:dyDescent="0.25">
      <c r="H947" s="17" t="str">
        <f t="shared" si="251"/>
        <v>DIC5</v>
      </c>
      <c r="L947" s="230" t="s">
        <v>270</v>
      </c>
      <c r="M947" s="258">
        <f>+M948+M949+M950</f>
        <v>154.92807815754995</v>
      </c>
      <c r="N947" s="258">
        <f t="shared" ref="N947:AR947" si="260">+N948+N949+N950</f>
        <v>164.92343803868175</v>
      </c>
      <c r="O947" s="258">
        <f t="shared" si="260"/>
        <v>164.92343803868175</v>
      </c>
      <c r="P947" s="258">
        <f t="shared" si="260"/>
        <v>164.92343803868175</v>
      </c>
      <c r="Q947" s="258">
        <f t="shared" si="260"/>
        <v>164.92343803868175</v>
      </c>
      <c r="R947" s="258">
        <f t="shared" si="260"/>
        <v>164.92343803868175</v>
      </c>
      <c r="S947" s="258">
        <f t="shared" si="260"/>
        <v>164.92343803868175</v>
      </c>
      <c r="T947" s="258">
        <f t="shared" si="260"/>
        <v>164.92343803868175</v>
      </c>
      <c r="U947" s="258">
        <f t="shared" si="260"/>
        <v>164.92343803868175</v>
      </c>
      <c r="V947" s="258">
        <f t="shared" si="260"/>
        <v>164.92343803868175</v>
      </c>
      <c r="W947" s="258">
        <f t="shared" si="260"/>
        <v>164.92343803868175</v>
      </c>
      <c r="X947" s="258">
        <f t="shared" si="260"/>
        <v>164.92343803868175</v>
      </c>
      <c r="Y947" s="258">
        <f t="shared" si="260"/>
        <v>164.92343803868175</v>
      </c>
      <c r="Z947" s="258">
        <f t="shared" si="260"/>
        <v>164.92343803868175</v>
      </c>
      <c r="AA947" s="258">
        <f t="shared" si="260"/>
        <v>164.92343803868175</v>
      </c>
      <c r="AB947" s="258">
        <f t="shared" si="260"/>
        <v>164.92343803868175</v>
      </c>
      <c r="AC947" s="258">
        <f t="shared" si="260"/>
        <v>164.92343803868175</v>
      </c>
      <c r="AD947" s="258">
        <f t="shared" si="260"/>
        <v>164.92343803868175</v>
      </c>
      <c r="AE947" s="258">
        <f t="shared" si="260"/>
        <v>164.92343803868175</v>
      </c>
      <c r="AF947" s="258">
        <f t="shared" si="260"/>
        <v>164.92343803868175</v>
      </c>
      <c r="AG947" s="258">
        <f t="shared" si="260"/>
        <v>164.92343803868175</v>
      </c>
      <c r="AH947" s="258">
        <f t="shared" si="260"/>
        <v>164.92343803868175</v>
      </c>
      <c r="AI947" s="258">
        <f t="shared" si="260"/>
        <v>164.92343803868175</v>
      </c>
      <c r="AJ947" s="258">
        <f t="shared" si="260"/>
        <v>164.92343803868175</v>
      </c>
      <c r="AK947" s="258">
        <f t="shared" si="260"/>
        <v>164.92343803868175</v>
      </c>
      <c r="AL947" s="258">
        <f t="shared" si="260"/>
        <v>164.92343803868175</v>
      </c>
      <c r="AM947" s="258">
        <f t="shared" si="260"/>
        <v>164.92343803868175</v>
      </c>
      <c r="AN947" s="258">
        <f t="shared" si="260"/>
        <v>164.92343803868175</v>
      </c>
      <c r="AO947" s="258">
        <f t="shared" si="260"/>
        <v>164.92343803868175</v>
      </c>
      <c r="AP947" s="258">
        <f t="shared" si="260"/>
        <v>164.92343803868175</v>
      </c>
      <c r="AQ947" s="258">
        <f t="shared" si="260"/>
        <v>164.92343803868175</v>
      </c>
      <c r="AR947" s="258">
        <f t="shared" si="260"/>
        <v>164.92343803868175</v>
      </c>
    </row>
    <row r="948" spans="8:44" x14ac:dyDescent="0.25">
      <c r="H948" s="17" t="str">
        <f t="shared" si="251"/>
        <v>DIC5</v>
      </c>
      <c r="J948" s="24" t="s">
        <v>42</v>
      </c>
      <c r="K948" s="250" t="s">
        <v>265</v>
      </c>
      <c r="L948" s="243" t="s">
        <v>725</v>
      </c>
      <c r="M948" s="78">
        <f>+SUMIFS(Resultados_Dic3!H$3:H$99980,Resultados_Dic3!$F$3:$F$99980,Produccion_UO!$K948,Resultados_Dic3!$D$3:$D$99980,$L$929,Resultados_Dic3!$E$3:$E$99980,Produccion_UO!$J948,Resultados_Dic3!$A$3:$A$99980,Produccion_UO!$H948)*$I$929</f>
        <v>46.478423447265001</v>
      </c>
      <c r="N948" s="78">
        <f>+SUMIFS(Resultados_Dic3!I$3:I$99980,Resultados_Dic3!$F$3:$F$99980,Produccion_UO!$K948,Resultados_Dic3!$D$3:$D$99980,$L$929,Resultados_Dic3!$E$3:$E$99980,Produccion_UO!$J948,Resultados_Dic3!$A$3:$A$99980,Produccion_UO!$H948)*$I$929</f>
        <v>49.477031411604472</v>
      </c>
      <c r="O948" s="78">
        <f>+SUMIFS(Resultados_Dic3!J$3:J$99980,Resultados_Dic3!$F$3:$F$99980,Produccion_UO!$K948,Resultados_Dic3!$D$3:$D$99980,$L$929,Resultados_Dic3!$E$3:$E$99980,Produccion_UO!$J948,Resultados_Dic3!$A$3:$A$99980,Produccion_UO!$H948)*$I$929</f>
        <v>49.477031411604472</v>
      </c>
      <c r="P948" s="78">
        <f>+SUMIFS(Resultados_Dic3!K$3:K$99980,Resultados_Dic3!$F$3:$F$99980,Produccion_UO!$K948,Resultados_Dic3!$D$3:$D$99980,$L$929,Resultados_Dic3!$E$3:$E$99980,Produccion_UO!$J948,Resultados_Dic3!$A$3:$A$99980,Produccion_UO!$H948)*$I$929</f>
        <v>49.477031411604472</v>
      </c>
      <c r="Q948" s="78">
        <f>+SUMIFS(Resultados_Dic3!L$3:L$99980,Resultados_Dic3!$F$3:$F$99980,Produccion_UO!$K948,Resultados_Dic3!$D$3:$D$99980,$L$929,Resultados_Dic3!$E$3:$E$99980,Produccion_UO!$J948,Resultados_Dic3!$A$3:$A$99980,Produccion_UO!$H948)*$I$929</f>
        <v>49.477031411604472</v>
      </c>
      <c r="R948" s="78">
        <f>+SUMIFS(Resultados_Dic3!M$3:M$99980,Resultados_Dic3!$F$3:$F$99980,Produccion_UO!$K948,Resultados_Dic3!$D$3:$D$99980,$L$929,Resultados_Dic3!$E$3:$E$99980,Produccion_UO!$J948,Resultados_Dic3!$A$3:$A$99980,Produccion_UO!$H948)*$I$929</f>
        <v>49.477031411604472</v>
      </c>
      <c r="S948" s="78">
        <f>+SUMIFS(Resultados_Dic3!N$3:N$99980,Resultados_Dic3!$F$3:$F$99980,Produccion_UO!$K948,Resultados_Dic3!$D$3:$D$99980,$L$929,Resultados_Dic3!$E$3:$E$99980,Produccion_UO!$J948,Resultados_Dic3!$A$3:$A$99980,Produccion_UO!$H948)*$I$929</f>
        <v>49.477031411604472</v>
      </c>
      <c r="T948" s="78">
        <f>+SUMIFS(Resultados_Dic3!O$3:O$99980,Resultados_Dic3!$F$3:$F$99980,Produccion_UO!$K948,Resultados_Dic3!$D$3:$D$99980,$L$929,Resultados_Dic3!$E$3:$E$99980,Produccion_UO!$J948,Resultados_Dic3!$A$3:$A$99980,Produccion_UO!$H948)*$I$929</f>
        <v>49.477031411604472</v>
      </c>
      <c r="U948" s="78">
        <f>+SUMIFS(Resultados_Dic3!P$3:P$99980,Resultados_Dic3!$F$3:$F$99980,Produccion_UO!$K948,Resultados_Dic3!$D$3:$D$99980,$L$929,Resultados_Dic3!$E$3:$E$99980,Produccion_UO!$J948,Resultados_Dic3!$A$3:$A$99980,Produccion_UO!$H948)*$I$929</f>
        <v>49.477031411604472</v>
      </c>
      <c r="V948" s="78">
        <f>+SUMIFS(Resultados_Dic3!Q$3:Q$99980,Resultados_Dic3!$F$3:$F$99980,Produccion_UO!$K948,Resultados_Dic3!$D$3:$D$99980,$L$929,Resultados_Dic3!$E$3:$E$99980,Produccion_UO!$J948,Resultados_Dic3!$A$3:$A$99980,Produccion_UO!$H948)*$I$929</f>
        <v>49.477031411604472</v>
      </c>
      <c r="W948" s="78">
        <f>+SUMIFS(Resultados_Dic3!R$3:R$99980,Resultados_Dic3!$F$3:$F$99980,Produccion_UO!$K948,Resultados_Dic3!$D$3:$D$99980,$L$929,Resultados_Dic3!$E$3:$E$99980,Produccion_UO!$J948,Resultados_Dic3!$A$3:$A$99980,Produccion_UO!$H948)*$I$929</f>
        <v>49.477031411604472</v>
      </c>
      <c r="X948" s="78">
        <f>+SUMIFS(Resultados_Dic3!S$3:S$99980,Resultados_Dic3!$F$3:$F$99980,Produccion_UO!$K948,Resultados_Dic3!$D$3:$D$99980,$L$929,Resultados_Dic3!$E$3:$E$99980,Produccion_UO!$J948,Resultados_Dic3!$A$3:$A$99980,Produccion_UO!$H948)*$I$929</f>
        <v>49.477031411604472</v>
      </c>
      <c r="Y948" s="78">
        <f>+SUMIFS(Resultados_Dic3!T$3:T$99980,Resultados_Dic3!$F$3:$F$99980,Produccion_UO!$K948,Resultados_Dic3!$D$3:$D$99980,$L$929,Resultados_Dic3!$E$3:$E$99980,Produccion_UO!$J948,Resultados_Dic3!$A$3:$A$99980,Produccion_UO!$H948)*$I$929</f>
        <v>49.477031411604472</v>
      </c>
      <c r="Z948" s="78">
        <f>+SUMIFS(Resultados_Dic3!U$3:U$99980,Resultados_Dic3!$F$3:$F$99980,Produccion_UO!$K948,Resultados_Dic3!$D$3:$D$99980,$L$929,Resultados_Dic3!$E$3:$E$99980,Produccion_UO!$J948,Resultados_Dic3!$A$3:$A$99980,Produccion_UO!$H948)*$I$929</f>
        <v>49.477031411604472</v>
      </c>
      <c r="AA948" s="78">
        <f>+SUMIFS(Resultados_Dic3!V$3:V$99980,Resultados_Dic3!$F$3:$F$99980,Produccion_UO!$K948,Resultados_Dic3!$D$3:$D$99980,$L$929,Resultados_Dic3!$E$3:$E$99980,Produccion_UO!$J948,Resultados_Dic3!$A$3:$A$99980,Produccion_UO!$H948)*$I$929</f>
        <v>49.477031411604472</v>
      </c>
      <c r="AB948" s="78">
        <f>+SUMIFS(Resultados_Dic3!W$3:W$99980,Resultados_Dic3!$F$3:$F$99980,Produccion_UO!$K948,Resultados_Dic3!$D$3:$D$99980,$L$929,Resultados_Dic3!$E$3:$E$99980,Produccion_UO!$J948,Resultados_Dic3!$A$3:$A$99980,Produccion_UO!$H948)*$I$929</f>
        <v>49.477031411604472</v>
      </c>
      <c r="AC948" s="78">
        <f>+SUMIFS(Resultados_Dic3!X$3:X$99980,Resultados_Dic3!$F$3:$F$99980,Produccion_UO!$K948,Resultados_Dic3!$D$3:$D$99980,$L$929,Resultados_Dic3!$E$3:$E$99980,Produccion_UO!$J948,Resultados_Dic3!$A$3:$A$99980,Produccion_UO!$H948)*$I$929</f>
        <v>49.477031411604472</v>
      </c>
      <c r="AD948" s="78">
        <f>+SUMIFS(Resultados_Dic3!Y$3:Y$99980,Resultados_Dic3!$F$3:$F$99980,Produccion_UO!$K948,Resultados_Dic3!$D$3:$D$99980,$L$929,Resultados_Dic3!$E$3:$E$99980,Produccion_UO!$J948,Resultados_Dic3!$A$3:$A$99980,Produccion_UO!$H948)*$I$929</f>
        <v>49.477031411604472</v>
      </c>
      <c r="AE948" s="78">
        <f>+SUMIFS(Resultados_Dic3!Z$3:Z$99980,Resultados_Dic3!$F$3:$F$99980,Produccion_UO!$K948,Resultados_Dic3!$D$3:$D$99980,$L$929,Resultados_Dic3!$E$3:$E$99980,Produccion_UO!$J948,Resultados_Dic3!$A$3:$A$99980,Produccion_UO!$H948)*$I$929</f>
        <v>49.477031411604472</v>
      </c>
      <c r="AF948" s="78">
        <f>+SUMIFS(Resultados_Dic3!AA$3:AA$99980,Resultados_Dic3!$F$3:$F$99980,Produccion_UO!$K948,Resultados_Dic3!$D$3:$D$99980,$L$929,Resultados_Dic3!$E$3:$E$99980,Produccion_UO!$J948,Resultados_Dic3!$A$3:$A$99980,Produccion_UO!$H948)*$I$929</f>
        <v>49.477031411604472</v>
      </c>
      <c r="AG948" s="78">
        <f>+SUMIFS(Resultados_Dic3!AB$3:AB$99980,Resultados_Dic3!$F$3:$F$99980,Produccion_UO!$K948,Resultados_Dic3!$D$3:$D$99980,$L$929,Resultados_Dic3!$E$3:$E$99980,Produccion_UO!$J948,Resultados_Dic3!$A$3:$A$99980,Produccion_UO!$H948)*$I$929</f>
        <v>49.477031411604472</v>
      </c>
      <c r="AH948" s="78">
        <f>+SUMIFS(Resultados_Dic3!AC$3:AC$99980,Resultados_Dic3!$F$3:$F$99980,Produccion_UO!$K948,Resultados_Dic3!$D$3:$D$99980,$L$929,Resultados_Dic3!$E$3:$E$99980,Produccion_UO!$J948,Resultados_Dic3!$A$3:$A$99980,Produccion_UO!$H948)*$I$929</f>
        <v>49.477031411604472</v>
      </c>
      <c r="AI948" s="78">
        <f>+SUMIFS(Resultados_Dic3!AD$3:AD$99980,Resultados_Dic3!$F$3:$F$99980,Produccion_UO!$K948,Resultados_Dic3!$D$3:$D$99980,$L$929,Resultados_Dic3!$E$3:$E$99980,Produccion_UO!$J948,Resultados_Dic3!$A$3:$A$99980,Produccion_UO!$H948)*$I$929</f>
        <v>49.477031411604472</v>
      </c>
      <c r="AJ948" s="78">
        <f>+SUMIFS(Resultados_Dic3!AE$3:AE$99980,Resultados_Dic3!$F$3:$F$99980,Produccion_UO!$K948,Resultados_Dic3!$D$3:$D$99980,$L$929,Resultados_Dic3!$E$3:$E$99980,Produccion_UO!$J948,Resultados_Dic3!$A$3:$A$99980,Produccion_UO!$H948)*$I$929</f>
        <v>49.477031411604472</v>
      </c>
      <c r="AK948" s="78">
        <f>+SUMIFS(Resultados_Dic3!AF$3:AF$99980,Resultados_Dic3!$F$3:$F$99980,Produccion_UO!$K948,Resultados_Dic3!$D$3:$D$99980,$L$929,Resultados_Dic3!$E$3:$E$99980,Produccion_UO!$J948,Resultados_Dic3!$A$3:$A$99980,Produccion_UO!$H948)*$I$929</f>
        <v>49.477031411604472</v>
      </c>
      <c r="AL948" s="78">
        <f>+SUMIFS(Resultados_Dic3!AG$3:AG$99980,Resultados_Dic3!$F$3:$F$99980,Produccion_UO!$K948,Resultados_Dic3!$D$3:$D$99980,$L$929,Resultados_Dic3!$E$3:$E$99980,Produccion_UO!$J948,Resultados_Dic3!$A$3:$A$99980,Produccion_UO!$H948)*$I$929</f>
        <v>49.477031411604472</v>
      </c>
      <c r="AM948" s="78">
        <f>+SUMIFS(Resultados_Dic3!AH$3:AH$99980,Resultados_Dic3!$F$3:$F$99980,Produccion_UO!$K948,Resultados_Dic3!$D$3:$D$99980,$L$929,Resultados_Dic3!$E$3:$E$99980,Produccion_UO!$J948,Resultados_Dic3!$A$3:$A$99980,Produccion_UO!$H948)*$I$929</f>
        <v>49.477031411604472</v>
      </c>
      <c r="AN948" s="78">
        <f>+SUMIFS(Resultados_Dic3!AI$3:AI$99980,Resultados_Dic3!$F$3:$F$99980,Produccion_UO!$K948,Resultados_Dic3!$D$3:$D$99980,$L$929,Resultados_Dic3!$E$3:$E$99980,Produccion_UO!$J948,Resultados_Dic3!$A$3:$A$99980,Produccion_UO!$H948)*$I$929</f>
        <v>49.477031411604472</v>
      </c>
      <c r="AO948" s="78">
        <f>+SUMIFS(Resultados_Dic3!AJ$3:AJ$99980,Resultados_Dic3!$F$3:$F$99980,Produccion_UO!$K948,Resultados_Dic3!$D$3:$D$99980,$L$929,Resultados_Dic3!$E$3:$E$99980,Produccion_UO!$J948,Resultados_Dic3!$A$3:$A$99980,Produccion_UO!$H948)*$I$929</f>
        <v>49.477031411604472</v>
      </c>
      <c r="AP948" s="78">
        <f>+SUMIFS(Resultados_Dic3!AK$3:AK$99980,Resultados_Dic3!$F$3:$F$99980,Produccion_UO!$K948,Resultados_Dic3!$D$3:$D$99980,$L$929,Resultados_Dic3!$E$3:$E$99980,Produccion_UO!$J948,Resultados_Dic3!$A$3:$A$99980,Produccion_UO!$H948)*$I$929</f>
        <v>49.477031411604472</v>
      </c>
      <c r="AQ948" s="78">
        <f>+SUMIFS(Resultados_Dic3!AL$3:AL$99980,Resultados_Dic3!$F$3:$F$99980,Produccion_UO!$K948,Resultados_Dic3!$D$3:$D$99980,$L$929,Resultados_Dic3!$E$3:$E$99980,Produccion_UO!$J948,Resultados_Dic3!$A$3:$A$99980,Produccion_UO!$H948)*$I$929</f>
        <v>49.477031411604472</v>
      </c>
      <c r="AR948" s="78">
        <f>+SUMIFS(Resultados_Dic3!AM$3:AM$99980,Resultados_Dic3!$F$3:$F$99980,Produccion_UO!$K948,Resultados_Dic3!$D$3:$D$99980,$L$929,Resultados_Dic3!$E$3:$E$99980,Produccion_UO!$J948,Resultados_Dic3!$A$3:$A$99980,Produccion_UO!$H948)*$I$929</f>
        <v>49.477031411604472</v>
      </c>
    </row>
    <row r="949" spans="8:44" x14ac:dyDescent="0.25">
      <c r="H949" s="17" t="str">
        <f t="shared" si="251"/>
        <v>DIC5</v>
      </c>
      <c r="J949" s="24" t="s">
        <v>44</v>
      </c>
      <c r="K949" s="250" t="s">
        <v>265</v>
      </c>
      <c r="L949" s="243" t="s">
        <v>726</v>
      </c>
      <c r="M949" s="78">
        <f>+SUMIFS(Resultados_Dic3!H$3:H$99980,Resultados_Dic3!$F$3:$F$99980,Produccion_UO!$K949,Resultados_Dic3!$D$3:$D$99980,$L$929,Resultados_Dic3!$E$3:$E$99980,Produccion_UO!$J949,Resultados_Dic3!$A$3:$A$99980,Produccion_UO!$H949)*$I$929</f>
        <v>77.464039078774988</v>
      </c>
      <c r="N949" s="78">
        <f>+SUMIFS(Resultados_Dic3!I$3:I$99980,Resultados_Dic3!$F$3:$F$99980,Produccion_UO!$K949,Resultados_Dic3!$D$3:$D$99980,$L$929,Resultados_Dic3!$E$3:$E$99980,Produccion_UO!$J949,Resultados_Dic3!$A$3:$A$99980,Produccion_UO!$H949)*$I$929</f>
        <v>82.461719019340933</v>
      </c>
      <c r="O949" s="78">
        <f>+SUMIFS(Resultados_Dic3!J$3:J$99980,Resultados_Dic3!$F$3:$F$99980,Produccion_UO!$K949,Resultados_Dic3!$D$3:$D$99980,$L$929,Resultados_Dic3!$E$3:$E$99980,Produccion_UO!$J949,Resultados_Dic3!$A$3:$A$99980,Produccion_UO!$H949)*$I$929</f>
        <v>82.461719019340933</v>
      </c>
      <c r="P949" s="78">
        <f>+SUMIFS(Resultados_Dic3!K$3:K$99980,Resultados_Dic3!$F$3:$F$99980,Produccion_UO!$K949,Resultados_Dic3!$D$3:$D$99980,$L$929,Resultados_Dic3!$E$3:$E$99980,Produccion_UO!$J949,Resultados_Dic3!$A$3:$A$99980,Produccion_UO!$H949)*$I$929</f>
        <v>82.461719019340933</v>
      </c>
      <c r="Q949" s="78">
        <f>+SUMIFS(Resultados_Dic3!L$3:L$99980,Resultados_Dic3!$F$3:$F$99980,Produccion_UO!$K949,Resultados_Dic3!$D$3:$D$99980,$L$929,Resultados_Dic3!$E$3:$E$99980,Produccion_UO!$J949,Resultados_Dic3!$A$3:$A$99980,Produccion_UO!$H949)*$I$929</f>
        <v>82.461719019340933</v>
      </c>
      <c r="R949" s="78">
        <f>+SUMIFS(Resultados_Dic3!M$3:M$99980,Resultados_Dic3!$F$3:$F$99980,Produccion_UO!$K949,Resultados_Dic3!$D$3:$D$99980,$L$929,Resultados_Dic3!$E$3:$E$99980,Produccion_UO!$J949,Resultados_Dic3!$A$3:$A$99980,Produccion_UO!$H949)*$I$929</f>
        <v>82.461719019340933</v>
      </c>
      <c r="S949" s="78">
        <f>+SUMIFS(Resultados_Dic3!N$3:N$99980,Resultados_Dic3!$F$3:$F$99980,Produccion_UO!$K949,Resultados_Dic3!$D$3:$D$99980,$L$929,Resultados_Dic3!$E$3:$E$99980,Produccion_UO!$J949,Resultados_Dic3!$A$3:$A$99980,Produccion_UO!$H949)*$I$929</f>
        <v>82.461719019340933</v>
      </c>
      <c r="T949" s="78">
        <f>+SUMIFS(Resultados_Dic3!O$3:O$99980,Resultados_Dic3!$F$3:$F$99980,Produccion_UO!$K949,Resultados_Dic3!$D$3:$D$99980,$L$929,Resultados_Dic3!$E$3:$E$99980,Produccion_UO!$J949,Resultados_Dic3!$A$3:$A$99980,Produccion_UO!$H949)*$I$929</f>
        <v>82.461719019340933</v>
      </c>
      <c r="U949" s="78">
        <f>+SUMIFS(Resultados_Dic3!P$3:P$99980,Resultados_Dic3!$F$3:$F$99980,Produccion_UO!$K949,Resultados_Dic3!$D$3:$D$99980,$L$929,Resultados_Dic3!$E$3:$E$99980,Produccion_UO!$J949,Resultados_Dic3!$A$3:$A$99980,Produccion_UO!$H949)*$I$929</f>
        <v>82.461719019340933</v>
      </c>
      <c r="V949" s="78">
        <f>+SUMIFS(Resultados_Dic3!Q$3:Q$99980,Resultados_Dic3!$F$3:$F$99980,Produccion_UO!$K949,Resultados_Dic3!$D$3:$D$99980,$L$929,Resultados_Dic3!$E$3:$E$99980,Produccion_UO!$J949,Resultados_Dic3!$A$3:$A$99980,Produccion_UO!$H949)*$I$929</f>
        <v>82.461719019340933</v>
      </c>
      <c r="W949" s="78">
        <f>+SUMIFS(Resultados_Dic3!R$3:R$99980,Resultados_Dic3!$F$3:$F$99980,Produccion_UO!$K949,Resultados_Dic3!$D$3:$D$99980,$L$929,Resultados_Dic3!$E$3:$E$99980,Produccion_UO!$J949,Resultados_Dic3!$A$3:$A$99980,Produccion_UO!$H949)*$I$929</f>
        <v>82.461719019340933</v>
      </c>
      <c r="X949" s="78">
        <f>+SUMIFS(Resultados_Dic3!S$3:S$99980,Resultados_Dic3!$F$3:$F$99980,Produccion_UO!$K949,Resultados_Dic3!$D$3:$D$99980,$L$929,Resultados_Dic3!$E$3:$E$99980,Produccion_UO!$J949,Resultados_Dic3!$A$3:$A$99980,Produccion_UO!$H949)*$I$929</f>
        <v>82.461719019340933</v>
      </c>
      <c r="Y949" s="78">
        <f>+SUMIFS(Resultados_Dic3!T$3:T$99980,Resultados_Dic3!$F$3:$F$99980,Produccion_UO!$K949,Resultados_Dic3!$D$3:$D$99980,$L$929,Resultados_Dic3!$E$3:$E$99980,Produccion_UO!$J949,Resultados_Dic3!$A$3:$A$99980,Produccion_UO!$H949)*$I$929</f>
        <v>82.461719019340933</v>
      </c>
      <c r="Z949" s="78">
        <f>+SUMIFS(Resultados_Dic3!U$3:U$99980,Resultados_Dic3!$F$3:$F$99980,Produccion_UO!$K949,Resultados_Dic3!$D$3:$D$99980,$L$929,Resultados_Dic3!$E$3:$E$99980,Produccion_UO!$J949,Resultados_Dic3!$A$3:$A$99980,Produccion_UO!$H949)*$I$929</f>
        <v>82.461719019340933</v>
      </c>
      <c r="AA949" s="78">
        <f>+SUMIFS(Resultados_Dic3!V$3:V$99980,Resultados_Dic3!$F$3:$F$99980,Produccion_UO!$K949,Resultados_Dic3!$D$3:$D$99980,$L$929,Resultados_Dic3!$E$3:$E$99980,Produccion_UO!$J949,Resultados_Dic3!$A$3:$A$99980,Produccion_UO!$H949)*$I$929</f>
        <v>82.461719019340933</v>
      </c>
      <c r="AB949" s="78">
        <f>+SUMIFS(Resultados_Dic3!W$3:W$99980,Resultados_Dic3!$F$3:$F$99980,Produccion_UO!$K949,Resultados_Dic3!$D$3:$D$99980,$L$929,Resultados_Dic3!$E$3:$E$99980,Produccion_UO!$J949,Resultados_Dic3!$A$3:$A$99980,Produccion_UO!$H949)*$I$929</f>
        <v>82.461719019340933</v>
      </c>
      <c r="AC949" s="78">
        <f>+SUMIFS(Resultados_Dic3!X$3:X$99980,Resultados_Dic3!$F$3:$F$99980,Produccion_UO!$K949,Resultados_Dic3!$D$3:$D$99980,$L$929,Resultados_Dic3!$E$3:$E$99980,Produccion_UO!$J949,Resultados_Dic3!$A$3:$A$99980,Produccion_UO!$H949)*$I$929</f>
        <v>82.461719019340933</v>
      </c>
      <c r="AD949" s="78">
        <f>+SUMIFS(Resultados_Dic3!Y$3:Y$99980,Resultados_Dic3!$F$3:$F$99980,Produccion_UO!$K949,Resultados_Dic3!$D$3:$D$99980,$L$929,Resultados_Dic3!$E$3:$E$99980,Produccion_UO!$J949,Resultados_Dic3!$A$3:$A$99980,Produccion_UO!$H949)*$I$929</f>
        <v>82.461719019340933</v>
      </c>
      <c r="AE949" s="78">
        <f>+SUMIFS(Resultados_Dic3!Z$3:Z$99980,Resultados_Dic3!$F$3:$F$99980,Produccion_UO!$K949,Resultados_Dic3!$D$3:$D$99980,$L$929,Resultados_Dic3!$E$3:$E$99980,Produccion_UO!$J949,Resultados_Dic3!$A$3:$A$99980,Produccion_UO!$H949)*$I$929</f>
        <v>82.461719019340933</v>
      </c>
      <c r="AF949" s="78">
        <f>+SUMIFS(Resultados_Dic3!AA$3:AA$99980,Resultados_Dic3!$F$3:$F$99980,Produccion_UO!$K949,Resultados_Dic3!$D$3:$D$99980,$L$929,Resultados_Dic3!$E$3:$E$99980,Produccion_UO!$J949,Resultados_Dic3!$A$3:$A$99980,Produccion_UO!$H949)*$I$929</f>
        <v>82.461719019340933</v>
      </c>
      <c r="AG949" s="78">
        <f>+SUMIFS(Resultados_Dic3!AB$3:AB$99980,Resultados_Dic3!$F$3:$F$99980,Produccion_UO!$K949,Resultados_Dic3!$D$3:$D$99980,$L$929,Resultados_Dic3!$E$3:$E$99980,Produccion_UO!$J949,Resultados_Dic3!$A$3:$A$99980,Produccion_UO!$H949)*$I$929</f>
        <v>82.461719019340933</v>
      </c>
      <c r="AH949" s="78">
        <f>+SUMIFS(Resultados_Dic3!AC$3:AC$99980,Resultados_Dic3!$F$3:$F$99980,Produccion_UO!$K949,Resultados_Dic3!$D$3:$D$99980,$L$929,Resultados_Dic3!$E$3:$E$99980,Produccion_UO!$J949,Resultados_Dic3!$A$3:$A$99980,Produccion_UO!$H949)*$I$929</f>
        <v>82.461719019340933</v>
      </c>
      <c r="AI949" s="78">
        <f>+SUMIFS(Resultados_Dic3!AD$3:AD$99980,Resultados_Dic3!$F$3:$F$99980,Produccion_UO!$K949,Resultados_Dic3!$D$3:$D$99980,$L$929,Resultados_Dic3!$E$3:$E$99980,Produccion_UO!$J949,Resultados_Dic3!$A$3:$A$99980,Produccion_UO!$H949)*$I$929</f>
        <v>82.461719019340933</v>
      </c>
      <c r="AJ949" s="78">
        <f>+SUMIFS(Resultados_Dic3!AE$3:AE$99980,Resultados_Dic3!$F$3:$F$99980,Produccion_UO!$K949,Resultados_Dic3!$D$3:$D$99980,$L$929,Resultados_Dic3!$E$3:$E$99980,Produccion_UO!$J949,Resultados_Dic3!$A$3:$A$99980,Produccion_UO!$H949)*$I$929</f>
        <v>82.461719019340933</v>
      </c>
      <c r="AK949" s="78">
        <f>+SUMIFS(Resultados_Dic3!AF$3:AF$99980,Resultados_Dic3!$F$3:$F$99980,Produccion_UO!$K949,Resultados_Dic3!$D$3:$D$99980,$L$929,Resultados_Dic3!$E$3:$E$99980,Produccion_UO!$J949,Resultados_Dic3!$A$3:$A$99980,Produccion_UO!$H949)*$I$929</f>
        <v>82.461719019340933</v>
      </c>
      <c r="AL949" s="78">
        <f>+SUMIFS(Resultados_Dic3!AG$3:AG$99980,Resultados_Dic3!$F$3:$F$99980,Produccion_UO!$K949,Resultados_Dic3!$D$3:$D$99980,$L$929,Resultados_Dic3!$E$3:$E$99980,Produccion_UO!$J949,Resultados_Dic3!$A$3:$A$99980,Produccion_UO!$H949)*$I$929</f>
        <v>82.461719019340933</v>
      </c>
      <c r="AM949" s="78">
        <f>+SUMIFS(Resultados_Dic3!AH$3:AH$99980,Resultados_Dic3!$F$3:$F$99980,Produccion_UO!$K949,Resultados_Dic3!$D$3:$D$99980,$L$929,Resultados_Dic3!$E$3:$E$99980,Produccion_UO!$J949,Resultados_Dic3!$A$3:$A$99980,Produccion_UO!$H949)*$I$929</f>
        <v>82.461719019340933</v>
      </c>
      <c r="AN949" s="78">
        <f>+SUMIFS(Resultados_Dic3!AI$3:AI$99980,Resultados_Dic3!$F$3:$F$99980,Produccion_UO!$K949,Resultados_Dic3!$D$3:$D$99980,$L$929,Resultados_Dic3!$E$3:$E$99980,Produccion_UO!$J949,Resultados_Dic3!$A$3:$A$99980,Produccion_UO!$H949)*$I$929</f>
        <v>82.461719019340933</v>
      </c>
      <c r="AO949" s="78">
        <f>+SUMIFS(Resultados_Dic3!AJ$3:AJ$99980,Resultados_Dic3!$F$3:$F$99980,Produccion_UO!$K949,Resultados_Dic3!$D$3:$D$99980,$L$929,Resultados_Dic3!$E$3:$E$99980,Produccion_UO!$J949,Resultados_Dic3!$A$3:$A$99980,Produccion_UO!$H949)*$I$929</f>
        <v>82.461719019340933</v>
      </c>
      <c r="AP949" s="78">
        <f>+SUMIFS(Resultados_Dic3!AK$3:AK$99980,Resultados_Dic3!$F$3:$F$99980,Produccion_UO!$K949,Resultados_Dic3!$D$3:$D$99980,$L$929,Resultados_Dic3!$E$3:$E$99980,Produccion_UO!$J949,Resultados_Dic3!$A$3:$A$99980,Produccion_UO!$H949)*$I$929</f>
        <v>82.461719019340933</v>
      </c>
      <c r="AQ949" s="78">
        <f>+SUMIFS(Resultados_Dic3!AL$3:AL$99980,Resultados_Dic3!$F$3:$F$99980,Produccion_UO!$K949,Resultados_Dic3!$D$3:$D$99980,$L$929,Resultados_Dic3!$E$3:$E$99980,Produccion_UO!$J949,Resultados_Dic3!$A$3:$A$99980,Produccion_UO!$H949)*$I$929</f>
        <v>82.461719019340933</v>
      </c>
      <c r="AR949" s="78">
        <f>+SUMIFS(Resultados_Dic3!AM$3:AM$99980,Resultados_Dic3!$F$3:$F$99980,Produccion_UO!$K949,Resultados_Dic3!$D$3:$D$99980,$L$929,Resultados_Dic3!$E$3:$E$99980,Produccion_UO!$J949,Resultados_Dic3!$A$3:$A$99980,Produccion_UO!$H949)*$I$929</f>
        <v>82.461719019340933</v>
      </c>
    </row>
    <row r="950" spans="8:44" x14ac:dyDescent="0.25">
      <c r="H950" s="17" t="str">
        <f t="shared" si="251"/>
        <v>DIC5</v>
      </c>
      <c r="J950" s="24" t="s">
        <v>40</v>
      </c>
      <c r="K950" s="250" t="s">
        <v>265</v>
      </c>
      <c r="L950" s="243" t="s">
        <v>727</v>
      </c>
      <c r="M950" s="78">
        <f>+SUMIFS(Resultados_Dic3!H$3:H$99980,Resultados_Dic3!$F$3:$F$99980,Produccion_UO!$K950,Resultados_Dic3!$D$3:$D$99980,$L$929,Resultados_Dic3!$E$3:$E$99980,Produccion_UO!$J950,Resultados_Dic3!$A$3:$A$99980,Produccion_UO!$H950)*$I$929</f>
        <v>30.985615631509955</v>
      </c>
      <c r="N950" s="78">
        <f>+SUMIFS(Resultados_Dic3!I$3:I$99980,Resultados_Dic3!$F$3:$F$99980,Produccion_UO!$K950,Resultados_Dic3!$D$3:$D$99980,$L$929,Resultados_Dic3!$E$3:$E$99980,Produccion_UO!$J950,Resultados_Dic3!$A$3:$A$99980,Produccion_UO!$H950)*$I$929</f>
        <v>32.984687607736376</v>
      </c>
      <c r="O950" s="78">
        <f>+SUMIFS(Resultados_Dic3!J$3:J$99980,Resultados_Dic3!$F$3:$F$99980,Produccion_UO!$K950,Resultados_Dic3!$D$3:$D$99980,$L$929,Resultados_Dic3!$E$3:$E$99980,Produccion_UO!$J950,Resultados_Dic3!$A$3:$A$99980,Produccion_UO!$H950)*$I$929</f>
        <v>32.984687607736376</v>
      </c>
      <c r="P950" s="78">
        <f>+SUMIFS(Resultados_Dic3!K$3:K$99980,Resultados_Dic3!$F$3:$F$99980,Produccion_UO!$K950,Resultados_Dic3!$D$3:$D$99980,$L$929,Resultados_Dic3!$E$3:$E$99980,Produccion_UO!$J950,Resultados_Dic3!$A$3:$A$99980,Produccion_UO!$H950)*$I$929</f>
        <v>32.984687607736376</v>
      </c>
      <c r="Q950" s="78">
        <f>+SUMIFS(Resultados_Dic3!L$3:L$99980,Resultados_Dic3!$F$3:$F$99980,Produccion_UO!$K950,Resultados_Dic3!$D$3:$D$99980,$L$929,Resultados_Dic3!$E$3:$E$99980,Produccion_UO!$J950,Resultados_Dic3!$A$3:$A$99980,Produccion_UO!$H950)*$I$929</f>
        <v>32.984687607736376</v>
      </c>
      <c r="R950" s="78">
        <f>+SUMIFS(Resultados_Dic3!M$3:M$99980,Resultados_Dic3!$F$3:$F$99980,Produccion_UO!$K950,Resultados_Dic3!$D$3:$D$99980,$L$929,Resultados_Dic3!$E$3:$E$99980,Produccion_UO!$J950,Resultados_Dic3!$A$3:$A$99980,Produccion_UO!$H950)*$I$929</f>
        <v>32.984687607736376</v>
      </c>
      <c r="S950" s="78">
        <f>+SUMIFS(Resultados_Dic3!N$3:N$99980,Resultados_Dic3!$F$3:$F$99980,Produccion_UO!$K950,Resultados_Dic3!$D$3:$D$99980,$L$929,Resultados_Dic3!$E$3:$E$99980,Produccion_UO!$J950,Resultados_Dic3!$A$3:$A$99980,Produccion_UO!$H950)*$I$929</f>
        <v>32.984687607736376</v>
      </c>
      <c r="T950" s="78">
        <f>+SUMIFS(Resultados_Dic3!O$3:O$99980,Resultados_Dic3!$F$3:$F$99980,Produccion_UO!$K950,Resultados_Dic3!$D$3:$D$99980,$L$929,Resultados_Dic3!$E$3:$E$99980,Produccion_UO!$J950,Resultados_Dic3!$A$3:$A$99980,Produccion_UO!$H950)*$I$929</f>
        <v>32.984687607736376</v>
      </c>
      <c r="U950" s="78">
        <f>+SUMIFS(Resultados_Dic3!P$3:P$99980,Resultados_Dic3!$F$3:$F$99980,Produccion_UO!$K950,Resultados_Dic3!$D$3:$D$99980,$L$929,Resultados_Dic3!$E$3:$E$99980,Produccion_UO!$J950,Resultados_Dic3!$A$3:$A$99980,Produccion_UO!$H950)*$I$929</f>
        <v>32.984687607736376</v>
      </c>
      <c r="V950" s="78">
        <f>+SUMIFS(Resultados_Dic3!Q$3:Q$99980,Resultados_Dic3!$F$3:$F$99980,Produccion_UO!$K950,Resultados_Dic3!$D$3:$D$99980,$L$929,Resultados_Dic3!$E$3:$E$99980,Produccion_UO!$J950,Resultados_Dic3!$A$3:$A$99980,Produccion_UO!$H950)*$I$929</f>
        <v>32.984687607736376</v>
      </c>
      <c r="W950" s="78">
        <f>+SUMIFS(Resultados_Dic3!R$3:R$99980,Resultados_Dic3!$F$3:$F$99980,Produccion_UO!$K950,Resultados_Dic3!$D$3:$D$99980,$L$929,Resultados_Dic3!$E$3:$E$99980,Produccion_UO!$J950,Resultados_Dic3!$A$3:$A$99980,Produccion_UO!$H950)*$I$929</f>
        <v>32.984687607736376</v>
      </c>
      <c r="X950" s="78">
        <f>+SUMIFS(Resultados_Dic3!S$3:S$99980,Resultados_Dic3!$F$3:$F$99980,Produccion_UO!$K950,Resultados_Dic3!$D$3:$D$99980,$L$929,Resultados_Dic3!$E$3:$E$99980,Produccion_UO!$J950,Resultados_Dic3!$A$3:$A$99980,Produccion_UO!$H950)*$I$929</f>
        <v>32.984687607736376</v>
      </c>
      <c r="Y950" s="78">
        <f>+SUMIFS(Resultados_Dic3!T$3:T$99980,Resultados_Dic3!$F$3:$F$99980,Produccion_UO!$K950,Resultados_Dic3!$D$3:$D$99980,$L$929,Resultados_Dic3!$E$3:$E$99980,Produccion_UO!$J950,Resultados_Dic3!$A$3:$A$99980,Produccion_UO!$H950)*$I$929</f>
        <v>32.984687607736376</v>
      </c>
      <c r="Z950" s="78">
        <f>+SUMIFS(Resultados_Dic3!U$3:U$99980,Resultados_Dic3!$F$3:$F$99980,Produccion_UO!$K950,Resultados_Dic3!$D$3:$D$99980,$L$929,Resultados_Dic3!$E$3:$E$99980,Produccion_UO!$J950,Resultados_Dic3!$A$3:$A$99980,Produccion_UO!$H950)*$I$929</f>
        <v>32.984687607736376</v>
      </c>
      <c r="AA950" s="78">
        <f>+SUMIFS(Resultados_Dic3!V$3:V$99980,Resultados_Dic3!$F$3:$F$99980,Produccion_UO!$K950,Resultados_Dic3!$D$3:$D$99980,$L$929,Resultados_Dic3!$E$3:$E$99980,Produccion_UO!$J950,Resultados_Dic3!$A$3:$A$99980,Produccion_UO!$H950)*$I$929</f>
        <v>32.984687607736376</v>
      </c>
      <c r="AB950" s="78">
        <f>+SUMIFS(Resultados_Dic3!W$3:W$99980,Resultados_Dic3!$F$3:$F$99980,Produccion_UO!$K950,Resultados_Dic3!$D$3:$D$99980,$L$929,Resultados_Dic3!$E$3:$E$99980,Produccion_UO!$J950,Resultados_Dic3!$A$3:$A$99980,Produccion_UO!$H950)*$I$929</f>
        <v>32.984687607736376</v>
      </c>
      <c r="AC950" s="78">
        <f>+SUMIFS(Resultados_Dic3!X$3:X$99980,Resultados_Dic3!$F$3:$F$99980,Produccion_UO!$K950,Resultados_Dic3!$D$3:$D$99980,$L$929,Resultados_Dic3!$E$3:$E$99980,Produccion_UO!$J950,Resultados_Dic3!$A$3:$A$99980,Produccion_UO!$H950)*$I$929</f>
        <v>32.984687607736376</v>
      </c>
      <c r="AD950" s="78">
        <f>+SUMIFS(Resultados_Dic3!Y$3:Y$99980,Resultados_Dic3!$F$3:$F$99980,Produccion_UO!$K950,Resultados_Dic3!$D$3:$D$99980,$L$929,Resultados_Dic3!$E$3:$E$99980,Produccion_UO!$J950,Resultados_Dic3!$A$3:$A$99980,Produccion_UO!$H950)*$I$929</f>
        <v>32.984687607736376</v>
      </c>
      <c r="AE950" s="78">
        <f>+SUMIFS(Resultados_Dic3!Z$3:Z$99980,Resultados_Dic3!$F$3:$F$99980,Produccion_UO!$K950,Resultados_Dic3!$D$3:$D$99980,$L$929,Resultados_Dic3!$E$3:$E$99980,Produccion_UO!$J950,Resultados_Dic3!$A$3:$A$99980,Produccion_UO!$H950)*$I$929</f>
        <v>32.984687607736376</v>
      </c>
      <c r="AF950" s="78">
        <f>+SUMIFS(Resultados_Dic3!AA$3:AA$99980,Resultados_Dic3!$F$3:$F$99980,Produccion_UO!$K950,Resultados_Dic3!$D$3:$D$99980,$L$929,Resultados_Dic3!$E$3:$E$99980,Produccion_UO!$J950,Resultados_Dic3!$A$3:$A$99980,Produccion_UO!$H950)*$I$929</f>
        <v>32.984687607736376</v>
      </c>
      <c r="AG950" s="78">
        <f>+SUMIFS(Resultados_Dic3!AB$3:AB$99980,Resultados_Dic3!$F$3:$F$99980,Produccion_UO!$K950,Resultados_Dic3!$D$3:$D$99980,$L$929,Resultados_Dic3!$E$3:$E$99980,Produccion_UO!$J950,Resultados_Dic3!$A$3:$A$99980,Produccion_UO!$H950)*$I$929</f>
        <v>32.984687607736376</v>
      </c>
      <c r="AH950" s="78">
        <f>+SUMIFS(Resultados_Dic3!AC$3:AC$99980,Resultados_Dic3!$F$3:$F$99980,Produccion_UO!$K950,Resultados_Dic3!$D$3:$D$99980,$L$929,Resultados_Dic3!$E$3:$E$99980,Produccion_UO!$J950,Resultados_Dic3!$A$3:$A$99980,Produccion_UO!$H950)*$I$929</f>
        <v>32.984687607736376</v>
      </c>
      <c r="AI950" s="78">
        <f>+SUMIFS(Resultados_Dic3!AD$3:AD$99980,Resultados_Dic3!$F$3:$F$99980,Produccion_UO!$K950,Resultados_Dic3!$D$3:$D$99980,$L$929,Resultados_Dic3!$E$3:$E$99980,Produccion_UO!$J950,Resultados_Dic3!$A$3:$A$99980,Produccion_UO!$H950)*$I$929</f>
        <v>32.984687607736376</v>
      </c>
      <c r="AJ950" s="78">
        <f>+SUMIFS(Resultados_Dic3!AE$3:AE$99980,Resultados_Dic3!$F$3:$F$99980,Produccion_UO!$K950,Resultados_Dic3!$D$3:$D$99980,$L$929,Resultados_Dic3!$E$3:$E$99980,Produccion_UO!$J950,Resultados_Dic3!$A$3:$A$99980,Produccion_UO!$H950)*$I$929</f>
        <v>32.984687607736376</v>
      </c>
      <c r="AK950" s="78">
        <f>+SUMIFS(Resultados_Dic3!AF$3:AF$99980,Resultados_Dic3!$F$3:$F$99980,Produccion_UO!$K950,Resultados_Dic3!$D$3:$D$99980,$L$929,Resultados_Dic3!$E$3:$E$99980,Produccion_UO!$J950,Resultados_Dic3!$A$3:$A$99980,Produccion_UO!$H950)*$I$929</f>
        <v>32.984687607736376</v>
      </c>
      <c r="AL950" s="78">
        <f>+SUMIFS(Resultados_Dic3!AG$3:AG$99980,Resultados_Dic3!$F$3:$F$99980,Produccion_UO!$K950,Resultados_Dic3!$D$3:$D$99980,$L$929,Resultados_Dic3!$E$3:$E$99980,Produccion_UO!$J950,Resultados_Dic3!$A$3:$A$99980,Produccion_UO!$H950)*$I$929</f>
        <v>32.984687607736376</v>
      </c>
      <c r="AM950" s="78">
        <f>+SUMIFS(Resultados_Dic3!AH$3:AH$99980,Resultados_Dic3!$F$3:$F$99980,Produccion_UO!$K950,Resultados_Dic3!$D$3:$D$99980,$L$929,Resultados_Dic3!$E$3:$E$99980,Produccion_UO!$J950,Resultados_Dic3!$A$3:$A$99980,Produccion_UO!$H950)*$I$929</f>
        <v>32.984687607736376</v>
      </c>
      <c r="AN950" s="78">
        <f>+SUMIFS(Resultados_Dic3!AI$3:AI$99980,Resultados_Dic3!$F$3:$F$99980,Produccion_UO!$K950,Resultados_Dic3!$D$3:$D$99980,$L$929,Resultados_Dic3!$E$3:$E$99980,Produccion_UO!$J950,Resultados_Dic3!$A$3:$A$99980,Produccion_UO!$H950)*$I$929</f>
        <v>32.984687607736376</v>
      </c>
      <c r="AO950" s="78">
        <f>+SUMIFS(Resultados_Dic3!AJ$3:AJ$99980,Resultados_Dic3!$F$3:$F$99980,Produccion_UO!$K950,Resultados_Dic3!$D$3:$D$99980,$L$929,Resultados_Dic3!$E$3:$E$99980,Produccion_UO!$J950,Resultados_Dic3!$A$3:$A$99980,Produccion_UO!$H950)*$I$929</f>
        <v>32.984687607736376</v>
      </c>
      <c r="AP950" s="78">
        <f>+SUMIFS(Resultados_Dic3!AK$3:AK$99980,Resultados_Dic3!$F$3:$F$99980,Produccion_UO!$K950,Resultados_Dic3!$D$3:$D$99980,$L$929,Resultados_Dic3!$E$3:$E$99980,Produccion_UO!$J950,Resultados_Dic3!$A$3:$A$99980,Produccion_UO!$H950)*$I$929</f>
        <v>32.984687607736376</v>
      </c>
      <c r="AQ950" s="78">
        <f>+SUMIFS(Resultados_Dic3!AL$3:AL$99980,Resultados_Dic3!$F$3:$F$99980,Produccion_UO!$K950,Resultados_Dic3!$D$3:$D$99980,$L$929,Resultados_Dic3!$E$3:$E$99980,Produccion_UO!$J950,Resultados_Dic3!$A$3:$A$99980,Produccion_UO!$H950)*$I$929</f>
        <v>32.984687607736376</v>
      </c>
      <c r="AR950" s="78">
        <f>+SUMIFS(Resultados_Dic3!AM$3:AM$99980,Resultados_Dic3!$F$3:$F$99980,Produccion_UO!$K950,Resultados_Dic3!$D$3:$D$99980,$L$929,Resultados_Dic3!$E$3:$E$99980,Produccion_UO!$J950,Resultados_Dic3!$A$3:$A$99980,Produccion_UO!$H950)*$I$929</f>
        <v>32.984687607736376</v>
      </c>
    </row>
    <row r="951" spans="8:44" x14ac:dyDescent="0.25">
      <c r="H951" s="17" t="str">
        <f t="shared" si="251"/>
        <v>DIC5</v>
      </c>
      <c r="L951" s="230" t="s">
        <v>271</v>
      </c>
      <c r="M951" s="258">
        <f>+M953+M952+M954</f>
        <v>218.49856700155078</v>
      </c>
      <c r="N951" s="258">
        <f t="shared" ref="N951:AR951" si="261">+N953+N952+N954</f>
        <v>249.88399702830603</v>
      </c>
      <c r="O951" s="258">
        <f t="shared" si="261"/>
        <v>249.88399702830603</v>
      </c>
      <c r="P951" s="258">
        <f t="shared" si="261"/>
        <v>249.88399702830603</v>
      </c>
      <c r="Q951" s="258">
        <f t="shared" si="261"/>
        <v>249.88399702830603</v>
      </c>
      <c r="R951" s="258">
        <f t="shared" si="261"/>
        <v>249.88399702830603</v>
      </c>
      <c r="S951" s="258">
        <f t="shared" si="261"/>
        <v>249.88399702830603</v>
      </c>
      <c r="T951" s="258">
        <f t="shared" si="261"/>
        <v>249.88399702830603</v>
      </c>
      <c r="U951" s="258">
        <f t="shared" si="261"/>
        <v>249.88399702830603</v>
      </c>
      <c r="V951" s="258">
        <f t="shared" si="261"/>
        <v>249.88399702830603</v>
      </c>
      <c r="W951" s="258">
        <f t="shared" si="261"/>
        <v>249.88399702830603</v>
      </c>
      <c r="X951" s="258">
        <f t="shared" si="261"/>
        <v>249.88399702830603</v>
      </c>
      <c r="Y951" s="258">
        <f t="shared" si="261"/>
        <v>249.88399702830603</v>
      </c>
      <c r="Z951" s="258">
        <f t="shared" si="261"/>
        <v>249.88399702830603</v>
      </c>
      <c r="AA951" s="258">
        <f t="shared" si="261"/>
        <v>249.88399702830603</v>
      </c>
      <c r="AB951" s="258">
        <f t="shared" si="261"/>
        <v>249.88399702830603</v>
      </c>
      <c r="AC951" s="258">
        <f t="shared" si="261"/>
        <v>249.88399702830603</v>
      </c>
      <c r="AD951" s="258">
        <f t="shared" si="261"/>
        <v>249.88399702830603</v>
      </c>
      <c r="AE951" s="258">
        <f t="shared" si="261"/>
        <v>249.88399702830603</v>
      </c>
      <c r="AF951" s="258">
        <f t="shared" si="261"/>
        <v>249.88399702830603</v>
      </c>
      <c r="AG951" s="258">
        <f t="shared" si="261"/>
        <v>249.88399702830603</v>
      </c>
      <c r="AH951" s="258">
        <f t="shared" si="261"/>
        <v>249.88399702830603</v>
      </c>
      <c r="AI951" s="258">
        <f t="shared" si="261"/>
        <v>249.88399702830603</v>
      </c>
      <c r="AJ951" s="258">
        <f t="shared" si="261"/>
        <v>249.88399702830603</v>
      </c>
      <c r="AK951" s="258">
        <f t="shared" si="261"/>
        <v>249.88399702830603</v>
      </c>
      <c r="AL951" s="258">
        <f t="shared" si="261"/>
        <v>249.88399702830603</v>
      </c>
      <c r="AM951" s="258">
        <f t="shared" si="261"/>
        <v>249.88399702830603</v>
      </c>
      <c r="AN951" s="258">
        <f t="shared" si="261"/>
        <v>249.88399702830603</v>
      </c>
      <c r="AO951" s="258">
        <f t="shared" si="261"/>
        <v>249.88399702830603</v>
      </c>
      <c r="AP951" s="258">
        <f t="shared" si="261"/>
        <v>249.88399702830603</v>
      </c>
      <c r="AQ951" s="258">
        <f t="shared" si="261"/>
        <v>249.88399702830603</v>
      </c>
      <c r="AR951" s="258">
        <f t="shared" si="261"/>
        <v>249.88399702830603</v>
      </c>
    </row>
    <row r="952" spans="8:44" x14ac:dyDescent="0.25">
      <c r="H952" s="17" t="str">
        <f t="shared" si="251"/>
        <v>DIC5</v>
      </c>
      <c r="J952" s="24" t="s">
        <v>42</v>
      </c>
      <c r="K952" s="250" t="s">
        <v>266</v>
      </c>
      <c r="L952" s="243" t="s">
        <v>725</v>
      </c>
      <c r="M952" s="78">
        <f>+SUMIFS(Resultados_Dic3!H$3:H$99980,Resultados_Dic3!$F$3:$F$99980,Produccion_UO!$K952,Resultados_Dic3!$D$3:$D$99980,$L$929,Resultados_Dic3!$E$3:$E$99980,Produccion_UO!$J952,Resultados_Dic3!$A$3:$A$99980,Produccion_UO!$H952)*$I$929</f>
        <v>4.7551425893506538</v>
      </c>
      <c r="N952" s="78">
        <f>+SUMIFS(Resultados_Dic3!I$3:I$99980,Resultados_Dic3!$F$3:$F$99980,Produccion_UO!$K952,Resultados_Dic3!$D$3:$D$99980,$L$929,Resultados_Dic3!$E$3:$E$99980,Produccion_UO!$J952,Resultados_Dic3!$A$3:$A$99980,Produccion_UO!$H952)*$I$929</f>
        <v>0</v>
      </c>
      <c r="O952" s="78">
        <f>+SUMIFS(Resultados_Dic3!J$3:J$99980,Resultados_Dic3!$F$3:$F$99980,Produccion_UO!$K952,Resultados_Dic3!$D$3:$D$99980,$L$929,Resultados_Dic3!$E$3:$E$99980,Produccion_UO!$J952,Resultados_Dic3!$A$3:$A$99980,Produccion_UO!$H952)*$I$929</f>
        <v>0</v>
      </c>
      <c r="P952" s="78">
        <f>+SUMIFS(Resultados_Dic3!K$3:K$99980,Resultados_Dic3!$F$3:$F$99980,Produccion_UO!$K952,Resultados_Dic3!$D$3:$D$99980,$L$929,Resultados_Dic3!$E$3:$E$99980,Produccion_UO!$J952,Resultados_Dic3!$A$3:$A$99980,Produccion_UO!$H952)*$I$929</f>
        <v>0</v>
      </c>
      <c r="Q952" s="78">
        <f>+SUMIFS(Resultados_Dic3!L$3:L$99980,Resultados_Dic3!$F$3:$F$99980,Produccion_UO!$K952,Resultados_Dic3!$D$3:$D$99980,$L$929,Resultados_Dic3!$E$3:$E$99980,Produccion_UO!$J952,Resultados_Dic3!$A$3:$A$99980,Produccion_UO!$H952)*$I$929</f>
        <v>0</v>
      </c>
      <c r="R952" s="78">
        <f>+SUMIFS(Resultados_Dic3!M$3:M$99980,Resultados_Dic3!$F$3:$F$99980,Produccion_UO!$K952,Resultados_Dic3!$D$3:$D$99980,$L$929,Resultados_Dic3!$E$3:$E$99980,Produccion_UO!$J952,Resultados_Dic3!$A$3:$A$99980,Produccion_UO!$H952)*$I$929</f>
        <v>0</v>
      </c>
      <c r="S952" s="78">
        <f>+SUMIFS(Resultados_Dic3!N$3:N$99980,Resultados_Dic3!$F$3:$F$99980,Produccion_UO!$K952,Resultados_Dic3!$D$3:$D$99980,$L$929,Resultados_Dic3!$E$3:$E$99980,Produccion_UO!$J952,Resultados_Dic3!$A$3:$A$99980,Produccion_UO!$H952)*$I$929</f>
        <v>0</v>
      </c>
      <c r="T952" s="78">
        <f>+SUMIFS(Resultados_Dic3!O$3:O$99980,Resultados_Dic3!$F$3:$F$99980,Produccion_UO!$K952,Resultados_Dic3!$D$3:$D$99980,$L$929,Resultados_Dic3!$E$3:$E$99980,Produccion_UO!$J952,Resultados_Dic3!$A$3:$A$99980,Produccion_UO!$H952)*$I$929</f>
        <v>0</v>
      </c>
      <c r="U952" s="78">
        <f>+SUMIFS(Resultados_Dic3!P$3:P$99980,Resultados_Dic3!$F$3:$F$99980,Produccion_UO!$K952,Resultados_Dic3!$D$3:$D$99980,$L$929,Resultados_Dic3!$E$3:$E$99980,Produccion_UO!$J952,Resultados_Dic3!$A$3:$A$99980,Produccion_UO!$H952)*$I$929</f>
        <v>0</v>
      </c>
      <c r="V952" s="78">
        <f>+SUMIFS(Resultados_Dic3!Q$3:Q$99980,Resultados_Dic3!$F$3:$F$99980,Produccion_UO!$K952,Resultados_Dic3!$D$3:$D$99980,$L$929,Resultados_Dic3!$E$3:$E$99980,Produccion_UO!$J952,Resultados_Dic3!$A$3:$A$99980,Produccion_UO!$H952)*$I$929</f>
        <v>0</v>
      </c>
      <c r="W952" s="78">
        <f>+SUMIFS(Resultados_Dic3!R$3:R$99980,Resultados_Dic3!$F$3:$F$99980,Produccion_UO!$K952,Resultados_Dic3!$D$3:$D$99980,$L$929,Resultados_Dic3!$E$3:$E$99980,Produccion_UO!$J952,Resultados_Dic3!$A$3:$A$99980,Produccion_UO!$H952)*$I$929</f>
        <v>0</v>
      </c>
      <c r="X952" s="78">
        <f>+SUMIFS(Resultados_Dic3!S$3:S$99980,Resultados_Dic3!$F$3:$F$99980,Produccion_UO!$K952,Resultados_Dic3!$D$3:$D$99980,$L$929,Resultados_Dic3!$E$3:$E$99980,Produccion_UO!$J952,Resultados_Dic3!$A$3:$A$99980,Produccion_UO!$H952)*$I$929</f>
        <v>0</v>
      </c>
      <c r="Y952" s="78">
        <f>+SUMIFS(Resultados_Dic3!T$3:T$99980,Resultados_Dic3!$F$3:$F$99980,Produccion_UO!$K952,Resultados_Dic3!$D$3:$D$99980,$L$929,Resultados_Dic3!$E$3:$E$99980,Produccion_UO!$J952,Resultados_Dic3!$A$3:$A$99980,Produccion_UO!$H952)*$I$929</f>
        <v>0</v>
      </c>
      <c r="Z952" s="78">
        <f>+SUMIFS(Resultados_Dic3!U$3:U$99980,Resultados_Dic3!$F$3:$F$99980,Produccion_UO!$K952,Resultados_Dic3!$D$3:$D$99980,$L$929,Resultados_Dic3!$E$3:$E$99980,Produccion_UO!$J952,Resultados_Dic3!$A$3:$A$99980,Produccion_UO!$H952)*$I$929</f>
        <v>0</v>
      </c>
      <c r="AA952" s="78">
        <f>+SUMIFS(Resultados_Dic3!V$3:V$99980,Resultados_Dic3!$F$3:$F$99980,Produccion_UO!$K952,Resultados_Dic3!$D$3:$D$99980,$L$929,Resultados_Dic3!$E$3:$E$99980,Produccion_UO!$J952,Resultados_Dic3!$A$3:$A$99980,Produccion_UO!$H952)*$I$929</f>
        <v>0</v>
      </c>
      <c r="AB952" s="78">
        <f>+SUMIFS(Resultados_Dic3!W$3:W$99980,Resultados_Dic3!$F$3:$F$99980,Produccion_UO!$K952,Resultados_Dic3!$D$3:$D$99980,$L$929,Resultados_Dic3!$E$3:$E$99980,Produccion_UO!$J952,Resultados_Dic3!$A$3:$A$99980,Produccion_UO!$H952)*$I$929</f>
        <v>0</v>
      </c>
      <c r="AC952" s="78">
        <f>+SUMIFS(Resultados_Dic3!X$3:X$99980,Resultados_Dic3!$F$3:$F$99980,Produccion_UO!$K952,Resultados_Dic3!$D$3:$D$99980,$L$929,Resultados_Dic3!$E$3:$E$99980,Produccion_UO!$J952,Resultados_Dic3!$A$3:$A$99980,Produccion_UO!$H952)*$I$929</f>
        <v>0</v>
      </c>
      <c r="AD952" s="78">
        <f>+SUMIFS(Resultados_Dic3!Y$3:Y$99980,Resultados_Dic3!$F$3:$F$99980,Produccion_UO!$K952,Resultados_Dic3!$D$3:$D$99980,$L$929,Resultados_Dic3!$E$3:$E$99980,Produccion_UO!$J952,Resultados_Dic3!$A$3:$A$99980,Produccion_UO!$H952)*$I$929</f>
        <v>0</v>
      </c>
      <c r="AE952" s="78">
        <f>+SUMIFS(Resultados_Dic3!Z$3:Z$99980,Resultados_Dic3!$F$3:$F$99980,Produccion_UO!$K952,Resultados_Dic3!$D$3:$D$99980,$L$929,Resultados_Dic3!$E$3:$E$99980,Produccion_UO!$J952,Resultados_Dic3!$A$3:$A$99980,Produccion_UO!$H952)*$I$929</f>
        <v>0</v>
      </c>
      <c r="AF952" s="78">
        <f>+SUMIFS(Resultados_Dic3!AA$3:AA$99980,Resultados_Dic3!$F$3:$F$99980,Produccion_UO!$K952,Resultados_Dic3!$D$3:$D$99980,$L$929,Resultados_Dic3!$E$3:$E$99980,Produccion_UO!$J952,Resultados_Dic3!$A$3:$A$99980,Produccion_UO!$H952)*$I$929</f>
        <v>0</v>
      </c>
      <c r="AG952" s="78">
        <f>+SUMIFS(Resultados_Dic3!AB$3:AB$99980,Resultados_Dic3!$F$3:$F$99980,Produccion_UO!$K952,Resultados_Dic3!$D$3:$D$99980,$L$929,Resultados_Dic3!$E$3:$E$99980,Produccion_UO!$J952,Resultados_Dic3!$A$3:$A$99980,Produccion_UO!$H952)*$I$929</f>
        <v>0</v>
      </c>
      <c r="AH952" s="78">
        <f>+SUMIFS(Resultados_Dic3!AC$3:AC$99980,Resultados_Dic3!$F$3:$F$99980,Produccion_UO!$K952,Resultados_Dic3!$D$3:$D$99980,$L$929,Resultados_Dic3!$E$3:$E$99980,Produccion_UO!$J952,Resultados_Dic3!$A$3:$A$99980,Produccion_UO!$H952)*$I$929</f>
        <v>0</v>
      </c>
      <c r="AI952" s="78">
        <f>+SUMIFS(Resultados_Dic3!AD$3:AD$99980,Resultados_Dic3!$F$3:$F$99980,Produccion_UO!$K952,Resultados_Dic3!$D$3:$D$99980,$L$929,Resultados_Dic3!$E$3:$E$99980,Produccion_UO!$J952,Resultados_Dic3!$A$3:$A$99980,Produccion_UO!$H952)*$I$929</f>
        <v>0</v>
      </c>
      <c r="AJ952" s="78">
        <f>+SUMIFS(Resultados_Dic3!AE$3:AE$99980,Resultados_Dic3!$F$3:$F$99980,Produccion_UO!$K952,Resultados_Dic3!$D$3:$D$99980,$L$929,Resultados_Dic3!$E$3:$E$99980,Produccion_UO!$J952,Resultados_Dic3!$A$3:$A$99980,Produccion_UO!$H952)*$I$929</f>
        <v>0</v>
      </c>
      <c r="AK952" s="78">
        <f>+SUMIFS(Resultados_Dic3!AF$3:AF$99980,Resultados_Dic3!$F$3:$F$99980,Produccion_UO!$K952,Resultados_Dic3!$D$3:$D$99980,$L$929,Resultados_Dic3!$E$3:$E$99980,Produccion_UO!$J952,Resultados_Dic3!$A$3:$A$99980,Produccion_UO!$H952)*$I$929</f>
        <v>0</v>
      </c>
      <c r="AL952" s="78">
        <f>+SUMIFS(Resultados_Dic3!AG$3:AG$99980,Resultados_Dic3!$F$3:$F$99980,Produccion_UO!$K952,Resultados_Dic3!$D$3:$D$99980,$L$929,Resultados_Dic3!$E$3:$E$99980,Produccion_UO!$J952,Resultados_Dic3!$A$3:$A$99980,Produccion_UO!$H952)*$I$929</f>
        <v>0</v>
      </c>
      <c r="AM952" s="78">
        <f>+SUMIFS(Resultados_Dic3!AH$3:AH$99980,Resultados_Dic3!$F$3:$F$99980,Produccion_UO!$K952,Resultados_Dic3!$D$3:$D$99980,$L$929,Resultados_Dic3!$E$3:$E$99980,Produccion_UO!$J952,Resultados_Dic3!$A$3:$A$99980,Produccion_UO!$H952)*$I$929</f>
        <v>0</v>
      </c>
      <c r="AN952" s="78">
        <f>+SUMIFS(Resultados_Dic3!AI$3:AI$99980,Resultados_Dic3!$F$3:$F$99980,Produccion_UO!$K952,Resultados_Dic3!$D$3:$D$99980,$L$929,Resultados_Dic3!$E$3:$E$99980,Produccion_UO!$J952,Resultados_Dic3!$A$3:$A$99980,Produccion_UO!$H952)*$I$929</f>
        <v>0</v>
      </c>
      <c r="AO952" s="78">
        <f>+SUMIFS(Resultados_Dic3!AJ$3:AJ$99980,Resultados_Dic3!$F$3:$F$99980,Produccion_UO!$K952,Resultados_Dic3!$D$3:$D$99980,$L$929,Resultados_Dic3!$E$3:$E$99980,Produccion_UO!$J952,Resultados_Dic3!$A$3:$A$99980,Produccion_UO!$H952)*$I$929</f>
        <v>0</v>
      </c>
      <c r="AP952" s="78">
        <f>+SUMIFS(Resultados_Dic3!AK$3:AK$99980,Resultados_Dic3!$F$3:$F$99980,Produccion_UO!$K952,Resultados_Dic3!$D$3:$D$99980,$L$929,Resultados_Dic3!$E$3:$E$99980,Produccion_UO!$J952,Resultados_Dic3!$A$3:$A$99980,Produccion_UO!$H952)*$I$929</f>
        <v>0</v>
      </c>
      <c r="AQ952" s="78">
        <f>+SUMIFS(Resultados_Dic3!AL$3:AL$99980,Resultados_Dic3!$F$3:$F$99980,Produccion_UO!$K952,Resultados_Dic3!$D$3:$D$99980,$L$929,Resultados_Dic3!$E$3:$E$99980,Produccion_UO!$J952,Resultados_Dic3!$A$3:$A$99980,Produccion_UO!$H952)*$I$929</f>
        <v>0</v>
      </c>
      <c r="AR952" s="78">
        <f>+SUMIFS(Resultados_Dic3!AM$3:AM$99980,Resultados_Dic3!$F$3:$F$99980,Produccion_UO!$K952,Resultados_Dic3!$D$3:$D$99980,$L$929,Resultados_Dic3!$E$3:$E$99980,Produccion_UO!$J952,Resultados_Dic3!$A$3:$A$99980,Produccion_UO!$H952)*$I$929</f>
        <v>0</v>
      </c>
    </row>
    <row r="953" spans="8:44" x14ac:dyDescent="0.25">
      <c r="H953" s="17" t="str">
        <f t="shared" si="251"/>
        <v>DIC5</v>
      </c>
      <c r="J953" s="24" t="s">
        <v>44</v>
      </c>
      <c r="K953" s="250" t="s">
        <v>266</v>
      </c>
      <c r="L953" s="243" t="s">
        <v>726</v>
      </c>
      <c r="M953" s="78">
        <f>+SUMIFS(Resultados_Dic3!H$3:H$99980,Resultados_Dic3!$F$3:$F$99980,Produccion_UO!$K953,Resultados_Dic3!$D$3:$D$99980,$L$929,Resultados_Dic3!$E$3:$E$99980,Produccion_UO!$J953,Resultados_Dic3!$A$3:$A$99980,Produccion_UO!$H953)*$I$929</f>
        <v>148.19364570727717</v>
      </c>
      <c r="N953" s="78">
        <f>+SUMIFS(Resultados_Dic3!I$3:I$99980,Resultados_Dic3!$F$3:$F$99980,Produccion_UO!$K953,Resultados_Dic3!$D$3:$D$99980,$L$929,Resultados_Dic3!$E$3:$E$99980,Produccion_UO!$J953,Resultados_Dic3!$A$3:$A$99980,Produccion_UO!$H953)*$I$929</f>
        <v>174.91855935112989</v>
      </c>
      <c r="O953" s="78">
        <f>+SUMIFS(Resultados_Dic3!J$3:J$99980,Resultados_Dic3!$F$3:$F$99980,Produccion_UO!$K953,Resultados_Dic3!$D$3:$D$99980,$L$929,Resultados_Dic3!$E$3:$E$99980,Produccion_UO!$J953,Resultados_Dic3!$A$3:$A$99980,Produccion_UO!$H953)*$I$929</f>
        <v>174.91855935112989</v>
      </c>
      <c r="P953" s="78">
        <f>+SUMIFS(Resultados_Dic3!K$3:K$99980,Resultados_Dic3!$F$3:$F$99980,Produccion_UO!$K953,Resultados_Dic3!$D$3:$D$99980,$L$929,Resultados_Dic3!$E$3:$E$99980,Produccion_UO!$J953,Resultados_Dic3!$A$3:$A$99980,Produccion_UO!$H953)*$I$929</f>
        <v>174.91855935112989</v>
      </c>
      <c r="Q953" s="78">
        <f>+SUMIFS(Resultados_Dic3!L$3:L$99980,Resultados_Dic3!$F$3:$F$99980,Produccion_UO!$K953,Resultados_Dic3!$D$3:$D$99980,$L$929,Resultados_Dic3!$E$3:$E$99980,Produccion_UO!$J953,Resultados_Dic3!$A$3:$A$99980,Produccion_UO!$H953)*$I$929</f>
        <v>174.91855935112989</v>
      </c>
      <c r="R953" s="78">
        <f>+SUMIFS(Resultados_Dic3!M$3:M$99980,Resultados_Dic3!$F$3:$F$99980,Produccion_UO!$K953,Resultados_Dic3!$D$3:$D$99980,$L$929,Resultados_Dic3!$E$3:$E$99980,Produccion_UO!$J953,Resultados_Dic3!$A$3:$A$99980,Produccion_UO!$H953)*$I$929</f>
        <v>174.91855935112989</v>
      </c>
      <c r="S953" s="78">
        <f>+SUMIFS(Resultados_Dic3!N$3:N$99980,Resultados_Dic3!$F$3:$F$99980,Produccion_UO!$K953,Resultados_Dic3!$D$3:$D$99980,$L$929,Resultados_Dic3!$E$3:$E$99980,Produccion_UO!$J953,Resultados_Dic3!$A$3:$A$99980,Produccion_UO!$H953)*$I$929</f>
        <v>174.91855935112989</v>
      </c>
      <c r="T953" s="78">
        <f>+SUMIFS(Resultados_Dic3!O$3:O$99980,Resultados_Dic3!$F$3:$F$99980,Produccion_UO!$K953,Resultados_Dic3!$D$3:$D$99980,$L$929,Resultados_Dic3!$E$3:$E$99980,Produccion_UO!$J953,Resultados_Dic3!$A$3:$A$99980,Produccion_UO!$H953)*$I$929</f>
        <v>174.91855935112989</v>
      </c>
      <c r="U953" s="78">
        <f>+SUMIFS(Resultados_Dic3!P$3:P$99980,Resultados_Dic3!$F$3:$F$99980,Produccion_UO!$K953,Resultados_Dic3!$D$3:$D$99980,$L$929,Resultados_Dic3!$E$3:$E$99980,Produccion_UO!$J953,Resultados_Dic3!$A$3:$A$99980,Produccion_UO!$H953)*$I$929</f>
        <v>174.91855935112989</v>
      </c>
      <c r="V953" s="78">
        <f>+SUMIFS(Resultados_Dic3!Q$3:Q$99980,Resultados_Dic3!$F$3:$F$99980,Produccion_UO!$K953,Resultados_Dic3!$D$3:$D$99980,$L$929,Resultados_Dic3!$E$3:$E$99980,Produccion_UO!$J953,Resultados_Dic3!$A$3:$A$99980,Produccion_UO!$H953)*$I$929</f>
        <v>174.91855935112989</v>
      </c>
      <c r="W953" s="78">
        <f>+SUMIFS(Resultados_Dic3!R$3:R$99980,Resultados_Dic3!$F$3:$F$99980,Produccion_UO!$K953,Resultados_Dic3!$D$3:$D$99980,$L$929,Resultados_Dic3!$E$3:$E$99980,Produccion_UO!$J953,Resultados_Dic3!$A$3:$A$99980,Produccion_UO!$H953)*$I$929</f>
        <v>174.91855935112989</v>
      </c>
      <c r="X953" s="78">
        <f>+SUMIFS(Resultados_Dic3!S$3:S$99980,Resultados_Dic3!$F$3:$F$99980,Produccion_UO!$K953,Resultados_Dic3!$D$3:$D$99980,$L$929,Resultados_Dic3!$E$3:$E$99980,Produccion_UO!$J953,Resultados_Dic3!$A$3:$A$99980,Produccion_UO!$H953)*$I$929</f>
        <v>174.91855935112989</v>
      </c>
      <c r="Y953" s="78">
        <f>+SUMIFS(Resultados_Dic3!T$3:T$99980,Resultados_Dic3!$F$3:$F$99980,Produccion_UO!$K953,Resultados_Dic3!$D$3:$D$99980,$L$929,Resultados_Dic3!$E$3:$E$99980,Produccion_UO!$J953,Resultados_Dic3!$A$3:$A$99980,Produccion_UO!$H953)*$I$929</f>
        <v>174.91855935112989</v>
      </c>
      <c r="Z953" s="78">
        <f>+SUMIFS(Resultados_Dic3!U$3:U$99980,Resultados_Dic3!$F$3:$F$99980,Produccion_UO!$K953,Resultados_Dic3!$D$3:$D$99980,$L$929,Resultados_Dic3!$E$3:$E$99980,Produccion_UO!$J953,Resultados_Dic3!$A$3:$A$99980,Produccion_UO!$H953)*$I$929</f>
        <v>174.91855935112989</v>
      </c>
      <c r="AA953" s="78">
        <f>+SUMIFS(Resultados_Dic3!V$3:V$99980,Resultados_Dic3!$F$3:$F$99980,Produccion_UO!$K953,Resultados_Dic3!$D$3:$D$99980,$L$929,Resultados_Dic3!$E$3:$E$99980,Produccion_UO!$J953,Resultados_Dic3!$A$3:$A$99980,Produccion_UO!$H953)*$I$929</f>
        <v>174.91855935112989</v>
      </c>
      <c r="AB953" s="78">
        <f>+SUMIFS(Resultados_Dic3!W$3:W$99980,Resultados_Dic3!$F$3:$F$99980,Produccion_UO!$K953,Resultados_Dic3!$D$3:$D$99980,$L$929,Resultados_Dic3!$E$3:$E$99980,Produccion_UO!$J953,Resultados_Dic3!$A$3:$A$99980,Produccion_UO!$H953)*$I$929</f>
        <v>174.91855935112989</v>
      </c>
      <c r="AC953" s="78">
        <f>+SUMIFS(Resultados_Dic3!X$3:X$99980,Resultados_Dic3!$F$3:$F$99980,Produccion_UO!$K953,Resultados_Dic3!$D$3:$D$99980,$L$929,Resultados_Dic3!$E$3:$E$99980,Produccion_UO!$J953,Resultados_Dic3!$A$3:$A$99980,Produccion_UO!$H953)*$I$929</f>
        <v>174.91855935112989</v>
      </c>
      <c r="AD953" s="78">
        <f>+SUMIFS(Resultados_Dic3!Y$3:Y$99980,Resultados_Dic3!$F$3:$F$99980,Produccion_UO!$K953,Resultados_Dic3!$D$3:$D$99980,$L$929,Resultados_Dic3!$E$3:$E$99980,Produccion_UO!$J953,Resultados_Dic3!$A$3:$A$99980,Produccion_UO!$H953)*$I$929</f>
        <v>174.91855935112989</v>
      </c>
      <c r="AE953" s="78">
        <f>+SUMIFS(Resultados_Dic3!Z$3:Z$99980,Resultados_Dic3!$F$3:$F$99980,Produccion_UO!$K953,Resultados_Dic3!$D$3:$D$99980,$L$929,Resultados_Dic3!$E$3:$E$99980,Produccion_UO!$J953,Resultados_Dic3!$A$3:$A$99980,Produccion_UO!$H953)*$I$929</f>
        <v>174.91855935112989</v>
      </c>
      <c r="AF953" s="78">
        <f>+SUMIFS(Resultados_Dic3!AA$3:AA$99980,Resultados_Dic3!$F$3:$F$99980,Produccion_UO!$K953,Resultados_Dic3!$D$3:$D$99980,$L$929,Resultados_Dic3!$E$3:$E$99980,Produccion_UO!$J953,Resultados_Dic3!$A$3:$A$99980,Produccion_UO!$H953)*$I$929</f>
        <v>174.91855935112989</v>
      </c>
      <c r="AG953" s="78">
        <f>+SUMIFS(Resultados_Dic3!AB$3:AB$99980,Resultados_Dic3!$F$3:$F$99980,Produccion_UO!$K953,Resultados_Dic3!$D$3:$D$99980,$L$929,Resultados_Dic3!$E$3:$E$99980,Produccion_UO!$J953,Resultados_Dic3!$A$3:$A$99980,Produccion_UO!$H953)*$I$929</f>
        <v>174.91855935112989</v>
      </c>
      <c r="AH953" s="78">
        <f>+SUMIFS(Resultados_Dic3!AC$3:AC$99980,Resultados_Dic3!$F$3:$F$99980,Produccion_UO!$K953,Resultados_Dic3!$D$3:$D$99980,$L$929,Resultados_Dic3!$E$3:$E$99980,Produccion_UO!$J953,Resultados_Dic3!$A$3:$A$99980,Produccion_UO!$H953)*$I$929</f>
        <v>174.91855935112989</v>
      </c>
      <c r="AI953" s="78">
        <f>+SUMIFS(Resultados_Dic3!AD$3:AD$99980,Resultados_Dic3!$F$3:$F$99980,Produccion_UO!$K953,Resultados_Dic3!$D$3:$D$99980,$L$929,Resultados_Dic3!$E$3:$E$99980,Produccion_UO!$J953,Resultados_Dic3!$A$3:$A$99980,Produccion_UO!$H953)*$I$929</f>
        <v>174.91855935112989</v>
      </c>
      <c r="AJ953" s="78">
        <f>+SUMIFS(Resultados_Dic3!AE$3:AE$99980,Resultados_Dic3!$F$3:$F$99980,Produccion_UO!$K953,Resultados_Dic3!$D$3:$D$99980,$L$929,Resultados_Dic3!$E$3:$E$99980,Produccion_UO!$J953,Resultados_Dic3!$A$3:$A$99980,Produccion_UO!$H953)*$I$929</f>
        <v>174.91855935112989</v>
      </c>
      <c r="AK953" s="78">
        <f>+SUMIFS(Resultados_Dic3!AF$3:AF$99980,Resultados_Dic3!$F$3:$F$99980,Produccion_UO!$K953,Resultados_Dic3!$D$3:$D$99980,$L$929,Resultados_Dic3!$E$3:$E$99980,Produccion_UO!$J953,Resultados_Dic3!$A$3:$A$99980,Produccion_UO!$H953)*$I$929</f>
        <v>174.91855935112989</v>
      </c>
      <c r="AL953" s="78">
        <f>+SUMIFS(Resultados_Dic3!AG$3:AG$99980,Resultados_Dic3!$F$3:$F$99980,Produccion_UO!$K953,Resultados_Dic3!$D$3:$D$99980,$L$929,Resultados_Dic3!$E$3:$E$99980,Produccion_UO!$J953,Resultados_Dic3!$A$3:$A$99980,Produccion_UO!$H953)*$I$929</f>
        <v>174.91855935112989</v>
      </c>
      <c r="AM953" s="78">
        <f>+SUMIFS(Resultados_Dic3!AH$3:AH$99980,Resultados_Dic3!$F$3:$F$99980,Produccion_UO!$K953,Resultados_Dic3!$D$3:$D$99980,$L$929,Resultados_Dic3!$E$3:$E$99980,Produccion_UO!$J953,Resultados_Dic3!$A$3:$A$99980,Produccion_UO!$H953)*$I$929</f>
        <v>174.91855935112989</v>
      </c>
      <c r="AN953" s="78">
        <f>+SUMIFS(Resultados_Dic3!AI$3:AI$99980,Resultados_Dic3!$F$3:$F$99980,Produccion_UO!$K953,Resultados_Dic3!$D$3:$D$99980,$L$929,Resultados_Dic3!$E$3:$E$99980,Produccion_UO!$J953,Resultados_Dic3!$A$3:$A$99980,Produccion_UO!$H953)*$I$929</f>
        <v>174.91855935112989</v>
      </c>
      <c r="AO953" s="78">
        <f>+SUMIFS(Resultados_Dic3!AJ$3:AJ$99980,Resultados_Dic3!$F$3:$F$99980,Produccion_UO!$K953,Resultados_Dic3!$D$3:$D$99980,$L$929,Resultados_Dic3!$E$3:$E$99980,Produccion_UO!$J953,Resultados_Dic3!$A$3:$A$99980,Produccion_UO!$H953)*$I$929</f>
        <v>174.91855935112989</v>
      </c>
      <c r="AP953" s="78">
        <f>+SUMIFS(Resultados_Dic3!AK$3:AK$99980,Resultados_Dic3!$F$3:$F$99980,Produccion_UO!$K953,Resultados_Dic3!$D$3:$D$99980,$L$929,Resultados_Dic3!$E$3:$E$99980,Produccion_UO!$J953,Resultados_Dic3!$A$3:$A$99980,Produccion_UO!$H953)*$I$929</f>
        <v>174.91855935112989</v>
      </c>
      <c r="AQ953" s="78">
        <f>+SUMIFS(Resultados_Dic3!AL$3:AL$99980,Resultados_Dic3!$F$3:$F$99980,Produccion_UO!$K953,Resultados_Dic3!$D$3:$D$99980,$L$929,Resultados_Dic3!$E$3:$E$99980,Produccion_UO!$J953,Resultados_Dic3!$A$3:$A$99980,Produccion_UO!$H953)*$I$929</f>
        <v>174.91855935112989</v>
      </c>
      <c r="AR953" s="78">
        <f>+SUMIFS(Resultados_Dic3!AM$3:AM$99980,Resultados_Dic3!$F$3:$F$99980,Produccion_UO!$K953,Resultados_Dic3!$D$3:$D$99980,$L$929,Resultados_Dic3!$E$3:$E$99980,Produccion_UO!$J953,Resultados_Dic3!$A$3:$A$99980,Produccion_UO!$H953)*$I$929</f>
        <v>174.91855935112989</v>
      </c>
    </row>
    <row r="954" spans="8:44" x14ac:dyDescent="0.25">
      <c r="H954" s="17" t="str">
        <f t="shared" si="251"/>
        <v>DIC5</v>
      </c>
      <c r="J954" s="24" t="s">
        <v>40</v>
      </c>
      <c r="K954" s="250" t="s">
        <v>266</v>
      </c>
      <c r="L954" s="243" t="s">
        <v>727</v>
      </c>
      <c r="M954" s="78">
        <f>+SUMIFS(Resultados_Dic3!H$3:H$99980,Resultados_Dic3!$F$3:$F$99980,Produccion_UO!$K954,Resultados_Dic3!$D$3:$D$99980,$L$929,Resultados_Dic3!$E$3:$E$99980,Produccion_UO!$J954,Resultados_Dic3!$A$3:$A$99980,Produccion_UO!$H954)*$I$929</f>
        <v>65.549778704922957</v>
      </c>
      <c r="N954" s="78">
        <f>+SUMIFS(Resultados_Dic3!I$3:I$99980,Resultados_Dic3!$F$3:$F$99980,Produccion_UO!$K954,Resultados_Dic3!$D$3:$D$99980,$L$929,Resultados_Dic3!$E$3:$E$99980,Produccion_UO!$J954,Resultados_Dic3!$A$3:$A$99980,Produccion_UO!$H954)*$I$929</f>
        <v>74.965437677176141</v>
      </c>
      <c r="O954" s="78">
        <f>+SUMIFS(Resultados_Dic3!J$3:J$99980,Resultados_Dic3!$F$3:$F$99980,Produccion_UO!$K954,Resultados_Dic3!$D$3:$D$99980,$L$929,Resultados_Dic3!$E$3:$E$99980,Produccion_UO!$J954,Resultados_Dic3!$A$3:$A$99980,Produccion_UO!$H954)*$I$929</f>
        <v>74.965437677176141</v>
      </c>
      <c r="P954" s="78">
        <f>+SUMIFS(Resultados_Dic3!K$3:K$99980,Resultados_Dic3!$F$3:$F$99980,Produccion_UO!$K954,Resultados_Dic3!$D$3:$D$99980,$L$929,Resultados_Dic3!$E$3:$E$99980,Produccion_UO!$J954,Resultados_Dic3!$A$3:$A$99980,Produccion_UO!$H954)*$I$929</f>
        <v>74.965437677176141</v>
      </c>
      <c r="Q954" s="78">
        <f>+SUMIFS(Resultados_Dic3!L$3:L$99980,Resultados_Dic3!$F$3:$F$99980,Produccion_UO!$K954,Resultados_Dic3!$D$3:$D$99980,$L$929,Resultados_Dic3!$E$3:$E$99980,Produccion_UO!$J954,Resultados_Dic3!$A$3:$A$99980,Produccion_UO!$H954)*$I$929</f>
        <v>74.965437677176141</v>
      </c>
      <c r="R954" s="78">
        <f>+SUMIFS(Resultados_Dic3!M$3:M$99980,Resultados_Dic3!$F$3:$F$99980,Produccion_UO!$K954,Resultados_Dic3!$D$3:$D$99980,$L$929,Resultados_Dic3!$E$3:$E$99980,Produccion_UO!$J954,Resultados_Dic3!$A$3:$A$99980,Produccion_UO!$H954)*$I$929</f>
        <v>74.965437677176141</v>
      </c>
      <c r="S954" s="78">
        <f>+SUMIFS(Resultados_Dic3!N$3:N$99980,Resultados_Dic3!$F$3:$F$99980,Produccion_UO!$K954,Resultados_Dic3!$D$3:$D$99980,$L$929,Resultados_Dic3!$E$3:$E$99980,Produccion_UO!$J954,Resultados_Dic3!$A$3:$A$99980,Produccion_UO!$H954)*$I$929</f>
        <v>74.965437677176141</v>
      </c>
      <c r="T954" s="78">
        <f>+SUMIFS(Resultados_Dic3!O$3:O$99980,Resultados_Dic3!$F$3:$F$99980,Produccion_UO!$K954,Resultados_Dic3!$D$3:$D$99980,$L$929,Resultados_Dic3!$E$3:$E$99980,Produccion_UO!$J954,Resultados_Dic3!$A$3:$A$99980,Produccion_UO!$H954)*$I$929</f>
        <v>74.965437677176141</v>
      </c>
      <c r="U954" s="78">
        <f>+SUMIFS(Resultados_Dic3!P$3:P$99980,Resultados_Dic3!$F$3:$F$99980,Produccion_UO!$K954,Resultados_Dic3!$D$3:$D$99980,$L$929,Resultados_Dic3!$E$3:$E$99980,Produccion_UO!$J954,Resultados_Dic3!$A$3:$A$99980,Produccion_UO!$H954)*$I$929</f>
        <v>74.965437677176141</v>
      </c>
      <c r="V954" s="78">
        <f>+SUMIFS(Resultados_Dic3!Q$3:Q$99980,Resultados_Dic3!$F$3:$F$99980,Produccion_UO!$K954,Resultados_Dic3!$D$3:$D$99980,$L$929,Resultados_Dic3!$E$3:$E$99980,Produccion_UO!$J954,Resultados_Dic3!$A$3:$A$99980,Produccion_UO!$H954)*$I$929</f>
        <v>74.965437677176141</v>
      </c>
      <c r="W954" s="78">
        <f>+SUMIFS(Resultados_Dic3!R$3:R$99980,Resultados_Dic3!$F$3:$F$99980,Produccion_UO!$K954,Resultados_Dic3!$D$3:$D$99980,$L$929,Resultados_Dic3!$E$3:$E$99980,Produccion_UO!$J954,Resultados_Dic3!$A$3:$A$99980,Produccion_UO!$H954)*$I$929</f>
        <v>74.965437677176141</v>
      </c>
      <c r="X954" s="78">
        <f>+SUMIFS(Resultados_Dic3!S$3:S$99980,Resultados_Dic3!$F$3:$F$99980,Produccion_UO!$K954,Resultados_Dic3!$D$3:$D$99980,$L$929,Resultados_Dic3!$E$3:$E$99980,Produccion_UO!$J954,Resultados_Dic3!$A$3:$A$99980,Produccion_UO!$H954)*$I$929</f>
        <v>74.965437677176141</v>
      </c>
      <c r="Y954" s="78">
        <f>+SUMIFS(Resultados_Dic3!T$3:T$99980,Resultados_Dic3!$F$3:$F$99980,Produccion_UO!$K954,Resultados_Dic3!$D$3:$D$99980,$L$929,Resultados_Dic3!$E$3:$E$99980,Produccion_UO!$J954,Resultados_Dic3!$A$3:$A$99980,Produccion_UO!$H954)*$I$929</f>
        <v>74.965437677176141</v>
      </c>
      <c r="Z954" s="78">
        <f>+SUMIFS(Resultados_Dic3!U$3:U$99980,Resultados_Dic3!$F$3:$F$99980,Produccion_UO!$K954,Resultados_Dic3!$D$3:$D$99980,$L$929,Resultados_Dic3!$E$3:$E$99980,Produccion_UO!$J954,Resultados_Dic3!$A$3:$A$99980,Produccion_UO!$H954)*$I$929</f>
        <v>74.965437677176141</v>
      </c>
      <c r="AA954" s="78">
        <f>+SUMIFS(Resultados_Dic3!V$3:V$99980,Resultados_Dic3!$F$3:$F$99980,Produccion_UO!$K954,Resultados_Dic3!$D$3:$D$99980,$L$929,Resultados_Dic3!$E$3:$E$99980,Produccion_UO!$J954,Resultados_Dic3!$A$3:$A$99980,Produccion_UO!$H954)*$I$929</f>
        <v>74.965437677176141</v>
      </c>
      <c r="AB954" s="78">
        <f>+SUMIFS(Resultados_Dic3!W$3:W$99980,Resultados_Dic3!$F$3:$F$99980,Produccion_UO!$K954,Resultados_Dic3!$D$3:$D$99980,$L$929,Resultados_Dic3!$E$3:$E$99980,Produccion_UO!$J954,Resultados_Dic3!$A$3:$A$99980,Produccion_UO!$H954)*$I$929</f>
        <v>74.965437677176141</v>
      </c>
      <c r="AC954" s="78">
        <f>+SUMIFS(Resultados_Dic3!X$3:X$99980,Resultados_Dic3!$F$3:$F$99980,Produccion_UO!$K954,Resultados_Dic3!$D$3:$D$99980,$L$929,Resultados_Dic3!$E$3:$E$99980,Produccion_UO!$J954,Resultados_Dic3!$A$3:$A$99980,Produccion_UO!$H954)*$I$929</f>
        <v>74.965437677176141</v>
      </c>
      <c r="AD954" s="78">
        <f>+SUMIFS(Resultados_Dic3!Y$3:Y$99980,Resultados_Dic3!$F$3:$F$99980,Produccion_UO!$K954,Resultados_Dic3!$D$3:$D$99980,$L$929,Resultados_Dic3!$E$3:$E$99980,Produccion_UO!$J954,Resultados_Dic3!$A$3:$A$99980,Produccion_UO!$H954)*$I$929</f>
        <v>74.965437677176141</v>
      </c>
      <c r="AE954" s="78">
        <f>+SUMIFS(Resultados_Dic3!Z$3:Z$99980,Resultados_Dic3!$F$3:$F$99980,Produccion_UO!$K954,Resultados_Dic3!$D$3:$D$99980,$L$929,Resultados_Dic3!$E$3:$E$99980,Produccion_UO!$J954,Resultados_Dic3!$A$3:$A$99980,Produccion_UO!$H954)*$I$929</f>
        <v>74.965437677176141</v>
      </c>
      <c r="AF954" s="78">
        <f>+SUMIFS(Resultados_Dic3!AA$3:AA$99980,Resultados_Dic3!$F$3:$F$99980,Produccion_UO!$K954,Resultados_Dic3!$D$3:$D$99980,$L$929,Resultados_Dic3!$E$3:$E$99980,Produccion_UO!$J954,Resultados_Dic3!$A$3:$A$99980,Produccion_UO!$H954)*$I$929</f>
        <v>74.965437677176141</v>
      </c>
      <c r="AG954" s="78">
        <f>+SUMIFS(Resultados_Dic3!AB$3:AB$99980,Resultados_Dic3!$F$3:$F$99980,Produccion_UO!$K954,Resultados_Dic3!$D$3:$D$99980,$L$929,Resultados_Dic3!$E$3:$E$99980,Produccion_UO!$J954,Resultados_Dic3!$A$3:$A$99980,Produccion_UO!$H954)*$I$929</f>
        <v>74.965437677176141</v>
      </c>
      <c r="AH954" s="78">
        <f>+SUMIFS(Resultados_Dic3!AC$3:AC$99980,Resultados_Dic3!$F$3:$F$99980,Produccion_UO!$K954,Resultados_Dic3!$D$3:$D$99980,$L$929,Resultados_Dic3!$E$3:$E$99980,Produccion_UO!$J954,Resultados_Dic3!$A$3:$A$99980,Produccion_UO!$H954)*$I$929</f>
        <v>74.965437677176141</v>
      </c>
      <c r="AI954" s="78">
        <f>+SUMIFS(Resultados_Dic3!AD$3:AD$99980,Resultados_Dic3!$F$3:$F$99980,Produccion_UO!$K954,Resultados_Dic3!$D$3:$D$99980,$L$929,Resultados_Dic3!$E$3:$E$99980,Produccion_UO!$J954,Resultados_Dic3!$A$3:$A$99980,Produccion_UO!$H954)*$I$929</f>
        <v>74.965437677176141</v>
      </c>
      <c r="AJ954" s="78">
        <f>+SUMIFS(Resultados_Dic3!AE$3:AE$99980,Resultados_Dic3!$F$3:$F$99980,Produccion_UO!$K954,Resultados_Dic3!$D$3:$D$99980,$L$929,Resultados_Dic3!$E$3:$E$99980,Produccion_UO!$J954,Resultados_Dic3!$A$3:$A$99980,Produccion_UO!$H954)*$I$929</f>
        <v>74.965437677176141</v>
      </c>
      <c r="AK954" s="78">
        <f>+SUMIFS(Resultados_Dic3!AF$3:AF$99980,Resultados_Dic3!$F$3:$F$99980,Produccion_UO!$K954,Resultados_Dic3!$D$3:$D$99980,$L$929,Resultados_Dic3!$E$3:$E$99980,Produccion_UO!$J954,Resultados_Dic3!$A$3:$A$99980,Produccion_UO!$H954)*$I$929</f>
        <v>74.965437677176141</v>
      </c>
      <c r="AL954" s="78">
        <f>+SUMIFS(Resultados_Dic3!AG$3:AG$99980,Resultados_Dic3!$F$3:$F$99980,Produccion_UO!$K954,Resultados_Dic3!$D$3:$D$99980,$L$929,Resultados_Dic3!$E$3:$E$99980,Produccion_UO!$J954,Resultados_Dic3!$A$3:$A$99980,Produccion_UO!$H954)*$I$929</f>
        <v>74.965437677176141</v>
      </c>
      <c r="AM954" s="78">
        <f>+SUMIFS(Resultados_Dic3!AH$3:AH$99980,Resultados_Dic3!$F$3:$F$99980,Produccion_UO!$K954,Resultados_Dic3!$D$3:$D$99980,$L$929,Resultados_Dic3!$E$3:$E$99980,Produccion_UO!$J954,Resultados_Dic3!$A$3:$A$99980,Produccion_UO!$H954)*$I$929</f>
        <v>74.965437677176141</v>
      </c>
      <c r="AN954" s="78">
        <f>+SUMIFS(Resultados_Dic3!AI$3:AI$99980,Resultados_Dic3!$F$3:$F$99980,Produccion_UO!$K954,Resultados_Dic3!$D$3:$D$99980,$L$929,Resultados_Dic3!$E$3:$E$99980,Produccion_UO!$J954,Resultados_Dic3!$A$3:$A$99980,Produccion_UO!$H954)*$I$929</f>
        <v>74.965437677176141</v>
      </c>
      <c r="AO954" s="78">
        <f>+SUMIFS(Resultados_Dic3!AJ$3:AJ$99980,Resultados_Dic3!$F$3:$F$99980,Produccion_UO!$K954,Resultados_Dic3!$D$3:$D$99980,$L$929,Resultados_Dic3!$E$3:$E$99980,Produccion_UO!$J954,Resultados_Dic3!$A$3:$A$99980,Produccion_UO!$H954)*$I$929</f>
        <v>74.965437677176141</v>
      </c>
      <c r="AP954" s="78">
        <f>+SUMIFS(Resultados_Dic3!AK$3:AK$99980,Resultados_Dic3!$F$3:$F$99980,Produccion_UO!$K954,Resultados_Dic3!$D$3:$D$99980,$L$929,Resultados_Dic3!$E$3:$E$99980,Produccion_UO!$J954,Resultados_Dic3!$A$3:$A$99980,Produccion_UO!$H954)*$I$929</f>
        <v>74.965437677176141</v>
      </c>
      <c r="AQ954" s="78">
        <f>+SUMIFS(Resultados_Dic3!AL$3:AL$99980,Resultados_Dic3!$F$3:$F$99980,Produccion_UO!$K954,Resultados_Dic3!$D$3:$D$99980,$L$929,Resultados_Dic3!$E$3:$E$99980,Produccion_UO!$J954,Resultados_Dic3!$A$3:$A$99980,Produccion_UO!$H954)*$I$929</f>
        <v>74.965437677176141</v>
      </c>
      <c r="AR954" s="78">
        <f>+SUMIFS(Resultados_Dic3!AM$3:AM$99980,Resultados_Dic3!$F$3:$F$99980,Produccion_UO!$K954,Resultados_Dic3!$D$3:$D$99980,$L$929,Resultados_Dic3!$E$3:$E$99980,Produccion_UO!$J954,Resultados_Dic3!$A$3:$A$99980,Produccion_UO!$H954)*$I$929</f>
        <v>74.965437677176141</v>
      </c>
    </row>
    <row r="955" spans="8:44" x14ac:dyDescent="0.25">
      <c r="H955" s="17" t="str">
        <f t="shared" si="251"/>
        <v>DIC5</v>
      </c>
      <c r="K955" s="255" t="s">
        <v>713</v>
      </c>
      <c r="L955" s="256" t="s">
        <v>710</v>
      </c>
      <c r="M955" s="257">
        <f>+M956+M964</f>
        <v>4.5070330121801687</v>
      </c>
      <c r="N955" s="257">
        <f t="shared" ref="N955:AR955" si="262">+N956+N964</f>
        <v>4.3148825640731348</v>
      </c>
      <c r="O955" s="257">
        <f t="shared" si="262"/>
        <v>4.1259819868530974</v>
      </c>
      <c r="P955" s="257">
        <f t="shared" si="262"/>
        <v>3.9370814096330591</v>
      </c>
      <c r="Q955" s="257">
        <f t="shared" si="262"/>
        <v>3.7481808324130172</v>
      </c>
      <c r="R955" s="257">
        <f t="shared" si="262"/>
        <v>3.5240647961410798</v>
      </c>
      <c r="S955" s="257">
        <f t="shared" si="262"/>
        <v>3.3100012585061322</v>
      </c>
      <c r="T955" s="257">
        <f t="shared" si="262"/>
        <v>2.9041988923552862</v>
      </c>
      <c r="U955" s="257">
        <f t="shared" si="262"/>
        <v>2.7204328151565909</v>
      </c>
      <c r="V955" s="257">
        <f t="shared" si="262"/>
        <v>2.5191801323653036</v>
      </c>
      <c r="W955" s="257">
        <f t="shared" si="262"/>
        <v>2.4989305805704918</v>
      </c>
      <c r="X955" s="257">
        <f t="shared" si="262"/>
        <v>2.4786810287756791</v>
      </c>
      <c r="Y955" s="257">
        <f t="shared" si="262"/>
        <v>2.4682012511393272</v>
      </c>
      <c r="Z955" s="257">
        <f t="shared" si="262"/>
        <v>2.4577214735029753</v>
      </c>
      <c r="AA955" s="257">
        <f t="shared" si="262"/>
        <v>0</v>
      </c>
      <c r="AB955" s="257">
        <f t="shared" si="262"/>
        <v>0</v>
      </c>
      <c r="AC955" s="257">
        <f t="shared" si="262"/>
        <v>0</v>
      </c>
      <c r="AD955" s="257">
        <f t="shared" si="262"/>
        <v>0</v>
      </c>
      <c r="AE955" s="257">
        <f t="shared" si="262"/>
        <v>0</v>
      </c>
      <c r="AF955" s="257">
        <f t="shared" si="262"/>
        <v>0</v>
      </c>
      <c r="AG955" s="257">
        <f t="shared" si="262"/>
        <v>0</v>
      </c>
      <c r="AH955" s="257">
        <f t="shared" si="262"/>
        <v>0</v>
      </c>
      <c r="AI955" s="257">
        <f t="shared" si="262"/>
        <v>0</v>
      </c>
      <c r="AJ955" s="257">
        <f t="shared" si="262"/>
        <v>0</v>
      </c>
      <c r="AK955" s="257">
        <f t="shared" si="262"/>
        <v>0</v>
      </c>
      <c r="AL955" s="257">
        <f t="shared" si="262"/>
        <v>0</v>
      </c>
      <c r="AM955" s="257">
        <f t="shared" si="262"/>
        <v>0</v>
      </c>
      <c r="AN955" s="257">
        <f t="shared" si="262"/>
        <v>0</v>
      </c>
      <c r="AO955" s="257">
        <f t="shared" si="262"/>
        <v>0</v>
      </c>
      <c r="AP955" s="257">
        <f t="shared" si="262"/>
        <v>0</v>
      </c>
      <c r="AQ955" s="257">
        <f t="shared" si="262"/>
        <v>0</v>
      </c>
      <c r="AR955" s="257">
        <f t="shared" si="262"/>
        <v>0</v>
      </c>
    </row>
    <row r="956" spans="8:44" x14ac:dyDescent="0.25">
      <c r="H956" s="17" t="str">
        <f t="shared" si="251"/>
        <v>DIC5</v>
      </c>
      <c r="J956" s="24"/>
      <c r="K956" s="248" t="s">
        <v>733</v>
      </c>
      <c r="L956" s="230" t="s">
        <v>711</v>
      </c>
      <c r="M956" s="78">
        <f>+SUM(M957:M963)</f>
        <v>3.8450045840156188</v>
      </c>
      <c r="N956" s="78">
        <f t="shared" ref="N956:AR956" si="263">+SUM(N957:N963)</f>
        <v>3.6538578585985109</v>
      </c>
      <c r="O956" s="78">
        <f t="shared" si="263"/>
        <v>3.4657148079369082</v>
      </c>
      <c r="P956" s="78">
        <f t="shared" si="263"/>
        <v>3.2775717572753051</v>
      </c>
      <c r="Q956" s="78">
        <f t="shared" si="263"/>
        <v>3.0894287066136981</v>
      </c>
      <c r="R956" s="78">
        <f t="shared" si="263"/>
        <v>2.8813855699563704</v>
      </c>
      <c r="S956" s="78">
        <f t="shared" si="263"/>
        <v>2.6733424332990383</v>
      </c>
      <c r="T956" s="78">
        <f t="shared" si="263"/>
        <v>2.4641392376895581</v>
      </c>
      <c r="U956" s="78">
        <f t="shared" si="263"/>
        <v>2.2803731604908628</v>
      </c>
      <c r="V956" s="78">
        <f t="shared" si="263"/>
        <v>2.0791204776995755</v>
      </c>
      <c r="W956" s="78">
        <f t="shared" si="263"/>
        <v>2.0588709259047637</v>
      </c>
      <c r="X956" s="78">
        <f t="shared" si="263"/>
        <v>2.038621374109951</v>
      </c>
      <c r="Y956" s="78">
        <f t="shared" si="263"/>
        <v>2.0281415964735992</v>
      </c>
      <c r="Z956" s="78">
        <f t="shared" si="263"/>
        <v>2.0176618188372473</v>
      </c>
      <c r="AA956" s="78">
        <f t="shared" si="263"/>
        <v>0</v>
      </c>
      <c r="AB956" s="78">
        <f t="shared" si="263"/>
        <v>0</v>
      </c>
      <c r="AC956" s="78">
        <f t="shared" si="263"/>
        <v>0</v>
      </c>
      <c r="AD956" s="78">
        <f t="shared" si="263"/>
        <v>0</v>
      </c>
      <c r="AE956" s="78">
        <f t="shared" si="263"/>
        <v>0</v>
      </c>
      <c r="AF956" s="78">
        <f t="shared" si="263"/>
        <v>0</v>
      </c>
      <c r="AG956" s="78">
        <f t="shared" si="263"/>
        <v>0</v>
      </c>
      <c r="AH956" s="78">
        <f t="shared" si="263"/>
        <v>0</v>
      </c>
      <c r="AI956" s="78">
        <f t="shared" si="263"/>
        <v>0</v>
      </c>
      <c r="AJ956" s="78">
        <f t="shared" si="263"/>
        <v>0</v>
      </c>
      <c r="AK956" s="78">
        <f t="shared" si="263"/>
        <v>0</v>
      </c>
      <c r="AL956" s="78">
        <f t="shared" si="263"/>
        <v>0</v>
      </c>
      <c r="AM956" s="78">
        <f t="shared" si="263"/>
        <v>0</v>
      </c>
      <c r="AN956" s="78">
        <f t="shared" si="263"/>
        <v>0</v>
      </c>
      <c r="AO956" s="78">
        <f t="shared" si="263"/>
        <v>0</v>
      </c>
      <c r="AP956" s="78">
        <f t="shared" si="263"/>
        <v>0</v>
      </c>
      <c r="AQ956" s="78">
        <f t="shared" si="263"/>
        <v>0</v>
      </c>
      <c r="AR956" s="78">
        <f t="shared" si="263"/>
        <v>0</v>
      </c>
    </row>
    <row r="957" spans="8:44" x14ac:dyDescent="0.25">
      <c r="H957" s="17" t="str">
        <f t="shared" si="251"/>
        <v>DIC5</v>
      </c>
      <c r="J957" s="24" t="s">
        <v>735</v>
      </c>
      <c r="K957" s="13" t="s">
        <v>466</v>
      </c>
      <c r="L957" s="13" t="s">
        <v>320</v>
      </c>
      <c r="M957" s="78">
        <f>+SUMIFS(Resultados_Dic3!H$3:H$99980,Resultados_Dic3!$F$3:$F$99980,Produccion_UO!$K957,Resultados_Dic3!$D$3:$D$99980,$L$929,Resultados_Dic3!$E$3:$E$99980,Produccion_UO!$J957,Resultados_Dic3!$A$3:$A$99980,Produccion_UO!$H957)*$I$929</f>
        <v>0</v>
      </c>
      <c r="N957" s="78">
        <f>+SUMIFS(Resultados_Dic3!I$3:I$99980,Resultados_Dic3!$F$3:$F$99980,Produccion_UO!$K957,Resultados_Dic3!$D$3:$D$99980,$L$929,Resultados_Dic3!$E$3:$E$99980,Produccion_UO!$J957,Resultados_Dic3!$A$3:$A$99980,Produccion_UO!$H957)*$I$929</f>
        <v>0</v>
      </c>
      <c r="O957" s="78">
        <f>+SUMIFS(Resultados_Dic3!J$3:J$99980,Resultados_Dic3!$F$3:$F$99980,Produccion_UO!$K957,Resultados_Dic3!$D$3:$D$99980,$L$929,Resultados_Dic3!$E$3:$E$99980,Produccion_UO!$J957,Resultados_Dic3!$A$3:$A$99980,Produccion_UO!$H957)*$I$929</f>
        <v>0</v>
      </c>
      <c r="P957" s="78">
        <f>+SUMIFS(Resultados_Dic3!K$3:K$99980,Resultados_Dic3!$F$3:$F$99980,Produccion_UO!$K957,Resultados_Dic3!$D$3:$D$99980,$L$929,Resultados_Dic3!$E$3:$E$99980,Produccion_UO!$J957,Resultados_Dic3!$A$3:$A$99980,Produccion_UO!$H957)*$I$929</f>
        <v>0</v>
      </c>
      <c r="Q957" s="78">
        <f>+SUMIFS(Resultados_Dic3!L$3:L$99980,Resultados_Dic3!$F$3:$F$99980,Produccion_UO!$K957,Resultados_Dic3!$D$3:$D$99980,$L$929,Resultados_Dic3!$E$3:$E$99980,Produccion_UO!$J957,Resultados_Dic3!$A$3:$A$99980,Produccion_UO!$H957)*$I$929</f>
        <v>0</v>
      </c>
      <c r="R957" s="78">
        <f>+SUMIFS(Resultados_Dic3!M$3:M$99980,Resultados_Dic3!$F$3:$F$99980,Produccion_UO!$K957,Resultados_Dic3!$D$3:$D$99980,$L$929,Resultados_Dic3!$E$3:$E$99980,Produccion_UO!$J957,Resultados_Dic3!$A$3:$A$99980,Produccion_UO!$H957)*$I$929</f>
        <v>0</v>
      </c>
      <c r="S957" s="78">
        <f>+SUMIFS(Resultados_Dic3!N$3:N$99980,Resultados_Dic3!$F$3:$F$99980,Produccion_UO!$K957,Resultados_Dic3!$D$3:$D$99980,$L$929,Resultados_Dic3!$E$3:$E$99980,Produccion_UO!$J957,Resultados_Dic3!$A$3:$A$99980,Produccion_UO!$H957)*$I$929</f>
        <v>0</v>
      </c>
      <c r="T957" s="78">
        <f>+SUMIFS(Resultados_Dic3!O$3:O$99980,Resultados_Dic3!$F$3:$F$99980,Produccion_UO!$K957,Resultados_Dic3!$D$3:$D$99980,$L$929,Resultados_Dic3!$E$3:$E$99980,Produccion_UO!$J957,Resultados_Dic3!$A$3:$A$99980,Produccion_UO!$H957)*$I$929</f>
        <v>0</v>
      </c>
      <c r="U957" s="78">
        <f>+SUMIFS(Resultados_Dic3!P$3:P$99980,Resultados_Dic3!$F$3:$F$99980,Produccion_UO!$K957,Resultados_Dic3!$D$3:$D$99980,$L$929,Resultados_Dic3!$E$3:$E$99980,Produccion_UO!$J957,Resultados_Dic3!$A$3:$A$99980,Produccion_UO!$H957)*$I$929</f>
        <v>0</v>
      </c>
      <c r="V957" s="78">
        <f>+SUMIFS(Resultados_Dic3!Q$3:Q$99980,Resultados_Dic3!$F$3:$F$99980,Produccion_UO!$K957,Resultados_Dic3!$D$3:$D$99980,$L$929,Resultados_Dic3!$E$3:$E$99980,Produccion_UO!$J957,Resultados_Dic3!$A$3:$A$99980,Produccion_UO!$H957)*$I$929</f>
        <v>0</v>
      </c>
      <c r="W957" s="78">
        <f>+SUMIFS(Resultados_Dic3!R$3:R$99980,Resultados_Dic3!$F$3:$F$99980,Produccion_UO!$K957,Resultados_Dic3!$D$3:$D$99980,$L$929,Resultados_Dic3!$E$3:$E$99980,Produccion_UO!$J957,Resultados_Dic3!$A$3:$A$99980,Produccion_UO!$H957)*$I$929</f>
        <v>0</v>
      </c>
      <c r="X957" s="78">
        <f>+SUMIFS(Resultados_Dic3!S$3:S$99980,Resultados_Dic3!$F$3:$F$99980,Produccion_UO!$K957,Resultados_Dic3!$D$3:$D$99980,$L$929,Resultados_Dic3!$E$3:$E$99980,Produccion_UO!$J957,Resultados_Dic3!$A$3:$A$99980,Produccion_UO!$H957)*$I$929</f>
        <v>0</v>
      </c>
      <c r="Y957" s="78">
        <f>+SUMIFS(Resultados_Dic3!T$3:T$99980,Resultados_Dic3!$F$3:$F$99980,Produccion_UO!$K957,Resultados_Dic3!$D$3:$D$99980,$L$929,Resultados_Dic3!$E$3:$E$99980,Produccion_UO!$J957,Resultados_Dic3!$A$3:$A$99980,Produccion_UO!$H957)*$I$929</f>
        <v>0</v>
      </c>
      <c r="Z957" s="78">
        <f>+SUMIFS(Resultados_Dic3!U$3:U$99980,Resultados_Dic3!$F$3:$F$99980,Produccion_UO!$K957,Resultados_Dic3!$D$3:$D$99980,$L$929,Resultados_Dic3!$E$3:$E$99980,Produccion_UO!$J957,Resultados_Dic3!$A$3:$A$99980,Produccion_UO!$H957)*$I$929</f>
        <v>0</v>
      </c>
      <c r="AA957" s="78">
        <f>+SUMIFS(Resultados_Dic3!V$3:V$99980,Resultados_Dic3!$F$3:$F$99980,Produccion_UO!$K957,Resultados_Dic3!$D$3:$D$99980,$L$929,Resultados_Dic3!$E$3:$E$99980,Produccion_UO!$J957,Resultados_Dic3!$A$3:$A$99980,Produccion_UO!$H957)*$I$929</f>
        <v>0</v>
      </c>
      <c r="AB957" s="78">
        <f>+SUMIFS(Resultados_Dic3!W$3:W$99980,Resultados_Dic3!$F$3:$F$99980,Produccion_UO!$K957,Resultados_Dic3!$D$3:$D$99980,$L$929,Resultados_Dic3!$E$3:$E$99980,Produccion_UO!$J957,Resultados_Dic3!$A$3:$A$99980,Produccion_UO!$H957)*$I$929</f>
        <v>0</v>
      </c>
      <c r="AC957" s="78">
        <f>+SUMIFS(Resultados_Dic3!X$3:X$99980,Resultados_Dic3!$F$3:$F$99980,Produccion_UO!$K957,Resultados_Dic3!$D$3:$D$99980,$L$929,Resultados_Dic3!$E$3:$E$99980,Produccion_UO!$J957,Resultados_Dic3!$A$3:$A$99980,Produccion_UO!$H957)*$I$929</f>
        <v>0</v>
      </c>
      <c r="AD957" s="78">
        <f>+SUMIFS(Resultados_Dic3!Y$3:Y$99980,Resultados_Dic3!$F$3:$F$99980,Produccion_UO!$K957,Resultados_Dic3!$D$3:$D$99980,$L$929,Resultados_Dic3!$E$3:$E$99980,Produccion_UO!$J957,Resultados_Dic3!$A$3:$A$99980,Produccion_UO!$H957)*$I$929</f>
        <v>0</v>
      </c>
      <c r="AE957" s="78">
        <f>+SUMIFS(Resultados_Dic3!Z$3:Z$99980,Resultados_Dic3!$F$3:$F$99980,Produccion_UO!$K957,Resultados_Dic3!$D$3:$D$99980,$L$929,Resultados_Dic3!$E$3:$E$99980,Produccion_UO!$J957,Resultados_Dic3!$A$3:$A$99980,Produccion_UO!$H957)*$I$929</f>
        <v>0</v>
      </c>
      <c r="AF957" s="78">
        <f>+SUMIFS(Resultados_Dic3!AA$3:AA$99980,Resultados_Dic3!$F$3:$F$99980,Produccion_UO!$K957,Resultados_Dic3!$D$3:$D$99980,$L$929,Resultados_Dic3!$E$3:$E$99980,Produccion_UO!$J957,Resultados_Dic3!$A$3:$A$99980,Produccion_UO!$H957)*$I$929</f>
        <v>0</v>
      </c>
      <c r="AG957" s="78">
        <f>+SUMIFS(Resultados_Dic3!AB$3:AB$99980,Resultados_Dic3!$F$3:$F$99980,Produccion_UO!$K957,Resultados_Dic3!$D$3:$D$99980,$L$929,Resultados_Dic3!$E$3:$E$99980,Produccion_UO!$J957,Resultados_Dic3!$A$3:$A$99980,Produccion_UO!$H957)*$I$929</f>
        <v>0</v>
      </c>
      <c r="AH957" s="78">
        <f>+SUMIFS(Resultados_Dic3!AC$3:AC$99980,Resultados_Dic3!$F$3:$F$99980,Produccion_UO!$K957,Resultados_Dic3!$D$3:$D$99980,$L$929,Resultados_Dic3!$E$3:$E$99980,Produccion_UO!$J957,Resultados_Dic3!$A$3:$A$99980,Produccion_UO!$H957)*$I$929</f>
        <v>0</v>
      </c>
      <c r="AI957" s="78">
        <f>+SUMIFS(Resultados_Dic3!AD$3:AD$99980,Resultados_Dic3!$F$3:$F$99980,Produccion_UO!$K957,Resultados_Dic3!$D$3:$D$99980,$L$929,Resultados_Dic3!$E$3:$E$99980,Produccion_UO!$J957,Resultados_Dic3!$A$3:$A$99980,Produccion_UO!$H957)*$I$929</f>
        <v>0</v>
      </c>
      <c r="AJ957" s="78">
        <f>+SUMIFS(Resultados_Dic3!AE$3:AE$99980,Resultados_Dic3!$F$3:$F$99980,Produccion_UO!$K957,Resultados_Dic3!$D$3:$D$99980,$L$929,Resultados_Dic3!$E$3:$E$99980,Produccion_UO!$J957,Resultados_Dic3!$A$3:$A$99980,Produccion_UO!$H957)*$I$929</f>
        <v>0</v>
      </c>
      <c r="AK957" s="78">
        <f>+SUMIFS(Resultados_Dic3!AF$3:AF$99980,Resultados_Dic3!$F$3:$F$99980,Produccion_UO!$K957,Resultados_Dic3!$D$3:$D$99980,$L$929,Resultados_Dic3!$E$3:$E$99980,Produccion_UO!$J957,Resultados_Dic3!$A$3:$A$99980,Produccion_UO!$H957)*$I$929</f>
        <v>0</v>
      </c>
      <c r="AL957" s="78">
        <f>+SUMIFS(Resultados_Dic3!AG$3:AG$99980,Resultados_Dic3!$F$3:$F$99980,Produccion_UO!$K957,Resultados_Dic3!$D$3:$D$99980,$L$929,Resultados_Dic3!$E$3:$E$99980,Produccion_UO!$J957,Resultados_Dic3!$A$3:$A$99980,Produccion_UO!$H957)*$I$929</f>
        <v>0</v>
      </c>
      <c r="AM957" s="78">
        <f>+SUMIFS(Resultados_Dic3!AH$3:AH$99980,Resultados_Dic3!$F$3:$F$99980,Produccion_UO!$K957,Resultados_Dic3!$D$3:$D$99980,$L$929,Resultados_Dic3!$E$3:$E$99980,Produccion_UO!$J957,Resultados_Dic3!$A$3:$A$99980,Produccion_UO!$H957)*$I$929</f>
        <v>0</v>
      </c>
      <c r="AN957" s="78">
        <f>+SUMIFS(Resultados_Dic3!AI$3:AI$99980,Resultados_Dic3!$F$3:$F$99980,Produccion_UO!$K957,Resultados_Dic3!$D$3:$D$99980,$L$929,Resultados_Dic3!$E$3:$E$99980,Produccion_UO!$J957,Resultados_Dic3!$A$3:$A$99980,Produccion_UO!$H957)*$I$929</f>
        <v>0</v>
      </c>
      <c r="AO957" s="78">
        <f>+SUMIFS(Resultados_Dic3!AJ$3:AJ$99980,Resultados_Dic3!$F$3:$F$99980,Produccion_UO!$K957,Resultados_Dic3!$D$3:$D$99980,$L$929,Resultados_Dic3!$E$3:$E$99980,Produccion_UO!$J957,Resultados_Dic3!$A$3:$A$99980,Produccion_UO!$H957)*$I$929</f>
        <v>0</v>
      </c>
      <c r="AP957" s="78">
        <f>+SUMIFS(Resultados_Dic3!AK$3:AK$99980,Resultados_Dic3!$F$3:$F$99980,Produccion_UO!$K957,Resultados_Dic3!$D$3:$D$99980,$L$929,Resultados_Dic3!$E$3:$E$99980,Produccion_UO!$J957,Resultados_Dic3!$A$3:$A$99980,Produccion_UO!$H957)*$I$929</f>
        <v>0</v>
      </c>
      <c r="AQ957" s="78">
        <f>+SUMIFS(Resultados_Dic3!AL$3:AL$99980,Resultados_Dic3!$F$3:$F$99980,Produccion_UO!$K957,Resultados_Dic3!$D$3:$D$99980,$L$929,Resultados_Dic3!$E$3:$E$99980,Produccion_UO!$J957,Resultados_Dic3!$A$3:$A$99980,Produccion_UO!$H957)*$I$929</f>
        <v>0</v>
      </c>
      <c r="AR957" s="78">
        <f>+SUMIFS(Resultados_Dic3!AM$3:AM$99980,Resultados_Dic3!$F$3:$F$99980,Produccion_UO!$K957,Resultados_Dic3!$D$3:$D$99980,$L$929,Resultados_Dic3!$E$3:$E$99980,Produccion_UO!$J957,Resultados_Dic3!$A$3:$A$99980,Produccion_UO!$H957)*$I$929</f>
        <v>0</v>
      </c>
    </row>
    <row r="958" spans="8:44" x14ac:dyDescent="0.25">
      <c r="H958" s="17" t="str">
        <f t="shared" si="251"/>
        <v>DIC5</v>
      </c>
      <c r="J958" s="24" t="s">
        <v>114</v>
      </c>
      <c r="K958" s="13" t="s">
        <v>215</v>
      </c>
      <c r="L958" s="13" t="s">
        <v>322</v>
      </c>
      <c r="M958" s="78">
        <f>+SUMIFS(Resultados_Dic3!H$3:H$99980,Resultados_Dic3!$F$3:$F$99980,Produccion_UO!$K958,Resultados_Dic3!$D$3:$D$99980,$L$929,Resultados_Dic3!$E$3:$E$99980,Produccion_UO!$J958,Resultados_Dic3!$A$3:$A$99980,Produccion_UO!$H958)*$I$929</f>
        <v>0</v>
      </c>
      <c r="N958" s="78">
        <f>+SUMIFS(Resultados_Dic3!I$3:I$99980,Resultados_Dic3!$F$3:$F$99980,Produccion_UO!$K958,Resultados_Dic3!$D$3:$D$99980,$L$929,Resultados_Dic3!$E$3:$E$99980,Produccion_UO!$J958,Resultados_Dic3!$A$3:$A$99980,Produccion_UO!$H958)*$I$929</f>
        <v>0</v>
      </c>
      <c r="O958" s="78">
        <f>+SUMIFS(Resultados_Dic3!J$3:J$99980,Resultados_Dic3!$F$3:$F$99980,Produccion_UO!$K958,Resultados_Dic3!$D$3:$D$99980,$L$929,Resultados_Dic3!$E$3:$E$99980,Produccion_UO!$J958,Resultados_Dic3!$A$3:$A$99980,Produccion_UO!$H958)*$I$929</f>
        <v>0</v>
      </c>
      <c r="P958" s="78">
        <f>+SUMIFS(Resultados_Dic3!K$3:K$99980,Resultados_Dic3!$F$3:$F$99980,Produccion_UO!$K958,Resultados_Dic3!$D$3:$D$99980,$L$929,Resultados_Dic3!$E$3:$E$99980,Produccion_UO!$J958,Resultados_Dic3!$A$3:$A$99980,Produccion_UO!$H958)*$I$929</f>
        <v>0</v>
      </c>
      <c r="Q958" s="78">
        <f>+SUMIFS(Resultados_Dic3!L$3:L$99980,Resultados_Dic3!$F$3:$F$99980,Produccion_UO!$K958,Resultados_Dic3!$D$3:$D$99980,$L$929,Resultados_Dic3!$E$3:$E$99980,Produccion_UO!$J958,Resultados_Dic3!$A$3:$A$99980,Produccion_UO!$H958)*$I$929</f>
        <v>0</v>
      </c>
      <c r="R958" s="78">
        <f>+SUMIFS(Resultados_Dic3!M$3:M$99980,Resultados_Dic3!$F$3:$F$99980,Produccion_UO!$K958,Resultados_Dic3!$D$3:$D$99980,$L$929,Resultados_Dic3!$E$3:$E$99980,Produccion_UO!$J958,Resultados_Dic3!$A$3:$A$99980,Produccion_UO!$H958)*$I$929</f>
        <v>0</v>
      </c>
      <c r="S958" s="78">
        <f>+SUMIFS(Resultados_Dic3!N$3:N$99980,Resultados_Dic3!$F$3:$F$99980,Produccion_UO!$K958,Resultados_Dic3!$D$3:$D$99980,$L$929,Resultados_Dic3!$E$3:$E$99980,Produccion_UO!$J958,Resultados_Dic3!$A$3:$A$99980,Produccion_UO!$H958)*$I$929</f>
        <v>0</v>
      </c>
      <c r="T958" s="78">
        <f>+SUMIFS(Resultados_Dic3!O$3:O$99980,Resultados_Dic3!$F$3:$F$99980,Produccion_UO!$K958,Resultados_Dic3!$D$3:$D$99980,$L$929,Resultados_Dic3!$E$3:$E$99980,Produccion_UO!$J958,Resultados_Dic3!$A$3:$A$99980,Produccion_UO!$H958)*$I$929</f>
        <v>0</v>
      </c>
      <c r="U958" s="78">
        <f>+SUMIFS(Resultados_Dic3!P$3:P$99980,Resultados_Dic3!$F$3:$F$99980,Produccion_UO!$K958,Resultados_Dic3!$D$3:$D$99980,$L$929,Resultados_Dic3!$E$3:$E$99980,Produccion_UO!$J958,Resultados_Dic3!$A$3:$A$99980,Produccion_UO!$H958)*$I$929</f>
        <v>0</v>
      </c>
      <c r="V958" s="78">
        <f>+SUMIFS(Resultados_Dic3!Q$3:Q$99980,Resultados_Dic3!$F$3:$F$99980,Produccion_UO!$K958,Resultados_Dic3!$D$3:$D$99980,$L$929,Resultados_Dic3!$E$3:$E$99980,Produccion_UO!$J958,Resultados_Dic3!$A$3:$A$99980,Produccion_UO!$H958)*$I$929</f>
        <v>0</v>
      </c>
      <c r="W958" s="78">
        <f>+SUMIFS(Resultados_Dic3!R$3:R$99980,Resultados_Dic3!$F$3:$F$99980,Produccion_UO!$K958,Resultados_Dic3!$D$3:$D$99980,$L$929,Resultados_Dic3!$E$3:$E$99980,Produccion_UO!$J958,Resultados_Dic3!$A$3:$A$99980,Produccion_UO!$H958)*$I$929</f>
        <v>0</v>
      </c>
      <c r="X958" s="78">
        <f>+SUMIFS(Resultados_Dic3!S$3:S$99980,Resultados_Dic3!$F$3:$F$99980,Produccion_UO!$K958,Resultados_Dic3!$D$3:$D$99980,$L$929,Resultados_Dic3!$E$3:$E$99980,Produccion_UO!$J958,Resultados_Dic3!$A$3:$A$99980,Produccion_UO!$H958)*$I$929</f>
        <v>0</v>
      </c>
      <c r="Y958" s="78">
        <f>+SUMIFS(Resultados_Dic3!T$3:T$99980,Resultados_Dic3!$F$3:$F$99980,Produccion_UO!$K958,Resultados_Dic3!$D$3:$D$99980,$L$929,Resultados_Dic3!$E$3:$E$99980,Produccion_UO!$J958,Resultados_Dic3!$A$3:$A$99980,Produccion_UO!$H958)*$I$929</f>
        <v>0</v>
      </c>
      <c r="Z958" s="78">
        <f>+SUMIFS(Resultados_Dic3!U$3:U$99980,Resultados_Dic3!$F$3:$F$99980,Produccion_UO!$K958,Resultados_Dic3!$D$3:$D$99980,$L$929,Resultados_Dic3!$E$3:$E$99980,Produccion_UO!$J958,Resultados_Dic3!$A$3:$A$99980,Produccion_UO!$H958)*$I$929</f>
        <v>0</v>
      </c>
      <c r="AA958" s="78">
        <f>+SUMIFS(Resultados_Dic3!V$3:V$99980,Resultados_Dic3!$F$3:$F$99980,Produccion_UO!$K958,Resultados_Dic3!$D$3:$D$99980,$L$929,Resultados_Dic3!$E$3:$E$99980,Produccion_UO!$J958,Resultados_Dic3!$A$3:$A$99980,Produccion_UO!$H958)*$I$929</f>
        <v>0</v>
      </c>
      <c r="AB958" s="78">
        <f>+SUMIFS(Resultados_Dic3!W$3:W$99980,Resultados_Dic3!$F$3:$F$99980,Produccion_UO!$K958,Resultados_Dic3!$D$3:$D$99980,$L$929,Resultados_Dic3!$E$3:$E$99980,Produccion_UO!$J958,Resultados_Dic3!$A$3:$A$99980,Produccion_UO!$H958)*$I$929</f>
        <v>0</v>
      </c>
      <c r="AC958" s="78">
        <f>+SUMIFS(Resultados_Dic3!X$3:X$99980,Resultados_Dic3!$F$3:$F$99980,Produccion_UO!$K958,Resultados_Dic3!$D$3:$D$99980,$L$929,Resultados_Dic3!$E$3:$E$99980,Produccion_UO!$J958,Resultados_Dic3!$A$3:$A$99980,Produccion_UO!$H958)*$I$929</f>
        <v>0</v>
      </c>
      <c r="AD958" s="78">
        <f>+SUMIFS(Resultados_Dic3!Y$3:Y$99980,Resultados_Dic3!$F$3:$F$99980,Produccion_UO!$K958,Resultados_Dic3!$D$3:$D$99980,$L$929,Resultados_Dic3!$E$3:$E$99980,Produccion_UO!$J958,Resultados_Dic3!$A$3:$A$99980,Produccion_UO!$H958)*$I$929</f>
        <v>0</v>
      </c>
      <c r="AE958" s="78">
        <f>+SUMIFS(Resultados_Dic3!Z$3:Z$99980,Resultados_Dic3!$F$3:$F$99980,Produccion_UO!$K958,Resultados_Dic3!$D$3:$D$99980,$L$929,Resultados_Dic3!$E$3:$E$99980,Produccion_UO!$J958,Resultados_Dic3!$A$3:$A$99980,Produccion_UO!$H958)*$I$929</f>
        <v>0</v>
      </c>
      <c r="AF958" s="78">
        <f>+SUMIFS(Resultados_Dic3!AA$3:AA$99980,Resultados_Dic3!$F$3:$F$99980,Produccion_UO!$K958,Resultados_Dic3!$D$3:$D$99980,$L$929,Resultados_Dic3!$E$3:$E$99980,Produccion_UO!$J958,Resultados_Dic3!$A$3:$A$99980,Produccion_UO!$H958)*$I$929</f>
        <v>0</v>
      </c>
      <c r="AG958" s="78">
        <f>+SUMIFS(Resultados_Dic3!AB$3:AB$99980,Resultados_Dic3!$F$3:$F$99980,Produccion_UO!$K958,Resultados_Dic3!$D$3:$D$99980,$L$929,Resultados_Dic3!$E$3:$E$99980,Produccion_UO!$J958,Resultados_Dic3!$A$3:$A$99980,Produccion_UO!$H958)*$I$929</f>
        <v>0</v>
      </c>
      <c r="AH958" s="78">
        <f>+SUMIFS(Resultados_Dic3!AC$3:AC$99980,Resultados_Dic3!$F$3:$F$99980,Produccion_UO!$K958,Resultados_Dic3!$D$3:$D$99980,$L$929,Resultados_Dic3!$E$3:$E$99980,Produccion_UO!$J958,Resultados_Dic3!$A$3:$A$99980,Produccion_UO!$H958)*$I$929</f>
        <v>0</v>
      </c>
      <c r="AI958" s="78">
        <f>+SUMIFS(Resultados_Dic3!AD$3:AD$99980,Resultados_Dic3!$F$3:$F$99980,Produccion_UO!$K958,Resultados_Dic3!$D$3:$D$99980,$L$929,Resultados_Dic3!$E$3:$E$99980,Produccion_UO!$J958,Resultados_Dic3!$A$3:$A$99980,Produccion_UO!$H958)*$I$929</f>
        <v>0</v>
      </c>
      <c r="AJ958" s="78">
        <f>+SUMIFS(Resultados_Dic3!AE$3:AE$99980,Resultados_Dic3!$F$3:$F$99980,Produccion_UO!$K958,Resultados_Dic3!$D$3:$D$99980,$L$929,Resultados_Dic3!$E$3:$E$99980,Produccion_UO!$J958,Resultados_Dic3!$A$3:$A$99980,Produccion_UO!$H958)*$I$929</f>
        <v>0</v>
      </c>
      <c r="AK958" s="78">
        <f>+SUMIFS(Resultados_Dic3!AF$3:AF$99980,Resultados_Dic3!$F$3:$F$99980,Produccion_UO!$K958,Resultados_Dic3!$D$3:$D$99980,$L$929,Resultados_Dic3!$E$3:$E$99980,Produccion_UO!$J958,Resultados_Dic3!$A$3:$A$99980,Produccion_UO!$H958)*$I$929</f>
        <v>0</v>
      </c>
      <c r="AL958" s="78">
        <f>+SUMIFS(Resultados_Dic3!AG$3:AG$99980,Resultados_Dic3!$F$3:$F$99980,Produccion_UO!$K958,Resultados_Dic3!$D$3:$D$99980,$L$929,Resultados_Dic3!$E$3:$E$99980,Produccion_UO!$J958,Resultados_Dic3!$A$3:$A$99980,Produccion_UO!$H958)*$I$929</f>
        <v>0</v>
      </c>
      <c r="AM958" s="78">
        <f>+SUMIFS(Resultados_Dic3!AH$3:AH$99980,Resultados_Dic3!$F$3:$F$99980,Produccion_UO!$K958,Resultados_Dic3!$D$3:$D$99980,$L$929,Resultados_Dic3!$E$3:$E$99980,Produccion_UO!$J958,Resultados_Dic3!$A$3:$A$99980,Produccion_UO!$H958)*$I$929</f>
        <v>0</v>
      </c>
      <c r="AN958" s="78">
        <f>+SUMIFS(Resultados_Dic3!AI$3:AI$99980,Resultados_Dic3!$F$3:$F$99980,Produccion_UO!$K958,Resultados_Dic3!$D$3:$D$99980,$L$929,Resultados_Dic3!$E$3:$E$99980,Produccion_UO!$J958,Resultados_Dic3!$A$3:$A$99980,Produccion_UO!$H958)*$I$929</f>
        <v>0</v>
      </c>
      <c r="AO958" s="78">
        <f>+SUMIFS(Resultados_Dic3!AJ$3:AJ$99980,Resultados_Dic3!$F$3:$F$99980,Produccion_UO!$K958,Resultados_Dic3!$D$3:$D$99980,$L$929,Resultados_Dic3!$E$3:$E$99980,Produccion_UO!$J958,Resultados_Dic3!$A$3:$A$99980,Produccion_UO!$H958)*$I$929</f>
        <v>0</v>
      </c>
      <c r="AP958" s="78">
        <f>+SUMIFS(Resultados_Dic3!AK$3:AK$99980,Resultados_Dic3!$F$3:$F$99980,Produccion_UO!$K958,Resultados_Dic3!$D$3:$D$99980,$L$929,Resultados_Dic3!$E$3:$E$99980,Produccion_UO!$J958,Resultados_Dic3!$A$3:$A$99980,Produccion_UO!$H958)*$I$929</f>
        <v>0</v>
      </c>
      <c r="AQ958" s="78">
        <f>+SUMIFS(Resultados_Dic3!AL$3:AL$99980,Resultados_Dic3!$F$3:$F$99980,Produccion_UO!$K958,Resultados_Dic3!$D$3:$D$99980,$L$929,Resultados_Dic3!$E$3:$E$99980,Produccion_UO!$J958,Resultados_Dic3!$A$3:$A$99980,Produccion_UO!$H958)*$I$929</f>
        <v>0</v>
      </c>
      <c r="AR958" s="78">
        <f>+SUMIFS(Resultados_Dic3!AM$3:AM$99980,Resultados_Dic3!$F$3:$F$99980,Produccion_UO!$K958,Resultados_Dic3!$D$3:$D$99980,$L$929,Resultados_Dic3!$E$3:$E$99980,Produccion_UO!$J958,Resultados_Dic3!$A$3:$A$99980,Produccion_UO!$H958)*$I$929</f>
        <v>0</v>
      </c>
    </row>
    <row r="959" spans="8:44" x14ac:dyDescent="0.25">
      <c r="H959" s="17" t="str">
        <f t="shared" si="251"/>
        <v>DIC5</v>
      </c>
      <c r="J959" s="24" t="s">
        <v>115</v>
      </c>
      <c r="K959" s="13" t="s">
        <v>215</v>
      </c>
      <c r="L959" s="13" t="s">
        <v>324</v>
      </c>
      <c r="M959" s="78">
        <f>+SUMIFS(Resultados_Dic3!H$3:H$99980,Resultados_Dic3!$F$3:$F$99980,Produccion_UO!$K959,Resultados_Dic3!$D$3:$D$99980,$L$929,Resultados_Dic3!$E$3:$E$99980,Produccion_UO!$J959,Resultados_Dic3!$A$3:$A$99980,Produccion_UO!$H959)*$I$929</f>
        <v>1.9563846486464542</v>
      </c>
      <c r="N959" s="78">
        <f>+SUMIFS(Resultados_Dic3!I$3:I$99980,Resultados_Dic3!$F$3:$F$99980,Produccion_UO!$K959,Resultados_Dic3!$D$3:$D$99980,$L$929,Resultados_Dic3!$E$3:$E$99980,Produccion_UO!$J959,Resultados_Dic3!$A$3:$A$99980,Produccion_UO!$H959)*$I$929</f>
        <v>1.9563846486464542</v>
      </c>
      <c r="O959" s="78">
        <f>+SUMIFS(Resultados_Dic3!J$3:J$99980,Resultados_Dic3!$F$3:$F$99980,Produccion_UO!$K959,Resultados_Dic3!$D$3:$D$99980,$L$929,Resultados_Dic3!$E$3:$E$99980,Produccion_UO!$J959,Resultados_Dic3!$A$3:$A$99980,Produccion_UO!$H959)*$I$929</f>
        <v>1.9563846486464542</v>
      </c>
      <c r="P959" s="78">
        <f>+SUMIFS(Resultados_Dic3!K$3:K$99980,Resultados_Dic3!$F$3:$F$99980,Produccion_UO!$K959,Resultados_Dic3!$D$3:$D$99980,$L$929,Resultados_Dic3!$E$3:$E$99980,Produccion_UO!$J959,Resultados_Dic3!$A$3:$A$99980,Produccion_UO!$H959)*$I$929</f>
        <v>1.9563846486464542</v>
      </c>
      <c r="Q959" s="78">
        <f>+SUMIFS(Resultados_Dic3!L$3:L$99980,Resultados_Dic3!$F$3:$F$99980,Produccion_UO!$K959,Resultados_Dic3!$D$3:$D$99980,$L$929,Resultados_Dic3!$E$3:$E$99980,Produccion_UO!$J959,Resultados_Dic3!$A$3:$A$99980,Produccion_UO!$H959)*$I$929</f>
        <v>1.9563846486464542</v>
      </c>
      <c r="R959" s="78">
        <f>+SUMIFS(Resultados_Dic3!M$3:M$99980,Resultados_Dic3!$F$3:$F$99980,Produccion_UO!$K959,Resultados_Dic3!$D$3:$D$99980,$L$929,Resultados_Dic3!$E$3:$E$99980,Produccion_UO!$J959,Resultados_Dic3!$A$3:$A$99980,Produccion_UO!$H959)*$I$929</f>
        <v>1.9563846486464542</v>
      </c>
      <c r="S959" s="78">
        <f>+SUMIFS(Resultados_Dic3!N$3:N$99980,Resultados_Dic3!$F$3:$F$99980,Produccion_UO!$K959,Resultados_Dic3!$D$3:$D$99980,$L$929,Resultados_Dic3!$E$3:$E$99980,Produccion_UO!$J959,Resultados_Dic3!$A$3:$A$99980,Produccion_UO!$H959)*$I$929</f>
        <v>1.9563846486464542</v>
      </c>
      <c r="T959" s="78">
        <f>+SUMIFS(Resultados_Dic3!O$3:O$99980,Resultados_Dic3!$F$3:$F$99980,Produccion_UO!$K959,Resultados_Dic3!$D$3:$D$99980,$L$929,Resultados_Dic3!$E$3:$E$99980,Produccion_UO!$J959,Resultados_Dic3!$A$3:$A$99980,Produccion_UO!$H959)*$I$929</f>
        <v>1.9563846486464542</v>
      </c>
      <c r="U959" s="78">
        <f>+SUMIFS(Resultados_Dic3!P$3:P$99980,Resultados_Dic3!$F$3:$F$99980,Produccion_UO!$K959,Resultados_Dic3!$D$3:$D$99980,$L$929,Resultados_Dic3!$E$3:$E$99980,Produccion_UO!$J959,Resultados_Dic3!$A$3:$A$99980,Produccion_UO!$H959)*$I$929</f>
        <v>1.9563846486464542</v>
      </c>
      <c r="V959" s="78">
        <f>+SUMIFS(Resultados_Dic3!Q$3:Q$99980,Resultados_Dic3!$F$3:$F$99980,Produccion_UO!$K959,Resultados_Dic3!$D$3:$D$99980,$L$929,Resultados_Dic3!$E$3:$E$99980,Produccion_UO!$J959,Resultados_Dic3!$A$3:$A$99980,Produccion_UO!$H959)*$I$929</f>
        <v>1.9563846486464542</v>
      </c>
      <c r="W959" s="78">
        <f>+SUMIFS(Resultados_Dic3!R$3:R$99980,Resultados_Dic3!$F$3:$F$99980,Produccion_UO!$K959,Resultados_Dic3!$D$3:$D$99980,$L$929,Resultados_Dic3!$E$3:$E$99980,Produccion_UO!$J959,Resultados_Dic3!$A$3:$A$99980,Produccion_UO!$H959)*$I$929</f>
        <v>1.9563846486464542</v>
      </c>
      <c r="X959" s="78">
        <f>+SUMIFS(Resultados_Dic3!S$3:S$99980,Resultados_Dic3!$F$3:$F$99980,Produccion_UO!$K959,Resultados_Dic3!$D$3:$D$99980,$L$929,Resultados_Dic3!$E$3:$E$99980,Produccion_UO!$J959,Resultados_Dic3!$A$3:$A$99980,Produccion_UO!$H959)*$I$929</f>
        <v>1.9563846486464542</v>
      </c>
      <c r="Y959" s="78">
        <f>+SUMIFS(Resultados_Dic3!T$3:T$99980,Resultados_Dic3!$F$3:$F$99980,Produccion_UO!$K959,Resultados_Dic3!$D$3:$D$99980,$L$929,Resultados_Dic3!$E$3:$E$99980,Produccion_UO!$J959,Resultados_Dic3!$A$3:$A$99980,Produccion_UO!$H959)*$I$929</f>
        <v>1.9563846486464542</v>
      </c>
      <c r="Z959" s="78">
        <f>+SUMIFS(Resultados_Dic3!U$3:U$99980,Resultados_Dic3!$F$3:$F$99980,Produccion_UO!$K959,Resultados_Dic3!$D$3:$D$99980,$L$929,Resultados_Dic3!$E$3:$E$99980,Produccion_UO!$J959,Resultados_Dic3!$A$3:$A$99980,Produccion_UO!$H959)*$I$929</f>
        <v>1.9563846486464542</v>
      </c>
      <c r="AA959" s="78">
        <f>+SUMIFS(Resultados_Dic3!V$3:V$99980,Resultados_Dic3!$F$3:$F$99980,Produccion_UO!$K959,Resultados_Dic3!$D$3:$D$99980,$L$929,Resultados_Dic3!$E$3:$E$99980,Produccion_UO!$J959,Resultados_Dic3!$A$3:$A$99980,Produccion_UO!$H959)*$I$929</f>
        <v>0</v>
      </c>
      <c r="AB959" s="78">
        <f>+SUMIFS(Resultados_Dic3!W$3:W$99980,Resultados_Dic3!$F$3:$F$99980,Produccion_UO!$K959,Resultados_Dic3!$D$3:$D$99980,$L$929,Resultados_Dic3!$E$3:$E$99980,Produccion_UO!$J959,Resultados_Dic3!$A$3:$A$99980,Produccion_UO!$H959)*$I$929</f>
        <v>0</v>
      </c>
      <c r="AC959" s="78">
        <f>+SUMIFS(Resultados_Dic3!X$3:X$99980,Resultados_Dic3!$F$3:$F$99980,Produccion_UO!$K959,Resultados_Dic3!$D$3:$D$99980,$L$929,Resultados_Dic3!$E$3:$E$99980,Produccion_UO!$J959,Resultados_Dic3!$A$3:$A$99980,Produccion_UO!$H959)*$I$929</f>
        <v>0</v>
      </c>
      <c r="AD959" s="78">
        <f>+SUMIFS(Resultados_Dic3!Y$3:Y$99980,Resultados_Dic3!$F$3:$F$99980,Produccion_UO!$K959,Resultados_Dic3!$D$3:$D$99980,$L$929,Resultados_Dic3!$E$3:$E$99980,Produccion_UO!$J959,Resultados_Dic3!$A$3:$A$99980,Produccion_UO!$H959)*$I$929</f>
        <v>0</v>
      </c>
      <c r="AE959" s="78">
        <f>+SUMIFS(Resultados_Dic3!Z$3:Z$99980,Resultados_Dic3!$F$3:$F$99980,Produccion_UO!$K959,Resultados_Dic3!$D$3:$D$99980,$L$929,Resultados_Dic3!$E$3:$E$99980,Produccion_UO!$J959,Resultados_Dic3!$A$3:$A$99980,Produccion_UO!$H959)*$I$929</f>
        <v>0</v>
      </c>
      <c r="AF959" s="78">
        <f>+SUMIFS(Resultados_Dic3!AA$3:AA$99980,Resultados_Dic3!$F$3:$F$99980,Produccion_UO!$K959,Resultados_Dic3!$D$3:$D$99980,$L$929,Resultados_Dic3!$E$3:$E$99980,Produccion_UO!$J959,Resultados_Dic3!$A$3:$A$99980,Produccion_UO!$H959)*$I$929</f>
        <v>0</v>
      </c>
      <c r="AG959" s="78">
        <f>+SUMIFS(Resultados_Dic3!AB$3:AB$99980,Resultados_Dic3!$F$3:$F$99980,Produccion_UO!$K959,Resultados_Dic3!$D$3:$D$99980,$L$929,Resultados_Dic3!$E$3:$E$99980,Produccion_UO!$J959,Resultados_Dic3!$A$3:$A$99980,Produccion_UO!$H959)*$I$929</f>
        <v>0</v>
      </c>
      <c r="AH959" s="78">
        <f>+SUMIFS(Resultados_Dic3!AC$3:AC$99980,Resultados_Dic3!$F$3:$F$99980,Produccion_UO!$K959,Resultados_Dic3!$D$3:$D$99980,$L$929,Resultados_Dic3!$E$3:$E$99980,Produccion_UO!$J959,Resultados_Dic3!$A$3:$A$99980,Produccion_UO!$H959)*$I$929</f>
        <v>0</v>
      </c>
      <c r="AI959" s="78">
        <f>+SUMIFS(Resultados_Dic3!AD$3:AD$99980,Resultados_Dic3!$F$3:$F$99980,Produccion_UO!$K959,Resultados_Dic3!$D$3:$D$99980,$L$929,Resultados_Dic3!$E$3:$E$99980,Produccion_UO!$J959,Resultados_Dic3!$A$3:$A$99980,Produccion_UO!$H959)*$I$929</f>
        <v>0</v>
      </c>
      <c r="AJ959" s="78">
        <f>+SUMIFS(Resultados_Dic3!AE$3:AE$99980,Resultados_Dic3!$F$3:$F$99980,Produccion_UO!$K959,Resultados_Dic3!$D$3:$D$99980,$L$929,Resultados_Dic3!$E$3:$E$99980,Produccion_UO!$J959,Resultados_Dic3!$A$3:$A$99980,Produccion_UO!$H959)*$I$929</f>
        <v>0</v>
      </c>
      <c r="AK959" s="78">
        <f>+SUMIFS(Resultados_Dic3!AF$3:AF$99980,Resultados_Dic3!$F$3:$F$99980,Produccion_UO!$K959,Resultados_Dic3!$D$3:$D$99980,$L$929,Resultados_Dic3!$E$3:$E$99980,Produccion_UO!$J959,Resultados_Dic3!$A$3:$A$99980,Produccion_UO!$H959)*$I$929</f>
        <v>0</v>
      </c>
      <c r="AL959" s="78">
        <f>+SUMIFS(Resultados_Dic3!AG$3:AG$99980,Resultados_Dic3!$F$3:$F$99980,Produccion_UO!$K959,Resultados_Dic3!$D$3:$D$99980,$L$929,Resultados_Dic3!$E$3:$E$99980,Produccion_UO!$J959,Resultados_Dic3!$A$3:$A$99980,Produccion_UO!$H959)*$I$929</f>
        <v>0</v>
      </c>
      <c r="AM959" s="78">
        <f>+SUMIFS(Resultados_Dic3!AH$3:AH$99980,Resultados_Dic3!$F$3:$F$99980,Produccion_UO!$K959,Resultados_Dic3!$D$3:$D$99980,$L$929,Resultados_Dic3!$E$3:$E$99980,Produccion_UO!$J959,Resultados_Dic3!$A$3:$A$99980,Produccion_UO!$H959)*$I$929</f>
        <v>0</v>
      </c>
      <c r="AN959" s="78">
        <f>+SUMIFS(Resultados_Dic3!AI$3:AI$99980,Resultados_Dic3!$F$3:$F$99980,Produccion_UO!$K959,Resultados_Dic3!$D$3:$D$99980,$L$929,Resultados_Dic3!$E$3:$E$99980,Produccion_UO!$J959,Resultados_Dic3!$A$3:$A$99980,Produccion_UO!$H959)*$I$929</f>
        <v>0</v>
      </c>
      <c r="AO959" s="78">
        <f>+SUMIFS(Resultados_Dic3!AJ$3:AJ$99980,Resultados_Dic3!$F$3:$F$99980,Produccion_UO!$K959,Resultados_Dic3!$D$3:$D$99980,$L$929,Resultados_Dic3!$E$3:$E$99980,Produccion_UO!$J959,Resultados_Dic3!$A$3:$A$99980,Produccion_UO!$H959)*$I$929</f>
        <v>0</v>
      </c>
      <c r="AP959" s="78">
        <f>+SUMIFS(Resultados_Dic3!AK$3:AK$99980,Resultados_Dic3!$F$3:$F$99980,Produccion_UO!$K959,Resultados_Dic3!$D$3:$D$99980,$L$929,Resultados_Dic3!$E$3:$E$99980,Produccion_UO!$J959,Resultados_Dic3!$A$3:$A$99980,Produccion_UO!$H959)*$I$929</f>
        <v>0</v>
      </c>
      <c r="AQ959" s="78">
        <f>+SUMIFS(Resultados_Dic3!AL$3:AL$99980,Resultados_Dic3!$F$3:$F$99980,Produccion_UO!$K959,Resultados_Dic3!$D$3:$D$99980,$L$929,Resultados_Dic3!$E$3:$E$99980,Produccion_UO!$J959,Resultados_Dic3!$A$3:$A$99980,Produccion_UO!$H959)*$I$929</f>
        <v>0</v>
      </c>
      <c r="AR959" s="78">
        <f>+SUMIFS(Resultados_Dic3!AM$3:AM$99980,Resultados_Dic3!$F$3:$F$99980,Produccion_UO!$K959,Resultados_Dic3!$D$3:$D$99980,$L$929,Resultados_Dic3!$E$3:$E$99980,Produccion_UO!$J959,Resultados_Dic3!$A$3:$A$99980,Produccion_UO!$H959)*$I$929</f>
        <v>0</v>
      </c>
    </row>
    <row r="960" spans="8:44" x14ac:dyDescent="0.25">
      <c r="H960" s="17" t="str">
        <f t="shared" si="251"/>
        <v>DIC5</v>
      </c>
      <c r="J960" s="24" t="s">
        <v>116</v>
      </c>
      <c r="K960" s="13" t="s">
        <v>216</v>
      </c>
      <c r="L960" s="13" t="s">
        <v>326</v>
      </c>
      <c r="M960" s="78">
        <f>+SUMIFS(Resultados_Dic3!H$3:H$99980,Resultados_Dic3!$F$3:$F$99980,Produccion_UO!$K960,Resultados_Dic3!$D$3:$D$99980,$L$929,Resultados_Dic3!$E$3:$E$99980,Produccion_UO!$J960,Resultados_Dic3!$A$3:$A$99980,Produccion_UO!$H960)*$I$929</f>
        <v>9.9083267875697878E-2</v>
      </c>
      <c r="N960" s="78">
        <f>+SUMIFS(Resultados_Dic3!I$3:I$99980,Resultados_Dic3!$F$3:$F$99980,Produccion_UO!$K960,Resultados_Dic3!$D$3:$D$99980,$L$929,Resultados_Dic3!$E$3:$E$99980,Produccion_UO!$J960,Resultados_Dic3!$A$3:$A$99980,Produccion_UO!$H960)*$I$929</f>
        <v>9.3630086985343142E-2</v>
      </c>
      <c r="O960" s="78">
        <f>+SUMIFS(Resultados_Dic3!J$3:J$99980,Resultados_Dic3!$F$3:$F$99980,Produccion_UO!$K960,Resultados_Dic3!$D$3:$D$99980,$L$929,Resultados_Dic3!$E$3:$E$99980,Produccion_UO!$J960,Resultados_Dic3!$A$3:$A$99980,Produccion_UO!$H960)*$I$929</f>
        <v>8.9514478766206898E-2</v>
      </c>
      <c r="P960" s="78">
        <f>+SUMIFS(Resultados_Dic3!K$3:K$99980,Resultados_Dic3!$F$3:$F$99980,Produccion_UO!$K960,Resultados_Dic3!$D$3:$D$99980,$L$929,Resultados_Dic3!$E$3:$E$99980,Produccion_UO!$J960,Resultados_Dic3!$A$3:$A$99980,Produccion_UO!$H960)*$I$929</f>
        <v>8.5398870547071112E-2</v>
      </c>
      <c r="Q960" s="78">
        <f>+SUMIFS(Resultados_Dic3!L$3:L$99980,Resultados_Dic3!$F$3:$F$99980,Produccion_UO!$K960,Resultados_Dic3!$D$3:$D$99980,$L$929,Resultados_Dic3!$E$3:$E$99980,Produccion_UO!$J960,Resultados_Dic3!$A$3:$A$99980,Produccion_UO!$H960)*$I$929</f>
        <v>8.1283262327934855E-2</v>
      </c>
      <c r="R960" s="78">
        <f>+SUMIFS(Resultados_Dic3!M$3:M$99980,Resultados_Dic3!$F$3:$F$99980,Produccion_UO!$K960,Resultados_Dic3!$D$3:$D$99980,$L$929,Resultados_Dic3!$E$3:$E$99980,Produccion_UO!$J960,Resultados_Dic3!$A$3:$A$99980,Produccion_UO!$H960)*$I$929</f>
        <v>7.7167654108799069E-2</v>
      </c>
      <c r="S960" s="78">
        <f>+SUMIFS(Resultados_Dic3!N$3:N$99980,Resultados_Dic3!$F$3:$F$99980,Produccion_UO!$K960,Resultados_Dic3!$D$3:$D$99980,$L$929,Resultados_Dic3!$E$3:$E$99980,Produccion_UO!$J960,Resultados_Dic3!$A$3:$A$99980,Produccion_UO!$H960)*$I$929</f>
        <v>7.3052045889663283E-2</v>
      </c>
      <c r="T960" s="78">
        <f>+SUMIFS(Resultados_Dic3!O$3:O$99980,Resultados_Dic3!$F$3:$F$99980,Produccion_UO!$K960,Resultados_Dic3!$D$3:$D$99980,$L$929,Resultados_Dic3!$E$3:$E$99980,Produccion_UO!$J960,Resultados_Dic3!$A$3:$A$99980,Produccion_UO!$H960)*$I$929</f>
        <v>8.3226289006715706E-3</v>
      </c>
      <c r="U960" s="78">
        <f>+SUMIFS(Resultados_Dic3!P$3:P$99980,Resultados_Dic3!$F$3:$F$99980,Produccion_UO!$K960,Resultados_Dic3!$D$3:$D$99980,$L$929,Resultados_Dic3!$E$3:$E$99980,Produccion_UO!$J960,Resultados_Dic3!$A$3:$A$99980,Produccion_UO!$H960)*$I$929</f>
        <v>0</v>
      </c>
      <c r="V960" s="78">
        <f>+SUMIFS(Resultados_Dic3!Q$3:Q$99980,Resultados_Dic3!$F$3:$F$99980,Produccion_UO!$K960,Resultados_Dic3!$D$3:$D$99980,$L$929,Resultados_Dic3!$E$3:$E$99980,Produccion_UO!$J960,Resultados_Dic3!$A$3:$A$99980,Produccion_UO!$H960)*$I$929</f>
        <v>0</v>
      </c>
      <c r="W960" s="78">
        <f>+SUMIFS(Resultados_Dic3!R$3:R$99980,Resultados_Dic3!$F$3:$F$99980,Produccion_UO!$K960,Resultados_Dic3!$D$3:$D$99980,$L$929,Resultados_Dic3!$E$3:$E$99980,Produccion_UO!$J960,Resultados_Dic3!$A$3:$A$99980,Produccion_UO!$H960)*$I$929</f>
        <v>0</v>
      </c>
      <c r="X960" s="78">
        <f>+SUMIFS(Resultados_Dic3!S$3:S$99980,Resultados_Dic3!$F$3:$F$99980,Produccion_UO!$K960,Resultados_Dic3!$D$3:$D$99980,$L$929,Resultados_Dic3!$E$3:$E$99980,Produccion_UO!$J960,Resultados_Dic3!$A$3:$A$99980,Produccion_UO!$H960)*$I$929</f>
        <v>0</v>
      </c>
      <c r="Y960" s="78">
        <f>+SUMIFS(Resultados_Dic3!T$3:T$99980,Resultados_Dic3!$F$3:$F$99980,Produccion_UO!$K960,Resultados_Dic3!$D$3:$D$99980,$L$929,Resultados_Dic3!$E$3:$E$99980,Produccion_UO!$J960,Resultados_Dic3!$A$3:$A$99980,Produccion_UO!$H960)*$I$929</f>
        <v>0</v>
      </c>
      <c r="Z960" s="78">
        <f>+SUMIFS(Resultados_Dic3!U$3:U$99980,Resultados_Dic3!$F$3:$F$99980,Produccion_UO!$K960,Resultados_Dic3!$D$3:$D$99980,$L$929,Resultados_Dic3!$E$3:$E$99980,Produccion_UO!$J960,Resultados_Dic3!$A$3:$A$99980,Produccion_UO!$H960)*$I$929</f>
        <v>0</v>
      </c>
      <c r="AA960" s="78">
        <f>+SUMIFS(Resultados_Dic3!V$3:V$99980,Resultados_Dic3!$F$3:$F$99980,Produccion_UO!$K960,Resultados_Dic3!$D$3:$D$99980,$L$929,Resultados_Dic3!$E$3:$E$99980,Produccion_UO!$J960,Resultados_Dic3!$A$3:$A$99980,Produccion_UO!$H960)*$I$929</f>
        <v>0</v>
      </c>
      <c r="AB960" s="78">
        <f>+SUMIFS(Resultados_Dic3!W$3:W$99980,Resultados_Dic3!$F$3:$F$99980,Produccion_UO!$K960,Resultados_Dic3!$D$3:$D$99980,$L$929,Resultados_Dic3!$E$3:$E$99980,Produccion_UO!$J960,Resultados_Dic3!$A$3:$A$99980,Produccion_UO!$H960)*$I$929</f>
        <v>0</v>
      </c>
      <c r="AC960" s="78">
        <f>+SUMIFS(Resultados_Dic3!X$3:X$99980,Resultados_Dic3!$F$3:$F$99980,Produccion_UO!$K960,Resultados_Dic3!$D$3:$D$99980,$L$929,Resultados_Dic3!$E$3:$E$99980,Produccion_UO!$J960,Resultados_Dic3!$A$3:$A$99980,Produccion_UO!$H960)*$I$929</f>
        <v>0</v>
      </c>
      <c r="AD960" s="78">
        <f>+SUMIFS(Resultados_Dic3!Y$3:Y$99980,Resultados_Dic3!$F$3:$F$99980,Produccion_UO!$K960,Resultados_Dic3!$D$3:$D$99980,$L$929,Resultados_Dic3!$E$3:$E$99980,Produccion_UO!$J960,Resultados_Dic3!$A$3:$A$99980,Produccion_UO!$H960)*$I$929</f>
        <v>0</v>
      </c>
      <c r="AE960" s="78">
        <f>+SUMIFS(Resultados_Dic3!Z$3:Z$99980,Resultados_Dic3!$F$3:$F$99980,Produccion_UO!$K960,Resultados_Dic3!$D$3:$D$99980,$L$929,Resultados_Dic3!$E$3:$E$99980,Produccion_UO!$J960,Resultados_Dic3!$A$3:$A$99980,Produccion_UO!$H960)*$I$929</f>
        <v>0</v>
      </c>
      <c r="AF960" s="78">
        <f>+SUMIFS(Resultados_Dic3!AA$3:AA$99980,Resultados_Dic3!$F$3:$F$99980,Produccion_UO!$K960,Resultados_Dic3!$D$3:$D$99980,$L$929,Resultados_Dic3!$E$3:$E$99980,Produccion_UO!$J960,Resultados_Dic3!$A$3:$A$99980,Produccion_UO!$H960)*$I$929</f>
        <v>0</v>
      </c>
      <c r="AG960" s="78">
        <f>+SUMIFS(Resultados_Dic3!AB$3:AB$99980,Resultados_Dic3!$F$3:$F$99980,Produccion_UO!$K960,Resultados_Dic3!$D$3:$D$99980,$L$929,Resultados_Dic3!$E$3:$E$99980,Produccion_UO!$J960,Resultados_Dic3!$A$3:$A$99980,Produccion_UO!$H960)*$I$929</f>
        <v>0</v>
      </c>
      <c r="AH960" s="78">
        <f>+SUMIFS(Resultados_Dic3!AC$3:AC$99980,Resultados_Dic3!$F$3:$F$99980,Produccion_UO!$K960,Resultados_Dic3!$D$3:$D$99980,$L$929,Resultados_Dic3!$E$3:$E$99980,Produccion_UO!$J960,Resultados_Dic3!$A$3:$A$99980,Produccion_UO!$H960)*$I$929</f>
        <v>0</v>
      </c>
      <c r="AI960" s="78">
        <f>+SUMIFS(Resultados_Dic3!AD$3:AD$99980,Resultados_Dic3!$F$3:$F$99980,Produccion_UO!$K960,Resultados_Dic3!$D$3:$D$99980,$L$929,Resultados_Dic3!$E$3:$E$99980,Produccion_UO!$J960,Resultados_Dic3!$A$3:$A$99980,Produccion_UO!$H960)*$I$929</f>
        <v>0</v>
      </c>
      <c r="AJ960" s="78">
        <f>+SUMIFS(Resultados_Dic3!AE$3:AE$99980,Resultados_Dic3!$F$3:$F$99980,Produccion_UO!$K960,Resultados_Dic3!$D$3:$D$99980,$L$929,Resultados_Dic3!$E$3:$E$99980,Produccion_UO!$J960,Resultados_Dic3!$A$3:$A$99980,Produccion_UO!$H960)*$I$929</f>
        <v>0</v>
      </c>
      <c r="AK960" s="78">
        <f>+SUMIFS(Resultados_Dic3!AF$3:AF$99980,Resultados_Dic3!$F$3:$F$99980,Produccion_UO!$K960,Resultados_Dic3!$D$3:$D$99980,$L$929,Resultados_Dic3!$E$3:$E$99980,Produccion_UO!$J960,Resultados_Dic3!$A$3:$A$99980,Produccion_UO!$H960)*$I$929</f>
        <v>0</v>
      </c>
      <c r="AL960" s="78">
        <f>+SUMIFS(Resultados_Dic3!AG$3:AG$99980,Resultados_Dic3!$F$3:$F$99980,Produccion_UO!$K960,Resultados_Dic3!$D$3:$D$99980,$L$929,Resultados_Dic3!$E$3:$E$99980,Produccion_UO!$J960,Resultados_Dic3!$A$3:$A$99980,Produccion_UO!$H960)*$I$929</f>
        <v>0</v>
      </c>
      <c r="AM960" s="78">
        <f>+SUMIFS(Resultados_Dic3!AH$3:AH$99980,Resultados_Dic3!$F$3:$F$99980,Produccion_UO!$K960,Resultados_Dic3!$D$3:$D$99980,$L$929,Resultados_Dic3!$E$3:$E$99980,Produccion_UO!$J960,Resultados_Dic3!$A$3:$A$99980,Produccion_UO!$H960)*$I$929</f>
        <v>0</v>
      </c>
      <c r="AN960" s="78">
        <f>+SUMIFS(Resultados_Dic3!AI$3:AI$99980,Resultados_Dic3!$F$3:$F$99980,Produccion_UO!$K960,Resultados_Dic3!$D$3:$D$99980,$L$929,Resultados_Dic3!$E$3:$E$99980,Produccion_UO!$J960,Resultados_Dic3!$A$3:$A$99980,Produccion_UO!$H960)*$I$929</f>
        <v>0</v>
      </c>
      <c r="AO960" s="78">
        <f>+SUMIFS(Resultados_Dic3!AJ$3:AJ$99980,Resultados_Dic3!$F$3:$F$99980,Produccion_UO!$K960,Resultados_Dic3!$D$3:$D$99980,$L$929,Resultados_Dic3!$E$3:$E$99980,Produccion_UO!$J960,Resultados_Dic3!$A$3:$A$99980,Produccion_UO!$H960)*$I$929</f>
        <v>0</v>
      </c>
      <c r="AP960" s="78">
        <f>+SUMIFS(Resultados_Dic3!AK$3:AK$99980,Resultados_Dic3!$F$3:$F$99980,Produccion_UO!$K960,Resultados_Dic3!$D$3:$D$99980,$L$929,Resultados_Dic3!$E$3:$E$99980,Produccion_UO!$J960,Resultados_Dic3!$A$3:$A$99980,Produccion_UO!$H960)*$I$929</f>
        <v>0</v>
      </c>
      <c r="AQ960" s="78">
        <f>+SUMIFS(Resultados_Dic3!AL$3:AL$99980,Resultados_Dic3!$F$3:$F$99980,Produccion_UO!$K960,Resultados_Dic3!$D$3:$D$99980,$L$929,Resultados_Dic3!$E$3:$E$99980,Produccion_UO!$J960,Resultados_Dic3!$A$3:$A$99980,Produccion_UO!$H960)*$I$929</f>
        <v>0</v>
      </c>
      <c r="AR960" s="78">
        <f>+SUMIFS(Resultados_Dic3!AM$3:AM$99980,Resultados_Dic3!$F$3:$F$99980,Produccion_UO!$K960,Resultados_Dic3!$D$3:$D$99980,$L$929,Resultados_Dic3!$E$3:$E$99980,Produccion_UO!$J960,Resultados_Dic3!$A$3:$A$99980,Produccion_UO!$H960)*$I$929</f>
        <v>0</v>
      </c>
    </row>
    <row r="961" spans="8:44" x14ac:dyDescent="0.25">
      <c r="H961" s="17" t="str">
        <f t="shared" si="251"/>
        <v>DIC5</v>
      </c>
      <c r="J961" s="24" t="s">
        <v>117</v>
      </c>
      <c r="K961" s="13" t="s">
        <v>217</v>
      </c>
      <c r="L961" s="13" t="s">
        <v>328</v>
      </c>
      <c r="M961" s="78">
        <f>+SUMIFS(Resultados_Dic3!H$3:H$99980,Resultados_Dic3!$F$3:$F$99980,Produccion_UO!$K961,Resultados_Dic3!$D$3:$D$99980,$L$929,Resultados_Dic3!$E$3:$E$99980,Produccion_UO!$J961,Resultados_Dic3!$A$3:$A$99980,Produccion_UO!$H961)*$I$929</f>
        <v>1.4726022028653487</v>
      </c>
      <c r="N961" s="78">
        <f>+SUMIFS(Resultados_Dic3!I$3:I$99980,Resultados_Dic3!$F$3:$F$99980,Produccion_UO!$K961,Resultados_Dic3!$D$3:$D$99980,$L$929,Resultados_Dic3!$E$3:$E$99980,Produccion_UO!$J961,Resultados_Dic3!$A$3:$A$99980,Produccion_UO!$H961)*$I$929</f>
        <v>1.3147186160961155</v>
      </c>
      <c r="O961" s="78">
        <f>+SUMIFS(Resultados_Dic3!J$3:J$99980,Resultados_Dic3!$F$3:$F$99980,Produccion_UO!$K961,Resultados_Dic3!$D$3:$D$99980,$L$929,Resultados_Dic3!$E$3:$E$99980,Produccion_UO!$J961,Resultados_Dic3!$A$3:$A$99980,Produccion_UO!$H961)*$I$929</f>
        <v>1.1482498218840138</v>
      </c>
      <c r="P961" s="78">
        <f>+SUMIFS(Resultados_Dic3!K$3:K$99980,Resultados_Dic3!$F$3:$F$99980,Produccion_UO!$K961,Resultados_Dic3!$D$3:$D$99980,$L$929,Resultados_Dic3!$E$3:$E$99980,Produccion_UO!$J961,Resultados_Dic3!$A$3:$A$99980,Produccion_UO!$H961)*$I$929</f>
        <v>0.98178102767191222</v>
      </c>
      <c r="Q961" s="78">
        <f>+SUMIFS(Resultados_Dic3!L$3:L$99980,Resultados_Dic3!$F$3:$F$99980,Produccion_UO!$K961,Resultados_Dic3!$D$3:$D$99980,$L$929,Resultados_Dic3!$E$3:$E$99980,Produccion_UO!$J961,Resultados_Dic3!$A$3:$A$99980,Produccion_UO!$H961)*$I$929</f>
        <v>0.81531223345980608</v>
      </c>
      <c r="R961" s="78">
        <f>+SUMIFS(Resultados_Dic3!M$3:M$99980,Resultados_Dic3!$F$3:$F$99980,Produccion_UO!$K961,Resultados_Dic3!$D$3:$D$99980,$L$929,Resultados_Dic3!$E$3:$E$99980,Produccion_UO!$J961,Resultados_Dic3!$A$3:$A$99980,Produccion_UO!$H961)*$I$929</f>
        <v>0.63688276068874194</v>
      </c>
      <c r="S961" s="78">
        <f>+SUMIFS(Resultados_Dic3!N$3:N$99980,Resultados_Dic3!$F$3:$F$99980,Produccion_UO!$K961,Resultados_Dic3!$D$3:$D$99980,$L$929,Resultados_Dic3!$E$3:$E$99980,Produccion_UO!$J961,Resultados_Dic3!$A$3:$A$99980,Produccion_UO!$H961)*$I$929</f>
        <v>0.45845328791767326</v>
      </c>
      <c r="T961" s="78">
        <f>+SUMIFS(Resultados_Dic3!O$3:O$99980,Resultados_Dic3!$F$3:$F$99980,Produccion_UO!$K961,Resultados_Dic3!$D$3:$D$99980,$L$929,Resultados_Dic3!$E$3:$E$99980,Produccion_UO!$J961,Resultados_Dic3!$A$3:$A$99980,Produccion_UO!$H961)*$I$929</f>
        <v>0.33521304429584181</v>
      </c>
      <c r="U961" s="78">
        <f>+SUMIFS(Resultados_Dic3!P$3:P$99980,Resultados_Dic3!$F$3:$F$99980,Produccion_UO!$K961,Resultados_Dic3!$D$3:$D$99980,$L$929,Resultados_Dic3!$E$3:$E$99980,Produccion_UO!$J961,Resultados_Dic3!$A$3:$A$99980,Produccion_UO!$H961)*$I$929</f>
        <v>0.1810031309964748</v>
      </c>
      <c r="V961" s="78">
        <f>+SUMIFS(Resultados_Dic3!Q$3:Q$99980,Resultados_Dic3!$F$3:$F$99980,Produccion_UO!$K961,Resultados_Dic3!$D$3:$D$99980,$L$929,Resultados_Dic3!$E$3:$E$99980,Produccion_UO!$J961,Resultados_Dic3!$A$3:$A$99980,Produccion_UO!$H961)*$I$929</f>
        <v>0</v>
      </c>
      <c r="W961" s="78">
        <f>+SUMIFS(Resultados_Dic3!R$3:R$99980,Resultados_Dic3!$F$3:$F$99980,Produccion_UO!$K961,Resultados_Dic3!$D$3:$D$99980,$L$929,Resultados_Dic3!$E$3:$E$99980,Produccion_UO!$J961,Resultados_Dic3!$A$3:$A$99980,Produccion_UO!$H961)*$I$929</f>
        <v>0</v>
      </c>
      <c r="X961" s="78">
        <f>+SUMIFS(Resultados_Dic3!S$3:S$99980,Resultados_Dic3!$F$3:$F$99980,Produccion_UO!$K961,Resultados_Dic3!$D$3:$D$99980,$L$929,Resultados_Dic3!$E$3:$E$99980,Produccion_UO!$J961,Resultados_Dic3!$A$3:$A$99980,Produccion_UO!$H961)*$I$929</f>
        <v>0</v>
      </c>
      <c r="Y961" s="78">
        <f>+SUMIFS(Resultados_Dic3!T$3:T$99980,Resultados_Dic3!$F$3:$F$99980,Produccion_UO!$K961,Resultados_Dic3!$D$3:$D$99980,$L$929,Resultados_Dic3!$E$3:$E$99980,Produccion_UO!$J961,Resultados_Dic3!$A$3:$A$99980,Produccion_UO!$H961)*$I$929</f>
        <v>0</v>
      </c>
      <c r="Z961" s="78">
        <f>+SUMIFS(Resultados_Dic3!U$3:U$99980,Resultados_Dic3!$F$3:$F$99980,Produccion_UO!$K961,Resultados_Dic3!$D$3:$D$99980,$L$929,Resultados_Dic3!$E$3:$E$99980,Produccion_UO!$J961,Resultados_Dic3!$A$3:$A$99980,Produccion_UO!$H961)*$I$929</f>
        <v>0</v>
      </c>
      <c r="AA961" s="78">
        <f>+SUMIFS(Resultados_Dic3!V$3:V$99980,Resultados_Dic3!$F$3:$F$99980,Produccion_UO!$K961,Resultados_Dic3!$D$3:$D$99980,$L$929,Resultados_Dic3!$E$3:$E$99980,Produccion_UO!$J961,Resultados_Dic3!$A$3:$A$99980,Produccion_UO!$H961)*$I$929</f>
        <v>0</v>
      </c>
      <c r="AB961" s="78">
        <f>+SUMIFS(Resultados_Dic3!W$3:W$99980,Resultados_Dic3!$F$3:$F$99980,Produccion_UO!$K961,Resultados_Dic3!$D$3:$D$99980,$L$929,Resultados_Dic3!$E$3:$E$99980,Produccion_UO!$J961,Resultados_Dic3!$A$3:$A$99980,Produccion_UO!$H961)*$I$929</f>
        <v>0</v>
      </c>
      <c r="AC961" s="78">
        <f>+SUMIFS(Resultados_Dic3!X$3:X$99980,Resultados_Dic3!$F$3:$F$99980,Produccion_UO!$K961,Resultados_Dic3!$D$3:$D$99980,$L$929,Resultados_Dic3!$E$3:$E$99980,Produccion_UO!$J961,Resultados_Dic3!$A$3:$A$99980,Produccion_UO!$H961)*$I$929</f>
        <v>0</v>
      </c>
      <c r="AD961" s="78">
        <f>+SUMIFS(Resultados_Dic3!Y$3:Y$99980,Resultados_Dic3!$F$3:$F$99980,Produccion_UO!$K961,Resultados_Dic3!$D$3:$D$99980,$L$929,Resultados_Dic3!$E$3:$E$99980,Produccion_UO!$J961,Resultados_Dic3!$A$3:$A$99980,Produccion_UO!$H961)*$I$929</f>
        <v>0</v>
      </c>
      <c r="AE961" s="78">
        <f>+SUMIFS(Resultados_Dic3!Z$3:Z$99980,Resultados_Dic3!$F$3:$F$99980,Produccion_UO!$K961,Resultados_Dic3!$D$3:$D$99980,$L$929,Resultados_Dic3!$E$3:$E$99980,Produccion_UO!$J961,Resultados_Dic3!$A$3:$A$99980,Produccion_UO!$H961)*$I$929</f>
        <v>0</v>
      </c>
      <c r="AF961" s="78">
        <f>+SUMIFS(Resultados_Dic3!AA$3:AA$99980,Resultados_Dic3!$F$3:$F$99980,Produccion_UO!$K961,Resultados_Dic3!$D$3:$D$99980,$L$929,Resultados_Dic3!$E$3:$E$99980,Produccion_UO!$J961,Resultados_Dic3!$A$3:$A$99980,Produccion_UO!$H961)*$I$929</f>
        <v>0</v>
      </c>
      <c r="AG961" s="78">
        <f>+SUMIFS(Resultados_Dic3!AB$3:AB$99980,Resultados_Dic3!$F$3:$F$99980,Produccion_UO!$K961,Resultados_Dic3!$D$3:$D$99980,$L$929,Resultados_Dic3!$E$3:$E$99980,Produccion_UO!$J961,Resultados_Dic3!$A$3:$A$99980,Produccion_UO!$H961)*$I$929</f>
        <v>0</v>
      </c>
      <c r="AH961" s="78">
        <f>+SUMIFS(Resultados_Dic3!AC$3:AC$99980,Resultados_Dic3!$F$3:$F$99980,Produccion_UO!$K961,Resultados_Dic3!$D$3:$D$99980,$L$929,Resultados_Dic3!$E$3:$E$99980,Produccion_UO!$J961,Resultados_Dic3!$A$3:$A$99980,Produccion_UO!$H961)*$I$929</f>
        <v>0</v>
      </c>
      <c r="AI961" s="78">
        <f>+SUMIFS(Resultados_Dic3!AD$3:AD$99980,Resultados_Dic3!$F$3:$F$99980,Produccion_UO!$K961,Resultados_Dic3!$D$3:$D$99980,$L$929,Resultados_Dic3!$E$3:$E$99980,Produccion_UO!$J961,Resultados_Dic3!$A$3:$A$99980,Produccion_UO!$H961)*$I$929</f>
        <v>0</v>
      </c>
      <c r="AJ961" s="78">
        <f>+SUMIFS(Resultados_Dic3!AE$3:AE$99980,Resultados_Dic3!$F$3:$F$99980,Produccion_UO!$K961,Resultados_Dic3!$D$3:$D$99980,$L$929,Resultados_Dic3!$E$3:$E$99980,Produccion_UO!$J961,Resultados_Dic3!$A$3:$A$99980,Produccion_UO!$H961)*$I$929</f>
        <v>0</v>
      </c>
      <c r="AK961" s="78">
        <f>+SUMIFS(Resultados_Dic3!AF$3:AF$99980,Resultados_Dic3!$F$3:$F$99980,Produccion_UO!$K961,Resultados_Dic3!$D$3:$D$99980,$L$929,Resultados_Dic3!$E$3:$E$99980,Produccion_UO!$J961,Resultados_Dic3!$A$3:$A$99980,Produccion_UO!$H961)*$I$929</f>
        <v>0</v>
      </c>
      <c r="AL961" s="78">
        <f>+SUMIFS(Resultados_Dic3!AG$3:AG$99980,Resultados_Dic3!$F$3:$F$99980,Produccion_UO!$K961,Resultados_Dic3!$D$3:$D$99980,$L$929,Resultados_Dic3!$E$3:$E$99980,Produccion_UO!$J961,Resultados_Dic3!$A$3:$A$99980,Produccion_UO!$H961)*$I$929</f>
        <v>0</v>
      </c>
      <c r="AM961" s="78">
        <f>+SUMIFS(Resultados_Dic3!AH$3:AH$99980,Resultados_Dic3!$F$3:$F$99980,Produccion_UO!$K961,Resultados_Dic3!$D$3:$D$99980,$L$929,Resultados_Dic3!$E$3:$E$99980,Produccion_UO!$J961,Resultados_Dic3!$A$3:$A$99980,Produccion_UO!$H961)*$I$929</f>
        <v>0</v>
      </c>
      <c r="AN961" s="78">
        <f>+SUMIFS(Resultados_Dic3!AI$3:AI$99980,Resultados_Dic3!$F$3:$F$99980,Produccion_UO!$K961,Resultados_Dic3!$D$3:$D$99980,$L$929,Resultados_Dic3!$E$3:$E$99980,Produccion_UO!$J961,Resultados_Dic3!$A$3:$A$99980,Produccion_UO!$H961)*$I$929</f>
        <v>0</v>
      </c>
      <c r="AO961" s="78">
        <f>+SUMIFS(Resultados_Dic3!AJ$3:AJ$99980,Resultados_Dic3!$F$3:$F$99980,Produccion_UO!$K961,Resultados_Dic3!$D$3:$D$99980,$L$929,Resultados_Dic3!$E$3:$E$99980,Produccion_UO!$J961,Resultados_Dic3!$A$3:$A$99980,Produccion_UO!$H961)*$I$929</f>
        <v>0</v>
      </c>
      <c r="AP961" s="78">
        <f>+SUMIFS(Resultados_Dic3!AK$3:AK$99980,Resultados_Dic3!$F$3:$F$99980,Produccion_UO!$K961,Resultados_Dic3!$D$3:$D$99980,$L$929,Resultados_Dic3!$E$3:$E$99980,Produccion_UO!$J961,Resultados_Dic3!$A$3:$A$99980,Produccion_UO!$H961)*$I$929</f>
        <v>0</v>
      </c>
      <c r="AQ961" s="78">
        <f>+SUMIFS(Resultados_Dic3!AL$3:AL$99980,Resultados_Dic3!$F$3:$F$99980,Produccion_UO!$K961,Resultados_Dic3!$D$3:$D$99980,$L$929,Resultados_Dic3!$E$3:$E$99980,Produccion_UO!$J961,Resultados_Dic3!$A$3:$A$99980,Produccion_UO!$H961)*$I$929</f>
        <v>0</v>
      </c>
      <c r="AR961" s="78">
        <f>+SUMIFS(Resultados_Dic3!AM$3:AM$99980,Resultados_Dic3!$F$3:$F$99980,Produccion_UO!$K961,Resultados_Dic3!$D$3:$D$99980,$L$929,Resultados_Dic3!$E$3:$E$99980,Produccion_UO!$J961,Resultados_Dic3!$A$3:$A$99980,Produccion_UO!$H961)*$I$929</f>
        <v>0</v>
      </c>
    </row>
    <row r="962" spans="8:44" x14ac:dyDescent="0.25">
      <c r="H962" s="17" t="str">
        <f t="shared" si="251"/>
        <v>DIC5</v>
      </c>
      <c r="J962" s="24" t="s">
        <v>118</v>
      </c>
      <c r="K962" s="13" t="s">
        <v>218</v>
      </c>
      <c r="L962" s="13" t="s">
        <v>330</v>
      </c>
      <c r="M962" s="78">
        <f>+SUMIFS(Resultados_Dic3!H$3:H$99980,Resultados_Dic3!$F$3:$F$99980,Produccion_UO!$K962,Resultados_Dic3!$D$3:$D$99980,$L$929,Resultados_Dic3!$E$3:$E$99980,Produccion_UO!$J962,Resultados_Dic3!$A$3:$A$99980,Produccion_UO!$H962)*$I$929</f>
        <v>0.31693446462811797</v>
      </c>
      <c r="N962" s="78">
        <f>+SUMIFS(Resultados_Dic3!I$3:I$99980,Resultados_Dic3!$F$3:$F$99980,Produccion_UO!$K962,Resultados_Dic3!$D$3:$D$99980,$L$929,Resultados_Dic3!$E$3:$E$99980,Produccion_UO!$J962,Resultados_Dic3!$A$3:$A$99980,Produccion_UO!$H962)*$I$929</f>
        <v>0.28912450687059815</v>
      </c>
      <c r="O962" s="78">
        <f>+SUMIFS(Resultados_Dic3!J$3:J$99980,Resultados_Dic3!$F$3:$F$99980,Produccion_UO!$K962,Resultados_Dic3!$D$3:$D$99980,$L$929,Resultados_Dic3!$E$3:$E$99980,Produccion_UO!$J962,Resultados_Dic3!$A$3:$A$99980,Produccion_UO!$H962)*$I$929</f>
        <v>0.27156585864023308</v>
      </c>
      <c r="P962" s="78">
        <f>+SUMIFS(Resultados_Dic3!K$3:K$99980,Resultados_Dic3!$F$3:$F$99980,Produccion_UO!$K962,Resultados_Dic3!$D$3:$D$99980,$L$929,Resultados_Dic3!$E$3:$E$99980,Produccion_UO!$J962,Resultados_Dic3!$A$3:$A$99980,Produccion_UO!$H962)*$I$929</f>
        <v>0.25400721040986796</v>
      </c>
      <c r="Q962" s="78">
        <f>+SUMIFS(Resultados_Dic3!L$3:L$99980,Resultados_Dic3!$F$3:$F$99980,Produccion_UO!$K962,Resultados_Dic3!$D$3:$D$99980,$L$929,Resultados_Dic3!$E$3:$E$99980,Produccion_UO!$J962,Resultados_Dic3!$A$3:$A$99980,Produccion_UO!$H962)*$I$929</f>
        <v>0.23644856217950291</v>
      </c>
      <c r="R962" s="78">
        <f>+SUMIFS(Resultados_Dic3!M$3:M$99980,Resultados_Dic3!$F$3:$F$99980,Produccion_UO!$K962,Resultados_Dic3!$D$3:$D$99980,$L$929,Resultados_Dic3!$E$3:$E$99980,Produccion_UO!$J962,Resultados_Dic3!$A$3:$A$99980,Produccion_UO!$H962)*$I$929</f>
        <v>0.21095050651237512</v>
      </c>
      <c r="S962" s="78">
        <f>+SUMIFS(Resultados_Dic3!N$3:N$99980,Resultados_Dic3!$F$3:$F$99980,Produccion_UO!$K962,Resultados_Dic3!$D$3:$D$99980,$L$929,Resultados_Dic3!$E$3:$E$99980,Produccion_UO!$J962,Resultados_Dic3!$A$3:$A$99980,Produccion_UO!$H962)*$I$929</f>
        <v>0.18545245084524734</v>
      </c>
      <c r="T962" s="78">
        <f>+SUMIFS(Resultados_Dic3!O$3:O$99980,Resultados_Dic3!$F$3:$F$99980,Produccion_UO!$K962,Resultados_Dic3!$D$3:$D$99980,$L$929,Resultados_Dic3!$E$3:$E$99980,Produccion_UO!$J962,Resultados_Dic3!$A$3:$A$99980,Produccion_UO!$H962)*$I$929</f>
        <v>0.16421891584659062</v>
      </c>
      <c r="U962" s="78">
        <f>+SUMIFS(Resultados_Dic3!P$3:P$99980,Resultados_Dic3!$F$3:$F$99980,Produccion_UO!$K962,Resultados_Dic3!$D$3:$D$99980,$L$929,Resultados_Dic3!$E$3:$E$99980,Produccion_UO!$J962,Resultados_Dic3!$A$3:$A$99980,Produccion_UO!$H962)*$I$929</f>
        <v>0.14298538084793352</v>
      </c>
      <c r="V962" s="78">
        <f>+SUMIFS(Resultados_Dic3!Q$3:Q$99980,Resultados_Dic3!$F$3:$F$99980,Produccion_UO!$K962,Resultados_Dic3!$D$3:$D$99980,$L$929,Resultados_Dic3!$E$3:$E$99980,Produccion_UO!$J962,Resultados_Dic3!$A$3:$A$99980,Produccion_UO!$H962)*$I$929</f>
        <v>0.12273582905312146</v>
      </c>
      <c r="W962" s="78">
        <f>+SUMIFS(Resultados_Dic3!R$3:R$99980,Resultados_Dic3!$F$3:$F$99980,Produccion_UO!$K962,Resultados_Dic3!$D$3:$D$99980,$L$929,Resultados_Dic3!$E$3:$E$99980,Produccion_UO!$J962,Resultados_Dic3!$A$3:$A$99980,Produccion_UO!$H962)*$I$929</f>
        <v>0.10248627725830939</v>
      </c>
      <c r="X962" s="78">
        <f>+SUMIFS(Resultados_Dic3!S$3:S$99980,Resultados_Dic3!$F$3:$F$99980,Produccion_UO!$K962,Resultados_Dic3!$D$3:$D$99980,$L$929,Resultados_Dic3!$E$3:$E$99980,Produccion_UO!$J962,Resultados_Dic3!$A$3:$A$99980,Produccion_UO!$H962)*$I$929</f>
        <v>8.2236725463496863E-2</v>
      </c>
      <c r="Y962" s="78">
        <f>+SUMIFS(Resultados_Dic3!T$3:T$99980,Resultados_Dic3!$F$3:$F$99980,Produccion_UO!$K962,Resultados_Dic3!$D$3:$D$99980,$L$929,Resultados_Dic3!$E$3:$E$99980,Produccion_UO!$J962,Resultados_Dic3!$A$3:$A$99980,Produccion_UO!$H962)*$I$929</f>
        <v>7.1756947827144882E-2</v>
      </c>
      <c r="Z962" s="78">
        <f>+SUMIFS(Resultados_Dic3!U$3:U$99980,Resultados_Dic3!$F$3:$F$99980,Produccion_UO!$K962,Resultados_Dic3!$D$3:$D$99980,$L$929,Resultados_Dic3!$E$3:$E$99980,Produccion_UO!$J962,Resultados_Dic3!$A$3:$A$99980,Produccion_UO!$H962)*$I$929</f>
        <v>6.1277170190792908E-2</v>
      </c>
      <c r="AA962" s="78">
        <f>+SUMIFS(Resultados_Dic3!V$3:V$99980,Resultados_Dic3!$F$3:$F$99980,Produccion_UO!$K962,Resultados_Dic3!$D$3:$D$99980,$L$929,Resultados_Dic3!$E$3:$E$99980,Produccion_UO!$J962,Resultados_Dic3!$A$3:$A$99980,Produccion_UO!$H962)*$I$929</f>
        <v>0</v>
      </c>
      <c r="AB962" s="78">
        <f>+SUMIFS(Resultados_Dic3!W$3:W$99980,Resultados_Dic3!$F$3:$F$99980,Produccion_UO!$K962,Resultados_Dic3!$D$3:$D$99980,$L$929,Resultados_Dic3!$E$3:$E$99980,Produccion_UO!$J962,Resultados_Dic3!$A$3:$A$99980,Produccion_UO!$H962)*$I$929</f>
        <v>0</v>
      </c>
      <c r="AC962" s="78">
        <f>+SUMIFS(Resultados_Dic3!X$3:X$99980,Resultados_Dic3!$F$3:$F$99980,Produccion_UO!$K962,Resultados_Dic3!$D$3:$D$99980,$L$929,Resultados_Dic3!$E$3:$E$99980,Produccion_UO!$J962,Resultados_Dic3!$A$3:$A$99980,Produccion_UO!$H962)*$I$929</f>
        <v>0</v>
      </c>
      <c r="AD962" s="78">
        <f>+SUMIFS(Resultados_Dic3!Y$3:Y$99980,Resultados_Dic3!$F$3:$F$99980,Produccion_UO!$K962,Resultados_Dic3!$D$3:$D$99980,$L$929,Resultados_Dic3!$E$3:$E$99980,Produccion_UO!$J962,Resultados_Dic3!$A$3:$A$99980,Produccion_UO!$H962)*$I$929</f>
        <v>0</v>
      </c>
      <c r="AE962" s="78">
        <f>+SUMIFS(Resultados_Dic3!Z$3:Z$99980,Resultados_Dic3!$F$3:$F$99980,Produccion_UO!$K962,Resultados_Dic3!$D$3:$D$99980,$L$929,Resultados_Dic3!$E$3:$E$99980,Produccion_UO!$J962,Resultados_Dic3!$A$3:$A$99980,Produccion_UO!$H962)*$I$929</f>
        <v>0</v>
      </c>
      <c r="AF962" s="78">
        <f>+SUMIFS(Resultados_Dic3!AA$3:AA$99980,Resultados_Dic3!$F$3:$F$99980,Produccion_UO!$K962,Resultados_Dic3!$D$3:$D$99980,$L$929,Resultados_Dic3!$E$3:$E$99980,Produccion_UO!$J962,Resultados_Dic3!$A$3:$A$99980,Produccion_UO!$H962)*$I$929</f>
        <v>0</v>
      </c>
      <c r="AG962" s="78">
        <f>+SUMIFS(Resultados_Dic3!AB$3:AB$99980,Resultados_Dic3!$F$3:$F$99980,Produccion_UO!$K962,Resultados_Dic3!$D$3:$D$99980,$L$929,Resultados_Dic3!$E$3:$E$99980,Produccion_UO!$J962,Resultados_Dic3!$A$3:$A$99980,Produccion_UO!$H962)*$I$929</f>
        <v>0</v>
      </c>
      <c r="AH962" s="78">
        <f>+SUMIFS(Resultados_Dic3!AC$3:AC$99980,Resultados_Dic3!$F$3:$F$99980,Produccion_UO!$K962,Resultados_Dic3!$D$3:$D$99980,$L$929,Resultados_Dic3!$E$3:$E$99980,Produccion_UO!$J962,Resultados_Dic3!$A$3:$A$99980,Produccion_UO!$H962)*$I$929</f>
        <v>0</v>
      </c>
      <c r="AI962" s="78">
        <f>+SUMIFS(Resultados_Dic3!AD$3:AD$99980,Resultados_Dic3!$F$3:$F$99980,Produccion_UO!$K962,Resultados_Dic3!$D$3:$D$99980,$L$929,Resultados_Dic3!$E$3:$E$99980,Produccion_UO!$J962,Resultados_Dic3!$A$3:$A$99980,Produccion_UO!$H962)*$I$929</f>
        <v>0</v>
      </c>
      <c r="AJ962" s="78">
        <f>+SUMIFS(Resultados_Dic3!AE$3:AE$99980,Resultados_Dic3!$F$3:$F$99980,Produccion_UO!$K962,Resultados_Dic3!$D$3:$D$99980,$L$929,Resultados_Dic3!$E$3:$E$99980,Produccion_UO!$J962,Resultados_Dic3!$A$3:$A$99980,Produccion_UO!$H962)*$I$929</f>
        <v>0</v>
      </c>
      <c r="AK962" s="78">
        <f>+SUMIFS(Resultados_Dic3!AF$3:AF$99980,Resultados_Dic3!$F$3:$F$99980,Produccion_UO!$K962,Resultados_Dic3!$D$3:$D$99980,$L$929,Resultados_Dic3!$E$3:$E$99980,Produccion_UO!$J962,Resultados_Dic3!$A$3:$A$99980,Produccion_UO!$H962)*$I$929</f>
        <v>0</v>
      </c>
      <c r="AL962" s="78">
        <f>+SUMIFS(Resultados_Dic3!AG$3:AG$99980,Resultados_Dic3!$F$3:$F$99980,Produccion_UO!$K962,Resultados_Dic3!$D$3:$D$99980,$L$929,Resultados_Dic3!$E$3:$E$99980,Produccion_UO!$J962,Resultados_Dic3!$A$3:$A$99980,Produccion_UO!$H962)*$I$929</f>
        <v>0</v>
      </c>
      <c r="AM962" s="78">
        <f>+SUMIFS(Resultados_Dic3!AH$3:AH$99980,Resultados_Dic3!$F$3:$F$99980,Produccion_UO!$K962,Resultados_Dic3!$D$3:$D$99980,$L$929,Resultados_Dic3!$E$3:$E$99980,Produccion_UO!$J962,Resultados_Dic3!$A$3:$A$99980,Produccion_UO!$H962)*$I$929</f>
        <v>0</v>
      </c>
      <c r="AN962" s="78">
        <f>+SUMIFS(Resultados_Dic3!AI$3:AI$99980,Resultados_Dic3!$F$3:$F$99980,Produccion_UO!$K962,Resultados_Dic3!$D$3:$D$99980,$L$929,Resultados_Dic3!$E$3:$E$99980,Produccion_UO!$J962,Resultados_Dic3!$A$3:$A$99980,Produccion_UO!$H962)*$I$929</f>
        <v>0</v>
      </c>
      <c r="AO962" s="78">
        <f>+SUMIFS(Resultados_Dic3!AJ$3:AJ$99980,Resultados_Dic3!$F$3:$F$99980,Produccion_UO!$K962,Resultados_Dic3!$D$3:$D$99980,$L$929,Resultados_Dic3!$E$3:$E$99980,Produccion_UO!$J962,Resultados_Dic3!$A$3:$A$99980,Produccion_UO!$H962)*$I$929</f>
        <v>0</v>
      </c>
      <c r="AP962" s="78">
        <f>+SUMIFS(Resultados_Dic3!AK$3:AK$99980,Resultados_Dic3!$F$3:$F$99980,Produccion_UO!$K962,Resultados_Dic3!$D$3:$D$99980,$L$929,Resultados_Dic3!$E$3:$E$99980,Produccion_UO!$J962,Resultados_Dic3!$A$3:$A$99980,Produccion_UO!$H962)*$I$929</f>
        <v>0</v>
      </c>
      <c r="AQ962" s="78">
        <f>+SUMIFS(Resultados_Dic3!AL$3:AL$99980,Resultados_Dic3!$F$3:$F$99980,Produccion_UO!$K962,Resultados_Dic3!$D$3:$D$99980,$L$929,Resultados_Dic3!$E$3:$E$99980,Produccion_UO!$J962,Resultados_Dic3!$A$3:$A$99980,Produccion_UO!$H962)*$I$929</f>
        <v>0</v>
      </c>
      <c r="AR962" s="78">
        <f>+SUMIFS(Resultados_Dic3!AM$3:AM$99980,Resultados_Dic3!$F$3:$F$99980,Produccion_UO!$K962,Resultados_Dic3!$D$3:$D$99980,$L$929,Resultados_Dic3!$E$3:$E$99980,Produccion_UO!$J962,Resultados_Dic3!$A$3:$A$99980,Produccion_UO!$H962)*$I$929</f>
        <v>0</v>
      </c>
    </row>
    <row r="963" spans="8:44" x14ac:dyDescent="0.25">
      <c r="H963" s="17" t="str">
        <f t="shared" si="251"/>
        <v>DIC5</v>
      </c>
      <c r="J963" s="24" t="s">
        <v>59</v>
      </c>
      <c r="K963" s="13" t="s">
        <v>467</v>
      </c>
      <c r="L963" s="13" t="s">
        <v>332</v>
      </c>
      <c r="M963" s="78">
        <f>+SUMIFS(Resultados_Dic3!H$3:H$99980,Resultados_Dic3!$F$3:$F$99980,Produccion_UO!$K963,Resultados_Dic3!$D$3:$D$99980,$L$929,Resultados_Dic3!$E$3:$E$99980,Produccion_UO!$J963,Resultados_Dic3!$A$3:$A$99980,Produccion_UO!$H963)*$I$929</f>
        <v>0</v>
      </c>
      <c r="N963" s="78">
        <f>+SUMIFS(Resultados_Dic3!I$3:I$99980,Resultados_Dic3!$F$3:$F$99980,Produccion_UO!$K963,Resultados_Dic3!$D$3:$D$99980,$L$929,Resultados_Dic3!$E$3:$E$99980,Produccion_UO!$J963,Resultados_Dic3!$A$3:$A$99980,Produccion_UO!$H963)*$I$929</f>
        <v>0</v>
      </c>
      <c r="O963" s="78">
        <f>+SUMIFS(Resultados_Dic3!J$3:J$99980,Resultados_Dic3!$F$3:$F$99980,Produccion_UO!$K963,Resultados_Dic3!$D$3:$D$99980,$L$929,Resultados_Dic3!$E$3:$E$99980,Produccion_UO!$J963,Resultados_Dic3!$A$3:$A$99980,Produccion_UO!$H963)*$I$929</f>
        <v>0</v>
      </c>
      <c r="P963" s="78">
        <f>+SUMIFS(Resultados_Dic3!K$3:K$99980,Resultados_Dic3!$F$3:$F$99980,Produccion_UO!$K963,Resultados_Dic3!$D$3:$D$99980,$L$929,Resultados_Dic3!$E$3:$E$99980,Produccion_UO!$J963,Resultados_Dic3!$A$3:$A$99980,Produccion_UO!$H963)*$I$929</f>
        <v>0</v>
      </c>
      <c r="Q963" s="78">
        <f>+SUMIFS(Resultados_Dic3!L$3:L$99980,Resultados_Dic3!$F$3:$F$99980,Produccion_UO!$K963,Resultados_Dic3!$D$3:$D$99980,$L$929,Resultados_Dic3!$E$3:$E$99980,Produccion_UO!$J963,Resultados_Dic3!$A$3:$A$99980,Produccion_UO!$H963)*$I$929</f>
        <v>0</v>
      </c>
      <c r="R963" s="78">
        <f>+SUMIFS(Resultados_Dic3!M$3:M$99980,Resultados_Dic3!$F$3:$F$99980,Produccion_UO!$K963,Resultados_Dic3!$D$3:$D$99980,$L$929,Resultados_Dic3!$E$3:$E$99980,Produccion_UO!$J963,Resultados_Dic3!$A$3:$A$99980,Produccion_UO!$H963)*$I$929</f>
        <v>0</v>
      </c>
      <c r="S963" s="78">
        <f>+SUMIFS(Resultados_Dic3!N$3:N$99980,Resultados_Dic3!$F$3:$F$99980,Produccion_UO!$K963,Resultados_Dic3!$D$3:$D$99980,$L$929,Resultados_Dic3!$E$3:$E$99980,Produccion_UO!$J963,Resultados_Dic3!$A$3:$A$99980,Produccion_UO!$H963)*$I$929</f>
        <v>0</v>
      </c>
      <c r="T963" s="78">
        <f>+SUMIFS(Resultados_Dic3!O$3:O$99980,Resultados_Dic3!$F$3:$F$99980,Produccion_UO!$K963,Resultados_Dic3!$D$3:$D$99980,$L$929,Resultados_Dic3!$E$3:$E$99980,Produccion_UO!$J963,Resultados_Dic3!$A$3:$A$99980,Produccion_UO!$H963)*$I$929</f>
        <v>0</v>
      </c>
      <c r="U963" s="78">
        <f>+SUMIFS(Resultados_Dic3!P$3:P$99980,Resultados_Dic3!$F$3:$F$99980,Produccion_UO!$K963,Resultados_Dic3!$D$3:$D$99980,$L$929,Resultados_Dic3!$E$3:$E$99980,Produccion_UO!$J963,Resultados_Dic3!$A$3:$A$99980,Produccion_UO!$H963)*$I$929</f>
        <v>0</v>
      </c>
      <c r="V963" s="78">
        <f>+SUMIFS(Resultados_Dic3!Q$3:Q$99980,Resultados_Dic3!$F$3:$F$99980,Produccion_UO!$K963,Resultados_Dic3!$D$3:$D$99980,$L$929,Resultados_Dic3!$E$3:$E$99980,Produccion_UO!$J963,Resultados_Dic3!$A$3:$A$99980,Produccion_UO!$H963)*$I$929</f>
        <v>0</v>
      </c>
      <c r="W963" s="78">
        <f>+SUMIFS(Resultados_Dic3!R$3:R$99980,Resultados_Dic3!$F$3:$F$99980,Produccion_UO!$K963,Resultados_Dic3!$D$3:$D$99980,$L$929,Resultados_Dic3!$E$3:$E$99980,Produccion_UO!$J963,Resultados_Dic3!$A$3:$A$99980,Produccion_UO!$H963)*$I$929</f>
        <v>0</v>
      </c>
      <c r="X963" s="78">
        <f>+SUMIFS(Resultados_Dic3!S$3:S$99980,Resultados_Dic3!$F$3:$F$99980,Produccion_UO!$K963,Resultados_Dic3!$D$3:$D$99980,$L$929,Resultados_Dic3!$E$3:$E$99980,Produccion_UO!$J963,Resultados_Dic3!$A$3:$A$99980,Produccion_UO!$H963)*$I$929</f>
        <v>0</v>
      </c>
      <c r="Y963" s="78">
        <f>+SUMIFS(Resultados_Dic3!T$3:T$99980,Resultados_Dic3!$F$3:$F$99980,Produccion_UO!$K963,Resultados_Dic3!$D$3:$D$99980,$L$929,Resultados_Dic3!$E$3:$E$99980,Produccion_UO!$J963,Resultados_Dic3!$A$3:$A$99980,Produccion_UO!$H963)*$I$929</f>
        <v>0</v>
      </c>
      <c r="Z963" s="78">
        <f>+SUMIFS(Resultados_Dic3!U$3:U$99980,Resultados_Dic3!$F$3:$F$99980,Produccion_UO!$K963,Resultados_Dic3!$D$3:$D$99980,$L$929,Resultados_Dic3!$E$3:$E$99980,Produccion_UO!$J963,Resultados_Dic3!$A$3:$A$99980,Produccion_UO!$H963)*$I$929</f>
        <v>0</v>
      </c>
      <c r="AA963" s="78">
        <f>+SUMIFS(Resultados_Dic3!V$3:V$99980,Resultados_Dic3!$F$3:$F$99980,Produccion_UO!$K963,Resultados_Dic3!$D$3:$D$99980,$L$929,Resultados_Dic3!$E$3:$E$99980,Produccion_UO!$J963,Resultados_Dic3!$A$3:$A$99980,Produccion_UO!$H963)*$I$929</f>
        <v>0</v>
      </c>
      <c r="AB963" s="78">
        <f>+SUMIFS(Resultados_Dic3!W$3:W$99980,Resultados_Dic3!$F$3:$F$99980,Produccion_UO!$K963,Resultados_Dic3!$D$3:$D$99980,$L$929,Resultados_Dic3!$E$3:$E$99980,Produccion_UO!$J963,Resultados_Dic3!$A$3:$A$99980,Produccion_UO!$H963)*$I$929</f>
        <v>0</v>
      </c>
      <c r="AC963" s="78">
        <f>+SUMIFS(Resultados_Dic3!X$3:X$99980,Resultados_Dic3!$F$3:$F$99980,Produccion_UO!$K963,Resultados_Dic3!$D$3:$D$99980,$L$929,Resultados_Dic3!$E$3:$E$99980,Produccion_UO!$J963,Resultados_Dic3!$A$3:$A$99980,Produccion_UO!$H963)*$I$929</f>
        <v>0</v>
      </c>
      <c r="AD963" s="78">
        <f>+SUMIFS(Resultados_Dic3!Y$3:Y$99980,Resultados_Dic3!$F$3:$F$99980,Produccion_UO!$K963,Resultados_Dic3!$D$3:$D$99980,$L$929,Resultados_Dic3!$E$3:$E$99980,Produccion_UO!$J963,Resultados_Dic3!$A$3:$A$99980,Produccion_UO!$H963)*$I$929</f>
        <v>0</v>
      </c>
      <c r="AE963" s="78">
        <f>+SUMIFS(Resultados_Dic3!Z$3:Z$99980,Resultados_Dic3!$F$3:$F$99980,Produccion_UO!$K963,Resultados_Dic3!$D$3:$D$99980,$L$929,Resultados_Dic3!$E$3:$E$99980,Produccion_UO!$J963,Resultados_Dic3!$A$3:$A$99980,Produccion_UO!$H963)*$I$929</f>
        <v>0</v>
      </c>
      <c r="AF963" s="78">
        <f>+SUMIFS(Resultados_Dic3!AA$3:AA$99980,Resultados_Dic3!$F$3:$F$99980,Produccion_UO!$K963,Resultados_Dic3!$D$3:$D$99980,$L$929,Resultados_Dic3!$E$3:$E$99980,Produccion_UO!$J963,Resultados_Dic3!$A$3:$A$99980,Produccion_UO!$H963)*$I$929</f>
        <v>0</v>
      </c>
      <c r="AG963" s="78">
        <f>+SUMIFS(Resultados_Dic3!AB$3:AB$99980,Resultados_Dic3!$F$3:$F$99980,Produccion_UO!$K963,Resultados_Dic3!$D$3:$D$99980,$L$929,Resultados_Dic3!$E$3:$E$99980,Produccion_UO!$J963,Resultados_Dic3!$A$3:$A$99980,Produccion_UO!$H963)*$I$929</f>
        <v>0</v>
      </c>
      <c r="AH963" s="78">
        <f>+SUMIFS(Resultados_Dic3!AC$3:AC$99980,Resultados_Dic3!$F$3:$F$99980,Produccion_UO!$K963,Resultados_Dic3!$D$3:$D$99980,$L$929,Resultados_Dic3!$E$3:$E$99980,Produccion_UO!$J963,Resultados_Dic3!$A$3:$A$99980,Produccion_UO!$H963)*$I$929</f>
        <v>0</v>
      </c>
      <c r="AI963" s="78">
        <f>+SUMIFS(Resultados_Dic3!AD$3:AD$99980,Resultados_Dic3!$F$3:$F$99980,Produccion_UO!$K963,Resultados_Dic3!$D$3:$D$99980,$L$929,Resultados_Dic3!$E$3:$E$99980,Produccion_UO!$J963,Resultados_Dic3!$A$3:$A$99980,Produccion_UO!$H963)*$I$929</f>
        <v>0</v>
      </c>
      <c r="AJ963" s="78">
        <f>+SUMIFS(Resultados_Dic3!AE$3:AE$99980,Resultados_Dic3!$F$3:$F$99980,Produccion_UO!$K963,Resultados_Dic3!$D$3:$D$99980,$L$929,Resultados_Dic3!$E$3:$E$99980,Produccion_UO!$J963,Resultados_Dic3!$A$3:$A$99980,Produccion_UO!$H963)*$I$929</f>
        <v>0</v>
      </c>
      <c r="AK963" s="78">
        <f>+SUMIFS(Resultados_Dic3!AF$3:AF$99980,Resultados_Dic3!$F$3:$F$99980,Produccion_UO!$K963,Resultados_Dic3!$D$3:$D$99980,$L$929,Resultados_Dic3!$E$3:$E$99980,Produccion_UO!$J963,Resultados_Dic3!$A$3:$A$99980,Produccion_UO!$H963)*$I$929</f>
        <v>0</v>
      </c>
      <c r="AL963" s="78">
        <f>+SUMIFS(Resultados_Dic3!AG$3:AG$99980,Resultados_Dic3!$F$3:$F$99980,Produccion_UO!$K963,Resultados_Dic3!$D$3:$D$99980,$L$929,Resultados_Dic3!$E$3:$E$99980,Produccion_UO!$J963,Resultados_Dic3!$A$3:$A$99980,Produccion_UO!$H963)*$I$929</f>
        <v>0</v>
      </c>
      <c r="AM963" s="78">
        <f>+SUMIFS(Resultados_Dic3!AH$3:AH$99980,Resultados_Dic3!$F$3:$F$99980,Produccion_UO!$K963,Resultados_Dic3!$D$3:$D$99980,$L$929,Resultados_Dic3!$E$3:$E$99980,Produccion_UO!$J963,Resultados_Dic3!$A$3:$A$99980,Produccion_UO!$H963)*$I$929</f>
        <v>0</v>
      </c>
      <c r="AN963" s="78">
        <f>+SUMIFS(Resultados_Dic3!AI$3:AI$99980,Resultados_Dic3!$F$3:$F$99980,Produccion_UO!$K963,Resultados_Dic3!$D$3:$D$99980,$L$929,Resultados_Dic3!$E$3:$E$99980,Produccion_UO!$J963,Resultados_Dic3!$A$3:$A$99980,Produccion_UO!$H963)*$I$929</f>
        <v>0</v>
      </c>
      <c r="AO963" s="78">
        <f>+SUMIFS(Resultados_Dic3!AJ$3:AJ$99980,Resultados_Dic3!$F$3:$F$99980,Produccion_UO!$K963,Resultados_Dic3!$D$3:$D$99980,$L$929,Resultados_Dic3!$E$3:$E$99980,Produccion_UO!$J963,Resultados_Dic3!$A$3:$A$99980,Produccion_UO!$H963)*$I$929</f>
        <v>0</v>
      </c>
      <c r="AP963" s="78">
        <f>+SUMIFS(Resultados_Dic3!AK$3:AK$99980,Resultados_Dic3!$F$3:$F$99980,Produccion_UO!$K963,Resultados_Dic3!$D$3:$D$99980,$L$929,Resultados_Dic3!$E$3:$E$99980,Produccion_UO!$J963,Resultados_Dic3!$A$3:$A$99980,Produccion_UO!$H963)*$I$929</f>
        <v>0</v>
      </c>
      <c r="AQ963" s="78">
        <f>+SUMIFS(Resultados_Dic3!AL$3:AL$99980,Resultados_Dic3!$F$3:$F$99980,Produccion_UO!$K963,Resultados_Dic3!$D$3:$D$99980,$L$929,Resultados_Dic3!$E$3:$E$99980,Produccion_UO!$J963,Resultados_Dic3!$A$3:$A$99980,Produccion_UO!$H963)*$I$929</f>
        <v>0</v>
      </c>
      <c r="AR963" s="78">
        <f>+SUMIFS(Resultados_Dic3!AM$3:AM$99980,Resultados_Dic3!$F$3:$F$99980,Produccion_UO!$K963,Resultados_Dic3!$D$3:$D$99980,$L$929,Resultados_Dic3!$E$3:$E$99980,Produccion_UO!$J963,Resultados_Dic3!$A$3:$A$99980,Produccion_UO!$H963)*$I$929</f>
        <v>0</v>
      </c>
    </row>
    <row r="964" spans="8:44" x14ac:dyDescent="0.25">
      <c r="H964" s="17" t="str">
        <f t="shared" si="251"/>
        <v>DIC5</v>
      </c>
      <c r="J964" s="24"/>
      <c r="K964" s="248" t="s">
        <v>733</v>
      </c>
      <c r="L964" s="230" t="s">
        <v>712</v>
      </c>
      <c r="M964" s="78">
        <f>+SUM(M965:M971)</f>
        <v>0.66202842816454988</v>
      </c>
      <c r="N964" s="78">
        <f t="shared" ref="N964:AR964" si="264">+SUM(N965:N971)</f>
        <v>0.66102470547462377</v>
      </c>
      <c r="O964" s="78">
        <f t="shared" si="264"/>
        <v>0.66026717891618891</v>
      </c>
      <c r="P964" s="78">
        <f t="shared" si="264"/>
        <v>0.65950965235775416</v>
      </c>
      <c r="Q964" s="78">
        <f t="shared" si="264"/>
        <v>0.6587521257993193</v>
      </c>
      <c r="R964" s="78">
        <f t="shared" si="264"/>
        <v>0.6426792261847093</v>
      </c>
      <c r="S964" s="78">
        <f t="shared" si="264"/>
        <v>0.63665882520709405</v>
      </c>
      <c r="T964" s="78">
        <f t="shared" si="264"/>
        <v>0.44005965466572822</v>
      </c>
      <c r="U964" s="78">
        <f t="shared" si="264"/>
        <v>0.44005965466572822</v>
      </c>
      <c r="V964" s="78">
        <f t="shared" si="264"/>
        <v>0.44005965466572822</v>
      </c>
      <c r="W964" s="78">
        <f t="shared" si="264"/>
        <v>0.44005965466572822</v>
      </c>
      <c r="X964" s="78">
        <f t="shared" si="264"/>
        <v>0.44005965466572822</v>
      </c>
      <c r="Y964" s="78">
        <f t="shared" si="264"/>
        <v>0.44005965466572822</v>
      </c>
      <c r="Z964" s="78">
        <f t="shared" si="264"/>
        <v>0.44005965466572822</v>
      </c>
      <c r="AA964" s="78">
        <f t="shared" si="264"/>
        <v>0</v>
      </c>
      <c r="AB964" s="78">
        <f t="shared" si="264"/>
        <v>0</v>
      </c>
      <c r="AC964" s="78">
        <f t="shared" si="264"/>
        <v>0</v>
      </c>
      <c r="AD964" s="78">
        <f t="shared" si="264"/>
        <v>0</v>
      </c>
      <c r="AE964" s="78">
        <f t="shared" si="264"/>
        <v>0</v>
      </c>
      <c r="AF964" s="78">
        <f t="shared" si="264"/>
        <v>0</v>
      </c>
      <c r="AG964" s="78">
        <f t="shared" si="264"/>
        <v>0</v>
      </c>
      <c r="AH964" s="78">
        <f t="shared" si="264"/>
        <v>0</v>
      </c>
      <c r="AI964" s="78">
        <f t="shared" si="264"/>
        <v>0</v>
      </c>
      <c r="AJ964" s="78">
        <f t="shared" si="264"/>
        <v>0</v>
      </c>
      <c r="AK964" s="78">
        <f t="shared" si="264"/>
        <v>0</v>
      </c>
      <c r="AL964" s="78">
        <f t="shared" si="264"/>
        <v>0</v>
      </c>
      <c r="AM964" s="78">
        <f t="shared" si="264"/>
        <v>0</v>
      </c>
      <c r="AN964" s="78">
        <f t="shared" si="264"/>
        <v>0</v>
      </c>
      <c r="AO964" s="78">
        <f t="shared" si="264"/>
        <v>0</v>
      </c>
      <c r="AP964" s="78">
        <f t="shared" si="264"/>
        <v>0</v>
      </c>
      <c r="AQ964" s="78">
        <f t="shared" si="264"/>
        <v>0</v>
      </c>
      <c r="AR964" s="78">
        <f t="shared" si="264"/>
        <v>0</v>
      </c>
    </row>
    <row r="965" spans="8:44" x14ac:dyDescent="0.25">
      <c r="H965" s="17" t="str">
        <f t="shared" si="251"/>
        <v>DIC5</v>
      </c>
      <c r="J965" s="24" t="s">
        <v>735</v>
      </c>
      <c r="K965" s="13" t="s">
        <v>451</v>
      </c>
      <c r="L965" s="13" t="s">
        <v>320</v>
      </c>
      <c r="M965" s="78">
        <f>+SUMIFS(Resultados_Dic3!H$3:H$99980,Resultados_Dic3!$F$3:$F$99980,Produccion_UO!$K965,Resultados_Dic3!$D$3:$D$99980,$L$929,Resultados_Dic3!$E$3:$E$99980,Produccion_UO!$J965,Resultados_Dic3!$A$3:$A$99980,Produccion_UO!$H965)*$I$929</f>
        <v>0</v>
      </c>
      <c r="N965" s="78">
        <f>+SUMIFS(Resultados_Dic3!I$3:I$99980,Resultados_Dic3!$F$3:$F$99980,Produccion_UO!$K965,Resultados_Dic3!$D$3:$D$99980,$L$929,Resultados_Dic3!$E$3:$E$99980,Produccion_UO!$J965,Resultados_Dic3!$A$3:$A$99980,Produccion_UO!$H965)*$I$929</f>
        <v>0</v>
      </c>
      <c r="O965" s="78">
        <f>+SUMIFS(Resultados_Dic3!J$3:J$99980,Resultados_Dic3!$F$3:$F$99980,Produccion_UO!$K965,Resultados_Dic3!$D$3:$D$99980,$L$929,Resultados_Dic3!$E$3:$E$99980,Produccion_UO!$J965,Resultados_Dic3!$A$3:$A$99980,Produccion_UO!$H965)*$I$929</f>
        <v>0</v>
      </c>
      <c r="P965" s="78">
        <f>+SUMIFS(Resultados_Dic3!K$3:K$99980,Resultados_Dic3!$F$3:$F$99980,Produccion_UO!$K965,Resultados_Dic3!$D$3:$D$99980,$L$929,Resultados_Dic3!$E$3:$E$99980,Produccion_UO!$J965,Resultados_Dic3!$A$3:$A$99980,Produccion_UO!$H965)*$I$929</f>
        <v>0</v>
      </c>
      <c r="Q965" s="78">
        <f>+SUMIFS(Resultados_Dic3!L$3:L$99980,Resultados_Dic3!$F$3:$F$99980,Produccion_UO!$K965,Resultados_Dic3!$D$3:$D$99980,$L$929,Resultados_Dic3!$E$3:$E$99980,Produccion_UO!$J965,Resultados_Dic3!$A$3:$A$99980,Produccion_UO!$H965)*$I$929</f>
        <v>0</v>
      </c>
      <c r="R965" s="78">
        <f>+SUMIFS(Resultados_Dic3!M$3:M$99980,Resultados_Dic3!$F$3:$F$99980,Produccion_UO!$K965,Resultados_Dic3!$D$3:$D$99980,$L$929,Resultados_Dic3!$E$3:$E$99980,Produccion_UO!$J965,Resultados_Dic3!$A$3:$A$99980,Produccion_UO!$H965)*$I$929</f>
        <v>0</v>
      </c>
      <c r="S965" s="78">
        <f>+SUMIFS(Resultados_Dic3!N$3:N$99980,Resultados_Dic3!$F$3:$F$99980,Produccion_UO!$K965,Resultados_Dic3!$D$3:$D$99980,$L$929,Resultados_Dic3!$E$3:$E$99980,Produccion_UO!$J965,Resultados_Dic3!$A$3:$A$99980,Produccion_UO!$H965)*$I$929</f>
        <v>0</v>
      </c>
      <c r="T965" s="78">
        <f>+SUMIFS(Resultados_Dic3!O$3:O$99980,Resultados_Dic3!$F$3:$F$99980,Produccion_UO!$K965,Resultados_Dic3!$D$3:$D$99980,$L$929,Resultados_Dic3!$E$3:$E$99980,Produccion_UO!$J965,Resultados_Dic3!$A$3:$A$99980,Produccion_UO!$H965)*$I$929</f>
        <v>0</v>
      </c>
      <c r="U965" s="78">
        <f>+SUMIFS(Resultados_Dic3!P$3:P$99980,Resultados_Dic3!$F$3:$F$99980,Produccion_UO!$K965,Resultados_Dic3!$D$3:$D$99980,$L$929,Resultados_Dic3!$E$3:$E$99980,Produccion_UO!$J965,Resultados_Dic3!$A$3:$A$99980,Produccion_UO!$H965)*$I$929</f>
        <v>0</v>
      </c>
      <c r="V965" s="78">
        <f>+SUMIFS(Resultados_Dic3!Q$3:Q$99980,Resultados_Dic3!$F$3:$F$99980,Produccion_UO!$K965,Resultados_Dic3!$D$3:$D$99980,$L$929,Resultados_Dic3!$E$3:$E$99980,Produccion_UO!$J965,Resultados_Dic3!$A$3:$A$99980,Produccion_UO!$H965)*$I$929</f>
        <v>0</v>
      </c>
      <c r="W965" s="78">
        <f>+SUMIFS(Resultados_Dic3!R$3:R$99980,Resultados_Dic3!$F$3:$F$99980,Produccion_UO!$K965,Resultados_Dic3!$D$3:$D$99980,$L$929,Resultados_Dic3!$E$3:$E$99980,Produccion_UO!$J965,Resultados_Dic3!$A$3:$A$99980,Produccion_UO!$H965)*$I$929</f>
        <v>0</v>
      </c>
      <c r="X965" s="78">
        <f>+SUMIFS(Resultados_Dic3!S$3:S$99980,Resultados_Dic3!$F$3:$F$99980,Produccion_UO!$K965,Resultados_Dic3!$D$3:$D$99980,$L$929,Resultados_Dic3!$E$3:$E$99980,Produccion_UO!$J965,Resultados_Dic3!$A$3:$A$99980,Produccion_UO!$H965)*$I$929</f>
        <v>0</v>
      </c>
      <c r="Y965" s="78">
        <f>+SUMIFS(Resultados_Dic3!T$3:T$99980,Resultados_Dic3!$F$3:$F$99980,Produccion_UO!$K965,Resultados_Dic3!$D$3:$D$99980,$L$929,Resultados_Dic3!$E$3:$E$99980,Produccion_UO!$J965,Resultados_Dic3!$A$3:$A$99980,Produccion_UO!$H965)*$I$929</f>
        <v>0</v>
      </c>
      <c r="Z965" s="78">
        <f>+SUMIFS(Resultados_Dic3!U$3:U$99980,Resultados_Dic3!$F$3:$F$99980,Produccion_UO!$K965,Resultados_Dic3!$D$3:$D$99980,$L$929,Resultados_Dic3!$E$3:$E$99980,Produccion_UO!$J965,Resultados_Dic3!$A$3:$A$99980,Produccion_UO!$H965)*$I$929</f>
        <v>0</v>
      </c>
      <c r="AA965" s="78">
        <f>+SUMIFS(Resultados_Dic3!V$3:V$99980,Resultados_Dic3!$F$3:$F$99980,Produccion_UO!$K965,Resultados_Dic3!$D$3:$D$99980,$L$929,Resultados_Dic3!$E$3:$E$99980,Produccion_UO!$J965,Resultados_Dic3!$A$3:$A$99980,Produccion_UO!$H965)*$I$929</f>
        <v>0</v>
      </c>
      <c r="AB965" s="78">
        <f>+SUMIFS(Resultados_Dic3!W$3:W$99980,Resultados_Dic3!$F$3:$F$99980,Produccion_UO!$K965,Resultados_Dic3!$D$3:$D$99980,$L$929,Resultados_Dic3!$E$3:$E$99980,Produccion_UO!$J965,Resultados_Dic3!$A$3:$A$99980,Produccion_UO!$H965)*$I$929</f>
        <v>0</v>
      </c>
      <c r="AC965" s="78">
        <f>+SUMIFS(Resultados_Dic3!X$3:X$99980,Resultados_Dic3!$F$3:$F$99980,Produccion_UO!$K965,Resultados_Dic3!$D$3:$D$99980,$L$929,Resultados_Dic3!$E$3:$E$99980,Produccion_UO!$J965,Resultados_Dic3!$A$3:$A$99980,Produccion_UO!$H965)*$I$929</f>
        <v>0</v>
      </c>
      <c r="AD965" s="78">
        <f>+SUMIFS(Resultados_Dic3!Y$3:Y$99980,Resultados_Dic3!$F$3:$F$99980,Produccion_UO!$K965,Resultados_Dic3!$D$3:$D$99980,$L$929,Resultados_Dic3!$E$3:$E$99980,Produccion_UO!$J965,Resultados_Dic3!$A$3:$A$99980,Produccion_UO!$H965)*$I$929</f>
        <v>0</v>
      </c>
      <c r="AE965" s="78">
        <f>+SUMIFS(Resultados_Dic3!Z$3:Z$99980,Resultados_Dic3!$F$3:$F$99980,Produccion_UO!$K965,Resultados_Dic3!$D$3:$D$99980,$L$929,Resultados_Dic3!$E$3:$E$99980,Produccion_UO!$J965,Resultados_Dic3!$A$3:$A$99980,Produccion_UO!$H965)*$I$929</f>
        <v>0</v>
      </c>
      <c r="AF965" s="78">
        <f>+SUMIFS(Resultados_Dic3!AA$3:AA$99980,Resultados_Dic3!$F$3:$F$99980,Produccion_UO!$K965,Resultados_Dic3!$D$3:$D$99980,$L$929,Resultados_Dic3!$E$3:$E$99980,Produccion_UO!$J965,Resultados_Dic3!$A$3:$A$99980,Produccion_UO!$H965)*$I$929</f>
        <v>0</v>
      </c>
      <c r="AG965" s="78">
        <f>+SUMIFS(Resultados_Dic3!AB$3:AB$99980,Resultados_Dic3!$F$3:$F$99980,Produccion_UO!$K965,Resultados_Dic3!$D$3:$D$99980,$L$929,Resultados_Dic3!$E$3:$E$99980,Produccion_UO!$J965,Resultados_Dic3!$A$3:$A$99980,Produccion_UO!$H965)*$I$929</f>
        <v>0</v>
      </c>
      <c r="AH965" s="78">
        <f>+SUMIFS(Resultados_Dic3!AC$3:AC$99980,Resultados_Dic3!$F$3:$F$99980,Produccion_UO!$K965,Resultados_Dic3!$D$3:$D$99980,$L$929,Resultados_Dic3!$E$3:$E$99980,Produccion_UO!$J965,Resultados_Dic3!$A$3:$A$99980,Produccion_UO!$H965)*$I$929</f>
        <v>0</v>
      </c>
      <c r="AI965" s="78">
        <f>+SUMIFS(Resultados_Dic3!AD$3:AD$99980,Resultados_Dic3!$F$3:$F$99980,Produccion_UO!$K965,Resultados_Dic3!$D$3:$D$99980,$L$929,Resultados_Dic3!$E$3:$E$99980,Produccion_UO!$J965,Resultados_Dic3!$A$3:$A$99980,Produccion_UO!$H965)*$I$929</f>
        <v>0</v>
      </c>
      <c r="AJ965" s="78">
        <f>+SUMIFS(Resultados_Dic3!AE$3:AE$99980,Resultados_Dic3!$F$3:$F$99980,Produccion_UO!$K965,Resultados_Dic3!$D$3:$D$99980,$L$929,Resultados_Dic3!$E$3:$E$99980,Produccion_UO!$J965,Resultados_Dic3!$A$3:$A$99980,Produccion_UO!$H965)*$I$929</f>
        <v>0</v>
      </c>
      <c r="AK965" s="78">
        <f>+SUMIFS(Resultados_Dic3!AF$3:AF$99980,Resultados_Dic3!$F$3:$F$99980,Produccion_UO!$K965,Resultados_Dic3!$D$3:$D$99980,$L$929,Resultados_Dic3!$E$3:$E$99980,Produccion_UO!$J965,Resultados_Dic3!$A$3:$A$99980,Produccion_UO!$H965)*$I$929</f>
        <v>0</v>
      </c>
      <c r="AL965" s="78">
        <f>+SUMIFS(Resultados_Dic3!AG$3:AG$99980,Resultados_Dic3!$F$3:$F$99980,Produccion_UO!$K965,Resultados_Dic3!$D$3:$D$99980,$L$929,Resultados_Dic3!$E$3:$E$99980,Produccion_UO!$J965,Resultados_Dic3!$A$3:$A$99980,Produccion_UO!$H965)*$I$929</f>
        <v>0</v>
      </c>
      <c r="AM965" s="78">
        <f>+SUMIFS(Resultados_Dic3!AH$3:AH$99980,Resultados_Dic3!$F$3:$F$99980,Produccion_UO!$K965,Resultados_Dic3!$D$3:$D$99980,$L$929,Resultados_Dic3!$E$3:$E$99980,Produccion_UO!$J965,Resultados_Dic3!$A$3:$A$99980,Produccion_UO!$H965)*$I$929</f>
        <v>0</v>
      </c>
      <c r="AN965" s="78">
        <f>+SUMIFS(Resultados_Dic3!AI$3:AI$99980,Resultados_Dic3!$F$3:$F$99980,Produccion_UO!$K965,Resultados_Dic3!$D$3:$D$99980,$L$929,Resultados_Dic3!$E$3:$E$99980,Produccion_UO!$J965,Resultados_Dic3!$A$3:$A$99980,Produccion_UO!$H965)*$I$929</f>
        <v>0</v>
      </c>
      <c r="AO965" s="78">
        <f>+SUMIFS(Resultados_Dic3!AJ$3:AJ$99980,Resultados_Dic3!$F$3:$F$99980,Produccion_UO!$K965,Resultados_Dic3!$D$3:$D$99980,$L$929,Resultados_Dic3!$E$3:$E$99980,Produccion_UO!$J965,Resultados_Dic3!$A$3:$A$99980,Produccion_UO!$H965)*$I$929</f>
        <v>0</v>
      </c>
      <c r="AP965" s="78">
        <f>+SUMIFS(Resultados_Dic3!AK$3:AK$99980,Resultados_Dic3!$F$3:$F$99980,Produccion_UO!$K965,Resultados_Dic3!$D$3:$D$99980,$L$929,Resultados_Dic3!$E$3:$E$99980,Produccion_UO!$J965,Resultados_Dic3!$A$3:$A$99980,Produccion_UO!$H965)*$I$929</f>
        <v>0</v>
      </c>
      <c r="AQ965" s="78">
        <f>+SUMIFS(Resultados_Dic3!AL$3:AL$99980,Resultados_Dic3!$F$3:$F$99980,Produccion_UO!$K965,Resultados_Dic3!$D$3:$D$99980,$L$929,Resultados_Dic3!$E$3:$E$99980,Produccion_UO!$J965,Resultados_Dic3!$A$3:$A$99980,Produccion_UO!$H965)*$I$929</f>
        <v>0</v>
      </c>
      <c r="AR965" s="78">
        <f>+SUMIFS(Resultados_Dic3!AM$3:AM$99980,Resultados_Dic3!$F$3:$F$99980,Produccion_UO!$K965,Resultados_Dic3!$D$3:$D$99980,$L$929,Resultados_Dic3!$E$3:$E$99980,Produccion_UO!$J965,Resultados_Dic3!$A$3:$A$99980,Produccion_UO!$H965)*$I$929</f>
        <v>0</v>
      </c>
    </row>
    <row r="966" spans="8:44" x14ac:dyDescent="0.25">
      <c r="H966" s="17" t="str">
        <f t="shared" si="251"/>
        <v>DIC5</v>
      </c>
      <c r="J966" s="24" t="s">
        <v>114</v>
      </c>
      <c r="K966" s="13" t="s">
        <v>206</v>
      </c>
      <c r="L966" s="13" t="s">
        <v>322</v>
      </c>
      <c r="M966" s="78">
        <f>+SUMIFS(Resultados_Dic3!H$3:H$99980,Resultados_Dic3!$F$3:$F$99980,Produccion_UO!$K966,Resultados_Dic3!$D$3:$D$99980,$L$929,Resultados_Dic3!$E$3:$E$99980,Produccion_UO!$J966,Resultados_Dic3!$A$3:$A$99980,Produccion_UO!$H966)*$I$929</f>
        <v>0</v>
      </c>
      <c r="N966" s="78">
        <f>+SUMIFS(Resultados_Dic3!I$3:I$99980,Resultados_Dic3!$F$3:$F$99980,Produccion_UO!$K966,Resultados_Dic3!$D$3:$D$99980,$L$929,Resultados_Dic3!$E$3:$E$99980,Produccion_UO!$J966,Resultados_Dic3!$A$3:$A$99980,Produccion_UO!$H966)*$I$929</f>
        <v>0</v>
      </c>
      <c r="O966" s="78">
        <f>+SUMIFS(Resultados_Dic3!J$3:J$99980,Resultados_Dic3!$F$3:$F$99980,Produccion_UO!$K966,Resultados_Dic3!$D$3:$D$99980,$L$929,Resultados_Dic3!$E$3:$E$99980,Produccion_UO!$J966,Resultados_Dic3!$A$3:$A$99980,Produccion_UO!$H966)*$I$929</f>
        <v>0</v>
      </c>
      <c r="P966" s="78">
        <f>+SUMIFS(Resultados_Dic3!K$3:K$99980,Resultados_Dic3!$F$3:$F$99980,Produccion_UO!$K966,Resultados_Dic3!$D$3:$D$99980,$L$929,Resultados_Dic3!$E$3:$E$99980,Produccion_UO!$J966,Resultados_Dic3!$A$3:$A$99980,Produccion_UO!$H966)*$I$929</f>
        <v>0</v>
      </c>
      <c r="Q966" s="78">
        <f>+SUMIFS(Resultados_Dic3!L$3:L$99980,Resultados_Dic3!$F$3:$F$99980,Produccion_UO!$K966,Resultados_Dic3!$D$3:$D$99980,$L$929,Resultados_Dic3!$E$3:$E$99980,Produccion_UO!$J966,Resultados_Dic3!$A$3:$A$99980,Produccion_UO!$H966)*$I$929</f>
        <v>0</v>
      </c>
      <c r="R966" s="78">
        <f>+SUMIFS(Resultados_Dic3!M$3:M$99980,Resultados_Dic3!$F$3:$F$99980,Produccion_UO!$K966,Resultados_Dic3!$D$3:$D$99980,$L$929,Resultados_Dic3!$E$3:$E$99980,Produccion_UO!$J966,Resultados_Dic3!$A$3:$A$99980,Produccion_UO!$H966)*$I$929</f>
        <v>0</v>
      </c>
      <c r="S966" s="78">
        <f>+SUMIFS(Resultados_Dic3!N$3:N$99980,Resultados_Dic3!$F$3:$F$99980,Produccion_UO!$K966,Resultados_Dic3!$D$3:$D$99980,$L$929,Resultados_Dic3!$E$3:$E$99980,Produccion_UO!$J966,Resultados_Dic3!$A$3:$A$99980,Produccion_UO!$H966)*$I$929</f>
        <v>0</v>
      </c>
      <c r="T966" s="78">
        <f>+SUMIFS(Resultados_Dic3!O$3:O$99980,Resultados_Dic3!$F$3:$F$99980,Produccion_UO!$K966,Resultados_Dic3!$D$3:$D$99980,$L$929,Resultados_Dic3!$E$3:$E$99980,Produccion_UO!$J966,Resultados_Dic3!$A$3:$A$99980,Produccion_UO!$H966)*$I$929</f>
        <v>0</v>
      </c>
      <c r="U966" s="78">
        <f>+SUMIFS(Resultados_Dic3!P$3:P$99980,Resultados_Dic3!$F$3:$F$99980,Produccion_UO!$K966,Resultados_Dic3!$D$3:$D$99980,$L$929,Resultados_Dic3!$E$3:$E$99980,Produccion_UO!$J966,Resultados_Dic3!$A$3:$A$99980,Produccion_UO!$H966)*$I$929</f>
        <v>0</v>
      </c>
      <c r="V966" s="78">
        <f>+SUMIFS(Resultados_Dic3!Q$3:Q$99980,Resultados_Dic3!$F$3:$F$99980,Produccion_UO!$K966,Resultados_Dic3!$D$3:$D$99980,$L$929,Resultados_Dic3!$E$3:$E$99980,Produccion_UO!$J966,Resultados_Dic3!$A$3:$A$99980,Produccion_UO!$H966)*$I$929</f>
        <v>0</v>
      </c>
      <c r="W966" s="78">
        <f>+SUMIFS(Resultados_Dic3!R$3:R$99980,Resultados_Dic3!$F$3:$F$99980,Produccion_UO!$K966,Resultados_Dic3!$D$3:$D$99980,$L$929,Resultados_Dic3!$E$3:$E$99980,Produccion_UO!$J966,Resultados_Dic3!$A$3:$A$99980,Produccion_UO!$H966)*$I$929</f>
        <v>0</v>
      </c>
      <c r="X966" s="78">
        <f>+SUMIFS(Resultados_Dic3!S$3:S$99980,Resultados_Dic3!$F$3:$F$99980,Produccion_UO!$K966,Resultados_Dic3!$D$3:$D$99980,$L$929,Resultados_Dic3!$E$3:$E$99980,Produccion_UO!$J966,Resultados_Dic3!$A$3:$A$99980,Produccion_UO!$H966)*$I$929</f>
        <v>0</v>
      </c>
      <c r="Y966" s="78">
        <f>+SUMIFS(Resultados_Dic3!T$3:T$99980,Resultados_Dic3!$F$3:$F$99980,Produccion_UO!$K966,Resultados_Dic3!$D$3:$D$99980,$L$929,Resultados_Dic3!$E$3:$E$99980,Produccion_UO!$J966,Resultados_Dic3!$A$3:$A$99980,Produccion_UO!$H966)*$I$929</f>
        <v>0</v>
      </c>
      <c r="Z966" s="78">
        <f>+SUMIFS(Resultados_Dic3!U$3:U$99980,Resultados_Dic3!$F$3:$F$99980,Produccion_UO!$K966,Resultados_Dic3!$D$3:$D$99980,$L$929,Resultados_Dic3!$E$3:$E$99980,Produccion_UO!$J966,Resultados_Dic3!$A$3:$A$99980,Produccion_UO!$H966)*$I$929</f>
        <v>0</v>
      </c>
      <c r="AA966" s="78">
        <f>+SUMIFS(Resultados_Dic3!V$3:V$99980,Resultados_Dic3!$F$3:$F$99980,Produccion_UO!$K966,Resultados_Dic3!$D$3:$D$99980,$L$929,Resultados_Dic3!$E$3:$E$99980,Produccion_UO!$J966,Resultados_Dic3!$A$3:$A$99980,Produccion_UO!$H966)*$I$929</f>
        <v>0</v>
      </c>
      <c r="AB966" s="78">
        <f>+SUMIFS(Resultados_Dic3!W$3:W$99980,Resultados_Dic3!$F$3:$F$99980,Produccion_UO!$K966,Resultados_Dic3!$D$3:$D$99980,$L$929,Resultados_Dic3!$E$3:$E$99980,Produccion_UO!$J966,Resultados_Dic3!$A$3:$A$99980,Produccion_UO!$H966)*$I$929</f>
        <v>0</v>
      </c>
      <c r="AC966" s="78">
        <f>+SUMIFS(Resultados_Dic3!X$3:X$99980,Resultados_Dic3!$F$3:$F$99980,Produccion_UO!$K966,Resultados_Dic3!$D$3:$D$99980,$L$929,Resultados_Dic3!$E$3:$E$99980,Produccion_UO!$J966,Resultados_Dic3!$A$3:$A$99980,Produccion_UO!$H966)*$I$929</f>
        <v>0</v>
      </c>
      <c r="AD966" s="78">
        <f>+SUMIFS(Resultados_Dic3!Y$3:Y$99980,Resultados_Dic3!$F$3:$F$99980,Produccion_UO!$K966,Resultados_Dic3!$D$3:$D$99980,$L$929,Resultados_Dic3!$E$3:$E$99980,Produccion_UO!$J966,Resultados_Dic3!$A$3:$A$99980,Produccion_UO!$H966)*$I$929</f>
        <v>0</v>
      </c>
      <c r="AE966" s="78">
        <f>+SUMIFS(Resultados_Dic3!Z$3:Z$99980,Resultados_Dic3!$F$3:$F$99980,Produccion_UO!$K966,Resultados_Dic3!$D$3:$D$99980,$L$929,Resultados_Dic3!$E$3:$E$99980,Produccion_UO!$J966,Resultados_Dic3!$A$3:$A$99980,Produccion_UO!$H966)*$I$929</f>
        <v>0</v>
      </c>
      <c r="AF966" s="78">
        <f>+SUMIFS(Resultados_Dic3!AA$3:AA$99980,Resultados_Dic3!$F$3:$F$99980,Produccion_UO!$K966,Resultados_Dic3!$D$3:$D$99980,$L$929,Resultados_Dic3!$E$3:$E$99980,Produccion_UO!$J966,Resultados_Dic3!$A$3:$A$99980,Produccion_UO!$H966)*$I$929</f>
        <v>0</v>
      </c>
      <c r="AG966" s="78">
        <f>+SUMIFS(Resultados_Dic3!AB$3:AB$99980,Resultados_Dic3!$F$3:$F$99980,Produccion_UO!$K966,Resultados_Dic3!$D$3:$D$99980,$L$929,Resultados_Dic3!$E$3:$E$99980,Produccion_UO!$J966,Resultados_Dic3!$A$3:$A$99980,Produccion_UO!$H966)*$I$929</f>
        <v>0</v>
      </c>
      <c r="AH966" s="78">
        <f>+SUMIFS(Resultados_Dic3!AC$3:AC$99980,Resultados_Dic3!$F$3:$F$99980,Produccion_UO!$K966,Resultados_Dic3!$D$3:$D$99980,$L$929,Resultados_Dic3!$E$3:$E$99980,Produccion_UO!$J966,Resultados_Dic3!$A$3:$A$99980,Produccion_UO!$H966)*$I$929</f>
        <v>0</v>
      </c>
      <c r="AI966" s="78">
        <f>+SUMIFS(Resultados_Dic3!AD$3:AD$99980,Resultados_Dic3!$F$3:$F$99980,Produccion_UO!$K966,Resultados_Dic3!$D$3:$D$99980,$L$929,Resultados_Dic3!$E$3:$E$99980,Produccion_UO!$J966,Resultados_Dic3!$A$3:$A$99980,Produccion_UO!$H966)*$I$929</f>
        <v>0</v>
      </c>
      <c r="AJ966" s="78">
        <f>+SUMIFS(Resultados_Dic3!AE$3:AE$99980,Resultados_Dic3!$F$3:$F$99980,Produccion_UO!$K966,Resultados_Dic3!$D$3:$D$99980,$L$929,Resultados_Dic3!$E$3:$E$99980,Produccion_UO!$J966,Resultados_Dic3!$A$3:$A$99980,Produccion_UO!$H966)*$I$929</f>
        <v>0</v>
      </c>
      <c r="AK966" s="78">
        <f>+SUMIFS(Resultados_Dic3!AF$3:AF$99980,Resultados_Dic3!$F$3:$F$99980,Produccion_UO!$K966,Resultados_Dic3!$D$3:$D$99980,$L$929,Resultados_Dic3!$E$3:$E$99980,Produccion_UO!$J966,Resultados_Dic3!$A$3:$A$99980,Produccion_UO!$H966)*$I$929</f>
        <v>0</v>
      </c>
      <c r="AL966" s="78">
        <f>+SUMIFS(Resultados_Dic3!AG$3:AG$99980,Resultados_Dic3!$F$3:$F$99980,Produccion_UO!$K966,Resultados_Dic3!$D$3:$D$99980,$L$929,Resultados_Dic3!$E$3:$E$99980,Produccion_UO!$J966,Resultados_Dic3!$A$3:$A$99980,Produccion_UO!$H966)*$I$929</f>
        <v>0</v>
      </c>
      <c r="AM966" s="78">
        <f>+SUMIFS(Resultados_Dic3!AH$3:AH$99980,Resultados_Dic3!$F$3:$F$99980,Produccion_UO!$K966,Resultados_Dic3!$D$3:$D$99980,$L$929,Resultados_Dic3!$E$3:$E$99980,Produccion_UO!$J966,Resultados_Dic3!$A$3:$A$99980,Produccion_UO!$H966)*$I$929</f>
        <v>0</v>
      </c>
      <c r="AN966" s="78">
        <f>+SUMIFS(Resultados_Dic3!AI$3:AI$99980,Resultados_Dic3!$F$3:$F$99980,Produccion_UO!$K966,Resultados_Dic3!$D$3:$D$99980,$L$929,Resultados_Dic3!$E$3:$E$99980,Produccion_UO!$J966,Resultados_Dic3!$A$3:$A$99980,Produccion_UO!$H966)*$I$929</f>
        <v>0</v>
      </c>
      <c r="AO966" s="78">
        <f>+SUMIFS(Resultados_Dic3!AJ$3:AJ$99980,Resultados_Dic3!$F$3:$F$99980,Produccion_UO!$K966,Resultados_Dic3!$D$3:$D$99980,$L$929,Resultados_Dic3!$E$3:$E$99980,Produccion_UO!$J966,Resultados_Dic3!$A$3:$A$99980,Produccion_UO!$H966)*$I$929</f>
        <v>0</v>
      </c>
      <c r="AP966" s="78">
        <f>+SUMIFS(Resultados_Dic3!AK$3:AK$99980,Resultados_Dic3!$F$3:$F$99980,Produccion_UO!$K966,Resultados_Dic3!$D$3:$D$99980,$L$929,Resultados_Dic3!$E$3:$E$99980,Produccion_UO!$J966,Resultados_Dic3!$A$3:$A$99980,Produccion_UO!$H966)*$I$929</f>
        <v>0</v>
      </c>
      <c r="AQ966" s="78">
        <f>+SUMIFS(Resultados_Dic3!AL$3:AL$99980,Resultados_Dic3!$F$3:$F$99980,Produccion_UO!$K966,Resultados_Dic3!$D$3:$D$99980,$L$929,Resultados_Dic3!$E$3:$E$99980,Produccion_UO!$J966,Resultados_Dic3!$A$3:$A$99980,Produccion_UO!$H966)*$I$929</f>
        <v>0</v>
      </c>
      <c r="AR966" s="78">
        <f>+SUMIFS(Resultados_Dic3!AM$3:AM$99980,Resultados_Dic3!$F$3:$F$99980,Produccion_UO!$K966,Resultados_Dic3!$D$3:$D$99980,$L$929,Resultados_Dic3!$E$3:$E$99980,Produccion_UO!$J966,Resultados_Dic3!$A$3:$A$99980,Produccion_UO!$H966)*$I$929</f>
        <v>0</v>
      </c>
    </row>
    <row r="967" spans="8:44" x14ac:dyDescent="0.25">
      <c r="H967" s="17" t="str">
        <f t="shared" si="251"/>
        <v>DIC5</v>
      </c>
      <c r="J967" s="24" t="s">
        <v>115</v>
      </c>
      <c r="K967" s="13" t="s">
        <v>206</v>
      </c>
      <c r="L967" s="13" t="s">
        <v>324</v>
      </c>
      <c r="M967" s="78">
        <f>+SUMIFS(Resultados_Dic3!H$3:H$99980,Resultados_Dic3!$F$3:$F$99980,Produccion_UO!$K967,Resultados_Dic3!$D$3:$D$99980,$L$929,Resultados_Dic3!$E$3:$E$99980,Produccion_UO!$J967,Resultados_Dic3!$A$3:$A$99980,Produccion_UO!$H967)*$I$929</f>
        <v>0.44005965466572822</v>
      </c>
      <c r="N967" s="78">
        <f>+SUMIFS(Resultados_Dic3!I$3:I$99980,Resultados_Dic3!$F$3:$F$99980,Produccion_UO!$K967,Resultados_Dic3!$D$3:$D$99980,$L$929,Resultados_Dic3!$E$3:$E$99980,Produccion_UO!$J967,Resultados_Dic3!$A$3:$A$99980,Produccion_UO!$H967)*$I$929</f>
        <v>0.44005965466572822</v>
      </c>
      <c r="O967" s="78">
        <f>+SUMIFS(Resultados_Dic3!J$3:J$99980,Resultados_Dic3!$F$3:$F$99980,Produccion_UO!$K967,Resultados_Dic3!$D$3:$D$99980,$L$929,Resultados_Dic3!$E$3:$E$99980,Produccion_UO!$J967,Resultados_Dic3!$A$3:$A$99980,Produccion_UO!$H967)*$I$929</f>
        <v>0.44005965466572822</v>
      </c>
      <c r="P967" s="78">
        <f>+SUMIFS(Resultados_Dic3!K$3:K$99980,Resultados_Dic3!$F$3:$F$99980,Produccion_UO!$K967,Resultados_Dic3!$D$3:$D$99980,$L$929,Resultados_Dic3!$E$3:$E$99980,Produccion_UO!$J967,Resultados_Dic3!$A$3:$A$99980,Produccion_UO!$H967)*$I$929</f>
        <v>0.44005965466572822</v>
      </c>
      <c r="Q967" s="78">
        <f>+SUMIFS(Resultados_Dic3!L$3:L$99980,Resultados_Dic3!$F$3:$F$99980,Produccion_UO!$K967,Resultados_Dic3!$D$3:$D$99980,$L$929,Resultados_Dic3!$E$3:$E$99980,Produccion_UO!$J967,Resultados_Dic3!$A$3:$A$99980,Produccion_UO!$H967)*$I$929</f>
        <v>0.44005965466572822</v>
      </c>
      <c r="R967" s="78">
        <f>+SUMIFS(Resultados_Dic3!M$3:M$99980,Resultados_Dic3!$F$3:$F$99980,Produccion_UO!$K967,Resultados_Dic3!$D$3:$D$99980,$L$929,Resultados_Dic3!$E$3:$E$99980,Produccion_UO!$J967,Resultados_Dic3!$A$3:$A$99980,Produccion_UO!$H967)*$I$929</f>
        <v>0.44005965466572822</v>
      </c>
      <c r="S967" s="78">
        <f>+SUMIFS(Resultados_Dic3!N$3:N$99980,Resultados_Dic3!$F$3:$F$99980,Produccion_UO!$K967,Resultados_Dic3!$D$3:$D$99980,$L$929,Resultados_Dic3!$E$3:$E$99980,Produccion_UO!$J967,Resultados_Dic3!$A$3:$A$99980,Produccion_UO!$H967)*$I$929</f>
        <v>0.44005965466572822</v>
      </c>
      <c r="T967" s="78">
        <f>+SUMIFS(Resultados_Dic3!O$3:O$99980,Resultados_Dic3!$F$3:$F$99980,Produccion_UO!$K967,Resultados_Dic3!$D$3:$D$99980,$L$929,Resultados_Dic3!$E$3:$E$99980,Produccion_UO!$J967,Resultados_Dic3!$A$3:$A$99980,Produccion_UO!$H967)*$I$929</f>
        <v>0.44005965466572822</v>
      </c>
      <c r="U967" s="78">
        <f>+SUMIFS(Resultados_Dic3!P$3:P$99980,Resultados_Dic3!$F$3:$F$99980,Produccion_UO!$K967,Resultados_Dic3!$D$3:$D$99980,$L$929,Resultados_Dic3!$E$3:$E$99980,Produccion_UO!$J967,Resultados_Dic3!$A$3:$A$99980,Produccion_UO!$H967)*$I$929</f>
        <v>0.44005965466572822</v>
      </c>
      <c r="V967" s="78">
        <f>+SUMIFS(Resultados_Dic3!Q$3:Q$99980,Resultados_Dic3!$F$3:$F$99980,Produccion_UO!$K967,Resultados_Dic3!$D$3:$D$99980,$L$929,Resultados_Dic3!$E$3:$E$99980,Produccion_UO!$J967,Resultados_Dic3!$A$3:$A$99980,Produccion_UO!$H967)*$I$929</f>
        <v>0.44005965466572822</v>
      </c>
      <c r="W967" s="78">
        <f>+SUMIFS(Resultados_Dic3!R$3:R$99980,Resultados_Dic3!$F$3:$F$99980,Produccion_UO!$K967,Resultados_Dic3!$D$3:$D$99980,$L$929,Resultados_Dic3!$E$3:$E$99980,Produccion_UO!$J967,Resultados_Dic3!$A$3:$A$99980,Produccion_UO!$H967)*$I$929</f>
        <v>0.44005965466572822</v>
      </c>
      <c r="X967" s="78">
        <f>+SUMIFS(Resultados_Dic3!S$3:S$99980,Resultados_Dic3!$F$3:$F$99980,Produccion_UO!$K967,Resultados_Dic3!$D$3:$D$99980,$L$929,Resultados_Dic3!$E$3:$E$99980,Produccion_UO!$J967,Resultados_Dic3!$A$3:$A$99980,Produccion_UO!$H967)*$I$929</f>
        <v>0.44005965466572822</v>
      </c>
      <c r="Y967" s="78">
        <f>+SUMIFS(Resultados_Dic3!T$3:T$99980,Resultados_Dic3!$F$3:$F$99980,Produccion_UO!$K967,Resultados_Dic3!$D$3:$D$99980,$L$929,Resultados_Dic3!$E$3:$E$99980,Produccion_UO!$J967,Resultados_Dic3!$A$3:$A$99980,Produccion_UO!$H967)*$I$929</f>
        <v>0.44005965466572822</v>
      </c>
      <c r="Z967" s="78">
        <f>+SUMIFS(Resultados_Dic3!U$3:U$99980,Resultados_Dic3!$F$3:$F$99980,Produccion_UO!$K967,Resultados_Dic3!$D$3:$D$99980,$L$929,Resultados_Dic3!$E$3:$E$99980,Produccion_UO!$J967,Resultados_Dic3!$A$3:$A$99980,Produccion_UO!$H967)*$I$929</f>
        <v>0.44005965466572822</v>
      </c>
      <c r="AA967" s="78">
        <f>+SUMIFS(Resultados_Dic3!V$3:V$99980,Resultados_Dic3!$F$3:$F$99980,Produccion_UO!$K967,Resultados_Dic3!$D$3:$D$99980,$L$929,Resultados_Dic3!$E$3:$E$99980,Produccion_UO!$J967,Resultados_Dic3!$A$3:$A$99980,Produccion_UO!$H967)*$I$929</f>
        <v>0</v>
      </c>
      <c r="AB967" s="78">
        <f>+SUMIFS(Resultados_Dic3!W$3:W$99980,Resultados_Dic3!$F$3:$F$99980,Produccion_UO!$K967,Resultados_Dic3!$D$3:$D$99980,$L$929,Resultados_Dic3!$E$3:$E$99980,Produccion_UO!$J967,Resultados_Dic3!$A$3:$A$99980,Produccion_UO!$H967)*$I$929</f>
        <v>0</v>
      </c>
      <c r="AC967" s="78">
        <f>+SUMIFS(Resultados_Dic3!X$3:X$99980,Resultados_Dic3!$F$3:$F$99980,Produccion_UO!$K967,Resultados_Dic3!$D$3:$D$99980,$L$929,Resultados_Dic3!$E$3:$E$99980,Produccion_UO!$J967,Resultados_Dic3!$A$3:$A$99980,Produccion_UO!$H967)*$I$929</f>
        <v>0</v>
      </c>
      <c r="AD967" s="78">
        <f>+SUMIFS(Resultados_Dic3!Y$3:Y$99980,Resultados_Dic3!$F$3:$F$99980,Produccion_UO!$K967,Resultados_Dic3!$D$3:$D$99980,$L$929,Resultados_Dic3!$E$3:$E$99980,Produccion_UO!$J967,Resultados_Dic3!$A$3:$A$99980,Produccion_UO!$H967)*$I$929</f>
        <v>0</v>
      </c>
      <c r="AE967" s="78">
        <f>+SUMIFS(Resultados_Dic3!Z$3:Z$99980,Resultados_Dic3!$F$3:$F$99980,Produccion_UO!$K967,Resultados_Dic3!$D$3:$D$99980,$L$929,Resultados_Dic3!$E$3:$E$99980,Produccion_UO!$J967,Resultados_Dic3!$A$3:$A$99980,Produccion_UO!$H967)*$I$929</f>
        <v>0</v>
      </c>
      <c r="AF967" s="78">
        <f>+SUMIFS(Resultados_Dic3!AA$3:AA$99980,Resultados_Dic3!$F$3:$F$99980,Produccion_UO!$K967,Resultados_Dic3!$D$3:$D$99980,$L$929,Resultados_Dic3!$E$3:$E$99980,Produccion_UO!$J967,Resultados_Dic3!$A$3:$A$99980,Produccion_UO!$H967)*$I$929</f>
        <v>0</v>
      </c>
      <c r="AG967" s="78">
        <f>+SUMIFS(Resultados_Dic3!AB$3:AB$99980,Resultados_Dic3!$F$3:$F$99980,Produccion_UO!$K967,Resultados_Dic3!$D$3:$D$99980,$L$929,Resultados_Dic3!$E$3:$E$99980,Produccion_UO!$J967,Resultados_Dic3!$A$3:$A$99980,Produccion_UO!$H967)*$I$929</f>
        <v>0</v>
      </c>
      <c r="AH967" s="78">
        <f>+SUMIFS(Resultados_Dic3!AC$3:AC$99980,Resultados_Dic3!$F$3:$F$99980,Produccion_UO!$K967,Resultados_Dic3!$D$3:$D$99980,$L$929,Resultados_Dic3!$E$3:$E$99980,Produccion_UO!$J967,Resultados_Dic3!$A$3:$A$99980,Produccion_UO!$H967)*$I$929</f>
        <v>0</v>
      </c>
      <c r="AI967" s="78">
        <f>+SUMIFS(Resultados_Dic3!AD$3:AD$99980,Resultados_Dic3!$F$3:$F$99980,Produccion_UO!$K967,Resultados_Dic3!$D$3:$D$99980,$L$929,Resultados_Dic3!$E$3:$E$99980,Produccion_UO!$J967,Resultados_Dic3!$A$3:$A$99980,Produccion_UO!$H967)*$I$929</f>
        <v>0</v>
      </c>
      <c r="AJ967" s="78">
        <f>+SUMIFS(Resultados_Dic3!AE$3:AE$99980,Resultados_Dic3!$F$3:$F$99980,Produccion_UO!$K967,Resultados_Dic3!$D$3:$D$99980,$L$929,Resultados_Dic3!$E$3:$E$99980,Produccion_UO!$J967,Resultados_Dic3!$A$3:$A$99980,Produccion_UO!$H967)*$I$929</f>
        <v>0</v>
      </c>
      <c r="AK967" s="78">
        <f>+SUMIFS(Resultados_Dic3!AF$3:AF$99980,Resultados_Dic3!$F$3:$F$99980,Produccion_UO!$K967,Resultados_Dic3!$D$3:$D$99980,$L$929,Resultados_Dic3!$E$3:$E$99980,Produccion_UO!$J967,Resultados_Dic3!$A$3:$A$99980,Produccion_UO!$H967)*$I$929</f>
        <v>0</v>
      </c>
      <c r="AL967" s="78">
        <f>+SUMIFS(Resultados_Dic3!AG$3:AG$99980,Resultados_Dic3!$F$3:$F$99980,Produccion_UO!$K967,Resultados_Dic3!$D$3:$D$99980,$L$929,Resultados_Dic3!$E$3:$E$99980,Produccion_UO!$J967,Resultados_Dic3!$A$3:$A$99980,Produccion_UO!$H967)*$I$929</f>
        <v>0</v>
      </c>
      <c r="AM967" s="78">
        <f>+SUMIFS(Resultados_Dic3!AH$3:AH$99980,Resultados_Dic3!$F$3:$F$99980,Produccion_UO!$K967,Resultados_Dic3!$D$3:$D$99980,$L$929,Resultados_Dic3!$E$3:$E$99980,Produccion_UO!$J967,Resultados_Dic3!$A$3:$A$99980,Produccion_UO!$H967)*$I$929</f>
        <v>0</v>
      </c>
      <c r="AN967" s="78">
        <f>+SUMIFS(Resultados_Dic3!AI$3:AI$99980,Resultados_Dic3!$F$3:$F$99980,Produccion_UO!$K967,Resultados_Dic3!$D$3:$D$99980,$L$929,Resultados_Dic3!$E$3:$E$99980,Produccion_UO!$J967,Resultados_Dic3!$A$3:$A$99980,Produccion_UO!$H967)*$I$929</f>
        <v>0</v>
      </c>
      <c r="AO967" s="78">
        <f>+SUMIFS(Resultados_Dic3!AJ$3:AJ$99980,Resultados_Dic3!$F$3:$F$99980,Produccion_UO!$K967,Resultados_Dic3!$D$3:$D$99980,$L$929,Resultados_Dic3!$E$3:$E$99980,Produccion_UO!$J967,Resultados_Dic3!$A$3:$A$99980,Produccion_UO!$H967)*$I$929</f>
        <v>0</v>
      </c>
      <c r="AP967" s="78">
        <f>+SUMIFS(Resultados_Dic3!AK$3:AK$99980,Resultados_Dic3!$F$3:$F$99980,Produccion_UO!$K967,Resultados_Dic3!$D$3:$D$99980,$L$929,Resultados_Dic3!$E$3:$E$99980,Produccion_UO!$J967,Resultados_Dic3!$A$3:$A$99980,Produccion_UO!$H967)*$I$929</f>
        <v>0</v>
      </c>
      <c r="AQ967" s="78">
        <f>+SUMIFS(Resultados_Dic3!AL$3:AL$99980,Resultados_Dic3!$F$3:$F$99980,Produccion_UO!$K967,Resultados_Dic3!$D$3:$D$99980,$L$929,Resultados_Dic3!$E$3:$E$99980,Produccion_UO!$J967,Resultados_Dic3!$A$3:$A$99980,Produccion_UO!$H967)*$I$929</f>
        <v>0</v>
      </c>
      <c r="AR967" s="78">
        <f>+SUMIFS(Resultados_Dic3!AM$3:AM$99980,Resultados_Dic3!$F$3:$F$99980,Produccion_UO!$K967,Resultados_Dic3!$D$3:$D$99980,$L$929,Resultados_Dic3!$E$3:$E$99980,Produccion_UO!$J967,Resultados_Dic3!$A$3:$A$99980,Produccion_UO!$H967)*$I$929</f>
        <v>0</v>
      </c>
    </row>
    <row r="968" spans="8:44" x14ac:dyDescent="0.25">
      <c r="H968" s="17" t="str">
        <f t="shared" si="251"/>
        <v>DIC5</v>
      </c>
      <c r="J968" s="24" t="s">
        <v>116</v>
      </c>
      <c r="K968" s="13" t="s">
        <v>207</v>
      </c>
      <c r="L968" s="13" t="s">
        <v>326</v>
      </c>
      <c r="M968" s="78">
        <f>+SUMIFS(Resultados_Dic3!H$3:H$99980,Resultados_Dic3!$F$3:$F$99980,Produccion_UO!$K968,Resultados_Dic3!$D$3:$D$99980,$L$929,Resultados_Dic3!$E$3:$E$99980,Produccion_UO!$J968,Resultados_Dic3!$A$3:$A$99980,Produccion_UO!$H968)*$I$929</f>
        <v>1.8237451894317927E-2</v>
      </c>
      <c r="N968" s="78">
        <f>+SUMIFS(Resultados_Dic3!I$3:I$99980,Resultados_Dic3!$F$3:$F$99980,Produccion_UO!$K968,Resultados_Dic3!$D$3:$D$99980,$L$929,Resultados_Dic3!$E$3:$E$99980,Produccion_UO!$J968,Resultados_Dic3!$A$3:$A$99980,Produccion_UO!$H968)*$I$929</f>
        <v>1.723372920439184E-2</v>
      </c>
      <c r="O968" s="78">
        <f>+SUMIFS(Resultados_Dic3!J$3:J$99980,Resultados_Dic3!$F$3:$F$99980,Produccion_UO!$K968,Resultados_Dic3!$D$3:$D$99980,$L$929,Resultados_Dic3!$E$3:$E$99980,Produccion_UO!$J968,Resultados_Dic3!$A$3:$A$99980,Produccion_UO!$H968)*$I$929</f>
        <v>1.6476202645956992E-2</v>
      </c>
      <c r="P968" s="78">
        <f>+SUMIFS(Resultados_Dic3!K$3:K$99980,Resultados_Dic3!$F$3:$F$99980,Produccion_UO!$K968,Resultados_Dic3!$D$3:$D$99980,$L$929,Resultados_Dic3!$E$3:$E$99980,Produccion_UO!$J968,Resultados_Dic3!$A$3:$A$99980,Produccion_UO!$H968)*$I$929</f>
        <v>1.5718676087522188E-2</v>
      </c>
      <c r="Q968" s="78">
        <f>+SUMIFS(Resultados_Dic3!L$3:L$99980,Resultados_Dic3!$F$3:$F$99980,Produccion_UO!$K968,Resultados_Dic3!$D$3:$D$99980,$L$929,Resultados_Dic3!$E$3:$E$99980,Produccion_UO!$J968,Resultados_Dic3!$A$3:$A$99980,Produccion_UO!$H968)*$I$929</f>
        <v>1.4961149529087388E-2</v>
      </c>
      <c r="R968" s="78">
        <f>+SUMIFS(Resultados_Dic3!M$3:M$99980,Resultados_Dic3!$F$3:$F$99980,Produccion_UO!$K968,Resultados_Dic3!$D$3:$D$99980,$L$929,Resultados_Dic3!$E$3:$E$99980,Produccion_UO!$J968,Resultados_Dic3!$A$3:$A$99980,Produccion_UO!$H968)*$I$929</f>
        <v>0</v>
      </c>
      <c r="S968" s="78">
        <f>+SUMIFS(Resultados_Dic3!N$3:N$99980,Resultados_Dic3!$F$3:$F$99980,Produccion_UO!$K968,Resultados_Dic3!$D$3:$D$99980,$L$929,Resultados_Dic3!$E$3:$E$99980,Produccion_UO!$J968,Resultados_Dic3!$A$3:$A$99980,Produccion_UO!$H968)*$I$929</f>
        <v>0</v>
      </c>
      <c r="T968" s="78">
        <f>+SUMIFS(Resultados_Dic3!O$3:O$99980,Resultados_Dic3!$F$3:$F$99980,Produccion_UO!$K968,Resultados_Dic3!$D$3:$D$99980,$L$929,Resultados_Dic3!$E$3:$E$99980,Produccion_UO!$J968,Resultados_Dic3!$A$3:$A$99980,Produccion_UO!$H968)*$I$929</f>
        <v>0</v>
      </c>
      <c r="U968" s="78">
        <f>+SUMIFS(Resultados_Dic3!P$3:P$99980,Resultados_Dic3!$F$3:$F$99980,Produccion_UO!$K968,Resultados_Dic3!$D$3:$D$99980,$L$929,Resultados_Dic3!$E$3:$E$99980,Produccion_UO!$J968,Resultados_Dic3!$A$3:$A$99980,Produccion_UO!$H968)*$I$929</f>
        <v>0</v>
      </c>
      <c r="V968" s="78">
        <f>+SUMIFS(Resultados_Dic3!Q$3:Q$99980,Resultados_Dic3!$F$3:$F$99980,Produccion_UO!$K968,Resultados_Dic3!$D$3:$D$99980,$L$929,Resultados_Dic3!$E$3:$E$99980,Produccion_UO!$J968,Resultados_Dic3!$A$3:$A$99980,Produccion_UO!$H968)*$I$929</f>
        <v>0</v>
      </c>
      <c r="W968" s="78">
        <f>+SUMIFS(Resultados_Dic3!R$3:R$99980,Resultados_Dic3!$F$3:$F$99980,Produccion_UO!$K968,Resultados_Dic3!$D$3:$D$99980,$L$929,Resultados_Dic3!$E$3:$E$99980,Produccion_UO!$J968,Resultados_Dic3!$A$3:$A$99980,Produccion_UO!$H968)*$I$929</f>
        <v>0</v>
      </c>
      <c r="X968" s="78">
        <f>+SUMIFS(Resultados_Dic3!S$3:S$99980,Resultados_Dic3!$F$3:$F$99980,Produccion_UO!$K968,Resultados_Dic3!$D$3:$D$99980,$L$929,Resultados_Dic3!$E$3:$E$99980,Produccion_UO!$J968,Resultados_Dic3!$A$3:$A$99980,Produccion_UO!$H968)*$I$929</f>
        <v>0</v>
      </c>
      <c r="Y968" s="78">
        <f>+SUMIFS(Resultados_Dic3!T$3:T$99980,Resultados_Dic3!$F$3:$F$99980,Produccion_UO!$K968,Resultados_Dic3!$D$3:$D$99980,$L$929,Resultados_Dic3!$E$3:$E$99980,Produccion_UO!$J968,Resultados_Dic3!$A$3:$A$99980,Produccion_UO!$H968)*$I$929</f>
        <v>0</v>
      </c>
      <c r="Z968" s="78">
        <f>+SUMIFS(Resultados_Dic3!U$3:U$99980,Resultados_Dic3!$F$3:$F$99980,Produccion_UO!$K968,Resultados_Dic3!$D$3:$D$99980,$L$929,Resultados_Dic3!$E$3:$E$99980,Produccion_UO!$J968,Resultados_Dic3!$A$3:$A$99980,Produccion_UO!$H968)*$I$929</f>
        <v>0</v>
      </c>
      <c r="AA968" s="78">
        <f>+SUMIFS(Resultados_Dic3!V$3:V$99980,Resultados_Dic3!$F$3:$F$99980,Produccion_UO!$K968,Resultados_Dic3!$D$3:$D$99980,$L$929,Resultados_Dic3!$E$3:$E$99980,Produccion_UO!$J968,Resultados_Dic3!$A$3:$A$99980,Produccion_UO!$H968)*$I$929</f>
        <v>0</v>
      </c>
      <c r="AB968" s="78">
        <f>+SUMIFS(Resultados_Dic3!W$3:W$99980,Resultados_Dic3!$F$3:$F$99980,Produccion_UO!$K968,Resultados_Dic3!$D$3:$D$99980,$L$929,Resultados_Dic3!$E$3:$E$99980,Produccion_UO!$J968,Resultados_Dic3!$A$3:$A$99980,Produccion_UO!$H968)*$I$929</f>
        <v>0</v>
      </c>
      <c r="AC968" s="78">
        <f>+SUMIFS(Resultados_Dic3!X$3:X$99980,Resultados_Dic3!$F$3:$F$99980,Produccion_UO!$K968,Resultados_Dic3!$D$3:$D$99980,$L$929,Resultados_Dic3!$E$3:$E$99980,Produccion_UO!$J968,Resultados_Dic3!$A$3:$A$99980,Produccion_UO!$H968)*$I$929</f>
        <v>0</v>
      </c>
      <c r="AD968" s="78">
        <f>+SUMIFS(Resultados_Dic3!Y$3:Y$99980,Resultados_Dic3!$F$3:$F$99980,Produccion_UO!$K968,Resultados_Dic3!$D$3:$D$99980,$L$929,Resultados_Dic3!$E$3:$E$99980,Produccion_UO!$J968,Resultados_Dic3!$A$3:$A$99980,Produccion_UO!$H968)*$I$929</f>
        <v>0</v>
      </c>
      <c r="AE968" s="78">
        <f>+SUMIFS(Resultados_Dic3!Z$3:Z$99980,Resultados_Dic3!$F$3:$F$99980,Produccion_UO!$K968,Resultados_Dic3!$D$3:$D$99980,$L$929,Resultados_Dic3!$E$3:$E$99980,Produccion_UO!$J968,Resultados_Dic3!$A$3:$A$99980,Produccion_UO!$H968)*$I$929</f>
        <v>0</v>
      </c>
      <c r="AF968" s="78">
        <f>+SUMIFS(Resultados_Dic3!AA$3:AA$99980,Resultados_Dic3!$F$3:$F$99980,Produccion_UO!$K968,Resultados_Dic3!$D$3:$D$99980,$L$929,Resultados_Dic3!$E$3:$E$99980,Produccion_UO!$J968,Resultados_Dic3!$A$3:$A$99980,Produccion_UO!$H968)*$I$929</f>
        <v>0</v>
      </c>
      <c r="AG968" s="78">
        <f>+SUMIFS(Resultados_Dic3!AB$3:AB$99980,Resultados_Dic3!$F$3:$F$99980,Produccion_UO!$K968,Resultados_Dic3!$D$3:$D$99980,$L$929,Resultados_Dic3!$E$3:$E$99980,Produccion_UO!$J968,Resultados_Dic3!$A$3:$A$99980,Produccion_UO!$H968)*$I$929</f>
        <v>0</v>
      </c>
      <c r="AH968" s="78">
        <f>+SUMIFS(Resultados_Dic3!AC$3:AC$99980,Resultados_Dic3!$F$3:$F$99980,Produccion_UO!$K968,Resultados_Dic3!$D$3:$D$99980,$L$929,Resultados_Dic3!$E$3:$E$99980,Produccion_UO!$J968,Resultados_Dic3!$A$3:$A$99980,Produccion_UO!$H968)*$I$929</f>
        <v>0</v>
      </c>
      <c r="AI968" s="78">
        <f>+SUMIFS(Resultados_Dic3!AD$3:AD$99980,Resultados_Dic3!$F$3:$F$99980,Produccion_UO!$K968,Resultados_Dic3!$D$3:$D$99980,$L$929,Resultados_Dic3!$E$3:$E$99980,Produccion_UO!$J968,Resultados_Dic3!$A$3:$A$99980,Produccion_UO!$H968)*$I$929</f>
        <v>0</v>
      </c>
      <c r="AJ968" s="78">
        <f>+SUMIFS(Resultados_Dic3!AE$3:AE$99980,Resultados_Dic3!$F$3:$F$99980,Produccion_UO!$K968,Resultados_Dic3!$D$3:$D$99980,$L$929,Resultados_Dic3!$E$3:$E$99980,Produccion_UO!$J968,Resultados_Dic3!$A$3:$A$99980,Produccion_UO!$H968)*$I$929</f>
        <v>0</v>
      </c>
      <c r="AK968" s="78">
        <f>+SUMIFS(Resultados_Dic3!AF$3:AF$99980,Resultados_Dic3!$F$3:$F$99980,Produccion_UO!$K968,Resultados_Dic3!$D$3:$D$99980,$L$929,Resultados_Dic3!$E$3:$E$99980,Produccion_UO!$J968,Resultados_Dic3!$A$3:$A$99980,Produccion_UO!$H968)*$I$929</f>
        <v>0</v>
      </c>
      <c r="AL968" s="78">
        <f>+SUMIFS(Resultados_Dic3!AG$3:AG$99980,Resultados_Dic3!$F$3:$F$99980,Produccion_UO!$K968,Resultados_Dic3!$D$3:$D$99980,$L$929,Resultados_Dic3!$E$3:$E$99980,Produccion_UO!$J968,Resultados_Dic3!$A$3:$A$99980,Produccion_UO!$H968)*$I$929</f>
        <v>0</v>
      </c>
      <c r="AM968" s="78">
        <f>+SUMIFS(Resultados_Dic3!AH$3:AH$99980,Resultados_Dic3!$F$3:$F$99980,Produccion_UO!$K968,Resultados_Dic3!$D$3:$D$99980,$L$929,Resultados_Dic3!$E$3:$E$99980,Produccion_UO!$J968,Resultados_Dic3!$A$3:$A$99980,Produccion_UO!$H968)*$I$929</f>
        <v>0</v>
      </c>
      <c r="AN968" s="78">
        <f>+SUMIFS(Resultados_Dic3!AI$3:AI$99980,Resultados_Dic3!$F$3:$F$99980,Produccion_UO!$K968,Resultados_Dic3!$D$3:$D$99980,$L$929,Resultados_Dic3!$E$3:$E$99980,Produccion_UO!$J968,Resultados_Dic3!$A$3:$A$99980,Produccion_UO!$H968)*$I$929</f>
        <v>0</v>
      </c>
      <c r="AO968" s="78">
        <f>+SUMIFS(Resultados_Dic3!AJ$3:AJ$99980,Resultados_Dic3!$F$3:$F$99980,Produccion_UO!$K968,Resultados_Dic3!$D$3:$D$99980,$L$929,Resultados_Dic3!$E$3:$E$99980,Produccion_UO!$J968,Resultados_Dic3!$A$3:$A$99980,Produccion_UO!$H968)*$I$929</f>
        <v>0</v>
      </c>
      <c r="AP968" s="78">
        <f>+SUMIFS(Resultados_Dic3!AK$3:AK$99980,Resultados_Dic3!$F$3:$F$99980,Produccion_UO!$K968,Resultados_Dic3!$D$3:$D$99980,$L$929,Resultados_Dic3!$E$3:$E$99980,Produccion_UO!$J968,Resultados_Dic3!$A$3:$A$99980,Produccion_UO!$H968)*$I$929</f>
        <v>0</v>
      </c>
      <c r="AQ968" s="78">
        <f>+SUMIFS(Resultados_Dic3!AL$3:AL$99980,Resultados_Dic3!$F$3:$F$99980,Produccion_UO!$K968,Resultados_Dic3!$D$3:$D$99980,$L$929,Resultados_Dic3!$E$3:$E$99980,Produccion_UO!$J968,Resultados_Dic3!$A$3:$A$99980,Produccion_UO!$H968)*$I$929</f>
        <v>0</v>
      </c>
      <c r="AR968" s="78">
        <f>+SUMIFS(Resultados_Dic3!AM$3:AM$99980,Resultados_Dic3!$F$3:$F$99980,Produccion_UO!$K968,Resultados_Dic3!$D$3:$D$99980,$L$929,Resultados_Dic3!$E$3:$E$99980,Produccion_UO!$J968,Resultados_Dic3!$A$3:$A$99980,Produccion_UO!$H968)*$I$929</f>
        <v>0</v>
      </c>
    </row>
    <row r="969" spans="8:44" x14ac:dyDescent="0.25">
      <c r="H969" s="17" t="str">
        <f t="shared" si="251"/>
        <v>DIC5</v>
      </c>
      <c r="J969" s="24" t="s">
        <v>117</v>
      </c>
      <c r="K969" s="13" t="s">
        <v>208</v>
      </c>
      <c r="L969" s="13" t="s">
        <v>328</v>
      </c>
      <c r="M969" s="78">
        <f>+SUMIFS(Resultados_Dic3!H$3:H$99980,Resultados_Dic3!$F$3:$F$99980,Produccion_UO!$K969,Resultados_Dic3!$D$3:$D$99980,$L$929,Resultados_Dic3!$E$3:$E$99980,Produccion_UO!$J969,Resultados_Dic3!$A$3:$A$99980,Produccion_UO!$H969)*$I$929</f>
        <v>0.1466865515552426</v>
      </c>
      <c r="N969" s="78">
        <f>+SUMIFS(Resultados_Dic3!I$3:I$99980,Resultados_Dic3!$F$3:$F$99980,Produccion_UO!$K969,Resultados_Dic3!$D$3:$D$99980,$L$929,Resultados_Dic3!$E$3:$E$99980,Produccion_UO!$J969,Resultados_Dic3!$A$3:$A$99980,Produccion_UO!$H969)*$I$929</f>
        <v>0.1466865515552426</v>
      </c>
      <c r="O969" s="78">
        <f>+SUMIFS(Resultados_Dic3!J$3:J$99980,Resultados_Dic3!$F$3:$F$99980,Produccion_UO!$K969,Resultados_Dic3!$D$3:$D$99980,$L$929,Resultados_Dic3!$E$3:$E$99980,Produccion_UO!$J969,Resultados_Dic3!$A$3:$A$99980,Produccion_UO!$H969)*$I$929</f>
        <v>0.1466865515552426</v>
      </c>
      <c r="P969" s="78">
        <f>+SUMIFS(Resultados_Dic3!K$3:K$99980,Resultados_Dic3!$F$3:$F$99980,Produccion_UO!$K969,Resultados_Dic3!$D$3:$D$99980,$L$929,Resultados_Dic3!$E$3:$E$99980,Produccion_UO!$J969,Resultados_Dic3!$A$3:$A$99980,Produccion_UO!$H969)*$I$929</f>
        <v>0.1466865515552426</v>
      </c>
      <c r="Q969" s="78">
        <f>+SUMIFS(Resultados_Dic3!L$3:L$99980,Resultados_Dic3!$F$3:$F$99980,Produccion_UO!$K969,Resultados_Dic3!$D$3:$D$99980,$L$929,Resultados_Dic3!$E$3:$E$99980,Produccion_UO!$J969,Resultados_Dic3!$A$3:$A$99980,Produccion_UO!$H969)*$I$929</f>
        <v>0.1466865515552426</v>
      </c>
      <c r="R969" s="78">
        <f>+SUMIFS(Resultados_Dic3!M$3:M$99980,Resultados_Dic3!$F$3:$F$99980,Produccion_UO!$K969,Resultados_Dic3!$D$3:$D$99980,$L$929,Resultados_Dic3!$E$3:$E$99980,Produccion_UO!$J969,Resultados_Dic3!$A$3:$A$99980,Produccion_UO!$H969)*$I$929</f>
        <v>0.1466865515552426</v>
      </c>
      <c r="S969" s="78">
        <f>+SUMIFS(Resultados_Dic3!N$3:N$99980,Resultados_Dic3!$F$3:$F$99980,Produccion_UO!$K969,Resultados_Dic3!$D$3:$D$99980,$L$929,Resultados_Dic3!$E$3:$E$99980,Produccion_UO!$J969,Resultados_Dic3!$A$3:$A$99980,Produccion_UO!$H969)*$I$929</f>
        <v>0.1466865515552426</v>
      </c>
      <c r="T969" s="78">
        <f>+SUMIFS(Resultados_Dic3!O$3:O$99980,Resultados_Dic3!$F$3:$F$99980,Produccion_UO!$K969,Resultados_Dic3!$D$3:$D$99980,$L$929,Resultados_Dic3!$E$3:$E$99980,Produccion_UO!$J969,Resultados_Dic3!$A$3:$A$99980,Produccion_UO!$H969)*$I$929</f>
        <v>0</v>
      </c>
      <c r="U969" s="78">
        <f>+SUMIFS(Resultados_Dic3!P$3:P$99980,Resultados_Dic3!$F$3:$F$99980,Produccion_UO!$K969,Resultados_Dic3!$D$3:$D$99980,$L$929,Resultados_Dic3!$E$3:$E$99980,Produccion_UO!$J969,Resultados_Dic3!$A$3:$A$99980,Produccion_UO!$H969)*$I$929</f>
        <v>0</v>
      </c>
      <c r="V969" s="78">
        <f>+SUMIFS(Resultados_Dic3!Q$3:Q$99980,Resultados_Dic3!$F$3:$F$99980,Produccion_UO!$K969,Resultados_Dic3!$D$3:$D$99980,$L$929,Resultados_Dic3!$E$3:$E$99980,Produccion_UO!$J969,Resultados_Dic3!$A$3:$A$99980,Produccion_UO!$H969)*$I$929</f>
        <v>0</v>
      </c>
      <c r="W969" s="78">
        <f>+SUMIFS(Resultados_Dic3!R$3:R$99980,Resultados_Dic3!$F$3:$F$99980,Produccion_UO!$K969,Resultados_Dic3!$D$3:$D$99980,$L$929,Resultados_Dic3!$E$3:$E$99980,Produccion_UO!$J969,Resultados_Dic3!$A$3:$A$99980,Produccion_UO!$H969)*$I$929</f>
        <v>0</v>
      </c>
      <c r="X969" s="78">
        <f>+SUMIFS(Resultados_Dic3!S$3:S$99980,Resultados_Dic3!$F$3:$F$99980,Produccion_UO!$K969,Resultados_Dic3!$D$3:$D$99980,$L$929,Resultados_Dic3!$E$3:$E$99980,Produccion_UO!$J969,Resultados_Dic3!$A$3:$A$99980,Produccion_UO!$H969)*$I$929</f>
        <v>0</v>
      </c>
      <c r="Y969" s="78">
        <f>+SUMIFS(Resultados_Dic3!T$3:T$99980,Resultados_Dic3!$F$3:$F$99980,Produccion_UO!$K969,Resultados_Dic3!$D$3:$D$99980,$L$929,Resultados_Dic3!$E$3:$E$99980,Produccion_UO!$J969,Resultados_Dic3!$A$3:$A$99980,Produccion_UO!$H969)*$I$929</f>
        <v>0</v>
      </c>
      <c r="Z969" s="78">
        <f>+SUMIFS(Resultados_Dic3!U$3:U$99980,Resultados_Dic3!$F$3:$F$99980,Produccion_UO!$K969,Resultados_Dic3!$D$3:$D$99980,$L$929,Resultados_Dic3!$E$3:$E$99980,Produccion_UO!$J969,Resultados_Dic3!$A$3:$A$99980,Produccion_UO!$H969)*$I$929</f>
        <v>0</v>
      </c>
      <c r="AA969" s="78">
        <f>+SUMIFS(Resultados_Dic3!V$3:V$99980,Resultados_Dic3!$F$3:$F$99980,Produccion_UO!$K969,Resultados_Dic3!$D$3:$D$99980,$L$929,Resultados_Dic3!$E$3:$E$99980,Produccion_UO!$J969,Resultados_Dic3!$A$3:$A$99980,Produccion_UO!$H969)*$I$929</f>
        <v>0</v>
      </c>
      <c r="AB969" s="78">
        <f>+SUMIFS(Resultados_Dic3!W$3:W$99980,Resultados_Dic3!$F$3:$F$99980,Produccion_UO!$K969,Resultados_Dic3!$D$3:$D$99980,$L$929,Resultados_Dic3!$E$3:$E$99980,Produccion_UO!$J969,Resultados_Dic3!$A$3:$A$99980,Produccion_UO!$H969)*$I$929</f>
        <v>0</v>
      </c>
      <c r="AC969" s="78">
        <f>+SUMIFS(Resultados_Dic3!X$3:X$99980,Resultados_Dic3!$F$3:$F$99980,Produccion_UO!$K969,Resultados_Dic3!$D$3:$D$99980,$L$929,Resultados_Dic3!$E$3:$E$99980,Produccion_UO!$J969,Resultados_Dic3!$A$3:$A$99980,Produccion_UO!$H969)*$I$929</f>
        <v>0</v>
      </c>
      <c r="AD969" s="78">
        <f>+SUMIFS(Resultados_Dic3!Y$3:Y$99980,Resultados_Dic3!$F$3:$F$99980,Produccion_UO!$K969,Resultados_Dic3!$D$3:$D$99980,$L$929,Resultados_Dic3!$E$3:$E$99980,Produccion_UO!$J969,Resultados_Dic3!$A$3:$A$99980,Produccion_UO!$H969)*$I$929</f>
        <v>0</v>
      </c>
      <c r="AE969" s="78">
        <f>+SUMIFS(Resultados_Dic3!Z$3:Z$99980,Resultados_Dic3!$F$3:$F$99980,Produccion_UO!$K969,Resultados_Dic3!$D$3:$D$99980,$L$929,Resultados_Dic3!$E$3:$E$99980,Produccion_UO!$J969,Resultados_Dic3!$A$3:$A$99980,Produccion_UO!$H969)*$I$929</f>
        <v>0</v>
      </c>
      <c r="AF969" s="78">
        <f>+SUMIFS(Resultados_Dic3!AA$3:AA$99980,Resultados_Dic3!$F$3:$F$99980,Produccion_UO!$K969,Resultados_Dic3!$D$3:$D$99980,$L$929,Resultados_Dic3!$E$3:$E$99980,Produccion_UO!$J969,Resultados_Dic3!$A$3:$A$99980,Produccion_UO!$H969)*$I$929</f>
        <v>0</v>
      </c>
      <c r="AG969" s="78">
        <f>+SUMIFS(Resultados_Dic3!AB$3:AB$99980,Resultados_Dic3!$F$3:$F$99980,Produccion_UO!$K969,Resultados_Dic3!$D$3:$D$99980,$L$929,Resultados_Dic3!$E$3:$E$99980,Produccion_UO!$J969,Resultados_Dic3!$A$3:$A$99980,Produccion_UO!$H969)*$I$929</f>
        <v>0</v>
      </c>
      <c r="AH969" s="78">
        <f>+SUMIFS(Resultados_Dic3!AC$3:AC$99980,Resultados_Dic3!$F$3:$F$99980,Produccion_UO!$K969,Resultados_Dic3!$D$3:$D$99980,$L$929,Resultados_Dic3!$E$3:$E$99980,Produccion_UO!$J969,Resultados_Dic3!$A$3:$A$99980,Produccion_UO!$H969)*$I$929</f>
        <v>0</v>
      </c>
      <c r="AI969" s="78">
        <f>+SUMIFS(Resultados_Dic3!AD$3:AD$99980,Resultados_Dic3!$F$3:$F$99980,Produccion_UO!$K969,Resultados_Dic3!$D$3:$D$99980,$L$929,Resultados_Dic3!$E$3:$E$99980,Produccion_UO!$J969,Resultados_Dic3!$A$3:$A$99980,Produccion_UO!$H969)*$I$929</f>
        <v>0</v>
      </c>
      <c r="AJ969" s="78">
        <f>+SUMIFS(Resultados_Dic3!AE$3:AE$99980,Resultados_Dic3!$F$3:$F$99980,Produccion_UO!$K969,Resultados_Dic3!$D$3:$D$99980,$L$929,Resultados_Dic3!$E$3:$E$99980,Produccion_UO!$J969,Resultados_Dic3!$A$3:$A$99980,Produccion_UO!$H969)*$I$929</f>
        <v>0</v>
      </c>
      <c r="AK969" s="78">
        <f>+SUMIFS(Resultados_Dic3!AF$3:AF$99980,Resultados_Dic3!$F$3:$F$99980,Produccion_UO!$K969,Resultados_Dic3!$D$3:$D$99980,$L$929,Resultados_Dic3!$E$3:$E$99980,Produccion_UO!$J969,Resultados_Dic3!$A$3:$A$99980,Produccion_UO!$H969)*$I$929</f>
        <v>0</v>
      </c>
      <c r="AL969" s="78">
        <f>+SUMIFS(Resultados_Dic3!AG$3:AG$99980,Resultados_Dic3!$F$3:$F$99980,Produccion_UO!$K969,Resultados_Dic3!$D$3:$D$99980,$L$929,Resultados_Dic3!$E$3:$E$99980,Produccion_UO!$J969,Resultados_Dic3!$A$3:$A$99980,Produccion_UO!$H969)*$I$929</f>
        <v>0</v>
      </c>
      <c r="AM969" s="78">
        <f>+SUMIFS(Resultados_Dic3!AH$3:AH$99980,Resultados_Dic3!$F$3:$F$99980,Produccion_UO!$K969,Resultados_Dic3!$D$3:$D$99980,$L$929,Resultados_Dic3!$E$3:$E$99980,Produccion_UO!$J969,Resultados_Dic3!$A$3:$A$99980,Produccion_UO!$H969)*$I$929</f>
        <v>0</v>
      </c>
      <c r="AN969" s="78">
        <f>+SUMIFS(Resultados_Dic3!AI$3:AI$99980,Resultados_Dic3!$F$3:$F$99980,Produccion_UO!$K969,Resultados_Dic3!$D$3:$D$99980,$L$929,Resultados_Dic3!$E$3:$E$99980,Produccion_UO!$J969,Resultados_Dic3!$A$3:$A$99980,Produccion_UO!$H969)*$I$929</f>
        <v>0</v>
      </c>
      <c r="AO969" s="78">
        <f>+SUMIFS(Resultados_Dic3!AJ$3:AJ$99980,Resultados_Dic3!$F$3:$F$99980,Produccion_UO!$K969,Resultados_Dic3!$D$3:$D$99980,$L$929,Resultados_Dic3!$E$3:$E$99980,Produccion_UO!$J969,Resultados_Dic3!$A$3:$A$99980,Produccion_UO!$H969)*$I$929</f>
        <v>0</v>
      </c>
      <c r="AP969" s="78">
        <f>+SUMIFS(Resultados_Dic3!AK$3:AK$99980,Resultados_Dic3!$F$3:$F$99980,Produccion_UO!$K969,Resultados_Dic3!$D$3:$D$99980,$L$929,Resultados_Dic3!$E$3:$E$99980,Produccion_UO!$J969,Resultados_Dic3!$A$3:$A$99980,Produccion_UO!$H969)*$I$929</f>
        <v>0</v>
      </c>
      <c r="AQ969" s="78">
        <f>+SUMIFS(Resultados_Dic3!AL$3:AL$99980,Resultados_Dic3!$F$3:$F$99980,Produccion_UO!$K969,Resultados_Dic3!$D$3:$D$99980,$L$929,Resultados_Dic3!$E$3:$E$99980,Produccion_UO!$J969,Resultados_Dic3!$A$3:$A$99980,Produccion_UO!$H969)*$I$929</f>
        <v>0</v>
      </c>
      <c r="AR969" s="78">
        <f>+SUMIFS(Resultados_Dic3!AM$3:AM$99980,Resultados_Dic3!$F$3:$F$99980,Produccion_UO!$K969,Resultados_Dic3!$D$3:$D$99980,$L$929,Resultados_Dic3!$E$3:$E$99980,Produccion_UO!$J969,Resultados_Dic3!$A$3:$A$99980,Produccion_UO!$H969)*$I$929</f>
        <v>0</v>
      </c>
    </row>
    <row r="970" spans="8:44" x14ac:dyDescent="0.25">
      <c r="H970" s="17" t="str">
        <f t="shared" si="251"/>
        <v>DIC5</v>
      </c>
      <c r="J970" s="24" t="s">
        <v>118</v>
      </c>
      <c r="K970" s="13" t="s">
        <v>284</v>
      </c>
      <c r="L970" s="13" t="s">
        <v>330</v>
      </c>
      <c r="M970" s="78">
        <f>+SUMIFS(Resultados_Dic3!H$3:H$99980,Resultados_Dic3!$F$3:$F$99980,Produccion_UO!$K970,Resultados_Dic3!$D$3:$D$99980,$L$929,Resultados_Dic3!$E$3:$E$99980,Produccion_UO!$J970,Resultados_Dic3!$A$3:$A$99980,Produccion_UO!$H970)*$I$929</f>
        <v>5.7044770049261083E-2</v>
      </c>
      <c r="N970" s="78">
        <f>+SUMIFS(Resultados_Dic3!I$3:I$99980,Resultados_Dic3!$F$3:$F$99980,Produccion_UO!$K970,Resultados_Dic3!$D$3:$D$99980,$L$929,Resultados_Dic3!$E$3:$E$99980,Produccion_UO!$J970,Resultados_Dic3!$A$3:$A$99980,Produccion_UO!$H970)*$I$929</f>
        <v>5.7044770049261083E-2</v>
      </c>
      <c r="O970" s="78">
        <f>+SUMIFS(Resultados_Dic3!J$3:J$99980,Resultados_Dic3!$F$3:$F$99980,Produccion_UO!$K970,Resultados_Dic3!$D$3:$D$99980,$L$929,Resultados_Dic3!$E$3:$E$99980,Produccion_UO!$J970,Resultados_Dic3!$A$3:$A$99980,Produccion_UO!$H970)*$I$929</f>
        <v>5.7044770049261083E-2</v>
      </c>
      <c r="P970" s="78">
        <f>+SUMIFS(Resultados_Dic3!K$3:K$99980,Resultados_Dic3!$F$3:$F$99980,Produccion_UO!$K970,Resultados_Dic3!$D$3:$D$99980,$L$929,Resultados_Dic3!$E$3:$E$99980,Produccion_UO!$J970,Resultados_Dic3!$A$3:$A$99980,Produccion_UO!$H970)*$I$929</f>
        <v>5.7044770049261083E-2</v>
      </c>
      <c r="Q970" s="78">
        <f>+SUMIFS(Resultados_Dic3!L$3:L$99980,Resultados_Dic3!$F$3:$F$99980,Produccion_UO!$K970,Resultados_Dic3!$D$3:$D$99980,$L$929,Resultados_Dic3!$E$3:$E$99980,Produccion_UO!$J970,Resultados_Dic3!$A$3:$A$99980,Produccion_UO!$H970)*$I$929</f>
        <v>5.7044770049261083E-2</v>
      </c>
      <c r="R970" s="78">
        <f>+SUMIFS(Resultados_Dic3!M$3:M$99980,Resultados_Dic3!$F$3:$F$99980,Produccion_UO!$K970,Resultados_Dic3!$D$3:$D$99980,$L$929,Resultados_Dic3!$E$3:$E$99980,Produccion_UO!$J970,Resultados_Dic3!$A$3:$A$99980,Produccion_UO!$H970)*$I$929</f>
        <v>5.5933019963738444E-2</v>
      </c>
      <c r="S970" s="78">
        <f>+SUMIFS(Resultados_Dic3!N$3:N$99980,Resultados_Dic3!$F$3:$F$99980,Produccion_UO!$K970,Resultados_Dic3!$D$3:$D$99980,$L$929,Resultados_Dic3!$E$3:$E$99980,Produccion_UO!$J970,Resultados_Dic3!$A$3:$A$99980,Produccion_UO!$H970)*$I$929</f>
        <v>4.9912618986123217E-2</v>
      </c>
      <c r="T970" s="78">
        <f>+SUMIFS(Resultados_Dic3!O$3:O$99980,Resultados_Dic3!$F$3:$F$99980,Produccion_UO!$K970,Resultados_Dic3!$D$3:$D$99980,$L$929,Resultados_Dic3!$E$3:$E$99980,Produccion_UO!$J970,Resultados_Dic3!$A$3:$A$99980,Produccion_UO!$H970)*$I$929</f>
        <v>0</v>
      </c>
      <c r="U970" s="78">
        <f>+SUMIFS(Resultados_Dic3!P$3:P$99980,Resultados_Dic3!$F$3:$F$99980,Produccion_UO!$K970,Resultados_Dic3!$D$3:$D$99980,$L$929,Resultados_Dic3!$E$3:$E$99980,Produccion_UO!$J970,Resultados_Dic3!$A$3:$A$99980,Produccion_UO!$H970)*$I$929</f>
        <v>0</v>
      </c>
      <c r="V970" s="78">
        <f>+SUMIFS(Resultados_Dic3!Q$3:Q$99980,Resultados_Dic3!$F$3:$F$99980,Produccion_UO!$K970,Resultados_Dic3!$D$3:$D$99980,$L$929,Resultados_Dic3!$E$3:$E$99980,Produccion_UO!$J970,Resultados_Dic3!$A$3:$A$99980,Produccion_UO!$H970)*$I$929</f>
        <v>0</v>
      </c>
      <c r="W970" s="78">
        <f>+SUMIFS(Resultados_Dic3!R$3:R$99980,Resultados_Dic3!$F$3:$F$99980,Produccion_UO!$K970,Resultados_Dic3!$D$3:$D$99980,$L$929,Resultados_Dic3!$E$3:$E$99980,Produccion_UO!$J970,Resultados_Dic3!$A$3:$A$99980,Produccion_UO!$H970)*$I$929</f>
        <v>0</v>
      </c>
      <c r="X970" s="78">
        <f>+SUMIFS(Resultados_Dic3!S$3:S$99980,Resultados_Dic3!$F$3:$F$99980,Produccion_UO!$K970,Resultados_Dic3!$D$3:$D$99980,$L$929,Resultados_Dic3!$E$3:$E$99980,Produccion_UO!$J970,Resultados_Dic3!$A$3:$A$99980,Produccion_UO!$H970)*$I$929</f>
        <v>0</v>
      </c>
      <c r="Y970" s="78">
        <f>+SUMIFS(Resultados_Dic3!T$3:T$99980,Resultados_Dic3!$F$3:$F$99980,Produccion_UO!$K970,Resultados_Dic3!$D$3:$D$99980,$L$929,Resultados_Dic3!$E$3:$E$99980,Produccion_UO!$J970,Resultados_Dic3!$A$3:$A$99980,Produccion_UO!$H970)*$I$929</f>
        <v>0</v>
      </c>
      <c r="Z970" s="78">
        <f>+SUMIFS(Resultados_Dic3!U$3:U$99980,Resultados_Dic3!$F$3:$F$99980,Produccion_UO!$K970,Resultados_Dic3!$D$3:$D$99980,$L$929,Resultados_Dic3!$E$3:$E$99980,Produccion_UO!$J970,Resultados_Dic3!$A$3:$A$99980,Produccion_UO!$H970)*$I$929</f>
        <v>0</v>
      </c>
      <c r="AA970" s="78">
        <f>+SUMIFS(Resultados_Dic3!V$3:V$99980,Resultados_Dic3!$F$3:$F$99980,Produccion_UO!$K970,Resultados_Dic3!$D$3:$D$99980,$L$929,Resultados_Dic3!$E$3:$E$99980,Produccion_UO!$J970,Resultados_Dic3!$A$3:$A$99980,Produccion_UO!$H970)*$I$929</f>
        <v>0</v>
      </c>
      <c r="AB970" s="78">
        <f>+SUMIFS(Resultados_Dic3!W$3:W$99980,Resultados_Dic3!$F$3:$F$99980,Produccion_UO!$K970,Resultados_Dic3!$D$3:$D$99980,$L$929,Resultados_Dic3!$E$3:$E$99980,Produccion_UO!$J970,Resultados_Dic3!$A$3:$A$99980,Produccion_UO!$H970)*$I$929</f>
        <v>0</v>
      </c>
      <c r="AC970" s="78">
        <f>+SUMIFS(Resultados_Dic3!X$3:X$99980,Resultados_Dic3!$F$3:$F$99980,Produccion_UO!$K970,Resultados_Dic3!$D$3:$D$99980,$L$929,Resultados_Dic3!$E$3:$E$99980,Produccion_UO!$J970,Resultados_Dic3!$A$3:$A$99980,Produccion_UO!$H970)*$I$929</f>
        <v>0</v>
      </c>
      <c r="AD970" s="78">
        <f>+SUMIFS(Resultados_Dic3!Y$3:Y$99980,Resultados_Dic3!$F$3:$F$99980,Produccion_UO!$K970,Resultados_Dic3!$D$3:$D$99980,$L$929,Resultados_Dic3!$E$3:$E$99980,Produccion_UO!$J970,Resultados_Dic3!$A$3:$A$99980,Produccion_UO!$H970)*$I$929</f>
        <v>0</v>
      </c>
      <c r="AE970" s="78">
        <f>+SUMIFS(Resultados_Dic3!Z$3:Z$99980,Resultados_Dic3!$F$3:$F$99980,Produccion_UO!$K970,Resultados_Dic3!$D$3:$D$99980,$L$929,Resultados_Dic3!$E$3:$E$99980,Produccion_UO!$J970,Resultados_Dic3!$A$3:$A$99980,Produccion_UO!$H970)*$I$929</f>
        <v>0</v>
      </c>
      <c r="AF970" s="78">
        <f>+SUMIFS(Resultados_Dic3!AA$3:AA$99980,Resultados_Dic3!$F$3:$F$99980,Produccion_UO!$K970,Resultados_Dic3!$D$3:$D$99980,$L$929,Resultados_Dic3!$E$3:$E$99980,Produccion_UO!$J970,Resultados_Dic3!$A$3:$A$99980,Produccion_UO!$H970)*$I$929</f>
        <v>0</v>
      </c>
      <c r="AG970" s="78">
        <f>+SUMIFS(Resultados_Dic3!AB$3:AB$99980,Resultados_Dic3!$F$3:$F$99980,Produccion_UO!$K970,Resultados_Dic3!$D$3:$D$99980,$L$929,Resultados_Dic3!$E$3:$E$99980,Produccion_UO!$J970,Resultados_Dic3!$A$3:$A$99980,Produccion_UO!$H970)*$I$929</f>
        <v>0</v>
      </c>
      <c r="AH970" s="78">
        <f>+SUMIFS(Resultados_Dic3!AC$3:AC$99980,Resultados_Dic3!$F$3:$F$99980,Produccion_UO!$K970,Resultados_Dic3!$D$3:$D$99980,$L$929,Resultados_Dic3!$E$3:$E$99980,Produccion_UO!$J970,Resultados_Dic3!$A$3:$A$99980,Produccion_UO!$H970)*$I$929</f>
        <v>0</v>
      </c>
      <c r="AI970" s="78">
        <f>+SUMIFS(Resultados_Dic3!AD$3:AD$99980,Resultados_Dic3!$F$3:$F$99980,Produccion_UO!$K970,Resultados_Dic3!$D$3:$D$99980,$L$929,Resultados_Dic3!$E$3:$E$99980,Produccion_UO!$J970,Resultados_Dic3!$A$3:$A$99980,Produccion_UO!$H970)*$I$929</f>
        <v>0</v>
      </c>
      <c r="AJ970" s="78">
        <f>+SUMIFS(Resultados_Dic3!AE$3:AE$99980,Resultados_Dic3!$F$3:$F$99980,Produccion_UO!$K970,Resultados_Dic3!$D$3:$D$99980,$L$929,Resultados_Dic3!$E$3:$E$99980,Produccion_UO!$J970,Resultados_Dic3!$A$3:$A$99980,Produccion_UO!$H970)*$I$929</f>
        <v>0</v>
      </c>
      <c r="AK970" s="78">
        <f>+SUMIFS(Resultados_Dic3!AF$3:AF$99980,Resultados_Dic3!$F$3:$F$99980,Produccion_UO!$K970,Resultados_Dic3!$D$3:$D$99980,$L$929,Resultados_Dic3!$E$3:$E$99980,Produccion_UO!$J970,Resultados_Dic3!$A$3:$A$99980,Produccion_UO!$H970)*$I$929</f>
        <v>0</v>
      </c>
      <c r="AL970" s="78">
        <f>+SUMIFS(Resultados_Dic3!AG$3:AG$99980,Resultados_Dic3!$F$3:$F$99980,Produccion_UO!$K970,Resultados_Dic3!$D$3:$D$99980,$L$929,Resultados_Dic3!$E$3:$E$99980,Produccion_UO!$J970,Resultados_Dic3!$A$3:$A$99980,Produccion_UO!$H970)*$I$929</f>
        <v>0</v>
      </c>
      <c r="AM970" s="78">
        <f>+SUMIFS(Resultados_Dic3!AH$3:AH$99980,Resultados_Dic3!$F$3:$F$99980,Produccion_UO!$K970,Resultados_Dic3!$D$3:$D$99980,$L$929,Resultados_Dic3!$E$3:$E$99980,Produccion_UO!$J970,Resultados_Dic3!$A$3:$A$99980,Produccion_UO!$H970)*$I$929</f>
        <v>0</v>
      </c>
      <c r="AN970" s="78">
        <f>+SUMIFS(Resultados_Dic3!AI$3:AI$99980,Resultados_Dic3!$F$3:$F$99980,Produccion_UO!$K970,Resultados_Dic3!$D$3:$D$99980,$L$929,Resultados_Dic3!$E$3:$E$99980,Produccion_UO!$J970,Resultados_Dic3!$A$3:$A$99980,Produccion_UO!$H970)*$I$929</f>
        <v>0</v>
      </c>
      <c r="AO970" s="78">
        <f>+SUMIFS(Resultados_Dic3!AJ$3:AJ$99980,Resultados_Dic3!$F$3:$F$99980,Produccion_UO!$K970,Resultados_Dic3!$D$3:$D$99980,$L$929,Resultados_Dic3!$E$3:$E$99980,Produccion_UO!$J970,Resultados_Dic3!$A$3:$A$99980,Produccion_UO!$H970)*$I$929</f>
        <v>0</v>
      </c>
      <c r="AP970" s="78">
        <f>+SUMIFS(Resultados_Dic3!AK$3:AK$99980,Resultados_Dic3!$F$3:$F$99980,Produccion_UO!$K970,Resultados_Dic3!$D$3:$D$99980,$L$929,Resultados_Dic3!$E$3:$E$99980,Produccion_UO!$J970,Resultados_Dic3!$A$3:$A$99980,Produccion_UO!$H970)*$I$929</f>
        <v>0</v>
      </c>
      <c r="AQ970" s="78">
        <f>+SUMIFS(Resultados_Dic3!AL$3:AL$99980,Resultados_Dic3!$F$3:$F$99980,Produccion_UO!$K970,Resultados_Dic3!$D$3:$D$99980,$L$929,Resultados_Dic3!$E$3:$E$99980,Produccion_UO!$J970,Resultados_Dic3!$A$3:$A$99980,Produccion_UO!$H970)*$I$929</f>
        <v>0</v>
      </c>
      <c r="AR970" s="78">
        <f>+SUMIFS(Resultados_Dic3!AM$3:AM$99980,Resultados_Dic3!$F$3:$F$99980,Produccion_UO!$K970,Resultados_Dic3!$D$3:$D$99980,$L$929,Resultados_Dic3!$E$3:$E$99980,Produccion_UO!$J970,Resultados_Dic3!$A$3:$A$99980,Produccion_UO!$H970)*$I$929</f>
        <v>0</v>
      </c>
    </row>
    <row r="971" spans="8:44" x14ac:dyDescent="0.25">
      <c r="J971" s="24" t="s">
        <v>59</v>
      </c>
      <c r="K971" s="13" t="s">
        <v>209</v>
      </c>
      <c r="L971" s="13" t="s">
        <v>332</v>
      </c>
      <c r="M971" s="78">
        <f>+SUMIFS(Resultados_Dic3!H$3:H$99980,Resultados_Dic3!$F$3:$F$99980,Produccion_UO!$K971,Resultados_Dic3!$D$3:$D$99980,$L$929,Resultados_Dic3!$E$3:$E$99980,Produccion_UO!$J971,Resultados_Dic3!$A$3:$A$99980,Produccion_UO!$H971)*$I$929</f>
        <v>0</v>
      </c>
      <c r="N971" s="78">
        <f>+SUMIFS(Resultados_Dic3!I$3:I$99980,Resultados_Dic3!$F$3:$F$99980,Produccion_UO!$K971,Resultados_Dic3!$D$3:$D$99980,$L$929,Resultados_Dic3!$E$3:$E$99980,Produccion_UO!$J971,Resultados_Dic3!$A$3:$A$99980,Produccion_UO!$H971)*$I$929</f>
        <v>0</v>
      </c>
      <c r="O971" s="78">
        <f>+SUMIFS(Resultados_Dic3!J$3:J$99980,Resultados_Dic3!$F$3:$F$99980,Produccion_UO!$K971,Resultados_Dic3!$D$3:$D$99980,$L$929,Resultados_Dic3!$E$3:$E$99980,Produccion_UO!$J971,Resultados_Dic3!$A$3:$A$99980,Produccion_UO!$H971)*$I$929</f>
        <v>0</v>
      </c>
      <c r="P971" s="78">
        <f>+SUMIFS(Resultados_Dic3!K$3:K$99980,Resultados_Dic3!$F$3:$F$99980,Produccion_UO!$K971,Resultados_Dic3!$D$3:$D$99980,$L$929,Resultados_Dic3!$E$3:$E$99980,Produccion_UO!$J971,Resultados_Dic3!$A$3:$A$99980,Produccion_UO!$H971)*$I$929</f>
        <v>0</v>
      </c>
      <c r="Q971" s="78">
        <f>+SUMIFS(Resultados_Dic3!L$3:L$99980,Resultados_Dic3!$F$3:$F$99980,Produccion_UO!$K971,Resultados_Dic3!$D$3:$D$99980,$L$929,Resultados_Dic3!$E$3:$E$99980,Produccion_UO!$J971,Resultados_Dic3!$A$3:$A$99980,Produccion_UO!$H971)*$I$929</f>
        <v>0</v>
      </c>
      <c r="R971" s="78">
        <f>+SUMIFS(Resultados_Dic3!M$3:M$99980,Resultados_Dic3!$F$3:$F$99980,Produccion_UO!$K971,Resultados_Dic3!$D$3:$D$99980,$L$929,Resultados_Dic3!$E$3:$E$99980,Produccion_UO!$J971,Resultados_Dic3!$A$3:$A$99980,Produccion_UO!$H971)*$I$929</f>
        <v>0</v>
      </c>
      <c r="S971" s="78">
        <f>+SUMIFS(Resultados_Dic3!N$3:N$99980,Resultados_Dic3!$F$3:$F$99980,Produccion_UO!$K971,Resultados_Dic3!$D$3:$D$99980,$L$929,Resultados_Dic3!$E$3:$E$99980,Produccion_UO!$J971,Resultados_Dic3!$A$3:$A$99980,Produccion_UO!$H971)*$I$929</f>
        <v>0</v>
      </c>
      <c r="T971" s="78">
        <f>+SUMIFS(Resultados_Dic3!O$3:O$99980,Resultados_Dic3!$F$3:$F$99980,Produccion_UO!$K971,Resultados_Dic3!$D$3:$D$99980,$L$929,Resultados_Dic3!$E$3:$E$99980,Produccion_UO!$J971,Resultados_Dic3!$A$3:$A$99980,Produccion_UO!$H971)*$I$929</f>
        <v>0</v>
      </c>
      <c r="U971" s="78">
        <f>+SUMIFS(Resultados_Dic3!P$3:P$99980,Resultados_Dic3!$F$3:$F$99980,Produccion_UO!$K971,Resultados_Dic3!$D$3:$D$99980,$L$929,Resultados_Dic3!$E$3:$E$99980,Produccion_UO!$J971,Resultados_Dic3!$A$3:$A$99980,Produccion_UO!$H971)*$I$929</f>
        <v>0</v>
      </c>
      <c r="V971" s="78">
        <f>+SUMIFS(Resultados_Dic3!Q$3:Q$99980,Resultados_Dic3!$F$3:$F$99980,Produccion_UO!$K971,Resultados_Dic3!$D$3:$D$99980,$L$929,Resultados_Dic3!$E$3:$E$99980,Produccion_UO!$J971,Resultados_Dic3!$A$3:$A$99980,Produccion_UO!$H971)*$I$929</f>
        <v>0</v>
      </c>
      <c r="W971" s="78">
        <f>+SUMIFS(Resultados_Dic3!R$3:R$99980,Resultados_Dic3!$F$3:$F$99980,Produccion_UO!$K971,Resultados_Dic3!$D$3:$D$99980,$L$929,Resultados_Dic3!$E$3:$E$99980,Produccion_UO!$J971,Resultados_Dic3!$A$3:$A$99980,Produccion_UO!$H971)*$I$929</f>
        <v>0</v>
      </c>
      <c r="X971" s="78">
        <f>+SUMIFS(Resultados_Dic3!S$3:S$99980,Resultados_Dic3!$F$3:$F$99980,Produccion_UO!$K971,Resultados_Dic3!$D$3:$D$99980,$L$929,Resultados_Dic3!$E$3:$E$99980,Produccion_UO!$J971,Resultados_Dic3!$A$3:$A$99980,Produccion_UO!$H971)*$I$929</f>
        <v>0</v>
      </c>
      <c r="Y971" s="78">
        <f>+SUMIFS(Resultados_Dic3!T$3:T$99980,Resultados_Dic3!$F$3:$F$99980,Produccion_UO!$K971,Resultados_Dic3!$D$3:$D$99980,$L$929,Resultados_Dic3!$E$3:$E$99980,Produccion_UO!$J971,Resultados_Dic3!$A$3:$A$99980,Produccion_UO!$H971)*$I$929</f>
        <v>0</v>
      </c>
      <c r="Z971" s="78">
        <f>+SUMIFS(Resultados_Dic3!U$3:U$99980,Resultados_Dic3!$F$3:$F$99980,Produccion_UO!$K971,Resultados_Dic3!$D$3:$D$99980,$L$929,Resultados_Dic3!$E$3:$E$99980,Produccion_UO!$J971,Resultados_Dic3!$A$3:$A$99980,Produccion_UO!$H971)*$I$929</f>
        <v>0</v>
      </c>
      <c r="AA971" s="78">
        <f>+SUMIFS(Resultados_Dic3!V$3:V$99980,Resultados_Dic3!$F$3:$F$99980,Produccion_UO!$K971,Resultados_Dic3!$D$3:$D$99980,$L$929,Resultados_Dic3!$E$3:$E$99980,Produccion_UO!$J971,Resultados_Dic3!$A$3:$A$99980,Produccion_UO!$H971)*$I$929</f>
        <v>0</v>
      </c>
      <c r="AB971" s="78">
        <f>+SUMIFS(Resultados_Dic3!W$3:W$99980,Resultados_Dic3!$F$3:$F$99980,Produccion_UO!$K971,Resultados_Dic3!$D$3:$D$99980,$L$929,Resultados_Dic3!$E$3:$E$99980,Produccion_UO!$J971,Resultados_Dic3!$A$3:$A$99980,Produccion_UO!$H971)*$I$929</f>
        <v>0</v>
      </c>
      <c r="AC971" s="78">
        <f>+SUMIFS(Resultados_Dic3!X$3:X$99980,Resultados_Dic3!$F$3:$F$99980,Produccion_UO!$K971,Resultados_Dic3!$D$3:$D$99980,$L$929,Resultados_Dic3!$E$3:$E$99980,Produccion_UO!$J971,Resultados_Dic3!$A$3:$A$99980,Produccion_UO!$H971)*$I$929</f>
        <v>0</v>
      </c>
      <c r="AD971" s="78">
        <f>+SUMIFS(Resultados_Dic3!Y$3:Y$99980,Resultados_Dic3!$F$3:$F$99980,Produccion_UO!$K971,Resultados_Dic3!$D$3:$D$99980,$L$929,Resultados_Dic3!$E$3:$E$99980,Produccion_UO!$J971,Resultados_Dic3!$A$3:$A$99980,Produccion_UO!$H971)*$I$929</f>
        <v>0</v>
      </c>
      <c r="AE971" s="78">
        <f>+SUMIFS(Resultados_Dic3!Z$3:Z$99980,Resultados_Dic3!$F$3:$F$99980,Produccion_UO!$K971,Resultados_Dic3!$D$3:$D$99980,$L$929,Resultados_Dic3!$E$3:$E$99980,Produccion_UO!$J971,Resultados_Dic3!$A$3:$A$99980,Produccion_UO!$H971)*$I$929</f>
        <v>0</v>
      </c>
      <c r="AF971" s="78">
        <f>+SUMIFS(Resultados_Dic3!AA$3:AA$99980,Resultados_Dic3!$F$3:$F$99980,Produccion_UO!$K971,Resultados_Dic3!$D$3:$D$99980,$L$929,Resultados_Dic3!$E$3:$E$99980,Produccion_UO!$J971,Resultados_Dic3!$A$3:$A$99980,Produccion_UO!$H971)*$I$929</f>
        <v>0</v>
      </c>
      <c r="AG971" s="78">
        <f>+SUMIFS(Resultados_Dic3!AB$3:AB$99980,Resultados_Dic3!$F$3:$F$99980,Produccion_UO!$K971,Resultados_Dic3!$D$3:$D$99980,$L$929,Resultados_Dic3!$E$3:$E$99980,Produccion_UO!$J971,Resultados_Dic3!$A$3:$A$99980,Produccion_UO!$H971)*$I$929</f>
        <v>0</v>
      </c>
      <c r="AH971" s="78">
        <f>+SUMIFS(Resultados_Dic3!AC$3:AC$99980,Resultados_Dic3!$F$3:$F$99980,Produccion_UO!$K971,Resultados_Dic3!$D$3:$D$99980,$L$929,Resultados_Dic3!$E$3:$E$99980,Produccion_UO!$J971,Resultados_Dic3!$A$3:$A$99980,Produccion_UO!$H971)*$I$929</f>
        <v>0</v>
      </c>
      <c r="AI971" s="78">
        <f>+SUMIFS(Resultados_Dic3!AD$3:AD$99980,Resultados_Dic3!$F$3:$F$99980,Produccion_UO!$K971,Resultados_Dic3!$D$3:$D$99980,$L$929,Resultados_Dic3!$E$3:$E$99980,Produccion_UO!$J971,Resultados_Dic3!$A$3:$A$99980,Produccion_UO!$H971)*$I$929</f>
        <v>0</v>
      </c>
      <c r="AJ971" s="78">
        <f>+SUMIFS(Resultados_Dic3!AE$3:AE$99980,Resultados_Dic3!$F$3:$F$99980,Produccion_UO!$K971,Resultados_Dic3!$D$3:$D$99980,$L$929,Resultados_Dic3!$E$3:$E$99980,Produccion_UO!$J971,Resultados_Dic3!$A$3:$A$99980,Produccion_UO!$H971)*$I$929</f>
        <v>0</v>
      </c>
      <c r="AK971" s="78">
        <f>+SUMIFS(Resultados_Dic3!AF$3:AF$99980,Resultados_Dic3!$F$3:$F$99980,Produccion_UO!$K971,Resultados_Dic3!$D$3:$D$99980,$L$929,Resultados_Dic3!$E$3:$E$99980,Produccion_UO!$J971,Resultados_Dic3!$A$3:$A$99980,Produccion_UO!$H971)*$I$929</f>
        <v>0</v>
      </c>
      <c r="AL971" s="78">
        <f>+SUMIFS(Resultados_Dic3!AG$3:AG$99980,Resultados_Dic3!$F$3:$F$99980,Produccion_UO!$K971,Resultados_Dic3!$D$3:$D$99980,$L$929,Resultados_Dic3!$E$3:$E$99980,Produccion_UO!$J971,Resultados_Dic3!$A$3:$A$99980,Produccion_UO!$H971)*$I$929</f>
        <v>0</v>
      </c>
      <c r="AM971" s="78">
        <f>+SUMIFS(Resultados_Dic3!AH$3:AH$99980,Resultados_Dic3!$F$3:$F$99980,Produccion_UO!$K971,Resultados_Dic3!$D$3:$D$99980,$L$929,Resultados_Dic3!$E$3:$E$99980,Produccion_UO!$J971,Resultados_Dic3!$A$3:$A$99980,Produccion_UO!$H971)*$I$929</f>
        <v>0</v>
      </c>
      <c r="AN971" s="78">
        <f>+SUMIFS(Resultados_Dic3!AI$3:AI$99980,Resultados_Dic3!$F$3:$F$99980,Produccion_UO!$K971,Resultados_Dic3!$D$3:$D$99980,$L$929,Resultados_Dic3!$E$3:$E$99980,Produccion_UO!$J971,Resultados_Dic3!$A$3:$A$99980,Produccion_UO!$H971)*$I$929</f>
        <v>0</v>
      </c>
      <c r="AO971" s="78">
        <f>+SUMIFS(Resultados_Dic3!AJ$3:AJ$99980,Resultados_Dic3!$F$3:$F$99980,Produccion_UO!$K971,Resultados_Dic3!$D$3:$D$99980,$L$929,Resultados_Dic3!$E$3:$E$99980,Produccion_UO!$J971,Resultados_Dic3!$A$3:$A$99980,Produccion_UO!$H971)*$I$929</f>
        <v>0</v>
      </c>
      <c r="AP971" s="78">
        <f>+SUMIFS(Resultados_Dic3!AK$3:AK$99980,Resultados_Dic3!$F$3:$F$99980,Produccion_UO!$K971,Resultados_Dic3!$D$3:$D$99980,$L$929,Resultados_Dic3!$E$3:$E$99980,Produccion_UO!$J971,Resultados_Dic3!$A$3:$A$99980,Produccion_UO!$H971)*$I$929</f>
        <v>0</v>
      </c>
      <c r="AQ971" s="78">
        <f>+SUMIFS(Resultados_Dic3!AL$3:AL$99980,Resultados_Dic3!$F$3:$F$99980,Produccion_UO!$K971,Resultados_Dic3!$D$3:$D$99980,$L$929,Resultados_Dic3!$E$3:$E$99980,Produccion_UO!$J971,Resultados_Dic3!$A$3:$A$99980,Produccion_UO!$H971)*$I$929</f>
        <v>0</v>
      </c>
      <c r="AR971" s="78">
        <f>+SUMIFS(Resultados_Dic3!AM$3:AM$99980,Resultados_Dic3!$F$3:$F$99980,Produccion_UO!$K971,Resultados_Dic3!$D$3:$D$99980,$L$929,Resultados_Dic3!$E$3:$E$99980,Produccion_UO!$J971,Resultados_Dic3!$A$3:$A$99980,Produccion_UO!$H971)*$I$929</f>
        <v>0</v>
      </c>
    </row>
    <row r="976" spans="8:44" ht="18.75" x14ac:dyDescent="0.3">
      <c r="K976" s="34" t="s">
        <v>754</v>
      </c>
    </row>
    <row r="977" spans="8:44" ht="18.75" x14ac:dyDescent="0.3">
      <c r="I977" s="266" t="s">
        <v>752</v>
      </c>
      <c r="K977" s="34" t="s">
        <v>744</v>
      </c>
    </row>
    <row r="978" spans="8:44" x14ac:dyDescent="0.25">
      <c r="I978" s="115">
        <f>+IF(OR(J978="OIL",J978="OIL-eq"),$H$5,IF(J978="GAS",$H$4,IF(J978="GSL",$H$8,IF(J978="DSL",$H$9,IF(J978="KER",$H$10,IF(J978="LPG",$H$11,IF(J978="HFO",$H$12,IF(J978="AVG",$H$13,IF(J978="RFG",$H$14,IF(J978="ELC",$H$15,$H$16))))))))))</f>
        <v>1</v>
      </c>
      <c r="J978" s="262" t="s">
        <v>745</v>
      </c>
      <c r="K978" s="108" t="s">
        <v>389</v>
      </c>
      <c r="L978" s="108" t="s">
        <v>377</v>
      </c>
    </row>
    <row r="980" spans="8:44" x14ac:dyDescent="0.25">
      <c r="I980" s="266"/>
      <c r="M980" s="251">
        <v>2019</v>
      </c>
      <c r="N980" s="251">
        <v>2020</v>
      </c>
      <c r="O980" s="251">
        <v>2021</v>
      </c>
      <c r="P980" s="251">
        <v>2022</v>
      </c>
      <c r="Q980" s="251">
        <v>2023</v>
      </c>
      <c r="R980" s="251">
        <v>2024</v>
      </c>
      <c r="S980" s="251">
        <v>2025</v>
      </c>
      <c r="T980" s="251">
        <v>2026</v>
      </c>
      <c r="U980" s="251">
        <v>2027</v>
      </c>
      <c r="V980" s="251">
        <v>2028</v>
      </c>
      <c r="W980" s="251">
        <v>2029</v>
      </c>
      <c r="X980" s="251">
        <v>2030</v>
      </c>
      <c r="Y980" s="251">
        <v>2031</v>
      </c>
      <c r="Z980" s="251">
        <v>2032</v>
      </c>
      <c r="AA980" s="251">
        <v>2033</v>
      </c>
      <c r="AB980" s="251">
        <v>2034</v>
      </c>
      <c r="AC980" s="251">
        <v>2035</v>
      </c>
      <c r="AD980" s="251">
        <v>2036</v>
      </c>
      <c r="AE980" s="251">
        <v>2037</v>
      </c>
      <c r="AF980" s="251">
        <v>2038</v>
      </c>
      <c r="AG980" s="251">
        <v>2039</v>
      </c>
      <c r="AH980" s="251">
        <v>2040</v>
      </c>
      <c r="AI980" s="251">
        <v>2041</v>
      </c>
      <c r="AJ980" s="251">
        <v>2042</v>
      </c>
      <c r="AK980" s="251">
        <v>2043</v>
      </c>
      <c r="AL980" s="251">
        <v>2044</v>
      </c>
      <c r="AM980" s="251">
        <v>2045</v>
      </c>
      <c r="AN980" s="251">
        <v>2046</v>
      </c>
      <c r="AO980" s="251">
        <v>2047</v>
      </c>
      <c r="AP980" s="251">
        <v>2048</v>
      </c>
      <c r="AQ980" s="251">
        <v>2049</v>
      </c>
      <c r="AR980" s="251">
        <v>2050</v>
      </c>
    </row>
    <row r="981" spans="8:44" x14ac:dyDescent="0.25">
      <c r="H981" s="17" t="str">
        <f t="shared" ref="H981:H986" si="265">+$B$1</f>
        <v>DIC5</v>
      </c>
      <c r="J981" s="273" t="s">
        <v>52</v>
      </c>
      <c r="K981" s="274" t="s">
        <v>237</v>
      </c>
      <c r="L981" s="275" t="s">
        <v>747</v>
      </c>
      <c r="M981" s="276">
        <f>+SUMIFS(Resultados_Dic3!H$3:H$99980,Resultados_Dic3!$F$3:$F$99980,Produccion_UO!$K981,Resultados_Dic3!$D$3:$D$99980,Produccion_UO!$K978,Resultados_Dic3!$E$3:$E$99980,Produccion_UO!$J981,Resultados_Dic3!$A$3:$A$99980,Produccion_UO!$H981)*$I$978</f>
        <v>31.6646</v>
      </c>
      <c r="N981" s="277">
        <f>+SUMIFS(Resultados_Dic3!I$3:I$99980,Resultados_Dic3!$F$3:$F$99980,Produccion_UO!$K981,Resultados_Dic3!$D$3:$D$99980,Produccion_UO!$K978,Resultados_Dic3!$E$3:$E$99980,Produccion_UO!$J981,Resultados_Dic3!$A$3:$A$99980,Produccion_UO!$H981)*$I$978</f>
        <v>27.873699999999999</v>
      </c>
      <c r="O981" s="277">
        <f>+SUMIFS(Resultados_Dic3!J$3:J$99980,Resultados_Dic3!$F$3:$F$99980,Produccion_UO!$K981,Resultados_Dic3!$D$3:$D$99980,Produccion_UO!$K978,Resultados_Dic3!$E$3:$E$99980,Produccion_UO!$J981,Resultados_Dic3!$A$3:$A$99980,Produccion_UO!$H981)*$I$978</f>
        <v>29.236599999999999</v>
      </c>
      <c r="P981" s="277">
        <f>+SUMIFS(Resultados_Dic3!K$3:K$99980,Resultados_Dic3!$F$3:$F$99980,Produccion_UO!$K981,Resultados_Dic3!$D$3:$D$99980,Produccion_UO!$K978,Resultados_Dic3!$E$3:$E$99980,Produccion_UO!$J981,Resultados_Dic3!$A$3:$A$99980,Produccion_UO!$H981)*$I$978</f>
        <v>30.599499999999999</v>
      </c>
      <c r="Q981" s="277">
        <f>+SUMIFS(Resultados_Dic3!L$3:L$99980,Resultados_Dic3!$F$3:$F$99980,Produccion_UO!$K981,Resultados_Dic3!$D$3:$D$99980,Produccion_UO!$K978,Resultados_Dic3!$E$3:$E$99980,Produccion_UO!$J981,Resultados_Dic3!$A$3:$A$99980,Produccion_UO!$H981)*$I$978</f>
        <v>31.962399999999999</v>
      </c>
      <c r="R981" s="277">
        <f>+SUMIFS(Resultados_Dic3!M$3:M$99980,Resultados_Dic3!$F$3:$F$99980,Produccion_UO!$K981,Resultados_Dic3!$D$3:$D$99980,Produccion_UO!$K978,Resultados_Dic3!$E$3:$E$99980,Produccion_UO!$J981,Resultados_Dic3!$A$3:$A$99980,Produccion_UO!$H981)*$I$978</f>
        <v>33.325299999999999</v>
      </c>
      <c r="S981" s="277">
        <f>+SUMIFS(Resultados_Dic3!N$3:N$99980,Resultados_Dic3!$F$3:$F$99980,Produccion_UO!$K981,Resultados_Dic3!$D$3:$D$99980,Produccion_UO!$K978,Resultados_Dic3!$E$3:$E$99980,Produccion_UO!$J981,Resultados_Dic3!$A$3:$A$99980,Produccion_UO!$H981)*$I$978</f>
        <v>34.688200000000002</v>
      </c>
      <c r="T981" s="277">
        <f>+SUMIFS(Resultados_Dic3!O$3:O$99980,Resultados_Dic3!$F$3:$F$99980,Produccion_UO!$K981,Resultados_Dic3!$D$3:$D$99980,Produccion_UO!$K978,Resultados_Dic3!$E$3:$E$99980,Produccion_UO!$J981,Resultados_Dic3!$A$3:$A$99980,Produccion_UO!$H981)*$I$978</f>
        <v>36.028120000000001</v>
      </c>
      <c r="U981" s="277">
        <f>+SUMIFS(Resultados_Dic3!P$3:P$99980,Resultados_Dic3!$F$3:$F$99980,Produccion_UO!$K981,Resultados_Dic3!$D$3:$D$99980,Produccion_UO!$K978,Resultados_Dic3!$E$3:$E$99980,Produccion_UO!$J981,Resultados_Dic3!$A$3:$A$99980,Produccion_UO!$H981)*$I$978</f>
        <v>37.368040000000001</v>
      </c>
      <c r="V981" s="277">
        <f>+SUMIFS(Resultados_Dic3!Q$3:Q$99980,Resultados_Dic3!$F$3:$F$99980,Produccion_UO!$K981,Resultados_Dic3!$D$3:$D$99980,Produccion_UO!$K978,Resultados_Dic3!$E$3:$E$99980,Produccion_UO!$J981,Resultados_Dic3!$A$3:$A$99980,Produccion_UO!$H981)*$I$978</f>
        <v>38.70796</v>
      </c>
      <c r="W981" s="277">
        <f>+SUMIFS(Resultados_Dic3!R$3:R$99980,Resultados_Dic3!$F$3:$F$99980,Produccion_UO!$K981,Resultados_Dic3!$D$3:$D$99980,Produccion_UO!$K978,Resultados_Dic3!$E$3:$E$99980,Produccion_UO!$J981,Resultados_Dic3!$A$3:$A$99980,Produccion_UO!$H981)*$I$978</f>
        <v>40.047879999999999</v>
      </c>
      <c r="X981" s="277">
        <f>+SUMIFS(Resultados_Dic3!S$3:S$99980,Resultados_Dic3!$F$3:$F$99980,Produccion_UO!$K981,Resultados_Dic3!$D$3:$D$99980,Produccion_UO!$K978,Resultados_Dic3!$E$3:$E$99980,Produccion_UO!$J981,Resultados_Dic3!$A$3:$A$99980,Produccion_UO!$H981)*$I$978</f>
        <v>41.387799999999999</v>
      </c>
      <c r="Y981" s="277">
        <f>+SUMIFS(Resultados_Dic3!T$3:T$99980,Resultados_Dic3!$F$3:$F$99980,Produccion_UO!$K981,Resultados_Dic3!$D$3:$D$99980,Produccion_UO!$K978,Resultados_Dic3!$E$3:$E$99980,Produccion_UO!$J981,Resultados_Dic3!$A$3:$A$99980,Produccion_UO!$H981)*$I$978</f>
        <v>42.865299999999998</v>
      </c>
      <c r="Z981" s="277">
        <f>+SUMIFS(Resultados_Dic3!U$3:U$99980,Resultados_Dic3!$F$3:$F$99980,Produccion_UO!$K981,Resultados_Dic3!$D$3:$D$99980,Produccion_UO!$K978,Resultados_Dic3!$E$3:$E$99980,Produccion_UO!$J981,Resultados_Dic3!$A$3:$A$99980,Produccion_UO!$H981)*$I$978</f>
        <v>44.342799999999997</v>
      </c>
      <c r="AA981" s="277">
        <f>+SUMIFS(Resultados_Dic3!V$3:V$99980,Resultados_Dic3!$F$3:$F$99980,Produccion_UO!$K981,Resultados_Dic3!$D$3:$D$99980,Produccion_UO!$K978,Resultados_Dic3!$E$3:$E$99980,Produccion_UO!$J981,Resultados_Dic3!$A$3:$A$99980,Produccion_UO!$H981)*$I$978</f>
        <v>45.820300000000003</v>
      </c>
      <c r="AB981" s="277">
        <f>+SUMIFS(Resultados_Dic3!W$3:W$99980,Resultados_Dic3!$F$3:$F$99980,Produccion_UO!$K981,Resultados_Dic3!$D$3:$D$99980,Produccion_UO!$K978,Resultados_Dic3!$E$3:$E$99980,Produccion_UO!$J981,Resultados_Dic3!$A$3:$A$99980,Produccion_UO!$H981)*$I$978</f>
        <v>47.297800000000002</v>
      </c>
      <c r="AC981" s="277">
        <f>+SUMIFS(Resultados_Dic3!X$3:X$99980,Resultados_Dic3!$F$3:$F$99980,Produccion_UO!$K981,Resultados_Dic3!$D$3:$D$99980,Produccion_UO!$K978,Resultados_Dic3!$E$3:$E$99980,Produccion_UO!$J981,Resultados_Dic3!$A$3:$A$99980,Produccion_UO!$H981)*$I$978</f>
        <v>48.775300000000001</v>
      </c>
      <c r="AD981" s="277">
        <f>+SUMIFS(Resultados_Dic3!Y$3:Y$99980,Resultados_Dic3!$F$3:$F$99980,Produccion_UO!$K981,Resultados_Dic3!$D$3:$D$99980,Produccion_UO!$K978,Resultados_Dic3!$E$3:$E$99980,Produccion_UO!$J981,Resultados_Dic3!$A$3:$A$99980,Produccion_UO!$H981)*$I$978</f>
        <v>50.427759999999999</v>
      </c>
      <c r="AE981" s="277">
        <f>+SUMIFS(Resultados_Dic3!Z$3:Z$99980,Resultados_Dic3!$F$3:$F$99980,Produccion_UO!$K981,Resultados_Dic3!$D$3:$D$99980,Produccion_UO!$K978,Resultados_Dic3!$E$3:$E$99980,Produccion_UO!$J981,Resultados_Dic3!$A$3:$A$99980,Produccion_UO!$H981)*$I$978</f>
        <v>52.080219999999997</v>
      </c>
      <c r="AF981" s="277">
        <f>+SUMIFS(Resultados_Dic3!AA$3:AA$99980,Resultados_Dic3!$F$3:$F$99980,Produccion_UO!$K981,Resultados_Dic3!$D$3:$D$99980,Produccion_UO!$K978,Resultados_Dic3!$E$3:$E$99980,Produccion_UO!$J981,Resultados_Dic3!$A$3:$A$99980,Produccion_UO!$H981)*$I$978</f>
        <v>53.732680000000002</v>
      </c>
      <c r="AG981" s="277">
        <f>+SUMIFS(Resultados_Dic3!AB$3:AB$99980,Resultados_Dic3!$F$3:$F$99980,Produccion_UO!$K981,Resultados_Dic3!$D$3:$D$99980,Produccion_UO!$K978,Resultados_Dic3!$E$3:$E$99980,Produccion_UO!$J981,Resultados_Dic3!$A$3:$A$99980,Produccion_UO!$H981)*$I$978</f>
        <v>55.38514</v>
      </c>
      <c r="AH981" s="277">
        <f>+SUMIFS(Resultados_Dic3!AC$3:AC$99980,Resultados_Dic3!$F$3:$F$99980,Produccion_UO!$K981,Resultados_Dic3!$D$3:$D$99980,Produccion_UO!$K978,Resultados_Dic3!$E$3:$E$99980,Produccion_UO!$J981,Resultados_Dic3!$A$3:$A$99980,Produccion_UO!$H981)*$I$978</f>
        <v>57.037599999999998</v>
      </c>
      <c r="AI981" s="277">
        <f>+SUMIFS(Resultados_Dic3!AD$3:AD$99980,Resultados_Dic3!$F$3:$F$99980,Produccion_UO!$K981,Resultados_Dic3!$D$3:$D$99980,Produccion_UO!$K978,Resultados_Dic3!$E$3:$E$99980,Produccion_UO!$J981,Resultados_Dic3!$A$3:$A$99980,Produccion_UO!$H981)*$I$978</f>
        <v>58.916040000000002</v>
      </c>
      <c r="AJ981" s="277">
        <f>+SUMIFS(Resultados_Dic3!AE$3:AE$99980,Resultados_Dic3!$F$3:$F$99980,Produccion_UO!$K981,Resultados_Dic3!$D$3:$D$99980,Produccion_UO!$K978,Resultados_Dic3!$E$3:$E$99980,Produccion_UO!$J981,Resultados_Dic3!$A$3:$A$99980,Produccion_UO!$H981)*$I$978</f>
        <v>60.79448</v>
      </c>
      <c r="AK981" s="277">
        <f>+SUMIFS(Resultados_Dic3!AF$3:AF$99980,Resultados_Dic3!$F$3:$F$99980,Produccion_UO!$K981,Resultados_Dic3!$D$3:$D$99980,Produccion_UO!$K978,Resultados_Dic3!$E$3:$E$99980,Produccion_UO!$J981,Resultados_Dic3!$A$3:$A$99980,Produccion_UO!$H981)*$I$978</f>
        <v>62.672919999999998</v>
      </c>
      <c r="AL981" s="277">
        <f>+SUMIFS(Resultados_Dic3!AG$3:AG$99980,Resultados_Dic3!$F$3:$F$99980,Produccion_UO!$K981,Resultados_Dic3!$D$3:$D$99980,Produccion_UO!$K978,Resultados_Dic3!$E$3:$E$99980,Produccion_UO!$J981,Resultados_Dic3!$A$3:$A$99980,Produccion_UO!$H981)*$I$978</f>
        <v>64.551360000000003</v>
      </c>
      <c r="AM981" s="277">
        <f>+SUMIFS(Resultados_Dic3!AH$3:AH$99980,Resultados_Dic3!$F$3:$F$99980,Produccion_UO!$K981,Resultados_Dic3!$D$3:$D$99980,Produccion_UO!$K978,Resultados_Dic3!$E$3:$E$99980,Produccion_UO!$J981,Resultados_Dic3!$A$3:$A$99980,Produccion_UO!$H981)*$I$978</f>
        <v>66.4298</v>
      </c>
      <c r="AN981" s="277">
        <f>+SUMIFS(Resultados_Dic3!AI$3:AI$99980,Resultados_Dic3!$F$3:$F$99980,Produccion_UO!$K981,Resultados_Dic3!$D$3:$D$99980,Produccion_UO!$K978,Resultados_Dic3!$E$3:$E$99980,Produccion_UO!$J981,Resultados_Dic3!$A$3:$A$99980,Produccion_UO!$H981)*$I$978</f>
        <v>68.51858</v>
      </c>
      <c r="AO981" s="277">
        <f>+SUMIFS(Resultados_Dic3!AJ$3:AJ$99980,Resultados_Dic3!$F$3:$F$99980,Produccion_UO!$K981,Resultados_Dic3!$D$3:$D$99980,Produccion_UO!$K978,Resultados_Dic3!$E$3:$E$99980,Produccion_UO!$J981,Resultados_Dic3!$A$3:$A$99980,Produccion_UO!$H981)*$I$978</f>
        <v>70.60736</v>
      </c>
      <c r="AP981" s="277">
        <f>+SUMIFS(Resultados_Dic3!AK$3:AK$99980,Resultados_Dic3!$F$3:$F$99980,Produccion_UO!$K981,Resultados_Dic3!$D$3:$D$99980,Produccion_UO!$K978,Resultados_Dic3!$E$3:$E$99980,Produccion_UO!$J981,Resultados_Dic3!$A$3:$A$99980,Produccion_UO!$H981)*$I$978</f>
        <v>72.69614</v>
      </c>
      <c r="AQ981" s="277">
        <f>+SUMIFS(Resultados_Dic3!AL$3:AL$99980,Resultados_Dic3!$F$3:$F$99980,Produccion_UO!$K981,Resultados_Dic3!$D$3:$D$99980,Produccion_UO!$K978,Resultados_Dic3!$E$3:$E$99980,Produccion_UO!$J981,Resultados_Dic3!$A$3:$A$99980,Produccion_UO!$H981)*$I$978</f>
        <v>74.78492</v>
      </c>
      <c r="AR981" s="278">
        <f>+SUMIFS(Resultados_Dic3!AM$3:AM$99980,Resultados_Dic3!$F$3:$F$99980,Produccion_UO!$K981,Resultados_Dic3!$D$3:$D$99980,Produccion_UO!$K978,Resultados_Dic3!$E$3:$E$99980,Produccion_UO!$J981,Resultados_Dic3!$A$3:$A$99980,Produccion_UO!$H981)*$I$978</f>
        <v>76.873699999999999</v>
      </c>
    </row>
    <row r="982" spans="8:44" x14ac:dyDescent="0.25">
      <c r="H982" s="17" t="str">
        <f t="shared" si="265"/>
        <v>DIC5</v>
      </c>
      <c r="I982" s="24"/>
      <c r="J982" s="24" t="s">
        <v>64</v>
      </c>
      <c r="K982" s="108" t="s">
        <v>237</v>
      </c>
      <c r="L982" s="264" t="s">
        <v>746</v>
      </c>
      <c r="M982" s="270">
        <f>+SUMIFS(Resultados_Dic3!H$3:H$99980,Resultados_Dic3!$F$3:$F$99980,Produccion_UO!$K982,Resultados_Dic3!$D$3:$D$99980,Produccion_UO!$L978,Resultados_Dic3!$E$3:$E$99980,Produccion_UO!$J982,Resultados_Dic3!$A$3:$A$99980,Produccion_UO!$H982)*$I$978</f>
        <v>22.321100000000001</v>
      </c>
      <c r="N982" s="21">
        <f>+SUMIFS(Resultados_Dic3!I$3:I$99980,Resultados_Dic3!$F$3:$F$99980,Produccion_UO!$K982,Resultados_Dic3!$D$3:$D$99980,Produccion_UO!$L978,Resultados_Dic3!$E$3:$E$99980,Produccion_UO!$J982,Resultados_Dic3!$A$3:$A$99980,Produccion_UO!$H982)*$I$978</f>
        <v>19.900099999999998</v>
      </c>
      <c r="O982" s="21">
        <f>+SUMIFS(Resultados_Dic3!J$3:J$99980,Resultados_Dic3!$F$3:$F$99980,Produccion_UO!$K982,Resultados_Dic3!$D$3:$D$99980,Produccion_UO!$L978,Resultados_Dic3!$E$3:$E$99980,Produccion_UO!$J982,Resultados_Dic3!$A$3:$A$99980,Produccion_UO!$H982)*$I$978</f>
        <v>20.876205801790601</v>
      </c>
      <c r="P982" s="21">
        <f>+SUMIFS(Resultados_Dic3!K$3:K$99980,Resultados_Dic3!$F$3:$F$99980,Produccion_UO!$K982,Resultados_Dic3!$D$3:$D$99980,Produccion_UO!$L978,Resultados_Dic3!$E$3:$E$99980,Produccion_UO!$J982,Resultados_Dic3!$A$3:$A$99980,Produccion_UO!$H982)*$I$978</f>
        <v>21.8525987026858</v>
      </c>
      <c r="Q982" s="21">
        <f>+SUMIFS(Resultados_Dic3!L$3:L$99980,Resultados_Dic3!$F$3:$F$99980,Produccion_UO!$K982,Resultados_Dic3!$D$3:$D$99980,Produccion_UO!$L978,Resultados_Dic3!$E$3:$E$99980,Produccion_UO!$J982,Resultados_Dic3!$A$3:$A$99980,Produccion_UO!$H982)*$I$978</f>
        <v>22.829278702685802</v>
      </c>
      <c r="R982" s="21">
        <f>+SUMIFS(Resultados_Dic3!M$3:M$99980,Resultados_Dic3!$F$3:$F$99980,Produccion_UO!$K982,Resultados_Dic3!$D$3:$D$99980,Produccion_UO!$L978,Resultados_Dic3!$E$3:$E$99980,Produccion_UO!$J982,Resultados_Dic3!$A$3:$A$99980,Produccion_UO!$H982)*$I$978</f>
        <v>23.806245801790599</v>
      </c>
      <c r="S982" s="21">
        <f>+SUMIFS(Resultados_Dic3!N$3:N$99980,Resultados_Dic3!$F$3:$F$99980,Produccion_UO!$K982,Resultados_Dic3!$D$3:$D$99980,Produccion_UO!$L978,Resultados_Dic3!$E$3:$E$99980,Produccion_UO!$J982,Resultados_Dic3!$A$3:$A$99980,Produccion_UO!$H982)*$I$978</f>
        <v>24.7835</v>
      </c>
      <c r="T982" s="21">
        <f>+SUMIFS(Resultados_Dic3!O$3:O$99980,Resultados_Dic3!$F$3:$F$99980,Produccion_UO!$K982,Resultados_Dic3!$D$3:$D$99980,Produccion_UO!$L978,Resultados_Dic3!$E$3:$E$99980,Produccion_UO!$J982,Resultados_Dic3!$A$3:$A$99980,Produccion_UO!$H982)*$I$978</f>
        <v>25.762896650081998</v>
      </c>
      <c r="U982" s="21">
        <f>+SUMIFS(Resultados_Dic3!P$3:P$99980,Resultados_Dic3!$F$3:$F$99980,Produccion_UO!$K982,Resultados_Dic3!$D$3:$D$99980,Produccion_UO!$L978,Resultados_Dic3!$E$3:$E$99980,Produccion_UO!$J982,Resultados_Dic3!$A$3:$A$99980,Produccion_UO!$H982)*$I$978</f>
        <v>26.743934975123</v>
      </c>
      <c r="V982" s="21">
        <f>+SUMIFS(Resultados_Dic3!Q$3:Q$99980,Resultados_Dic3!$F$3:$F$99980,Produccion_UO!$K982,Resultados_Dic3!$D$3:$D$99980,Produccion_UO!$L978,Resultados_Dic3!$E$3:$E$99980,Produccion_UO!$J982,Resultados_Dic3!$A$3:$A$99980,Produccion_UO!$H982)*$I$978</f>
        <v>27.726614975122999</v>
      </c>
      <c r="W982" s="21">
        <f>+SUMIFS(Resultados_Dic3!R$3:R$99980,Resultados_Dic3!$F$3:$F$99980,Produccion_UO!$K982,Resultados_Dic3!$D$3:$D$99980,Produccion_UO!$L978,Resultados_Dic3!$E$3:$E$99980,Produccion_UO!$J982,Resultados_Dic3!$A$3:$A$99980,Produccion_UO!$H982)*$I$978</f>
        <v>28.710936650082001</v>
      </c>
      <c r="X982" s="21">
        <f>+SUMIFS(Resultados_Dic3!S$3:S$99980,Resultados_Dic3!$F$3:$F$99980,Produccion_UO!$K982,Resultados_Dic3!$D$3:$D$99980,Produccion_UO!$L978,Resultados_Dic3!$E$3:$E$99980,Produccion_UO!$J982,Resultados_Dic3!$A$3:$A$99980,Produccion_UO!$H982)*$I$978</f>
        <v>29.696899999999999</v>
      </c>
      <c r="Y982" s="21">
        <f>+SUMIFS(Resultados_Dic3!T$3:T$99980,Resultados_Dic3!$F$3:$F$99980,Produccion_UO!$K982,Resultados_Dic3!$D$3:$D$99980,Produccion_UO!$L978,Resultados_Dic3!$E$3:$E$99980,Produccion_UO!$J982,Resultados_Dic3!$A$3:$A$99980,Produccion_UO!$H982)*$I$978</f>
        <v>30.7717525497061</v>
      </c>
      <c r="Z982" s="21">
        <f>+SUMIFS(Resultados_Dic3!U$3:U$99980,Resultados_Dic3!$F$3:$F$99980,Produccion_UO!$K982,Resultados_Dic3!$D$3:$D$99980,Produccion_UO!$L978,Resultados_Dic3!$E$3:$E$99980,Produccion_UO!$J982,Resultados_Dic3!$A$3:$A$99980,Produccion_UO!$H982)*$I$978</f>
        <v>31.847618824559198</v>
      </c>
      <c r="AA982" s="21">
        <f>+SUMIFS(Resultados_Dic3!V$3:V$99980,Resultados_Dic3!$F$3:$F$99980,Produccion_UO!$K982,Resultados_Dic3!$D$3:$D$99980,Produccion_UO!$L978,Resultados_Dic3!$E$3:$E$99980,Produccion_UO!$J982,Resultados_Dic3!$A$3:$A$99980,Produccion_UO!$H982)*$I$978</f>
        <v>32.924498824559201</v>
      </c>
      <c r="AB982" s="21">
        <f>+SUMIFS(Resultados_Dic3!W$3:W$99980,Resultados_Dic3!$F$3:$F$99980,Produccion_UO!$K982,Resultados_Dic3!$D$3:$D$99980,Produccion_UO!$L978,Resultados_Dic3!$E$3:$E$99980,Produccion_UO!$J982,Resultados_Dic3!$A$3:$A$99980,Produccion_UO!$H982)*$I$978</f>
        <v>34.002392549706101</v>
      </c>
      <c r="AC982" s="21">
        <f>+SUMIFS(Resultados_Dic3!X$3:X$99980,Resultados_Dic3!$F$3:$F$99980,Produccion_UO!$K982,Resultados_Dic3!$D$3:$D$99980,Produccion_UO!$L978,Resultados_Dic3!$E$3:$E$99980,Produccion_UO!$J982,Resultados_Dic3!$A$3:$A$99980,Produccion_UO!$H982)*$I$978</f>
        <v>35.081299999999999</v>
      </c>
      <c r="AD982" s="21">
        <f>+SUMIFS(Resultados_Dic3!Y$3:Y$99980,Resultados_Dic3!$F$3:$F$99980,Produccion_UO!$K982,Resultados_Dic3!$D$3:$D$99980,Produccion_UO!$L978,Resultados_Dic3!$E$3:$E$99980,Produccion_UO!$J982,Resultados_Dic3!$A$3:$A$99980,Produccion_UO!$H982)*$I$978</f>
        <v>36.272154122301799</v>
      </c>
      <c r="AE982" s="21">
        <f>+SUMIFS(Resultados_Dic3!Z$3:Z$99980,Resultados_Dic3!$F$3:$F$99980,Produccion_UO!$K982,Resultados_Dic3!$D$3:$D$99980,Produccion_UO!$L978,Resultados_Dic3!$E$3:$E$99980,Produccion_UO!$J982,Resultados_Dic3!$A$3:$A$99980,Produccion_UO!$H982)*$I$978</f>
        <v>37.463161183452698</v>
      </c>
      <c r="AF982" s="21">
        <f>+SUMIFS(Resultados_Dic3!AA$3:AA$99980,Resultados_Dic3!$F$3:$F$99980,Produccion_UO!$K982,Resultados_Dic3!$D$3:$D$99980,Produccion_UO!$L978,Resultados_Dic3!$E$3:$E$99980,Produccion_UO!$J982,Resultados_Dic3!$A$3:$A$99980,Produccion_UO!$H982)*$I$978</f>
        <v>38.654321183452701</v>
      </c>
      <c r="AG982" s="21">
        <f>+SUMIFS(Resultados_Dic3!AB$3:AB$99980,Resultados_Dic3!$F$3:$F$99980,Produccion_UO!$K982,Resultados_Dic3!$D$3:$D$99980,Produccion_UO!$L978,Resultados_Dic3!$E$3:$E$99980,Produccion_UO!$J982,Resultados_Dic3!$A$3:$A$99980,Produccion_UO!$H982)*$I$978</f>
        <v>39.845634122301803</v>
      </c>
      <c r="AH982" s="21">
        <f>+SUMIFS(Resultados_Dic3!AC$3:AC$99980,Resultados_Dic3!$F$3:$F$99980,Produccion_UO!$K982,Resultados_Dic3!$D$3:$D$99980,Produccion_UO!$L978,Resultados_Dic3!$E$3:$E$99980,Produccion_UO!$J982,Resultados_Dic3!$A$3:$A$99980,Produccion_UO!$H982)*$I$978</f>
        <v>41.037100000000002</v>
      </c>
      <c r="AI982" s="21">
        <f>+SUMIFS(Resultados_Dic3!AD$3:AD$99980,Resultados_Dic3!$F$3:$F$99980,Produccion_UO!$K982,Resultados_Dic3!$D$3:$D$99980,Produccion_UO!$L978,Resultados_Dic3!$E$3:$E$99980,Produccion_UO!$J982,Resultados_Dic3!$A$3:$A$99980,Produccion_UO!$H982)*$I$978</f>
        <v>42.377051507110302</v>
      </c>
      <c r="AJ982" s="21">
        <f>+SUMIFS(Resultados_Dic3!AE$3:AE$99980,Resultados_Dic3!$F$3:$F$99980,Produccion_UO!$K982,Resultados_Dic3!$D$3:$D$99980,Produccion_UO!$L978,Resultados_Dic3!$E$3:$E$99980,Produccion_UO!$J982,Resultados_Dic3!$A$3:$A$99980,Produccion_UO!$H982)*$I$978</f>
        <v>43.716267260665497</v>
      </c>
      <c r="AK982" s="21">
        <f>+SUMIFS(Resultados_Dic3!AF$3:AF$99980,Resultados_Dic3!$F$3:$F$99980,Produccion_UO!$K982,Resultados_Dic3!$D$3:$D$99980,Produccion_UO!$L978,Resultados_Dic3!$E$3:$E$99980,Produccion_UO!$J982,Resultados_Dic3!$A$3:$A$99980,Produccion_UO!$H982)*$I$978</f>
        <v>45.054747260665501</v>
      </c>
      <c r="AL982" s="21">
        <f>+SUMIFS(Resultados_Dic3!AG$3:AG$99980,Resultados_Dic3!$F$3:$F$99980,Produccion_UO!$K982,Resultados_Dic3!$D$3:$D$99980,Produccion_UO!$L978,Resultados_Dic3!$E$3:$E$99980,Produccion_UO!$J982,Resultados_Dic3!$A$3:$A$99980,Produccion_UO!$H982)*$I$978</f>
        <v>46.3924915071103</v>
      </c>
      <c r="AM982" s="21">
        <f>+SUMIFS(Resultados_Dic3!AH$3:AH$99980,Resultados_Dic3!$F$3:$F$99980,Produccion_UO!$K982,Resultados_Dic3!$D$3:$D$99980,Produccion_UO!$L978,Resultados_Dic3!$E$3:$E$99980,Produccion_UO!$J982,Resultados_Dic3!$A$3:$A$99980,Produccion_UO!$H982)*$I$978</f>
        <v>47.729500000000002</v>
      </c>
      <c r="AN982" s="21">
        <f>+SUMIFS(Resultados_Dic3!AI$3:AI$99980,Resultados_Dic3!$F$3:$F$99980,Produccion_UO!$K982,Resultados_Dic3!$D$3:$D$99980,Produccion_UO!$L978,Resultados_Dic3!$E$3:$E$99980,Produccion_UO!$J982,Resultados_Dic3!$A$3:$A$99980,Produccion_UO!$H982)*$I$978</f>
        <v>49.203059132755897</v>
      </c>
      <c r="AO982" s="21">
        <f>+SUMIFS(Resultados_Dic3!AJ$3:AJ$99980,Resultados_Dic3!$F$3:$F$99980,Produccion_UO!$K982,Resultados_Dic3!$D$3:$D$99980,Produccion_UO!$L978,Resultados_Dic3!$E$3:$E$99980,Produccion_UO!$J982,Resultados_Dic3!$A$3:$A$99980,Produccion_UO!$H982)*$I$978</f>
        <v>50.674958699133903</v>
      </c>
      <c r="AP982" s="21">
        <f>+SUMIFS(Resultados_Dic3!AK$3:AK$99980,Resultados_Dic3!$F$3:$F$99980,Produccion_UO!$K982,Resultados_Dic3!$D$3:$D$99980,Produccion_UO!$L978,Resultados_Dic3!$E$3:$E$99980,Produccion_UO!$J982,Resultados_Dic3!$A$3:$A$99980,Produccion_UO!$H982)*$I$978</f>
        <v>52.1451986991339</v>
      </c>
      <c r="AQ982" s="21">
        <f>+SUMIFS(Resultados_Dic3!AL$3:AL$99980,Resultados_Dic3!$F$3:$F$99980,Produccion_UO!$K982,Resultados_Dic3!$D$3:$D$99980,Produccion_UO!$L978,Resultados_Dic3!$E$3:$E$99980,Produccion_UO!$J982,Resultados_Dic3!$A$3:$A$99980,Produccion_UO!$H982)*$I$978</f>
        <v>53.613779132755901</v>
      </c>
      <c r="AR982" s="226">
        <f>+SUMIFS(Resultados_Dic3!AM$3:AM$99980,Resultados_Dic3!$F$3:$F$99980,Produccion_UO!$K982,Resultados_Dic3!$D$3:$D$99980,Produccion_UO!$L978,Resultados_Dic3!$E$3:$E$99980,Produccion_UO!$J982,Resultados_Dic3!$A$3:$A$99980,Produccion_UO!$H982)*$I$978</f>
        <v>55.0807</v>
      </c>
    </row>
    <row r="983" spans="8:44" x14ac:dyDescent="0.25">
      <c r="H983" s="17" t="str">
        <f t="shared" si="265"/>
        <v>DIC5</v>
      </c>
      <c r="I983" s="24"/>
      <c r="J983" s="24" t="s">
        <v>63</v>
      </c>
      <c r="K983" s="108" t="s">
        <v>237</v>
      </c>
      <c r="L983" s="264" t="s">
        <v>748</v>
      </c>
      <c r="M983" s="270">
        <f>+SUMIFS(Resultados_Dic3!H$3:H$99980,Resultados_Dic3!$F$3:$F$99980,Produccion_UO!$K983,Resultados_Dic3!$D$3:$D$99980,Produccion_UO!$L978,Resultados_Dic3!$E$3:$E$99980,Produccion_UO!$J983,Resultados_Dic3!$A$3:$A$99980,Produccion_UO!$H983)*$I$978</f>
        <v>0</v>
      </c>
      <c r="N983" s="21">
        <f>+SUMIFS(Resultados_Dic3!I$3:I$99980,Resultados_Dic3!$F$3:$F$99980,Produccion_UO!$K983,Resultados_Dic3!$D$3:$D$99980,Produccion_UO!$L978,Resultados_Dic3!$E$3:$E$99980,Produccion_UO!$J983,Resultados_Dic3!$A$3:$A$99980,Produccion_UO!$H983)*$I$978</f>
        <v>0</v>
      </c>
      <c r="O983" s="21">
        <f>+SUMIFS(Resultados_Dic3!J$3:J$99980,Resultados_Dic3!$F$3:$F$99980,Produccion_UO!$K983,Resultados_Dic3!$D$3:$D$99980,Produccion_UO!$L978,Resultados_Dic3!$E$3:$E$99980,Produccion_UO!$J983,Resultados_Dic3!$A$3:$A$99980,Produccion_UO!$H983)*$I$978</f>
        <v>0</v>
      </c>
      <c r="P983" s="21">
        <f>+SUMIFS(Resultados_Dic3!K$3:K$99980,Resultados_Dic3!$F$3:$F$99980,Produccion_UO!$K983,Resultados_Dic3!$D$3:$D$99980,Produccion_UO!$L978,Resultados_Dic3!$E$3:$E$99980,Produccion_UO!$J983,Resultados_Dic3!$A$3:$A$99980,Produccion_UO!$H983)*$I$978</f>
        <v>0</v>
      </c>
      <c r="Q983" s="21">
        <f>+SUMIFS(Resultados_Dic3!L$3:L$99980,Resultados_Dic3!$F$3:$F$99980,Produccion_UO!$K983,Resultados_Dic3!$D$3:$D$99980,Produccion_UO!$L978,Resultados_Dic3!$E$3:$E$99980,Produccion_UO!$J983,Resultados_Dic3!$A$3:$A$99980,Produccion_UO!$H983)*$I$978</f>
        <v>0</v>
      </c>
      <c r="R983" s="21">
        <f>+SUMIFS(Resultados_Dic3!M$3:M$99980,Resultados_Dic3!$F$3:$F$99980,Produccion_UO!$K983,Resultados_Dic3!$D$3:$D$99980,Produccion_UO!$L978,Resultados_Dic3!$E$3:$E$99980,Produccion_UO!$J983,Resultados_Dic3!$A$3:$A$99980,Produccion_UO!$H983)*$I$978</f>
        <v>0</v>
      </c>
      <c r="S983" s="21">
        <f>+SUMIFS(Resultados_Dic3!N$3:N$99980,Resultados_Dic3!$F$3:$F$99980,Produccion_UO!$K983,Resultados_Dic3!$D$3:$D$99980,Produccion_UO!$L978,Resultados_Dic3!$E$3:$E$99980,Produccion_UO!$J983,Resultados_Dic3!$A$3:$A$99980,Produccion_UO!$H983)*$I$978</f>
        <v>0</v>
      </c>
      <c r="T983" s="21">
        <f>+SUMIFS(Resultados_Dic3!O$3:O$99980,Resultados_Dic3!$F$3:$F$99980,Produccion_UO!$K983,Resultados_Dic3!$D$3:$D$99980,Produccion_UO!$L978,Resultados_Dic3!$E$3:$E$99980,Produccion_UO!$J983,Resultados_Dic3!$A$3:$A$99980,Produccion_UO!$H983)*$I$978</f>
        <v>0</v>
      </c>
      <c r="U983" s="21">
        <f>+SUMIFS(Resultados_Dic3!P$3:P$99980,Resultados_Dic3!$F$3:$F$99980,Produccion_UO!$K983,Resultados_Dic3!$D$3:$D$99980,Produccion_UO!$L978,Resultados_Dic3!$E$3:$E$99980,Produccion_UO!$J983,Resultados_Dic3!$A$3:$A$99980,Produccion_UO!$H983)*$I$978</f>
        <v>0</v>
      </c>
      <c r="V983" s="21">
        <f>+SUMIFS(Resultados_Dic3!Q$3:Q$99980,Resultados_Dic3!$F$3:$F$99980,Produccion_UO!$K983,Resultados_Dic3!$D$3:$D$99980,Produccion_UO!$L978,Resultados_Dic3!$E$3:$E$99980,Produccion_UO!$J983,Resultados_Dic3!$A$3:$A$99980,Produccion_UO!$H983)*$I$978</f>
        <v>0</v>
      </c>
      <c r="W983" s="21">
        <f>+SUMIFS(Resultados_Dic3!R$3:R$99980,Resultados_Dic3!$F$3:$F$99980,Produccion_UO!$K983,Resultados_Dic3!$D$3:$D$99980,Produccion_UO!$L978,Resultados_Dic3!$E$3:$E$99980,Produccion_UO!$J983,Resultados_Dic3!$A$3:$A$99980,Produccion_UO!$H983)*$I$978</f>
        <v>0</v>
      </c>
      <c r="X983" s="21">
        <f>+SUMIFS(Resultados_Dic3!S$3:S$99980,Resultados_Dic3!$F$3:$F$99980,Produccion_UO!$K983,Resultados_Dic3!$D$3:$D$99980,Produccion_UO!$L978,Resultados_Dic3!$E$3:$E$99980,Produccion_UO!$J983,Resultados_Dic3!$A$3:$A$99980,Produccion_UO!$H983)*$I$978</f>
        <v>0</v>
      </c>
      <c r="Y983" s="21">
        <f>+SUMIFS(Resultados_Dic3!T$3:T$99980,Resultados_Dic3!$F$3:$F$99980,Produccion_UO!$K983,Resultados_Dic3!$D$3:$D$99980,Produccion_UO!$L978,Resultados_Dic3!$E$3:$E$99980,Produccion_UO!$J983,Resultados_Dic3!$A$3:$A$99980,Produccion_UO!$H983)*$I$978</f>
        <v>0</v>
      </c>
      <c r="Z983" s="21">
        <f>+SUMIFS(Resultados_Dic3!U$3:U$99980,Resultados_Dic3!$F$3:$F$99980,Produccion_UO!$K983,Resultados_Dic3!$D$3:$D$99980,Produccion_UO!$L978,Resultados_Dic3!$E$3:$E$99980,Produccion_UO!$J983,Resultados_Dic3!$A$3:$A$99980,Produccion_UO!$H983)*$I$978</f>
        <v>0</v>
      </c>
      <c r="AA983" s="21">
        <f>+SUMIFS(Resultados_Dic3!V$3:V$99980,Resultados_Dic3!$F$3:$F$99980,Produccion_UO!$K983,Resultados_Dic3!$D$3:$D$99980,Produccion_UO!$L978,Resultados_Dic3!$E$3:$E$99980,Produccion_UO!$J983,Resultados_Dic3!$A$3:$A$99980,Produccion_UO!$H983)*$I$978</f>
        <v>0</v>
      </c>
      <c r="AB983" s="21">
        <f>+SUMIFS(Resultados_Dic3!W$3:W$99980,Resultados_Dic3!$F$3:$F$99980,Produccion_UO!$K983,Resultados_Dic3!$D$3:$D$99980,Produccion_UO!$L978,Resultados_Dic3!$E$3:$E$99980,Produccion_UO!$J983,Resultados_Dic3!$A$3:$A$99980,Produccion_UO!$H983)*$I$978</f>
        <v>0</v>
      </c>
      <c r="AC983" s="21">
        <f>+SUMIFS(Resultados_Dic3!X$3:X$99980,Resultados_Dic3!$F$3:$F$99980,Produccion_UO!$K983,Resultados_Dic3!$D$3:$D$99980,Produccion_UO!$L978,Resultados_Dic3!$E$3:$E$99980,Produccion_UO!$J983,Resultados_Dic3!$A$3:$A$99980,Produccion_UO!$H983)*$I$978</f>
        <v>0</v>
      </c>
      <c r="AD983" s="21">
        <f>+SUMIFS(Resultados_Dic3!Y$3:Y$99980,Resultados_Dic3!$F$3:$F$99980,Produccion_UO!$K983,Resultados_Dic3!$D$3:$D$99980,Produccion_UO!$L978,Resultados_Dic3!$E$3:$E$99980,Produccion_UO!$J983,Resultados_Dic3!$A$3:$A$99980,Produccion_UO!$H983)*$I$978</f>
        <v>0</v>
      </c>
      <c r="AE983" s="21">
        <f>+SUMIFS(Resultados_Dic3!Z$3:Z$99980,Resultados_Dic3!$F$3:$F$99980,Produccion_UO!$K983,Resultados_Dic3!$D$3:$D$99980,Produccion_UO!$L978,Resultados_Dic3!$E$3:$E$99980,Produccion_UO!$J983,Resultados_Dic3!$A$3:$A$99980,Produccion_UO!$H983)*$I$978</f>
        <v>0</v>
      </c>
      <c r="AF983" s="21">
        <f>+SUMIFS(Resultados_Dic3!AA$3:AA$99980,Resultados_Dic3!$F$3:$F$99980,Produccion_UO!$K983,Resultados_Dic3!$D$3:$D$99980,Produccion_UO!$L978,Resultados_Dic3!$E$3:$E$99980,Produccion_UO!$J983,Resultados_Dic3!$A$3:$A$99980,Produccion_UO!$H983)*$I$978</f>
        <v>0</v>
      </c>
      <c r="AG983" s="21">
        <f>+SUMIFS(Resultados_Dic3!AB$3:AB$99980,Resultados_Dic3!$F$3:$F$99980,Produccion_UO!$K983,Resultados_Dic3!$D$3:$D$99980,Produccion_UO!$L978,Resultados_Dic3!$E$3:$E$99980,Produccion_UO!$J983,Resultados_Dic3!$A$3:$A$99980,Produccion_UO!$H983)*$I$978</f>
        <v>0</v>
      </c>
      <c r="AH983" s="21">
        <f>+SUMIFS(Resultados_Dic3!AC$3:AC$99980,Resultados_Dic3!$F$3:$F$99980,Produccion_UO!$K983,Resultados_Dic3!$D$3:$D$99980,Produccion_UO!$L978,Resultados_Dic3!$E$3:$E$99980,Produccion_UO!$J983,Resultados_Dic3!$A$3:$A$99980,Produccion_UO!$H983)*$I$978</f>
        <v>0</v>
      </c>
      <c r="AI983" s="21">
        <f>+SUMIFS(Resultados_Dic3!AD$3:AD$99980,Resultados_Dic3!$F$3:$F$99980,Produccion_UO!$K983,Resultados_Dic3!$D$3:$D$99980,Produccion_UO!$L978,Resultados_Dic3!$E$3:$E$99980,Produccion_UO!$J983,Resultados_Dic3!$A$3:$A$99980,Produccion_UO!$H983)*$I$978</f>
        <v>0</v>
      </c>
      <c r="AJ983" s="21">
        <f>+SUMIFS(Resultados_Dic3!AE$3:AE$99980,Resultados_Dic3!$F$3:$F$99980,Produccion_UO!$K983,Resultados_Dic3!$D$3:$D$99980,Produccion_UO!$L978,Resultados_Dic3!$E$3:$E$99980,Produccion_UO!$J983,Resultados_Dic3!$A$3:$A$99980,Produccion_UO!$H983)*$I$978</f>
        <v>0</v>
      </c>
      <c r="AK983" s="21">
        <f>+SUMIFS(Resultados_Dic3!AF$3:AF$99980,Resultados_Dic3!$F$3:$F$99980,Produccion_UO!$K983,Resultados_Dic3!$D$3:$D$99980,Produccion_UO!$L978,Resultados_Dic3!$E$3:$E$99980,Produccion_UO!$J983,Resultados_Dic3!$A$3:$A$99980,Produccion_UO!$H983)*$I$978</f>
        <v>0</v>
      </c>
      <c r="AL983" s="21">
        <f>+SUMIFS(Resultados_Dic3!AG$3:AG$99980,Resultados_Dic3!$F$3:$F$99980,Produccion_UO!$K983,Resultados_Dic3!$D$3:$D$99980,Produccion_UO!$L978,Resultados_Dic3!$E$3:$E$99980,Produccion_UO!$J983,Resultados_Dic3!$A$3:$A$99980,Produccion_UO!$H983)*$I$978</f>
        <v>0</v>
      </c>
      <c r="AM983" s="21">
        <f>+SUMIFS(Resultados_Dic3!AH$3:AH$99980,Resultados_Dic3!$F$3:$F$99980,Produccion_UO!$K983,Resultados_Dic3!$D$3:$D$99980,Produccion_UO!$L978,Resultados_Dic3!$E$3:$E$99980,Produccion_UO!$J983,Resultados_Dic3!$A$3:$A$99980,Produccion_UO!$H983)*$I$978</f>
        <v>0</v>
      </c>
      <c r="AN983" s="21">
        <f>+SUMIFS(Resultados_Dic3!AI$3:AI$99980,Resultados_Dic3!$F$3:$F$99980,Produccion_UO!$K983,Resultados_Dic3!$D$3:$D$99980,Produccion_UO!$L978,Resultados_Dic3!$E$3:$E$99980,Produccion_UO!$J983,Resultados_Dic3!$A$3:$A$99980,Produccion_UO!$H983)*$I$978</f>
        <v>0</v>
      </c>
      <c r="AO983" s="21">
        <f>+SUMIFS(Resultados_Dic3!AJ$3:AJ$99980,Resultados_Dic3!$F$3:$F$99980,Produccion_UO!$K983,Resultados_Dic3!$D$3:$D$99980,Produccion_UO!$L978,Resultados_Dic3!$E$3:$E$99980,Produccion_UO!$J983,Resultados_Dic3!$A$3:$A$99980,Produccion_UO!$H983)*$I$978</f>
        <v>0</v>
      </c>
      <c r="AP983" s="21">
        <f>+SUMIFS(Resultados_Dic3!AK$3:AK$99980,Resultados_Dic3!$F$3:$F$99980,Produccion_UO!$K983,Resultados_Dic3!$D$3:$D$99980,Produccion_UO!$L978,Resultados_Dic3!$E$3:$E$99980,Produccion_UO!$J983,Resultados_Dic3!$A$3:$A$99980,Produccion_UO!$H983)*$I$978</f>
        <v>0</v>
      </c>
      <c r="AQ983" s="21">
        <f>+SUMIFS(Resultados_Dic3!AL$3:AL$99980,Resultados_Dic3!$F$3:$F$99980,Produccion_UO!$K983,Resultados_Dic3!$D$3:$D$99980,Produccion_UO!$L978,Resultados_Dic3!$E$3:$E$99980,Produccion_UO!$J983,Resultados_Dic3!$A$3:$A$99980,Produccion_UO!$H983)*$I$978</f>
        <v>0</v>
      </c>
      <c r="AR983" s="226">
        <f>+SUMIFS(Resultados_Dic3!AM$3:AM$99980,Resultados_Dic3!$F$3:$F$99980,Produccion_UO!$K983,Resultados_Dic3!$D$3:$D$99980,Produccion_UO!$L978,Resultados_Dic3!$E$3:$E$99980,Produccion_UO!$J983,Resultados_Dic3!$A$3:$A$99980,Produccion_UO!$H983)*$I$978</f>
        <v>0</v>
      </c>
    </row>
    <row r="984" spans="8:44" x14ac:dyDescent="0.25">
      <c r="H984" s="17" t="str">
        <f t="shared" si="265"/>
        <v>DIC5</v>
      </c>
      <c r="I984" s="24"/>
      <c r="J984" s="24" t="s">
        <v>67</v>
      </c>
      <c r="K984" s="108" t="s">
        <v>237</v>
      </c>
      <c r="L984" s="264" t="s">
        <v>751</v>
      </c>
      <c r="M984" s="270">
        <f>+SUMIFS(Resultados_Dic3!H$3:H$99980,Resultados_Dic3!$F$3:$F$99980,Produccion_UO!$K984,Resultados_Dic3!$D$3:$D$99980,Produccion_UO!$L978,Resultados_Dic3!$E$3:$E$99980,Produccion_UO!$J984,Resultados_Dic3!$A$3:$A$99980,Produccion_UO!$H984)*$I$978</f>
        <v>0.19969006242069801</v>
      </c>
      <c r="N984" s="21">
        <f>+SUMIFS(Resultados_Dic3!I$3:I$99980,Resultados_Dic3!$F$3:$F$99980,Produccion_UO!$K984,Resultados_Dic3!$D$3:$D$99980,Produccion_UO!$L978,Resultados_Dic3!$E$3:$E$99980,Produccion_UO!$J984,Resultados_Dic3!$A$3:$A$99980,Produccion_UO!$H984)*$I$978</f>
        <v>0.18687371108081499</v>
      </c>
      <c r="O984" s="21">
        <f>+SUMIFS(Resultados_Dic3!J$3:J$99980,Resultados_Dic3!$F$3:$F$99980,Produccion_UO!$K984,Resultados_Dic3!$D$3:$D$99980,Produccion_UO!$L978,Resultados_Dic3!$E$3:$E$99980,Produccion_UO!$J984,Resultados_Dic3!$A$3:$A$99980,Produccion_UO!$H984)*$I$978</f>
        <v>0.19474335191844899</v>
      </c>
      <c r="P984" s="21">
        <f>+SUMIFS(Resultados_Dic3!K$3:K$99980,Resultados_Dic3!$F$3:$F$99980,Produccion_UO!$K984,Resultados_Dic3!$D$3:$D$99980,Produccion_UO!$L978,Resultados_Dic3!$E$3:$E$99980,Produccion_UO!$J984,Resultados_Dic3!$A$3:$A$99980,Produccion_UO!$H984)*$I$978</f>
        <v>0.20249480637598299</v>
      </c>
      <c r="Q984" s="21">
        <f>+SUMIFS(Resultados_Dic3!L$3:L$99980,Resultados_Dic3!$F$3:$F$99980,Produccion_UO!$K984,Resultados_Dic3!$D$3:$D$99980,Produccion_UO!$L978,Resultados_Dic3!$E$3:$E$99980,Produccion_UO!$J984,Resultados_Dic3!$A$3:$A$99980,Produccion_UO!$H984)*$I$978</f>
        <v>0.210128074453409</v>
      </c>
      <c r="R984" s="21">
        <f>+SUMIFS(Resultados_Dic3!M$3:M$99980,Resultados_Dic3!$F$3:$F$99980,Produccion_UO!$K984,Resultados_Dic3!$D$3:$D$99980,Produccion_UO!$L978,Resultados_Dic3!$E$3:$E$99980,Produccion_UO!$J984,Resultados_Dic3!$A$3:$A$99980,Produccion_UO!$H984)*$I$978</f>
        <v>0.21764315615073301</v>
      </c>
      <c r="S984" s="21">
        <f>+SUMIFS(Resultados_Dic3!N$3:N$99980,Resultados_Dic3!$F$3:$F$99980,Produccion_UO!$K984,Resultados_Dic3!$D$3:$D$99980,Produccion_UO!$L978,Resultados_Dic3!$E$3:$E$99980,Produccion_UO!$J984,Resultados_Dic3!$A$3:$A$99980,Produccion_UO!$H984)*$I$978</f>
        <v>0.225040051467949</v>
      </c>
      <c r="T984" s="21">
        <f>+SUMIFS(Resultados_Dic3!O$3:O$99980,Resultados_Dic3!$F$3:$F$99980,Produccion_UO!$K984,Resultados_Dic3!$D$3:$D$99980,Produccion_UO!$L978,Resultados_Dic3!$E$3:$E$99980,Produccion_UO!$J984,Resultados_Dic3!$A$3:$A$99980,Produccion_UO!$H984)*$I$978</f>
        <v>0.232630045577916</v>
      </c>
      <c r="U984" s="21">
        <f>+SUMIFS(Resultados_Dic3!P$3:P$99980,Resultados_Dic3!$F$3:$F$99980,Produccion_UO!$K984,Resultados_Dic3!$D$3:$D$99980,Produccion_UO!$L978,Resultados_Dic3!$E$3:$E$99980,Produccion_UO!$J984,Resultados_Dic3!$A$3:$A$99980,Produccion_UO!$H984)*$I$978</f>
        <v>0.240138015006372</v>
      </c>
      <c r="V984" s="21">
        <f>+SUMIFS(Resultados_Dic3!Q$3:Q$99980,Resultados_Dic3!$F$3:$F$99980,Produccion_UO!$K984,Resultados_Dic3!$D$3:$D$99980,Produccion_UO!$L978,Resultados_Dic3!$E$3:$E$99980,Produccion_UO!$J984,Resultados_Dic3!$A$3:$A$99980,Produccion_UO!$H984)*$I$978</f>
        <v>0.247563959753309</v>
      </c>
      <c r="W984" s="21">
        <f>+SUMIFS(Resultados_Dic3!R$3:R$99980,Resultados_Dic3!$F$3:$F$99980,Produccion_UO!$K984,Resultados_Dic3!$D$3:$D$99980,Produccion_UO!$L978,Resultados_Dic3!$E$3:$E$99980,Produccion_UO!$J984,Resultados_Dic3!$A$3:$A$99980,Produccion_UO!$H984)*$I$978</f>
        <v>0.25490787981873397</v>
      </c>
      <c r="X984" s="21">
        <f>+SUMIFS(Resultados_Dic3!S$3:S$99980,Resultados_Dic3!$F$3:$F$99980,Produccion_UO!$K984,Resultados_Dic3!$D$3:$D$99980,Produccion_UO!$L978,Resultados_Dic3!$E$3:$E$99980,Produccion_UO!$J984,Resultados_Dic3!$A$3:$A$99980,Produccion_UO!$H984)*$I$978</f>
        <v>0.26216977520264101</v>
      </c>
      <c r="Y984" s="21">
        <f>+SUMIFS(Resultados_Dic3!T$3:T$99980,Resultados_Dic3!$F$3:$F$99980,Produccion_UO!$K984,Resultados_Dic3!$D$3:$D$99980,Produccion_UO!$L978,Resultados_Dic3!$E$3:$E$99980,Produccion_UO!$J984,Resultados_Dic3!$A$3:$A$99980,Produccion_UO!$H984)*$I$978</f>
        <v>0.27055877550238699</v>
      </c>
      <c r="Z984" s="21">
        <f>+SUMIFS(Resultados_Dic3!U$3:U$99980,Resultados_Dic3!$F$3:$F$99980,Produccion_UO!$K984,Resultados_Dic3!$D$3:$D$99980,Produccion_UO!$L978,Resultados_Dic3!$E$3:$E$99980,Produccion_UO!$J984,Resultados_Dic3!$A$3:$A$99980,Produccion_UO!$H984)*$I$978</f>
        <v>0.278880894686729</v>
      </c>
      <c r="AA984" s="21">
        <f>+SUMIFS(Resultados_Dic3!V$3:V$99980,Resultados_Dic3!$F$3:$F$99980,Produccion_UO!$K984,Resultados_Dic3!$D$3:$D$99980,Produccion_UO!$L978,Resultados_Dic3!$E$3:$E$99980,Produccion_UO!$J984,Resultados_Dic3!$A$3:$A$99980,Produccion_UO!$H984)*$I$978</f>
        <v>0.28713613275566202</v>
      </c>
      <c r="AB984" s="21">
        <f>+SUMIFS(Resultados_Dic3!W$3:W$99980,Resultados_Dic3!$F$3:$F$99980,Produccion_UO!$K984,Resultados_Dic3!$D$3:$D$99980,Produccion_UO!$L978,Resultados_Dic3!$E$3:$E$99980,Produccion_UO!$J984,Resultados_Dic3!$A$3:$A$99980,Produccion_UO!$H984)*$I$978</f>
        <v>0.29532448970918301</v>
      </c>
      <c r="AC984" s="21">
        <f>+SUMIFS(Resultados_Dic3!X$3:X$99980,Resultados_Dic3!$F$3:$F$99980,Produccion_UO!$K984,Resultados_Dic3!$D$3:$D$99980,Produccion_UO!$L978,Resultados_Dic3!$E$3:$E$99980,Produccion_UO!$J984,Resultados_Dic3!$A$3:$A$99980,Produccion_UO!$H984)*$I$978</f>
        <v>0.30344596554729503</v>
      </c>
      <c r="AD984" s="21">
        <f>+SUMIFS(Resultados_Dic3!Y$3:Y$99980,Resultados_Dic3!$F$3:$F$99980,Produccion_UO!$K984,Resultados_Dic3!$D$3:$D$99980,Produccion_UO!$L978,Resultados_Dic3!$E$3:$E$99980,Produccion_UO!$J984,Resultados_Dic3!$A$3:$A$99980,Produccion_UO!$H984)*$I$978</f>
        <v>0.31293570202784898</v>
      </c>
      <c r="AE984" s="21">
        <f>+SUMIFS(Resultados_Dic3!Z$3:Z$99980,Resultados_Dic3!$F$3:$F$99980,Produccion_UO!$K984,Resultados_Dic3!$D$3:$D$99980,Produccion_UO!$L978,Resultados_Dic3!$E$3:$E$99980,Produccion_UO!$J984,Resultados_Dic3!$A$3:$A$99980,Produccion_UO!$H984)*$I$978</f>
        <v>0.32237361656757602</v>
      </c>
      <c r="AF984" s="21">
        <f>+SUMIFS(Resultados_Dic3!AA$3:AA$99980,Resultados_Dic3!$F$3:$F$99980,Produccion_UO!$K984,Resultados_Dic3!$D$3:$D$99980,Produccion_UO!$L978,Resultados_Dic3!$E$3:$E$99980,Produccion_UO!$J984,Resultados_Dic3!$A$3:$A$99980,Produccion_UO!$H984)*$I$978</f>
        <v>0.331759709166488</v>
      </c>
      <c r="AG984" s="21">
        <f>+SUMIFS(Resultados_Dic3!AB$3:AB$99980,Resultados_Dic3!$F$3:$F$99980,Produccion_UO!$K984,Resultados_Dic3!$D$3:$D$99980,Produccion_UO!$L978,Resultados_Dic3!$E$3:$E$99980,Produccion_UO!$J984,Resultados_Dic3!$A$3:$A$99980,Produccion_UO!$H984)*$I$978</f>
        <v>0.34109397982457401</v>
      </c>
      <c r="AH984" s="21">
        <f>+SUMIFS(Resultados_Dic3!AC$3:AC$99980,Resultados_Dic3!$F$3:$F$99980,Produccion_UO!$K984,Resultados_Dic3!$D$3:$D$99980,Produccion_UO!$L978,Resultados_Dic3!$E$3:$E$99980,Produccion_UO!$J984,Resultados_Dic3!$A$3:$A$99980,Produccion_UO!$H984)*$I$978</f>
        <v>0.35037642854184198</v>
      </c>
      <c r="AI984" s="21">
        <f>+SUMIFS(Resultados_Dic3!AD$3:AD$99980,Resultados_Dic3!$F$3:$F$99980,Produccion_UO!$K984,Resultados_Dic3!$D$3:$D$99980,Produccion_UO!$L978,Resultados_Dic3!$E$3:$E$99980,Produccion_UO!$J984,Resultados_Dic3!$A$3:$A$99980,Produccion_UO!$H984)*$I$978</f>
        <v>0.361293154598059</v>
      </c>
      <c r="AJ984" s="21">
        <f>+SUMIFS(Resultados_Dic3!AE$3:AE$99980,Resultados_Dic3!$F$3:$F$99980,Produccion_UO!$K984,Resultados_Dic3!$D$3:$D$99980,Produccion_UO!$L978,Resultados_Dic3!$E$3:$E$99980,Produccion_UO!$J984,Resultados_Dic3!$A$3:$A$99980,Produccion_UO!$H984)*$I$978</f>
        <v>0.37217019558237702</v>
      </c>
      <c r="AK984" s="21">
        <f>+SUMIFS(Resultados_Dic3!AF$3:AF$99980,Resultados_Dic3!$F$3:$F$99980,Produccion_UO!$K984,Resultados_Dic3!$D$3:$D$99980,Produccion_UO!$L978,Resultados_Dic3!$E$3:$E$99980,Produccion_UO!$J984,Resultados_Dic3!$A$3:$A$99980,Produccion_UO!$H984)*$I$978</f>
        <v>0.38300755149476601</v>
      </c>
      <c r="AL984" s="21">
        <f>+SUMIFS(Resultados_Dic3!AG$3:AG$99980,Resultados_Dic3!$F$3:$F$99980,Produccion_UO!$K984,Resultados_Dic3!$D$3:$D$99980,Produccion_UO!$L978,Resultados_Dic3!$E$3:$E$99980,Produccion_UO!$J984,Resultados_Dic3!$A$3:$A$99980,Produccion_UO!$H984)*$I$978</f>
        <v>0.39380522233526</v>
      </c>
      <c r="AM984" s="21">
        <f>+SUMIFS(Resultados_Dic3!AH$3:AH$99980,Resultados_Dic3!$F$3:$F$99980,Produccion_UO!$K984,Resultados_Dic3!$D$3:$D$99980,Produccion_UO!$L978,Resultados_Dic3!$E$3:$E$99980,Produccion_UO!$J984,Resultados_Dic3!$A$3:$A$99980,Produccion_UO!$H984)*$I$978</f>
        <v>0.40456320810385099</v>
      </c>
      <c r="AN984" s="21">
        <f>+SUMIFS(Resultados_Dic3!AI$3:AI$99980,Resultados_Dic3!$F$3:$F$99980,Produccion_UO!$K984,Resultados_Dic3!$D$3:$D$99980,Produccion_UO!$L978,Resultados_Dic3!$E$3:$E$99980,Produccion_UO!$J984,Resultados_Dic3!$A$3:$A$99980,Produccion_UO!$H984)*$I$978</f>
        <v>0.41684840762612801</v>
      </c>
      <c r="AO984" s="21">
        <f>+SUMIFS(Resultados_Dic3!AJ$3:AJ$99980,Resultados_Dic3!$F$3:$F$99980,Produccion_UO!$K984,Resultados_Dic3!$D$3:$D$99980,Produccion_UO!$L978,Resultados_Dic3!$E$3:$E$99980,Produccion_UO!$J984,Resultados_Dic3!$A$3:$A$99980,Produccion_UO!$H984)*$I$978</f>
        <v>0.429107045636963</v>
      </c>
      <c r="AP984" s="21">
        <f>+SUMIFS(Resultados_Dic3!AK$3:AK$99980,Resultados_Dic3!$F$3:$F$99980,Produccion_UO!$K984,Resultados_Dic3!$D$3:$D$99980,Produccion_UO!$L978,Resultados_Dic3!$E$3:$E$99980,Produccion_UO!$J984,Resultados_Dic3!$A$3:$A$99980,Produccion_UO!$H984)*$I$978</f>
        <v>0.44133912213634102</v>
      </c>
      <c r="AQ984" s="21">
        <f>+SUMIFS(Resultados_Dic3!AL$3:AL$99980,Resultados_Dic3!$F$3:$F$99980,Produccion_UO!$K984,Resultados_Dic3!$D$3:$D$99980,Produccion_UO!$L978,Resultados_Dic3!$E$3:$E$99980,Produccion_UO!$J984,Resultados_Dic3!$A$3:$A$99980,Produccion_UO!$H984)*$I$978</f>
        <v>0.453544637124287</v>
      </c>
      <c r="AR984" s="226">
        <f>+SUMIFS(Resultados_Dic3!AM$3:AM$99980,Resultados_Dic3!$F$3:$F$99980,Produccion_UO!$K984,Resultados_Dic3!$D$3:$D$99980,Produccion_UO!$L978,Resultados_Dic3!$E$3:$E$99980,Produccion_UO!$J984,Resultados_Dic3!$A$3:$A$99980,Produccion_UO!$H984)*$I$978</f>
        <v>0.46572359060077201</v>
      </c>
    </row>
    <row r="985" spans="8:44" x14ac:dyDescent="0.25">
      <c r="H985" s="17" t="str">
        <f t="shared" si="265"/>
        <v>DIC5</v>
      </c>
      <c r="I985" s="24"/>
      <c r="J985" s="24" t="s">
        <v>65</v>
      </c>
      <c r="K985" s="108" t="s">
        <v>237</v>
      </c>
      <c r="L985" s="264" t="s">
        <v>749</v>
      </c>
      <c r="M985" s="270">
        <f>+SUMIFS(Resultados_Dic3!H$3:H$99980,Resultados_Dic3!$F$3:$F$99980,Produccion_UO!$K985,Resultados_Dic3!$D$3:$D$99980,Produccion_UO!$L978,Resultados_Dic3!$E$3:$E$99980,Produccion_UO!$J985,Resultados_Dic3!$A$3:$A$99980,Produccion_UO!$H985)*$I$978</f>
        <v>1.2209937579301999E-2</v>
      </c>
      <c r="N985" s="21">
        <f>+SUMIFS(Resultados_Dic3!I$3:I$99980,Resultados_Dic3!$F$3:$F$99980,Produccion_UO!$K985,Resultados_Dic3!$D$3:$D$99980,Produccion_UO!$L978,Resultados_Dic3!$E$3:$E$99980,Produccion_UO!$J985,Resultados_Dic3!$A$3:$A$99980,Produccion_UO!$H985)*$I$978</f>
        <v>1.14262889191863E-2</v>
      </c>
      <c r="O985" s="21">
        <f>+SUMIFS(Resultados_Dic3!J$3:J$99980,Resultados_Dic3!$F$3:$F$99980,Produccion_UO!$K985,Resultados_Dic3!$D$3:$D$99980,Produccion_UO!$L978,Resultados_Dic3!$E$3:$E$99980,Produccion_UO!$J985,Resultados_Dic3!$A$3:$A$99980,Produccion_UO!$H985)*$I$978</f>
        <v>1.1907473722447401E-2</v>
      </c>
      <c r="P985" s="21">
        <f>+SUMIFS(Resultados_Dic3!K$3:K$99980,Resultados_Dic3!$F$3:$F$99980,Produccion_UO!$K985,Resultados_Dic3!$D$3:$D$99980,Produccion_UO!$L978,Resultados_Dic3!$E$3:$E$99980,Produccion_UO!$J985,Resultados_Dic3!$A$3:$A$99980,Produccion_UO!$H985)*$I$978</f>
        <v>1.2381432085362401E-2</v>
      </c>
      <c r="Q985" s="21">
        <f>+SUMIFS(Resultados_Dic3!L$3:L$99980,Resultados_Dic3!$F$3:$F$99980,Produccion_UO!$K985,Resultados_Dic3!$D$3:$D$99980,Produccion_UO!$L978,Resultados_Dic3!$E$3:$E$99980,Produccion_UO!$J985,Resultados_Dic3!$A$3:$A$99980,Produccion_UO!$H985)*$I$978</f>
        <v>1.28481640079313E-2</v>
      </c>
      <c r="R985" s="21">
        <f>+SUMIFS(Resultados_Dic3!M$3:M$99980,Resultados_Dic3!$F$3:$F$99980,Produccion_UO!$K985,Resultados_Dic3!$D$3:$D$99980,Produccion_UO!$L978,Resultados_Dic3!$E$3:$E$99980,Produccion_UO!$J985,Resultados_Dic3!$A$3:$A$99980,Produccion_UO!$H985)*$I$978</f>
        <v>1.3307669490154E-2</v>
      </c>
      <c r="S985" s="21">
        <f>+SUMIFS(Resultados_Dic3!N$3:N$99980,Resultados_Dic3!$F$3:$F$99980,Produccion_UO!$K985,Resultados_Dic3!$D$3:$D$99980,Produccion_UO!$L978,Resultados_Dic3!$E$3:$E$99980,Produccion_UO!$J985,Resultados_Dic3!$A$3:$A$99980,Produccion_UO!$H985)*$I$978</f>
        <v>1.37599485320307E-2</v>
      </c>
      <c r="T985" s="21">
        <f>+SUMIFS(Resultados_Dic3!O$3:O$99980,Resultados_Dic3!$F$3:$F$99980,Produccion_UO!$K985,Resultados_Dic3!$D$3:$D$99980,Produccion_UO!$L978,Resultados_Dic3!$E$3:$E$99980,Produccion_UO!$J985,Resultados_Dic3!$A$3:$A$99980,Produccion_UO!$H985)*$I$978</f>
        <v>1.42240344919755E-2</v>
      </c>
      <c r="U985" s="21">
        <f>+SUMIFS(Resultados_Dic3!P$3:P$99980,Resultados_Dic3!$F$3:$F$99980,Produccion_UO!$K985,Resultados_Dic3!$D$3:$D$99980,Produccion_UO!$L978,Resultados_Dic3!$E$3:$E$99980,Produccion_UO!$J985,Resultados_Dic3!$A$3:$A$99980,Produccion_UO!$H985)*$I$978</f>
        <v>1.46831050984814E-2</v>
      </c>
      <c r="V985" s="21">
        <f>+SUMIFS(Resultados_Dic3!Q$3:Q$99980,Resultados_Dic3!$F$3:$F$99980,Produccion_UO!$K985,Resultados_Dic3!$D$3:$D$99980,Produccion_UO!$L978,Resultados_Dic3!$E$3:$E$99980,Produccion_UO!$J985,Resultados_Dic3!$A$3:$A$99980,Produccion_UO!$H985)*$I$978</f>
        <v>1.51371603515484E-2</v>
      </c>
      <c r="W985" s="21">
        <f>+SUMIFS(Resultados_Dic3!R$3:R$99980,Resultados_Dic3!$F$3:$F$99980,Produccion_UO!$K985,Resultados_Dic3!$D$3:$D$99980,Produccion_UO!$L978,Resultados_Dic3!$E$3:$E$99980,Produccion_UO!$J985,Resultados_Dic3!$A$3:$A$99980,Produccion_UO!$H985)*$I$978</f>
        <v>1.5586200251176499E-2</v>
      </c>
      <c r="X985" s="21">
        <f>+SUMIFS(Resultados_Dic3!S$3:S$99980,Resultados_Dic3!$F$3:$F$99980,Produccion_UO!$K985,Resultados_Dic3!$D$3:$D$99980,Produccion_UO!$L978,Resultados_Dic3!$E$3:$E$99980,Produccion_UO!$J985,Resultados_Dic3!$A$3:$A$99980,Produccion_UO!$H985)*$I$978</f>
        <v>1.6030224797365801E-2</v>
      </c>
      <c r="Y985" s="21">
        <f>+SUMIFS(Resultados_Dic3!T$3:T$99980,Resultados_Dic3!$F$3:$F$99980,Produccion_UO!$K985,Resultados_Dic3!$D$3:$D$99980,Produccion_UO!$L978,Resultados_Dic3!$E$3:$E$99980,Produccion_UO!$J985,Resultados_Dic3!$A$3:$A$99980,Produccion_UO!$H985)*$I$978</f>
        <v>1.6543165545497899E-2</v>
      </c>
      <c r="Z985" s="21">
        <f>+SUMIFS(Resultados_Dic3!U$3:U$99980,Resultados_Dic3!$F$3:$F$99980,Produccion_UO!$K985,Resultados_Dic3!$D$3:$D$99980,Produccion_UO!$L978,Resultados_Dic3!$E$3:$E$99980,Produccion_UO!$J985,Resultados_Dic3!$A$3:$A$99980,Produccion_UO!$H985)*$I$978</f>
        <v>1.70520168851012E-2</v>
      </c>
      <c r="AA985" s="21">
        <f>+SUMIFS(Resultados_Dic3!V$3:V$99980,Resultados_Dic3!$F$3:$F$99980,Produccion_UO!$K985,Resultados_Dic3!$D$3:$D$99980,Produccion_UO!$L978,Resultados_Dic3!$E$3:$E$99980,Produccion_UO!$J985,Resultados_Dic3!$A$3:$A$99980,Produccion_UO!$H985)*$I$978</f>
        <v>1.7556778816175699E-2</v>
      </c>
      <c r="AB985" s="21">
        <f>+SUMIFS(Resultados_Dic3!W$3:W$99980,Resultados_Dic3!$F$3:$F$99980,Produccion_UO!$K985,Resultados_Dic3!$D$3:$D$99980,Produccion_UO!$L978,Resultados_Dic3!$E$3:$E$99980,Produccion_UO!$J985,Resultados_Dic3!$A$3:$A$99980,Produccion_UO!$H985)*$I$978</f>
        <v>1.80574513387214E-2</v>
      </c>
      <c r="AC985" s="21">
        <f>+SUMIFS(Resultados_Dic3!X$3:X$99980,Resultados_Dic3!$F$3:$F$99980,Produccion_UO!$K985,Resultados_Dic3!$D$3:$D$99980,Produccion_UO!$L978,Resultados_Dic3!$E$3:$E$99980,Produccion_UO!$J985,Resultados_Dic3!$A$3:$A$99980,Produccion_UO!$H985)*$I$978</f>
        <v>1.8554034452738299E-2</v>
      </c>
      <c r="AD985" s="21">
        <f>+SUMIFS(Resultados_Dic3!Y$3:Y$99980,Resultados_Dic3!$F$3:$F$99980,Produccion_UO!$K985,Resultados_Dic3!$D$3:$D$99980,Produccion_UO!$L978,Resultados_Dic3!$E$3:$E$99980,Produccion_UO!$J985,Resultados_Dic3!$A$3:$A$99980,Produccion_UO!$H985)*$I$978</f>
        <v>1.9134279101205201E-2</v>
      </c>
      <c r="AE985" s="21">
        <f>+SUMIFS(Resultados_Dic3!Z$3:Z$99980,Resultados_Dic3!$F$3:$F$99980,Produccion_UO!$K985,Resultados_Dic3!$D$3:$D$99980,Produccion_UO!$L978,Resultados_Dic3!$E$3:$E$99980,Produccion_UO!$J985,Resultados_Dic3!$A$3:$A$99980,Produccion_UO!$H985)*$I$978</f>
        <v>1.97113551259811E-2</v>
      </c>
      <c r="AF985" s="21">
        <f>+SUMIFS(Resultados_Dic3!AA$3:AA$99980,Resultados_Dic3!$F$3:$F$99980,Produccion_UO!$K985,Resultados_Dic3!$D$3:$D$99980,Produccion_UO!$L978,Resultados_Dic3!$E$3:$E$99980,Produccion_UO!$J985,Resultados_Dic3!$A$3:$A$99980,Produccion_UO!$H985)*$I$978</f>
        <v>2.0285262527065799E-2</v>
      </c>
      <c r="AG985" s="21">
        <f>+SUMIFS(Resultados_Dic3!AB$3:AB$99980,Resultados_Dic3!$F$3:$F$99980,Produccion_UO!$K985,Resultados_Dic3!$D$3:$D$99980,Produccion_UO!$L978,Resultados_Dic3!$E$3:$E$99980,Produccion_UO!$J985,Resultados_Dic3!$A$3:$A$99980,Produccion_UO!$H985)*$I$978</f>
        <v>2.0856001304459301E-2</v>
      </c>
      <c r="AH985" s="21">
        <f>+SUMIFS(Resultados_Dic3!AC$3:AC$99980,Resultados_Dic3!$F$3:$F$99980,Produccion_UO!$K985,Resultados_Dic3!$D$3:$D$99980,Produccion_UO!$L978,Resultados_Dic3!$E$3:$E$99980,Produccion_UO!$J985,Resultados_Dic3!$A$3:$A$99980,Produccion_UO!$H985)*$I$978</f>
        <v>2.1423571458161799E-2</v>
      </c>
      <c r="AI985" s="21">
        <f>+SUMIFS(Resultados_Dic3!AD$3:AD$99980,Resultados_Dic3!$F$3:$F$99980,Produccion_UO!$K985,Resultados_Dic3!$D$3:$D$99980,Produccion_UO!$L978,Resultados_Dic3!$E$3:$E$99980,Produccion_UO!$J985,Resultados_Dic3!$A$3:$A$99980,Produccion_UO!$H985)*$I$978</f>
        <v>2.209106858897E-2</v>
      </c>
      <c r="AJ985" s="21">
        <f>+SUMIFS(Resultados_Dic3!AE$3:AE$99980,Resultados_Dic3!$F$3:$F$99980,Produccion_UO!$K985,Resultados_Dic3!$D$3:$D$99980,Produccion_UO!$L978,Resultados_Dic3!$E$3:$E$99980,Produccion_UO!$J985,Resultados_Dic3!$A$3:$A$99980,Produccion_UO!$H985)*$I$978</f>
        <v>2.2756139198173101E-2</v>
      </c>
      <c r="AK985" s="21">
        <f>+SUMIFS(Resultados_Dic3!AF$3:AF$99980,Resultados_Dic3!$F$3:$F$99980,Produccion_UO!$K985,Resultados_Dic3!$D$3:$D$99980,Produccion_UO!$L978,Resultados_Dic3!$E$3:$E$99980,Produccion_UO!$J985,Resultados_Dic3!$A$3:$A$99980,Produccion_UO!$H985)*$I$978</f>
        <v>2.3418783285770899E-2</v>
      </c>
      <c r="AL985" s="21">
        <f>+SUMIFS(Resultados_Dic3!AG$3:AG$99980,Resultados_Dic3!$F$3:$F$99980,Produccion_UO!$K985,Resultados_Dic3!$D$3:$D$99980,Produccion_UO!$L978,Resultados_Dic3!$E$3:$E$99980,Produccion_UO!$J985,Resultados_Dic3!$A$3:$A$99980,Produccion_UO!$H985)*$I$978</f>
        <v>2.4079000851763399E-2</v>
      </c>
      <c r="AM985" s="21">
        <f>+SUMIFS(Resultados_Dic3!AH$3:AH$99980,Resultados_Dic3!$F$3:$F$99980,Produccion_UO!$K985,Resultados_Dic3!$D$3:$D$99980,Produccion_UO!$L978,Resultados_Dic3!$E$3:$E$99980,Produccion_UO!$J985,Resultados_Dic3!$A$3:$A$99980,Produccion_UO!$H985)*$I$978</f>
        <v>2.47367918961507E-2</v>
      </c>
      <c r="AN985" s="21">
        <f>+SUMIFS(Resultados_Dic3!AI$3:AI$99980,Resultados_Dic3!$F$3:$F$99980,Produccion_UO!$K985,Resultados_Dic3!$D$3:$D$99980,Produccion_UO!$L978,Resultados_Dic3!$E$3:$E$99980,Produccion_UO!$J985,Resultados_Dic3!$A$3:$A$99980,Produccion_UO!$H985)*$I$978</f>
        <v>2.5487963574390201E-2</v>
      </c>
      <c r="AO985" s="21">
        <f>+SUMIFS(Resultados_Dic3!AJ$3:AJ$99980,Resultados_Dic3!$F$3:$F$99980,Produccion_UO!$K985,Resultados_Dic3!$D$3:$D$99980,Produccion_UO!$L978,Resultados_Dic3!$E$3:$E$99980,Produccion_UO!$J985,Resultados_Dic3!$A$3:$A$99980,Produccion_UO!$H985)*$I$978</f>
        <v>2.6237511163815199E-2</v>
      </c>
      <c r="AP985" s="21">
        <f>+SUMIFS(Resultados_Dic3!AK$3:AK$99980,Resultados_Dic3!$F$3:$F$99980,Produccion_UO!$K985,Resultados_Dic3!$D$3:$D$99980,Produccion_UO!$L978,Resultados_Dic3!$E$3:$E$99980,Produccion_UO!$J985,Resultados_Dic3!$A$3:$A$99980,Produccion_UO!$H985)*$I$978</f>
        <v>2.69854346644256E-2</v>
      </c>
      <c r="AQ985" s="21">
        <f>+SUMIFS(Resultados_Dic3!AL$3:AL$99980,Resultados_Dic3!$F$3:$F$99980,Produccion_UO!$K985,Resultados_Dic3!$D$3:$D$99980,Produccion_UO!$L978,Resultados_Dic3!$E$3:$E$99980,Produccion_UO!$J985,Resultados_Dic3!$A$3:$A$99980,Produccion_UO!$H985)*$I$978</f>
        <v>2.7731734076221402E-2</v>
      </c>
      <c r="AR985" s="226">
        <f>+SUMIFS(Resultados_Dic3!AM$3:AM$99980,Resultados_Dic3!$F$3:$F$99980,Produccion_UO!$K985,Resultados_Dic3!$D$3:$D$99980,Produccion_UO!$L978,Resultados_Dic3!$E$3:$E$99980,Produccion_UO!$J985,Resultados_Dic3!$A$3:$A$99980,Produccion_UO!$H985)*$I$978</f>
        <v>2.8476409399202599E-2</v>
      </c>
    </row>
    <row r="986" spans="8:44" x14ac:dyDescent="0.25">
      <c r="H986" s="17" t="str">
        <f t="shared" si="265"/>
        <v>DIC5</v>
      </c>
      <c r="I986" s="24"/>
      <c r="J986" s="24" t="s">
        <v>66</v>
      </c>
      <c r="K986" s="108" t="s">
        <v>237</v>
      </c>
      <c r="L986" s="264" t="s">
        <v>750</v>
      </c>
      <c r="M986" s="271">
        <f>+SUMIFS(Resultados_Dic3!H$3:H$99980,Resultados_Dic3!$F$3:$F$99980,Produccion_UO!$K986,Resultados_Dic3!$D$3:$D$99980,Produccion_UO!$L978,Resultados_Dic3!$E$3:$E$99980,Produccion_UO!$J986,Resultados_Dic3!$A$3:$A$99980,Produccion_UO!$H986)*$I$978</f>
        <v>9.1316000000000095</v>
      </c>
      <c r="N986" s="272">
        <f>+SUMIFS(Resultados_Dic3!I$3:I$99980,Resultados_Dic3!$F$3:$F$99980,Produccion_UO!$K986,Resultados_Dic3!$D$3:$D$99980,Produccion_UO!$L978,Resultados_Dic3!$E$3:$E$99980,Produccion_UO!$J986,Resultados_Dic3!$A$3:$A$99980,Produccion_UO!$H986)*$I$978</f>
        <v>7.7752999999999899</v>
      </c>
      <c r="O986" s="272">
        <f>+SUMIFS(Resultados_Dic3!J$3:J$99980,Resultados_Dic3!$F$3:$F$99980,Produccion_UO!$K986,Resultados_Dic3!$D$3:$D$99980,Produccion_UO!$L978,Resultados_Dic3!$E$3:$E$99980,Produccion_UO!$J986,Resultados_Dic3!$A$3:$A$99980,Produccion_UO!$H986)*$I$978</f>
        <v>8.15374337256854</v>
      </c>
      <c r="P986" s="272">
        <f>+SUMIFS(Resultados_Dic3!K$3:K$99980,Resultados_Dic3!$F$3:$F$99980,Produccion_UO!$K986,Resultados_Dic3!$D$3:$D$99980,Produccion_UO!$L978,Resultados_Dic3!$E$3:$E$99980,Produccion_UO!$J986,Resultados_Dic3!$A$3:$A$99980,Produccion_UO!$H986)*$I$978</f>
        <v>8.5320250588528097</v>
      </c>
      <c r="Q986" s="272">
        <f>+SUMIFS(Resultados_Dic3!L$3:L$99980,Resultados_Dic3!$F$3:$F$99980,Produccion_UO!$K986,Resultados_Dic3!$D$3:$D$99980,Produccion_UO!$L978,Resultados_Dic3!$E$3:$E$99980,Produccion_UO!$J986,Resultados_Dic3!$A$3:$A$99980,Produccion_UO!$H986)*$I$978</f>
        <v>8.9101450588528195</v>
      </c>
      <c r="R986" s="272">
        <f>+SUMIFS(Resultados_Dic3!M$3:M$99980,Resultados_Dic3!$F$3:$F$99980,Produccion_UO!$K986,Resultados_Dic3!$D$3:$D$99980,Produccion_UO!$L978,Resultados_Dic3!$E$3:$E$99980,Produccion_UO!$J986,Resultados_Dic3!$A$3:$A$99980,Produccion_UO!$H986)*$I$978</f>
        <v>9.2881033725685498</v>
      </c>
      <c r="S986" s="272">
        <f>+SUMIFS(Resultados_Dic3!N$3:N$99980,Resultados_Dic3!$F$3:$F$99980,Produccion_UO!$K986,Resultados_Dic3!$D$3:$D$99980,Produccion_UO!$L978,Resultados_Dic3!$E$3:$E$99980,Produccion_UO!$J986,Resultados_Dic3!$A$3:$A$99980,Produccion_UO!$H986)*$I$978</f>
        <v>9.6659000000000095</v>
      </c>
      <c r="T986" s="272">
        <f>+SUMIFS(Resultados_Dic3!O$3:O$99980,Resultados_Dic3!$F$3:$F$99980,Produccion_UO!$K986,Resultados_Dic3!$D$3:$D$99980,Produccion_UO!$L978,Resultados_Dic3!$E$3:$E$99980,Produccion_UO!$J986,Resultados_Dic3!$A$3:$A$99980,Produccion_UO!$H986)*$I$978</f>
        <v>10.018369269848099</v>
      </c>
      <c r="U986" s="272">
        <f>+SUMIFS(Resultados_Dic3!P$3:P$99980,Resultados_Dic3!$F$3:$F$99980,Produccion_UO!$K986,Resultados_Dic3!$D$3:$D$99980,Produccion_UO!$L978,Resultados_Dic3!$E$3:$E$99980,Produccion_UO!$J986,Resultados_Dic3!$A$3:$A$99980,Produccion_UO!$H986)*$I$978</f>
        <v>10.3692839047721</v>
      </c>
      <c r="V986" s="272">
        <f>+SUMIFS(Resultados_Dic3!Q$3:Q$99980,Resultados_Dic3!$F$3:$F$99980,Produccion_UO!$K986,Resultados_Dic3!$D$3:$D$99980,Produccion_UO!$L978,Resultados_Dic3!$E$3:$E$99980,Produccion_UO!$J986,Resultados_Dic3!$A$3:$A$99980,Produccion_UO!$H986)*$I$978</f>
        <v>10.718643904772099</v>
      </c>
      <c r="W986" s="272">
        <f>+SUMIFS(Resultados_Dic3!R$3:R$99980,Resultados_Dic3!$F$3:$F$99980,Produccion_UO!$K986,Resultados_Dic3!$D$3:$D$99980,Produccion_UO!$L978,Resultados_Dic3!$E$3:$E$99980,Produccion_UO!$J986,Resultados_Dic3!$A$3:$A$99980,Produccion_UO!$H986)*$I$978</f>
        <v>11.0664492698481</v>
      </c>
      <c r="X986" s="272">
        <f>+SUMIFS(Resultados_Dic3!S$3:S$99980,Resultados_Dic3!$F$3:$F$99980,Produccion_UO!$K986,Resultados_Dic3!$D$3:$D$99980,Produccion_UO!$L978,Resultados_Dic3!$E$3:$E$99980,Produccion_UO!$J986,Resultados_Dic3!$A$3:$A$99980,Produccion_UO!$H986)*$I$978</f>
        <v>11.412699999999999</v>
      </c>
      <c r="Y986" s="272">
        <f>+SUMIFS(Resultados_Dic3!T$3:T$99980,Resultados_Dic3!$F$3:$F$99980,Produccion_UO!$K986,Resultados_Dic3!$D$3:$D$99980,Produccion_UO!$L978,Resultados_Dic3!$E$3:$E$99980,Produccion_UO!$J986,Resultados_Dic3!$A$3:$A$99980,Produccion_UO!$H986)*$I$978</f>
        <v>11.806445509246</v>
      </c>
      <c r="Z986" s="272">
        <f>+SUMIFS(Resultados_Dic3!U$3:U$99980,Resultados_Dic3!$F$3:$F$99980,Produccion_UO!$K986,Resultados_Dic3!$D$3:$D$99980,Produccion_UO!$L978,Resultados_Dic3!$E$3:$E$99980,Produccion_UO!$J986,Resultados_Dic3!$A$3:$A$99980,Produccion_UO!$H986)*$I$978</f>
        <v>12.199248263869</v>
      </c>
      <c r="AA986" s="272">
        <f>+SUMIFS(Resultados_Dic3!V$3:V$99980,Resultados_Dic3!$F$3:$F$99980,Produccion_UO!$K986,Resultados_Dic3!$D$3:$D$99980,Produccion_UO!$L978,Resultados_Dic3!$E$3:$E$99980,Produccion_UO!$J986,Resultados_Dic3!$A$3:$A$99980,Produccion_UO!$H986)*$I$978</f>
        <v>12.591108263869</v>
      </c>
      <c r="AB986" s="272">
        <f>+SUMIFS(Resultados_Dic3!W$3:W$99980,Resultados_Dic3!$F$3:$F$99980,Produccion_UO!$K986,Resultados_Dic3!$D$3:$D$99980,Produccion_UO!$L978,Resultados_Dic3!$E$3:$E$99980,Produccion_UO!$J986,Resultados_Dic3!$A$3:$A$99980,Produccion_UO!$H986)*$I$978</f>
        <v>12.982025509246</v>
      </c>
      <c r="AC986" s="272">
        <f>+SUMIFS(Resultados_Dic3!X$3:X$99980,Resultados_Dic3!$F$3:$F$99980,Produccion_UO!$K986,Resultados_Dic3!$D$3:$D$99980,Produccion_UO!$L978,Resultados_Dic3!$E$3:$E$99980,Produccion_UO!$J986,Resultados_Dic3!$A$3:$A$99980,Produccion_UO!$H986)*$I$978</f>
        <v>13.372</v>
      </c>
      <c r="AD986" s="272">
        <f>+SUMIFS(Resultados_Dic3!Y$3:Y$99980,Resultados_Dic3!$F$3:$F$99980,Produccion_UO!$K986,Resultados_Dic3!$D$3:$D$99980,Produccion_UO!$L978,Resultados_Dic3!$E$3:$E$99980,Produccion_UO!$J986,Resultados_Dic3!$A$3:$A$99980,Produccion_UO!$H986)*$I$978</f>
        <v>13.823535896569201</v>
      </c>
      <c r="AE986" s="272">
        <f>+SUMIFS(Resultados_Dic3!Z$3:Z$99980,Resultados_Dic3!$F$3:$F$99980,Produccion_UO!$K986,Resultados_Dic3!$D$3:$D$99980,Produccion_UO!$L978,Resultados_Dic3!$E$3:$E$99980,Produccion_UO!$J986,Resultados_Dic3!$A$3:$A$99980,Produccion_UO!$H986)*$I$978</f>
        <v>14.2749738448538</v>
      </c>
      <c r="AF986" s="272">
        <f>+SUMIFS(Resultados_Dic3!AA$3:AA$99980,Resultados_Dic3!$F$3:$F$99980,Produccion_UO!$K986,Resultados_Dic3!$D$3:$D$99980,Produccion_UO!$L978,Resultados_Dic3!$E$3:$E$99980,Produccion_UO!$J986,Resultados_Dic3!$A$3:$A$99980,Produccion_UO!$H986)*$I$978</f>
        <v>14.7263138448538</v>
      </c>
      <c r="AG986" s="272">
        <f>+SUMIFS(Resultados_Dic3!AB$3:AB$99980,Resultados_Dic3!$F$3:$F$99980,Produccion_UO!$K986,Resultados_Dic3!$D$3:$D$99980,Produccion_UO!$L978,Resultados_Dic3!$E$3:$E$99980,Produccion_UO!$J986,Resultados_Dic3!$A$3:$A$99980,Produccion_UO!$H986)*$I$978</f>
        <v>15.177555896569199</v>
      </c>
      <c r="AH986" s="272">
        <f>+SUMIFS(Resultados_Dic3!AC$3:AC$99980,Resultados_Dic3!$F$3:$F$99980,Produccion_UO!$K986,Resultados_Dic3!$D$3:$D$99980,Produccion_UO!$L978,Resultados_Dic3!$E$3:$E$99980,Produccion_UO!$J986,Resultados_Dic3!$A$3:$A$99980,Produccion_UO!$H986)*$I$978</f>
        <v>15.6287</v>
      </c>
      <c r="AI986" s="272">
        <f>+SUMIFS(Resultados_Dic3!AD$3:AD$99980,Resultados_Dic3!$F$3:$F$99980,Produccion_UO!$K986,Resultados_Dic3!$D$3:$D$99980,Produccion_UO!$L978,Resultados_Dic3!$E$3:$E$99980,Produccion_UO!$J986,Resultados_Dic3!$A$3:$A$99980,Produccion_UO!$H986)*$I$978</f>
        <v>16.1556042697027</v>
      </c>
      <c r="AJ986" s="272">
        <f>+SUMIFS(Resultados_Dic3!AE$3:AE$99980,Resultados_Dic3!$F$3:$F$99980,Produccion_UO!$K986,Resultados_Dic3!$D$3:$D$99980,Produccion_UO!$L978,Resultados_Dic3!$E$3:$E$99980,Produccion_UO!$J986,Resultados_Dic3!$A$3:$A$99980,Produccion_UO!$H986)*$I$978</f>
        <v>16.683286404554</v>
      </c>
      <c r="AK986" s="272">
        <f>+SUMIFS(Resultados_Dic3!AF$3:AF$99980,Resultados_Dic3!$F$3:$F$99980,Produccion_UO!$K986,Resultados_Dic3!$D$3:$D$99980,Produccion_UO!$L978,Resultados_Dic3!$E$3:$E$99980,Produccion_UO!$J986,Resultados_Dic3!$A$3:$A$99980,Produccion_UO!$H986)*$I$978</f>
        <v>17.211746404553999</v>
      </c>
      <c r="AL986" s="272">
        <f>+SUMIFS(Resultados_Dic3!AG$3:AG$99980,Resultados_Dic3!$F$3:$F$99980,Produccion_UO!$K986,Resultados_Dic3!$D$3:$D$99980,Produccion_UO!$L978,Resultados_Dic3!$E$3:$E$99980,Produccion_UO!$J986,Resultados_Dic3!$A$3:$A$99980,Produccion_UO!$H986)*$I$978</f>
        <v>17.7409842697027</v>
      </c>
      <c r="AM986" s="272">
        <f>+SUMIFS(Resultados_Dic3!AH$3:AH$99980,Resultados_Dic3!$F$3:$F$99980,Produccion_UO!$K986,Resultados_Dic3!$D$3:$D$99980,Produccion_UO!$L978,Resultados_Dic3!$E$3:$E$99980,Produccion_UO!$J986,Resultados_Dic3!$A$3:$A$99980,Produccion_UO!$H986)*$I$978</f>
        <v>18.271000000000001</v>
      </c>
      <c r="AN986" s="272">
        <f>+SUMIFS(Resultados_Dic3!AI$3:AI$99980,Resultados_Dic3!$F$3:$F$99980,Produccion_UO!$K986,Resultados_Dic3!$D$3:$D$99980,Produccion_UO!$L978,Resultados_Dic3!$E$3:$E$99980,Produccion_UO!$J986,Resultados_Dic3!$A$3:$A$99980,Produccion_UO!$H986)*$I$978</f>
        <v>18.873184496043599</v>
      </c>
      <c r="AO986" s="272">
        <f>+SUMIFS(Resultados_Dic3!AJ$3:AJ$99980,Resultados_Dic3!$F$3:$F$99980,Produccion_UO!$K986,Resultados_Dic3!$D$3:$D$99980,Produccion_UO!$L978,Resultados_Dic3!$E$3:$E$99980,Produccion_UO!$J986,Resultados_Dic3!$A$3:$A$99980,Produccion_UO!$H986)*$I$978</f>
        <v>19.477056744065401</v>
      </c>
      <c r="AP986" s="272">
        <f>+SUMIFS(Resultados_Dic3!AK$3:AK$99980,Resultados_Dic3!$F$3:$F$99980,Produccion_UO!$K986,Resultados_Dic3!$D$3:$D$99980,Produccion_UO!$L978,Resultados_Dic3!$E$3:$E$99980,Produccion_UO!$J986,Resultados_Dic3!$A$3:$A$99980,Produccion_UO!$H986)*$I$978</f>
        <v>20.082616744065401</v>
      </c>
      <c r="AQ986" s="272">
        <f>+SUMIFS(Resultados_Dic3!AL$3:AL$99980,Resultados_Dic3!$F$3:$F$99980,Produccion_UO!$K986,Resultados_Dic3!$D$3:$D$99980,Produccion_UO!$L978,Resultados_Dic3!$E$3:$E$99980,Produccion_UO!$J986,Resultados_Dic3!$A$3:$A$99980,Produccion_UO!$H986)*$I$978</f>
        <v>20.689864496043601</v>
      </c>
      <c r="AR986" s="227">
        <f>+SUMIFS(Resultados_Dic3!AM$3:AM$99980,Resultados_Dic3!$F$3:$F$99980,Produccion_UO!$K986,Resultados_Dic3!$D$3:$D$99980,Produccion_UO!$L978,Resultados_Dic3!$E$3:$E$99980,Produccion_UO!$J986,Resultados_Dic3!$A$3:$A$99980,Produccion_UO!$H986)*$I$978</f>
        <v>21.2988</v>
      </c>
    </row>
    <row r="987" spans="8:44" x14ac:dyDescent="0.25">
      <c r="H987" s="265">
        <v>38687</v>
      </c>
      <c r="I987" s="24"/>
      <c r="J987" s="24" t="s">
        <v>158</v>
      </c>
      <c r="K987" s="108" t="s">
        <v>237</v>
      </c>
      <c r="L987" s="264" t="s">
        <v>755</v>
      </c>
      <c r="M987" s="270">
        <f>+SUMIFS(Resultados_Dic3!H$3:H$99980,Resultados_Dic3!$F$3:$F$99980,Produccion_UO!$K987,Resultados_Dic3!$D$3:$D$99980,Produccion_UO!$K978,Resultados_Dic3!$E$3:$E$99980,Produccion_UO!$J987,Resultados_Dic3!$A$3:$A$99980,Produccion_UO!$H987)*$I$978</f>
        <v>2199.80938193981</v>
      </c>
      <c r="N987" s="270">
        <f>+SUMIFS(Resultados_Dic3!I$3:I$99980,Resultados_Dic3!$F$3:$F$99980,Produccion_UO!$K987,Resultados_Dic3!$D$3:$D$99980,Produccion_UO!$K978,Resultados_Dic3!$E$3:$E$99980,Produccion_UO!$J987,Resultados_Dic3!$A$3:$A$99980,Produccion_UO!$H987)*$I$978</f>
        <v>1941.5506517496599</v>
      </c>
      <c r="O987" s="270">
        <f>+SUMIFS(Resultados_Dic3!J$3:J$99980,Resultados_Dic3!$F$3:$F$99980,Produccion_UO!$K987,Resultados_Dic3!$D$3:$D$99980,Produccion_UO!$K978,Resultados_Dic3!$E$3:$E$99980,Produccion_UO!$J987,Resultados_Dic3!$A$3:$A$99980,Produccion_UO!$H987)*$I$978</f>
        <v>2036.5247120374599</v>
      </c>
      <c r="P987" s="270">
        <f>+SUMIFS(Resultados_Dic3!K$3:K$99980,Resultados_Dic3!$F$3:$F$99980,Produccion_UO!$K987,Resultados_Dic3!$D$3:$D$99980,Produccion_UO!$K978,Resultados_Dic3!$E$3:$E$99980,Produccion_UO!$J987,Resultados_Dic3!$A$3:$A$99980,Produccion_UO!$H987)*$I$978</f>
        <v>2131.50258234387</v>
      </c>
      <c r="Q987" s="270">
        <f>+SUMIFS(Resultados_Dic3!L$3:L$99980,Resultados_Dic3!$F$3:$F$99980,Produccion_UO!$K987,Resultados_Dic3!$D$3:$D$99980,Produccion_UO!$K978,Resultados_Dic3!$E$3:$E$99980,Produccion_UO!$J987,Resultados_Dic3!$A$3:$A$99980,Produccion_UO!$H987)*$I$978</f>
        <v>2226.4842626689001</v>
      </c>
      <c r="R987" s="270">
        <f>+SUMIFS(Resultados_Dic3!M$3:M$99980,Resultados_Dic3!$F$3:$F$99980,Produccion_UO!$K987,Resultados_Dic3!$D$3:$D$99980,Produccion_UO!$K978,Resultados_Dic3!$E$3:$E$99980,Produccion_UO!$J987,Resultados_Dic3!$A$3:$A$99980,Produccion_UO!$H987)*$I$978</f>
        <v>2321.46975301255</v>
      </c>
      <c r="S987" s="270">
        <f>+SUMIFS(Resultados_Dic3!N$3:N$99980,Resultados_Dic3!$F$3:$F$99980,Produccion_UO!$K987,Resultados_Dic3!$D$3:$D$99980,Produccion_UO!$K978,Resultados_Dic3!$E$3:$E$99980,Produccion_UO!$J987,Resultados_Dic3!$A$3:$A$99980,Produccion_UO!$H987)*$I$978</f>
        <v>2416.4590533748101</v>
      </c>
      <c r="T987" s="270">
        <f>+SUMIFS(Resultados_Dic3!O$3:O$99980,Resultados_Dic3!$F$3:$F$99980,Produccion_UO!$K987,Resultados_Dic3!$D$3:$D$99980,Produccion_UO!$K978,Resultados_Dic3!$E$3:$E$99980,Produccion_UO!$J987,Resultados_Dic3!$A$3:$A$99980,Produccion_UO!$H987)*$I$978</f>
        <v>2510.2170970317002</v>
      </c>
      <c r="U987" s="270">
        <f>+SUMIFS(Resultados_Dic3!P$3:P$99980,Resultados_Dic3!$F$3:$F$99980,Produccion_UO!$K987,Resultados_Dic3!$D$3:$D$99980,Produccion_UO!$K978,Resultados_Dic3!$E$3:$E$99980,Produccion_UO!$J987,Resultados_Dic3!$A$3:$A$99980,Produccion_UO!$H987)*$I$978</f>
        <v>2604.00609570405</v>
      </c>
      <c r="V987" s="270">
        <f>+SUMIFS(Resultados_Dic3!Q$3:Q$99980,Resultados_Dic3!$F$3:$F$99980,Produccion_UO!$K987,Resultados_Dic3!$D$3:$D$99980,Produccion_UO!$K978,Resultados_Dic3!$E$3:$E$99980,Produccion_UO!$J987,Resultados_Dic3!$A$3:$A$99980,Produccion_UO!$H987)*$I$978</f>
        <v>2697.8260493918501</v>
      </c>
      <c r="W987" s="270">
        <f>+SUMIFS(Resultados_Dic3!R$3:R$99980,Resultados_Dic3!$F$3:$F$99980,Produccion_UO!$K987,Resultados_Dic3!$D$3:$D$99980,Produccion_UO!$K978,Resultados_Dic3!$E$3:$E$99980,Produccion_UO!$J987,Resultados_Dic3!$A$3:$A$99980,Produccion_UO!$H987)*$I$978</f>
        <v>2791.6769580951</v>
      </c>
      <c r="X987" s="270">
        <f>+SUMIFS(Resultados_Dic3!S$3:S$99980,Resultados_Dic3!$F$3:$F$99980,Produccion_UO!$K987,Resultados_Dic3!$D$3:$D$99980,Produccion_UO!$K978,Resultados_Dic3!$E$3:$E$99980,Produccion_UO!$J987,Resultados_Dic3!$A$3:$A$99980,Produccion_UO!$H987)*$I$978</f>
        <v>2885.55882181381</v>
      </c>
      <c r="Y987" s="270">
        <f>+SUMIFS(Resultados_Dic3!T$3:T$99980,Resultados_Dic3!$F$3:$F$99980,Produccion_UO!$K987,Resultados_Dic3!$D$3:$D$99980,Produccion_UO!$K978,Resultados_Dic3!$E$3:$E$99980,Produccion_UO!$J987,Resultados_Dic3!$A$3:$A$99980,Produccion_UO!$H987)*$I$978</f>
        <v>2988.8438124263598</v>
      </c>
      <c r="Z987" s="270">
        <f>+SUMIFS(Resultados_Dic3!U$3:U$99980,Resultados_Dic3!$F$3:$F$99980,Produccion_UO!$K987,Resultados_Dic3!$D$3:$D$99980,Produccion_UO!$K978,Resultados_Dic3!$E$3:$E$99980,Produccion_UO!$J987,Resultados_Dic3!$A$3:$A$99980,Produccion_UO!$H987)*$I$978</f>
        <v>3092.1476669558801</v>
      </c>
      <c r="AA987" s="270">
        <f>+SUMIFS(Resultados_Dic3!V$3:V$99980,Resultados_Dic3!$F$3:$F$99980,Produccion_UO!$K987,Resultados_Dic3!$D$3:$D$99980,Produccion_UO!$K978,Resultados_Dic3!$E$3:$E$99980,Produccion_UO!$J987,Resultados_Dic3!$A$3:$A$99980,Produccion_UO!$H987)*$I$978</f>
        <v>3195.4703854023801</v>
      </c>
      <c r="AB987" s="270">
        <f>+SUMIFS(Resultados_Dic3!W$3:W$99980,Resultados_Dic3!$F$3:$F$99980,Produccion_UO!$K987,Resultados_Dic3!$D$3:$D$99980,Produccion_UO!$K978,Resultados_Dic3!$E$3:$E$99980,Produccion_UO!$J987,Resultados_Dic3!$A$3:$A$99980,Produccion_UO!$H987)*$I$978</f>
        <v>3298.8119677658601</v>
      </c>
      <c r="AC987" s="270">
        <f>+SUMIFS(Resultados_Dic3!X$3:X$99980,Resultados_Dic3!$F$3:$F$99980,Produccion_UO!$K987,Resultados_Dic3!$D$3:$D$99980,Produccion_UO!$K978,Resultados_Dic3!$E$3:$E$99980,Produccion_UO!$J987,Resultados_Dic3!$A$3:$A$99980,Produccion_UO!$H987)*$I$978</f>
        <v>3402.1724140463102</v>
      </c>
      <c r="AD987" s="270">
        <f>+SUMIFS(Resultados_Dic3!Y$3:Y$99980,Resultados_Dic3!$F$3:$F$99980,Produccion_UO!$K987,Resultados_Dic3!$D$3:$D$99980,Produccion_UO!$K978,Resultados_Dic3!$E$3:$E$99980,Produccion_UO!$J987,Resultados_Dic3!$A$3:$A$99980,Produccion_UO!$H987)*$I$978</f>
        <v>3517.46831811315</v>
      </c>
      <c r="AE987" s="270">
        <f>+SUMIFS(Resultados_Dic3!Z$3:Z$99980,Resultados_Dic3!$F$3:$F$99980,Produccion_UO!$K987,Resultados_Dic3!$D$3:$D$99980,Produccion_UO!$K978,Resultados_Dic3!$E$3:$E$99980,Produccion_UO!$J987,Resultados_Dic3!$A$3:$A$99980,Produccion_UO!$H987)*$I$978</f>
        <v>3632.7664237529598</v>
      </c>
      <c r="AF987" s="270">
        <f>+SUMIFS(Resultados_Dic3!AA$3:AA$99980,Resultados_Dic3!$F$3:$F$99980,Produccion_UO!$K987,Resultados_Dic3!$D$3:$D$99980,Produccion_UO!$K978,Resultados_Dic3!$E$3:$E$99980,Produccion_UO!$J987,Resultados_Dic3!$A$3:$A$99980,Produccion_UO!$H987)*$I$978</f>
        <v>3748.0667309657401</v>
      </c>
      <c r="AG987" s="270">
        <f>+SUMIFS(Resultados_Dic3!AB$3:AB$99980,Resultados_Dic3!$F$3:$F$99980,Produccion_UO!$K987,Resultados_Dic3!$D$3:$D$99980,Produccion_UO!$K978,Resultados_Dic3!$E$3:$E$99980,Produccion_UO!$J987,Resultados_Dic3!$A$3:$A$99980,Produccion_UO!$H987)*$I$978</f>
        <v>3863.3692397514801</v>
      </c>
      <c r="AH987" s="270">
        <f>+SUMIFS(Resultados_Dic3!AC$3:AC$99980,Resultados_Dic3!$F$3:$F$99980,Produccion_UO!$K987,Resultados_Dic3!$D$3:$D$99980,Produccion_UO!$K978,Resultados_Dic3!$E$3:$E$99980,Produccion_UO!$J987,Resultados_Dic3!$A$3:$A$99980,Produccion_UO!$H987)*$I$978</f>
        <v>3978.6739501101802</v>
      </c>
      <c r="AI987" s="270">
        <f>+SUMIFS(Resultados_Dic3!AD$3:AD$99980,Resultados_Dic3!$F$3:$F$99980,Produccion_UO!$K987,Resultados_Dic3!$D$3:$D$99980,Produccion_UO!$K978,Resultados_Dic3!$E$3:$E$99980,Produccion_UO!$J987,Resultados_Dic3!$A$3:$A$99980,Produccion_UO!$H987)*$I$978</f>
        <v>4109.4689911863597</v>
      </c>
      <c r="AJ987" s="270">
        <f>+SUMIFS(Resultados_Dic3!AE$3:AE$99980,Resultados_Dic3!$F$3:$F$99980,Produccion_UO!$K987,Resultados_Dic3!$D$3:$D$99980,Produccion_UO!$K978,Resultados_Dic3!$E$3:$E$99980,Produccion_UO!$J987,Resultados_Dic3!$A$3:$A$99980,Produccion_UO!$H987)*$I$978</f>
        <v>4240.2489786468896</v>
      </c>
      <c r="AK987" s="270">
        <f>+SUMIFS(Resultados_Dic3!AF$3:AF$99980,Resultados_Dic3!$F$3:$F$99980,Produccion_UO!$K987,Resultados_Dic3!$D$3:$D$99980,Produccion_UO!$K978,Resultados_Dic3!$E$3:$E$99980,Produccion_UO!$J987,Resultados_Dic3!$A$3:$A$99980,Produccion_UO!$H987)*$I$978</f>
        <v>4371.0139124917796</v>
      </c>
      <c r="AL987" s="270">
        <f>+SUMIFS(Resultados_Dic3!AG$3:AG$99980,Resultados_Dic3!$F$3:$F$99980,Produccion_UO!$K987,Resultados_Dic3!$D$3:$D$99980,Produccion_UO!$K978,Resultados_Dic3!$E$3:$E$99980,Produccion_UO!$J987,Resultados_Dic3!$A$3:$A$99980,Produccion_UO!$H987)*$I$978</f>
        <v>4501.7637927210098</v>
      </c>
      <c r="AM987" s="270">
        <f>+SUMIFS(Resultados_Dic3!AH$3:AH$99980,Resultados_Dic3!$F$3:$F$99980,Produccion_UO!$K987,Resultados_Dic3!$D$3:$D$99980,Produccion_UO!$K978,Resultados_Dic3!$E$3:$E$99980,Produccion_UO!$J987,Resultados_Dic3!$A$3:$A$99980,Produccion_UO!$H987)*$I$978</f>
        <v>4632.4986193346003</v>
      </c>
      <c r="AN987" s="270">
        <f>+SUMIFS(Resultados_Dic3!AI$3:AI$99980,Resultados_Dic3!$F$3:$F$99980,Produccion_UO!$K987,Resultados_Dic3!$D$3:$D$99980,Produccion_UO!$K978,Resultados_Dic3!$E$3:$E$99980,Produccion_UO!$J987,Resultados_Dic3!$A$3:$A$99980,Produccion_UO!$H987)*$I$978</f>
        <v>4777.6192405558004</v>
      </c>
      <c r="AO987" s="270">
        <f>+SUMIFS(Resultados_Dic3!AJ$3:AJ$99980,Resultados_Dic3!$F$3:$F$99980,Produccion_UO!$K987,Resultados_Dic3!$D$3:$D$99980,Produccion_UO!$K978,Resultados_Dic3!$E$3:$E$99980,Produccion_UO!$J987,Resultados_Dic3!$A$3:$A$99980,Produccion_UO!$H987)*$I$978</f>
        <v>4922.7068788909201</v>
      </c>
      <c r="AP987" s="270">
        <f>+SUMIFS(Resultados_Dic3!AK$3:AK$99980,Resultados_Dic3!$F$3:$F$99980,Produccion_UO!$K987,Resultados_Dic3!$D$3:$D$99980,Produccion_UO!$K978,Resultados_Dic3!$E$3:$E$99980,Produccion_UO!$J987,Resultados_Dic3!$A$3:$A$99980,Produccion_UO!$H987)*$I$978</f>
        <v>5067.7615343399602</v>
      </c>
      <c r="AQ987" s="270">
        <f>+SUMIFS(Resultados_Dic3!AL$3:AL$99980,Resultados_Dic3!$F$3:$F$99980,Produccion_UO!$K987,Resultados_Dic3!$D$3:$D$99980,Produccion_UO!$K978,Resultados_Dic3!$E$3:$E$99980,Produccion_UO!$J987,Resultados_Dic3!$A$3:$A$99980,Produccion_UO!$H987)*$I$978</f>
        <v>5212.78320690292</v>
      </c>
      <c r="AR987" s="270">
        <f>+SUMIFS(Resultados_Dic3!AM$3:AM$99980,Resultados_Dic3!$F$3:$F$99980,Produccion_UO!$K987,Resultados_Dic3!$D$3:$D$99980,Produccion_UO!$K978,Resultados_Dic3!$E$3:$E$99980,Produccion_UO!$J987,Resultados_Dic3!$A$3:$A$99980,Produccion_UO!$H987)*$I$978</f>
        <v>5357.7718965797903</v>
      </c>
    </row>
    <row r="990" spans="8:44" ht="18.75" x14ac:dyDescent="0.3">
      <c r="I990" s="266" t="s">
        <v>752</v>
      </c>
      <c r="K990" s="34" t="s">
        <v>753</v>
      </c>
    </row>
    <row r="991" spans="8:44" x14ac:dyDescent="0.25">
      <c r="I991" s="115">
        <f>+IF(OR(J991="OIL",J991="OIL-eq"),$H$5,IF(J991="GAS",$H$4,IF(J991="GSL",$H$8,IF(J991="DSL",$H$9,IF(J991="KER",$H$10,IF(J991="LPG",$H$11,IF(J991="HFO",$H$12,IF(J991="AVG",$H$13,IF(J991="RFG",$H$14,IF(J991="ELC",$H$15,$H$16))))))))))</f>
        <v>1</v>
      </c>
      <c r="J991" s="262" t="s">
        <v>745</v>
      </c>
      <c r="K991" s="108" t="s">
        <v>389</v>
      </c>
      <c r="L991" s="108" t="s">
        <v>377</v>
      </c>
    </row>
    <row r="993" spans="8:44" x14ac:dyDescent="0.25">
      <c r="I993" s="266"/>
      <c r="M993" s="251">
        <v>2019</v>
      </c>
      <c r="N993" s="251">
        <v>2020</v>
      </c>
      <c r="O993" s="251">
        <v>2021</v>
      </c>
      <c r="P993" s="251">
        <v>2022</v>
      </c>
      <c r="Q993" s="251">
        <v>2023</v>
      </c>
      <c r="R993" s="251">
        <v>2024</v>
      </c>
      <c r="S993" s="251">
        <v>2025</v>
      </c>
      <c r="T993" s="251">
        <v>2026</v>
      </c>
      <c r="U993" s="251">
        <v>2027</v>
      </c>
      <c r="V993" s="251">
        <v>2028</v>
      </c>
      <c r="W993" s="251">
        <v>2029</v>
      </c>
      <c r="X993" s="251">
        <v>2030</v>
      </c>
      <c r="Y993" s="251">
        <v>2031</v>
      </c>
      <c r="Z993" s="251">
        <v>2032</v>
      </c>
      <c r="AA993" s="251">
        <v>2033</v>
      </c>
      <c r="AB993" s="251">
        <v>2034</v>
      </c>
      <c r="AC993" s="251">
        <v>2035</v>
      </c>
      <c r="AD993" s="251">
        <v>2036</v>
      </c>
      <c r="AE993" s="251">
        <v>2037</v>
      </c>
      <c r="AF993" s="251">
        <v>2038</v>
      </c>
      <c r="AG993" s="251">
        <v>2039</v>
      </c>
      <c r="AH993" s="251">
        <v>2040</v>
      </c>
      <c r="AI993" s="251">
        <v>2041</v>
      </c>
      <c r="AJ993" s="251">
        <v>2042</v>
      </c>
      <c r="AK993" s="251">
        <v>2043</v>
      </c>
      <c r="AL993" s="251">
        <v>2044</v>
      </c>
      <c r="AM993" s="251">
        <v>2045</v>
      </c>
      <c r="AN993" s="251">
        <v>2046</v>
      </c>
      <c r="AO993" s="251">
        <v>2047</v>
      </c>
      <c r="AP993" s="251">
        <v>2048</v>
      </c>
      <c r="AQ993" s="251">
        <v>2049</v>
      </c>
      <c r="AR993" s="251">
        <v>2050</v>
      </c>
    </row>
    <row r="994" spans="8:44" x14ac:dyDescent="0.25">
      <c r="H994" s="17" t="str">
        <f t="shared" ref="H994:H997" si="266">+$B$1</f>
        <v>DIC5</v>
      </c>
      <c r="J994" s="273" t="s">
        <v>54</v>
      </c>
      <c r="K994" s="274" t="s">
        <v>239</v>
      </c>
      <c r="L994" s="275" t="s">
        <v>747</v>
      </c>
      <c r="M994" s="276">
        <f>+SUMIFS(Resultados_Dic3!H$3:H$99980,Resultados_Dic3!$F$3:$F$99980,Produccion_UO!$K994,Resultados_Dic3!$D$3:$D$99980,Produccion_UO!$K991,Resultados_Dic3!$E$3:$E$99980,Produccion_UO!$J994,Resultados_Dic3!$A$3:$A$99980,Produccion_UO!$H994)*$I$978</f>
        <v>69.341300000000004</v>
      </c>
      <c r="N994" s="277">
        <f>+SUMIFS(Resultados_Dic3!I$3:I$99980,Resultados_Dic3!$F$3:$F$99980,Produccion_UO!$K994,Resultados_Dic3!$D$3:$D$99980,Produccion_UO!$K991,Resultados_Dic3!$E$3:$E$99980,Produccion_UO!$J994,Resultados_Dic3!$A$3:$A$99980,Produccion_UO!$H994)*$I$978</f>
        <v>71.078400000000002</v>
      </c>
      <c r="O994" s="277">
        <f>+SUMIFS(Resultados_Dic3!J$3:J$99980,Resultados_Dic3!$F$3:$F$99980,Produccion_UO!$K994,Resultados_Dic3!$D$3:$D$99980,Produccion_UO!$K991,Resultados_Dic3!$E$3:$E$99980,Produccion_UO!$J994,Resultados_Dic3!$A$3:$A$99980,Produccion_UO!$H994)*$I$978</f>
        <v>72.992840000000001</v>
      </c>
      <c r="P994" s="277">
        <f>+SUMIFS(Resultados_Dic3!K$3:K$99980,Resultados_Dic3!$F$3:$F$99980,Produccion_UO!$K994,Resultados_Dic3!$D$3:$D$99980,Produccion_UO!$K991,Resultados_Dic3!$E$3:$E$99980,Produccion_UO!$J994,Resultados_Dic3!$A$3:$A$99980,Produccion_UO!$H994)*$I$978</f>
        <v>74.90728</v>
      </c>
      <c r="Q994" s="277">
        <f>+SUMIFS(Resultados_Dic3!L$3:L$99980,Resultados_Dic3!$F$3:$F$99980,Produccion_UO!$K994,Resultados_Dic3!$D$3:$D$99980,Produccion_UO!$K991,Resultados_Dic3!$E$3:$E$99980,Produccion_UO!$J994,Resultados_Dic3!$A$3:$A$99980,Produccion_UO!$H994)*$I$978</f>
        <v>76.821719999999999</v>
      </c>
      <c r="R994" s="277">
        <f>+SUMIFS(Resultados_Dic3!M$3:M$99980,Resultados_Dic3!$F$3:$F$99980,Produccion_UO!$K994,Resultados_Dic3!$D$3:$D$99980,Produccion_UO!$K991,Resultados_Dic3!$E$3:$E$99980,Produccion_UO!$J994,Resultados_Dic3!$A$3:$A$99980,Produccion_UO!$H994)*$I$978</f>
        <v>78.736159999999998</v>
      </c>
      <c r="S994" s="277">
        <f>+SUMIFS(Resultados_Dic3!N$3:N$99980,Resultados_Dic3!$F$3:$F$99980,Produccion_UO!$K994,Resultados_Dic3!$D$3:$D$99980,Produccion_UO!$K991,Resultados_Dic3!$E$3:$E$99980,Produccion_UO!$J994,Resultados_Dic3!$A$3:$A$99980,Produccion_UO!$H994)*$I$978</f>
        <v>80.650599999999997</v>
      </c>
      <c r="T994" s="277">
        <f>+SUMIFS(Resultados_Dic3!O$3:O$99980,Resultados_Dic3!$F$3:$F$99980,Produccion_UO!$K994,Resultados_Dic3!$D$3:$D$99980,Produccion_UO!$K991,Resultados_Dic3!$E$3:$E$99980,Produccion_UO!$J994,Resultados_Dic3!$A$3:$A$99980,Produccion_UO!$H994)*$I$978</f>
        <v>82.413380000000004</v>
      </c>
      <c r="U994" s="277">
        <f>+SUMIFS(Resultados_Dic3!P$3:P$99980,Resultados_Dic3!$F$3:$F$99980,Produccion_UO!$K994,Resultados_Dic3!$D$3:$D$99980,Produccion_UO!$K991,Resultados_Dic3!$E$3:$E$99980,Produccion_UO!$J994,Resultados_Dic3!$A$3:$A$99980,Produccion_UO!$H994)*$I$978</f>
        <v>84.176159999999996</v>
      </c>
      <c r="V994" s="277">
        <f>+SUMIFS(Resultados_Dic3!Q$3:Q$99980,Resultados_Dic3!$F$3:$F$99980,Produccion_UO!$K994,Resultados_Dic3!$D$3:$D$99980,Produccion_UO!$K991,Resultados_Dic3!$E$3:$E$99980,Produccion_UO!$J994,Resultados_Dic3!$A$3:$A$99980,Produccion_UO!$H994)*$I$978</f>
        <v>85.938940000000002</v>
      </c>
      <c r="W994" s="277">
        <f>+SUMIFS(Resultados_Dic3!R$3:R$99980,Resultados_Dic3!$F$3:$F$99980,Produccion_UO!$K994,Resultados_Dic3!$D$3:$D$99980,Produccion_UO!$K991,Resultados_Dic3!$E$3:$E$99980,Produccion_UO!$J994,Resultados_Dic3!$A$3:$A$99980,Produccion_UO!$H994)*$I$978</f>
        <v>87.701719999999995</v>
      </c>
      <c r="X994" s="277">
        <f>+SUMIFS(Resultados_Dic3!S$3:S$99980,Resultados_Dic3!$F$3:$F$99980,Produccion_UO!$K994,Resultados_Dic3!$D$3:$D$99980,Produccion_UO!$K991,Resultados_Dic3!$E$3:$E$99980,Produccion_UO!$J994,Resultados_Dic3!$A$3:$A$99980,Produccion_UO!$H994)*$I$978</f>
        <v>89.464500000000001</v>
      </c>
      <c r="Y994" s="277">
        <f>+SUMIFS(Resultados_Dic3!T$3:T$99980,Resultados_Dic3!$F$3:$F$99980,Produccion_UO!$K994,Resultados_Dic3!$D$3:$D$99980,Produccion_UO!$K991,Resultados_Dic3!$E$3:$E$99980,Produccion_UO!$J994,Resultados_Dic3!$A$3:$A$99980,Produccion_UO!$H994)*$I$978</f>
        <v>90.507499999999993</v>
      </c>
      <c r="Z994" s="277">
        <f>+SUMIFS(Resultados_Dic3!U$3:U$99980,Resultados_Dic3!$F$3:$F$99980,Produccion_UO!$K994,Resultados_Dic3!$D$3:$D$99980,Produccion_UO!$K991,Resultados_Dic3!$E$3:$E$99980,Produccion_UO!$J994,Resultados_Dic3!$A$3:$A$99980,Produccion_UO!$H994)*$I$978</f>
        <v>91.5505</v>
      </c>
      <c r="AA994" s="277">
        <f>+SUMIFS(Resultados_Dic3!V$3:V$99980,Resultados_Dic3!$F$3:$F$99980,Produccion_UO!$K994,Resultados_Dic3!$D$3:$D$99980,Produccion_UO!$K991,Resultados_Dic3!$E$3:$E$99980,Produccion_UO!$J994,Resultados_Dic3!$A$3:$A$99980,Produccion_UO!$H994)*$I$978</f>
        <v>92.593500000000006</v>
      </c>
      <c r="AB994" s="277">
        <f>+SUMIFS(Resultados_Dic3!W$3:W$99980,Resultados_Dic3!$F$3:$F$99980,Produccion_UO!$K994,Resultados_Dic3!$D$3:$D$99980,Produccion_UO!$K991,Resultados_Dic3!$E$3:$E$99980,Produccion_UO!$J994,Resultados_Dic3!$A$3:$A$99980,Produccion_UO!$H994)*$I$978</f>
        <v>93.636499999999998</v>
      </c>
      <c r="AC994" s="277">
        <f>+SUMIFS(Resultados_Dic3!X$3:X$99980,Resultados_Dic3!$F$3:$F$99980,Produccion_UO!$K994,Resultados_Dic3!$D$3:$D$99980,Produccion_UO!$K991,Resultados_Dic3!$E$3:$E$99980,Produccion_UO!$J994,Resultados_Dic3!$A$3:$A$99980,Produccion_UO!$H994)*$I$978</f>
        <v>94.679500000000004</v>
      </c>
      <c r="AD994" s="277">
        <f>+SUMIFS(Resultados_Dic3!Y$3:Y$99980,Resultados_Dic3!$F$3:$F$99980,Produccion_UO!$K994,Resultados_Dic3!$D$3:$D$99980,Produccion_UO!$K991,Resultados_Dic3!$E$3:$E$99980,Produccion_UO!$J994,Resultados_Dic3!$A$3:$A$99980,Produccion_UO!$H994)*$I$978</f>
        <v>95.391620000000003</v>
      </c>
      <c r="AE994" s="277">
        <f>+SUMIFS(Resultados_Dic3!Z$3:Z$99980,Resultados_Dic3!$F$3:$F$99980,Produccion_UO!$K994,Resultados_Dic3!$D$3:$D$99980,Produccion_UO!$K991,Resultados_Dic3!$E$3:$E$99980,Produccion_UO!$J994,Resultados_Dic3!$A$3:$A$99980,Produccion_UO!$H994)*$I$978</f>
        <v>96.103740000000002</v>
      </c>
      <c r="AF994" s="277">
        <f>+SUMIFS(Resultados_Dic3!AA$3:AA$99980,Resultados_Dic3!$F$3:$F$99980,Produccion_UO!$K994,Resultados_Dic3!$D$3:$D$99980,Produccion_UO!$K991,Resultados_Dic3!$E$3:$E$99980,Produccion_UO!$J994,Resultados_Dic3!$A$3:$A$99980,Produccion_UO!$H994)*$I$978</f>
        <v>96.815860000000001</v>
      </c>
      <c r="AG994" s="277">
        <f>+SUMIFS(Resultados_Dic3!AB$3:AB$99980,Resultados_Dic3!$F$3:$F$99980,Produccion_UO!$K994,Resultados_Dic3!$D$3:$D$99980,Produccion_UO!$K991,Resultados_Dic3!$E$3:$E$99980,Produccion_UO!$J994,Resultados_Dic3!$A$3:$A$99980,Produccion_UO!$H994)*$I$978</f>
        <v>97.527979999999999</v>
      </c>
      <c r="AH994" s="277">
        <f>+SUMIFS(Resultados_Dic3!AC$3:AC$99980,Resultados_Dic3!$F$3:$F$99980,Produccion_UO!$K994,Resultados_Dic3!$D$3:$D$99980,Produccion_UO!$K991,Resultados_Dic3!$E$3:$E$99980,Produccion_UO!$J994,Resultados_Dic3!$A$3:$A$99980,Produccion_UO!$H994)*$I$978</f>
        <v>98.240099999999998</v>
      </c>
      <c r="AI994" s="277">
        <f>+SUMIFS(Resultados_Dic3!AD$3:AD$99980,Resultados_Dic3!$F$3:$F$99980,Produccion_UO!$K994,Resultados_Dic3!$D$3:$D$99980,Produccion_UO!$K991,Resultados_Dic3!$E$3:$E$99980,Produccion_UO!$J994,Resultados_Dic3!$A$3:$A$99980,Produccion_UO!$H994)*$I$978</f>
        <v>99.267380000000003</v>
      </c>
      <c r="AJ994" s="277">
        <f>+SUMIFS(Resultados_Dic3!AE$3:AE$99980,Resultados_Dic3!$F$3:$F$99980,Produccion_UO!$K994,Resultados_Dic3!$D$3:$D$99980,Produccion_UO!$K991,Resultados_Dic3!$E$3:$E$99980,Produccion_UO!$J994,Resultados_Dic3!$A$3:$A$99980,Produccion_UO!$H994)*$I$978</f>
        <v>100.29465999999999</v>
      </c>
      <c r="AK994" s="277">
        <f>+SUMIFS(Resultados_Dic3!AF$3:AF$99980,Resultados_Dic3!$F$3:$F$99980,Produccion_UO!$K994,Resultados_Dic3!$D$3:$D$99980,Produccion_UO!$K991,Resultados_Dic3!$E$3:$E$99980,Produccion_UO!$J994,Resultados_Dic3!$A$3:$A$99980,Produccion_UO!$H994)*$I$978</f>
        <v>101.32194</v>
      </c>
      <c r="AL994" s="277">
        <f>+SUMIFS(Resultados_Dic3!AG$3:AG$99980,Resultados_Dic3!$F$3:$F$99980,Produccion_UO!$K994,Resultados_Dic3!$D$3:$D$99980,Produccion_UO!$K991,Resultados_Dic3!$E$3:$E$99980,Produccion_UO!$J994,Resultados_Dic3!$A$3:$A$99980,Produccion_UO!$H994)*$I$978</f>
        <v>102.34922</v>
      </c>
      <c r="AM994" s="277">
        <f>+SUMIFS(Resultados_Dic3!AH$3:AH$99980,Resultados_Dic3!$F$3:$F$99980,Produccion_UO!$K994,Resultados_Dic3!$D$3:$D$99980,Produccion_UO!$K991,Resultados_Dic3!$E$3:$E$99980,Produccion_UO!$J994,Resultados_Dic3!$A$3:$A$99980,Produccion_UO!$H994)*$I$978</f>
        <v>103.37649999999999</v>
      </c>
      <c r="AN994" s="277">
        <f>+SUMIFS(Resultados_Dic3!AI$3:AI$99980,Resultados_Dic3!$F$3:$F$99980,Produccion_UO!$K994,Resultados_Dic3!$D$3:$D$99980,Produccion_UO!$K991,Resultados_Dic3!$E$3:$E$99980,Produccion_UO!$J994,Resultados_Dic3!$A$3:$A$99980,Produccion_UO!$H994)*$I$978</f>
        <v>104.58893999999999</v>
      </c>
      <c r="AO994" s="277">
        <f>+SUMIFS(Resultados_Dic3!AJ$3:AJ$99980,Resultados_Dic3!$F$3:$F$99980,Produccion_UO!$K994,Resultados_Dic3!$D$3:$D$99980,Produccion_UO!$K991,Resultados_Dic3!$E$3:$E$99980,Produccion_UO!$J994,Resultados_Dic3!$A$3:$A$99980,Produccion_UO!$H994)*$I$978</f>
        <v>105.80137999999999</v>
      </c>
      <c r="AP994" s="277">
        <f>+SUMIFS(Resultados_Dic3!AK$3:AK$99980,Resultados_Dic3!$F$3:$F$99980,Produccion_UO!$K994,Resultados_Dic3!$D$3:$D$99980,Produccion_UO!$K991,Resultados_Dic3!$E$3:$E$99980,Produccion_UO!$J994,Resultados_Dic3!$A$3:$A$99980,Produccion_UO!$H994)*$I$978</f>
        <v>107.01382</v>
      </c>
      <c r="AQ994" s="277">
        <f>+SUMIFS(Resultados_Dic3!AL$3:AL$99980,Resultados_Dic3!$F$3:$F$99980,Produccion_UO!$K994,Resultados_Dic3!$D$3:$D$99980,Produccion_UO!$K991,Resultados_Dic3!$E$3:$E$99980,Produccion_UO!$J994,Resultados_Dic3!$A$3:$A$99980,Produccion_UO!$H994)*$I$978</f>
        <v>108.22626</v>
      </c>
      <c r="AR994" s="278">
        <f>+SUMIFS(Resultados_Dic3!AM$3:AM$99980,Resultados_Dic3!$F$3:$F$99980,Produccion_UO!$K994,Resultados_Dic3!$D$3:$D$99980,Produccion_UO!$K991,Resultados_Dic3!$E$3:$E$99980,Produccion_UO!$J994,Resultados_Dic3!$A$3:$A$99980,Produccion_UO!$H994)*$I$978</f>
        <v>109.4387</v>
      </c>
    </row>
    <row r="995" spans="8:44" x14ac:dyDescent="0.25">
      <c r="H995" s="17" t="str">
        <f t="shared" si="266"/>
        <v>DIC5</v>
      </c>
      <c r="I995" s="24"/>
      <c r="J995" s="24" t="s">
        <v>66</v>
      </c>
      <c r="K995" s="108" t="s">
        <v>239</v>
      </c>
      <c r="L995" s="264" t="s">
        <v>750</v>
      </c>
      <c r="M995" s="270">
        <f>+SUMIFS(Resultados_Dic3!H$3:H$99980,Resultados_Dic3!$F$3:$F$99980,Produccion_UO!$K995,Resultados_Dic3!$D$3:$D$99980,Produccion_UO!$L991,Resultados_Dic3!$E$3:$E$99980,Produccion_UO!$J995,Resultados_Dic3!$A$3:$A$99980,Produccion_UO!$H995)*$I$978</f>
        <v>51.217300000000002</v>
      </c>
      <c r="N995" s="21">
        <f>+SUMIFS(Resultados_Dic3!I$3:I$99980,Resultados_Dic3!$F$3:$F$99980,Produccion_UO!$K995,Resultados_Dic3!$D$3:$D$99980,Produccion_UO!$L991,Resultados_Dic3!$E$3:$E$99980,Produccion_UO!$J995,Resultados_Dic3!$A$3:$A$99980,Produccion_UO!$H995)*$I$978</f>
        <v>52.991900000000001</v>
      </c>
      <c r="O995" s="21">
        <f>+SUMIFS(Resultados_Dic3!J$3:J$99980,Resultados_Dic3!$F$3:$F$99980,Produccion_UO!$K995,Resultados_Dic3!$D$3:$D$99980,Produccion_UO!$L991,Resultados_Dic3!$E$3:$E$99980,Produccion_UO!$J995,Resultados_Dic3!$A$3:$A$99980,Produccion_UO!$H995)*$I$978</f>
        <v>54.503188139297897</v>
      </c>
      <c r="P995" s="21">
        <f>+SUMIFS(Resultados_Dic3!K$3:K$99980,Resultados_Dic3!$F$3:$F$99980,Produccion_UO!$K995,Resultados_Dic3!$D$3:$D$99980,Produccion_UO!$L991,Resultados_Dic3!$E$3:$E$99980,Produccion_UO!$J995,Resultados_Dic3!$A$3:$A$99980,Produccion_UO!$H995)*$I$978</f>
        <v>56.018882208946799</v>
      </c>
      <c r="Q995" s="21">
        <f>+SUMIFS(Resultados_Dic3!L$3:L$99980,Resultados_Dic3!$F$3:$F$99980,Produccion_UO!$K995,Resultados_Dic3!$D$3:$D$99980,Produccion_UO!$L991,Resultados_Dic3!$E$3:$E$99980,Produccion_UO!$J995,Resultados_Dic3!$A$3:$A$99980,Produccion_UO!$H995)*$I$978</f>
        <v>57.538982208946798</v>
      </c>
      <c r="R995" s="21">
        <f>+SUMIFS(Resultados_Dic3!M$3:M$99980,Resultados_Dic3!$F$3:$F$99980,Produccion_UO!$K995,Resultados_Dic3!$D$3:$D$99980,Produccion_UO!$L991,Resultados_Dic3!$E$3:$E$99980,Produccion_UO!$J995,Resultados_Dic3!$A$3:$A$99980,Produccion_UO!$H995)*$I$978</f>
        <v>59.063488139297903</v>
      </c>
      <c r="S995" s="21">
        <f>+SUMIFS(Resultados_Dic3!N$3:N$99980,Resultados_Dic3!$F$3:$F$99980,Produccion_UO!$K995,Resultados_Dic3!$D$3:$D$99980,Produccion_UO!$L991,Resultados_Dic3!$E$3:$E$99980,Produccion_UO!$J995,Resultados_Dic3!$A$3:$A$99980,Produccion_UO!$H995)*$I$978</f>
        <v>60.592399999999998</v>
      </c>
      <c r="T995" s="21">
        <f>+SUMIFS(Resultados_Dic3!O$3:O$99980,Resultados_Dic3!$F$3:$F$99980,Produccion_UO!$K995,Resultados_Dic3!$D$3:$D$99980,Produccion_UO!$L991,Resultados_Dic3!$E$3:$E$99980,Produccion_UO!$J995,Resultados_Dic3!$A$3:$A$99980,Produccion_UO!$H995)*$I$978</f>
        <v>62.016432874348503</v>
      </c>
      <c r="U995" s="21">
        <f>+SUMIFS(Resultados_Dic3!P$3:P$99980,Resultados_Dic3!$F$3:$F$99980,Produccion_UO!$K995,Resultados_Dic3!$D$3:$D$99980,Produccion_UO!$L991,Resultados_Dic3!$E$3:$E$99980,Produccion_UO!$J995,Resultados_Dic3!$A$3:$A$99980,Produccion_UO!$H995)*$I$978</f>
        <v>63.444729311522799</v>
      </c>
      <c r="V995" s="21">
        <f>+SUMIFS(Resultados_Dic3!Q$3:Q$99980,Resultados_Dic3!$F$3:$F$99980,Produccion_UO!$K995,Resultados_Dic3!$D$3:$D$99980,Produccion_UO!$L991,Resultados_Dic3!$E$3:$E$99980,Produccion_UO!$J995,Resultados_Dic3!$A$3:$A$99980,Produccion_UO!$H995)*$I$978</f>
        <v>64.877289311522802</v>
      </c>
      <c r="W995" s="21">
        <f>+SUMIFS(Resultados_Dic3!R$3:R$99980,Resultados_Dic3!$F$3:$F$99980,Produccion_UO!$K995,Resultados_Dic3!$D$3:$D$99980,Produccion_UO!$L991,Resultados_Dic3!$E$3:$E$99980,Produccion_UO!$J995,Resultados_Dic3!$A$3:$A$99980,Produccion_UO!$H995)*$I$978</f>
        <v>66.314112874348496</v>
      </c>
      <c r="X995" s="21">
        <f>+SUMIFS(Resultados_Dic3!S$3:S$99980,Resultados_Dic3!$F$3:$F$99980,Produccion_UO!$K995,Resultados_Dic3!$D$3:$D$99980,Produccion_UO!$L991,Resultados_Dic3!$E$3:$E$99980,Produccion_UO!$J995,Resultados_Dic3!$A$3:$A$99980,Produccion_UO!$H995)*$I$978</f>
        <v>67.755200000000002</v>
      </c>
      <c r="Y995" s="21">
        <f>+SUMIFS(Resultados_Dic3!T$3:T$99980,Resultados_Dic3!$F$3:$F$99980,Produccion_UO!$K995,Resultados_Dic3!$D$3:$D$99980,Produccion_UO!$L991,Resultados_Dic3!$E$3:$E$99980,Produccion_UO!$J995,Resultados_Dic3!$A$3:$A$99980,Produccion_UO!$H995)*$I$978</f>
        <v>68.645358848148703</v>
      </c>
      <c r="Z995" s="21">
        <f>+SUMIFS(Resultados_Dic3!U$3:U$99980,Resultados_Dic3!$F$3:$F$99980,Produccion_UO!$K995,Resultados_Dic3!$D$3:$D$99980,Produccion_UO!$L991,Resultados_Dic3!$E$3:$E$99980,Produccion_UO!$J995,Resultados_Dic3!$A$3:$A$99980,Produccion_UO!$H995)*$I$978</f>
        <v>69.537828272222995</v>
      </c>
      <c r="AA995" s="21">
        <f>+SUMIFS(Resultados_Dic3!V$3:V$99980,Resultados_Dic3!$F$3:$F$99980,Produccion_UO!$K995,Resultados_Dic3!$D$3:$D$99980,Produccion_UO!$L991,Resultados_Dic3!$E$3:$E$99980,Produccion_UO!$J995,Resultados_Dic3!$A$3:$A$99980,Produccion_UO!$H995)*$I$978</f>
        <v>70.432608272223007</v>
      </c>
      <c r="AB995" s="21">
        <f>+SUMIFS(Resultados_Dic3!W$3:W$99980,Resultados_Dic3!$F$3:$F$99980,Produccion_UO!$K995,Resultados_Dic3!$D$3:$D$99980,Produccion_UO!$L991,Resultados_Dic3!$E$3:$E$99980,Produccion_UO!$J995,Resultados_Dic3!$A$3:$A$99980,Produccion_UO!$H995)*$I$978</f>
        <v>71.329698848148695</v>
      </c>
      <c r="AC995" s="21">
        <f>+SUMIFS(Resultados_Dic3!X$3:X$99980,Resultados_Dic3!$F$3:$F$99980,Produccion_UO!$K995,Resultados_Dic3!$D$3:$D$99980,Produccion_UO!$L991,Resultados_Dic3!$E$3:$E$99980,Produccion_UO!$J995,Resultados_Dic3!$A$3:$A$99980,Produccion_UO!$H995)*$I$978</f>
        <v>72.229100000000003</v>
      </c>
      <c r="AD995" s="21">
        <f>+SUMIFS(Resultados_Dic3!Y$3:Y$99980,Resultados_Dic3!$F$3:$F$99980,Produccion_UO!$K995,Resultados_Dic3!$D$3:$D$99980,Produccion_UO!$L991,Resultados_Dic3!$E$3:$E$99980,Produccion_UO!$J995,Resultados_Dic3!$A$3:$A$99980,Produccion_UO!$H995)*$I$978</f>
        <v>72.869790694937095</v>
      </c>
      <c r="AE995" s="21">
        <f>+SUMIFS(Resultados_Dic3!Z$3:Z$99980,Resultados_Dic3!$F$3:$F$99980,Produccion_UO!$K995,Resultados_Dic3!$D$3:$D$99980,Produccion_UO!$L991,Resultados_Dic3!$E$3:$E$99980,Produccion_UO!$J995,Resultados_Dic3!$A$3:$A$99980,Produccion_UO!$H995)*$I$978</f>
        <v>73.511936042405594</v>
      </c>
      <c r="AF995" s="21">
        <f>+SUMIFS(Resultados_Dic3!AA$3:AA$99980,Resultados_Dic3!$F$3:$F$99980,Produccion_UO!$K995,Resultados_Dic3!$D$3:$D$99980,Produccion_UO!$L991,Resultados_Dic3!$E$3:$E$99980,Produccion_UO!$J995,Resultados_Dic3!$A$3:$A$99980,Produccion_UO!$H995)*$I$978</f>
        <v>74.1555360424056</v>
      </c>
      <c r="AG995" s="21">
        <f>+SUMIFS(Resultados_Dic3!AB$3:AB$99980,Resultados_Dic3!$F$3:$F$99980,Produccion_UO!$K995,Resultados_Dic3!$D$3:$D$99980,Produccion_UO!$L991,Resultados_Dic3!$E$3:$E$99980,Produccion_UO!$J995,Resultados_Dic3!$A$3:$A$99980,Produccion_UO!$H995)*$I$978</f>
        <v>74.8005906949371</v>
      </c>
      <c r="AH995" s="21">
        <f>+SUMIFS(Resultados_Dic3!AC$3:AC$99980,Resultados_Dic3!$F$3:$F$99980,Produccion_UO!$K995,Resultados_Dic3!$D$3:$D$99980,Produccion_UO!$L991,Resultados_Dic3!$E$3:$E$99980,Produccion_UO!$J995,Resultados_Dic3!$A$3:$A$99980,Produccion_UO!$H995)*$I$978</f>
        <v>75.447100000000006</v>
      </c>
      <c r="AI995" s="21">
        <f>+SUMIFS(Resultados_Dic3!AD$3:AD$99980,Resultados_Dic3!$F$3:$F$99980,Produccion_UO!$K995,Resultados_Dic3!$D$3:$D$99980,Produccion_UO!$L991,Resultados_Dic3!$E$3:$E$99980,Produccion_UO!$J995,Resultados_Dic3!$A$3:$A$99980,Produccion_UO!$H995)*$I$978</f>
        <v>76.3298180053891</v>
      </c>
      <c r="AJ995" s="21">
        <f>+SUMIFS(Resultados_Dic3!AE$3:AE$99980,Resultados_Dic3!$F$3:$F$99980,Produccion_UO!$K995,Resultados_Dic3!$D$3:$D$99980,Produccion_UO!$L991,Resultados_Dic3!$E$3:$E$99980,Produccion_UO!$J995,Resultados_Dic3!$A$3:$A$99980,Produccion_UO!$H995)*$I$978</f>
        <v>77.214477008083605</v>
      </c>
      <c r="AK995" s="21">
        <f>+SUMIFS(Resultados_Dic3!AF$3:AF$99980,Resultados_Dic3!$F$3:$F$99980,Produccion_UO!$K995,Resultados_Dic3!$D$3:$D$99980,Produccion_UO!$L991,Resultados_Dic3!$E$3:$E$99980,Produccion_UO!$J995,Resultados_Dic3!$A$3:$A$99980,Produccion_UO!$H995)*$I$978</f>
        <v>78.101077008083607</v>
      </c>
      <c r="AL995" s="21">
        <f>+SUMIFS(Resultados_Dic3!AG$3:AG$99980,Resultados_Dic3!$F$3:$F$99980,Produccion_UO!$K995,Resultados_Dic3!$D$3:$D$99980,Produccion_UO!$L991,Resultados_Dic3!$E$3:$E$99980,Produccion_UO!$J995,Resultados_Dic3!$A$3:$A$99980,Produccion_UO!$H995)*$I$978</f>
        <v>78.989618005389104</v>
      </c>
      <c r="AM995" s="21">
        <f>+SUMIFS(Resultados_Dic3!AH$3:AH$99980,Resultados_Dic3!$F$3:$F$99980,Produccion_UO!$K995,Resultados_Dic3!$D$3:$D$99980,Produccion_UO!$L991,Resultados_Dic3!$E$3:$E$99980,Produccion_UO!$J995,Resultados_Dic3!$A$3:$A$99980,Produccion_UO!$H995)*$I$978</f>
        <v>79.880099999999999</v>
      </c>
      <c r="AN995" s="21">
        <f>+SUMIFS(Resultados_Dic3!AI$3:AI$99980,Resultados_Dic3!$F$3:$F$99980,Produccion_UO!$K995,Resultados_Dic3!$D$3:$D$99980,Produccion_UO!$L991,Resultados_Dic3!$E$3:$E$99980,Produccion_UO!$J995,Resultados_Dic3!$A$3:$A$99980,Produccion_UO!$H995)*$I$978</f>
        <v>80.908667769812098</v>
      </c>
      <c r="AO995" s="21">
        <f>+SUMIFS(Resultados_Dic3!AJ$3:AJ$99980,Resultados_Dic3!$F$3:$F$99980,Produccion_UO!$K995,Resultados_Dic3!$D$3:$D$99980,Produccion_UO!$L991,Resultados_Dic3!$E$3:$E$99980,Produccion_UO!$J995,Resultados_Dic3!$A$3:$A$99980,Produccion_UO!$H995)*$I$978</f>
        <v>81.939361654718198</v>
      </c>
      <c r="AP995" s="21">
        <f>+SUMIFS(Resultados_Dic3!AK$3:AK$99980,Resultados_Dic3!$F$3:$F$99980,Produccion_UO!$K995,Resultados_Dic3!$D$3:$D$99980,Produccion_UO!$L991,Resultados_Dic3!$E$3:$E$99980,Produccion_UO!$J995,Resultados_Dic3!$A$3:$A$99980,Produccion_UO!$H995)*$I$978</f>
        <v>82.972181654718199</v>
      </c>
      <c r="AQ995" s="21">
        <f>+SUMIFS(Resultados_Dic3!AL$3:AL$99980,Resultados_Dic3!$F$3:$F$99980,Produccion_UO!$K995,Resultados_Dic3!$D$3:$D$99980,Produccion_UO!$L991,Resultados_Dic3!$E$3:$E$99980,Produccion_UO!$J995,Resultados_Dic3!$A$3:$A$99980,Produccion_UO!$H995)*$I$978</f>
        <v>84.007127769812101</v>
      </c>
      <c r="AR995" s="226">
        <f>+SUMIFS(Resultados_Dic3!AM$3:AM$99980,Resultados_Dic3!$F$3:$F$99980,Produccion_UO!$K995,Resultados_Dic3!$D$3:$D$99980,Produccion_UO!$L991,Resultados_Dic3!$E$3:$E$99980,Produccion_UO!$J995,Resultados_Dic3!$A$3:$A$99980,Produccion_UO!$H995)*$I$978</f>
        <v>85.044200000000004</v>
      </c>
    </row>
    <row r="996" spans="8:44" x14ac:dyDescent="0.25">
      <c r="H996" s="17" t="str">
        <f t="shared" si="266"/>
        <v>DIC5</v>
      </c>
      <c r="I996" s="24"/>
      <c r="J996" s="24" t="s">
        <v>71</v>
      </c>
      <c r="K996" s="108" t="s">
        <v>239</v>
      </c>
      <c r="L996" s="264" t="s">
        <v>43</v>
      </c>
      <c r="M996" s="270">
        <f>+SUMIFS(Resultados_Dic3!H$3:H$99980,Resultados_Dic3!$F$3:$F$99980,Produccion_UO!$K996,Resultados_Dic3!$D$3:$D$99980,Produccion_UO!$L991,Resultados_Dic3!$E$3:$E$99980,Produccion_UO!$J996,Resultados_Dic3!$A$3:$A$99980,Produccion_UO!$H996)*$I$978</f>
        <v>18.123999999999999</v>
      </c>
      <c r="N996" s="21">
        <f>+SUMIFS(Resultados_Dic3!I$3:I$99980,Resultados_Dic3!$F$3:$F$99980,Produccion_UO!$K996,Resultados_Dic3!$D$3:$D$99980,Produccion_UO!$L991,Resultados_Dic3!$E$3:$E$99980,Produccion_UO!$J996,Resultados_Dic3!$A$3:$A$99980,Produccion_UO!$H996)*$I$978</f>
        <v>18.086500000000001</v>
      </c>
      <c r="O996" s="21">
        <f>+SUMIFS(Resultados_Dic3!J$3:J$99980,Resultados_Dic3!$F$3:$F$99980,Produccion_UO!$K996,Resultados_Dic3!$D$3:$D$99980,Produccion_UO!$L991,Resultados_Dic3!$E$3:$E$99980,Produccion_UO!$J996,Resultados_Dic3!$A$3:$A$99980,Produccion_UO!$H996)*$I$978</f>
        <v>18.4896518607021</v>
      </c>
      <c r="P996" s="21">
        <f>+SUMIFS(Resultados_Dic3!K$3:K$99980,Resultados_Dic3!$F$3:$F$99980,Produccion_UO!$K996,Resultados_Dic3!$D$3:$D$99980,Produccion_UO!$L991,Resultados_Dic3!$E$3:$E$99980,Produccion_UO!$J996,Resultados_Dic3!$A$3:$A$99980,Produccion_UO!$H996)*$I$978</f>
        <v>18.888397791053201</v>
      </c>
      <c r="Q996" s="21">
        <f>+SUMIFS(Resultados_Dic3!L$3:L$99980,Resultados_Dic3!$F$3:$F$99980,Produccion_UO!$K996,Resultados_Dic3!$D$3:$D$99980,Produccion_UO!$L991,Resultados_Dic3!$E$3:$E$99980,Produccion_UO!$J996,Resultados_Dic3!$A$3:$A$99980,Produccion_UO!$H996)*$I$978</f>
        <v>19.282737791053201</v>
      </c>
      <c r="R996" s="21">
        <f>+SUMIFS(Resultados_Dic3!M$3:M$99980,Resultados_Dic3!$F$3:$F$99980,Produccion_UO!$K996,Resultados_Dic3!$D$3:$D$99980,Produccion_UO!$L991,Resultados_Dic3!$E$3:$E$99980,Produccion_UO!$J996,Resultados_Dic3!$A$3:$A$99980,Produccion_UO!$H996)*$I$978</f>
        <v>19.672671860702099</v>
      </c>
      <c r="S996" s="21">
        <f>+SUMIFS(Resultados_Dic3!N$3:N$99980,Resultados_Dic3!$F$3:$F$99980,Produccion_UO!$K996,Resultados_Dic3!$D$3:$D$99980,Produccion_UO!$L991,Resultados_Dic3!$E$3:$E$99980,Produccion_UO!$J996,Resultados_Dic3!$A$3:$A$99980,Produccion_UO!$H996)*$I$978</f>
        <v>20.058199999999999</v>
      </c>
      <c r="T996" s="21">
        <f>+SUMIFS(Resultados_Dic3!O$3:O$99980,Resultados_Dic3!$F$3:$F$99980,Produccion_UO!$K996,Resultados_Dic3!$D$3:$D$99980,Produccion_UO!$L991,Resultados_Dic3!$E$3:$E$99980,Produccion_UO!$J996,Resultados_Dic3!$A$3:$A$99980,Produccion_UO!$H996)*$I$978</f>
        <v>20.396947125651501</v>
      </c>
      <c r="U996" s="21">
        <f>+SUMIFS(Resultados_Dic3!P$3:P$99980,Resultados_Dic3!$F$3:$F$99980,Produccion_UO!$K996,Resultados_Dic3!$D$3:$D$99980,Produccion_UO!$L991,Resultados_Dic3!$E$3:$E$99980,Produccion_UO!$J996,Resultados_Dic3!$A$3:$A$99980,Produccion_UO!$H996)*$I$978</f>
        <v>20.7314306884772</v>
      </c>
      <c r="V996" s="21">
        <f>+SUMIFS(Resultados_Dic3!Q$3:Q$99980,Resultados_Dic3!$F$3:$F$99980,Produccion_UO!$K996,Resultados_Dic3!$D$3:$D$99980,Produccion_UO!$L991,Resultados_Dic3!$E$3:$E$99980,Produccion_UO!$J996,Resultados_Dic3!$A$3:$A$99980,Produccion_UO!$H996)*$I$978</f>
        <v>21.061650688477201</v>
      </c>
      <c r="W996" s="21">
        <f>+SUMIFS(Resultados_Dic3!R$3:R$99980,Resultados_Dic3!$F$3:$F$99980,Produccion_UO!$K996,Resultados_Dic3!$D$3:$D$99980,Produccion_UO!$L991,Resultados_Dic3!$E$3:$E$99980,Produccion_UO!$J996,Resultados_Dic3!$A$3:$A$99980,Produccion_UO!$H996)*$I$978</f>
        <v>21.387607125651499</v>
      </c>
      <c r="X996" s="21">
        <f>+SUMIFS(Resultados_Dic3!S$3:S$99980,Resultados_Dic3!$F$3:$F$99980,Produccion_UO!$K996,Resultados_Dic3!$D$3:$D$99980,Produccion_UO!$L991,Resultados_Dic3!$E$3:$E$99980,Produccion_UO!$J996,Resultados_Dic3!$A$3:$A$99980,Produccion_UO!$H996)*$I$978</f>
        <v>21.709299999999999</v>
      </c>
      <c r="Y996" s="21">
        <f>+SUMIFS(Resultados_Dic3!T$3:T$99980,Resultados_Dic3!$F$3:$F$99980,Produccion_UO!$K996,Resultados_Dic3!$D$3:$D$99980,Produccion_UO!$L991,Resultados_Dic3!$E$3:$E$99980,Produccion_UO!$J996,Resultados_Dic3!$A$3:$A$99980,Produccion_UO!$H996)*$I$978</f>
        <v>21.862141151851301</v>
      </c>
      <c r="Z996" s="21">
        <f>+SUMIFS(Resultados_Dic3!U$3:U$99980,Resultados_Dic3!$F$3:$F$99980,Produccion_UO!$K996,Resultados_Dic3!$D$3:$D$99980,Produccion_UO!$L991,Resultados_Dic3!$E$3:$E$99980,Produccion_UO!$J996,Resultados_Dic3!$A$3:$A$99980,Produccion_UO!$H996)*$I$978</f>
        <v>22.012671727777001</v>
      </c>
      <c r="AA996" s="21">
        <f>+SUMIFS(Resultados_Dic3!V$3:V$99980,Resultados_Dic3!$F$3:$F$99980,Produccion_UO!$K996,Resultados_Dic3!$D$3:$D$99980,Produccion_UO!$L991,Resultados_Dic3!$E$3:$E$99980,Produccion_UO!$J996,Resultados_Dic3!$A$3:$A$99980,Produccion_UO!$H996)*$I$978</f>
        <v>22.160891727776999</v>
      </c>
      <c r="AB996" s="21">
        <f>+SUMIFS(Resultados_Dic3!W$3:W$99980,Resultados_Dic3!$F$3:$F$99980,Produccion_UO!$K996,Resultados_Dic3!$D$3:$D$99980,Produccion_UO!$L991,Resultados_Dic3!$E$3:$E$99980,Produccion_UO!$J996,Resultados_Dic3!$A$3:$A$99980,Produccion_UO!$H996)*$I$978</f>
        <v>22.306801151851399</v>
      </c>
      <c r="AC996" s="21">
        <f>+SUMIFS(Resultados_Dic3!X$3:X$99980,Resultados_Dic3!$F$3:$F$99980,Produccion_UO!$K996,Resultados_Dic3!$D$3:$D$99980,Produccion_UO!$L991,Resultados_Dic3!$E$3:$E$99980,Produccion_UO!$J996,Resultados_Dic3!$A$3:$A$99980,Produccion_UO!$H996)*$I$978</f>
        <v>22.450399999999998</v>
      </c>
      <c r="AD996" s="21">
        <f>+SUMIFS(Resultados_Dic3!Y$3:Y$99980,Resultados_Dic3!$F$3:$F$99980,Produccion_UO!$K996,Resultados_Dic3!$D$3:$D$99980,Produccion_UO!$L991,Resultados_Dic3!$E$3:$E$99980,Produccion_UO!$J996,Resultados_Dic3!$A$3:$A$99980,Produccion_UO!$H996)*$I$978</f>
        <v>22.521829305062901</v>
      </c>
      <c r="AE996" s="21">
        <f>+SUMIFS(Resultados_Dic3!Z$3:Z$99980,Resultados_Dic3!$F$3:$F$99980,Produccion_UO!$K996,Resultados_Dic3!$D$3:$D$99980,Produccion_UO!$L991,Resultados_Dic3!$E$3:$E$99980,Produccion_UO!$J996,Resultados_Dic3!$A$3:$A$99980,Produccion_UO!$H996)*$I$978</f>
        <v>22.591803957594401</v>
      </c>
      <c r="AF996" s="21">
        <f>+SUMIFS(Resultados_Dic3!AA$3:AA$99980,Resultados_Dic3!$F$3:$F$99980,Produccion_UO!$K996,Resultados_Dic3!$D$3:$D$99980,Produccion_UO!$L991,Resultados_Dic3!$E$3:$E$99980,Produccion_UO!$J996,Resultados_Dic3!$A$3:$A$99980,Produccion_UO!$H996)*$I$978</f>
        <v>22.6603239575944</v>
      </c>
      <c r="AG996" s="21">
        <f>+SUMIFS(Resultados_Dic3!AB$3:AB$99980,Resultados_Dic3!$F$3:$F$99980,Produccion_UO!$K996,Resultados_Dic3!$D$3:$D$99980,Produccion_UO!$L991,Resultados_Dic3!$E$3:$E$99980,Produccion_UO!$J996,Resultados_Dic3!$A$3:$A$99980,Produccion_UO!$H996)*$I$978</f>
        <v>22.7273893050629</v>
      </c>
      <c r="AH996" s="21">
        <f>+SUMIFS(Resultados_Dic3!AC$3:AC$99980,Resultados_Dic3!$F$3:$F$99980,Produccion_UO!$K996,Resultados_Dic3!$D$3:$D$99980,Produccion_UO!$L991,Resultados_Dic3!$E$3:$E$99980,Produccion_UO!$J996,Resultados_Dic3!$A$3:$A$99980,Produccion_UO!$H996)*$I$978</f>
        <v>22.792999999999999</v>
      </c>
      <c r="AI996" s="21">
        <f>+SUMIFS(Resultados_Dic3!AD$3:AD$99980,Resultados_Dic3!$F$3:$F$99980,Produccion_UO!$K996,Resultados_Dic3!$D$3:$D$99980,Produccion_UO!$L991,Resultados_Dic3!$E$3:$E$99980,Produccion_UO!$J996,Resultados_Dic3!$A$3:$A$99980,Produccion_UO!$H996)*$I$978</f>
        <v>22.937561994610899</v>
      </c>
      <c r="AJ996" s="21">
        <f>+SUMIFS(Resultados_Dic3!AE$3:AE$99980,Resultados_Dic3!$F$3:$F$99980,Produccion_UO!$K996,Resultados_Dic3!$D$3:$D$99980,Produccion_UO!$L991,Resultados_Dic3!$E$3:$E$99980,Produccion_UO!$J996,Resultados_Dic3!$A$3:$A$99980,Produccion_UO!$H996)*$I$978</f>
        <v>23.080182991916399</v>
      </c>
      <c r="AK996" s="21">
        <f>+SUMIFS(Resultados_Dic3!AF$3:AF$99980,Resultados_Dic3!$F$3:$F$99980,Produccion_UO!$K996,Resultados_Dic3!$D$3:$D$99980,Produccion_UO!$L991,Resultados_Dic3!$E$3:$E$99980,Produccion_UO!$J996,Resultados_Dic3!$A$3:$A$99980,Produccion_UO!$H996)*$I$978</f>
        <v>23.220862991916398</v>
      </c>
      <c r="AL996" s="21">
        <f>+SUMIFS(Resultados_Dic3!AG$3:AG$99980,Resultados_Dic3!$F$3:$F$99980,Produccion_UO!$K996,Resultados_Dic3!$D$3:$D$99980,Produccion_UO!$L991,Resultados_Dic3!$E$3:$E$99980,Produccion_UO!$J996,Resultados_Dic3!$A$3:$A$99980,Produccion_UO!$H996)*$I$978</f>
        <v>23.359601994610902</v>
      </c>
      <c r="AM996" s="21">
        <f>+SUMIFS(Resultados_Dic3!AH$3:AH$99980,Resultados_Dic3!$F$3:$F$99980,Produccion_UO!$K996,Resultados_Dic3!$D$3:$D$99980,Produccion_UO!$L991,Resultados_Dic3!$E$3:$E$99980,Produccion_UO!$J996,Resultados_Dic3!$A$3:$A$99980,Produccion_UO!$H996)*$I$978</f>
        <v>23.496400000000001</v>
      </c>
      <c r="AN996" s="21">
        <f>+SUMIFS(Resultados_Dic3!AI$3:AI$99980,Resultados_Dic3!$F$3:$F$99980,Produccion_UO!$K996,Resultados_Dic3!$D$3:$D$99980,Produccion_UO!$L991,Resultados_Dic3!$E$3:$E$99980,Produccion_UO!$J996,Resultados_Dic3!$A$3:$A$99980,Produccion_UO!$H996)*$I$978</f>
        <v>23.680272230187899</v>
      </c>
      <c r="AO996" s="21">
        <f>+SUMIFS(Resultados_Dic3!AJ$3:AJ$99980,Resultados_Dic3!$F$3:$F$99980,Produccion_UO!$K996,Resultados_Dic3!$D$3:$D$99980,Produccion_UO!$L991,Resultados_Dic3!$E$3:$E$99980,Produccion_UO!$J996,Resultados_Dic3!$A$3:$A$99980,Produccion_UO!$H996)*$I$978</f>
        <v>23.8620183452818</v>
      </c>
      <c r="AP996" s="21">
        <f>+SUMIFS(Resultados_Dic3!AK$3:AK$99980,Resultados_Dic3!$F$3:$F$99980,Produccion_UO!$K996,Resultados_Dic3!$D$3:$D$99980,Produccion_UO!$L991,Resultados_Dic3!$E$3:$E$99980,Produccion_UO!$J996,Resultados_Dic3!$A$3:$A$99980,Produccion_UO!$H996)*$I$978</f>
        <v>24.0416383452818</v>
      </c>
      <c r="AQ996" s="21">
        <f>+SUMIFS(Resultados_Dic3!AL$3:AL$99980,Resultados_Dic3!$F$3:$F$99980,Produccion_UO!$K996,Resultados_Dic3!$D$3:$D$99980,Produccion_UO!$L991,Resultados_Dic3!$E$3:$E$99980,Produccion_UO!$J996,Resultados_Dic3!$A$3:$A$99980,Produccion_UO!$H996)*$I$978</f>
        <v>24.219132230187899</v>
      </c>
      <c r="AR996" s="226">
        <f>+SUMIFS(Resultados_Dic3!AM$3:AM$99980,Resultados_Dic3!$F$3:$F$99980,Produccion_UO!$K996,Resultados_Dic3!$D$3:$D$99980,Produccion_UO!$L991,Resultados_Dic3!$E$3:$E$99980,Produccion_UO!$J996,Resultados_Dic3!$A$3:$A$99980,Produccion_UO!$H996)*$I$978</f>
        <v>24.394500000000001</v>
      </c>
    </row>
    <row r="997" spans="8:44" x14ac:dyDescent="0.25">
      <c r="H997" s="17" t="str">
        <f t="shared" si="266"/>
        <v>DIC5</v>
      </c>
      <c r="I997" s="24"/>
      <c r="J997" s="24" t="s">
        <v>158</v>
      </c>
      <c r="K997" s="108" t="s">
        <v>239</v>
      </c>
      <c r="L997" s="264" t="s">
        <v>755</v>
      </c>
      <c r="M997" s="270">
        <f>+SUMIFS(Resultados_Dic3!H$3:H$99980,Resultados_Dic3!$F$3:$F$99980,Produccion_UO!$K997,Resultados_Dic3!$D$3:$D$99980,Produccion_UO!$K991,Resultados_Dic3!$E$3:$E$99980,Produccion_UO!$J997,Resultados_Dic3!$A$3:$A$99980,Produccion_UO!$H997)*$I$978</f>
        <v>3701.6354788720701</v>
      </c>
      <c r="N997" s="270">
        <f>+SUMIFS(Resultados_Dic3!I$3:I$99980,Resultados_Dic3!$F$3:$F$99980,Produccion_UO!$K997,Resultados_Dic3!$D$3:$D$99980,Produccion_UO!$K991,Resultados_Dic3!$E$3:$E$99980,Produccion_UO!$J997,Resultados_Dic3!$A$3:$A$99980,Produccion_UO!$H997)*$I$978</f>
        <v>3798.4218420904799</v>
      </c>
      <c r="O997" s="270">
        <f>+SUMIFS(Resultados_Dic3!J$3:J$99980,Resultados_Dic3!$F$3:$F$99980,Produccion_UO!$K997,Resultados_Dic3!$D$3:$D$99980,Produccion_UO!$K991,Resultados_Dic3!$E$3:$E$99980,Produccion_UO!$J997,Resultados_Dic3!$A$3:$A$99980,Produccion_UO!$H997)*$I$978</f>
        <v>3901.4222324976599</v>
      </c>
      <c r="P997" s="270">
        <f>+SUMIFS(Resultados_Dic3!K$3:K$99980,Resultados_Dic3!$F$3:$F$99980,Produccion_UO!$K997,Resultados_Dic3!$D$3:$D$99980,Produccion_UO!$K991,Resultados_Dic3!$E$3:$E$99980,Produccion_UO!$J997,Resultados_Dic3!$A$3:$A$99980,Produccion_UO!$H997)*$I$978</f>
        <v>4004.45897084643</v>
      </c>
      <c r="Q997" s="270">
        <f>+SUMIFS(Resultados_Dic3!L$3:L$99980,Resultados_Dic3!$F$3:$F$99980,Produccion_UO!$K997,Resultados_Dic3!$D$3:$D$99980,Produccion_UO!$K991,Resultados_Dic3!$E$3:$E$99980,Produccion_UO!$J997,Resultados_Dic3!$A$3:$A$99980,Produccion_UO!$H997)*$I$978</f>
        <v>4107.5320571368102</v>
      </c>
      <c r="R997" s="270">
        <f>+SUMIFS(Resultados_Dic3!M$3:M$99980,Resultados_Dic3!$F$3:$F$99980,Produccion_UO!$K997,Resultados_Dic3!$D$3:$D$99980,Produccion_UO!$K991,Resultados_Dic3!$E$3:$E$99980,Produccion_UO!$J997,Resultados_Dic3!$A$3:$A$99980,Produccion_UO!$H997)*$I$978</f>
        <v>4210.6414913687704</v>
      </c>
      <c r="S997" s="270">
        <f>+SUMIFS(Resultados_Dic3!N$3:N$99980,Resultados_Dic3!$F$3:$F$99980,Produccion_UO!$K997,Resultados_Dic3!$D$3:$D$99980,Produccion_UO!$K991,Resultados_Dic3!$E$3:$E$99980,Produccion_UO!$J997,Resultados_Dic3!$A$3:$A$99980,Produccion_UO!$H997)*$I$978</f>
        <v>4313.7872735423398</v>
      </c>
      <c r="T997" s="270">
        <f>+SUMIFS(Resultados_Dic3!O$3:O$99980,Resultados_Dic3!$F$3:$F$99980,Produccion_UO!$K997,Resultados_Dic3!$D$3:$D$99980,Produccion_UO!$K991,Resultados_Dic3!$E$3:$E$99980,Produccion_UO!$J997,Resultados_Dic3!$A$3:$A$99980,Produccion_UO!$H997)*$I$978</f>
        <v>4408.89592645838</v>
      </c>
      <c r="U997" s="270">
        <f>+SUMIFS(Resultados_Dic3!P$3:P$99980,Resultados_Dic3!$F$3:$F$99980,Produccion_UO!$K997,Resultados_Dic3!$D$3:$D$99980,Produccion_UO!$K991,Resultados_Dic3!$E$3:$E$99980,Produccion_UO!$J997,Resultados_Dic3!$A$3:$A$99980,Produccion_UO!$H997)*$I$978</f>
        <v>4504.03975281573</v>
      </c>
      <c r="V997" s="270">
        <f>+SUMIFS(Resultados_Dic3!Q$3:Q$99980,Resultados_Dic3!$F$3:$F$99980,Produccion_UO!$K997,Resultados_Dic3!$D$3:$D$99980,Produccion_UO!$K991,Resultados_Dic3!$E$3:$E$99980,Produccion_UO!$J997,Resultados_Dic3!$A$3:$A$99980,Produccion_UO!$H997)*$I$978</f>
        <v>4599.2187526143798</v>
      </c>
      <c r="W997" s="270">
        <f>+SUMIFS(Resultados_Dic3!R$3:R$99980,Resultados_Dic3!$F$3:$F$99980,Produccion_UO!$K997,Resultados_Dic3!$D$3:$D$99980,Produccion_UO!$K991,Resultados_Dic3!$E$3:$E$99980,Produccion_UO!$J997,Resultados_Dic3!$A$3:$A$99980,Produccion_UO!$H997)*$I$978</f>
        <v>4694.4329258543303</v>
      </c>
      <c r="X997" s="270">
        <f>+SUMIFS(Resultados_Dic3!S$3:S$99980,Resultados_Dic3!$F$3:$F$99980,Produccion_UO!$K997,Resultados_Dic3!$D$3:$D$99980,Produccion_UO!$K991,Resultados_Dic3!$E$3:$E$99980,Produccion_UO!$J997,Resultados_Dic3!$A$3:$A$99980,Produccion_UO!$H997)*$I$978</f>
        <v>4789.6822725355896</v>
      </c>
      <c r="Y997" s="270">
        <f>+SUMIFS(Resultados_Dic3!T$3:T$99980,Resultados_Dic3!$F$3:$F$99980,Produccion_UO!$K997,Resultados_Dic3!$D$3:$D$99980,Produccion_UO!$K991,Resultados_Dic3!$E$3:$E$99980,Produccion_UO!$J997,Resultados_Dic3!$A$3:$A$99980,Produccion_UO!$H997)*$I$978</f>
        <v>4846.3486640608298</v>
      </c>
      <c r="Z997" s="270">
        <f>+SUMIFS(Resultados_Dic3!U$3:U$99980,Resultados_Dic3!$F$3:$F$99980,Produccion_UO!$K997,Resultados_Dic3!$D$3:$D$99980,Produccion_UO!$K991,Resultados_Dic3!$E$3:$E$99980,Produccion_UO!$J997,Resultados_Dic3!$A$3:$A$99980,Produccion_UO!$H997)*$I$978</f>
        <v>4903.0341173215302</v>
      </c>
      <c r="AA997" s="270">
        <f>+SUMIFS(Resultados_Dic3!V$3:V$99980,Resultados_Dic3!$F$3:$F$99980,Produccion_UO!$K997,Resultados_Dic3!$D$3:$D$99980,Produccion_UO!$K991,Resultados_Dic3!$E$3:$E$99980,Produccion_UO!$J997,Resultados_Dic3!$A$3:$A$99980,Produccion_UO!$H997)*$I$978</f>
        <v>4959.7386323176897</v>
      </c>
      <c r="AB997" s="270">
        <f>+SUMIFS(Resultados_Dic3!W$3:W$99980,Resultados_Dic3!$F$3:$F$99980,Produccion_UO!$K997,Resultados_Dic3!$D$3:$D$99980,Produccion_UO!$K991,Resultados_Dic3!$E$3:$E$99980,Produccion_UO!$J997,Resultados_Dic3!$A$3:$A$99980,Produccion_UO!$H997)*$I$978</f>
        <v>5016.4622090493003</v>
      </c>
      <c r="AC997" s="270">
        <f>+SUMIFS(Resultados_Dic3!X$3:X$99980,Resultados_Dic3!$F$3:$F$99980,Produccion_UO!$K997,Resultados_Dic3!$D$3:$D$99980,Produccion_UO!$K991,Resultados_Dic3!$E$3:$E$99980,Produccion_UO!$J997,Resultados_Dic3!$A$3:$A$99980,Produccion_UO!$H997)*$I$978</f>
        <v>5073.2048475163801</v>
      </c>
      <c r="AD997" s="270">
        <f>+SUMIFS(Resultados_Dic3!Y$3:Y$99980,Resultados_Dic3!$F$3:$F$99980,Produccion_UO!$K997,Resultados_Dic3!$D$3:$D$99980,Produccion_UO!$K991,Resultados_Dic3!$E$3:$E$99980,Produccion_UO!$J997,Resultados_Dic3!$A$3:$A$99980,Produccion_UO!$H997)*$I$978</f>
        <v>5112.1660862422204</v>
      </c>
      <c r="AE997" s="270">
        <f>+SUMIFS(Resultados_Dic3!Z$3:Z$99980,Resultados_Dic3!$F$3:$F$99980,Produccion_UO!$K997,Resultados_Dic3!$D$3:$D$99980,Produccion_UO!$K991,Resultados_Dic3!$E$3:$E$99980,Produccion_UO!$J997,Resultados_Dic3!$A$3:$A$99980,Produccion_UO!$H997)*$I$978</f>
        <v>5151.1393255266303</v>
      </c>
      <c r="AF997" s="270">
        <f>+SUMIFS(Resultados_Dic3!AA$3:AA$99980,Resultados_Dic3!$F$3:$F$99980,Produccion_UO!$K997,Resultados_Dic3!$D$3:$D$99980,Produccion_UO!$K991,Resultados_Dic3!$E$3:$E$99980,Produccion_UO!$J997,Resultados_Dic3!$A$3:$A$99980,Produccion_UO!$H997)*$I$978</f>
        <v>5190.1245653696196</v>
      </c>
      <c r="AG997" s="270">
        <f>+SUMIFS(Resultados_Dic3!AB$3:AB$99980,Resultados_Dic3!$F$3:$F$99980,Produccion_UO!$K997,Resultados_Dic3!$D$3:$D$99980,Produccion_UO!$K991,Resultados_Dic3!$E$3:$E$99980,Produccion_UO!$J997,Resultados_Dic3!$A$3:$A$99980,Produccion_UO!$H997)*$I$978</f>
        <v>5229.1218057711903</v>
      </c>
      <c r="AH997" s="270">
        <f>+SUMIFS(Resultados_Dic3!AC$3:AC$99980,Resultados_Dic3!$F$3:$F$99980,Produccion_UO!$K997,Resultados_Dic3!$D$3:$D$99980,Produccion_UO!$K991,Resultados_Dic3!$E$3:$E$99980,Produccion_UO!$J997,Resultados_Dic3!$A$3:$A$99980,Produccion_UO!$H997)*$I$978</f>
        <v>5268.1310467313297</v>
      </c>
      <c r="AI997" s="270">
        <f>+SUMIFS(Resultados_Dic3!AD$3:AD$99980,Resultados_Dic3!$F$3:$F$99980,Produccion_UO!$K997,Resultados_Dic3!$D$3:$D$99980,Produccion_UO!$K991,Resultados_Dic3!$E$3:$E$99980,Produccion_UO!$J997,Resultados_Dic3!$A$3:$A$99980,Produccion_UO!$H997)*$I$978</f>
        <v>5323.9926645680298</v>
      </c>
      <c r="AJ997" s="270">
        <f>+SUMIFS(Resultados_Dic3!AE$3:AE$99980,Resultados_Dic3!$F$3:$F$99980,Produccion_UO!$K997,Resultados_Dic3!$D$3:$D$99980,Produccion_UO!$K991,Resultados_Dic3!$E$3:$E$99980,Produccion_UO!$J997,Resultados_Dic3!$A$3:$A$99980,Produccion_UO!$H997)*$I$978</f>
        <v>5379.8702951990899</v>
      </c>
      <c r="AK997" s="270">
        <f>+SUMIFS(Resultados_Dic3!AF$3:AF$99980,Resultados_Dic3!$F$3:$F$99980,Produccion_UO!$K997,Resultados_Dic3!$D$3:$D$99980,Produccion_UO!$K991,Resultados_Dic3!$E$3:$E$99980,Produccion_UO!$J997,Resultados_Dic3!$A$3:$A$99980,Produccion_UO!$H997)*$I$978</f>
        <v>5435.7639386245201</v>
      </c>
      <c r="AL997" s="270">
        <f>+SUMIFS(Resultados_Dic3!AG$3:AG$99980,Resultados_Dic3!$F$3:$F$99980,Produccion_UO!$K997,Resultados_Dic3!$D$3:$D$99980,Produccion_UO!$K991,Resultados_Dic3!$E$3:$E$99980,Produccion_UO!$J997,Resultados_Dic3!$A$3:$A$99980,Produccion_UO!$H997)*$I$978</f>
        <v>5491.6735948443102</v>
      </c>
      <c r="AM997" s="270">
        <f>+SUMIFS(Resultados_Dic3!AH$3:AH$99980,Resultados_Dic3!$F$3:$F$99980,Produccion_UO!$K997,Resultados_Dic3!$D$3:$D$99980,Produccion_UO!$K991,Resultados_Dic3!$E$3:$E$99980,Produccion_UO!$J997,Resultados_Dic3!$A$3:$A$99980,Produccion_UO!$H997)*$I$978</f>
        <v>5547.5992638584703</v>
      </c>
      <c r="AN997" s="270">
        <f>+SUMIFS(Resultados_Dic3!AI$3:AI$99980,Resultados_Dic3!$F$3:$F$99980,Produccion_UO!$K997,Resultados_Dic3!$D$3:$D$99980,Produccion_UO!$K991,Resultados_Dic3!$E$3:$E$99980,Produccion_UO!$J997,Resultados_Dic3!$A$3:$A$99980,Produccion_UO!$H997)*$I$978</f>
        <v>5613.4202035546796</v>
      </c>
      <c r="AO997" s="270">
        <f>+SUMIFS(Resultados_Dic3!AJ$3:AJ$99980,Resultados_Dic3!$F$3:$F$99980,Produccion_UO!$K997,Resultados_Dic3!$D$3:$D$99980,Produccion_UO!$K991,Resultados_Dic3!$E$3:$E$99980,Produccion_UO!$J997,Resultados_Dic3!$A$3:$A$99980,Produccion_UO!$H997)*$I$978</f>
        <v>5679.2586832256602</v>
      </c>
      <c r="AP997" s="270">
        <f>+SUMIFS(Resultados_Dic3!AK$3:AK$99980,Resultados_Dic3!$F$3:$F$99980,Produccion_UO!$K997,Resultados_Dic3!$D$3:$D$99980,Produccion_UO!$K991,Resultados_Dic3!$E$3:$E$99980,Produccion_UO!$J997,Resultados_Dic3!$A$3:$A$99980,Produccion_UO!$H997)*$I$978</f>
        <v>5745.1147028714304</v>
      </c>
      <c r="AQ997" s="270">
        <f>+SUMIFS(Resultados_Dic3!AL$3:AL$99980,Resultados_Dic3!$F$3:$F$99980,Produccion_UO!$K997,Resultados_Dic3!$D$3:$D$99980,Produccion_UO!$K991,Resultados_Dic3!$E$3:$E$99980,Produccion_UO!$J997,Resultados_Dic3!$A$3:$A$99980,Produccion_UO!$H997)*$I$978</f>
        <v>5810.9882624919901</v>
      </c>
      <c r="AR997" s="270">
        <f>+SUMIFS(Resultados_Dic3!AM$3:AM$99980,Resultados_Dic3!$F$3:$F$99980,Produccion_UO!$K997,Resultados_Dic3!$D$3:$D$99980,Produccion_UO!$K991,Resultados_Dic3!$E$3:$E$99980,Produccion_UO!$J997,Resultados_Dic3!$A$3:$A$99980,Produccion_UO!$H997)*$I$978</f>
        <v>5876.8793620873303</v>
      </c>
    </row>
    <row r="1000" spans="8:44" ht="18.75" x14ac:dyDescent="0.3">
      <c r="I1000" s="266" t="s">
        <v>752</v>
      </c>
      <c r="K1000" s="34" t="s">
        <v>756</v>
      </c>
    </row>
    <row r="1001" spans="8:44" x14ac:dyDescent="0.25">
      <c r="I1001" s="115">
        <f>+IF(OR(J1001="OIL",J1001="OIL-eq"),$H$5,IF(J1001="GAS",$H$4,IF(J1001="GSL",$H$8,IF(J1001="DSL",$H$9,IF(J1001="KER",$H$10,IF(J1001="LPG",$H$11,IF(J1001="HFO",$H$12,IF(J1001="AVG",$H$13,IF(J1001="RFG",$H$14,IF(J1001="ELC",$H$15,$H$16))))))))))</f>
        <v>1</v>
      </c>
      <c r="J1001" s="262" t="s">
        <v>745</v>
      </c>
      <c r="K1001" s="108" t="s">
        <v>389</v>
      </c>
      <c r="L1001" s="108" t="s">
        <v>377</v>
      </c>
    </row>
    <row r="1003" spans="8:44" x14ac:dyDescent="0.25">
      <c r="I1003" s="266"/>
      <c r="M1003" s="251">
        <v>2019</v>
      </c>
      <c r="N1003" s="251">
        <v>2020</v>
      </c>
      <c r="O1003" s="251">
        <v>2021</v>
      </c>
      <c r="P1003" s="251">
        <v>2022</v>
      </c>
      <c r="Q1003" s="251">
        <v>2023</v>
      </c>
      <c r="R1003" s="251">
        <v>2024</v>
      </c>
      <c r="S1003" s="251">
        <v>2025</v>
      </c>
      <c r="T1003" s="251">
        <v>2026</v>
      </c>
      <c r="U1003" s="251">
        <v>2027</v>
      </c>
      <c r="V1003" s="251">
        <v>2028</v>
      </c>
      <c r="W1003" s="251">
        <v>2029</v>
      </c>
      <c r="X1003" s="251">
        <v>2030</v>
      </c>
      <c r="Y1003" s="251">
        <v>2031</v>
      </c>
      <c r="Z1003" s="251">
        <v>2032</v>
      </c>
      <c r="AA1003" s="251">
        <v>2033</v>
      </c>
      <c r="AB1003" s="251">
        <v>2034</v>
      </c>
      <c r="AC1003" s="251">
        <v>2035</v>
      </c>
      <c r="AD1003" s="251">
        <v>2036</v>
      </c>
      <c r="AE1003" s="251">
        <v>2037</v>
      </c>
      <c r="AF1003" s="251">
        <v>2038</v>
      </c>
      <c r="AG1003" s="251">
        <v>2039</v>
      </c>
      <c r="AH1003" s="251">
        <v>2040</v>
      </c>
      <c r="AI1003" s="251">
        <v>2041</v>
      </c>
      <c r="AJ1003" s="251">
        <v>2042</v>
      </c>
      <c r="AK1003" s="251">
        <v>2043</v>
      </c>
      <c r="AL1003" s="251">
        <v>2044</v>
      </c>
      <c r="AM1003" s="251">
        <v>2045</v>
      </c>
      <c r="AN1003" s="251">
        <v>2046</v>
      </c>
      <c r="AO1003" s="251">
        <v>2047</v>
      </c>
      <c r="AP1003" s="251">
        <v>2048</v>
      </c>
      <c r="AQ1003" s="251">
        <v>2049</v>
      </c>
      <c r="AR1003" s="251">
        <v>2050</v>
      </c>
    </row>
    <row r="1004" spans="8:44" x14ac:dyDescent="0.25">
      <c r="H1004" s="17" t="str">
        <f t="shared" ref="H1004:H1007" si="267">+$B$1</f>
        <v>DIC5</v>
      </c>
      <c r="J1004" s="273" t="s">
        <v>55</v>
      </c>
      <c r="K1004" s="274" t="s">
        <v>240</v>
      </c>
      <c r="L1004" s="275" t="s">
        <v>747</v>
      </c>
      <c r="M1004" s="276">
        <f>+SUMIFS(Resultados_Dic3!H$3:H$99980,Resultados_Dic3!$F$3:$F$99980,Produccion_UO!$K1004,Resultados_Dic3!$D$3:$D$99980,Produccion_UO!$K1001,Resultados_Dic3!$E$3:$E$99980,Produccion_UO!$J1004,Resultados_Dic3!$A$3:$A$99980,Produccion_UO!$H1004)*$I$978</f>
        <v>62.181399999999996</v>
      </c>
      <c r="N1004" s="277">
        <f>+SUMIFS(Resultados_Dic3!I$3:I$99980,Resultados_Dic3!$F$3:$F$99980,Produccion_UO!$K1004,Resultados_Dic3!$D$3:$D$99980,Produccion_UO!$K1001,Resultados_Dic3!$E$3:$E$99980,Produccion_UO!$J1004,Resultados_Dic3!$A$3:$A$99980,Produccion_UO!$H1004)*$I$978</f>
        <v>54.353099999999998</v>
      </c>
      <c r="O1004" s="277">
        <f>+SUMIFS(Resultados_Dic3!J$3:J$99980,Resultados_Dic3!$F$3:$F$99980,Produccion_UO!$K1004,Resultados_Dic3!$D$3:$D$99980,Produccion_UO!$K1001,Resultados_Dic3!$E$3:$E$99980,Produccion_UO!$J1004,Resultados_Dic3!$A$3:$A$99980,Produccion_UO!$H1004)*$I$978</f>
        <v>55.485239999999997</v>
      </c>
      <c r="P1004" s="277">
        <f>+SUMIFS(Resultados_Dic3!K$3:K$99980,Resultados_Dic3!$F$3:$F$99980,Produccion_UO!$K1004,Resultados_Dic3!$D$3:$D$99980,Produccion_UO!$K1001,Resultados_Dic3!$E$3:$E$99980,Produccion_UO!$J1004,Resultados_Dic3!$A$3:$A$99980,Produccion_UO!$H1004)*$I$978</f>
        <v>56.617379999999997</v>
      </c>
      <c r="Q1004" s="277">
        <f>+SUMIFS(Resultados_Dic3!L$3:L$99980,Resultados_Dic3!$F$3:$F$99980,Produccion_UO!$K1004,Resultados_Dic3!$D$3:$D$99980,Produccion_UO!$K1001,Resultados_Dic3!$E$3:$E$99980,Produccion_UO!$J1004,Resultados_Dic3!$A$3:$A$99980,Produccion_UO!$H1004)*$I$978</f>
        <v>57.749519999999997</v>
      </c>
      <c r="R1004" s="277">
        <f>+SUMIFS(Resultados_Dic3!M$3:M$99980,Resultados_Dic3!$F$3:$F$99980,Produccion_UO!$K1004,Resultados_Dic3!$D$3:$D$99980,Produccion_UO!$K1001,Resultados_Dic3!$E$3:$E$99980,Produccion_UO!$J1004,Resultados_Dic3!$A$3:$A$99980,Produccion_UO!$H1004)*$I$978</f>
        <v>58.881659999999997</v>
      </c>
      <c r="S1004" s="277">
        <f>+SUMIFS(Resultados_Dic3!N$3:N$99980,Resultados_Dic3!$F$3:$F$99980,Produccion_UO!$K1004,Resultados_Dic3!$D$3:$D$99980,Produccion_UO!$K1001,Resultados_Dic3!$E$3:$E$99980,Produccion_UO!$J1004,Resultados_Dic3!$A$3:$A$99980,Produccion_UO!$H1004)*$I$978</f>
        <v>60.013800000000003</v>
      </c>
      <c r="T1004" s="277">
        <f>+SUMIFS(Resultados_Dic3!O$3:O$99980,Resultados_Dic3!$F$3:$F$99980,Produccion_UO!$K1004,Resultados_Dic3!$D$3:$D$99980,Produccion_UO!$K1001,Resultados_Dic3!$E$3:$E$99980,Produccion_UO!$J1004,Resultados_Dic3!$A$3:$A$99980,Produccion_UO!$H1004)*$I$978</f>
        <v>61.532040000000002</v>
      </c>
      <c r="U1004" s="277">
        <f>+SUMIFS(Resultados_Dic3!P$3:P$99980,Resultados_Dic3!$F$3:$F$99980,Produccion_UO!$K1004,Resultados_Dic3!$D$3:$D$99980,Produccion_UO!$K1001,Resultados_Dic3!$E$3:$E$99980,Produccion_UO!$J1004,Resultados_Dic3!$A$3:$A$99980,Produccion_UO!$H1004)*$I$978</f>
        <v>63.050280000000001</v>
      </c>
      <c r="V1004" s="277">
        <f>+SUMIFS(Resultados_Dic3!Q$3:Q$99980,Resultados_Dic3!$F$3:$F$99980,Produccion_UO!$K1004,Resultados_Dic3!$D$3:$D$99980,Produccion_UO!$K1001,Resultados_Dic3!$E$3:$E$99980,Produccion_UO!$J1004,Resultados_Dic3!$A$3:$A$99980,Produccion_UO!$H1004)*$I$978</f>
        <v>64.568520000000007</v>
      </c>
      <c r="W1004" s="277">
        <f>+SUMIFS(Resultados_Dic3!R$3:R$99980,Resultados_Dic3!$F$3:$F$99980,Produccion_UO!$K1004,Resultados_Dic3!$D$3:$D$99980,Produccion_UO!$K1001,Resultados_Dic3!$E$3:$E$99980,Produccion_UO!$J1004,Resultados_Dic3!$A$3:$A$99980,Produccion_UO!$H1004)*$I$978</f>
        <v>66.086759999999998</v>
      </c>
      <c r="X1004" s="277">
        <f>+SUMIFS(Resultados_Dic3!S$3:S$99980,Resultados_Dic3!$F$3:$F$99980,Produccion_UO!$K1004,Resultados_Dic3!$D$3:$D$99980,Produccion_UO!$K1001,Resultados_Dic3!$E$3:$E$99980,Produccion_UO!$J1004,Resultados_Dic3!$A$3:$A$99980,Produccion_UO!$H1004)*$I$978</f>
        <v>67.605000000000004</v>
      </c>
      <c r="Y1004" s="277">
        <f>+SUMIFS(Resultados_Dic3!T$3:T$99980,Resultados_Dic3!$F$3:$F$99980,Produccion_UO!$K1004,Resultados_Dic3!$D$3:$D$99980,Produccion_UO!$K1001,Resultados_Dic3!$E$3:$E$99980,Produccion_UO!$J1004,Resultados_Dic3!$A$3:$A$99980,Produccion_UO!$H1004)*$I$978</f>
        <v>68.968959999999996</v>
      </c>
      <c r="Z1004" s="277">
        <f>+SUMIFS(Resultados_Dic3!U$3:U$99980,Resultados_Dic3!$F$3:$F$99980,Produccion_UO!$K1004,Resultados_Dic3!$D$3:$D$99980,Produccion_UO!$K1001,Resultados_Dic3!$E$3:$E$99980,Produccion_UO!$J1004,Resultados_Dic3!$A$3:$A$99980,Produccion_UO!$H1004)*$I$978</f>
        <v>70.332920000000001</v>
      </c>
      <c r="AA1004" s="277">
        <f>+SUMIFS(Resultados_Dic3!V$3:V$99980,Resultados_Dic3!$F$3:$F$99980,Produccion_UO!$K1004,Resultados_Dic3!$D$3:$D$99980,Produccion_UO!$K1001,Resultados_Dic3!$E$3:$E$99980,Produccion_UO!$J1004,Resultados_Dic3!$A$3:$A$99980,Produccion_UO!$H1004)*$I$978</f>
        <v>71.696879999999993</v>
      </c>
      <c r="AB1004" s="277">
        <f>+SUMIFS(Resultados_Dic3!W$3:W$99980,Resultados_Dic3!$F$3:$F$99980,Produccion_UO!$K1004,Resultados_Dic3!$D$3:$D$99980,Produccion_UO!$K1001,Resultados_Dic3!$E$3:$E$99980,Produccion_UO!$J1004,Resultados_Dic3!$A$3:$A$99980,Produccion_UO!$H1004)*$I$978</f>
        <v>73.060839999999999</v>
      </c>
      <c r="AC1004" s="277">
        <f>+SUMIFS(Resultados_Dic3!X$3:X$99980,Resultados_Dic3!$F$3:$F$99980,Produccion_UO!$K1004,Resultados_Dic3!$D$3:$D$99980,Produccion_UO!$K1001,Resultados_Dic3!$E$3:$E$99980,Produccion_UO!$J1004,Resultados_Dic3!$A$3:$A$99980,Produccion_UO!$H1004)*$I$978</f>
        <v>74.424800000000005</v>
      </c>
      <c r="AD1004" s="277">
        <f>+SUMIFS(Resultados_Dic3!Y$3:Y$99980,Resultados_Dic3!$F$3:$F$99980,Produccion_UO!$K1004,Resultados_Dic3!$D$3:$D$99980,Produccion_UO!$K1001,Resultados_Dic3!$E$3:$E$99980,Produccion_UO!$J1004,Resultados_Dic3!$A$3:$A$99980,Produccion_UO!$H1004)*$I$978</f>
        <v>75.68844</v>
      </c>
      <c r="AE1004" s="277">
        <f>+SUMIFS(Resultados_Dic3!Z$3:Z$99980,Resultados_Dic3!$F$3:$F$99980,Produccion_UO!$K1004,Resultados_Dic3!$D$3:$D$99980,Produccion_UO!$K1001,Resultados_Dic3!$E$3:$E$99980,Produccion_UO!$J1004,Resultados_Dic3!$A$3:$A$99980,Produccion_UO!$H1004)*$I$978</f>
        <v>76.952079999999995</v>
      </c>
      <c r="AF1004" s="277">
        <f>+SUMIFS(Resultados_Dic3!AA$3:AA$99980,Resultados_Dic3!$F$3:$F$99980,Produccion_UO!$K1004,Resultados_Dic3!$D$3:$D$99980,Produccion_UO!$K1001,Resultados_Dic3!$E$3:$E$99980,Produccion_UO!$J1004,Resultados_Dic3!$A$3:$A$99980,Produccion_UO!$H1004)*$I$978</f>
        <v>78.215720000000005</v>
      </c>
      <c r="AG1004" s="277">
        <f>+SUMIFS(Resultados_Dic3!AB$3:AB$99980,Resultados_Dic3!$F$3:$F$99980,Produccion_UO!$K1004,Resultados_Dic3!$D$3:$D$99980,Produccion_UO!$K1001,Resultados_Dic3!$E$3:$E$99980,Produccion_UO!$J1004,Resultados_Dic3!$A$3:$A$99980,Produccion_UO!$H1004)*$I$978</f>
        <v>79.47936</v>
      </c>
      <c r="AH1004" s="277">
        <f>+SUMIFS(Resultados_Dic3!AC$3:AC$99980,Resultados_Dic3!$F$3:$F$99980,Produccion_UO!$K1004,Resultados_Dic3!$D$3:$D$99980,Produccion_UO!$K1001,Resultados_Dic3!$E$3:$E$99980,Produccion_UO!$J1004,Resultados_Dic3!$A$3:$A$99980,Produccion_UO!$H1004)*$I$978</f>
        <v>80.742999999999995</v>
      </c>
      <c r="AI1004" s="277">
        <f>+SUMIFS(Resultados_Dic3!AD$3:AD$99980,Resultados_Dic3!$F$3:$F$99980,Produccion_UO!$K1004,Resultados_Dic3!$D$3:$D$99980,Produccion_UO!$K1001,Resultados_Dic3!$E$3:$E$99980,Produccion_UO!$J1004,Resultados_Dic3!$A$3:$A$99980,Produccion_UO!$H1004)*$I$978</f>
        <v>82.736779999999996</v>
      </c>
      <c r="AJ1004" s="277">
        <f>+SUMIFS(Resultados_Dic3!AE$3:AE$99980,Resultados_Dic3!$F$3:$F$99980,Produccion_UO!$K1004,Resultados_Dic3!$D$3:$D$99980,Produccion_UO!$K1001,Resultados_Dic3!$E$3:$E$99980,Produccion_UO!$J1004,Resultados_Dic3!$A$3:$A$99980,Produccion_UO!$H1004)*$I$978</f>
        <v>84.730559999999997</v>
      </c>
      <c r="AK1004" s="277">
        <f>+SUMIFS(Resultados_Dic3!AF$3:AF$99980,Resultados_Dic3!$F$3:$F$99980,Produccion_UO!$K1004,Resultados_Dic3!$D$3:$D$99980,Produccion_UO!$K1001,Resultados_Dic3!$E$3:$E$99980,Produccion_UO!$J1004,Resultados_Dic3!$A$3:$A$99980,Produccion_UO!$H1004)*$I$978</f>
        <v>86.724339999999998</v>
      </c>
      <c r="AL1004" s="277">
        <f>+SUMIFS(Resultados_Dic3!AG$3:AG$99980,Resultados_Dic3!$F$3:$F$99980,Produccion_UO!$K1004,Resultados_Dic3!$D$3:$D$99980,Produccion_UO!$K1001,Resultados_Dic3!$E$3:$E$99980,Produccion_UO!$J1004,Resultados_Dic3!$A$3:$A$99980,Produccion_UO!$H1004)*$I$978</f>
        <v>88.718119999999999</v>
      </c>
      <c r="AM1004" s="277">
        <f>+SUMIFS(Resultados_Dic3!AH$3:AH$99980,Resultados_Dic3!$F$3:$F$99980,Produccion_UO!$K1004,Resultados_Dic3!$D$3:$D$99980,Produccion_UO!$K1001,Resultados_Dic3!$E$3:$E$99980,Produccion_UO!$J1004,Resultados_Dic3!$A$3:$A$99980,Produccion_UO!$H1004)*$I$978</f>
        <v>90.7119</v>
      </c>
      <c r="AN1004" s="277">
        <f>+SUMIFS(Resultados_Dic3!AI$3:AI$99980,Resultados_Dic3!$F$3:$F$99980,Produccion_UO!$K1004,Resultados_Dic3!$D$3:$D$99980,Produccion_UO!$K1001,Resultados_Dic3!$E$3:$E$99980,Produccion_UO!$J1004,Resultados_Dic3!$A$3:$A$99980,Produccion_UO!$H1004)*$I$978</f>
        <v>93.38082</v>
      </c>
      <c r="AO1004" s="277">
        <f>+SUMIFS(Resultados_Dic3!AJ$3:AJ$99980,Resultados_Dic3!$F$3:$F$99980,Produccion_UO!$K1004,Resultados_Dic3!$D$3:$D$99980,Produccion_UO!$K1001,Resultados_Dic3!$E$3:$E$99980,Produccion_UO!$J1004,Resultados_Dic3!$A$3:$A$99980,Produccion_UO!$H1004)*$I$978</f>
        <v>96.04974</v>
      </c>
      <c r="AP1004" s="277">
        <f>+SUMIFS(Resultados_Dic3!AK$3:AK$99980,Resultados_Dic3!$F$3:$F$99980,Produccion_UO!$K1004,Resultados_Dic3!$D$3:$D$99980,Produccion_UO!$K1001,Resultados_Dic3!$E$3:$E$99980,Produccion_UO!$J1004,Resultados_Dic3!$A$3:$A$99980,Produccion_UO!$H1004)*$I$978</f>
        <v>98.71866</v>
      </c>
      <c r="AQ1004" s="277">
        <f>+SUMIFS(Resultados_Dic3!AL$3:AL$99980,Resultados_Dic3!$F$3:$F$99980,Produccion_UO!$K1004,Resultados_Dic3!$D$3:$D$99980,Produccion_UO!$K1001,Resultados_Dic3!$E$3:$E$99980,Produccion_UO!$J1004,Resultados_Dic3!$A$3:$A$99980,Produccion_UO!$H1004)*$I$978</f>
        <v>101.38758</v>
      </c>
      <c r="AR1004" s="278">
        <f>+SUMIFS(Resultados_Dic3!AM$3:AM$99980,Resultados_Dic3!$F$3:$F$99980,Produccion_UO!$K1004,Resultados_Dic3!$D$3:$D$99980,Produccion_UO!$K1001,Resultados_Dic3!$E$3:$E$99980,Produccion_UO!$J1004,Resultados_Dic3!$A$3:$A$99980,Produccion_UO!$H1004)*$I$978</f>
        <v>104.0565</v>
      </c>
    </row>
    <row r="1005" spans="8:44" x14ac:dyDescent="0.25">
      <c r="H1005" s="17" t="str">
        <f t="shared" si="267"/>
        <v>DIC5</v>
      </c>
      <c r="I1005" s="24"/>
      <c r="J1005" s="24" t="s">
        <v>66</v>
      </c>
      <c r="K1005" s="108" t="s">
        <v>240</v>
      </c>
      <c r="L1005" s="264" t="s">
        <v>750</v>
      </c>
      <c r="M1005" s="270">
        <f>+SUMIFS(Resultados_Dic3!H$3:H$99980,Resultados_Dic3!$F$3:$F$99980,Produccion_UO!$K1005,Resultados_Dic3!$D$3:$D$99980,Produccion_UO!$L1001,Resultados_Dic3!$E$3:$E$99980,Produccion_UO!$J1005,Resultados_Dic3!$A$3:$A$99980,Produccion_UO!$H1005)*$I$978</f>
        <v>59.019300000000001</v>
      </c>
      <c r="N1005" s="21">
        <f>+SUMIFS(Resultados_Dic3!I$3:I$99980,Resultados_Dic3!$F$3:$F$99980,Produccion_UO!$K1005,Resultados_Dic3!$D$3:$D$99980,Produccion_UO!$L1001,Resultados_Dic3!$E$3:$E$99980,Produccion_UO!$J1005,Resultados_Dic3!$A$3:$A$99980,Produccion_UO!$H1005)*$I$978</f>
        <v>51.586199999999998</v>
      </c>
      <c r="O1005" s="21">
        <f>+SUMIFS(Resultados_Dic3!J$3:J$99980,Resultados_Dic3!$F$3:$F$99980,Produccion_UO!$K1005,Resultados_Dic3!$D$3:$D$99980,Produccion_UO!$L1001,Resultados_Dic3!$E$3:$E$99980,Produccion_UO!$J1005,Resultados_Dic3!$A$3:$A$99980,Produccion_UO!$H1005)*$I$978</f>
        <v>52.602140098254402</v>
      </c>
      <c r="P1005" s="21">
        <f>+SUMIFS(Resultados_Dic3!K$3:K$99980,Resultados_Dic3!$F$3:$F$99980,Produccion_UO!$K1005,Resultados_Dic3!$D$3:$D$99980,Produccion_UO!$L1001,Resultados_Dic3!$E$3:$E$99980,Produccion_UO!$J1005,Resultados_Dic3!$A$3:$A$99980,Produccion_UO!$H1005)*$I$978</f>
        <v>53.615690147381599</v>
      </c>
      <c r="Q1005" s="21">
        <f>+SUMIFS(Resultados_Dic3!L$3:L$99980,Resultados_Dic3!$F$3:$F$99980,Produccion_UO!$K1005,Resultados_Dic3!$D$3:$D$99980,Produccion_UO!$L1001,Resultados_Dic3!$E$3:$E$99980,Produccion_UO!$J1005,Resultados_Dic3!$A$3:$A$99980,Produccion_UO!$H1005)*$I$978</f>
        <v>54.626850147381603</v>
      </c>
      <c r="R1005" s="21">
        <f>+SUMIFS(Resultados_Dic3!M$3:M$99980,Resultados_Dic3!$F$3:$F$99980,Produccion_UO!$K1005,Resultados_Dic3!$D$3:$D$99980,Produccion_UO!$L1001,Resultados_Dic3!$E$3:$E$99980,Produccion_UO!$J1005,Resultados_Dic3!$A$3:$A$99980,Produccion_UO!$H1005)*$I$978</f>
        <v>55.6356200982544</v>
      </c>
      <c r="S1005" s="21">
        <f>+SUMIFS(Resultados_Dic3!N$3:N$99980,Resultados_Dic3!$F$3:$F$99980,Produccion_UO!$K1005,Resultados_Dic3!$D$3:$D$99980,Produccion_UO!$L1001,Resultados_Dic3!$E$3:$E$99980,Produccion_UO!$J1005,Resultados_Dic3!$A$3:$A$99980,Produccion_UO!$H1005)*$I$978</f>
        <v>56.642000000000003</v>
      </c>
      <c r="T1005" s="21">
        <f>+SUMIFS(Resultados_Dic3!O$3:O$99980,Resultados_Dic3!$F$3:$F$99980,Produccion_UO!$K1005,Resultados_Dic3!$D$3:$D$99980,Produccion_UO!$L1001,Resultados_Dic3!$E$3:$E$99980,Produccion_UO!$J1005,Resultados_Dic3!$A$3:$A$99980,Produccion_UO!$H1005)*$I$978</f>
        <v>58.038970046605797</v>
      </c>
      <c r="U1005" s="21">
        <f>+SUMIFS(Resultados_Dic3!P$3:P$99980,Resultados_Dic3!$F$3:$F$99980,Produccion_UO!$K1005,Resultados_Dic3!$D$3:$D$99980,Produccion_UO!$L1001,Resultados_Dic3!$E$3:$E$99980,Produccion_UO!$J1005,Resultados_Dic3!$A$3:$A$99980,Produccion_UO!$H1005)*$I$978</f>
        <v>59.434165069908801</v>
      </c>
      <c r="V1005" s="21">
        <f>+SUMIFS(Resultados_Dic3!Q$3:Q$99980,Resultados_Dic3!$F$3:$F$99980,Produccion_UO!$K1005,Resultados_Dic3!$D$3:$D$99980,Produccion_UO!$L1001,Resultados_Dic3!$E$3:$E$99980,Produccion_UO!$J1005,Resultados_Dic3!$A$3:$A$99980,Produccion_UO!$H1005)*$I$978</f>
        <v>60.8275850699088</v>
      </c>
      <c r="W1005" s="21">
        <f>+SUMIFS(Resultados_Dic3!R$3:R$99980,Resultados_Dic3!$F$3:$F$99980,Produccion_UO!$K1005,Resultados_Dic3!$D$3:$D$99980,Produccion_UO!$L1001,Resultados_Dic3!$E$3:$E$99980,Produccion_UO!$J1005,Resultados_Dic3!$A$3:$A$99980,Produccion_UO!$H1005)*$I$978</f>
        <v>62.219230046605801</v>
      </c>
      <c r="X1005" s="21">
        <f>+SUMIFS(Resultados_Dic3!S$3:S$99980,Resultados_Dic3!$F$3:$F$99980,Produccion_UO!$K1005,Resultados_Dic3!$D$3:$D$99980,Produccion_UO!$L1001,Resultados_Dic3!$E$3:$E$99980,Produccion_UO!$J1005,Resultados_Dic3!$A$3:$A$99980,Produccion_UO!$H1005)*$I$978</f>
        <v>63.609099999999998</v>
      </c>
      <c r="Y1005" s="21">
        <f>+SUMIFS(Resultados_Dic3!T$3:T$99980,Resultados_Dic3!$F$3:$F$99980,Produccion_UO!$K1005,Resultados_Dic3!$D$3:$D$99980,Produccion_UO!$L1001,Resultados_Dic3!$E$3:$E$99980,Produccion_UO!$J1005,Resultados_Dic3!$A$3:$A$99980,Produccion_UO!$H1005)*$I$978</f>
        <v>64.858745506343695</v>
      </c>
      <c r="Z1005" s="21">
        <f>+SUMIFS(Resultados_Dic3!U$3:U$99980,Resultados_Dic3!$F$3:$F$99980,Produccion_UO!$K1005,Resultados_Dic3!$D$3:$D$99980,Produccion_UO!$L1001,Resultados_Dic3!$E$3:$E$99980,Produccion_UO!$J1005,Resultados_Dic3!$A$3:$A$99980,Produccion_UO!$H1005)*$I$978</f>
        <v>66.107058259515597</v>
      </c>
      <c r="AA1005" s="21">
        <f>+SUMIFS(Resultados_Dic3!V$3:V$99980,Resultados_Dic3!$F$3:$F$99980,Produccion_UO!$K1005,Resultados_Dic3!$D$3:$D$99980,Produccion_UO!$L1001,Resultados_Dic3!$E$3:$E$99980,Produccion_UO!$J1005,Resultados_Dic3!$A$3:$A$99980,Produccion_UO!$H1005)*$I$978</f>
        <v>67.354038259515605</v>
      </c>
      <c r="AB1005" s="21">
        <f>+SUMIFS(Resultados_Dic3!W$3:W$99980,Resultados_Dic3!$F$3:$F$99980,Produccion_UO!$K1005,Resultados_Dic3!$D$3:$D$99980,Produccion_UO!$L1001,Resultados_Dic3!$E$3:$E$99980,Produccion_UO!$J1005,Resultados_Dic3!$A$3:$A$99980,Produccion_UO!$H1005)*$I$978</f>
        <v>68.599685506343704</v>
      </c>
      <c r="AC1005" s="21">
        <f>+SUMIFS(Resultados_Dic3!X$3:X$99980,Resultados_Dic3!$F$3:$F$99980,Produccion_UO!$K1005,Resultados_Dic3!$D$3:$D$99980,Produccion_UO!$L1001,Resultados_Dic3!$E$3:$E$99980,Produccion_UO!$J1005,Resultados_Dic3!$A$3:$A$99980,Produccion_UO!$H1005)*$I$978</f>
        <v>69.843999999999994</v>
      </c>
      <c r="AD1005" s="21">
        <f>+SUMIFS(Resultados_Dic3!Y$3:Y$99980,Resultados_Dic3!$F$3:$F$99980,Produccion_UO!$K1005,Resultados_Dic3!$D$3:$D$99980,Produccion_UO!$L1001,Resultados_Dic3!$E$3:$E$99980,Produccion_UO!$J1005,Resultados_Dic3!$A$3:$A$99980,Produccion_UO!$H1005)*$I$978</f>
        <v>70.986496138147899</v>
      </c>
      <c r="AE1005" s="21">
        <f>+SUMIFS(Resultados_Dic3!Z$3:Z$99980,Resultados_Dic3!$F$3:$F$99980,Produccion_UO!$K1005,Resultados_Dic3!$D$3:$D$99980,Produccion_UO!$L1001,Resultados_Dic3!$E$3:$E$99980,Produccion_UO!$J1005,Resultados_Dic3!$A$3:$A$99980,Produccion_UO!$H1005)*$I$978</f>
        <v>72.127544207221803</v>
      </c>
      <c r="AF1005" s="21">
        <f>+SUMIFS(Resultados_Dic3!AA$3:AA$99980,Resultados_Dic3!$F$3:$F$99980,Produccion_UO!$K1005,Resultados_Dic3!$D$3:$D$99980,Produccion_UO!$L1001,Resultados_Dic3!$E$3:$E$99980,Produccion_UO!$J1005,Resultados_Dic3!$A$3:$A$99980,Produccion_UO!$H1005)*$I$978</f>
        <v>73.267144207221804</v>
      </c>
      <c r="AG1005" s="21">
        <f>+SUMIFS(Resultados_Dic3!AB$3:AB$99980,Resultados_Dic3!$F$3:$F$99980,Produccion_UO!$K1005,Resultados_Dic3!$D$3:$D$99980,Produccion_UO!$L1001,Resultados_Dic3!$E$3:$E$99980,Produccion_UO!$J1005,Resultados_Dic3!$A$3:$A$99980,Produccion_UO!$H1005)*$I$978</f>
        <v>74.405296138147904</v>
      </c>
      <c r="AH1005" s="21">
        <f>+SUMIFS(Resultados_Dic3!AC$3:AC$99980,Resultados_Dic3!$F$3:$F$99980,Produccion_UO!$K1005,Resultados_Dic3!$D$3:$D$99980,Produccion_UO!$L1001,Resultados_Dic3!$E$3:$E$99980,Produccion_UO!$J1005,Resultados_Dic3!$A$3:$A$99980,Produccion_UO!$H1005)*$I$978</f>
        <v>75.542000000000002</v>
      </c>
      <c r="AI1005" s="21">
        <f>+SUMIFS(Resultados_Dic3!AD$3:AD$99980,Resultados_Dic3!$F$3:$F$99980,Produccion_UO!$K1005,Resultados_Dic3!$D$3:$D$99980,Produccion_UO!$L1001,Resultados_Dic3!$E$3:$E$99980,Produccion_UO!$J1005,Resultados_Dic3!$A$3:$A$99980,Produccion_UO!$H1005)*$I$978</f>
        <v>77.380252203832399</v>
      </c>
      <c r="AJ1005" s="21">
        <f>+SUMIFS(Resultados_Dic3!AE$3:AE$99980,Resultados_Dic3!$F$3:$F$99980,Produccion_UO!$K1005,Resultados_Dic3!$D$3:$D$99980,Produccion_UO!$L1001,Resultados_Dic3!$E$3:$E$99980,Produccion_UO!$J1005,Resultados_Dic3!$A$3:$A$99980,Produccion_UO!$H1005)*$I$978</f>
        <v>79.217198305748596</v>
      </c>
      <c r="AK1005" s="21">
        <f>+SUMIFS(Resultados_Dic3!AF$3:AF$99980,Resultados_Dic3!$F$3:$F$99980,Produccion_UO!$K1005,Resultados_Dic3!$D$3:$D$99980,Produccion_UO!$L1001,Resultados_Dic3!$E$3:$E$99980,Produccion_UO!$J1005,Resultados_Dic3!$A$3:$A$99980,Produccion_UO!$H1005)*$I$978</f>
        <v>81.052838305748594</v>
      </c>
      <c r="AL1005" s="21">
        <f>+SUMIFS(Resultados_Dic3!AG$3:AG$99980,Resultados_Dic3!$F$3:$F$99980,Produccion_UO!$K1005,Resultados_Dic3!$D$3:$D$99980,Produccion_UO!$L1001,Resultados_Dic3!$E$3:$E$99980,Produccion_UO!$J1005,Resultados_Dic3!$A$3:$A$99980,Produccion_UO!$H1005)*$I$978</f>
        <v>82.887172203832407</v>
      </c>
      <c r="AM1005" s="21">
        <f>+SUMIFS(Resultados_Dic3!AH$3:AH$99980,Resultados_Dic3!$F$3:$F$99980,Produccion_UO!$K1005,Resultados_Dic3!$D$3:$D$99980,Produccion_UO!$L1001,Resultados_Dic3!$E$3:$E$99980,Produccion_UO!$J1005,Resultados_Dic3!$A$3:$A$99980,Produccion_UO!$H1005)*$I$978</f>
        <v>84.720200000000006</v>
      </c>
      <c r="AN1005" s="21">
        <f>+SUMIFS(Resultados_Dic3!AI$3:AI$99980,Resultados_Dic3!$F$3:$F$99980,Produccion_UO!$K1005,Resultados_Dic3!$D$3:$D$99980,Produccion_UO!$L1001,Resultados_Dic3!$E$3:$E$99980,Produccion_UO!$J1005,Resultados_Dic3!$A$3:$A$99980,Produccion_UO!$H1005)*$I$978</f>
        <v>87.200167879303507</v>
      </c>
      <c r="AO1005" s="21">
        <f>+SUMIFS(Resultados_Dic3!AJ$3:AJ$99980,Resultados_Dic3!$F$3:$F$99980,Produccion_UO!$K1005,Resultados_Dic3!$D$3:$D$99980,Produccion_UO!$L1001,Resultados_Dic3!$E$3:$E$99980,Produccion_UO!$J1005,Resultados_Dic3!$A$3:$A$99980,Produccion_UO!$H1005)*$I$978</f>
        <v>89.679411818955302</v>
      </c>
      <c r="AP1005" s="21">
        <f>+SUMIFS(Resultados_Dic3!AK$3:AK$99980,Resultados_Dic3!$F$3:$F$99980,Produccion_UO!$K1005,Resultados_Dic3!$D$3:$D$99980,Produccion_UO!$L1001,Resultados_Dic3!$E$3:$E$99980,Produccion_UO!$J1005,Resultados_Dic3!$A$3:$A$99980,Produccion_UO!$H1005)*$I$978</f>
        <v>92.157931818955305</v>
      </c>
      <c r="AQ1005" s="21">
        <f>+SUMIFS(Resultados_Dic3!AL$3:AL$99980,Resultados_Dic3!$F$3:$F$99980,Produccion_UO!$K1005,Resultados_Dic3!$D$3:$D$99980,Produccion_UO!$L1001,Resultados_Dic3!$E$3:$E$99980,Produccion_UO!$J1005,Resultados_Dic3!$A$3:$A$99980,Produccion_UO!$H1005)*$I$978</f>
        <v>94.635727879303502</v>
      </c>
      <c r="AR1005" s="226">
        <f>+SUMIFS(Resultados_Dic3!AM$3:AM$99980,Resultados_Dic3!$F$3:$F$99980,Produccion_UO!$K1005,Resultados_Dic3!$D$3:$D$99980,Produccion_UO!$L1001,Resultados_Dic3!$E$3:$E$99980,Produccion_UO!$J1005,Resultados_Dic3!$A$3:$A$99980,Produccion_UO!$H1005)*$I$978</f>
        <v>97.112799999999993</v>
      </c>
    </row>
    <row r="1006" spans="8:44" x14ac:dyDescent="0.25">
      <c r="H1006" s="17" t="str">
        <f t="shared" si="267"/>
        <v>DIC5</v>
      </c>
      <c r="I1006" s="24"/>
      <c r="J1006" s="24" t="s">
        <v>71</v>
      </c>
      <c r="K1006" s="108" t="s">
        <v>240</v>
      </c>
      <c r="L1006" s="264" t="s">
        <v>43</v>
      </c>
      <c r="M1006" s="270">
        <f>+SUMIFS(Resultados_Dic3!H$3:H$99980,Resultados_Dic3!$F$3:$F$99980,Produccion_UO!$K1006,Resultados_Dic3!$D$3:$D$99980,Produccion_UO!$L1001,Resultados_Dic3!$E$3:$E$99980,Produccion_UO!$J1006,Resultados_Dic3!$A$3:$A$99980,Produccion_UO!$H1006)*$I$978</f>
        <v>3.1621000000000001</v>
      </c>
      <c r="N1006" s="21">
        <f>+SUMIFS(Resultados_Dic3!I$3:I$99980,Resultados_Dic3!$F$3:$F$99980,Produccion_UO!$K1006,Resultados_Dic3!$D$3:$D$99980,Produccion_UO!$L1001,Resultados_Dic3!$E$3:$E$99980,Produccion_UO!$J1006,Resultados_Dic3!$A$3:$A$99980,Produccion_UO!$H1006)*$I$978</f>
        <v>2.7669000000000001</v>
      </c>
      <c r="O1006" s="21">
        <f>+SUMIFS(Resultados_Dic3!J$3:J$99980,Resultados_Dic3!$F$3:$F$99980,Produccion_UO!$K1006,Resultados_Dic3!$D$3:$D$99980,Produccion_UO!$L1001,Resultados_Dic3!$E$3:$E$99980,Produccion_UO!$J1006,Resultados_Dic3!$A$3:$A$99980,Produccion_UO!$H1006)*$I$978</f>
        <v>2.8830999017455801</v>
      </c>
      <c r="P1006" s="21">
        <f>+SUMIFS(Resultados_Dic3!K$3:K$99980,Resultados_Dic3!$F$3:$F$99980,Produccion_UO!$K1006,Resultados_Dic3!$D$3:$D$99980,Produccion_UO!$L1001,Resultados_Dic3!$E$3:$E$99980,Produccion_UO!$J1006,Resultados_Dic3!$A$3:$A$99980,Produccion_UO!$H1006)*$I$978</f>
        <v>3.0016898526183602</v>
      </c>
      <c r="Q1006" s="21">
        <f>+SUMIFS(Resultados_Dic3!L$3:L$99980,Resultados_Dic3!$F$3:$F$99980,Produccion_UO!$K1006,Resultados_Dic3!$D$3:$D$99980,Produccion_UO!$L1001,Resultados_Dic3!$E$3:$E$99980,Produccion_UO!$J1006,Resultados_Dic3!$A$3:$A$99980,Produccion_UO!$H1006)*$I$978</f>
        <v>3.1226698526183601</v>
      </c>
      <c r="R1006" s="21">
        <f>+SUMIFS(Resultados_Dic3!M$3:M$99980,Resultados_Dic3!$F$3:$F$99980,Produccion_UO!$K1006,Resultados_Dic3!$D$3:$D$99980,Produccion_UO!$L1001,Resultados_Dic3!$E$3:$E$99980,Produccion_UO!$J1006,Resultados_Dic3!$A$3:$A$99980,Produccion_UO!$H1006)*$I$978</f>
        <v>3.2460399017455699</v>
      </c>
      <c r="S1006" s="21">
        <f>+SUMIFS(Resultados_Dic3!N$3:N$99980,Resultados_Dic3!$F$3:$F$99980,Produccion_UO!$K1006,Resultados_Dic3!$D$3:$D$99980,Produccion_UO!$L1001,Resultados_Dic3!$E$3:$E$99980,Produccion_UO!$J1006,Resultados_Dic3!$A$3:$A$99980,Produccion_UO!$H1006)*$I$978</f>
        <v>3.3717999999999999</v>
      </c>
      <c r="T1006" s="21">
        <f>+SUMIFS(Resultados_Dic3!O$3:O$99980,Resultados_Dic3!$F$3:$F$99980,Produccion_UO!$K1006,Resultados_Dic3!$D$3:$D$99980,Produccion_UO!$L1001,Resultados_Dic3!$E$3:$E$99980,Produccion_UO!$J1006,Resultados_Dic3!$A$3:$A$99980,Produccion_UO!$H1006)*$I$978</f>
        <v>3.4930699533941598</v>
      </c>
      <c r="U1006" s="21">
        <f>+SUMIFS(Resultados_Dic3!P$3:P$99980,Resultados_Dic3!$F$3:$F$99980,Produccion_UO!$K1006,Resultados_Dic3!$D$3:$D$99980,Produccion_UO!$L1001,Resultados_Dic3!$E$3:$E$99980,Produccion_UO!$J1006,Resultados_Dic3!$A$3:$A$99980,Produccion_UO!$H1006)*$I$978</f>
        <v>3.6161149300912401</v>
      </c>
      <c r="V1006" s="21">
        <f>+SUMIFS(Resultados_Dic3!Q$3:Q$99980,Resultados_Dic3!$F$3:$F$99980,Produccion_UO!$K1006,Resultados_Dic3!$D$3:$D$99980,Produccion_UO!$L1001,Resultados_Dic3!$E$3:$E$99980,Produccion_UO!$J1006,Resultados_Dic3!$A$3:$A$99980,Produccion_UO!$H1006)*$I$978</f>
        <v>3.7409349300912398</v>
      </c>
      <c r="W1006" s="21">
        <f>+SUMIFS(Resultados_Dic3!R$3:R$99980,Resultados_Dic3!$F$3:$F$99980,Produccion_UO!$K1006,Resultados_Dic3!$D$3:$D$99980,Produccion_UO!$L1001,Resultados_Dic3!$E$3:$E$99980,Produccion_UO!$J1006,Resultados_Dic3!$A$3:$A$99980,Produccion_UO!$H1006)*$I$978</f>
        <v>3.8675299533941598</v>
      </c>
      <c r="X1006" s="21">
        <f>+SUMIFS(Resultados_Dic3!S$3:S$99980,Resultados_Dic3!$F$3:$F$99980,Produccion_UO!$K1006,Resultados_Dic3!$D$3:$D$99980,Produccion_UO!$L1001,Resultados_Dic3!$E$3:$E$99980,Produccion_UO!$J1006,Resultados_Dic3!$A$3:$A$99980,Produccion_UO!$H1006)*$I$978</f>
        <v>3.9958999999999998</v>
      </c>
      <c r="Y1006" s="21">
        <f>+SUMIFS(Resultados_Dic3!T$3:T$99980,Resultados_Dic3!$F$3:$F$99980,Produccion_UO!$K1006,Resultados_Dic3!$D$3:$D$99980,Produccion_UO!$L1001,Resultados_Dic3!$E$3:$E$99980,Produccion_UO!$J1006,Resultados_Dic3!$A$3:$A$99980,Produccion_UO!$H1006)*$I$978</f>
        <v>4.1102144936562697</v>
      </c>
      <c r="Z1006" s="21">
        <f>+SUMIFS(Resultados_Dic3!U$3:U$99980,Resultados_Dic3!$F$3:$F$99980,Produccion_UO!$K1006,Resultados_Dic3!$D$3:$D$99980,Produccion_UO!$L1001,Resultados_Dic3!$E$3:$E$99980,Produccion_UO!$J1006,Resultados_Dic3!$A$3:$A$99980,Produccion_UO!$H1006)*$I$978</f>
        <v>4.2258617404844001</v>
      </c>
      <c r="AA1006" s="21">
        <f>+SUMIFS(Resultados_Dic3!V$3:V$99980,Resultados_Dic3!$F$3:$F$99980,Produccion_UO!$K1006,Resultados_Dic3!$D$3:$D$99980,Produccion_UO!$L1001,Resultados_Dic3!$E$3:$E$99980,Produccion_UO!$J1006,Resultados_Dic3!$A$3:$A$99980,Produccion_UO!$H1006)*$I$978</f>
        <v>4.3428417404844</v>
      </c>
      <c r="AB1006" s="21">
        <f>+SUMIFS(Resultados_Dic3!W$3:W$99980,Resultados_Dic3!$F$3:$F$99980,Produccion_UO!$K1006,Resultados_Dic3!$D$3:$D$99980,Produccion_UO!$L1001,Resultados_Dic3!$E$3:$E$99980,Produccion_UO!$J1006,Resultados_Dic3!$A$3:$A$99980,Produccion_UO!$H1006)*$I$978</f>
        <v>4.4611544936562604</v>
      </c>
      <c r="AC1006" s="21">
        <f>+SUMIFS(Resultados_Dic3!X$3:X$99980,Resultados_Dic3!$F$3:$F$99980,Produccion_UO!$K1006,Resultados_Dic3!$D$3:$D$99980,Produccion_UO!$L1001,Resultados_Dic3!$E$3:$E$99980,Produccion_UO!$J1006,Resultados_Dic3!$A$3:$A$99980,Produccion_UO!$H1006)*$I$978</f>
        <v>4.5808</v>
      </c>
      <c r="AD1006" s="21">
        <f>+SUMIFS(Resultados_Dic3!Y$3:Y$99980,Resultados_Dic3!$F$3:$F$99980,Produccion_UO!$K1006,Resultados_Dic3!$D$3:$D$99980,Produccion_UO!$L1001,Resultados_Dic3!$E$3:$E$99980,Produccion_UO!$J1006,Resultados_Dic3!$A$3:$A$99980,Produccion_UO!$H1006)*$I$978</f>
        <v>4.7019438618521203</v>
      </c>
      <c r="AE1006" s="21">
        <f>+SUMIFS(Resultados_Dic3!Z$3:Z$99980,Resultados_Dic3!$F$3:$F$99980,Produccion_UO!$K1006,Resultados_Dic3!$D$3:$D$99980,Produccion_UO!$L1001,Resultados_Dic3!$E$3:$E$99980,Produccion_UO!$J1006,Resultados_Dic3!$A$3:$A$99980,Produccion_UO!$H1006)*$I$978</f>
        <v>4.82453579277818</v>
      </c>
      <c r="AF1006" s="21">
        <f>+SUMIFS(Resultados_Dic3!AA$3:AA$99980,Resultados_Dic3!$F$3:$F$99980,Produccion_UO!$K1006,Resultados_Dic3!$D$3:$D$99980,Produccion_UO!$L1001,Resultados_Dic3!$E$3:$E$99980,Produccion_UO!$J1006,Resultados_Dic3!$A$3:$A$99980,Produccion_UO!$H1006)*$I$978</f>
        <v>4.9485757927781799</v>
      </c>
      <c r="AG1006" s="21">
        <f>+SUMIFS(Resultados_Dic3!AB$3:AB$99980,Resultados_Dic3!$F$3:$F$99980,Produccion_UO!$K1006,Resultados_Dic3!$D$3:$D$99980,Produccion_UO!$L1001,Resultados_Dic3!$E$3:$E$99980,Produccion_UO!$J1006,Resultados_Dic3!$A$3:$A$99980,Produccion_UO!$H1006)*$I$978</f>
        <v>5.0740638618521201</v>
      </c>
      <c r="AH1006" s="21">
        <f>+SUMIFS(Resultados_Dic3!AC$3:AC$99980,Resultados_Dic3!$F$3:$F$99980,Produccion_UO!$K1006,Resultados_Dic3!$D$3:$D$99980,Produccion_UO!$L1001,Resultados_Dic3!$E$3:$E$99980,Produccion_UO!$J1006,Resultados_Dic3!$A$3:$A$99980,Produccion_UO!$H1006)*$I$978</f>
        <v>5.2009999999999996</v>
      </c>
      <c r="AI1006" s="21">
        <f>+SUMIFS(Resultados_Dic3!AD$3:AD$99980,Resultados_Dic3!$F$3:$F$99980,Produccion_UO!$K1006,Resultados_Dic3!$D$3:$D$99980,Produccion_UO!$L1001,Resultados_Dic3!$E$3:$E$99980,Produccion_UO!$J1006,Resultados_Dic3!$A$3:$A$99980,Produccion_UO!$H1006)*$I$978</f>
        <v>5.3565277961676001</v>
      </c>
      <c r="AJ1006" s="21">
        <f>+SUMIFS(Resultados_Dic3!AE$3:AE$99980,Resultados_Dic3!$F$3:$F$99980,Produccion_UO!$K1006,Resultados_Dic3!$D$3:$D$99980,Produccion_UO!$L1001,Resultados_Dic3!$E$3:$E$99980,Produccion_UO!$J1006,Resultados_Dic3!$A$3:$A$99980,Produccion_UO!$H1006)*$I$978</f>
        <v>5.5133616942513903</v>
      </c>
      <c r="AK1006" s="21">
        <f>+SUMIFS(Resultados_Dic3!AF$3:AF$99980,Resultados_Dic3!$F$3:$F$99980,Produccion_UO!$K1006,Resultados_Dic3!$D$3:$D$99980,Produccion_UO!$L1001,Resultados_Dic3!$E$3:$E$99980,Produccion_UO!$J1006,Resultados_Dic3!$A$3:$A$99980,Produccion_UO!$H1006)*$I$978</f>
        <v>5.6715016942513898</v>
      </c>
      <c r="AL1006" s="21">
        <f>+SUMIFS(Resultados_Dic3!AG$3:AG$99980,Resultados_Dic3!$F$3:$F$99980,Produccion_UO!$K1006,Resultados_Dic3!$D$3:$D$99980,Produccion_UO!$L1001,Resultados_Dic3!$E$3:$E$99980,Produccion_UO!$J1006,Resultados_Dic3!$A$3:$A$99980,Produccion_UO!$H1006)*$I$978</f>
        <v>5.8309477961675897</v>
      </c>
      <c r="AM1006" s="21">
        <f>+SUMIFS(Resultados_Dic3!AH$3:AH$99980,Resultados_Dic3!$F$3:$F$99980,Produccion_UO!$K1006,Resultados_Dic3!$D$3:$D$99980,Produccion_UO!$L1001,Resultados_Dic3!$E$3:$E$99980,Produccion_UO!$J1006,Resultados_Dic3!$A$3:$A$99980,Produccion_UO!$H1006)*$I$978</f>
        <v>5.9916999999999998</v>
      </c>
      <c r="AN1006" s="21">
        <f>+SUMIFS(Resultados_Dic3!AI$3:AI$99980,Resultados_Dic3!$F$3:$F$99980,Produccion_UO!$K1006,Resultados_Dic3!$D$3:$D$99980,Produccion_UO!$L1001,Resultados_Dic3!$E$3:$E$99980,Produccion_UO!$J1006,Resultados_Dic3!$A$3:$A$99980,Produccion_UO!$H1006)*$I$978</f>
        <v>6.1806521206964602</v>
      </c>
      <c r="AO1006" s="21">
        <f>+SUMIFS(Resultados_Dic3!AJ$3:AJ$99980,Resultados_Dic3!$F$3:$F$99980,Produccion_UO!$K1006,Resultados_Dic3!$D$3:$D$99980,Produccion_UO!$L1001,Resultados_Dic3!$E$3:$E$99980,Produccion_UO!$J1006,Resultados_Dic3!$A$3:$A$99980,Produccion_UO!$H1006)*$I$978</f>
        <v>6.3703281810446901</v>
      </c>
      <c r="AP1006" s="21">
        <f>+SUMIFS(Resultados_Dic3!AK$3:AK$99980,Resultados_Dic3!$F$3:$F$99980,Produccion_UO!$K1006,Resultados_Dic3!$D$3:$D$99980,Produccion_UO!$L1001,Resultados_Dic3!$E$3:$E$99980,Produccion_UO!$J1006,Resultados_Dic3!$A$3:$A$99980,Produccion_UO!$H1006)*$I$978</f>
        <v>6.5607281810446896</v>
      </c>
      <c r="AQ1006" s="21">
        <f>+SUMIFS(Resultados_Dic3!AL$3:AL$99980,Resultados_Dic3!$F$3:$F$99980,Produccion_UO!$K1006,Resultados_Dic3!$D$3:$D$99980,Produccion_UO!$L1001,Resultados_Dic3!$E$3:$E$99980,Produccion_UO!$J1006,Resultados_Dic3!$A$3:$A$99980,Produccion_UO!$H1006)*$I$978</f>
        <v>6.7518521206964603</v>
      </c>
      <c r="AR1006" s="226">
        <f>+SUMIFS(Resultados_Dic3!AM$3:AM$99980,Resultados_Dic3!$F$3:$F$99980,Produccion_UO!$K1006,Resultados_Dic3!$D$3:$D$99980,Produccion_UO!$L1001,Resultados_Dic3!$E$3:$E$99980,Produccion_UO!$J1006,Resultados_Dic3!$A$3:$A$99980,Produccion_UO!$H1006)*$I$978</f>
        <v>6.9436999999999998</v>
      </c>
    </row>
    <row r="1007" spans="8:44" x14ac:dyDescent="0.25">
      <c r="H1007" s="17" t="str">
        <f t="shared" si="267"/>
        <v>DIC5</v>
      </c>
      <c r="I1007" s="24"/>
      <c r="J1007" s="24" t="s">
        <v>158</v>
      </c>
      <c r="K1007" s="108" t="s">
        <v>240</v>
      </c>
      <c r="L1007" s="264" t="s">
        <v>755</v>
      </c>
      <c r="M1007" s="270">
        <f>+SUMIFS(Resultados_Dic3!H$3:H$99980,Resultados_Dic3!$F$3:$F$99980,Produccion_UO!$K1007,Resultados_Dic3!$D$3:$D$99980,Produccion_UO!$K1001,Resultados_Dic3!$E$3:$E$99980,Produccion_UO!$J1007,Resultados_Dic3!$A$3:$A$99980,Produccion_UO!$H1007)*$I$978</f>
        <v>3427.41330385121</v>
      </c>
      <c r="N1007" s="270">
        <f>+SUMIFS(Resultados_Dic3!I$3:I$99980,Resultados_Dic3!$F$3:$F$99980,Produccion_UO!$K1007,Resultados_Dic3!$D$3:$D$99980,Produccion_UO!$K1001,Resultados_Dic3!$E$3:$E$99980,Produccion_UO!$J1007,Resultados_Dic3!$A$3:$A$99980,Produccion_UO!$H1007)*$I$978</f>
        <v>2995.8967619892901</v>
      </c>
      <c r="O1007" s="270">
        <f>+SUMIFS(Resultados_Dic3!J$3:J$99980,Resultados_Dic3!$F$3:$F$99980,Produccion_UO!$K1007,Resultados_Dic3!$D$3:$D$99980,Produccion_UO!$K1001,Resultados_Dic3!$E$3:$E$99980,Produccion_UO!$J1007,Resultados_Dic3!$A$3:$A$99980,Produccion_UO!$H1007)*$I$978</f>
        <v>3057.8161923535499</v>
      </c>
      <c r="P1007" s="270">
        <f>+SUMIFS(Resultados_Dic3!K$3:K$99980,Resultados_Dic3!$F$3:$F$99980,Produccion_UO!$K1007,Resultados_Dic3!$D$3:$D$99980,Produccion_UO!$K1001,Resultados_Dic3!$E$3:$E$99980,Produccion_UO!$J1007,Resultados_Dic3!$A$3:$A$99980,Produccion_UO!$H1007)*$I$978</f>
        <v>3119.7159053461801</v>
      </c>
      <c r="Q1007" s="270">
        <f>+SUMIFS(Resultados_Dic3!L$3:L$99980,Resultados_Dic3!$F$3:$F$99980,Produccion_UO!$K1007,Resultados_Dic3!$D$3:$D$99980,Produccion_UO!$K1001,Resultados_Dic3!$E$3:$E$99980,Produccion_UO!$J1007,Resultados_Dic3!$A$3:$A$99980,Produccion_UO!$H1007)*$I$978</f>
        <v>3181.5959009671901</v>
      </c>
      <c r="R1007" s="270">
        <f>+SUMIFS(Resultados_Dic3!M$3:M$99980,Resultados_Dic3!$F$3:$F$99980,Produccion_UO!$K1007,Resultados_Dic3!$D$3:$D$99980,Produccion_UO!$K1001,Resultados_Dic3!$E$3:$E$99980,Produccion_UO!$J1007,Resultados_Dic3!$A$3:$A$99980,Produccion_UO!$H1007)*$I$978</f>
        <v>3243.45617921657</v>
      </c>
      <c r="S1007" s="270">
        <f>+SUMIFS(Resultados_Dic3!N$3:N$99980,Resultados_Dic3!$F$3:$F$99980,Produccion_UO!$K1007,Resultados_Dic3!$D$3:$D$99980,Produccion_UO!$K1001,Resultados_Dic3!$E$3:$E$99980,Produccion_UO!$J1007,Resultados_Dic3!$A$3:$A$99980,Produccion_UO!$H1007)*$I$978</f>
        <v>3305.2967400943298</v>
      </c>
      <c r="T1007" s="270">
        <f>+SUMIFS(Resultados_Dic3!O$3:O$99980,Resultados_Dic3!$F$3:$F$99980,Produccion_UO!$K1007,Resultados_Dic3!$D$3:$D$99980,Produccion_UO!$K1001,Resultados_Dic3!$E$3:$E$99980,Produccion_UO!$J1007,Resultados_Dic3!$A$3:$A$99980,Produccion_UO!$H1007)*$I$978</f>
        <v>3388.6179959494698</v>
      </c>
      <c r="U1007" s="270">
        <f>+SUMIFS(Resultados_Dic3!P$3:P$99980,Resultados_Dic3!$F$3:$F$99980,Produccion_UO!$K1007,Resultados_Dic3!$D$3:$D$99980,Produccion_UO!$K1001,Resultados_Dic3!$E$3:$E$99980,Produccion_UO!$J1007,Resultados_Dic3!$A$3:$A$99980,Produccion_UO!$H1007)*$I$978</f>
        <v>3471.9246082587101</v>
      </c>
      <c r="V1007" s="270">
        <f>+SUMIFS(Resultados_Dic3!Q$3:Q$99980,Resultados_Dic3!$F$3:$F$99980,Produccion_UO!$K1007,Resultados_Dic3!$D$3:$D$99980,Produccion_UO!$K1001,Resultados_Dic3!$E$3:$E$99980,Produccion_UO!$J1007,Resultados_Dic3!$A$3:$A$99980,Produccion_UO!$H1007)*$I$978</f>
        <v>3555.2165770220499</v>
      </c>
      <c r="W1007" s="270">
        <f>+SUMIFS(Resultados_Dic3!R$3:R$99980,Resultados_Dic3!$F$3:$F$99980,Produccion_UO!$K1007,Resultados_Dic3!$D$3:$D$99980,Produccion_UO!$K1001,Resultados_Dic3!$E$3:$E$99980,Produccion_UO!$J1007,Resultados_Dic3!$A$3:$A$99980,Produccion_UO!$H1007)*$I$978</f>
        <v>3638.4939022394801</v>
      </c>
      <c r="X1007" s="270">
        <f>+SUMIFS(Resultados_Dic3!S$3:S$99980,Resultados_Dic3!$F$3:$F$99980,Produccion_UO!$K1007,Resultados_Dic3!$D$3:$D$99980,Produccion_UO!$K1001,Resultados_Dic3!$E$3:$E$99980,Produccion_UO!$J1007,Resultados_Dic3!$A$3:$A$99980,Produccion_UO!$H1007)*$I$978</f>
        <v>3721.7565839109998</v>
      </c>
      <c r="Y1007" s="270">
        <f>+SUMIFS(Resultados_Dic3!T$3:T$99980,Resultados_Dic3!$F$3:$F$99980,Produccion_UO!$K1007,Resultados_Dic3!$D$3:$D$99980,Produccion_UO!$K1001,Resultados_Dic3!$E$3:$E$99980,Produccion_UO!$J1007,Resultados_Dic3!$A$3:$A$99980,Produccion_UO!$H1007)*$I$978</f>
        <v>3796.5666461003402</v>
      </c>
      <c r="Z1007" s="270">
        <f>+SUMIFS(Resultados_Dic3!U$3:U$99980,Resultados_Dic3!$F$3:$F$99980,Produccion_UO!$K1007,Resultados_Dic3!$D$3:$D$99980,Produccion_UO!$K1001,Resultados_Dic3!$E$3:$E$99980,Produccion_UO!$J1007,Resultados_Dic3!$A$3:$A$99980,Produccion_UO!$H1007)*$I$978</f>
        <v>3871.3657133735901</v>
      </c>
      <c r="AA1007" s="270">
        <f>+SUMIFS(Resultados_Dic3!V$3:V$99980,Resultados_Dic3!$F$3:$F$99980,Produccion_UO!$K1007,Resultados_Dic3!$D$3:$D$99980,Produccion_UO!$K1001,Resultados_Dic3!$E$3:$E$99980,Produccion_UO!$J1007,Resultados_Dic3!$A$3:$A$99980,Produccion_UO!$H1007)*$I$978</f>
        <v>3946.1537857307699</v>
      </c>
      <c r="AB1007" s="270">
        <f>+SUMIFS(Resultados_Dic3!W$3:W$99980,Resultados_Dic3!$F$3:$F$99980,Produccion_UO!$K1007,Resultados_Dic3!$D$3:$D$99980,Produccion_UO!$K1001,Resultados_Dic3!$E$3:$E$99980,Produccion_UO!$J1007,Resultados_Dic3!$A$3:$A$99980,Produccion_UO!$H1007)*$I$978</f>
        <v>4020.93086317187</v>
      </c>
      <c r="AC1007" s="270">
        <f>+SUMIFS(Resultados_Dic3!X$3:X$99980,Resultados_Dic3!$F$3:$F$99980,Produccion_UO!$K1007,Resultados_Dic3!$D$3:$D$99980,Produccion_UO!$K1001,Resultados_Dic3!$E$3:$E$99980,Produccion_UO!$J1007,Resultados_Dic3!$A$3:$A$99980,Produccion_UO!$H1007)*$I$978</f>
        <v>4095.69694569689</v>
      </c>
      <c r="AD1007" s="270">
        <f>+SUMIFS(Resultados_Dic3!Y$3:Y$99980,Resultados_Dic3!$F$3:$F$99980,Produccion_UO!$K1007,Resultados_Dic3!$D$3:$D$99980,Produccion_UO!$K1001,Resultados_Dic3!$E$3:$E$99980,Produccion_UO!$J1007,Resultados_Dic3!$A$3:$A$99980,Produccion_UO!$H1007)*$I$978</f>
        <v>4164.8789831110498</v>
      </c>
      <c r="AE1007" s="270">
        <f>+SUMIFS(Resultados_Dic3!Z$3:Z$99980,Resultados_Dic3!$F$3:$F$99980,Produccion_UO!$K1007,Resultados_Dic3!$D$3:$D$99980,Produccion_UO!$K1001,Resultados_Dic3!$E$3:$E$99980,Produccion_UO!$J1007,Resultados_Dic3!$A$3:$A$99980,Produccion_UO!$H1007)*$I$978</f>
        <v>4234.0490742786897</v>
      </c>
      <c r="AF1007" s="270">
        <f>+SUMIFS(Resultados_Dic3!AA$3:AA$99980,Resultados_Dic3!$F$3:$F$99980,Produccion_UO!$K1007,Resultados_Dic3!$D$3:$D$99980,Produccion_UO!$K1001,Resultados_Dic3!$E$3:$E$99980,Produccion_UO!$J1007,Resultados_Dic3!$A$3:$A$99980,Produccion_UO!$H1007)*$I$978</f>
        <v>4303.2072191998104</v>
      </c>
      <c r="AG1007" s="270">
        <f>+SUMIFS(Resultados_Dic3!AB$3:AB$99980,Resultados_Dic3!$F$3:$F$99980,Produccion_UO!$K1007,Resultados_Dic3!$D$3:$D$99980,Produccion_UO!$K1001,Resultados_Dic3!$E$3:$E$99980,Produccion_UO!$J1007,Resultados_Dic3!$A$3:$A$99980,Produccion_UO!$H1007)*$I$978</f>
        <v>4372.3534178744103</v>
      </c>
      <c r="AH1007" s="270">
        <f>+SUMIFS(Resultados_Dic3!AC$3:AC$99980,Resultados_Dic3!$F$3:$F$99980,Produccion_UO!$K1007,Resultados_Dic3!$D$3:$D$99980,Produccion_UO!$K1001,Resultados_Dic3!$E$3:$E$99980,Produccion_UO!$J1007,Resultados_Dic3!$A$3:$A$99980,Produccion_UO!$H1007)*$I$978</f>
        <v>4441.4876703024902</v>
      </c>
      <c r="AI1007" s="270">
        <f>+SUMIFS(Resultados_Dic3!AD$3:AD$99980,Resultados_Dic3!$F$3:$F$99980,Produccion_UO!$K1007,Resultados_Dic3!$D$3:$D$99980,Produccion_UO!$K1001,Resultados_Dic3!$E$3:$E$99980,Produccion_UO!$J1007,Resultados_Dic3!$A$3:$A$99980,Produccion_UO!$H1007)*$I$978</f>
        <v>4550.9373773308298</v>
      </c>
      <c r="AJ1007" s="270">
        <f>+SUMIFS(Resultados_Dic3!AE$3:AE$99980,Resultados_Dic3!$F$3:$F$99980,Produccion_UO!$K1007,Resultados_Dic3!$D$3:$D$99980,Produccion_UO!$K1001,Resultados_Dic3!$E$3:$E$99980,Produccion_UO!$J1007,Resultados_Dic3!$A$3:$A$99980,Produccion_UO!$H1007)*$I$978</f>
        <v>4660.3763093099897</v>
      </c>
      <c r="AK1007" s="270">
        <f>+SUMIFS(Resultados_Dic3!AF$3:AF$99980,Resultados_Dic3!$F$3:$F$99980,Produccion_UO!$K1007,Resultados_Dic3!$D$3:$D$99980,Produccion_UO!$K1001,Resultados_Dic3!$E$3:$E$99980,Produccion_UO!$J1007,Resultados_Dic3!$A$3:$A$99980,Produccion_UO!$H1007)*$I$978</f>
        <v>4769.8044662399898</v>
      </c>
      <c r="AL1007" s="270">
        <f>+SUMIFS(Resultados_Dic3!AG$3:AG$99980,Resultados_Dic3!$F$3:$F$99980,Produccion_UO!$K1007,Resultados_Dic3!$D$3:$D$99980,Produccion_UO!$K1001,Resultados_Dic3!$E$3:$E$99980,Produccion_UO!$J1007,Resultados_Dic3!$A$3:$A$99980,Produccion_UO!$H1007)*$I$978</f>
        <v>4879.2218481208201</v>
      </c>
      <c r="AM1007" s="270">
        <f>+SUMIFS(Resultados_Dic3!AH$3:AH$99980,Resultados_Dic3!$F$3:$F$99980,Produccion_UO!$K1007,Resultados_Dic3!$D$3:$D$99980,Produccion_UO!$K1001,Resultados_Dic3!$E$3:$E$99980,Produccion_UO!$J1007,Resultados_Dic3!$A$3:$A$99980,Produccion_UO!$H1007)*$I$978</f>
        <v>4988.6284549524798</v>
      </c>
      <c r="AN1007" s="270">
        <f>+SUMIFS(Resultados_Dic3!AI$3:AI$99980,Resultados_Dic3!$F$3:$F$99980,Produccion_UO!$K1007,Resultados_Dic3!$D$3:$D$99980,Produccion_UO!$K1001,Resultados_Dic3!$E$3:$E$99980,Produccion_UO!$J1007,Resultados_Dic3!$A$3:$A$99980,Produccion_UO!$H1007)*$I$978</f>
        <v>5135.2990968388203</v>
      </c>
      <c r="AO1007" s="270">
        <f>+SUMIFS(Resultados_Dic3!AJ$3:AJ$99980,Resultados_Dic3!$F$3:$F$99980,Produccion_UO!$K1007,Resultados_Dic3!$D$3:$D$99980,Produccion_UO!$K1001,Resultados_Dic3!$E$3:$E$99980,Produccion_UO!$J1007,Resultados_Dic3!$A$3:$A$99980,Produccion_UO!$H1007)*$I$978</f>
        <v>5281.9637663846897</v>
      </c>
      <c r="AP1007" s="270">
        <f>+SUMIFS(Resultados_Dic3!AK$3:AK$99980,Resultados_Dic3!$F$3:$F$99980,Produccion_UO!$K1007,Resultados_Dic3!$D$3:$D$99980,Produccion_UO!$K1001,Resultados_Dic3!$E$3:$E$99980,Produccion_UO!$J1007,Resultados_Dic3!$A$3:$A$99980,Produccion_UO!$H1007)*$I$978</f>
        <v>5428.6224635900799</v>
      </c>
      <c r="AQ1007" s="270">
        <f>+SUMIFS(Resultados_Dic3!AL$3:AL$99980,Resultados_Dic3!$F$3:$F$99980,Produccion_UO!$K1007,Resultados_Dic3!$D$3:$D$99980,Produccion_UO!$K1001,Resultados_Dic3!$E$3:$E$99980,Produccion_UO!$J1007,Resultados_Dic3!$A$3:$A$99980,Produccion_UO!$H1007)*$I$978</f>
        <v>5575.2751884549898</v>
      </c>
      <c r="AR1007" s="270">
        <f>+SUMIFS(Resultados_Dic3!AM$3:AM$99980,Resultados_Dic3!$F$3:$F$99980,Produccion_UO!$K1007,Resultados_Dic3!$D$3:$D$99980,Produccion_UO!$K1001,Resultados_Dic3!$E$3:$E$99980,Produccion_UO!$J1007,Resultados_Dic3!$A$3:$A$99980,Produccion_UO!$H1007)*$I$978</f>
        <v>5721.9219409794196</v>
      </c>
    </row>
    <row r="1010" spans="8:44" ht="18.75" x14ac:dyDescent="0.3">
      <c r="I1010" s="266" t="s">
        <v>752</v>
      </c>
      <c r="K1010" s="34" t="s">
        <v>762</v>
      </c>
    </row>
    <row r="1011" spans="8:44" x14ac:dyDescent="0.25">
      <c r="I1011" s="115">
        <f>+IF(OR(J1011="OIL",J1011="OIL-eq"),$H$5,IF(J1011="GAS",$H$4,IF(J1011="GSL",$H$8,IF(J1011="DSL",$H$9,IF(J1011="KER",$H$10,IF(J1011="LPG",$H$11,IF(J1011="HFO",$H$12,IF(J1011="AVG",$H$13,IF(J1011="RFG",$H$14,IF(J1011="ELC",$H$15,$H$16))))))))))</f>
        <v>1</v>
      </c>
      <c r="J1011" s="262" t="s">
        <v>745</v>
      </c>
      <c r="K1011" s="108" t="s">
        <v>389</v>
      </c>
      <c r="L1011" s="108" t="s">
        <v>377</v>
      </c>
    </row>
    <row r="1013" spans="8:44" x14ac:dyDescent="0.25">
      <c r="I1013" s="266"/>
      <c r="M1013" s="251">
        <v>2019</v>
      </c>
      <c r="N1013" s="251">
        <v>2020</v>
      </c>
      <c r="O1013" s="251">
        <v>2021</v>
      </c>
      <c r="P1013" s="251">
        <v>2022</v>
      </c>
      <c r="Q1013" s="251">
        <v>2023</v>
      </c>
      <c r="R1013" s="251">
        <v>2024</v>
      </c>
      <c r="S1013" s="251">
        <v>2025</v>
      </c>
      <c r="T1013" s="251">
        <v>2026</v>
      </c>
      <c r="U1013" s="251">
        <v>2027</v>
      </c>
      <c r="V1013" s="251">
        <v>2028</v>
      </c>
      <c r="W1013" s="251">
        <v>2029</v>
      </c>
      <c r="X1013" s="251">
        <v>2030</v>
      </c>
      <c r="Y1013" s="251">
        <v>2031</v>
      </c>
      <c r="Z1013" s="251">
        <v>2032</v>
      </c>
      <c r="AA1013" s="251">
        <v>2033</v>
      </c>
      <c r="AB1013" s="251">
        <v>2034</v>
      </c>
      <c r="AC1013" s="251">
        <v>2035</v>
      </c>
      <c r="AD1013" s="251">
        <v>2036</v>
      </c>
      <c r="AE1013" s="251">
        <v>2037</v>
      </c>
      <c r="AF1013" s="251">
        <v>2038</v>
      </c>
      <c r="AG1013" s="251">
        <v>2039</v>
      </c>
      <c r="AH1013" s="251">
        <v>2040</v>
      </c>
      <c r="AI1013" s="251">
        <v>2041</v>
      </c>
      <c r="AJ1013" s="251">
        <v>2042</v>
      </c>
      <c r="AK1013" s="251">
        <v>2043</v>
      </c>
      <c r="AL1013" s="251">
        <v>2044</v>
      </c>
      <c r="AM1013" s="251">
        <v>2045</v>
      </c>
      <c r="AN1013" s="251">
        <v>2046</v>
      </c>
      <c r="AO1013" s="251">
        <v>2047</v>
      </c>
      <c r="AP1013" s="251">
        <v>2048</v>
      </c>
      <c r="AQ1013" s="251">
        <v>2049</v>
      </c>
      <c r="AR1013" s="251">
        <v>2050</v>
      </c>
    </row>
    <row r="1014" spans="8:44" x14ac:dyDescent="0.25">
      <c r="H1014" s="17" t="str">
        <f t="shared" ref="H1014:H1025" si="268">+$B$1</f>
        <v>DIC5</v>
      </c>
      <c r="J1014" s="273" t="s">
        <v>56</v>
      </c>
      <c r="K1014" s="274" t="s">
        <v>241</v>
      </c>
      <c r="L1014" s="275" t="s">
        <v>747</v>
      </c>
      <c r="M1014" s="276">
        <f>+SUMIFS(Resultados_Dic3!H$3:H$99980,Resultados_Dic3!$F$3:$F$99980,Produccion_UO!$K1014,Resultados_Dic3!$D$3:$D$99980,Produccion_UO!$K1011,Resultados_Dic3!$E$3:$E$99980,Produccion_UO!$J1014,Resultados_Dic3!$A$3:$A$99980,Produccion_UO!$H1014)*$I$978</f>
        <v>574.73889999999994</v>
      </c>
      <c r="N1014" s="277">
        <f>+SUMIFS(Resultados_Dic3!I$3:I$99980,Resultados_Dic3!$F$3:$F$99980,Produccion_UO!$K1014,Resultados_Dic3!$D$3:$D$99980,Produccion_UO!$K1011,Resultados_Dic3!$E$3:$E$99980,Produccion_UO!$J1014,Resultados_Dic3!$A$3:$A$99980,Produccion_UO!$H1014)*$I$978</f>
        <v>589.86</v>
      </c>
      <c r="O1014" s="277">
        <f>+SUMIFS(Resultados_Dic3!J$3:J$99980,Resultados_Dic3!$F$3:$F$99980,Produccion_UO!$K1014,Resultados_Dic3!$D$3:$D$99980,Produccion_UO!$K1011,Resultados_Dic3!$E$3:$E$99980,Produccion_UO!$J1014,Resultados_Dic3!$A$3:$A$99980,Produccion_UO!$H1014)*$I$978</f>
        <v>605.09659999999997</v>
      </c>
      <c r="P1014" s="277">
        <f>+SUMIFS(Resultados_Dic3!K$3:K$99980,Resultados_Dic3!$F$3:$F$99980,Produccion_UO!$K1014,Resultados_Dic3!$D$3:$D$99980,Produccion_UO!$K1011,Resultados_Dic3!$E$3:$E$99980,Produccion_UO!$J1014,Resultados_Dic3!$A$3:$A$99980,Produccion_UO!$H1014)*$I$978</f>
        <v>620.33320000000003</v>
      </c>
      <c r="Q1014" s="277">
        <f>+SUMIFS(Resultados_Dic3!L$3:L$99980,Resultados_Dic3!$F$3:$F$99980,Produccion_UO!$K1014,Resultados_Dic3!$D$3:$D$99980,Produccion_UO!$K1011,Resultados_Dic3!$E$3:$E$99980,Produccion_UO!$J1014,Resultados_Dic3!$A$3:$A$99980,Produccion_UO!$H1014)*$I$978</f>
        <v>635.56979999999999</v>
      </c>
      <c r="R1014" s="277">
        <f>+SUMIFS(Resultados_Dic3!M$3:M$99980,Resultados_Dic3!$F$3:$F$99980,Produccion_UO!$K1014,Resultados_Dic3!$D$3:$D$99980,Produccion_UO!$K1011,Resultados_Dic3!$E$3:$E$99980,Produccion_UO!$J1014,Resultados_Dic3!$A$3:$A$99980,Produccion_UO!$H1014)*$I$978</f>
        <v>650.80640000000005</v>
      </c>
      <c r="S1014" s="277">
        <f>+SUMIFS(Resultados_Dic3!N$3:N$99980,Resultados_Dic3!$F$3:$F$99980,Produccion_UO!$K1014,Resultados_Dic3!$D$3:$D$99980,Produccion_UO!$K1011,Resultados_Dic3!$E$3:$E$99980,Produccion_UO!$J1014,Resultados_Dic3!$A$3:$A$99980,Produccion_UO!$H1014)*$I$978</f>
        <v>666.04300000000001</v>
      </c>
      <c r="T1014" s="277">
        <f>+SUMIFS(Resultados_Dic3!O$3:O$99980,Resultados_Dic3!$F$3:$F$99980,Produccion_UO!$K1014,Resultados_Dic3!$D$3:$D$99980,Produccion_UO!$K1011,Resultados_Dic3!$E$3:$E$99980,Produccion_UO!$J1014,Resultados_Dic3!$A$3:$A$99980,Produccion_UO!$H1014)*$I$978</f>
        <v>676.68813999999998</v>
      </c>
      <c r="U1014" s="277">
        <f>+SUMIFS(Resultados_Dic3!P$3:P$99980,Resultados_Dic3!$F$3:$F$99980,Produccion_UO!$K1014,Resultados_Dic3!$D$3:$D$99980,Produccion_UO!$K1011,Resultados_Dic3!$E$3:$E$99980,Produccion_UO!$J1014,Resultados_Dic3!$A$3:$A$99980,Produccion_UO!$H1014)*$I$978</f>
        <v>687.33327999999995</v>
      </c>
      <c r="V1014" s="277">
        <f>+SUMIFS(Resultados_Dic3!Q$3:Q$99980,Resultados_Dic3!$F$3:$F$99980,Produccion_UO!$K1014,Resultados_Dic3!$D$3:$D$99980,Produccion_UO!$K1011,Resultados_Dic3!$E$3:$E$99980,Produccion_UO!$J1014,Resultados_Dic3!$A$3:$A$99980,Produccion_UO!$H1014)*$I$978</f>
        <v>697.97842000000003</v>
      </c>
      <c r="W1014" s="277">
        <f>+SUMIFS(Resultados_Dic3!R$3:R$99980,Resultados_Dic3!$F$3:$F$99980,Produccion_UO!$K1014,Resultados_Dic3!$D$3:$D$99980,Produccion_UO!$K1011,Resultados_Dic3!$E$3:$E$99980,Produccion_UO!$J1014,Resultados_Dic3!$A$3:$A$99980,Produccion_UO!$H1014)*$I$978</f>
        <v>708.62356</v>
      </c>
      <c r="X1014" s="277">
        <f>+SUMIFS(Resultados_Dic3!S$3:S$99980,Resultados_Dic3!$F$3:$F$99980,Produccion_UO!$K1014,Resultados_Dic3!$D$3:$D$99980,Produccion_UO!$K1011,Resultados_Dic3!$E$3:$E$99980,Produccion_UO!$J1014,Resultados_Dic3!$A$3:$A$99980,Produccion_UO!$H1014)*$I$978</f>
        <v>719.26869999999997</v>
      </c>
      <c r="Y1014" s="277">
        <f>+SUMIFS(Resultados_Dic3!T$3:T$99980,Resultados_Dic3!$F$3:$F$99980,Produccion_UO!$K1014,Resultados_Dic3!$D$3:$D$99980,Produccion_UO!$K1011,Resultados_Dic3!$E$3:$E$99980,Produccion_UO!$J1014,Resultados_Dic3!$A$3:$A$99980,Produccion_UO!$H1014)*$I$978</f>
        <v>726.84820000000002</v>
      </c>
      <c r="Z1014" s="277">
        <f>+SUMIFS(Resultados_Dic3!U$3:U$99980,Resultados_Dic3!$F$3:$F$99980,Produccion_UO!$K1014,Resultados_Dic3!$D$3:$D$99980,Produccion_UO!$K1011,Resultados_Dic3!$E$3:$E$99980,Produccion_UO!$J1014,Resultados_Dic3!$A$3:$A$99980,Produccion_UO!$H1014)*$I$978</f>
        <v>734.42769999999996</v>
      </c>
      <c r="AA1014" s="277">
        <f>+SUMIFS(Resultados_Dic3!V$3:V$99980,Resultados_Dic3!$F$3:$F$99980,Produccion_UO!$K1014,Resultados_Dic3!$D$3:$D$99980,Produccion_UO!$K1011,Resultados_Dic3!$E$3:$E$99980,Produccion_UO!$J1014,Resultados_Dic3!$A$3:$A$99980,Produccion_UO!$H1014)*$I$978</f>
        <v>742.00720000000001</v>
      </c>
      <c r="AB1014" s="277">
        <f>+SUMIFS(Resultados_Dic3!W$3:W$99980,Resultados_Dic3!$F$3:$F$99980,Produccion_UO!$K1014,Resultados_Dic3!$D$3:$D$99980,Produccion_UO!$K1011,Resultados_Dic3!$E$3:$E$99980,Produccion_UO!$J1014,Resultados_Dic3!$A$3:$A$99980,Produccion_UO!$H1014)*$I$978</f>
        <v>749.58669999999995</v>
      </c>
      <c r="AC1014" s="277">
        <f>+SUMIFS(Resultados_Dic3!X$3:X$99980,Resultados_Dic3!$F$3:$F$99980,Produccion_UO!$K1014,Resultados_Dic3!$D$3:$D$99980,Produccion_UO!$K1011,Resultados_Dic3!$E$3:$E$99980,Produccion_UO!$J1014,Resultados_Dic3!$A$3:$A$99980,Produccion_UO!$H1014)*$I$978</f>
        <v>757.1662</v>
      </c>
      <c r="AD1014" s="277">
        <f>+SUMIFS(Resultados_Dic3!Y$3:Y$99980,Resultados_Dic3!$F$3:$F$99980,Produccion_UO!$K1014,Resultados_Dic3!$D$3:$D$99980,Produccion_UO!$K1011,Resultados_Dic3!$E$3:$E$99980,Produccion_UO!$J1014,Resultados_Dic3!$A$3:$A$99980,Produccion_UO!$H1014)*$I$978</f>
        <v>764.67906000000005</v>
      </c>
      <c r="AE1014" s="277">
        <f>+SUMIFS(Resultados_Dic3!Z$3:Z$99980,Resultados_Dic3!$F$3:$F$99980,Produccion_UO!$K1014,Resultados_Dic3!$D$3:$D$99980,Produccion_UO!$K1011,Resultados_Dic3!$E$3:$E$99980,Produccion_UO!$J1014,Resultados_Dic3!$A$3:$A$99980,Produccion_UO!$H1014)*$I$978</f>
        <v>772.19191999999998</v>
      </c>
      <c r="AF1014" s="277">
        <f>+SUMIFS(Resultados_Dic3!AA$3:AA$99980,Resultados_Dic3!$F$3:$F$99980,Produccion_UO!$K1014,Resultados_Dic3!$D$3:$D$99980,Produccion_UO!$K1011,Resultados_Dic3!$E$3:$E$99980,Produccion_UO!$J1014,Resultados_Dic3!$A$3:$A$99980,Produccion_UO!$H1014)*$I$978</f>
        <v>779.70478000000003</v>
      </c>
      <c r="AG1014" s="277">
        <f>+SUMIFS(Resultados_Dic3!AB$3:AB$99980,Resultados_Dic3!$F$3:$F$99980,Produccion_UO!$K1014,Resultados_Dic3!$D$3:$D$99980,Produccion_UO!$K1011,Resultados_Dic3!$E$3:$E$99980,Produccion_UO!$J1014,Resultados_Dic3!$A$3:$A$99980,Produccion_UO!$H1014)*$I$978</f>
        <v>787.21763999999996</v>
      </c>
      <c r="AH1014" s="277">
        <f>+SUMIFS(Resultados_Dic3!AC$3:AC$99980,Resultados_Dic3!$F$3:$F$99980,Produccion_UO!$K1014,Resultados_Dic3!$D$3:$D$99980,Produccion_UO!$K1011,Resultados_Dic3!$E$3:$E$99980,Produccion_UO!$J1014,Resultados_Dic3!$A$3:$A$99980,Produccion_UO!$H1014)*$I$978</f>
        <v>794.73050000000001</v>
      </c>
      <c r="AI1014" s="277">
        <f>+SUMIFS(Resultados_Dic3!AD$3:AD$99980,Resultados_Dic3!$F$3:$F$99980,Produccion_UO!$K1014,Resultados_Dic3!$D$3:$D$99980,Produccion_UO!$K1011,Resultados_Dic3!$E$3:$E$99980,Produccion_UO!$J1014,Resultados_Dic3!$A$3:$A$99980,Produccion_UO!$H1014)*$I$978</f>
        <v>801.72234000000003</v>
      </c>
      <c r="AJ1014" s="277">
        <f>+SUMIFS(Resultados_Dic3!AE$3:AE$99980,Resultados_Dic3!$F$3:$F$99980,Produccion_UO!$K1014,Resultados_Dic3!$D$3:$D$99980,Produccion_UO!$K1011,Resultados_Dic3!$E$3:$E$99980,Produccion_UO!$J1014,Resultados_Dic3!$A$3:$A$99980,Produccion_UO!$H1014)*$I$978</f>
        <v>808.71418000000006</v>
      </c>
      <c r="AK1014" s="277">
        <f>+SUMIFS(Resultados_Dic3!AF$3:AF$99980,Resultados_Dic3!$F$3:$F$99980,Produccion_UO!$K1014,Resultados_Dic3!$D$3:$D$99980,Produccion_UO!$K1011,Resultados_Dic3!$E$3:$E$99980,Produccion_UO!$J1014,Resultados_Dic3!$A$3:$A$99980,Produccion_UO!$H1014)*$I$978</f>
        <v>815.70601999999997</v>
      </c>
      <c r="AL1014" s="277">
        <f>+SUMIFS(Resultados_Dic3!AG$3:AG$99980,Resultados_Dic3!$F$3:$F$99980,Produccion_UO!$K1014,Resultados_Dic3!$D$3:$D$99980,Produccion_UO!$K1011,Resultados_Dic3!$E$3:$E$99980,Produccion_UO!$J1014,Resultados_Dic3!$A$3:$A$99980,Produccion_UO!$H1014)*$I$978</f>
        <v>822.69785999999999</v>
      </c>
      <c r="AM1014" s="277">
        <f>+SUMIFS(Resultados_Dic3!AH$3:AH$99980,Resultados_Dic3!$F$3:$F$99980,Produccion_UO!$K1014,Resultados_Dic3!$D$3:$D$99980,Produccion_UO!$K1011,Resultados_Dic3!$E$3:$E$99980,Produccion_UO!$J1014,Resultados_Dic3!$A$3:$A$99980,Produccion_UO!$H1014)*$I$978</f>
        <v>829.68970000000002</v>
      </c>
      <c r="AN1014" s="277">
        <f>+SUMIFS(Resultados_Dic3!AI$3:AI$99980,Resultados_Dic3!$F$3:$F$99980,Produccion_UO!$K1014,Resultados_Dic3!$D$3:$D$99980,Produccion_UO!$K1011,Resultados_Dic3!$E$3:$E$99980,Produccion_UO!$J1014,Resultados_Dic3!$A$3:$A$99980,Produccion_UO!$H1014)*$I$978</f>
        <v>837.96831999999995</v>
      </c>
      <c r="AO1014" s="277">
        <f>+SUMIFS(Resultados_Dic3!AJ$3:AJ$99980,Resultados_Dic3!$F$3:$F$99980,Produccion_UO!$K1014,Resultados_Dic3!$D$3:$D$99980,Produccion_UO!$K1011,Resultados_Dic3!$E$3:$E$99980,Produccion_UO!$J1014,Resultados_Dic3!$A$3:$A$99980,Produccion_UO!$H1014)*$I$978</f>
        <v>846.24694</v>
      </c>
      <c r="AP1014" s="277">
        <f>+SUMIFS(Resultados_Dic3!AK$3:AK$99980,Resultados_Dic3!$F$3:$F$99980,Produccion_UO!$K1014,Resultados_Dic3!$D$3:$D$99980,Produccion_UO!$K1011,Resultados_Dic3!$E$3:$E$99980,Produccion_UO!$J1014,Resultados_Dic3!$A$3:$A$99980,Produccion_UO!$H1014)*$I$978</f>
        <v>854.52556000000004</v>
      </c>
      <c r="AQ1014" s="277">
        <f>+SUMIFS(Resultados_Dic3!AL$3:AL$99980,Resultados_Dic3!$F$3:$F$99980,Produccion_UO!$K1014,Resultados_Dic3!$D$3:$D$99980,Produccion_UO!$K1011,Resultados_Dic3!$E$3:$E$99980,Produccion_UO!$J1014,Resultados_Dic3!$A$3:$A$99980,Produccion_UO!$H1014)*$I$978</f>
        <v>862.80417999999997</v>
      </c>
      <c r="AR1014" s="278">
        <f>+SUMIFS(Resultados_Dic3!AM$3:AM$99980,Resultados_Dic3!$F$3:$F$99980,Produccion_UO!$K1014,Resultados_Dic3!$D$3:$D$99980,Produccion_UO!$K1011,Resultados_Dic3!$E$3:$E$99980,Produccion_UO!$J1014,Resultados_Dic3!$A$3:$A$99980,Produccion_UO!$H1014)*$I$978</f>
        <v>871.08280000000002</v>
      </c>
    </row>
    <row r="1015" spans="8:44" x14ac:dyDescent="0.25">
      <c r="H1015" s="17" t="str">
        <f t="shared" si="268"/>
        <v>DIC5</v>
      </c>
      <c r="I1015" s="24"/>
      <c r="J1015" s="24" t="s">
        <v>62</v>
      </c>
      <c r="K1015" s="108" t="s">
        <v>241</v>
      </c>
      <c r="L1015" s="264" t="s">
        <v>32</v>
      </c>
      <c r="M1015" s="267">
        <f>+SUMIFS(Resultados_Dic3!H$3:H$99980,Resultados_Dic3!$F$3:$F$99980,Produccion_UO!$K1015,Resultados_Dic3!$D$3:$D$99980,Produccion_UO!$L1011,Resultados_Dic3!$E$3:$E$99980,Produccion_UO!$J1015,Resultados_Dic3!$A$3:$A$99980,Produccion_UO!$H1015)*$I$978</f>
        <v>0.52449999999999997</v>
      </c>
      <c r="N1015" s="268">
        <f>+SUMIFS(Resultados_Dic3!I$3:I$99980,Resultados_Dic3!$F$3:$F$99980,Produccion_UO!$K1015,Resultados_Dic3!$D$3:$D$99980,Produccion_UO!$L1011,Resultados_Dic3!$E$3:$E$99980,Produccion_UO!$J1015,Resultados_Dic3!$A$3:$A$99980,Produccion_UO!$H1015)*$I$978</f>
        <v>0.52939999999999998</v>
      </c>
      <c r="O1015" s="268">
        <f>+SUMIFS(Resultados_Dic3!J$3:J$99980,Resultados_Dic3!$F$3:$F$99980,Produccion_UO!$K1015,Resultados_Dic3!$D$3:$D$99980,Produccion_UO!$L1011,Resultados_Dic3!$E$3:$E$99980,Produccion_UO!$J1015,Resultados_Dic3!$A$3:$A$99980,Produccion_UO!$H1015)*$I$978</f>
        <v>0.55536237980117598</v>
      </c>
      <c r="P1015" s="268">
        <f>+SUMIFS(Resultados_Dic3!K$3:K$99980,Resultados_Dic3!$F$3:$F$99980,Produccion_UO!$K1015,Resultados_Dic3!$D$3:$D$99980,Produccion_UO!$L1011,Resultados_Dic3!$E$3:$E$99980,Produccion_UO!$J1015,Resultados_Dic3!$A$3:$A$99980,Produccion_UO!$H1015)*$I$978</f>
        <v>0.58194356970176397</v>
      </c>
      <c r="Q1015" s="268">
        <f>+SUMIFS(Resultados_Dic3!L$3:L$99980,Resultados_Dic3!$F$3:$F$99980,Produccion_UO!$K1015,Resultados_Dic3!$D$3:$D$99980,Produccion_UO!$L1011,Resultados_Dic3!$E$3:$E$99980,Produccion_UO!$J1015,Resultados_Dic3!$A$3:$A$99980,Produccion_UO!$H1015)*$I$978</f>
        <v>0.60914356970176398</v>
      </c>
      <c r="R1015" s="268">
        <f>+SUMIFS(Resultados_Dic3!M$3:M$99980,Resultados_Dic3!$F$3:$F$99980,Produccion_UO!$K1015,Resultados_Dic3!$D$3:$D$99980,Produccion_UO!$L1011,Resultados_Dic3!$E$3:$E$99980,Produccion_UO!$J1015,Resultados_Dic3!$A$3:$A$99980,Produccion_UO!$H1015)*$I$978</f>
        <v>0.63696237980117598</v>
      </c>
      <c r="S1015" s="268">
        <f>+SUMIFS(Resultados_Dic3!N$3:N$99980,Resultados_Dic3!$F$3:$F$99980,Produccion_UO!$K1015,Resultados_Dic3!$D$3:$D$99980,Produccion_UO!$L1011,Resultados_Dic3!$E$3:$E$99980,Produccion_UO!$J1015,Resultados_Dic3!$A$3:$A$99980,Produccion_UO!$H1015)*$I$978</f>
        <v>0.66539999999999999</v>
      </c>
      <c r="T1015" s="268">
        <f>+SUMIFS(Resultados_Dic3!O$3:O$99980,Resultados_Dic3!$F$3:$F$99980,Produccion_UO!$K1015,Resultados_Dic3!$D$3:$D$99980,Produccion_UO!$L1011,Resultados_Dic3!$E$3:$E$99980,Produccion_UO!$J1015,Resultados_Dic3!$A$3:$A$99980,Produccion_UO!$H1015)*$I$978</f>
        <v>0.693293971648684</v>
      </c>
      <c r="U1015" s="268">
        <f>+SUMIFS(Resultados_Dic3!P$3:P$99980,Resultados_Dic3!$F$3:$F$99980,Produccion_UO!$K1015,Resultados_Dic3!$D$3:$D$99980,Produccion_UO!$L1011,Resultados_Dic3!$E$3:$E$99980,Produccion_UO!$J1015,Resultados_Dic3!$A$3:$A$99980,Produccion_UO!$H1015)*$I$978</f>
        <v>0.72173095747302596</v>
      </c>
      <c r="V1015" s="268">
        <f>+SUMIFS(Resultados_Dic3!Q$3:Q$99980,Resultados_Dic3!$F$3:$F$99980,Produccion_UO!$K1015,Resultados_Dic3!$D$3:$D$99980,Produccion_UO!$L1011,Resultados_Dic3!$E$3:$E$99980,Produccion_UO!$J1015,Resultados_Dic3!$A$3:$A$99980,Produccion_UO!$H1015)*$I$978</f>
        <v>0.75071095747302696</v>
      </c>
      <c r="W1015" s="268">
        <f>+SUMIFS(Resultados_Dic3!R$3:R$99980,Resultados_Dic3!$F$3:$F$99980,Produccion_UO!$K1015,Resultados_Dic3!$D$3:$D$99980,Produccion_UO!$L1011,Resultados_Dic3!$E$3:$E$99980,Produccion_UO!$J1015,Resultados_Dic3!$A$3:$A$99980,Produccion_UO!$H1015)*$I$978</f>
        <v>0.78023397164868502</v>
      </c>
      <c r="X1015" s="268">
        <f>+SUMIFS(Resultados_Dic3!S$3:S$99980,Resultados_Dic3!$F$3:$F$99980,Produccion_UO!$K1015,Resultados_Dic3!$D$3:$D$99980,Produccion_UO!$L1011,Resultados_Dic3!$E$3:$E$99980,Produccion_UO!$J1015,Resultados_Dic3!$A$3:$A$99980,Produccion_UO!$H1015)*$I$978</f>
        <v>0.81030000000000102</v>
      </c>
      <c r="Y1015" s="268">
        <f>+SUMIFS(Resultados_Dic3!T$3:T$99980,Resultados_Dic3!$F$3:$F$99980,Produccion_UO!$K1015,Resultados_Dic3!$D$3:$D$99980,Produccion_UO!$L1011,Resultados_Dic3!$E$3:$E$99980,Produccion_UO!$J1015,Resultados_Dic3!$A$3:$A$99980,Produccion_UO!$H1015)*$I$978</f>
        <v>0.84145657513567296</v>
      </c>
      <c r="Z1015" s="268">
        <f>+SUMIFS(Resultados_Dic3!U$3:U$99980,Resultados_Dic3!$F$3:$F$99980,Produccion_UO!$K1015,Resultados_Dic3!$D$3:$D$99980,Produccion_UO!$L1011,Resultados_Dic3!$E$3:$E$99980,Produccion_UO!$J1015,Resultados_Dic3!$A$3:$A$99980,Produccion_UO!$H1015)*$I$978</f>
        <v>0.87308486270350805</v>
      </c>
      <c r="AA1015" s="268">
        <f>+SUMIFS(Resultados_Dic3!V$3:V$99980,Resultados_Dic3!$F$3:$F$99980,Produccion_UO!$K1015,Resultados_Dic3!$D$3:$D$99980,Produccion_UO!$L1011,Resultados_Dic3!$E$3:$E$99980,Produccion_UO!$J1015,Resultados_Dic3!$A$3:$A$99980,Produccion_UO!$H1015)*$I$978</f>
        <v>0.90518486270350795</v>
      </c>
      <c r="AB1015" s="268">
        <f>+SUMIFS(Resultados_Dic3!W$3:W$99980,Resultados_Dic3!$F$3:$F$99980,Produccion_UO!$K1015,Resultados_Dic3!$D$3:$D$99980,Produccion_UO!$L1011,Resultados_Dic3!$E$3:$E$99980,Produccion_UO!$J1015,Resultados_Dic3!$A$3:$A$99980,Produccion_UO!$H1015)*$I$978</f>
        <v>0.93775657513567101</v>
      </c>
      <c r="AC1015" s="268">
        <f>+SUMIFS(Resultados_Dic3!X$3:X$99980,Resultados_Dic3!$F$3:$F$99980,Produccion_UO!$K1015,Resultados_Dic3!$D$3:$D$99980,Produccion_UO!$L1011,Resultados_Dic3!$E$3:$E$99980,Produccion_UO!$J1015,Resultados_Dic3!$A$3:$A$99980,Produccion_UO!$H1015)*$I$978</f>
        <v>0.970799999999998</v>
      </c>
      <c r="AD1015" s="268">
        <f>+SUMIFS(Resultados_Dic3!Y$3:Y$99980,Resultados_Dic3!$F$3:$F$99980,Produccion_UO!$K1015,Resultados_Dic3!$D$3:$D$99980,Produccion_UO!$L1011,Resultados_Dic3!$E$3:$E$99980,Produccion_UO!$J1015,Resultados_Dic3!$A$3:$A$99980,Produccion_UO!$H1015)*$I$978</f>
        <v>1.00586069116119</v>
      </c>
      <c r="AE1015" s="268">
        <f>+SUMIFS(Resultados_Dic3!Z$3:Z$99980,Resultados_Dic3!$F$3:$F$99980,Produccion_UO!$K1015,Resultados_Dic3!$D$3:$D$99980,Produccion_UO!$L1011,Resultados_Dic3!$E$3:$E$99980,Produccion_UO!$J1015,Resultados_Dic3!$A$3:$A$99980,Produccion_UO!$H1015)*$I$978</f>
        <v>1.04142103674178</v>
      </c>
      <c r="AF1015" s="268">
        <f>+SUMIFS(Resultados_Dic3!AA$3:AA$99980,Resultados_Dic3!$F$3:$F$99980,Produccion_UO!$K1015,Resultados_Dic3!$D$3:$D$99980,Produccion_UO!$L1011,Resultados_Dic3!$E$3:$E$99980,Produccion_UO!$J1015,Resultados_Dic3!$A$3:$A$99980,Produccion_UO!$H1015)*$I$978</f>
        <v>1.07748103674178</v>
      </c>
      <c r="AG1015" s="268">
        <f>+SUMIFS(Resultados_Dic3!AB$3:AB$99980,Resultados_Dic3!$F$3:$F$99980,Produccion_UO!$K1015,Resultados_Dic3!$D$3:$D$99980,Produccion_UO!$L1011,Resultados_Dic3!$E$3:$E$99980,Produccion_UO!$J1015,Resultados_Dic3!$A$3:$A$99980,Produccion_UO!$H1015)*$I$978</f>
        <v>1.11404069116119</v>
      </c>
      <c r="AH1015" s="268">
        <f>+SUMIFS(Resultados_Dic3!AC$3:AC$99980,Resultados_Dic3!$F$3:$F$99980,Produccion_UO!$K1015,Resultados_Dic3!$D$3:$D$99980,Produccion_UO!$L1011,Resultados_Dic3!$E$3:$E$99980,Produccion_UO!$J1015,Resultados_Dic3!$A$3:$A$99980,Produccion_UO!$H1015)*$I$978</f>
        <v>1.1511</v>
      </c>
      <c r="AI1015" s="268">
        <f>+SUMIFS(Resultados_Dic3!AD$3:AD$99980,Resultados_Dic3!$F$3:$F$99980,Produccion_UO!$K1015,Resultados_Dic3!$D$3:$D$99980,Produccion_UO!$L1011,Resultados_Dic3!$E$3:$E$99980,Produccion_UO!$J1015,Resultados_Dic3!$A$3:$A$99980,Produccion_UO!$H1015)*$I$978</f>
        <v>1.18787056636969</v>
      </c>
      <c r="AJ1015" s="268">
        <f>+SUMIFS(Resultados_Dic3!AE$3:AE$99980,Resultados_Dic3!$F$3:$F$99980,Produccion_UO!$K1015,Resultados_Dic3!$D$3:$D$99980,Produccion_UO!$L1011,Resultados_Dic3!$E$3:$E$99980,Produccion_UO!$J1015,Resultados_Dic3!$A$3:$A$99980,Produccion_UO!$H1015)*$I$978</f>
        <v>1.2251058495545299</v>
      </c>
      <c r="AK1015" s="268">
        <f>+SUMIFS(Resultados_Dic3!AF$3:AF$99980,Resultados_Dic3!$F$3:$F$99980,Produccion_UO!$K1015,Resultados_Dic3!$D$3:$D$99980,Produccion_UO!$L1011,Resultados_Dic3!$E$3:$E$99980,Produccion_UO!$J1015,Resultados_Dic3!$A$3:$A$99980,Produccion_UO!$H1015)*$I$978</f>
        <v>1.26280584955453</v>
      </c>
      <c r="AL1015" s="268">
        <f>+SUMIFS(Resultados_Dic3!AG$3:AG$99980,Resultados_Dic3!$F$3:$F$99980,Produccion_UO!$K1015,Resultados_Dic3!$D$3:$D$99980,Produccion_UO!$L1011,Resultados_Dic3!$E$3:$E$99980,Produccion_UO!$J1015,Resultados_Dic3!$A$3:$A$99980,Produccion_UO!$H1015)*$I$978</f>
        <v>1.30097056636969</v>
      </c>
      <c r="AM1015" s="268">
        <f>+SUMIFS(Resultados_Dic3!AH$3:AH$99980,Resultados_Dic3!$F$3:$F$99980,Produccion_UO!$K1015,Resultados_Dic3!$D$3:$D$99980,Produccion_UO!$L1011,Resultados_Dic3!$E$3:$E$99980,Produccion_UO!$J1015,Resultados_Dic3!$A$3:$A$99980,Produccion_UO!$H1015)*$I$978</f>
        <v>1.3395999999999999</v>
      </c>
      <c r="AN1015" s="268">
        <f>+SUMIFS(Resultados_Dic3!AI$3:AI$99980,Resultados_Dic3!$F$3:$F$99980,Produccion_UO!$K1015,Resultados_Dic3!$D$3:$D$99980,Produccion_UO!$L1011,Resultados_Dic3!$E$3:$E$99980,Produccion_UO!$J1015,Resultados_Dic3!$A$3:$A$99980,Produccion_UO!$H1015)*$I$978</f>
        <v>1.37654811140606</v>
      </c>
      <c r="AO1015" s="268">
        <f>+SUMIFS(Resultados_Dic3!AJ$3:AJ$99980,Resultados_Dic3!$F$3:$F$99980,Produccion_UO!$K1015,Resultados_Dic3!$D$3:$D$99980,Produccion_UO!$L1011,Resultados_Dic3!$E$3:$E$99980,Produccion_UO!$J1015,Resultados_Dic3!$A$3:$A$99980,Produccion_UO!$H1015)*$I$978</f>
        <v>1.4139621671091001</v>
      </c>
      <c r="AP1015" s="268">
        <f>+SUMIFS(Resultados_Dic3!AK$3:AK$99980,Resultados_Dic3!$F$3:$F$99980,Produccion_UO!$K1015,Resultados_Dic3!$D$3:$D$99980,Produccion_UO!$L1011,Resultados_Dic3!$E$3:$E$99980,Produccion_UO!$J1015,Resultados_Dic3!$A$3:$A$99980,Produccion_UO!$H1015)*$I$978</f>
        <v>1.45184216710909</v>
      </c>
      <c r="AQ1015" s="268">
        <f>+SUMIFS(Resultados_Dic3!AL$3:AL$99980,Resultados_Dic3!$F$3:$F$99980,Produccion_UO!$K1015,Resultados_Dic3!$D$3:$D$99980,Produccion_UO!$L1011,Resultados_Dic3!$E$3:$E$99980,Produccion_UO!$J1015,Resultados_Dic3!$A$3:$A$99980,Produccion_UO!$H1015)*$I$978</f>
        <v>1.49018811140606</v>
      </c>
      <c r="AR1015" s="269">
        <f>+SUMIFS(Resultados_Dic3!AM$3:AM$99980,Resultados_Dic3!$F$3:$F$99980,Produccion_UO!$K1015,Resultados_Dic3!$D$3:$D$99980,Produccion_UO!$L1011,Resultados_Dic3!$E$3:$E$99980,Produccion_UO!$J1015,Resultados_Dic3!$A$3:$A$99980,Produccion_UO!$H1015)*$I$978</f>
        <v>1.5289999999999999</v>
      </c>
    </row>
    <row r="1016" spans="8:44" x14ac:dyDescent="0.25">
      <c r="H1016" s="17" t="str">
        <f t="shared" si="268"/>
        <v>DIC5</v>
      </c>
      <c r="I1016" s="24"/>
      <c r="J1016" s="24" t="s">
        <v>63</v>
      </c>
      <c r="K1016" s="108" t="s">
        <v>241</v>
      </c>
      <c r="L1016" s="264" t="s">
        <v>748</v>
      </c>
      <c r="M1016" s="270">
        <f>+SUMIFS(Resultados_Dic3!H$3:H$99980,Resultados_Dic3!$F$3:$F$99980,Produccion_UO!$K1016,Resultados_Dic3!$D$3:$D$99980,Produccion_UO!$L$1011,Resultados_Dic3!$E$3:$E$99980,Produccion_UO!$J1016,Resultados_Dic3!$A$3:$A$99980,Produccion_UO!$H1016)*$I$978</f>
        <v>0</v>
      </c>
      <c r="N1016" s="21">
        <f>+SUMIFS(Resultados_Dic3!I$3:I$99980,Resultados_Dic3!$F$3:$F$99980,Produccion_UO!$K1016,Resultados_Dic3!$D$3:$D$99980,Produccion_UO!$L$1011,Resultados_Dic3!$E$3:$E$99980,Produccion_UO!$J1016,Resultados_Dic3!$A$3:$A$99980,Produccion_UO!$H1016)*$I$978</f>
        <v>0</v>
      </c>
      <c r="O1016" s="21">
        <f>+SUMIFS(Resultados_Dic3!J$3:J$99980,Resultados_Dic3!$F$3:$F$99980,Produccion_UO!$K1016,Resultados_Dic3!$D$3:$D$99980,Produccion_UO!$L$1011,Resultados_Dic3!$E$3:$E$99980,Produccion_UO!$J1016,Resultados_Dic3!$A$3:$A$99980,Produccion_UO!$H1016)*$I$978</f>
        <v>0</v>
      </c>
      <c r="P1016" s="21">
        <f>+SUMIFS(Resultados_Dic3!K$3:K$99980,Resultados_Dic3!$F$3:$F$99980,Produccion_UO!$K1016,Resultados_Dic3!$D$3:$D$99980,Produccion_UO!$L$1011,Resultados_Dic3!$E$3:$E$99980,Produccion_UO!$J1016,Resultados_Dic3!$A$3:$A$99980,Produccion_UO!$H1016)*$I$978</f>
        <v>0</v>
      </c>
      <c r="Q1016" s="21">
        <f>+SUMIFS(Resultados_Dic3!L$3:L$99980,Resultados_Dic3!$F$3:$F$99980,Produccion_UO!$K1016,Resultados_Dic3!$D$3:$D$99980,Produccion_UO!$L$1011,Resultados_Dic3!$E$3:$E$99980,Produccion_UO!$J1016,Resultados_Dic3!$A$3:$A$99980,Produccion_UO!$H1016)*$I$978</f>
        <v>0</v>
      </c>
      <c r="R1016" s="21">
        <f>+SUMIFS(Resultados_Dic3!M$3:M$99980,Resultados_Dic3!$F$3:$F$99980,Produccion_UO!$K1016,Resultados_Dic3!$D$3:$D$99980,Produccion_UO!$L$1011,Resultados_Dic3!$E$3:$E$99980,Produccion_UO!$J1016,Resultados_Dic3!$A$3:$A$99980,Produccion_UO!$H1016)*$I$978</f>
        <v>0</v>
      </c>
      <c r="S1016" s="21">
        <f>+SUMIFS(Resultados_Dic3!N$3:N$99980,Resultados_Dic3!$F$3:$F$99980,Produccion_UO!$K1016,Resultados_Dic3!$D$3:$D$99980,Produccion_UO!$L$1011,Resultados_Dic3!$E$3:$E$99980,Produccion_UO!$J1016,Resultados_Dic3!$A$3:$A$99980,Produccion_UO!$H1016)*$I$978</f>
        <v>0</v>
      </c>
      <c r="T1016" s="21">
        <f>+SUMIFS(Resultados_Dic3!O$3:O$99980,Resultados_Dic3!$F$3:$F$99980,Produccion_UO!$K1016,Resultados_Dic3!$D$3:$D$99980,Produccion_UO!$L$1011,Resultados_Dic3!$E$3:$E$99980,Produccion_UO!$J1016,Resultados_Dic3!$A$3:$A$99980,Produccion_UO!$H1016)*$I$978</f>
        <v>0</v>
      </c>
      <c r="U1016" s="21">
        <f>+SUMIFS(Resultados_Dic3!P$3:P$99980,Resultados_Dic3!$F$3:$F$99980,Produccion_UO!$K1016,Resultados_Dic3!$D$3:$D$99980,Produccion_UO!$L$1011,Resultados_Dic3!$E$3:$E$99980,Produccion_UO!$J1016,Resultados_Dic3!$A$3:$A$99980,Produccion_UO!$H1016)*$I$978</f>
        <v>0</v>
      </c>
      <c r="V1016" s="21">
        <f>+SUMIFS(Resultados_Dic3!Q$3:Q$99980,Resultados_Dic3!$F$3:$F$99980,Produccion_UO!$K1016,Resultados_Dic3!$D$3:$D$99980,Produccion_UO!$L$1011,Resultados_Dic3!$E$3:$E$99980,Produccion_UO!$J1016,Resultados_Dic3!$A$3:$A$99980,Produccion_UO!$H1016)*$I$978</f>
        <v>0</v>
      </c>
      <c r="W1016" s="21">
        <f>+SUMIFS(Resultados_Dic3!R$3:R$99980,Resultados_Dic3!$F$3:$F$99980,Produccion_UO!$K1016,Resultados_Dic3!$D$3:$D$99980,Produccion_UO!$L$1011,Resultados_Dic3!$E$3:$E$99980,Produccion_UO!$J1016,Resultados_Dic3!$A$3:$A$99980,Produccion_UO!$H1016)*$I$978</f>
        <v>0</v>
      </c>
      <c r="X1016" s="21">
        <f>+SUMIFS(Resultados_Dic3!S$3:S$99980,Resultados_Dic3!$F$3:$F$99980,Produccion_UO!$K1016,Resultados_Dic3!$D$3:$D$99980,Produccion_UO!$L$1011,Resultados_Dic3!$E$3:$E$99980,Produccion_UO!$J1016,Resultados_Dic3!$A$3:$A$99980,Produccion_UO!$H1016)*$I$978</f>
        <v>0</v>
      </c>
      <c r="Y1016" s="21">
        <f>+SUMIFS(Resultados_Dic3!T$3:T$99980,Resultados_Dic3!$F$3:$F$99980,Produccion_UO!$K1016,Resultados_Dic3!$D$3:$D$99980,Produccion_UO!$L$1011,Resultados_Dic3!$E$3:$E$99980,Produccion_UO!$J1016,Resultados_Dic3!$A$3:$A$99980,Produccion_UO!$H1016)*$I$978</f>
        <v>0</v>
      </c>
      <c r="Z1016" s="21">
        <f>+SUMIFS(Resultados_Dic3!U$3:U$99980,Resultados_Dic3!$F$3:$F$99980,Produccion_UO!$K1016,Resultados_Dic3!$D$3:$D$99980,Produccion_UO!$L$1011,Resultados_Dic3!$E$3:$E$99980,Produccion_UO!$J1016,Resultados_Dic3!$A$3:$A$99980,Produccion_UO!$H1016)*$I$978</f>
        <v>0</v>
      </c>
      <c r="AA1016" s="21">
        <f>+SUMIFS(Resultados_Dic3!V$3:V$99980,Resultados_Dic3!$F$3:$F$99980,Produccion_UO!$K1016,Resultados_Dic3!$D$3:$D$99980,Produccion_UO!$L$1011,Resultados_Dic3!$E$3:$E$99980,Produccion_UO!$J1016,Resultados_Dic3!$A$3:$A$99980,Produccion_UO!$H1016)*$I$978</f>
        <v>0</v>
      </c>
      <c r="AB1016" s="21">
        <f>+SUMIFS(Resultados_Dic3!W$3:W$99980,Resultados_Dic3!$F$3:$F$99980,Produccion_UO!$K1016,Resultados_Dic3!$D$3:$D$99980,Produccion_UO!$L$1011,Resultados_Dic3!$E$3:$E$99980,Produccion_UO!$J1016,Resultados_Dic3!$A$3:$A$99980,Produccion_UO!$H1016)*$I$978</f>
        <v>0</v>
      </c>
      <c r="AC1016" s="21">
        <f>+SUMIFS(Resultados_Dic3!X$3:X$99980,Resultados_Dic3!$F$3:$F$99980,Produccion_UO!$K1016,Resultados_Dic3!$D$3:$D$99980,Produccion_UO!$L$1011,Resultados_Dic3!$E$3:$E$99980,Produccion_UO!$J1016,Resultados_Dic3!$A$3:$A$99980,Produccion_UO!$H1016)*$I$978</f>
        <v>0</v>
      </c>
      <c r="AD1016" s="21">
        <f>+SUMIFS(Resultados_Dic3!Y$3:Y$99980,Resultados_Dic3!$F$3:$F$99980,Produccion_UO!$K1016,Resultados_Dic3!$D$3:$D$99980,Produccion_UO!$L$1011,Resultados_Dic3!$E$3:$E$99980,Produccion_UO!$J1016,Resultados_Dic3!$A$3:$A$99980,Produccion_UO!$H1016)*$I$978</f>
        <v>0</v>
      </c>
      <c r="AE1016" s="21">
        <f>+SUMIFS(Resultados_Dic3!Z$3:Z$99980,Resultados_Dic3!$F$3:$F$99980,Produccion_UO!$K1016,Resultados_Dic3!$D$3:$D$99980,Produccion_UO!$L$1011,Resultados_Dic3!$E$3:$E$99980,Produccion_UO!$J1016,Resultados_Dic3!$A$3:$A$99980,Produccion_UO!$H1016)*$I$978</f>
        <v>0</v>
      </c>
      <c r="AF1016" s="21">
        <f>+SUMIFS(Resultados_Dic3!AA$3:AA$99980,Resultados_Dic3!$F$3:$F$99980,Produccion_UO!$K1016,Resultados_Dic3!$D$3:$D$99980,Produccion_UO!$L$1011,Resultados_Dic3!$E$3:$E$99980,Produccion_UO!$J1016,Resultados_Dic3!$A$3:$A$99980,Produccion_UO!$H1016)*$I$978</f>
        <v>0</v>
      </c>
      <c r="AG1016" s="21">
        <f>+SUMIFS(Resultados_Dic3!AB$3:AB$99980,Resultados_Dic3!$F$3:$F$99980,Produccion_UO!$K1016,Resultados_Dic3!$D$3:$D$99980,Produccion_UO!$L$1011,Resultados_Dic3!$E$3:$E$99980,Produccion_UO!$J1016,Resultados_Dic3!$A$3:$A$99980,Produccion_UO!$H1016)*$I$978</f>
        <v>0</v>
      </c>
      <c r="AH1016" s="21">
        <f>+SUMIFS(Resultados_Dic3!AC$3:AC$99980,Resultados_Dic3!$F$3:$F$99980,Produccion_UO!$K1016,Resultados_Dic3!$D$3:$D$99980,Produccion_UO!$L$1011,Resultados_Dic3!$E$3:$E$99980,Produccion_UO!$J1016,Resultados_Dic3!$A$3:$A$99980,Produccion_UO!$H1016)*$I$978</f>
        <v>0</v>
      </c>
      <c r="AI1016" s="21">
        <f>+SUMIFS(Resultados_Dic3!AD$3:AD$99980,Resultados_Dic3!$F$3:$F$99980,Produccion_UO!$K1016,Resultados_Dic3!$D$3:$D$99980,Produccion_UO!$L$1011,Resultados_Dic3!$E$3:$E$99980,Produccion_UO!$J1016,Resultados_Dic3!$A$3:$A$99980,Produccion_UO!$H1016)*$I$978</f>
        <v>0</v>
      </c>
      <c r="AJ1016" s="21">
        <f>+SUMIFS(Resultados_Dic3!AE$3:AE$99980,Resultados_Dic3!$F$3:$F$99980,Produccion_UO!$K1016,Resultados_Dic3!$D$3:$D$99980,Produccion_UO!$L$1011,Resultados_Dic3!$E$3:$E$99980,Produccion_UO!$J1016,Resultados_Dic3!$A$3:$A$99980,Produccion_UO!$H1016)*$I$978</f>
        <v>0</v>
      </c>
      <c r="AK1016" s="21">
        <f>+SUMIFS(Resultados_Dic3!AF$3:AF$99980,Resultados_Dic3!$F$3:$F$99980,Produccion_UO!$K1016,Resultados_Dic3!$D$3:$D$99980,Produccion_UO!$L$1011,Resultados_Dic3!$E$3:$E$99980,Produccion_UO!$J1016,Resultados_Dic3!$A$3:$A$99980,Produccion_UO!$H1016)*$I$978</f>
        <v>0</v>
      </c>
      <c r="AL1016" s="21">
        <f>+SUMIFS(Resultados_Dic3!AG$3:AG$99980,Resultados_Dic3!$F$3:$F$99980,Produccion_UO!$K1016,Resultados_Dic3!$D$3:$D$99980,Produccion_UO!$L$1011,Resultados_Dic3!$E$3:$E$99980,Produccion_UO!$J1016,Resultados_Dic3!$A$3:$A$99980,Produccion_UO!$H1016)*$I$978</f>
        <v>0</v>
      </c>
      <c r="AM1016" s="21">
        <f>+SUMIFS(Resultados_Dic3!AH$3:AH$99980,Resultados_Dic3!$F$3:$F$99980,Produccion_UO!$K1016,Resultados_Dic3!$D$3:$D$99980,Produccion_UO!$L$1011,Resultados_Dic3!$E$3:$E$99980,Produccion_UO!$J1016,Resultados_Dic3!$A$3:$A$99980,Produccion_UO!$H1016)*$I$978</f>
        <v>0</v>
      </c>
      <c r="AN1016" s="21">
        <f>+SUMIFS(Resultados_Dic3!AI$3:AI$99980,Resultados_Dic3!$F$3:$F$99980,Produccion_UO!$K1016,Resultados_Dic3!$D$3:$D$99980,Produccion_UO!$L$1011,Resultados_Dic3!$E$3:$E$99980,Produccion_UO!$J1016,Resultados_Dic3!$A$3:$A$99980,Produccion_UO!$H1016)*$I$978</f>
        <v>0</v>
      </c>
      <c r="AO1016" s="21">
        <f>+SUMIFS(Resultados_Dic3!AJ$3:AJ$99980,Resultados_Dic3!$F$3:$F$99980,Produccion_UO!$K1016,Resultados_Dic3!$D$3:$D$99980,Produccion_UO!$L$1011,Resultados_Dic3!$E$3:$E$99980,Produccion_UO!$J1016,Resultados_Dic3!$A$3:$A$99980,Produccion_UO!$H1016)*$I$978</f>
        <v>0</v>
      </c>
      <c r="AP1016" s="21">
        <f>+SUMIFS(Resultados_Dic3!AK$3:AK$99980,Resultados_Dic3!$F$3:$F$99980,Produccion_UO!$K1016,Resultados_Dic3!$D$3:$D$99980,Produccion_UO!$L$1011,Resultados_Dic3!$E$3:$E$99980,Produccion_UO!$J1016,Resultados_Dic3!$A$3:$A$99980,Produccion_UO!$H1016)*$I$978</f>
        <v>0</v>
      </c>
      <c r="AQ1016" s="21">
        <f>+SUMIFS(Resultados_Dic3!AL$3:AL$99980,Resultados_Dic3!$F$3:$F$99980,Produccion_UO!$K1016,Resultados_Dic3!$D$3:$D$99980,Produccion_UO!$L$1011,Resultados_Dic3!$E$3:$E$99980,Produccion_UO!$J1016,Resultados_Dic3!$A$3:$A$99980,Produccion_UO!$H1016)*$I$978</f>
        <v>0</v>
      </c>
      <c r="AR1016" s="226">
        <f>+SUMIFS(Resultados_Dic3!AM$3:AM$99980,Resultados_Dic3!$F$3:$F$99980,Produccion_UO!$K1016,Resultados_Dic3!$D$3:$D$99980,Produccion_UO!$L$1011,Resultados_Dic3!$E$3:$E$99980,Produccion_UO!$J1016,Resultados_Dic3!$A$3:$A$99980,Produccion_UO!$H1016)*$I$978</f>
        <v>0</v>
      </c>
    </row>
    <row r="1017" spans="8:44" x14ac:dyDescent="0.25">
      <c r="H1017" s="17" t="str">
        <f t="shared" si="268"/>
        <v>DIC5</v>
      </c>
      <c r="I1017" s="24"/>
      <c r="J1017" s="24" t="s">
        <v>64</v>
      </c>
      <c r="K1017" s="108" t="s">
        <v>241</v>
      </c>
      <c r="L1017" s="264" t="s">
        <v>746</v>
      </c>
      <c r="M1017" s="270">
        <f>+SUMIFS(Resultados_Dic3!H$3:H$99980,Resultados_Dic3!$F$3:$F$99980,Produccion_UO!$K1017,Resultados_Dic3!$D$3:$D$99980,Produccion_UO!$L$1011,Resultados_Dic3!$E$3:$E$99980,Produccion_UO!$J1017,Resultados_Dic3!$A$3:$A$99980,Produccion_UO!$H1017)*$I$978</f>
        <v>244.58779999999999</v>
      </c>
      <c r="N1017" s="21">
        <f>+SUMIFS(Resultados_Dic3!I$3:I$99980,Resultados_Dic3!$F$3:$F$99980,Produccion_UO!$K1017,Resultados_Dic3!$D$3:$D$99980,Produccion_UO!$L$1011,Resultados_Dic3!$E$3:$E$99980,Produccion_UO!$J1017,Resultados_Dic3!$A$3:$A$99980,Produccion_UO!$H1017)*$I$978</f>
        <v>252.96279999999999</v>
      </c>
      <c r="O1017" s="21">
        <f>+SUMIFS(Resultados_Dic3!J$3:J$99980,Resultados_Dic3!$F$3:$F$99980,Produccion_UO!$K1017,Resultados_Dic3!$D$3:$D$99980,Produccion_UO!$L$1011,Resultados_Dic3!$E$3:$E$99980,Produccion_UO!$J1017,Resultados_Dic3!$A$3:$A$99980,Produccion_UO!$H1017)*$I$978</f>
        <v>259.65153958573802</v>
      </c>
      <c r="P1017" s="21">
        <f>+SUMIFS(Resultados_Dic3!K$3:K$99980,Resultados_Dic3!$F$3:$F$99980,Produccion_UO!$K1017,Resultados_Dic3!$D$3:$D$99980,Produccion_UO!$L$1011,Resultados_Dic3!$E$3:$E$99980,Produccion_UO!$J1017,Resultados_Dic3!$A$3:$A$99980,Produccion_UO!$H1017)*$I$978</f>
        <v>266.34805937860602</v>
      </c>
      <c r="Q1017" s="21">
        <f>+SUMIFS(Resultados_Dic3!L$3:L$99980,Resultados_Dic3!$F$3:$F$99980,Produccion_UO!$K1017,Resultados_Dic3!$D$3:$D$99980,Produccion_UO!$L$1011,Resultados_Dic3!$E$3:$E$99980,Produccion_UO!$J1017,Resultados_Dic3!$A$3:$A$99980,Produccion_UO!$H1017)*$I$978</f>
        <v>273.05235937860601</v>
      </c>
      <c r="R1017" s="21">
        <f>+SUMIFS(Resultados_Dic3!M$3:M$99980,Resultados_Dic3!$F$3:$F$99980,Produccion_UO!$K1017,Resultados_Dic3!$D$3:$D$99980,Produccion_UO!$L$1011,Resultados_Dic3!$E$3:$E$99980,Produccion_UO!$J1017,Resultados_Dic3!$A$3:$A$99980,Produccion_UO!$H1017)*$I$978</f>
        <v>279.76443958573702</v>
      </c>
      <c r="S1017" s="21">
        <f>+SUMIFS(Resultados_Dic3!N$3:N$99980,Resultados_Dic3!$F$3:$F$99980,Produccion_UO!$K1017,Resultados_Dic3!$D$3:$D$99980,Produccion_UO!$L$1011,Resultados_Dic3!$E$3:$E$99980,Produccion_UO!$J1017,Resultados_Dic3!$A$3:$A$99980,Produccion_UO!$H1017)*$I$978</f>
        <v>286.48430000000002</v>
      </c>
      <c r="T1017" s="21">
        <f>+SUMIFS(Resultados_Dic3!O$3:O$99980,Resultados_Dic3!$F$3:$F$99980,Produccion_UO!$K1017,Resultados_Dic3!$D$3:$D$99980,Produccion_UO!$L$1011,Resultados_Dic3!$E$3:$E$99980,Produccion_UO!$J1017,Resultados_Dic3!$A$3:$A$99980,Produccion_UO!$H1017)*$I$978</f>
        <v>290.75165641532402</v>
      </c>
      <c r="U1017" s="21">
        <f>+SUMIFS(Resultados_Dic3!P$3:P$99980,Resultados_Dic3!$F$3:$F$99980,Produccion_UO!$K1017,Resultados_Dic3!$D$3:$D$99980,Produccion_UO!$L$1011,Resultados_Dic3!$E$3:$E$99980,Produccion_UO!$J1017,Resultados_Dic3!$A$3:$A$99980,Produccion_UO!$H1017)*$I$978</f>
        <v>295.00921462298601</v>
      </c>
      <c r="V1017" s="21">
        <f>+SUMIFS(Resultados_Dic3!Q$3:Q$99980,Resultados_Dic3!$F$3:$F$99980,Produccion_UO!$K1017,Resultados_Dic3!$D$3:$D$99980,Produccion_UO!$L$1011,Resultados_Dic3!$E$3:$E$99980,Produccion_UO!$J1017,Resultados_Dic3!$A$3:$A$99980,Produccion_UO!$H1017)*$I$978</f>
        <v>299.25697462298598</v>
      </c>
      <c r="W1017" s="21">
        <f>+SUMIFS(Resultados_Dic3!R$3:R$99980,Resultados_Dic3!$F$3:$F$99980,Produccion_UO!$K1017,Resultados_Dic3!$D$3:$D$99980,Produccion_UO!$L$1011,Resultados_Dic3!$E$3:$E$99980,Produccion_UO!$J1017,Resultados_Dic3!$A$3:$A$99980,Produccion_UO!$H1017)*$I$978</f>
        <v>303.49493641532399</v>
      </c>
      <c r="X1017" s="21">
        <f>+SUMIFS(Resultados_Dic3!S$3:S$99980,Resultados_Dic3!$F$3:$F$99980,Produccion_UO!$K1017,Resultados_Dic3!$D$3:$D$99980,Produccion_UO!$L$1011,Resultados_Dic3!$E$3:$E$99980,Produccion_UO!$J1017,Resultados_Dic3!$A$3:$A$99980,Produccion_UO!$H1017)*$I$978</f>
        <v>307.72309999999999</v>
      </c>
      <c r="Y1017" s="21">
        <f>+SUMIFS(Resultados_Dic3!T$3:T$99980,Resultados_Dic3!$F$3:$F$99980,Produccion_UO!$K1017,Resultados_Dic3!$D$3:$D$99980,Produccion_UO!$L$1011,Resultados_Dic3!$E$3:$E$99980,Produccion_UO!$J1017,Resultados_Dic3!$A$3:$A$99980,Produccion_UO!$H1017)*$I$978</f>
        <v>309.346465862738</v>
      </c>
      <c r="Z1017" s="21">
        <f>+SUMIFS(Resultados_Dic3!U$3:U$99980,Resultados_Dic3!$F$3:$F$99980,Produccion_UO!$K1017,Resultados_Dic3!$D$3:$D$99980,Produccion_UO!$L$1011,Resultados_Dic3!$E$3:$E$99980,Produccion_UO!$J1017,Resultados_Dic3!$A$3:$A$99980,Produccion_UO!$H1017)*$I$978</f>
        <v>310.93605879410597</v>
      </c>
      <c r="AA1017" s="21">
        <f>+SUMIFS(Resultados_Dic3!V$3:V$99980,Resultados_Dic3!$F$3:$F$99980,Produccion_UO!$K1017,Resultados_Dic3!$D$3:$D$99980,Produccion_UO!$L$1011,Resultados_Dic3!$E$3:$E$99980,Produccion_UO!$J1017,Resultados_Dic3!$A$3:$A$99980,Produccion_UO!$H1017)*$I$978</f>
        <v>312.49187879410601</v>
      </c>
      <c r="AB1017" s="21">
        <f>+SUMIFS(Resultados_Dic3!W$3:W$99980,Resultados_Dic3!$F$3:$F$99980,Produccion_UO!$K1017,Resultados_Dic3!$D$3:$D$99980,Produccion_UO!$L$1011,Resultados_Dic3!$E$3:$E$99980,Produccion_UO!$J1017,Resultados_Dic3!$A$3:$A$99980,Produccion_UO!$H1017)*$I$978</f>
        <v>314.01392586273698</v>
      </c>
      <c r="AC1017" s="21">
        <f>+SUMIFS(Resultados_Dic3!X$3:X$99980,Resultados_Dic3!$F$3:$F$99980,Produccion_UO!$K1017,Resultados_Dic3!$D$3:$D$99980,Produccion_UO!$L$1011,Resultados_Dic3!$E$3:$E$99980,Produccion_UO!$J1017,Resultados_Dic3!$A$3:$A$99980,Produccion_UO!$H1017)*$I$978</f>
        <v>315.50220000000002</v>
      </c>
      <c r="AD1017" s="21">
        <f>+SUMIFS(Resultados_Dic3!Y$3:Y$99980,Resultados_Dic3!$F$3:$F$99980,Produccion_UO!$K1017,Resultados_Dic3!$D$3:$D$99980,Produccion_UO!$L$1011,Resultados_Dic3!$E$3:$E$99980,Produccion_UO!$J1017,Resultados_Dic3!$A$3:$A$99980,Produccion_UO!$H1017)*$I$978</f>
        <v>315.176718821951</v>
      </c>
      <c r="AE1017" s="21">
        <f>+SUMIFS(Resultados_Dic3!Z$3:Z$99980,Resultados_Dic3!$F$3:$F$99980,Produccion_UO!$K1017,Resultados_Dic3!$D$3:$D$99980,Produccion_UO!$L$1011,Resultados_Dic3!$E$3:$E$99980,Produccion_UO!$J1017,Resultados_Dic3!$A$3:$A$99980,Produccion_UO!$H1017)*$I$978</f>
        <v>314.78332823292601</v>
      </c>
      <c r="AF1017" s="21">
        <f>+SUMIFS(Resultados_Dic3!AA$3:AA$99980,Resultados_Dic3!$F$3:$F$99980,Produccion_UO!$K1017,Resultados_Dic3!$D$3:$D$99980,Produccion_UO!$L$1011,Resultados_Dic3!$E$3:$E$99980,Produccion_UO!$J1017,Resultados_Dic3!$A$3:$A$99980,Produccion_UO!$H1017)*$I$978</f>
        <v>314.32202823292602</v>
      </c>
      <c r="AG1017" s="21">
        <f>+SUMIFS(Resultados_Dic3!AB$3:AB$99980,Resultados_Dic3!$F$3:$F$99980,Produccion_UO!$K1017,Resultados_Dic3!$D$3:$D$99980,Produccion_UO!$L$1011,Resultados_Dic3!$E$3:$E$99980,Produccion_UO!$J1017,Resultados_Dic3!$A$3:$A$99980,Produccion_UO!$H1017)*$I$978</f>
        <v>313.79281882195102</v>
      </c>
      <c r="AH1017" s="21">
        <f>+SUMIFS(Resultados_Dic3!AC$3:AC$99980,Resultados_Dic3!$F$3:$F$99980,Produccion_UO!$K1017,Resultados_Dic3!$D$3:$D$99980,Produccion_UO!$L$1011,Resultados_Dic3!$E$3:$E$99980,Produccion_UO!$J1017,Resultados_Dic3!$A$3:$A$99980,Produccion_UO!$H1017)*$I$978</f>
        <v>313.19569999999999</v>
      </c>
      <c r="AI1017" s="21">
        <f>+SUMIFS(Resultados_Dic3!AD$3:AD$99980,Resultados_Dic3!$F$3:$F$99980,Produccion_UO!$K1017,Resultados_Dic3!$D$3:$D$99980,Produccion_UO!$L$1011,Resultados_Dic3!$E$3:$E$99980,Produccion_UO!$J1017,Resultados_Dic3!$A$3:$A$99980,Produccion_UO!$H1017)*$I$978</f>
        <v>310.64782071568402</v>
      </c>
      <c r="AJ1017" s="21">
        <f>+SUMIFS(Resultados_Dic3!AE$3:AE$99980,Resultados_Dic3!$F$3:$F$99980,Produccion_UO!$K1017,Resultados_Dic3!$D$3:$D$99980,Produccion_UO!$L$1011,Resultados_Dic3!$E$3:$E$99980,Produccion_UO!$J1017,Resultados_Dic3!$A$3:$A$99980,Produccion_UO!$H1017)*$I$978</f>
        <v>308.00744107352602</v>
      </c>
      <c r="AK1017" s="21">
        <f>+SUMIFS(Resultados_Dic3!AF$3:AF$99980,Resultados_Dic3!$F$3:$F$99980,Produccion_UO!$K1017,Resultados_Dic3!$D$3:$D$99980,Produccion_UO!$L$1011,Resultados_Dic3!$E$3:$E$99980,Produccion_UO!$J1017,Resultados_Dic3!$A$3:$A$99980,Produccion_UO!$H1017)*$I$978</f>
        <v>305.274561073526</v>
      </c>
      <c r="AL1017" s="21">
        <f>+SUMIFS(Resultados_Dic3!AG$3:AG$99980,Resultados_Dic3!$F$3:$F$99980,Produccion_UO!$K1017,Resultados_Dic3!$D$3:$D$99980,Produccion_UO!$L$1011,Resultados_Dic3!$E$3:$E$99980,Produccion_UO!$J1017,Resultados_Dic3!$A$3:$A$99980,Produccion_UO!$H1017)*$I$978</f>
        <v>302.44918071568401</v>
      </c>
      <c r="AM1017" s="21">
        <f>+SUMIFS(Resultados_Dic3!AH$3:AH$99980,Resultados_Dic3!$F$3:$F$99980,Produccion_UO!$K1017,Resultados_Dic3!$D$3:$D$99980,Produccion_UO!$L$1011,Resultados_Dic3!$E$3:$E$99980,Produccion_UO!$J1017,Resultados_Dic3!$A$3:$A$99980,Produccion_UO!$H1017)*$I$978</f>
        <v>299.53129999999999</v>
      </c>
      <c r="AN1017" s="21">
        <f>+SUMIFS(Resultados_Dic3!AI$3:AI$99980,Resultados_Dic3!$F$3:$F$99980,Produccion_UO!$K1017,Resultados_Dic3!$D$3:$D$99980,Produccion_UO!$L$1011,Resultados_Dic3!$E$3:$E$99980,Produccion_UO!$J1017,Resultados_Dic3!$A$3:$A$99980,Produccion_UO!$H1017)*$I$978</f>
        <v>296.683928021719</v>
      </c>
      <c r="AO1017" s="21">
        <f>+SUMIFS(Resultados_Dic3!AJ$3:AJ$99980,Resultados_Dic3!$F$3:$F$99980,Produccion_UO!$K1017,Resultados_Dic3!$D$3:$D$99980,Produccion_UO!$L$1011,Resultados_Dic3!$E$3:$E$99980,Produccion_UO!$J1017,Resultados_Dic3!$A$3:$A$99980,Produccion_UO!$H1017)*$I$978</f>
        <v>293.721242032578</v>
      </c>
      <c r="AP1017" s="21">
        <f>+SUMIFS(Resultados_Dic3!AK$3:AK$99980,Resultados_Dic3!$F$3:$F$99980,Produccion_UO!$K1017,Resultados_Dic3!$D$3:$D$99980,Produccion_UO!$L$1011,Resultados_Dic3!$E$3:$E$99980,Produccion_UO!$J1017,Resultados_Dic3!$A$3:$A$99980,Produccion_UO!$H1017)*$I$978</f>
        <v>290.64324203257797</v>
      </c>
      <c r="AQ1017" s="21">
        <f>+SUMIFS(Resultados_Dic3!AL$3:AL$99980,Resultados_Dic3!$F$3:$F$99980,Produccion_UO!$K1017,Resultados_Dic3!$D$3:$D$99980,Produccion_UO!$L$1011,Resultados_Dic3!$E$3:$E$99980,Produccion_UO!$J1017,Resultados_Dic3!$A$3:$A$99980,Produccion_UO!$H1017)*$I$978</f>
        <v>287.44992802171902</v>
      </c>
      <c r="AR1017" s="226">
        <f>+SUMIFS(Resultados_Dic3!AM$3:AM$99980,Resultados_Dic3!$F$3:$F$99980,Produccion_UO!$K1017,Resultados_Dic3!$D$3:$D$99980,Produccion_UO!$L$1011,Resultados_Dic3!$E$3:$E$99980,Produccion_UO!$J1017,Resultados_Dic3!$A$3:$A$99980,Produccion_UO!$H1017)*$I$978</f>
        <v>284.1413</v>
      </c>
    </row>
    <row r="1018" spans="8:44" x14ac:dyDescent="0.25">
      <c r="H1018" s="17" t="str">
        <f t="shared" si="268"/>
        <v>DIC5</v>
      </c>
      <c r="I1018" s="24"/>
      <c r="J1018" s="24" t="s">
        <v>67</v>
      </c>
      <c r="K1018" s="108" t="s">
        <v>241</v>
      </c>
      <c r="L1018" s="264" t="s">
        <v>751</v>
      </c>
      <c r="M1018" s="270">
        <f>+SUMIFS(Resultados_Dic3!H$3:H$99980,Resultados_Dic3!$F$3:$F$99980,Produccion_UO!$K1018,Resultados_Dic3!$D$3:$D$99980,Produccion_UO!$L$1011,Resultados_Dic3!$E$3:$E$99980,Produccion_UO!$J1018,Resultados_Dic3!$A$3:$A$99980,Produccion_UO!$H1018)*$I$978</f>
        <v>234.50266672383901</v>
      </c>
      <c r="N1018" s="21">
        <f>+SUMIFS(Resultados_Dic3!I$3:I$99980,Resultados_Dic3!$F$3:$F$99980,Produccion_UO!$K1018,Resultados_Dic3!$D$3:$D$99980,Produccion_UO!$L$1011,Resultados_Dic3!$E$3:$E$99980,Produccion_UO!$J1018,Resultados_Dic3!$A$3:$A$99980,Produccion_UO!$H1018)*$I$978</f>
        <v>240.91476581190099</v>
      </c>
      <c r="O1018" s="21">
        <f>+SUMIFS(Resultados_Dic3!J$3:J$99980,Resultados_Dic3!$F$3:$F$99980,Produccion_UO!$K1018,Resultados_Dic3!$D$3:$D$99980,Produccion_UO!$L$1011,Resultados_Dic3!$E$3:$E$99980,Produccion_UO!$J1018,Resultados_Dic3!$A$3:$A$99980,Produccion_UO!$H1018)*$I$978</f>
        <v>246.388076465235</v>
      </c>
      <c r="P1018" s="21">
        <f>+SUMIFS(Resultados_Dic3!K$3:K$99980,Resultados_Dic3!$F$3:$F$99980,Produccion_UO!$K1018,Resultados_Dic3!$D$3:$D$99980,Produccion_UO!$L$1011,Resultados_Dic3!$E$3:$E$99980,Produccion_UO!$J1018,Resultados_Dic3!$A$3:$A$99980,Produccion_UO!$H1018)*$I$978</f>
        <v>251.82363012424599</v>
      </c>
      <c r="Q1018" s="21">
        <f>+SUMIFS(Resultados_Dic3!L$3:L$99980,Resultados_Dic3!$F$3:$F$99980,Produccion_UO!$K1018,Resultados_Dic3!$D$3:$D$99980,Produccion_UO!$L$1011,Resultados_Dic3!$E$3:$E$99980,Produccion_UO!$J1018,Resultados_Dic3!$A$3:$A$99980,Produccion_UO!$H1018)*$I$978</f>
        <v>257.221426788933</v>
      </c>
      <c r="R1018" s="21">
        <f>+SUMIFS(Resultados_Dic3!M$3:M$99980,Resultados_Dic3!$F$3:$F$99980,Produccion_UO!$K1018,Resultados_Dic3!$D$3:$D$99980,Produccion_UO!$L$1011,Resultados_Dic3!$E$3:$E$99980,Produccion_UO!$J1018,Resultados_Dic3!$A$3:$A$99980,Produccion_UO!$H1018)*$I$978</f>
        <v>262.581466459296</v>
      </c>
      <c r="S1018" s="21">
        <f>+SUMIFS(Resultados_Dic3!N$3:N$99980,Resultados_Dic3!$F$3:$F$99980,Produccion_UO!$K1018,Resultados_Dic3!$D$3:$D$99980,Produccion_UO!$L$1011,Resultados_Dic3!$E$3:$E$99980,Produccion_UO!$J1018,Resultados_Dic3!$A$3:$A$99980,Produccion_UO!$H1018)*$I$978</f>
        <v>267.90374913533498</v>
      </c>
      <c r="T1018" s="21">
        <f>+SUMIFS(Resultados_Dic3!O$3:O$99980,Resultados_Dic3!$F$3:$F$99980,Produccion_UO!$K1018,Resultados_Dic3!$D$3:$D$99980,Produccion_UO!$L$1011,Resultados_Dic3!$E$3:$E$99980,Produccion_UO!$J1018,Resultados_Dic3!$A$3:$A$99980,Produccion_UO!$H1018)*$I$978</f>
        <v>270.41441820846399</v>
      </c>
      <c r="U1018" s="21">
        <f>+SUMIFS(Resultados_Dic3!P$3:P$99980,Resultados_Dic3!$F$3:$F$99980,Produccion_UO!$K1018,Resultados_Dic3!$D$3:$D$99980,Produccion_UO!$L$1011,Resultados_Dic3!$E$3:$E$99980,Produccion_UO!$J1018,Resultados_Dic3!$A$3:$A$99980,Produccion_UO!$H1018)*$I$978</f>
        <v>272.86936265641998</v>
      </c>
      <c r="V1018" s="21">
        <f>+SUMIFS(Resultados_Dic3!Q$3:Q$99980,Resultados_Dic3!$F$3:$F$99980,Produccion_UO!$K1018,Resultados_Dic3!$D$3:$D$99980,Produccion_UO!$L$1011,Resultados_Dic3!$E$3:$E$99980,Produccion_UO!$J1018,Resultados_Dic3!$A$3:$A$99980,Produccion_UO!$H1018)*$I$978</f>
        <v>275.20186833579601</v>
      </c>
      <c r="W1018" s="21">
        <f>+SUMIFS(Resultados_Dic3!R$3:R$99980,Resultados_Dic3!$F$3:$F$99980,Produccion_UO!$K1018,Resultados_Dic3!$D$3:$D$99980,Produccion_UO!$L$1011,Resultados_Dic3!$E$3:$E$99980,Produccion_UO!$J1018,Resultados_Dic3!$A$3:$A$99980,Produccion_UO!$H1018)*$I$978</f>
        <v>277.53496158120902</v>
      </c>
      <c r="X1018" s="21">
        <f>+SUMIFS(Resultados_Dic3!S$3:S$99980,Resultados_Dic3!$F$3:$F$99980,Produccion_UO!$K1018,Resultados_Dic3!$D$3:$D$99980,Produccion_UO!$L$1011,Resultados_Dic3!$E$3:$E$99980,Produccion_UO!$J1018,Resultados_Dic3!$A$3:$A$99980,Produccion_UO!$H1018)*$I$978</f>
        <v>279.81204824924998</v>
      </c>
      <c r="Y1018" s="21">
        <f>+SUMIFS(Resultados_Dic3!T$3:T$99980,Resultados_Dic3!$F$3:$F$99980,Produccion_UO!$K1018,Resultados_Dic3!$D$3:$D$99980,Produccion_UO!$L$1011,Resultados_Dic3!$E$3:$E$99980,Produccion_UO!$J1018,Resultados_Dic3!$A$3:$A$99980,Produccion_UO!$H1018)*$I$978</f>
        <v>280.28001276652901</v>
      </c>
      <c r="Z1018" s="21">
        <f>+SUMIFS(Resultados_Dic3!U$3:U$99980,Resultados_Dic3!$F$3:$F$99980,Produccion_UO!$K1018,Resultados_Dic3!$D$3:$D$99980,Produccion_UO!$L$1011,Resultados_Dic3!$E$3:$E$99980,Produccion_UO!$J1018,Resultados_Dic3!$A$3:$A$99980,Produccion_UO!$H1018)*$I$978</f>
        <v>280.696241656464</v>
      </c>
      <c r="AA1018" s="21">
        <f>+SUMIFS(Resultados_Dic3!V$3:V$99980,Resultados_Dic3!$F$3:$F$99980,Produccion_UO!$K1018,Resultados_Dic3!$D$3:$D$99980,Produccion_UO!$L$1011,Resultados_Dic3!$E$3:$E$99980,Produccion_UO!$J1018,Resultados_Dic3!$A$3:$A$99980,Produccion_UO!$H1018)*$I$978</f>
        <v>281.06073491905602</v>
      </c>
      <c r="AB1018" s="21">
        <f>+SUMIFS(Resultados_Dic3!W$3:W$99980,Resultados_Dic3!$F$3:$F$99980,Produccion_UO!$K1018,Resultados_Dic3!$D$3:$D$99980,Produccion_UO!$L$1011,Resultados_Dic3!$E$3:$E$99980,Produccion_UO!$J1018,Resultados_Dic3!$A$3:$A$99980,Produccion_UO!$H1018)*$I$978</f>
        <v>281.37349255430303</v>
      </c>
      <c r="AC1018" s="21">
        <f>+SUMIFS(Resultados_Dic3!X$3:X$99980,Resultados_Dic3!$F$3:$F$99980,Produccion_UO!$K1018,Resultados_Dic3!$D$3:$D$99980,Produccion_UO!$L$1011,Resultados_Dic3!$E$3:$E$99980,Produccion_UO!$J1018,Resultados_Dic3!$A$3:$A$99980,Produccion_UO!$H1018)*$I$978</f>
        <v>281.63451456220599</v>
      </c>
      <c r="AD1018" s="21">
        <f>+SUMIFS(Resultados_Dic3!Y$3:Y$99980,Resultados_Dic3!$F$3:$F$99980,Produccion_UO!$K1018,Resultados_Dic3!$D$3:$D$99980,Produccion_UO!$L$1011,Resultados_Dic3!$E$3:$E$99980,Produccion_UO!$J1018,Resultados_Dic3!$A$3:$A$99980,Produccion_UO!$H1018)*$I$978</f>
        <v>281.40949338788602</v>
      </c>
      <c r="AE1018" s="21">
        <f>+SUMIFS(Resultados_Dic3!Z$3:Z$99980,Resultados_Dic3!$F$3:$F$99980,Produccion_UO!$K1018,Resultados_Dic3!$D$3:$D$99980,Produccion_UO!$L$1011,Resultados_Dic3!$E$3:$E$99980,Produccion_UO!$J1018,Resultados_Dic3!$A$3:$A$99980,Produccion_UO!$H1018)*$I$978</f>
        <v>281.12514003110499</v>
      </c>
      <c r="AF1018" s="21">
        <f>+SUMIFS(Resultados_Dic3!AA$3:AA$99980,Resultados_Dic3!$F$3:$F$99980,Produccion_UO!$K1018,Resultados_Dic3!$D$3:$D$99980,Produccion_UO!$L$1011,Resultados_Dic3!$E$3:$E$99980,Produccion_UO!$J1018,Resultados_Dic3!$A$3:$A$99980,Produccion_UO!$H1018)*$I$978</f>
        <v>280.78145449186599</v>
      </c>
      <c r="AG1018" s="21">
        <f>+SUMIFS(Resultados_Dic3!AB$3:AB$99980,Resultados_Dic3!$F$3:$F$99980,Produccion_UO!$K1018,Resultados_Dic3!$D$3:$D$99980,Produccion_UO!$L$1011,Resultados_Dic3!$E$3:$E$99980,Produccion_UO!$J1018,Resultados_Dic3!$A$3:$A$99980,Produccion_UO!$H1018)*$I$978</f>
        <v>280.37843677016701</v>
      </c>
      <c r="AH1018" s="21">
        <f>+SUMIFS(Resultados_Dic3!AC$3:AC$99980,Resultados_Dic3!$F$3:$F$99980,Produccion_UO!$K1018,Resultados_Dic3!$D$3:$D$99980,Produccion_UO!$L$1011,Resultados_Dic3!$E$3:$E$99980,Produccion_UO!$J1018,Resultados_Dic3!$A$3:$A$99980,Produccion_UO!$H1018)*$I$978</f>
        <v>279.91608686600898</v>
      </c>
      <c r="AI1018" s="21">
        <f>+SUMIFS(Resultados_Dic3!AD$3:AD$99980,Resultados_Dic3!$F$3:$F$99980,Produccion_UO!$K1018,Resultados_Dic3!$D$3:$D$99980,Produccion_UO!$L$1011,Resultados_Dic3!$E$3:$E$99980,Produccion_UO!$J1018,Resultados_Dic3!$A$3:$A$99980,Produccion_UO!$H1018)*$I$978</f>
        <v>279.41371941156899</v>
      </c>
      <c r="AJ1018" s="21">
        <f>+SUMIFS(Resultados_Dic3!AE$3:AE$99980,Resultados_Dic3!$F$3:$F$99980,Produccion_UO!$K1018,Resultados_Dic3!$D$3:$D$99980,Produccion_UO!$L$1011,Resultados_Dic3!$E$3:$E$99980,Produccion_UO!$J1018,Resultados_Dic3!$A$3:$A$99980,Produccion_UO!$H1018)*$I$978</f>
        <v>278.85963629849101</v>
      </c>
      <c r="AK1018" s="21">
        <f>+SUMIFS(Resultados_Dic3!AF$3:AF$99980,Resultados_Dic3!$F$3:$F$99980,Produccion_UO!$K1018,Resultados_Dic3!$D$3:$D$99980,Produccion_UO!$L$1011,Resultados_Dic3!$E$3:$E$99980,Produccion_UO!$J1018,Resultados_Dic3!$A$3:$A$99980,Produccion_UO!$H1018)*$I$978</f>
        <v>278.25383752677499</v>
      </c>
      <c r="AL1018" s="21">
        <f>+SUMIFS(Resultados_Dic3!AG$3:AG$99980,Resultados_Dic3!$F$3:$F$99980,Produccion_UO!$K1018,Resultados_Dic3!$D$3:$D$99980,Produccion_UO!$L$1011,Resultados_Dic3!$E$3:$E$99980,Produccion_UO!$J1018,Resultados_Dic3!$A$3:$A$99980,Produccion_UO!$H1018)*$I$978</f>
        <v>277.596323096422</v>
      </c>
      <c r="AM1018" s="21">
        <f>+SUMIFS(Resultados_Dic3!AH$3:AH$99980,Resultados_Dic3!$F$3:$F$99980,Produccion_UO!$K1018,Resultados_Dic3!$D$3:$D$99980,Produccion_UO!$L$1011,Resultados_Dic3!$E$3:$E$99980,Produccion_UO!$J1018,Resultados_Dic3!$A$3:$A$99980,Produccion_UO!$H1018)*$I$978</f>
        <v>276.88709300743102</v>
      </c>
      <c r="AN1018" s="21">
        <f>+SUMIFS(Resultados_Dic3!AI$3:AI$99980,Resultados_Dic3!$F$3:$F$99980,Produccion_UO!$K1018,Resultados_Dic3!$D$3:$D$99980,Produccion_UO!$L$1011,Resultados_Dic3!$E$3:$E$99980,Produccion_UO!$J1018,Resultados_Dic3!$A$3:$A$99980,Produccion_UO!$H1018)*$I$978</f>
        <v>276.80310411259097</v>
      </c>
      <c r="AO1018" s="21">
        <f>+SUMIFS(Resultados_Dic3!AJ$3:AJ$99980,Resultados_Dic3!$F$3:$F$99980,Produccion_UO!$K1018,Resultados_Dic3!$D$3:$D$99980,Produccion_UO!$L$1011,Resultados_Dic3!$E$3:$E$99980,Produccion_UO!$J1018,Resultados_Dic3!$A$3:$A$99980,Produccion_UO!$H1018)*$I$978</f>
        <v>276.66286667787699</v>
      </c>
      <c r="AP1018" s="21">
        <f>+SUMIFS(Resultados_Dic3!AK$3:AK$99980,Resultados_Dic3!$F$3:$F$99980,Produccion_UO!$K1018,Resultados_Dic3!$D$3:$D$99980,Produccion_UO!$L$1011,Resultados_Dic3!$E$3:$E$99980,Produccion_UO!$J1018,Resultados_Dic3!$A$3:$A$99980,Produccion_UO!$H1018)*$I$978</f>
        <v>276.46638070329197</v>
      </c>
      <c r="AQ1018" s="21">
        <f>+SUMIFS(Resultados_Dic3!AL$3:AL$99980,Resultados_Dic3!$F$3:$F$99980,Produccion_UO!$K1018,Resultados_Dic3!$D$3:$D$99980,Produccion_UO!$L$1011,Resultados_Dic3!$E$3:$E$99980,Produccion_UO!$J1018,Resultados_Dic3!$A$3:$A$99980,Produccion_UO!$H1018)*$I$978</f>
        <v>276.21364618883302</v>
      </c>
      <c r="AR1018" s="226">
        <f>+SUMIFS(Resultados_Dic3!AM$3:AM$99980,Resultados_Dic3!$F$3:$F$99980,Produccion_UO!$K1018,Resultados_Dic3!$D$3:$D$99980,Produccion_UO!$L$1011,Resultados_Dic3!$E$3:$E$99980,Produccion_UO!$J1018,Resultados_Dic3!$A$3:$A$99980,Produccion_UO!$H1018)*$I$978</f>
        <v>275.90466313450298</v>
      </c>
    </row>
    <row r="1019" spans="8:44" x14ac:dyDescent="0.25">
      <c r="H1019" s="17" t="str">
        <f t="shared" si="268"/>
        <v>DIC5</v>
      </c>
      <c r="I1019" s="24"/>
      <c r="J1019" s="24" t="s">
        <v>65</v>
      </c>
      <c r="K1019" s="108" t="s">
        <v>241</v>
      </c>
      <c r="L1019" s="264" t="s">
        <v>749</v>
      </c>
      <c r="M1019" s="270">
        <f>+SUMIFS(Resultados_Dic3!H$3:H$99980,Resultados_Dic3!$F$3:$F$99980,Produccion_UO!$K1019,Resultados_Dic3!$D$3:$D$99980,Produccion_UO!$L$1011,Resultados_Dic3!$E$3:$E$99980,Produccion_UO!$J1019,Resultados_Dic3!$A$3:$A$99980,Produccion_UO!$H1019)*$I$978</f>
        <v>14.3366332761608</v>
      </c>
      <c r="N1019" s="21">
        <f>+SUMIFS(Resultados_Dic3!I$3:I$99980,Resultados_Dic3!$F$3:$F$99980,Produccion_UO!$K1019,Resultados_Dic3!$D$3:$D$99980,Produccion_UO!$L$1011,Resultados_Dic3!$E$3:$E$99980,Produccion_UO!$J1019,Resultados_Dic3!$A$3:$A$99980,Produccion_UO!$H1019)*$I$978</f>
        <v>14.7287341880987</v>
      </c>
      <c r="O1019" s="21">
        <f>+SUMIFS(Resultados_Dic3!J$3:J$99980,Resultados_Dic3!$F$3:$F$99980,Produccion_UO!$K1019,Resultados_Dic3!$D$3:$D$99980,Produccion_UO!$L$1011,Resultados_Dic3!$E$3:$E$99980,Produccion_UO!$J1019,Resultados_Dic3!$A$3:$A$99980,Produccion_UO!$H1019)*$I$978</f>
        <v>15.0633178735086</v>
      </c>
      <c r="P1019" s="21">
        <f>+SUMIFS(Resultados_Dic3!K$3:K$99980,Resultados_Dic3!$F$3:$F$99980,Produccion_UO!$K1019,Resultados_Dic3!$D$3:$D$99980,Produccion_UO!$L$1011,Resultados_Dic3!$E$3:$E$99980,Produccion_UO!$J1019,Resultados_Dic3!$A$3:$A$99980,Produccion_UO!$H1019)*$I$978</f>
        <v>15.395591383870199</v>
      </c>
      <c r="Q1019" s="21">
        <f>+SUMIFS(Resultados_Dic3!L$3:L$99980,Resultados_Dic3!$F$3:$F$99980,Produccion_UO!$K1019,Resultados_Dic3!$D$3:$D$99980,Produccion_UO!$L$1011,Resultados_Dic3!$E$3:$E$99980,Produccion_UO!$J1019,Resultados_Dic3!$A$3:$A$99980,Produccion_UO!$H1019)*$I$978</f>
        <v>15.7255547191834</v>
      </c>
      <c r="R1019" s="21">
        <f>+SUMIFS(Resultados_Dic3!M$3:M$99980,Resultados_Dic3!$F$3:$F$99980,Produccion_UO!$K1019,Resultados_Dic3!$D$3:$D$99980,Produccion_UO!$L$1011,Resultados_Dic3!$E$3:$E$99980,Produccion_UO!$J1019,Resultados_Dic3!$A$3:$A$99980,Produccion_UO!$H1019)*$I$978</f>
        <v>16.053207879448198</v>
      </c>
      <c r="S1019" s="21">
        <f>+SUMIFS(Resultados_Dic3!N$3:N$99980,Resultados_Dic3!$F$3:$F$99980,Produccion_UO!$K1019,Resultados_Dic3!$D$3:$D$99980,Produccion_UO!$L$1011,Resultados_Dic3!$E$3:$E$99980,Produccion_UO!$J1019,Resultados_Dic3!$A$3:$A$99980,Produccion_UO!$H1019)*$I$978</f>
        <v>16.3785508646647</v>
      </c>
      <c r="T1019" s="21">
        <f>+SUMIFS(Resultados_Dic3!O$3:O$99980,Resultados_Dic3!$F$3:$F$99980,Produccion_UO!$K1019,Resultados_Dic3!$D$3:$D$99980,Produccion_UO!$L$1011,Resultados_Dic3!$E$3:$E$99980,Produccion_UO!$J1019,Resultados_Dic3!$A$3:$A$99980,Produccion_UO!$H1019)*$I$978</f>
        <v>16.5314800238034</v>
      </c>
      <c r="U1019" s="21">
        <f>+SUMIFS(Resultados_Dic3!P$3:P$99980,Resultados_Dic3!$F$3:$F$99980,Produccion_UO!$K1019,Resultados_Dic3!$D$3:$D$99980,Produccion_UO!$L$1011,Resultados_Dic3!$E$3:$E$99980,Produccion_UO!$J1019,Resultados_Dic3!$A$3:$A$99980,Produccion_UO!$H1019)*$I$978</f>
        <v>16.680984691981301</v>
      </c>
      <c r="V1019" s="21">
        <f>+SUMIFS(Resultados_Dic3!Q$3:Q$99980,Resultados_Dic3!$F$3:$F$99980,Produccion_UO!$K1019,Resultados_Dic3!$D$3:$D$99980,Produccion_UO!$L$1011,Resultados_Dic3!$E$3:$E$99980,Produccion_UO!$J1019,Resultados_Dic3!$A$3:$A$99980,Produccion_UO!$H1019)*$I$978</f>
        <v>16.827064869198399</v>
      </c>
      <c r="W1019" s="21">
        <f>+SUMIFS(Resultados_Dic3!R$3:R$99980,Resultados_Dic3!$F$3:$F$99980,Produccion_UO!$K1019,Resultados_Dic3!$D$3:$D$99980,Produccion_UO!$L$1011,Resultados_Dic3!$E$3:$E$99980,Produccion_UO!$J1019,Resultados_Dic3!$A$3:$A$99980,Produccion_UO!$H1019)*$I$978</f>
        <v>16.9697205554546</v>
      </c>
      <c r="X1019" s="21">
        <f>+SUMIFS(Resultados_Dic3!S$3:S$99980,Resultados_Dic3!$F$3:$F$99980,Produccion_UO!$K1019,Resultados_Dic3!$D$3:$D$99980,Produccion_UO!$L$1011,Resultados_Dic3!$E$3:$E$99980,Produccion_UO!$J1019,Resultados_Dic3!$A$3:$A$99980,Produccion_UO!$H1019)*$I$978</f>
        <v>17.108951750749998</v>
      </c>
      <c r="Y1019" s="21">
        <f>+SUMIFS(Resultados_Dic3!T$3:T$99980,Resultados_Dic3!$F$3:$F$99980,Produccion_UO!$K1019,Resultados_Dic3!$D$3:$D$99980,Produccion_UO!$L$1011,Resultados_Dic3!$E$3:$E$99980,Produccion_UO!$J1019,Resultados_Dic3!$A$3:$A$99980,Produccion_UO!$H1019)*$I$978</f>
        <v>17.137565180362099</v>
      </c>
      <c r="Z1019" s="21">
        <f>+SUMIFS(Resultados_Dic3!U$3:U$99980,Resultados_Dic3!$F$3:$F$99980,Produccion_UO!$K1019,Resultados_Dic3!$D$3:$D$99980,Produccion_UO!$L$1011,Resultados_Dic3!$E$3:$E$99980,Produccion_UO!$J1019,Resultados_Dic3!$A$3:$A$99980,Produccion_UO!$H1019)*$I$978</f>
        <v>17.163015263872499</v>
      </c>
      <c r="AA1019" s="21">
        <f>+SUMIFS(Resultados_Dic3!V$3:V$99980,Resultados_Dic3!$F$3:$F$99980,Produccion_UO!$K1019,Resultados_Dic3!$D$3:$D$99980,Produccion_UO!$L$1011,Resultados_Dic3!$E$3:$E$99980,Produccion_UO!$J1019,Resultados_Dic3!$A$3:$A$99980,Produccion_UO!$H1019)*$I$978</f>
        <v>17.1853020012813</v>
      </c>
      <c r="AB1019" s="21">
        <f>+SUMIFS(Resultados_Dic3!W$3:W$99980,Resultados_Dic3!$F$3:$F$99980,Produccion_UO!$K1019,Resultados_Dic3!$D$3:$D$99980,Produccion_UO!$L$1011,Resultados_Dic3!$E$3:$E$99980,Produccion_UO!$J1019,Resultados_Dic3!$A$3:$A$99980,Produccion_UO!$H1019)*$I$978</f>
        <v>17.204425392588401</v>
      </c>
      <c r="AC1019" s="21">
        <f>+SUMIFS(Resultados_Dic3!X$3:X$99980,Resultados_Dic3!$F$3:$F$99980,Produccion_UO!$K1019,Resultados_Dic3!$D$3:$D$99980,Produccion_UO!$L$1011,Resultados_Dic3!$E$3:$E$99980,Produccion_UO!$J1019,Resultados_Dic3!$A$3:$A$99980,Produccion_UO!$H1019)*$I$978</f>
        <v>17.220385437793901</v>
      </c>
      <c r="AD1019" s="21">
        <f>+SUMIFS(Resultados_Dic3!Y$3:Y$99980,Resultados_Dic3!$F$3:$F$99980,Produccion_UO!$K1019,Resultados_Dic3!$D$3:$D$99980,Produccion_UO!$L$1011,Resultados_Dic3!$E$3:$E$99980,Produccion_UO!$J1019,Resultados_Dic3!$A$3:$A$99980,Produccion_UO!$H1019)*$I$978</f>
        <v>17.206626643494499</v>
      </c>
      <c r="AE1019" s="21">
        <f>+SUMIFS(Resultados_Dic3!Z$3:Z$99980,Resultados_Dic3!$F$3:$F$99980,Produccion_UO!$K1019,Resultados_Dic3!$D$3:$D$99980,Produccion_UO!$L$1011,Resultados_Dic3!$E$3:$E$99980,Produccion_UO!$J1019,Resultados_Dic3!$A$3:$A$99980,Produccion_UO!$H1019)*$I$978</f>
        <v>17.1892400159646</v>
      </c>
      <c r="AF1019" s="21">
        <f>+SUMIFS(Resultados_Dic3!AA$3:AA$99980,Resultados_Dic3!$F$3:$F$99980,Produccion_UO!$K1019,Resultados_Dic3!$D$3:$D$99980,Produccion_UO!$L$1011,Resultados_Dic3!$E$3:$E$99980,Produccion_UO!$J1019,Resultados_Dic3!$A$3:$A$99980,Produccion_UO!$H1019)*$I$978</f>
        <v>17.168225555204</v>
      </c>
      <c r="AG1019" s="21">
        <f>+SUMIFS(Resultados_Dic3!AB$3:AB$99980,Resultados_Dic3!$F$3:$F$99980,Produccion_UO!$K1019,Resultados_Dic3!$D$3:$D$99980,Produccion_UO!$L$1011,Resultados_Dic3!$E$3:$E$99980,Produccion_UO!$J1019,Resultados_Dic3!$A$3:$A$99980,Produccion_UO!$H1019)*$I$978</f>
        <v>17.143583261212701</v>
      </c>
      <c r="AH1019" s="21">
        <f>+SUMIFS(Resultados_Dic3!AC$3:AC$99980,Resultados_Dic3!$F$3:$F$99980,Produccion_UO!$K1019,Resultados_Dic3!$D$3:$D$99980,Produccion_UO!$L$1011,Resultados_Dic3!$E$3:$E$99980,Produccion_UO!$J1019,Resultados_Dic3!$A$3:$A$99980,Produccion_UO!$H1019)*$I$978</f>
        <v>17.115313133990899</v>
      </c>
      <c r="AI1019" s="21">
        <f>+SUMIFS(Resultados_Dic3!AD$3:AD$99980,Resultados_Dic3!$F$3:$F$99980,Produccion_UO!$K1019,Resultados_Dic3!$D$3:$D$99980,Produccion_UO!$L$1011,Resultados_Dic3!$E$3:$E$99980,Produccion_UO!$J1019,Resultados_Dic3!$A$3:$A$99980,Produccion_UO!$H1019)*$I$978</f>
        <v>17.084596155958899</v>
      </c>
      <c r="AJ1019" s="21">
        <f>+SUMIFS(Resultados_Dic3!AE$3:AE$99980,Resultados_Dic3!$F$3:$F$99980,Produccion_UO!$K1019,Resultados_Dic3!$D$3:$D$99980,Produccion_UO!$L$1011,Resultados_Dic3!$E$3:$E$99980,Produccion_UO!$J1019,Resultados_Dic3!$A$3:$A$99980,Produccion_UO!$H1019)*$I$978</f>
        <v>17.0507170528006</v>
      </c>
      <c r="AK1019" s="21">
        <f>+SUMIFS(Resultados_Dic3!AF$3:AF$99980,Resultados_Dic3!$F$3:$F$99980,Produccion_UO!$K1019,Resultados_Dic3!$D$3:$D$99980,Produccion_UO!$L$1011,Resultados_Dic3!$E$3:$E$99980,Produccion_UO!$J1019,Resultados_Dic3!$A$3:$A$99980,Produccion_UO!$H1019)*$I$978</f>
        <v>17.013675824516199</v>
      </c>
      <c r="AL1019" s="21">
        <f>+SUMIFS(Resultados_Dic3!AG$3:AG$99980,Resultados_Dic3!$F$3:$F$99980,Produccion_UO!$K1019,Resultados_Dic3!$D$3:$D$99980,Produccion_UO!$L$1011,Resultados_Dic3!$E$3:$E$99980,Produccion_UO!$J1019,Resultados_Dic3!$A$3:$A$99980,Produccion_UO!$H1019)*$I$978</f>
        <v>16.973472471105499</v>
      </c>
      <c r="AM1019" s="21">
        <f>+SUMIFS(Resultados_Dic3!AH$3:AH$99980,Resultados_Dic3!$F$3:$F$99980,Produccion_UO!$K1019,Resultados_Dic3!$D$3:$D$99980,Produccion_UO!$L$1011,Resultados_Dic3!$E$3:$E$99980,Produccion_UO!$J1019,Resultados_Dic3!$A$3:$A$99980,Produccion_UO!$H1019)*$I$978</f>
        <v>16.9301069925686</v>
      </c>
      <c r="AN1019" s="21">
        <f>+SUMIFS(Resultados_Dic3!AI$3:AI$99980,Resultados_Dic3!$F$3:$F$99980,Produccion_UO!$K1019,Resultados_Dic3!$D$3:$D$99980,Produccion_UO!$L$1011,Resultados_Dic3!$E$3:$E$99980,Produccion_UO!$J1019,Resultados_Dic3!$A$3:$A$99980,Produccion_UO!$H1019)*$I$978</f>
        <v>16.924971538400602</v>
      </c>
      <c r="AO1019" s="21">
        <f>+SUMIFS(Resultados_Dic3!AJ$3:AJ$99980,Resultados_Dic3!$F$3:$F$99980,Produccion_UO!$K1019,Resultados_Dic3!$D$3:$D$99980,Produccion_UO!$L$1011,Resultados_Dic3!$E$3:$E$99980,Produccion_UO!$J1019,Resultados_Dic3!$A$3:$A$99980,Produccion_UO!$H1019)*$I$978</f>
        <v>16.916396798609501</v>
      </c>
      <c r="AP1019" s="21">
        <f>+SUMIFS(Resultados_Dic3!AK$3:AK$99980,Resultados_Dic3!$F$3:$F$99980,Produccion_UO!$K1019,Resultados_Dic3!$D$3:$D$99980,Produccion_UO!$L$1011,Resultados_Dic3!$E$3:$E$99980,Produccion_UO!$J1019,Resultados_Dic3!$A$3:$A$99980,Produccion_UO!$H1019)*$I$978</f>
        <v>16.904382773195199</v>
      </c>
      <c r="AQ1019" s="21">
        <f>+SUMIFS(Resultados_Dic3!AL$3:AL$99980,Resultados_Dic3!$F$3:$F$99980,Produccion_UO!$K1019,Resultados_Dic3!$D$3:$D$99980,Produccion_UO!$L$1011,Resultados_Dic3!$E$3:$E$99980,Produccion_UO!$J1019,Resultados_Dic3!$A$3:$A$99980,Produccion_UO!$H1019)*$I$978</f>
        <v>16.888929462157801</v>
      </c>
      <c r="AR1019" s="226">
        <f>+SUMIFS(Resultados_Dic3!AM$3:AM$99980,Resultados_Dic3!$F$3:$F$99980,Produccion_UO!$K1019,Resultados_Dic3!$D$3:$D$99980,Produccion_UO!$L$1011,Resultados_Dic3!$E$3:$E$99980,Produccion_UO!$J1019,Resultados_Dic3!$A$3:$A$99980,Produccion_UO!$H1019)*$I$978</f>
        <v>16.870036865497202</v>
      </c>
    </row>
    <row r="1020" spans="8:44" x14ac:dyDescent="0.25">
      <c r="H1020" s="17" t="str">
        <f t="shared" si="268"/>
        <v>DIC5</v>
      </c>
      <c r="I1020" s="24"/>
      <c r="J1020" s="24" t="s">
        <v>66</v>
      </c>
      <c r="K1020" s="108" t="s">
        <v>241</v>
      </c>
      <c r="L1020" s="264" t="s">
        <v>750</v>
      </c>
      <c r="M1020" s="270">
        <f>+SUMIFS(Resultados_Dic3!H$3:H$99980,Resultados_Dic3!$F$3:$F$99980,Produccion_UO!$K1020,Resultados_Dic3!$D$3:$D$99980,Produccion_UO!$L$1011,Resultados_Dic3!$E$3:$E$99980,Produccion_UO!$J1020,Resultados_Dic3!$A$3:$A$99980,Produccion_UO!$H1020)*$I$978</f>
        <v>20.912099999999999</v>
      </c>
      <c r="N1020" s="21">
        <f>+SUMIFS(Resultados_Dic3!I$3:I$99980,Resultados_Dic3!$F$3:$F$99980,Produccion_UO!$K1020,Resultados_Dic3!$D$3:$D$99980,Produccion_UO!$L$1011,Resultados_Dic3!$E$3:$E$99980,Produccion_UO!$J1020,Resultados_Dic3!$A$3:$A$99980,Produccion_UO!$H1020)*$I$978</f>
        <v>20.1708</v>
      </c>
      <c r="O1020" s="21">
        <f>+SUMIFS(Resultados_Dic3!J$3:J$99980,Resultados_Dic3!$F$3:$F$99980,Produccion_UO!$K1020,Resultados_Dic3!$D$3:$D$99980,Produccion_UO!$L$1011,Resultados_Dic3!$E$3:$E$99980,Produccion_UO!$J1020,Resultados_Dic3!$A$3:$A$99980,Produccion_UO!$H1020)*$I$978</f>
        <v>19.920436099469601</v>
      </c>
      <c r="P1020" s="21">
        <f>+SUMIFS(Resultados_Dic3!K$3:K$99980,Resultados_Dic3!$F$3:$F$99980,Produccion_UO!$K1020,Resultados_Dic3!$D$3:$D$99980,Produccion_UO!$L$1011,Resultados_Dic3!$E$3:$E$99980,Produccion_UO!$J1020,Resultados_Dic3!$A$3:$A$99980,Produccion_UO!$H1020)*$I$978</f>
        <v>19.6312241492043</v>
      </c>
      <c r="Q1020" s="21">
        <f>+SUMIFS(Resultados_Dic3!L$3:L$99980,Resultados_Dic3!$F$3:$F$99980,Produccion_UO!$K1020,Resultados_Dic3!$D$3:$D$99980,Produccion_UO!$L$1011,Resultados_Dic3!$E$3:$E$99980,Produccion_UO!$J1020,Resultados_Dic3!$A$3:$A$99980,Produccion_UO!$H1020)*$I$978</f>
        <v>19.303164149204299</v>
      </c>
      <c r="R1020" s="21">
        <f>+SUMIFS(Resultados_Dic3!M$3:M$99980,Resultados_Dic3!$F$3:$F$99980,Produccion_UO!$K1020,Resultados_Dic3!$D$3:$D$99980,Produccion_UO!$L$1011,Resultados_Dic3!$E$3:$E$99980,Produccion_UO!$J1020,Resultados_Dic3!$A$3:$A$99980,Produccion_UO!$H1020)*$I$978</f>
        <v>18.936256099469599</v>
      </c>
      <c r="S1020" s="21">
        <f>+SUMIFS(Resultados_Dic3!N$3:N$99980,Resultados_Dic3!$F$3:$F$99980,Produccion_UO!$K1020,Resultados_Dic3!$D$3:$D$99980,Produccion_UO!$L$1011,Resultados_Dic3!$E$3:$E$99980,Produccion_UO!$J1020,Resultados_Dic3!$A$3:$A$99980,Produccion_UO!$H1020)*$I$978</f>
        <v>18.5305</v>
      </c>
      <c r="T1020" s="21">
        <f>+SUMIFS(Resultados_Dic3!O$3:O$99980,Resultados_Dic3!$F$3:$F$99980,Produccion_UO!$K1020,Resultados_Dic3!$D$3:$D$99980,Produccion_UO!$L$1011,Resultados_Dic3!$E$3:$E$99980,Produccion_UO!$J1020,Resultados_Dic3!$A$3:$A$99980,Produccion_UO!$H1020)*$I$978</f>
        <v>19.032187610134098</v>
      </c>
      <c r="U1020" s="21">
        <f>+SUMIFS(Resultados_Dic3!P$3:P$99980,Resultados_Dic3!$F$3:$F$99980,Produccion_UO!$K1020,Resultados_Dic3!$D$3:$D$99980,Produccion_UO!$L$1011,Resultados_Dic3!$E$3:$E$99980,Produccion_UO!$J1020,Resultados_Dic3!$A$3:$A$99980,Produccion_UO!$H1020)*$I$978</f>
        <v>19.540341415201102</v>
      </c>
      <c r="V1020" s="21">
        <f>+SUMIFS(Resultados_Dic3!Q$3:Q$99980,Resultados_Dic3!$F$3:$F$99980,Produccion_UO!$K1020,Resultados_Dic3!$D$3:$D$99980,Produccion_UO!$L$1011,Resultados_Dic3!$E$3:$E$99980,Produccion_UO!$J1020,Resultados_Dic3!$A$3:$A$99980,Produccion_UO!$H1020)*$I$978</f>
        <v>20.054961415201099</v>
      </c>
      <c r="W1020" s="21">
        <f>+SUMIFS(Resultados_Dic3!R$3:R$99980,Resultados_Dic3!$F$3:$F$99980,Produccion_UO!$K1020,Resultados_Dic3!$D$3:$D$99980,Produccion_UO!$L$1011,Resultados_Dic3!$E$3:$E$99980,Produccion_UO!$J1020,Resultados_Dic3!$A$3:$A$99980,Produccion_UO!$H1020)*$I$978</f>
        <v>20.576047610134101</v>
      </c>
      <c r="X1020" s="21">
        <f>+SUMIFS(Resultados_Dic3!S$3:S$99980,Resultados_Dic3!$F$3:$F$99980,Produccion_UO!$K1020,Resultados_Dic3!$D$3:$D$99980,Produccion_UO!$L$1011,Resultados_Dic3!$E$3:$E$99980,Produccion_UO!$J1020,Resultados_Dic3!$A$3:$A$99980,Produccion_UO!$H1020)*$I$978</f>
        <v>21.1036</v>
      </c>
      <c r="Y1020" s="21">
        <f>+SUMIFS(Resultados_Dic3!T$3:T$99980,Resultados_Dic3!$F$3:$F$99980,Produccion_UO!$K1020,Resultados_Dic3!$D$3:$D$99980,Produccion_UO!$L$1011,Resultados_Dic3!$E$3:$E$99980,Produccion_UO!$J1020,Resultados_Dic3!$A$3:$A$99980,Produccion_UO!$H1020)*$I$978</f>
        <v>22.888236022846598</v>
      </c>
      <c r="Z1020" s="21">
        <f>+SUMIFS(Resultados_Dic3!U$3:U$99980,Resultados_Dic3!$F$3:$F$99980,Produccion_UO!$K1020,Resultados_Dic3!$D$3:$D$99980,Produccion_UO!$L$1011,Resultados_Dic3!$E$3:$E$99980,Produccion_UO!$J1020,Resultados_Dic3!$A$3:$A$99980,Produccion_UO!$H1020)*$I$978</f>
        <v>24.705454034269899</v>
      </c>
      <c r="AA1020" s="21">
        <f>+SUMIFS(Resultados_Dic3!V$3:V$99980,Resultados_Dic3!$F$3:$F$99980,Produccion_UO!$K1020,Resultados_Dic3!$D$3:$D$99980,Produccion_UO!$L$1011,Resultados_Dic3!$E$3:$E$99980,Produccion_UO!$J1020,Resultados_Dic3!$A$3:$A$99980,Produccion_UO!$H1020)*$I$978</f>
        <v>26.5552540342699</v>
      </c>
      <c r="AB1020" s="21">
        <f>+SUMIFS(Resultados_Dic3!W$3:W$99980,Resultados_Dic3!$F$3:$F$99980,Produccion_UO!$K1020,Resultados_Dic3!$D$3:$D$99980,Produccion_UO!$L$1011,Resultados_Dic3!$E$3:$E$99980,Produccion_UO!$J1020,Resultados_Dic3!$A$3:$A$99980,Produccion_UO!$H1020)*$I$978</f>
        <v>28.437636022846601</v>
      </c>
      <c r="AC1020" s="21">
        <f>+SUMIFS(Resultados_Dic3!X$3:X$99980,Resultados_Dic3!$F$3:$F$99980,Produccion_UO!$K1020,Resultados_Dic3!$D$3:$D$99980,Produccion_UO!$L$1011,Resultados_Dic3!$E$3:$E$99980,Produccion_UO!$J1020,Resultados_Dic3!$A$3:$A$99980,Produccion_UO!$H1020)*$I$978</f>
        <v>30.352599999999999</v>
      </c>
      <c r="AD1020" s="21">
        <f>+SUMIFS(Resultados_Dic3!Y$3:Y$99980,Resultados_Dic3!$F$3:$F$99980,Produccion_UO!$K1020,Resultados_Dic3!$D$3:$D$99980,Produccion_UO!$L$1011,Resultados_Dic3!$E$3:$E$99980,Produccion_UO!$J1020,Resultados_Dic3!$A$3:$A$99980,Produccion_UO!$H1020)*$I$978</f>
        <v>34.161777316145702</v>
      </c>
      <c r="AE1020" s="21">
        <f>+SUMIFS(Resultados_Dic3!Z$3:Z$99980,Resultados_Dic3!$F$3:$F$99980,Produccion_UO!$K1020,Resultados_Dic3!$D$3:$D$99980,Produccion_UO!$L$1011,Resultados_Dic3!$E$3:$E$99980,Produccion_UO!$J1020,Resultados_Dic3!$A$3:$A$99980,Produccion_UO!$H1020)*$I$978</f>
        <v>38.039885974218599</v>
      </c>
      <c r="AF1020" s="21">
        <f>+SUMIFS(Resultados_Dic3!AA$3:AA$99980,Resultados_Dic3!$F$3:$F$99980,Produccion_UO!$K1020,Resultados_Dic3!$D$3:$D$99980,Produccion_UO!$L$1011,Resultados_Dic3!$E$3:$E$99980,Produccion_UO!$J1020,Resultados_Dic3!$A$3:$A$99980,Produccion_UO!$H1020)*$I$978</f>
        <v>41.9869259742186</v>
      </c>
      <c r="AG1020" s="21">
        <f>+SUMIFS(Resultados_Dic3!AB$3:AB$99980,Resultados_Dic3!$F$3:$F$99980,Produccion_UO!$K1020,Resultados_Dic3!$D$3:$D$99980,Produccion_UO!$L$1011,Resultados_Dic3!$E$3:$E$99980,Produccion_UO!$J1020,Resultados_Dic3!$A$3:$A$99980,Produccion_UO!$H1020)*$I$978</f>
        <v>46.002897316145699</v>
      </c>
      <c r="AH1020" s="21">
        <f>+SUMIFS(Resultados_Dic3!AC$3:AC$99980,Resultados_Dic3!$F$3:$F$99980,Produccion_UO!$K1020,Resultados_Dic3!$D$3:$D$99980,Produccion_UO!$L$1011,Resultados_Dic3!$E$3:$E$99980,Produccion_UO!$J1020,Resultados_Dic3!$A$3:$A$99980,Produccion_UO!$H1020)*$I$978</f>
        <v>50.087800000000001</v>
      </c>
      <c r="AI1020" s="21">
        <f>+SUMIFS(Resultados_Dic3!AD$3:AD$99980,Resultados_Dic3!$F$3:$F$99980,Produccion_UO!$K1020,Resultados_Dic3!$D$3:$D$99980,Produccion_UO!$L$1011,Resultados_Dic3!$E$3:$E$99980,Produccion_UO!$J1020,Resultados_Dic3!$A$3:$A$99980,Produccion_UO!$H1020)*$I$978</f>
        <v>55.648047799245603</v>
      </c>
      <c r="AJ1020" s="21">
        <f>+SUMIFS(Resultados_Dic3!AE$3:AE$99980,Resultados_Dic3!$F$3:$F$99980,Produccion_UO!$K1020,Resultados_Dic3!$D$3:$D$99980,Produccion_UO!$L$1011,Resultados_Dic3!$E$3:$E$99980,Produccion_UO!$J1020,Resultados_Dic3!$A$3:$A$99980,Produccion_UO!$H1020)*$I$978</f>
        <v>61.297591698868501</v>
      </c>
      <c r="AK1020" s="21">
        <f>+SUMIFS(Resultados_Dic3!AF$3:AF$99980,Resultados_Dic3!$F$3:$F$99980,Produccion_UO!$K1020,Resultados_Dic3!$D$3:$D$99980,Produccion_UO!$L$1011,Resultados_Dic3!$E$3:$E$99980,Produccion_UO!$J1020,Resultados_Dic3!$A$3:$A$99980,Produccion_UO!$H1020)*$I$978</f>
        <v>67.036431698868398</v>
      </c>
      <c r="AL1020" s="21">
        <f>+SUMIFS(Resultados_Dic3!AG$3:AG$99980,Resultados_Dic3!$F$3:$F$99980,Produccion_UO!$K1020,Resultados_Dic3!$D$3:$D$99980,Produccion_UO!$L$1011,Resultados_Dic3!$E$3:$E$99980,Produccion_UO!$J1020,Resultados_Dic3!$A$3:$A$99980,Produccion_UO!$H1020)*$I$978</f>
        <v>72.864567799245705</v>
      </c>
      <c r="AM1020" s="21">
        <f>+SUMIFS(Resultados_Dic3!AH$3:AH$99980,Resultados_Dic3!$F$3:$F$99980,Produccion_UO!$K1020,Resultados_Dic3!$D$3:$D$99980,Produccion_UO!$L$1011,Resultados_Dic3!$E$3:$E$99980,Produccion_UO!$J1020,Resultados_Dic3!$A$3:$A$99980,Produccion_UO!$H1020)*$I$978</f>
        <v>78.781999999999996</v>
      </c>
      <c r="AN1020" s="21">
        <f>+SUMIFS(Resultados_Dic3!AI$3:AI$99980,Resultados_Dic3!$F$3:$F$99980,Produccion_UO!$K1020,Resultados_Dic3!$D$3:$D$99980,Produccion_UO!$L$1011,Resultados_Dic3!$E$3:$E$99980,Produccion_UO!$J1020,Resultados_Dic3!$A$3:$A$99980,Produccion_UO!$H1020)*$I$978</f>
        <v>85.449154353759198</v>
      </c>
      <c r="AO1020" s="21">
        <f>+SUMIFS(Resultados_Dic3!AJ$3:AJ$99980,Resultados_Dic3!$F$3:$F$99980,Produccion_UO!$K1020,Resultados_Dic3!$D$3:$D$99980,Produccion_UO!$L$1011,Resultados_Dic3!$E$3:$E$99980,Produccion_UO!$J1020,Resultados_Dic3!$A$3:$A$99980,Produccion_UO!$H1020)*$I$978</f>
        <v>92.232511530638902</v>
      </c>
      <c r="AP1020" s="21">
        <f>+SUMIFS(Resultados_Dic3!AK$3:AK$99980,Resultados_Dic3!$F$3:$F$99980,Produccion_UO!$K1020,Resultados_Dic3!$D$3:$D$99980,Produccion_UO!$L$1011,Resultados_Dic3!$E$3:$E$99980,Produccion_UO!$J1020,Resultados_Dic3!$A$3:$A$99980,Produccion_UO!$H1020)*$I$978</f>
        <v>99.132071530638896</v>
      </c>
      <c r="AQ1020" s="21">
        <f>+SUMIFS(Resultados_Dic3!AL$3:AL$99980,Resultados_Dic3!$F$3:$F$99980,Produccion_UO!$K1020,Resultados_Dic3!$D$3:$D$99980,Produccion_UO!$L$1011,Resultados_Dic3!$E$3:$E$99980,Produccion_UO!$J1020,Resultados_Dic3!$A$3:$A$99980,Produccion_UO!$H1020)*$I$978</f>
        <v>106.147834353759</v>
      </c>
      <c r="AR1020" s="226">
        <f>+SUMIFS(Resultados_Dic3!AM$3:AM$99980,Resultados_Dic3!$F$3:$F$99980,Produccion_UO!$K1020,Resultados_Dic3!$D$3:$D$99980,Produccion_UO!$L$1011,Resultados_Dic3!$E$3:$E$99980,Produccion_UO!$J1020,Resultados_Dic3!$A$3:$A$99980,Produccion_UO!$H1020)*$I$978</f>
        <v>113.27979999999999</v>
      </c>
    </row>
    <row r="1021" spans="8:44" x14ac:dyDescent="0.25">
      <c r="H1021" s="17" t="str">
        <f t="shared" si="268"/>
        <v>DIC5</v>
      </c>
      <c r="I1021" s="24"/>
      <c r="J1021" s="24" t="s">
        <v>757</v>
      </c>
      <c r="K1021" s="108" t="s">
        <v>241</v>
      </c>
      <c r="L1021" s="264" t="s">
        <v>758</v>
      </c>
      <c r="M1021" s="270">
        <f>+SUMIFS(Resultados_Dic3!H$3:H$99980,Resultados_Dic3!$F$3:$F$99980,Produccion_UO!$K1021,Resultados_Dic3!$D$3:$D$99980,Produccion_UO!$L$1011,Resultados_Dic3!$E$3:$E$99980,Produccion_UO!$J1021,Resultados_Dic3!$A$3:$A$99980,Produccion_UO!$H1021)*$I$978</f>
        <v>0</v>
      </c>
      <c r="N1021" s="21">
        <f>+SUMIFS(Resultados_Dic3!I$3:I$99980,Resultados_Dic3!$F$3:$F$99980,Produccion_UO!$K1021,Resultados_Dic3!$D$3:$D$99980,Produccion_UO!$L$1011,Resultados_Dic3!$E$3:$E$99980,Produccion_UO!$J1021,Resultados_Dic3!$A$3:$A$99980,Produccion_UO!$H1021)*$I$978</f>
        <v>0</v>
      </c>
      <c r="O1021" s="21">
        <f>+SUMIFS(Resultados_Dic3!J$3:J$99980,Resultados_Dic3!$F$3:$F$99980,Produccion_UO!$K1021,Resultados_Dic3!$D$3:$D$99980,Produccion_UO!$L$1011,Resultados_Dic3!$E$3:$E$99980,Produccion_UO!$J1021,Resultados_Dic3!$A$3:$A$99980,Produccion_UO!$H1021)*$I$978</f>
        <v>0</v>
      </c>
      <c r="P1021" s="21">
        <f>+SUMIFS(Resultados_Dic3!K$3:K$99980,Resultados_Dic3!$F$3:$F$99980,Produccion_UO!$K1021,Resultados_Dic3!$D$3:$D$99980,Produccion_UO!$L$1011,Resultados_Dic3!$E$3:$E$99980,Produccion_UO!$J1021,Resultados_Dic3!$A$3:$A$99980,Produccion_UO!$H1021)*$I$978</f>
        <v>0</v>
      </c>
      <c r="Q1021" s="21">
        <f>+SUMIFS(Resultados_Dic3!L$3:L$99980,Resultados_Dic3!$F$3:$F$99980,Produccion_UO!$K1021,Resultados_Dic3!$D$3:$D$99980,Produccion_UO!$L$1011,Resultados_Dic3!$E$3:$E$99980,Produccion_UO!$J1021,Resultados_Dic3!$A$3:$A$99980,Produccion_UO!$H1021)*$I$978</f>
        <v>0</v>
      </c>
      <c r="R1021" s="21">
        <f>+SUMIFS(Resultados_Dic3!M$3:M$99980,Resultados_Dic3!$F$3:$F$99980,Produccion_UO!$K1021,Resultados_Dic3!$D$3:$D$99980,Produccion_UO!$L$1011,Resultados_Dic3!$E$3:$E$99980,Produccion_UO!$J1021,Resultados_Dic3!$A$3:$A$99980,Produccion_UO!$H1021)*$I$978</f>
        <v>0</v>
      </c>
      <c r="S1021" s="21">
        <f>+SUMIFS(Resultados_Dic3!N$3:N$99980,Resultados_Dic3!$F$3:$F$99980,Produccion_UO!$K1021,Resultados_Dic3!$D$3:$D$99980,Produccion_UO!$L$1011,Resultados_Dic3!$E$3:$E$99980,Produccion_UO!$J1021,Resultados_Dic3!$A$3:$A$99980,Produccion_UO!$H1021)*$I$978</f>
        <v>0</v>
      </c>
      <c r="T1021" s="21">
        <f>+SUMIFS(Resultados_Dic3!O$3:O$99980,Resultados_Dic3!$F$3:$F$99980,Produccion_UO!$K1021,Resultados_Dic3!$D$3:$D$99980,Produccion_UO!$L$1011,Resultados_Dic3!$E$3:$E$99980,Produccion_UO!$J1021,Resultados_Dic3!$A$3:$A$99980,Produccion_UO!$H1021)*$I$978</f>
        <v>0</v>
      </c>
      <c r="U1021" s="21">
        <f>+SUMIFS(Resultados_Dic3!P$3:P$99980,Resultados_Dic3!$F$3:$F$99980,Produccion_UO!$K1021,Resultados_Dic3!$D$3:$D$99980,Produccion_UO!$L$1011,Resultados_Dic3!$E$3:$E$99980,Produccion_UO!$J1021,Resultados_Dic3!$A$3:$A$99980,Produccion_UO!$H1021)*$I$978</f>
        <v>0</v>
      </c>
      <c r="V1021" s="21">
        <f>+SUMIFS(Resultados_Dic3!Q$3:Q$99980,Resultados_Dic3!$F$3:$F$99980,Produccion_UO!$K1021,Resultados_Dic3!$D$3:$D$99980,Produccion_UO!$L$1011,Resultados_Dic3!$E$3:$E$99980,Produccion_UO!$J1021,Resultados_Dic3!$A$3:$A$99980,Produccion_UO!$H1021)*$I$978</f>
        <v>0</v>
      </c>
      <c r="W1021" s="21">
        <f>+SUMIFS(Resultados_Dic3!R$3:R$99980,Resultados_Dic3!$F$3:$F$99980,Produccion_UO!$K1021,Resultados_Dic3!$D$3:$D$99980,Produccion_UO!$L$1011,Resultados_Dic3!$E$3:$E$99980,Produccion_UO!$J1021,Resultados_Dic3!$A$3:$A$99980,Produccion_UO!$H1021)*$I$978</f>
        <v>0</v>
      </c>
      <c r="X1021" s="21">
        <f>+SUMIFS(Resultados_Dic3!S$3:S$99980,Resultados_Dic3!$F$3:$F$99980,Produccion_UO!$K1021,Resultados_Dic3!$D$3:$D$99980,Produccion_UO!$L$1011,Resultados_Dic3!$E$3:$E$99980,Produccion_UO!$J1021,Resultados_Dic3!$A$3:$A$99980,Produccion_UO!$H1021)*$I$978</f>
        <v>0</v>
      </c>
      <c r="Y1021" s="21">
        <f>+SUMIFS(Resultados_Dic3!T$3:T$99980,Resultados_Dic3!$F$3:$F$99980,Produccion_UO!$K1021,Resultados_Dic3!$D$3:$D$99980,Produccion_UO!$L$1011,Resultados_Dic3!$E$3:$E$99980,Produccion_UO!$J1021,Resultados_Dic3!$A$3:$A$99980,Produccion_UO!$H1021)*$I$978</f>
        <v>0</v>
      </c>
      <c r="Z1021" s="21">
        <f>+SUMIFS(Resultados_Dic3!U$3:U$99980,Resultados_Dic3!$F$3:$F$99980,Produccion_UO!$K1021,Resultados_Dic3!$D$3:$D$99980,Produccion_UO!$L$1011,Resultados_Dic3!$E$3:$E$99980,Produccion_UO!$J1021,Resultados_Dic3!$A$3:$A$99980,Produccion_UO!$H1021)*$I$978</f>
        <v>0</v>
      </c>
      <c r="AA1021" s="21">
        <f>+SUMIFS(Resultados_Dic3!V$3:V$99980,Resultados_Dic3!$F$3:$F$99980,Produccion_UO!$K1021,Resultados_Dic3!$D$3:$D$99980,Produccion_UO!$L$1011,Resultados_Dic3!$E$3:$E$99980,Produccion_UO!$J1021,Resultados_Dic3!$A$3:$A$99980,Produccion_UO!$H1021)*$I$978</f>
        <v>0</v>
      </c>
      <c r="AB1021" s="21">
        <f>+SUMIFS(Resultados_Dic3!W$3:W$99980,Resultados_Dic3!$F$3:$F$99980,Produccion_UO!$K1021,Resultados_Dic3!$D$3:$D$99980,Produccion_UO!$L$1011,Resultados_Dic3!$E$3:$E$99980,Produccion_UO!$J1021,Resultados_Dic3!$A$3:$A$99980,Produccion_UO!$H1021)*$I$978</f>
        <v>0</v>
      </c>
      <c r="AC1021" s="21">
        <f>+SUMIFS(Resultados_Dic3!X$3:X$99980,Resultados_Dic3!$F$3:$F$99980,Produccion_UO!$K1021,Resultados_Dic3!$D$3:$D$99980,Produccion_UO!$L$1011,Resultados_Dic3!$E$3:$E$99980,Produccion_UO!$J1021,Resultados_Dic3!$A$3:$A$99980,Produccion_UO!$H1021)*$I$978</f>
        <v>0</v>
      </c>
      <c r="AD1021" s="21">
        <f>+SUMIFS(Resultados_Dic3!Y$3:Y$99980,Resultados_Dic3!$F$3:$F$99980,Produccion_UO!$K1021,Resultados_Dic3!$D$3:$D$99980,Produccion_UO!$L$1011,Resultados_Dic3!$E$3:$E$99980,Produccion_UO!$J1021,Resultados_Dic3!$A$3:$A$99980,Produccion_UO!$H1021)*$I$978</f>
        <v>0</v>
      </c>
      <c r="AE1021" s="21">
        <f>+SUMIFS(Resultados_Dic3!Z$3:Z$99980,Resultados_Dic3!$F$3:$F$99980,Produccion_UO!$K1021,Resultados_Dic3!$D$3:$D$99980,Produccion_UO!$L$1011,Resultados_Dic3!$E$3:$E$99980,Produccion_UO!$J1021,Resultados_Dic3!$A$3:$A$99980,Produccion_UO!$H1021)*$I$978</f>
        <v>0</v>
      </c>
      <c r="AF1021" s="21">
        <f>+SUMIFS(Resultados_Dic3!AA$3:AA$99980,Resultados_Dic3!$F$3:$F$99980,Produccion_UO!$K1021,Resultados_Dic3!$D$3:$D$99980,Produccion_UO!$L$1011,Resultados_Dic3!$E$3:$E$99980,Produccion_UO!$J1021,Resultados_Dic3!$A$3:$A$99980,Produccion_UO!$H1021)*$I$978</f>
        <v>0</v>
      </c>
      <c r="AG1021" s="21">
        <f>+SUMIFS(Resultados_Dic3!AB$3:AB$99980,Resultados_Dic3!$F$3:$F$99980,Produccion_UO!$K1021,Resultados_Dic3!$D$3:$D$99980,Produccion_UO!$L$1011,Resultados_Dic3!$E$3:$E$99980,Produccion_UO!$J1021,Resultados_Dic3!$A$3:$A$99980,Produccion_UO!$H1021)*$I$978</f>
        <v>0</v>
      </c>
      <c r="AH1021" s="21">
        <f>+SUMIFS(Resultados_Dic3!AC$3:AC$99980,Resultados_Dic3!$F$3:$F$99980,Produccion_UO!$K1021,Resultados_Dic3!$D$3:$D$99980,Produccion_UO!$L$1011,Resultados_Dic3!$E$3:$E$99980,Produccion_UO!$J1021,Resultados_Dic3!$A$3:$A$99980,Produccion_UO!$H1021)*$I$978</f>
        <v>0</v>
      </c>
      <c r="AI1021" s="21">
        <f>+SUMIFS(Resultados_Dic3!AD$3:AD$99980,Resultados_Dic3!$F$3:$F$99980,Produccion_UO!$K1021,Resultados_Dic3!$D$3:$D$99980,Produccion_UO!$L$1011,Resultados_Dic3!$E$3:$E$99980,Produccion_UO!$J1021,Resultados_Dic3!$A$3:$A$99980,Produccion_UO!$H1021)*$I$978</f>
        <v>0</v>
      </c>
      <c r="AJ1021" s="21">
        <f>+SUMIFS(Resultados_Dic3!AE$3:AE$99980,Resultados_Dic3!$F$3:$F$99980,Produccion_UO!$K1021,Resultados_Dic3!$D$3:$D$99980,Produccion_UO!$L$1011,Resultados_Dic3!$E$3:$E$99980,Produccion_UO!$J1021,Resultados_Dic3!$A$3:$A$99980,Produccion_UO!$H1021)*$I$978</f>
        <v>0</v>
      </c>
      <c r="AK1021" s="21">
        <f>+SUMIFS(Resultados_Dic3!AF$3:AF$99980,Resultados_Dic3!$F$3:$F$99980,Produccion_UO!$K1021,Resultados_Dic3!$D$3:$D$99980,Produccion_UO!$L$1011,Resultados_Dic3!$E$3:$E$99980,Produccion_UO!$J1021,Resultados_Dic3!$A$3:$A$99980,Produccion_UO!$H1021)*$I$978</f>
        <v>0</v>
      </c>
      <c r="AL1021" s="21">
        <f>+SUMIFS(Resultados_Dic3!AG$3:AG$99980,Resultados_Dic3!$F$3:$F$99980,Produccion_UO!$K1021,Resultados_Dic3!$D$3:$D$99980,Produccion_UO!$L$1011,Resultados_Dic3!$E$3:$E$99980,Produccion_UO!$J1021,Resultados_Dic3!$A$3:$A$99980,Produccion_UO!$H1021)*$I$978</f>
        <v>0</v>
      </c>
      <c r="AM1021" s="21">
        <f>+SUMIFS(Resultados_Dic3!AH$3:AH$99980,Resultados_Dic3!$F$3:$F$99980,Produccion_UO!$K1021,Resultados_Dic3!$D$3:$D$99980,Produccion_UO!$L$1011,Resultados_Dic3!$E$3:$E$99980,Produccion_UO!$J1021,Resultados_Dic3!$A$3:$A$99980,Produccion_UO!$H1021)*$I$978</f>
        <v>0</v>
      </c>
      <c r="AN1021" s="21">
        <f>+SUMIFS(Resultados_Dic3!AI$3:AI$99980,Resultados_Dic3!$F$3:$F$99980,Produccion_UO!$K1021,Resultados_Dic3!$D$3:$D$99980,Produccion_UO!$L$1011,Resultados_Dic3!$E$3:$E$99980,Produccion_UO!$J1021,Resultados_Dic3!$A$3:$A$99980,Produccion_UO!$H1021)*$I$978</f>
        <v>0</v>
      </c>
      <c r="AO1021" s="21">
        <f>+SUMIFS(Resultados_Dic3!AJ$3:AJ$99980,Resultados_Dic3!$F$3:$F$99980,Produccion_UO!$K1021,Resultados_Dic3!$D$3:$D$99980,Produccion_UO!$L$1011,Resultados_Dic3!$E$3:$E$99980,Produccion_UO!$J1021,Resultados_Dic3!$A$3:$A$99980,Produccion_UO!$H1021)*$I$978</f>
        <v>0</v>
      </c>
      <c r="AP1021" s="21">
        <f>+SUMIFS(Resultados_Dic3!AK$3:AK$99980,Resultados_Dic3!$F$3:$F$99980,Produccion_UO!$K1021,Resultados_Dic3!$D$3:$D$99980,Produccion_UO!$L$1011,Resultados_Dic3!$E$3:$E$99980,Produccion_UO!$J1021,Resultados_Dic3!$A$3:$A$99980,Produccion_UO!$H1021)*$I$978</f>
        <v>0</v>
      </c>
      <c r="AQ1021" s="21">
        <f>+SUMIFS(Resultados_Dic3!AL$3:AL$99980,Resultados_Dic3!$F$3:$F$99980,Produccion_UO!$K1021,Resultados_Dic3!$D$3:$D$99980,Produccion_UO!$L$1011,Resultados_Dic3!$E$3:$E$99980,Produccion_UO!$J1021,Resultados_Dic3!$A$3:$A$99980,Produccion_UO!$H1021)*$I$978</f>
        <v>0</v>
      </c>
      <c r="AR1021" s="226">
        <f>+SUMIFS(Resultados_Dic3!AM$3:AM$99980,Resultados_Dic3!$F$3:$F$99980,Produccion_UO!$K1021,Resultados_Dic3!$D$3:$D$99980,Produccion_UO!$L$1011,Resultados_Dic3!$E$3:$E$99980,Produccion_UO!$J1021,Resultados_Dic3!$A$3:$A$99980,Produccion_UO!$H1021)*$I$978</f>
        <v>0</v>
      </c>
    </row>
    <row r="1022" spans="8:44" x14ac:dyDescent="0.25">
      <c r="H1022" s="17" t="str">
        <f t="shared" si="268"/>
        <v>DIC5</v>
      </c>
      <c r="I1022" s="24"/>
      <c r="J1022" s="24" t="s">
        <v>68</v>
      </c>
      <c r="K1022" s="108" t="s">
        <v>241</v>
      </c>
      <c r="L1022" s="264" t="s">
        <v>759</v>
      </c>
      <c r="M1022" s="270">
        <f>+SUMIFS(Resultados_Dic3!H$3:H$99980,Resultados_Dic3!$F$3:$F$99980,Produccion_UO!$K1022,Resultados_Dic3!$D$3:$D$99980,Produccion_UO!$L$1011,Resultados_Dic3!$E$3:$E$99980,Produccion_UO!$J1022,Resultados_Dic3!$A$3:$A$99980,Produccion_UO!$H1022)*$I$978</f>
        <v>0.74470000000000003</v>
      </c>
      <c r="N1022" s="21">
        <f>+SUMIFS(Resultados_Dic3!I$3:I$99980,Resultados_Dic3!$F$3:$F$99980,Produccion_UO!$K1022,Resultados_Dic3!$D$3:$D$99980,Produccion_UO!$L$1011,Resultados_Dic3!$E$3:$E$99980,Produccion_UO!$J1022,Resultados_Dic3!$A$3:$A$99980,Produccion_UO!$H1022)*$I$978</f>
        <v>0.87270000000000303</v>
      </c>
      <c r="O1022" s="21">
        <f>+SUMIFS(Resultados_Dic3!J$3:J$99980,Resultados_Dic3!$F$3:$F$99980,Produccion_UO!$K1022,Resultados_Dic3!$D$3:$D$99980,Produccion_UO!$L$1011,Resultados_Dic3!$E$3:$E$99980,Produccion_UO!$J1022,Resultados_Dic3!$A$3:$A$99980,Produccion_UO!$H1022)*$I$978</f>
        <v>0.91004870353459799</v>
      </c>
      <c r="P1022" s="21">
        <f>+SUMIFS(Resultados_Dic3!K$3:K$99980,Resultados_Dic3!$F$3:$F$99980,Produccion_UO!$K1022,Resultados_Dic3!$D$3:$D$99980,Produccion_UO!$L$1011,Resultados_Dic3!$E$3:$E$99980,Produccion_UO!$J1022,Resultados_Dic3!$A$3:$A$99980,Produccion_UO!$H1022)*$I$978</f>
        <v>0.94814305530189502</v>
      </c>
      <c r="Q1022" s="21">
        <f>+SUMIFS(Resultados_Dic3!L$3:L$99980,Resultados_Dic3!$F$3:$F$99980,Produccion_UO!$K1022,Resultados_Dic3!$D$3:$D$99980,Produccion_UO!$L$1011,Resultados_Dic3!$E$3:$E$99980,Produccion_UO!$J1022,Resultados_Dic3!$A$3:$A$99980,Produccion_UO!$H1022)*$I$978</f>
        <v>0.98698305530189501</v>
      </c>
      <c r="R1022" s="21">
        <f>+SUMIFS(Resultados_Dic3!M$3:M$99980,Resultados_Dic3!$F$3:$F$99980,Produccion_UO!$K1022,Resultados_Dic3!$D$3:$D$99980,Produccion_UO!$L$1011,Resultados_Dic3!$E$3:$E$99980,Produccion_UO!$J1022,Resultados_Dic3!$A$3:$A$99980,Produccion_UO!$H1022)*$I$978</f>
        <v>1.0265687035346001</v>
      </c>
      <c r="S1022" s="21">
        <f>+SUMIFS(Resultados_Dic3!N$3:N$99980,Resultados_Dic3!$F$3:$F$99980,Produccion_UO!$K1022,Resultados_Dic3!$D$3:$D$99980,Produccion_UO!$L$1011,Resultados_Dic3!$E$3:$E$99980,Produccion_UO!$J1022,Resultados_Dic3!$A$3:$A$99980,Produccion_UO!$H1022)*$I$978</f>
        <v>1.0669</v>
      </c>
      <c r="T1022" s="21">
        <f>+SUMIFS(Resultados_Dic3!O$3:O$99980,Resultados_Dic3!$F$3:$F$99980,Produccion_UO!$K1022,Resultados_Dic3!$D$3:$D$99980,Produccion_UO!$L$1011,Resultados_Dic3!$E$3:$E$99980,Produccion_UO!$J1022,Resultados_Dic3!$A$3:$A$99980,Produccion_UO!$H1022)*$I$978</f>
        <v>1.10612477340773</v>
      </c>
      <c r="U1022" s="21">
        <f>+SUMIFS(Resultados_Dic3!P$3:P$99980,Resultados_Dic3!$F$3:$F$99980,Produccion_UO!$K1022,Resultados_Dic3!$D$3:$D$99980,Produccion_UO!$L$1011,Resultados_Dic3!$E$3:$E$99980,Produccion_UO!$J1022,Resultados_Dic3!$A$3:$A$99980,Produccion_UO!$H1022)*$I$978</f>
        <v>1.1460471601116</v>
      </c>
      <c r="V1022" s="21">
        <f>+SUMIFS(Resultados_Dic3!Q$3:Q$99980,Resultados_Dic3!$F$3:$F$99980,Produccion_UO!$K1022,Resultados_Dic3!$D$3:$D$99980,Produccion_UO!$L$1011,Resultados_Dic3!$E$3:$E$99980,Produccion_UO!$J1022,Resultados_Dic3!$A$3:$A$99980,Produccion_UO!$H1022)*$I$978</f>
        <v>1.1866671601115999</v>
      </c>
      <c r="W1022" s="21">
        <f>+SUMIFS(Resultados_Dic3!R$3:R$99980,Resultados_Dic3!$F$3:$F$99980,Produccion_UO!$K1022,Resultados_Dic3!$D$3:$D$99980,Produccion_UO!$L$1011,Resultados_Dic3!$E$3:$E$99980,Produccion_UO!$J1022,Resultados_Dic3!$A$3:$A$99980,Produccion_UO!$H1022)*$I$978</f>
        <v>1.22798477340773</v>
      </c>
      <c r="X1022" s="21">
        <f>+SUMIFS(Resultados_Dic3!S$3:S$99980,Resultados_Dic3!$F$3:$F$99980,Produccion_UO!$K1022,Resultados_Dic3!$D$3:$D$99980,Produccion_UO!$L$1011,Resultados_Dic3!$E$3:$E$99980,Produccion_UO!$J1022,Resultados_Dic3!$A$3:$A$99980,Produccion_UO!$H1022)*$I$978</f>
        <v>1.27</v>
      </c>
      <c r="Y1022" s="21">
        <f>+SUMIFS(Resultados_Dic3!T$3:T$99980,Resultados_Dic3!$F$3:$F$99980,Produccion_UO!$K1022,Resultados_Dic3!$D$3:$D$99980,Produccion_UO!$L$1011,Resultados_Dic3!$E$3:$E$99980,Produccion_UO!$J1022,Resultados_Dic3!$A$3:$A$99980,Produccion_UO!$H1022)*$I$978</f>
        <v>1.31358041701317</v>
      </c>
      <c r="Z1022" s="21">
        <f>+SUMIFS(Resultados_Dic3!U$3:U$99980,Resultados_Dic3!$F$3:$F$99980,Produccion_UO!$K1022,Resultados_Dic3!$D$3:$D$99980,Produccion_UO!$L$1011,Resultados_Dic3!$E$3:$E$99980,Produccion_UO!$J1022,Resultados_Dic3!$A$3:$A$99980,Produccion_UO!$H1022)*$I$978</f>
        <v>1.35779062551976</v>
      </c>
      <c r="AA1022" s="21">
        <f>+SUMIFS(Resultados_Dic3!V$3:V$99980,Resultados_Dic3!$F$3:$F$99980,Produccion_UO!$K1022,Resultados_Dic3!$D$3:$D$99980,Produccion_UO!$L$1011,Resultados_Dic3!$E$3:$E$99980,Produccion_UO!$J1022,Resultados_Dic3!$A$3:$A$99980,Produccion_UO!$H1022)*$I$978</f>
        <v>1.40263062551976</v>
      </c>
      <c r="AB1022" s="21">
        <f>+SUMIFS(Resultados_Dic3!W$3:W$99980,Resultados_Dic3!$F$3:$F$99980,Produccion_UO!$K1022,Resultados_Dic3!$D$3:$D$99980,Produccion_UO!$L$1011,Resultados_Dic3!$E$3:$E$99980,Produccion_UO!$J1022,Resultados_Dic3!$A$3:$A$99980,Produccion_UO!$H1022)*$I$978</f>
        <v>1.4481004170131699</v>
      </c>
      <c r="AC1022" s="21">
        <f>+SUMIFS(Resultados_Dic3!X$3:X$99980,Resultados_Dic3!$F$3:$F$99980,Produccion_UO!$K1022,Resultados_Dic3!$D$3:$D$99980,Produccion_UO!$L$1011,Resultados_Dic3!$E$3:$E$99980,Produccion_UO!$J1022,Resultados_Dic3!$A$3:$A$99980,Produccion_UO!$H1022)*$I$978</f>
        <v>1.4942</v>
      </c>
      <c r="AD1022" s="21">
        <f>+SUMIFS(Resultados_Dic3!Y$3:Y$99980,Resultados_Dic3!$F$3:$F$99980,Produccion_UO!$K1022,Resultados_Dic3!$D$3:$D$99980,Produccion_UO!$L$1011,Resultados_Dic3!$E$3:$E$99980,Produccion_UO!$J1022,Resultados_Dic3!$A$3:$A$99980,Produccion_UO!$H1022)*$I$978</f>
        <v>1.5431586069116501</v>
      </c>
      <c r="AE1022" s="21">
        <f>+SUMIFS(Resultados_Dic3!Z$3:Z$99980,Resultados_Dic3!$F$3:$F$99980,Produccion_UO!$K1022,Resultados_Dic3!$D$3:$D$99980,Produccion_UO!$L$1011,Resultados_Dic3!$E$3:$E$99980,Produccion_UO!$J1022,Resultados_Dic3!$A$3:$A$99980,Produccion_UO!$H1022)*$I$978</f>
        <v>1.59278791036748</v>
      </c>
      <c r="AF1022" s="21">
        <f>+SUMIFS(Resultados_Dic3!AA$3:AA$99980,Resultados_Dic3!$F$3:$F$99980,Produccion_UO!$K1022,Resultados_Dic3!$D$3:$D$99980,Produccion_UO!$L$1011,Resultados_Dic3!$E$3:$E$99980,Produccion_UO!$J1022,Resultados_Dic3!$A$3:$A$99980,Produccion_UO!$H1022)*$I$978</f>
        <v>1.64308791036748</v>
      </c>
      <c r="AG1022" s="21">
        <f>+SUMIFS(Resultados_Dic3!AB$3:AB$99980,Resultados_Dic3!$F$3:$F$99980,Produccion_UO!$K1022,Resultados_Dic3!$D$3:$D$99980,Produccion_UO!$L$1011,Resultados_Dic3!$E$3:$E$99980,Produccion_UO!$J1022,Resultados_Dic3!$A$3:$A$99980,Produccion_UO!$H1022)*$I$978</f>
        <v>1.6940586069116499</v>
      </c>
      <c r="AH1022" s="21">
        <f>+SUMIFS(Resultados_Dic3!AC$3:AC$99980,Resultados_Dic3!$F$3:$F$99980,Produccion_UO!$K1022,Resultados_Dic3!$D$3:$D$99980,Produccion_UO!$L$1011,Resultados_Dic3!$E$3:$E$99980,Produccion_UO!$J1022,Resultados_Dic3!$A$3:$A$99980,Produccion_UO!$H1022)*$I$978</f>
        <v>1.7457</v>
      </c>
      <c r="AI1022" s="21">
        <f>+SUMIFS(Resultados_Dic3!AD$3:AD$99980,Resultados_Dic3!$F$3:$F$99980,Produccion_UO!$K1022,Resultados_Dic3!$D$3:$D$99980,Produccion_UO!$L$1011,Resultados_Dic3!$E$3:$E$99980,Produccion_UO!$J1022,Resultados_Dic3!$A$3:$A$99980,Produccion_UO!$H1022)*$I$978</f>
        <v>1.8016828469709301</v>
      </c>
      <c r="AJ1022" s="21">
        <f>+SUMIFS(Resultados_Dic3!AE$3:AE$99980,Resultados_Dic3!$F$3:$F$99980,Produccion_UO!$K1022,Resultados_Dic3!$D$3:$D$99980,Produccion_UO!$L$1011,Resultados_Dic3!$E$3:$E$99980,Produccion_UO!$J1022,Resultados_Dic3!$A$3:$A$99980,Produccion_UO!$H1022)*$I$978</f>
        <v>1.8583742704563899</v>
      </c>
      <c r="AK1022" s="21">
        <f>+SUMIFS(Resultados_Dic3!AF$3:AF$99980,Resultados_Dic3!$F$3:$F$99980,Produccion_UO!$K1022,Resultados_Dic3!$D$3:$D$99980,Produccion_UO!$L$1011,Resultados_Dic3!$E$3:$E$99980,Produccion_UO!$J1022,Resultados_Dic3!$A$3:$A$99980,Produccion_UO!$H1022)*$I$978</f>
        <v>1.91577427045639</v>
      </c>
      <c r="AL1022" s="21">
        <f>+SUMIFS(Resultados_Dic3!AG$3:AG$99980,Resultados_Dic3!$F$3:$F$99980,Produccion_UO!$K1022,Resultados_Dic3!$D$3:$D$99980,Produccion_UO!$L$1011,Resultados_Dic3!$E$3:$E$99980,Produccion_UO!$J1022,Resultados_Dic3!$A$3:$A$99980,Produccion_UO!$H1022)*$I$978</f>
        <v>1.97388284697093</v>
      </c>
      <c r="AM1022" s="21">
        <f>+SUMIFS(Resultados_Dic3!AH$3:AH$99980,Resultados_Dic3!$F$3:$F$99980,Produccion_UO!$K1022,Resultados_Dic3!$D$3:$D$99980,Produccion_UO!$L$1011,Resultados_Dic3!$E$3:$E$99980,Produccion_UO!$J1022,Resultados_Dic3!$A$3:$A$99980,Produccion_UO!$H1022)*$I$978</f>
        <v>2.0327000000000002</v>
      </c>
      <c r="AN1022" s="21">
        <f>+SUMIFS(Resultados_Dic3!AI$3:AI$99980,Resultados_Dic3!$F$3:$F$99980,Produccion_UO!$K1022,Resultados_Dic3!$D$3:$D$99980,Produccion_UO!$L$1011,Resultados_Dic3!$E$3:$E$99980,Produccion_UO!$J1022,Resultados_Dic3!$A$3:$A$99980,Produccion_UO!$H1022)*$I$978</f>
        <v>2.0951342537290998</v>
      </c>
      <c r="AO1022" s="21">
        <f>+SUMIFS(Resultados_Dic3!AJ$3:AJ$99980,Resultados_Dic3!$F$3:$F$99980,Produccion_UO!$K1022,Resultados_Dic3!$D$3:$D$99980,Produccion_UO!$L$1011,Resultados_Dic3!$E$3:$E$99980,Produccion_UO!$J1022,Resultados_Dic3!$A$3:$A$99980,Produccion_UO!$H1022)*$I$978</f>
        <v>2.1584013805936602</v>
      </c>
      <c r="AP1022" s="21">
        <f>+SUMIFS(Resultados_Dic3!AK$3:AK$99980,Resultados_Dic3!$F$3:$F$99980,Produccion_UO!$K1022,Resultados_Dic3!$D$3:$D$99980,Produccion_UO!$L$1011,Resultados_Dic3!$E$3:$E$99980,Produccion_UO!$J1022,Resultados_Dic3!$A$3:$A$99980,Produccion_UO!$H1022)*$I$978</f>
        <v>2.22250138059366</v>
      </c>
      <c r="AQ1022" s="21">
        <f>+SUMIFS(Resultados_Dic3!AL$3:AL$99980,Resultados_Dic3!$F$3:$F$99980,Produccion_UO!$K1022,Resultados_Dic3!$D$3:$D$99980,Produccion_UO!$L$1011,Resultados_Dic3!$E$3:$E$99980,Produccion_UO!$J1022,Resultados_Dic3!$A$3:$A$99980,Produccion_UO!$H1022)*$I$978</f>
        <v>2.2874342537291001</v>
      </c>
      <c r="AR1022" s="226">
        <f>+SUMIFS(Resultados_Dic3!AM$3:AM$99980,Resultados_Dic3!$F$3:$F$99980,Produccion_UO!$K1022,Resultados_Dic3!$D$3:$D$99980,Produccion_UO!$L$1011,Resultados_Dic3!$E$3:$E$99980,Produccion_UO!$J1022,Resultados_Dic3!$A$3:$A$99980,Produccion_UO!$H1022)*$I$978</f>
        <v>2.3532000000000002</v>
      </c>
    </row>
    <row r="1023" spans="8:44" x14ac:dyDescent="0.25">
      <c r="H1023" s="17" t="str">
        <f t="shared" si="268"/>
        <v>DIC5</v>
      </c>
      <c r="I1023" s="24"/>
      <c r="J1023" s="24" t="s">
        <v>69</v>
      </c>
      <c r="K1023" s="108" t="s">
        <v>241</v>
      </c>
      <c r="L1023" s="264" t="s">
        <v>760</v>
      </c>
      <c r="M1023" s="270">
        <f>+SUMIFS(Resultados_Dic3!H$3:H$99980,Resultados_Dic3!$F$3:$F$99980,Produccion_UO!$K1023,Resultados_Dic3!$D$3:$D$99980,Produccion_UO!$L$1011,Resultados_Dic3!$E$3:$E$99980,Produccion_UO!$J1023,Resultados_Dic3!$A$3:$A$99980,Produccion_UO!$H1023)*$I$978</f>
        <v>59.130499999999898</v>
      </c>
      <c r="N1023" s="21">
        <f>+SUMIFS(Resultados_Dic3!I$3:I$99980,Resultados_Dic3!$F$3:$F$99980,Produccion_UO!$K1023,Resultados_Dic3!$D$3:$D$99980,Produccion_UO!$L$1011,Resultados_Dic3!$E$3:$E$99980,Produccion_UO!$J1023,Resultados_Dic3!$A$3:$A$99980,Produccion_UO!$H1023)*$I$978</f>
        <v>59.680799999999799</v>
      </c>
      <c r="O1023" s="21">
        <f>+SUMIFS(Resultados_Dic3!J$3:J$99980,Resultados_Dic3!$F$3:$F$99980,Produccion_UO!$K1023,Resultados_Dic3!$D$3:$D$99980,Produccion_UO!$L$1011,Resultados_Dic3!$E$3:$E$99980,Produccion_UO!$J1023,Resultados_Dic3!$A$3:$A$99980,Produccion_UO!$H1023)*$I$978</f>
        <v>62.607818892712999</v>
      </c>
      <c r="P1023" s="21">
        <f>+SUMIFS(Resultados_Dic3!K$3:K$99980,Resultados_Dic3!$F$3:$F$99980,Produccion_UO!$K1023,Resultados_Dic3!$D$3:$D$99980,Produccion_UO!$L$1011,Resultados_Dic3!$E$3:$E$99980,Produccion_UO!$J1023,Resultados_Dic3!$A$3:$A$99980,Produccion_UO!$H1023)*$I$978</f>
        <v>65.604608339069699</v>
      </c>
      <c r="Q1023" s="21">
        <f>+SUMIFS(Resultados_Dic3!L$3:L$99980,Resultados_Dic3!$F$3:$F$99980,Produccion_UO!$K1023,Resultados_Dic3!$D$3:$D$99980,Produccion_UO!$L$1011,Resultados_Dic3!$E$3:$E$99980,Produccion_UO!$J1023,Resultados_Dic3!$A$3:$A$99980,Produccion_UO!$H1023)*$I$978</f>
        <v>68.671168339069794</v>
      </c>
      <c r="R1023" s="21">
        <f>+SUMIFS(Resultados_Dic3!M$3:M$99980,Resultados_Dic3!$F$3:$F$99980,Produccion_UO!$K1023,Resultados_Dic3!$D$3:$D$99980,Produccion_UO!$L$1011,Resultados_Dic3!$E$3:$E$99980,Produccion_UO!$J1023,Resultados_Dic3!$A$3:$A$99980,Produccion_UO!$H1023)*$I$978</f>
        <v>71.807498892713298</v>
      </c>
      <c r="S1023" s="21">
        <f>+SUMIFS(Resultados_Dic3!N$3:N$99980,Resultados_Dic3!$F$3:$F$99980,Produccion_UO!$K1023,Resultados_Dic3!$D$3:$D$99980,Produccion_UO!$L$1011,Resultados_Dic3!$E$3:$E$99980,Produccion_UO!$J1023,Resultados_Dic3!$A$3:$A$99980,Produccion_UO!$H1023)*$I$978</f>
        <v>75.013600000000295</v>
      </c>
      <c r="T1023" s="21">
        <f>+SUMIFS(Resultados_Dic3!O$3:O$99980,Resultados_Dic3!$F$3:$F$99980,Produccion_UO!$K1023,Resultados_Dic3!$D$3:$D$99980,Produccion_UO!$L$1011,Resultados_Dic3!$E$3:$E$99980,Produccion_UO!$J1023,Resultados_Dic3!$A$3:$A$99980,Produccion_UO!$H1023)*$I$978</f>
        <v>78.158978997218199</v>
      </c>
      <c r="U1023" s="21">
        <f>+SUMIFS(Resultados_Dic3!P$3:P$99980,Resultados_Dic3!$F$3:$F$99980,Produccion_UO!$K1023,Resultados_Dic3!$D$3:$D$99980,Produccion_UO!$L$1011,Resultados_Dic3!$E$3:$E$99980,Produccion_UO!$J1023,Resultados_Dic3!$A$3:$A$99980,Produccion_UO!$H1023)*$I$978</f>
        <v>81.365598495827101</v>
      </c>
      <c r="V1023" s="21">
        <f>+SUMIFS(Resultados_Dic3!Q$3:Q$99980,Resultados_Dic3!$F$3:$F$99980,Produccion_UO!$K1023,Resultados_Dic3!$D$3:$D$99980,Produccion_UO!$L$1011,Resultados_Dic3!$E$3:$E$99980,Produccion_UO!$J1023,Resultados_Dic3!$A$3:$A$99980,Produccion_UO!$H1023)*$I$978</f>
        <v>84.633458495827</v>
      </c>
      <c r="W1023" s="21">
        <f>+SUMIFS(Resultados_Dic3!R$3:R$99980,Resultados_Dic3!$F$3:$F$99980,Produccion_UO!$K1023,Resultados_Dic3!$D$3:$D$99980,Produccion_UO!$L$1011,Resultados_Dic3!$E$3:$E$99980,Produccion_UO!$J1023,Resultados_Dic3!$A$3:$A$99980,Produccion_UO!$H1023)*$I$978</f>
        <v>87.962558997217897</v>
      </c>
      <c r="X1023" s="21">
        <f>+SUMIFS(Resultados_Dic3!S$3:S$99980,Resultados_Dic3!$F$3:$F$99980,Produccion_UO!$K1023,Resultados_Dic3!$D$3:$D$99980,Produccion_UO!$L$1011,Resultados_Dic3!$E$3:$E$99980,Produccion_UO!$J1023,Resultados_Dic3!$A$3:$A$99980,Produccion_UO!$H1023)*$I$978</f>
        <v>91.352899999999806</v>
      </c>
      <c r="Y1023" s="21">
        <f>+SUMIFS(Resultados_Dic3!T$3:T$99980,Resultados_Dic3!$F$3:$F$99980,Produccion_UO!$K1023,Resultados_Dic3!$D$3:$D$99980,Produccion_UO!$L$1011,Resultados_Dic3!$E$3:$E$99980,Produccion_UO!$J1023,Resultados_Dic3!$A$3:$A$99980,Produccion_UO!$H1023)*$I$978</f>
        <v>94.864998726211596</v>
      </c>
      <c r="Z1023" s="21">
        <f>+SUMIFS(Resultados_Dic3!U$3:U$99980,Resultados_Dic3!$F$3:$F$99980,Produccion_UO!$K1023,Resultados_Dic3!$D$3:$D$99980,Produccion_UO!$L$1011,Resultados_Dic3!$E$3:$E$99980,Produccion_UO!$J1023,Resultados_Dic3!$A$3:$A$99980,Produccion_UO!$H1023)*$I$978</f>
        <v>98.430268089317494</v>
      </c>
      <c r="AA1023" s="21">
        <f>+SUMIFS(Resultados_Dic3!V$3:V$99980,Resultados_Dic3!$F$3:$F$99980,Produccion_UO!$K1023,Resultados_Dic3!$D$3:$D$99980,Produccion_UO!$L$1011,Resultados_Dic3!$E$3:$E$99980,Produccion_UO!$J1023,Resultados_Dic3!$A$3:$A$99980,Produccion_UO!$H1023)*$I$978</f>
        <v>102.048708089318</v>
      </c>
      <c r="AB1023" s="21">
        <f>+SUMIFS(Resultados_Dic3!W$3:W$99980,Resultados_Dic3!$F$3:$F$99980,Produccion_UO!$K1023,Resultados_Dic3!$D$3:$D$99980,Produccion_UO!$L$1011,Resultados_Dic3!$E$3:$E$99980,Produccion_UO!$J1023,Resultados_Dic3!$A$3:$A$99980,Produccion_UO!$H1023)*$I$978</f>
        <v>105.720318726212</v>
      </c>
      <c r="AC1023" s="21">
        <f>+SUMIFS(Resultados_Dic3!X$3:X$99980,Resultados_Dic3!$F$3:$F$99980,Produccion_UO!$K1023,Resultados_Dic3!$D$3:$D$99980,Produccion_UO!$L$1011,Resultados_Dic3!$E$3:$E$99980,Produccion_UO!$J1023,Resultados_Dic3!$A$3:$A$99980,Produccion_UO!$H1023)*$I$978</f>
        <v>109.4451</v>
      </c>
      <c r="AD1023" s="21">
        <f>+SUMIFS(Resultados_Dic3!Y$3:Y$99980,Resultados_Dic3!$F$3:$F$99980,Produccion_UO!$K1023,Resultados_Dic3!$D$3:$D$99980,Produccion_UO!$L$1011,Resultados_Dic3!$E$3:$E$99980,Produccion_UO!$J1023,Resultados_Dic3!$A$3:$A$99980,Produccion_UO!$H1023)*$I$978</f>
        <v>113.396047335693</v>
      </c>
      <c r="AE1023" s="21">
        <f>+SUMIFS(Resultados_Dic3!Z$3:Z$99980,Resultados_Dic3!$F$3:$F$99980,Produccion_UO!$K1023,Resultados_Dic3!$D$3:$D$99980,Produccion_UO!$L$1011,Resultados_Dic3!$E$3:$E$99980,Produccion_UO!$J1023,Resultados_Dic3!$A$3:$A$99980,Produccion_UO!$H1023)*$I$978</f>
        <v>117.40329100354001</v>
      </c>
      <c r="AF1023" s="21">
        <f>+SUMIFS(Resultados_Dic3!AA$3:AA$99980,Resultados_Dic3!$F$3:$F$99980,Produccion_UO!$K1023,Resultados_Dic3!$D$3:$D$99980,Produccion_UO!$L$1011,Resultados_Dic3!$E$3:$E$99980,Produccion_UO!$J1023,Resultados_Dic3!$A$3:$A$99980,Produccion_UO!$H1023)*$I$978</f>
        <v>121.46683100353999</v>
      </c>
      <c r="AG1023" s="21">
        <f>+SUMIFS(Resultados_Dic3!AB$3:AB$99980,Resultados_Dic3!$F$3:$F$99980,Produccion_UO!$K1023,Resultados_Dic3!$D$3:$D$99980,Produccion_UO!$L$1011,Resultados_Dic3!$E$3:$E$99980,Produccion_UO!$J1023,Resultados_Dic3!$A$3:$A$99980,Produccion_UO!$H1023)*$I$978</f>
        <v>125.58666733569299</v>
      </c>
      <c r="AH1023" s="21">
        <f>+SUMIFS(Resultados_Dic3!AC$3:AC$99980,Resultados_Dic3!$F$3:$F$99980,Produccion_UO!$K1023,Resultados_Dic3!$D$3:$D$99980,Produccion_UO!$L$1011,Resultados_Dic3!$E$3:$E$99980,Produccion_UO!$J1023,Resultados_Dic3!$A$3:$A$99980,Produccion_UO!$H1023)*$I$978</f>
        <v>129.7628</v>
      </c>
      <c r="AI1023" s="21">
        <f>+SUMIFS(Resultados_Dic3!AD$3:AD$99980,Resultados_Dic3!$F$3:$F$99980,Produccion_UO!$K1023,Resultados_Dic3!$D$3:$D$99980,Produccion_UO!$L$1011,Resultados_Dic3!$E$3:$E$99980,Produccion_UO!$J1023,Resultados_Dic3!$A$3:$A$99980,Produccion_UO!$H1023)*$I$978</f>
        <v>133.90850522131899</v>
      </c>
      <c r="AJ1023" s="21">
        <f>+SUMIFS(Resultados_Dic3!AE$3:AE$99980,Resultados_Dic3!$F$3:$F$99980,Produccion_UO!$K1023,Resultados_Dic3!$D$3:$D$99980,Produccion_UO!$L$1011,Resultados_Dic3!$E$3:$E$99980,Produccion_UO!$J1023,Resultados_Dic3!$A$3:$A$99980,Produccion_UO!$H1023)*$I$978</f>
        <v>138.10660783197801</v>
      </c>
      <c r="AK1023" s="21">
        <f>+SUMIFS(Resultados_Dic3!AF$3:AF$99980,Resultados_Dic3!$F$3:$F$99980,Produccion_UO!$K1023,Resultados_Dic3!$D$3:$D$99980,Produccion_UO!$L$1011,Resultados_Dic3!$E$3:$E$99980,Produccion_UO!$J1023,Resultados_Dic3!$A$3:$A$99980,Produccion_UO!$H1023)*$I$978</f>
        <v>142.357107831978</v>
      </c>
      <c r="AL1023" s="21">
        <f>+SUMIFS(Resultados_Dic3!AG$3:AG$99980,Resultados_Dic3!$F$3:$F$99980,Produccion_UO!$K1023,Resultados_Dic3!$D$3:$D$99980,Produccion_UO!$L$1011,Resultados_Dic3!$E$3:$E$99980,Produccion_UO!$J1023,Resultados_Dic3!$A$3:$A$99980,Produccion_UO!$H1023)*$I$978</f>
        <v>146.66000522131901</v>
      </c>
      <c r="AM1023" s="21">
        <f>+SUMIFS(Resultados_Dic3!AH$3:AH$99980,Resultados_Dic3!$F$3:$F$99980,Produccion_UO!$K1023,Resultados_Dic3!$D$3:$D$99980,Produccion_UO!$L$1011,Resultados_Dic3!$E$3:$E$99980,Produccion_UO!$J1023,Resultados_Dic3!$A$3:$A$99980,Produccion_UO!$H1023)*$I$978</f>
        <v>151.0153</v>
      </c>
      <c r="AN1023" s="21">
        <f>+SUMIFS(Resultados_Dic3!AI$3:AI$99980,Resultados_Dic3!$F$3:$F$99980,Produccion_UO!$K1023,Resultados_Dic3!$D$3:$D$99980,Produccion_UO!$L$1011,Resultados_Dic3!$E$3:$E$99980,Produccion_UO!$J1023,Resultados_Dic3!$A$3:$A$99980,Produccion_UO!$H1023)*$I$978</f>
        <v>155.180064707778</v>
      </c>
      <c r="AO1023" s="21">
        <f>+SUMIFS(Resultados_Dic3!AJ$3:AJ$99980,Resultados_Dic3!$F$3:$F$99980,Produccion_UO!$K1023,Resultados_Dic3!$D$3:$D$99980,Produccion_UO!$L$1011,Resultados_Dic3!$E$3:$E$99980,Produccion_UO!$J1023,Resultados_Dic3!$A$3:$A$99980,Produccion_UO!$H1023)*$I$978</f>
        <v>159.39734706166701</v>
      </c>
      <c r="AP1023" s="21">
        <f>+SUMIFS(Resultados_Dic3!AK$3:AK$99980,Resultados_Dic3!$F$3:$F$99980,Produccion_UO!$K1023,Resultados_Dic3!$D$3:$D$99980,Produccion_UO!$L$1011,Resultados_Dic3!$E$3:$E$99980,Produccion_UO!$J1023,Resultados_Dic3!$A$3:$A$99980,Produccion_UO!$H1023)*$I$978</f>
        <v>163.66714706166701</v>
      </c>
      <c r="AQ1023" s="21">
        <f>+SUMIFS(Resultados_Dic3!AL$3:AL$99980,Resultados_Dic3!$F$3:$F$99980,Produccion_UO!$K1023,Resultados_Dic3!$D$3:$D$99980,Produccion_UO!$L$1011,Resultados_Dic3!$E$3:$E$99980,Produccion_UO!$J1023,Resultados_Dic3!$A$3:$A$99980,Produccion_UO!$H1023)*$I$978</f>
        <v>167.98946470777801</v>
      </c>
      <c r="AR1023" s="226">
        <f>+SUMIFS(Resultados_Dic3!AM$3:AM$99980,Resultados_Dic3!$F$3:$F$99980,Produccion_UO!$K1023,Resultados_Dic3!$D$3:$D$99980,Produccion_UO!$L$1011,Resultados_Dic3!$E$3:$E$99980,Produccion_UO!$J1023,Resultados_Dic3!$A$3:$A$99980,Produccion_UO!$H1023)*$I$978</f>
        <v>172.36429999999999</v>
      </c>
    </row>
    <row r="1024" spans="8:44" x14ac:dyDescent="0.25">
      <c r="H1024" s="17" t="str">
        <f t="shared" si="268"/>
        <v>DIC5</v>
      </c>
      <c r="I1024" s="24"/>
      <c r="J1024" s="24" t="s">
        <v>71</v>
      </c>
      <c r="K1024" s="108" t="s">
        <v>241</v>
      </c>
      <c r="L1024" s="264" t="s">
        <v>43</v>
      </c>
      <c r="M1024" s="271">
        <f>+SUMIFS(Resultados_Dic3!H$3:H$99980,Resultados_Dic3!$F$3:$F$99980,Produccion_UO!$K1024,Resultados_Dic3!$D$3:$D$99980,Produccion_UO!$L$1011,Resultados_Dic3!$E$3:$E$99980,Produccion_UO!$J1024,Resultados_Dic3!$A$3:$A$99980,Produccion_UO!$H1024)*$I$978</f>
        <v>0</v>
      </c>
      <c r="N1024" s="272">
        <f>+SUMIFS(Resultados_Dic3!I$3:I$99980,Resultados_Dic3!$F$3:$F$99980,Produccion_UO!$K1024,Resultados_Dic3!$D$3:$D$99980,Produccion_UO!$L$1011,Resultados_Dic3!$E$3:$E$99980,Produccion_UO!$J1024,Resultados_Dic3!$A$3:$A$99980,Produccion_UO!$H1024)*$I$978</f>
        <v>0</v>
      </c>
      <c r="O1024" s="272">
        <f>+SUMIFS(Resultados_Dic3!J$3:J$99980,Resultados_Dic3!$F$3:$F$99980,Produccion_UO!$K1024,Resultados_Dic3!$D$3:$D$99980,Produccion_UO!$L$1011,Resultados_Dic3!$E$3:$E$99980,Produccion_UO!$J1024,Resultados_Dic3!$A$3:$A$99980,Produccion_UO!$H1024)*$I$978</f>
        <v>0</v>
      </c>
      <c r="P1024" s="272">
        <f>+SUMIFS(Resultados_Dic3!K$3:K$99980,Resultados_Dic3!$F$3:$F$99980,Produccion_UO!$K1024,Resultados_Dic3!$D$3:$D$99980,Produccion_UO!$L$1011,Resultados_Dic3!$E$3:$E$99980,Produccion_UO!$J1024,Resultados_Dic3!$A$3:$A$99980,Produccion_UO!$H1024)*$I$978</f>
        <v>0</v>
      </c>
      <c r="Q1024" s="272">
        <f>+SUMIFS(Resultados_Dic3!L$3:L$99980,Resultados_Dic3!$F$3:$F$99980,Produccion_UO!$K1024,Resultados_Dic3!$D$3:$D$99980,Produccion_UO!$L$1011,Resultados_Dic3!$E$3:$E$99980,Produccion_UO!$J1024,Resultados_Dic3!$A$3:$A$99980,Produccion_UO!$H1024)*$I$978</f>
        <v>0</v>
      </c>
      <c r="R1024" s="272">
        <f>+SUMIFS(Resultados_Dic3!M$3:M$99980,Resultados_Dic3!$F$3:$F$99980,Produccion_UO!$K1024,Resultados_Dic3!$D$3:$D$99980,Produccion_UO!$L$1011,Resultados_Dic3!$E$3:$E$99980,Produccion_UO!$J1024,Resultados_Dic3!$A$3:$A$99980,Produccion_UO!$H1024)*$I$978</f>
        <v>0</v>
      </c>
      <c r="S1024" s="272">
        <f>+SUMIFS(Resultados_Dic3!N$3:N$99980,Resultados_Dic3!$F$3:$F$99980,Produccion_UO!$K1024,Resultados_Dic3!$D$3:$D$99980,Produccion_UO!$L$1011,Resultados_Dic3!$E$3:$E$99980,Produccion_UO!$J1024,Resultados_Dic3!$A$3:$A$99980,Produccion_UO!$H1024)*$I$978</f>
        <v>0</v>
      </c>
      <c r="T1024" s="272">
        <f>+SUMIFS(Resultados_Dic3!O$3:O$99980,Resultados_Dic3!$F$3:$F$99980,Produccion_UO!$K1024,Resultados_Dic3!$D$3:$D$99980,Produccion_UO!$L$1011,Resultados_Dic3!$E$3:$E$99980,Produccion_UO!$J1024,Resultados_Dic3!$A$3:$A$99980,Produccion_UO!$H1024)*$I$978</f>
        <v>0</v>
      </c>
      <c r="U1024" s="272">
        <f>+SUMIFS(Resultados_Dic3!P$3:P$99980,Resultados_Dic3!$F$3:$F$99980,Produccion_UO!$K1024,Resultados_Dic3!$D$3:$D$99980,Produccion_UO!$L$1011,Resultados_Dic3!$E$3:$E$99980,Produccion_UO!$J1024,Resultados_Dic3!$A$3:$A$99980,Produccion_UO!$H1024)*$I$978</f>
        <v>0</v>
      </c>
      <c r="V1024" s="272">
        <f>+SUMIFS(Resultados_Dic3!Q$3:Q$99980,Resultados_Dic3!$F$3:$F$99980,Produccion_UO!$K1024,Resultados_Dic3!$D$3:$D$99980,Produccion_UO!$L$1011,Resultados_Dic3!$E$3:$E$99980,Produccion_UO!$J1024,Resultados_Dic3!$A$3:$A$99980,Produccion_UO!$H1024)*$I$978</f>
        <v>6.6714143406545995E-2</v>
      </c>
      <c r="W1024" s="272">
        <f>+SUMIFS(Resultados_Dic3!R$3:R$99980,Resultados_Dic3!$F$3:$F$99980,Produccion_UO!$K1024,Resultados_Dic3!$D$3:$D$99980,Produccion_UO!$L$1011,Resultados_Dic3!$E$3:$E$99980,Produccion_UO!$J1024,Resultados_Dic3!$A$3:$A$99980,Produccion_UO!$H1024)*$I$978</f>
        <v>7.7116095604364096E-2</v>
      </c>
      <c r="X1024" s="272">
        <f>+SUMIFS(Resultados_Dic3!S$3:S$99980,Resultados_Dic3!$F$3:$F$99980,Produccion_UO!$K1024,Resultados_Dic3!$D$3:$D$99980,Produccion_UO!$L$1011,Resultados_Dic3!$E$3:$E$99980,Produccion_UO!$J1024,Resultados_Dic3!$A$3:$A$99980,Produccion_UO!$H1024)*$I$978</f>
        <v>8.7800000000000003E-2</v>
      </c>
      <c r="Y1024" s="272">
        <f>+SUMIFS(Resultados_Dic3!T$3:T$99980,Resultados_Dic3!$F$3:$F$99980,Produccion_UO!$K1024,Resultados_Dic3!$D$3:$D$99980,Produccion_UO!$L$1011,Resultados_Dic3!$E$3:$E$99980,Produccion_UO!$J1024,Resultados_Dic3!$A$3:$A$99980,Produccion_UO!$H1024)*$I$978</f>
        <v>0.175884449164354</v>
      </c>
      <c r="Z1024" s="272">
        <f>+SUMIFS(Resultados_Dic3!U$3:U$99980,Resultados_Dic3!$F$3:$F$99980,Produccion_UO!$K1024,Resultados_Dic3!$D$3:$D$99980,Produccion_UO!$L$1011,Resultados_Dic3!$E$3:$E$99980,Produccion_UO!$J1024,Resultados_Dic3!$A$3:$A$99980,Produccion_UO!$H1024)*$I$978</f>
        <v>0.26578667374653098</v>
      </c>
      <c r="AA1024" s="272">
        <f>+SUMIFS(Resultados_Dic3!V$3:V$99980,Resultados_Dic3!$F$3:$F$99980,Produccion_UO!$K1024,Resultados_Dic3!$D$3:$D$99980,Produccion_UO!$L$1011,Resultados_Dic3!$E$3:$E$99980,Produccion_UO!$J1024,Resultados_Dic3!$A$3:$A$99980,Produccion_UO!$H1024)*$I$978</f>
        <v>0.357506673746532</v>
      </c>
      <c r="AB1024" s="272">
        <f>+SUMIFS(Resultados_Dic3!W$3:W$99980,Resultados_Dic3!$F$3:$F$99980,Produccion_UO!$K1024,Resultados_Dic3!$D$3:$D$99980,Produccion_UO!$L$1011,Resultados_Dic3!$E$3:$E$99980,Produccion_UO!$J1024,Resultados_Dic3!$A$3:$A$99980,Produccion_UO!$H1024)*$I$978</f>
        <v>0.45104444916435499</v>
      </c>
      <c r="AC1024" s="272">
        <f>+SUMIFS(Resultados_Dic3!X$3:X$99980,Resultados_Dic3!$F$3:$F$99980,Produccion_UO!$K1024,Resultados_Dic3!$D$3:$D$99980,Produccion_UO!$L$1011,Resultados_Dic3!$E$3:$E$99980,Produccion_UO!$J1024,Resultados_Dic3!$A$3:$A$99980,Produccion_UO!$H1024)*$I$978</f>
        <v>0.5464</v>
      </c>
      <c r="AD1024" s="272">
        <f>+SUMIFS(Resultados_Dic3!Y$3:Y$99980,Resultados_Dic3!$F$3:$F$99980,Produccion_UO!$K1024,Resultados_Dic3!$D$3:$D$99980,Produccion_UO!$L$1011,Resultados_Dic3!$E$3:$E$99980,Produccion_UO!$J1024,Resultados_Dic3!$A$3:$A$99980,Produccion_UO!$H1024)*$I$978</f>
        <v>0.77937719675740402</v>
      </c>
      <c r="AE1024" s="272">
        <f>+SUMIFS(Resultados_Dic3!Z$3:Z$99980,Resultados_Dic3!$F$3:$F$99980,Produccion_UO!$K1024,Resultados_Dic3!$D$3:$D$99980,Produccion_UO!$L$1011,Resultados_Dic3!$E$3:$E$99980,Produccion_UO!$J1024,Resultados_Dic3!$A$3:$A$99980,Produccion_UO!$H1024)*$I$978</f>
        <v>1.0168257951361099</v>
      </c>
      <c r="AF1024" s="272">
        <f>+SUMIFS(Resultados_Dic3!AA$3:AA$99980,Resultados_Dic3!$F$3:$F$99980,Produccion_UO!$K1024,Resultados_Dic3!$D$3:$D$99980,Produccion_UO!$L$1011,Resultados_Dic3!$E$3:$E$99980,Produccion_UO!$J1024,Resultados_Dic3!$A$3:$A$99980,Produccion_UO!$H1024)*$I$978</f>
        <v>1.2587457951361101</v>
      </c>
      <c r="AG1024" s="272">
        <f>+SUMIFS(Resultados_Dic3!AB$3:AB$99980,Resultados_Dic3!$F$3:$F$99980,Produccion_UO!$K1024,Resultados_Dic3!$D$3:$D$99980,Produccion_UO!$L$1011,Resultados_Dic3!$E$3:$E$99980,Produccion_UO!$J1024,Resultados_Dic3!$A$3:$A$99980,Produccion_UO!$H1024)*$I$978</f>
        <v>1.5051371967574001</v>
      </c>
      <c r="AH1024" s="272">
        <f>+SUMIFS(Resultados_Dic3!AC$3:AC$99980,Resultados_Dic3!$F$3:$F$99980,Produccion_UO!$K1024,Resultados_Dic3!$D$3:$D$99980,Produccion_UO!$L$1011,Resultados_Dic3!$E$3:$E$99980,Produccion_UO!$J1024,Resultados_Dic3!$A$3:$A$99980,Produccion_UO!$H1024)*$I$978</f>
        <v>1.756</v>
      </c>
      <c r="AI1024" s="272">
        <f>+SUMIFS(Resultados_Dic3!AD$3:AD$99980,Resultados_Dic3!$F$3:$F$99980,Produccion_UO!$K1024,Resultados_Dic3!$D$3:$D$99980,Produccion_UO!$L$1011,Resultados_Dic3!$E$3:$E$99980,Produccion_UO!$J1024,Resultados_Dic3!$A$3:$A$99980,Produccion_UO!$H1024)*$I$978</f>
        <v>2.0300972828836201</v>
      </c>
      <c r="AJ1024" s="272">
        <f>+SUMIFS(Resultados_Dic3!AE$3:AE$99980,Resultados_Dic3!$F$3:$F$99980,Produccion_UO!$K1024,Resultados_Dic3!$D$3:$D$99980,Produccion_UO!$L$1011,Resultados_Dic3!$E$3:$E$99980,Produccion_UO!$J1024,Resultados_Dic3!$A$3:$A$99980,Produccion_UO!$H1024)*$I$978</f>
        <v>2.3087059243254302</v>
      </c>
      <c r="AK1024" s="272">
        <f>+SUMIFS(Resultados_Dic3!AF$3:AF$99980,Resultados_Dic3!$F$3:$F$99980,Produccion_UO!$K1024,Resultados_Dic3!$D$3:$D$99980,Produccion_UO!$L$1011,Resultados_Dic3!$E$3:$E$99980,Produccion_UO!$J1024,Resultados_Dic3!$A$3:$A$99980,Produccion_UO!$H1024)*$I$978</f>
        <v>2.59182592432543</v>
      </c>
      <c r="AL1024" s="272">
        <f>+SUMIFS(Resultados_Dic3!AG$3:AG$99980,Resultados_Dic3!$F$3:$F$99980,Produccion_UO!$K1024,Resultados_Dic3!$D$3:$D$99980,Produccion_UO!$L$1011,Resultados_Dic3!$E$3:$E$99980,Produccion_UO!$J1024,Resultados_Dic3!$A$3:$A$99980,Produccion_UO!$H1024)*$I$978</f>
        <v>2.87945728288362</v>
      </c>
      <c r="AM1024" s="272">
        <f>+SUMIFS(Resultados_Dic3!AH$3:AH$99980,Resultados_Dic3!$F$3:$F$99980,Produccion_UO!$K1024,Resultados_Dic3!$D$3:$D$99980,Produccion_UO!$L$1011,Resultados_Dic3!$E$3:$E$99980,Produccion_UO!$J1024,Resultados_Dic3!$A$3:$A$99980,Produccion_UO!$H1024)*$I$978</f>
        <v>3.1716000000000002</v>
      </c>
      <c r="AN1024" s="272">
        <f>+SUMIFS(Resultados_Dic3!AI$3:AI$99980,Resultados_Dic3!$F$3:$F$99980,Produccion_UO!$K1024,Resultados_Dic3!$D$3:$D$99980,Produccion_UO!$L$1011,Resultados_Dic3!$E$3:$E$99980,Produccion_UO!$J1024,Resultados_Dic3!$A$3:$A$99980,Produccion_UO!$H1024)*$I$978</f>
        <v>3.4554149006176398</v>
      </c>
      <c r="AO1024" s="272">
        <f>+SUMIFS(Resultados_Dic3!AJ$3:AJ$99980,Resultados_Dic3!$F$3:$F$99980,Produccion_UO!$K1024,Resultados_Dic3!$D$3:$D$99980,Produccion_UO!$L$1011,Resultados_Dic3!$E$3:$E$99980,Produccion_UO!$J1024,Resultados_Dic3!$A$3:$A$99980,Produccion_UO!$H1024)*$I$978</f>
        <v>3.74421235092646</v>
      </c>
      <c r="AP1024" s="272">
        <f>+SUMIFS(Resultados_Dic3!AK$3:AK$99980,Resultados_Dic3!$F$3:$F$99980,Produccion_UO!$K1024,Resultados_Dic3!$D$3:$D$99980,Produccion_UO!$L$1011,Resultados_Dic3!$E$3:$E$99980,Produccion_UO!$J1024,Resultados_Dic3!$A$3:$A$99980,Produccion_UO!$H1024)*$I$978</f>
        <v>4.0379923509264604</v>
      </c>
      <c r="AQ1024" s="272">
        <f>+SUMIFS(Resultados_Dic3!AL$3:AL$99980,Resultados_Dic3!$F$3:$F$99980,Produccion_UO!$K1024,Resultados_Dic3!$D$3:$D$99980,Produccion_UO!$L$1011,Resultados_Dic3!$E$3:$E$99980,Produccion_UO!$J1024,Resultados_Dic3!$A$3:$A$99980,Produccion_UO!$H1024)*$I$978</f>
        <v>4.33675490061764</v>
      </c>
      <c r="AR1024" s="227">
        <f>+SUMIFS(Resultados_Dic3!AM$3:AM$99980,Resultados_Dic3!$F$3:$F$99980,Produccion_UO!$K1024,Resultados_Dic3!$D$3:$D$99980,Produccion_UO!$L$1011,Resultados_Dic3!$E$3:$E$99980,Produccion_UO!$J1024,Resultados_Dic3!$A$3:$A$99980,Produccion_UO!$H1024)*$I$978</f>
        <v>4.6405000000000003</v>
      </c>
    </row>
    <row r="1025" spans="8:44" x14ac:dyDescent="0.25">
      <c r="H1025" s="17" t="str">
        <f t="shared" si="268"/>
        <v>DIC5</v>
      </c>
      <c r="I1025" s="24"/>
      <c r="J1025" s="24" t="s">
        <v>158</v>
      </c>
      <c r="K1025" s="108" t="s">
        <v>241</v>
      </c>
      <c r="L1025" s="264" t="s">
        <v>755</v>
      </c>
      <c r="M1025" s="270">
        <f>+SUMIFS(Resultados_Dic3!H$3:H$99980,Resultados_Dic3!$F$3:$F$99980,Produccion_UO!$K1025,Resultados_Dic3!$D$3:$D$99980,Produccion_UO!$K1011,Resultados_Dic3!$E$3:$E$99980,Produccion_UO!$J1025,Resultados_Dic3!$A$3:$A$99980,Produccion_UO!$H1025)*$I$978</f>
        <v>42263.163931898896</v>
      </c>
      <c r="N1025" s="270">
        <f>+SUMIFS(Resultados_Dic3!I$3:I$99980,Resultados_Dic3!$F$3:$F$99980,Produccion_UO!$K1025,Resultados_Dic3!$D$3:$D$99980,Produccion_UO!$K1011,Resultados_Dic3!$E$3:$E$99980,Produccion_UO!$J1025,Resultados_Dic3!$A$3:$A$99980,Produccion_UO!$H1025)*$I$978</f>
        <v>43386.999243704202</v>
      </c>
      <c r="O1025" s="270">
        <f>+SUMIFS(Resultados_Dic3!J$3:J$99980,Resultados_Dic3!$F$3:$F$99980,Produccion_UO!$K1025,Resultados_Dic3!$D$3:$D$99980,Produccion_UO!$K1011,Resultados_Dic3!$E$3:$E$99980,Produccion_UO!$J1025,Resultados_Dic3!$A$3:$A$99980,Produccion_UO!$H1025)*$I$978</f>
        <v>44544.129092700001</v>
      </c>
      <c r="P1025" s="270">
        <f>+SUMIFS(Resultados_Dic3!K$3:K$99980,Resultados_Dic3!$F$3:$F$99980,Produccion_UO!$K1025,Resultados_Dic3!$D$3:$D$99980,Produccion_UO!$K1011,Resultados_Dic3!$E$3:$E$99980,Produccion_UO!$J1025,Resultados_Dic3!$A$3:$A$99980,Produccion_UO!$H1025)*$I$978</f>
        <v>45703.092364424498</v>
      </c>
      <c r="Q1025" s="270">
        <f>+SUMIFS(Resultados_Dic3!L$3:L$99980,Resultados_Dic3!$F$3:$F$99980,Produccion_UO!$K1025,Resultados_Dic3!$D$3:$D$99980,Produccion_UO!$K1011,Resultados_Dic3!$E$3:$E$99980,Produccion_UO!$J1025,Resultados_Dic3!$A$3:$A$99980,Produccion_UO!$H1025)*$I$978</f>
        <v>46863.889058877699</v>
      </c>
      <c r="R1025" s="270">
        <f>+SUMIFS(Resultados_Dic3!M$3:M$99980,Resultados_Dic3!$F$3:$F$99980,Produccion_UO!$K1025,Resultados_Dic3!$D$3:$D$99980,Produccion_UO!$K1011,Resultados_Dic3!$E$3:$E$99980,Produccion_UO!$J1025,Resultados_Dic3!$A$3:$A$99980,Produccion_UO!$H1025)*$I$978</f>
        <v>48026.519176059599</v>
      </c>
      <c r="S1025" s="270">
        <f>+SUMIFS(Resultados_Dic3!N$3:N$99980,Resultados_Dic3!$F$3:$F$99980,Produccion_UO!$K1025,Resultados_Dic3!$D$3:$D$99980,Produccion_UO!$K1011,Resultados_Dic3!$E$3:$E$99980,Produccion_UO!$J1025,Resultados_Dic3!$A$3:$A$99980,Produccion_UO!$H1025)*$I$978</f>
        <v>49190.982715970298</v>
      </c>
      <c r="T1025" s="270">
        <f>+SUMIFS(Resultados_Dic3!O$3:O$99980,Resultados_Dic3!$F$3:$F$99980,Produccion_UO!$K1025,Resultados_Dic3!$D$3:$D$99980,Produccion_UO!$K1011,Resultados_Dic3!$E$3:$E$99980,Produccion_UO!$J1025,Resultados_Dic3!$A$3:$A$99980,Produccion_UO!$H1025)*$I$978</f>
        <v>50006.894557003201</v>
      </c>
      <c r="U1025" s="270">
        <f>+SUMIFS(Resultados_Dic3!P$3:P$99980,Resultados_Dic3!$F$3:$F$99980,Produccion_UO!$K1025,Resultados_Dic3!$D$3:$D$99980,Produccion_UO!$K1011,Resultados_Dic3!$E$3:$E$99980,Produccion_UO!$J1025,Resultados_Dic3!$A$3:$A$99980,Produccion_UO!$H1025)*$I$978</f>
        <v>50823.741116596</v>
      </c>
      <c r="V1025" s="270">
        <f>+SUMIFS(Resultados_Dic3!Q$3:Q$99980,Resultados_Dic3!$F$3:$F$99980,Produccion_UO!$K1025,Resultados_Dic3!$D$3:$D$99980,Produccion_UO!$K1011,Resultados_Dic3!$E$3:$E$99980,Produccion_UO!$J1025,Resultados_Dic3!$A$3:$A$99980,Produccion_UO!$H1025)*$I$978</f>
        <v>51640.0610555354</v>
      </c>
      <c r="W1025" s="270">
        <f>+SUMIFS(Resultados_Dic3!R$3:R$99980,Resultados_Dic3!$F$3:$F$99980,Produccion_UO!$K1025,Resultados_Dic3!$D$3:$D$99980,Produccion_UO!$K1011,Resultados_Dic3!$E$3:$E$99980,Produccion_UO!$J1025,Resultados_Dic3!$A$3:$A$99980,Produccion_UO!$H1025)*$I$978</f>
        <v>52458.5492028015</v>
      </c>
      <c r="X1025" s="270">
        <f>+SUMIFS(Resultados_Dic3!S$3:S$99980,Resultados_Dic3!$F$3:$F$99980,Produccion_UO!$K1025,Resultados_Dic3!$D$3:$D$99980,Produccion_UO!$K1011,Resultados_Dic3!$E$3:$E$99980,Produccion_UO!$J1025,Resultados_Dic3!$A$3:$A$99980,Produccion_UO!$H1025)*$I$978</f>
        <v>53277.965892608801</v>
      </c>
      <c r="Y1025" s="270">
        <f>+SUMIFS(Resultados_Dic3!T$3:T$99980,Resultados_Dic3!$F$3:$F$99980,Produccion_UO!$K1025,Resultados_Dic3!$D$3:$D$99980,Produccion_UO!$K1011,Resultados_Dic3!$E$3:$E$99980,Produccion_UO!$J1025,Resultados_Dic3!$A$3:$A$99980,Produccion_UO!$H1025)*$I$978</f>
        <v>53851.377457038703</v>
      </c>
      <c r="Z1025" s="270">
        <f>+SUMIFS(Resultados_Dic3!U$3:U$99980,Resultados_Dic3!$F$3:$F$99980,Produccion_UO!$K1025,Resultados_Dic3!$D$3:$D$99980,Produccion_UO!$K1011,Resultados_Dic3!$E$3:$E$99980,Produccion_UO!$J1025,Resultados_Dic3!$A$3:$A$99980,Produccion_UO!$H1025)*$I$978</f>
        <v>54425.038868403099</v>
      </c>
      <c r="AA1025" s="270">
        <f>+SUMIFS(Resultados_Dic3!V$3:V$99980,Resultados_Dic3!$F$3:$F$99980,Produccion_UO!$K1025,Resultados_Dic3!$D$3:$D$99980,Produccion_UO!$K1011,Resultados_Dic3!$E$3:$E$99980,Produccion_UO!$J1025,Resultados_Dic3!$A$3:$A$99980,Produccion_UO!$H1025)*$I$978</f>
        <v>54998.950126702199</v>
      </c>
      <c r="AB1025" s="270">
        <f>+SUMIFS(Resultados_Dic3!W$3:W$99980,Resultados_Dic3!$F$3:$F$99980,Produccion_UO!$K1025,Resultados_Dic3!$D$3:$D$99980,Produccion_UO!$K1011,Resultados_Dic3!$E$3:$E$99980,Produccion_UO!$J1025,Resultados_Dic3!$A$3:$A$99980,Produccion_UO!$H1025)*$I$978</f>
        <v>55573.111231935698</v>
      </c>
      <c r="AC1025" s="270">
        <f>+SUMIFS(Resultados_Dic3!X$3:X$99980,Resultados_Dic3!$F$3:$F$99980,Produccion_UO!$K1025,Resultados_Dic3!$D$3:$D$99980,Produccion_UO!$K1011,Resultados_Dic3!$E$3:$E$99980,Produccion_UO!$J1025,Resultados_Dic3!$A$3:$A$99980,Produccion_UO!$H1025)*$I$978</f>
        <v>56147.5221841038</v>
      </c>
      <c r="AD1025" s="270">
        <f>+SUMIFS(Resultados_Dic3!Y$3:Y$99980,Resultados_Dic3!$F$3:$F$99980,Produccion_UO!$K1025,Resultados_Dic3!$D$3:$D$99980,Produccion_UO!$K1011,Resultados_Dic3!$E$3:$E$99980,Produccion_UO!$J1025,Resultados_Dic3!$A$3:$A$99980,Produccion_UO!$H1025)*$I$978</f>
        <v>56681.340739278203</v>
      </c>
      <c r="AE1025" s="270">
        <f>+SUMIFS(Resultados_Dic3!Z$3:Z$99980,Resultados_Dic3!$F$3:$F$99980,Produccion_UO!$K1025,Resultados_Dic3!$D$3:$D$99980,Produccion_UO!$K1011,Resultados_Dic3!$E$3:$E$99980,Produccion_UO!$J1025,Resultados_Dic3!$A$3:$A$99980,Produccion_UO!$H1025)*$I$978</f>
        <v>57214.701530637198</v>
      </c>
      <c r="AF1025" s="270">
        <f>+SUMIFS(Resultados_Dic3!AA$3:AA$99980,Resultados_Dic3!$F$3:$F$99980,Produccion_UO!$K1025,Resultados_Dic3!$D$3:$D$99980,Produccion_UO!$K1011,Resultados_Dic3!$E$3:$E$99980,Produccion_UO!$J1025,Resultados_Dic3!$A$3:$A$99980,Produccion_UO!$H1025)*$I$978</f>
        <v>57747.604558180901</v>
      </c>
      <c r="AG1025" s="270">
        <f>+SUMIFS(Resultados_Dic3!AB$3:AB$99980,Resultados_Dic3!$F$3:$F$99980,Produccion_UO!$K1025,Resultados_Dic3!$D$3:$D$99980,Produccion_UO!$K1011,Resultados_Dic3!$E$3:$E$99980,Produccion_UO!$J1025,Resultados_Dic3!$A$3:$A$99980,Produccion_UO!$H1025)*$I$978</f>
        <v>58280.049821909299</v>
      </c>
      <c r="AH1025" s="270">
        <f>+SUMIFS(Resultados_Dic3!AC$3:AC$99980,Resultados_Dic3!$F$3:$F$99980,Produccion_UO!$K1025,Resultados_Dic3!$D$3:$D$99980,Produccion_UO!$K1011,Resultados_Dic3!$E$3:$E$99980,Produccion_UO!$J1025,Resultados_Dic3!$A$3:$A$99980,Produccion_UO!$H1025)*$I$978</f>
        <v>58812.037321822303</v>
      </c>
      <c r="AI1025" s="270">
        <f>+SUMIFS(Resultados_Dic3!AD$3:AD$99980,Resultados_Dic3!$F$3:$F$99980,Produccion_UO!$K1025,Resultados_Dic3!$D$3:$D$99980,Produccion_UO!$K1011,Resultados_Dic3!$E$3:$E$99980,Produccion_UO!$J1025,Resultados_Dic3!$A$3:$A$99980,Produccion_UO!$H1025)*$I$978</f>
        <v>59275.109008813597</v>
      </c>
      <c r="AJ1025" s="270">
        <f>+SUMIFS(Resultados_Dic3!AE$3:AE$99980,Resultados_Dic3!$F$3:$F$99980,Produccion_UO!$K1025,Resultados_Dic3!$D$3:$D$99980,Produccion_UO!$K1011,Resultados_Dic3!$E$3:$E$99980,Produccion_UO!$J1025,Resultados_Dic3!$A$3:$A$99980,Produccion_UO!$H1025)*$I$978</f>
        <v>59737.232861825702</v>
      </c>
      <c r="AK1025" s="270">
        <f>+SUMIFS(Resultados_Dic3!AF$3:AF$99980,Resultados_Dic3!$F$3:$F$99980,Produccion_UO!$K1025,Resultados_Dic3!$D$3:$D$99980,Produccion_UO!$K1011,Resultados_Dic3!$E$3:$E$99980,Produccion_UO!$J1025,Resultados_Dic3!$A$3:$A$99980,Produccion_UO!$H1025)*$I$978</f>
        <v>60198.408880858799</v>
      </c>
      <c r="AL1025" s="270">
        <f>+SUMIFS(Resultados_Dic3!AG$3:AG$99980,Resultados_Dic3!$F$3:$F$99980,Produccion_UO!$K1025,Resultados_Dic3!$D$3:$D$99980,Produccion_UO!$K1011,Resultados_Dic3!$E$3:$E$99980,Produccion_UO!$J1025,Resultados_Dic3!$A$3:$A$99980,Produccion_UO!$H1025)*$I$978</f>
        <v>60658.637065912801</v>
      </c>
      <c r="AM1025" s="270">
        <f>+SUMIFS(Resultados_Dic3!AH$3:AH$99980,Resultados_Dic3!$F$3:$F$99980,Produccion_UO!$K1025,Resultados_Dic3!$D$3:$D$99980,Produccion_UO!$K1011,Resultados_Dic3!$E$3:$E$99980,Produccion_UO!$J1025,Resultados_Dic3!$A$3:$A$99980,Produccion_UO!$H1025)*$I$978</f>
        <v>61117.917416987802</v>
      </c>
      <c r="AN1025" s="270">
        <f>+SUMIFS(Resultados_Dic3!AI$3:AI$99980,Resultados_Dic3!$F$3:$F$99980,Produccion_UO!$K1025,Resultados_Dic3!$D$3:$D$99980,Produccion_UO!$K1011,Resultados_Dic3!$E$3:$E$99980,Produccion_UO!$J1025,Resultados_Dic3!$A$3:$A$99980,Produccion_UO!$H1025)*$I$978</f>
        <v>61653.718140709898</v>
      </c>
      <c r="AO1025" s="270">
        <f>+SUMIFS(Resultados_Dic3!AJ$3:AJ$99980,Resultados_Dic3!$F$3:$F$99980,Produccion_UO!$K1025,Resultados_Dic3!$D$3:$D$99980,Produccion_UO!$K1011,Resultados_Dic3!$E$3:$E$99980,Produccion_UO!$J1025,Resultados_Dic3!$A$3:$A$99980,Produccion_UO!$H1025)*$I$978</f>
        <v>62188.056079698297</v>
      </c>
      <c r="AP1025" s="270">
        <f>+SUMIFS(Resultados_Dic3!AK$3:AK$99980,Resultados_Dic3!$F$3:$F$99980,Produccion_UO!$K1025,Resultados_Dic3!$D$3:$D$99980,Produccion_UO!$K1011,Resultados_Dic3!$E$3:$E$99980,Produccion_UO!$J1025,Resultados_Dic3!$A$3:$A$99980,Produccion_UO!$H1025)*$I$978</f>
        <v>62720.931233953001</v>
      </c>
      <c r="AQ1025" s="270">
        <f>+SUMIFS(Resultados_Dic3!AL$3:AL$99980,Resultados_Dic3!$F$3:$F$99980,Produccion_UO!$K1025,Resultados_Dic3!$D$3:$D$99980,Produccion_UO!$K1011,Resultados_Dic3!$E$3:$E$99980,Produccion_UO!$J1025,Resultados_Dic3!$A$3:$A$99980,Produccion_UO!$H1025)*$I$978</f>
        <v>63252.343603474103</v>
      </c>
      <c r="AR1025" s="270">
        <f>+SUMIFS(Resultados_Dic3!AM$3:AM$99980,Resultados_Dic3!$F$3:$F$99980,Produccion_UO!$K1025,Resultados_Dic3!$D$3:$D$99980,Produccion_UO!$K1011,Resultados_Dic3!$E$3:$E$99980,Produccion_UO!$J1025,Resultados_Dic3!$A$3:$A$99980,Produccion_UO!$H1025)*$I$978</f>
        <v>63782.293188261399</v>
      </c>
    </row>
    <row r="1026" spans="8:44" x14ac:dyDescent="0.25">
      <c r="M1026" s="21"/>
    </row>
    <row r="1027" spans="8:44" x14ac:dyDescent="0.25">
      <c r="M1027" s="21"/>
    </row>
    <row r="1028" spans="8:44" ht="18.75" x14ac:dyDescent="0.3">
      <c r="I1028" s="266" t="s">
        <v>752</v>
      </c>
      <c r="K1028" s="34" t="s">
        <v>763</v>
      </c>
    </row>
    <row r="1029" spans="8:44" x14ac:dyDescent="0.25">
      <c r="I1029" s="115">
        <f>+IF(OR(J1029="OIL",J1029="OIL-eq"),$H$5,IF(J1029="GAS",$H$4,IF(J1029="GSL",$H$8,IF(J1029="DSL",$H$9,IF(J1029="KER",$H$10,IF(J1029="LPG",$H$11,IF(J1029="HFO",$H$12,IF(J1029="AVG",$H$13,IF(J1029="RFG",$H$14,IF(J1029="ELC",$H$15,$H$16))))))))))</f>
        <v>1</v>
      </c>
      <c r="J1029" s="262" t="s">
        <v>745</v>
      </c>
      <c r="K1029" s="108" t="s">
        <v>389</v>
      </c>
      <c r="L1029" s="108" t="s">
        <v>377</v>
      </c>
    </row>
    <row r="1031" spans="8:44" x14ac:dyDescent="0.25">
      <c r="I1031" s="266"/>
      <c r="M1031" s="251">
        <v>2019</v>
      </c>
      <c r="N1031" s="251">
        <v>2020</v>
      </c>
      <c r="O1031" s="251">
        <v>2021</v>
      </c>
      <c r="P1031" s="251">
        <v>2022</v>
      </c>
      <c r="Q1031" s="251">
        <v>2023</v>
      </c>
      <c r="R1031" s="251">
        <v>2024</v>
      </c>
      <c r="S1031" s="251">
        <v>2025</v>
      </c>
      <c r="T1031" s="251">
        <v>2026</v>
      </c>
      <c r="U1031" s="251">
        <v>2027</v>
      </c>
      <c r="V1031" s="251">
        <v>2028</v>
      </c>
      <c r="W1031" s="251">
        <v>2029</v>
      </c>
      <c r="X1031" s="251">
        <v>2030</v>
      </c>
      <c r="Y1031" s="251">
        <v>2031</v>
      </c>
      <c r="Z1031" s="251">
        <v>2032</v>
      </c>
      <c r="AA1031" s="251">
        <v>2033</v>
      </c>
      <c r="AB1031" s="251">
        <v>2034</v>
      </c>
      <c r="AC1031" s="251">
        <v>2035</v>
      </c>
      <c r="AD1031" s="251">
        <v>2036</v>
      </c>
      <c r="AE1031" s="251">
        <v>2037</v>
      </c>
      <c r="AF1031" s="251">
        <v>2038</v>
      </c>
      <c r="AG1031" s="251">
        <v>2039</v>
      </c>
      <c r="AH1031" s="251">
        <v>2040</v>
      </c>
      <c r="AI1031" s="251">
        <v>2041</v>
      </c>
      <c r="AJ1031" s="251">
        <v>2042</v>
      </c>
      <c r="AK1031" s="251">
        <v>2043</v>
      </c>
      <c r="AL1031" s="251">
        <v>2044</v>
      </c>
      <c r="AM1031" s="251">
        <v>2045</v>
      </c>
      <c r="AN1031" s="251">
        <v>2046</v>
      </c>
      <c r="AO1031" s="251">
        <v>2047</v>
      </c>
      <c r="AP1031" s="251">
        <v>2048</v>
      </c>
      <c r="AQ1031" s="251">
        <v>2049</v>
      </c>
      <c r="AR1031" s="251">
        <v>2050</v>
      </c>
    </row>
    <row r="1032" spans="8:44" x14ac:dyDescent="0.25">
      <c r="H1032" s="17" t="str">
        <f t="shared" ref="H1032:H1043" si="269">+$B$1</f>
        <v>DIC5</v>
      </c>
      <c r="J1032" s="273" t="s">
        <v>53</v>
      </c>
      <c r="K1032" s="274" t="s">
        <v>238</v>
      </c>
      <c r="L1032" s="275" t="s">
        <v>747</v>
      </c>
      <c r="M1032" s="276">
        <f>+SUMIFS(Resultados_Dic3!H$3:H$99980,Resultados_Dic3!$F$3:$F$99980,Produccion_UO!$K1032,Resultados_Dic3!$D$3:$D$99980,Produccion_UO!$K1029,Resultados_Dic3!$E$3:$E$99980,Produccion_UO!$J1032,Resultados_Dic3!$A$3:$A$99980,Produccion_UO!$H1032)*$I$978</f>
        <v>105.9659</v>
      </c>
      <c r="N1032" s="277">
        <f>+SUMIFS(Resultados_Dic3!I$3:I$99980,Resultados_Dic3!$F$3:$F$99980,Produccion_UO!$K1032,Resultados_Dic3!$D$3:$D$99980,Produccion_UO!$K1029,Resultados_Dic3!$E$3:$E$99980,Produccion_UO!$J1032,Resultados_Dic3!$A$3:$A$99980,Produccion_UO!$H1032)*$I$978</f>
        <v>97.14</v>
      </c>
      <c r="O1032" s="277">
        <f>+SUMIFS(Resultados_Dic3!J$3:J$99980,Resultados_Dic3!$F$3:$F$99980,Produccion_UO!$K1032,Resultados_Dic3!$D$3:$D$99980,Produccion_UO!$K1029,Resultados_Dic3!$E$3:$E$99980,Produccion_UO!$J1032,Resultados_Dic3!$A$3:$A$99980,Produccion_UO!$H1032)*$I$978</f>
        <v>99.984160000000003</v>
      </c>
      <c r="P1032" s="277">
        <f>+SUMIFS(Resultados_Dic3!K$3:K$99980,Resultados_Dic3!$F$3:$F$99980,Produccion_UO!$K1032,Resultados_Dic3!$D$3:$D$99980,Produccion_UO!$K1029,Resultados_Dic3!$E$3:$E$99980,Produccion_UO!$J1032,Resultados_Dic3!$A$3:$A$99980,Produccion_UO!$H1032)*$I$978</f>
        <v>102.82832000000001</v>
      </c>
      <c r="Q1032" s="277">
        <f>+SUMIFS(Resultados_Dic3!L$3:L$99980,Resultados_Dic3!$F$3:$F$99980,Produccion_UO!$K1032,Resultados_Dic3!$D$3:$D$99980,Produccion_UO!$K1029,Resultados_Dic3!$E$3:$E$99980,Produccion_UO!$J1032,Resultados_Dic3!$A$3:$A$99980,Produccion_UO!$H1032)*$I$978</f>
        <v>105.67247999999999</v>
      </c>
      <c r="R1032" s="277">
        <f>+SUMIFS(Resultados_Dic3!M$3:M$99980,Resultados_Dic3!$F$3:$F$99980,Produccion_UO!$K1032,Resultados_Dic3!$D$3:$D$99980,Produccion_UO!$K1029,Resultados_Dic3!$E$3:$E$99980,Produccion_UO!$J1032,Resultados_Dic3!$A$3:$A$99980,Produccion_UO!$H1032)*$I$978</f>
        <v>108.51664</v>
      </c>
      <c r="S1032" s="277">
        <f>+SUMIFS(Resultados_Dic3!N$3:N$99980,Resultados_Dic3!$F$3:$F$99980,Produccion_UO!$K1032,Resultados_Dic3!$D$3:$D$99980,Produccion_UO!$K1029,Resultados_Dic3!$E$3:$E$99980,Produccion_UO!$J1032,Resultados_Dic3!$A$3:$A$99980,Produccion_UO!$H1032)*$I$978</f>
        <v>111.3608</v>
      </c>
      <c r="T1032" s="277">
        <f>+SUMIFS(Resultados_Dic3!O$3:O$99980,Resultados_Dic3!$F$3:$F$99980,Produccion_UO!$K1032,Resultados_Dic3!$D$3:$D$99980,Produccion_UO!$K1029,Resultados_Dic3!$E$3:$E$99980,Produccion_UO!$J1032,Resultados_Dic3!$A$3:$A$99980,Produccion_UO!$H1032)*$I$978</f>
        <v>113.86648</v>
      </c>
      <c r="U1032" s="277">
        <f>+SUMIFS(Resultados_Dic3!P$3:P$99980,Resultados_Dic3!$F$3:$F$99980,Produccion_UO!$K1032,Resultados_Dic3!$D$3:$D$99980,Produccion_UO!$K1029,Resultados_Dic3!$E$3:$E$99980,Produccion_UO!$J1032,Resultados_Dic3!$A$3:$A$99980,Produccion_UO!$H1032)*$I$978</f>
        <v>116.37215999999999</v>
      </c>
      <c r="V1032" s="277">
        <f>+SUMIFS(Resultados_Dic3!Q$3:Q$99980,Resultados_Dic3!$F$3:$F$99980,Produccion_UO!$K1032,Resultados_Dic3!$D$3:$D$99980,Produccion_UO!$K1029,Resultados_Dic3!$E$3:$E$99980,Produccion_UO!$J1032,Resultados_Dic3!$A$3:$A$99980,Produccion_UO!$H1032)*$I$978</f>
        <v>118.87784000000001</v>
      </c>
      <c r="W1032" s="277">
        <f>+SUMIFS(Resultados_Dic3!R$3:R$99980,Resultados_Dic3!$F$3:$F$99980,Produccion_UO!$K1032,Resultados_Dic3!$D$3:$D$99980,Produccion_UO!$K1029,Resultados_Dic3!$E$3:$E$99980,Produccion_UO!$J1032,Resultados_Dic3!$A$3:$A$99980,Produccion_UO!$H1032)*$I$978</f>
        <v>121.38352</v>
      </c>
      <c r="X1032" s="277">
        <f>+SUMIFS(Resultados_Dic3!S$3:S$99980,Resultados_Dic3!$F$3:$F$99980,Produccion_UO!$K1032,Resultados_Dic3!$D$3:$D$99980,Produccion_UO!$K1029,Resultados_Dic3!$E$3:$E$99980,Produccion_UO!$J1032,Resultados_Dic3!$A$3:$A$99980,Produccion_UO!$H1032)*$I$978</f>
        <v>123.8892</v>
      </c>
      <c r="Y1032" s="277">
        <f>+SUMIFS(Resultados_Dic3!T$3:T$99980,Resultados_Dic3!$F$3:$F$99980,Produccion_UO!$K1032,Resultados_Dic3!$D$3:$D$99980,Produccion_UO!$K1029,Resultados_Dic3!$E$3:$E$99980,Produccion_UO!$J1032,Resultados_Dic3!$A$3:$A$99980,Produccion_UO!$H1032)*$I$978</f>
        <v>126.28466</v>
      </c>
      <c r="Z1032" s="277">
        <f>+SUMIFS(Resultados_Dic3!U$3:U$99980,Resultados_Dic3!$F$3:$F$99980,Produccion_UO!$K1032,Resultados_Dic3!$D$3:$D$99980,Produccion_UO!$K1029,Resultados_Dic3!$E$3:$E$99980,Produccion_UO!$J1032,Resultados_Dic3!$A$3:$A$99980,Produccion_UO!$H1032)*$I$978</f>
        <v>128.68011999999999</v>
      </c>
      <c r="AA1032" s="277">
        <f>+SUMIFS(Resultados_Dic3!V$3:V$99980,Resultados_Dic3!$F$3:$F$99980,Produccion_UO!$K1032,Resultados_Dic3!$D$3:$D$99980,Produccion_UO!$K1029,Resultados_Dic3!$E$3:$E$99980,Produccion_UO!$J1032,Resultados_Dic3!$A$3:$A$99980,Produccion_UO!$H1032)*$I$978</f>
        <v>131.07558</v>
      </c>
      <c r="AB1032" s="277">
        <f>+SUMIFS(Resultados_Dic3!W$3:W$99980,Resultados_Dic3!$F$3:$F$99980,Produccion_UO!$K1032,Resultados_Dic3!$D$3:$D$99980,Produccion_UO!$K1029,Resultados_Dic3!$E$3:$E$99980,Produccion_UO!$J1032,Resultados_Dic3!$A$3:$A$99980,Produccion_UO!$H1032)*$I$978</f>
        <v>133.47103999999999</v>
      </c>
      <c r="AC1032" s="277">
        <f>+SUMIFS(Resultados_Dic3!X$3:X$99980,Resultados_Dic3!$F$3:$F$99980,Produccion_UO!$K1032,Resultados_Dic3!$D$3:$D$99980,Produccion_UO!$K1029,Resultados_Dic3!$E$3:$E$99980,Produccion_UO!$J1032,Resultados_Dic3!$A$3:$A$99980,Produccion_UO!$H1032)*$I$978</f>
        <v>135.8665</v>
      </c>
      <c r="AD1032" s="277">
        <f>+SUMIFS(Resultados_Dic3!Y$3:Y$99980,Resultados_Dic3!$F$3:$F$99980,Produccion_UO!$K1032,Resultados_Dic3!$D$3:$D$99980,Produccion_UO!$K1029,Resultados_Dic3!$E$3:$E$99980,Produccion_UO!$J1032,Resultados_Dic3!$A$3:$A$99980,Produccion_UO!$H1032)*$I$978</f>
        <v>138.47864000000001</v>
      </c>
      <c r="AE1032" s="277">
        <f>+SUMIFS(Resultados_Dic3!Z$3:Z$99980,Resultados_Dic3!$F$3:$F$99980,Produccion_UO!$K1032,Resultados_Dic3!$D$3:$D$99980,Produccion_UO!$K1029,Resultados_Dic3!$E$3:$E$99980,Produccion_UO!$J1032,Resultados_Dic3!$A$3:$A$99980,Produccion_UO!$H1032)*$I$978</f>
        <v>141.09078</v>
      </c>
      <c r="AF1032" s="277">
        <f>+SUMIFS(Resultados_Dic3!AA$3:AA$99980,Resultados_Dic3!$F$3:$F$99980,Produccion_UO!$K1032,Resultados_Dic3!$D$3:$D$99980,Produccion_UO!$K1029,Resultados_Dic3!$E$3:$E$99980,Produccion_UO!$J1032,Resultados_Dic3!$A$3:$A$99980,Produccion_UO!$H1032)*$I$978</f>
        <v>143.70292000000001</v>
      </c>
      <c r="AG1032" s="277">
        <f>+SUMIFS(Resultados_Dic3!AB$3:AB$99980,Resultados_Dic3!$F$3:$F$99980,Produccion_UO!$K1032,Resultados_Dic3!$D$3:$D$99980,Produccion_UO!$K1029,Resultados_Dic3!$E$3:$E$99980,Produccion_UO!$J1032,Resultados_Dic3!$A$3:$A$99980,Produccion_UO!$H1032)*$I$978</f>
        <v>146.31505999999999</v>
      </c>
      <c r="AH1032" s="277">
        <f>+SUMIFS(Resultados_Dic3!AC$3:AC$99980,Resultados_Dic3!$F$3:$F$99980,Produccion_UO!$K1032,Resultados_Dic3!$D$3:$D$99980,Produccion_UO!$K1029,Resultados_Dic3!$E$3:$E$99980,Produccion_UO!$J1032,Resultados_Dic3!$A$3:$A$99980,Produccion_UO!$H1032)*$I$978</f>
        <v>148.9272</v>
      </c>
      <c r="AI1032" s="277">
        <f>+SUMIFS(Resultados_Dic3!AD$3:AD$99980,Resultados_Dic3!$F$3:$F$99980,Produccion_UO!$K1032,Resultados_Dic3!$D$3:$D$99980,Produccion_UO!$K1029,Resultados_Dic3!$E$3:$E$99980,Produccion_UO!$J1032,Resultados_Dic3!$A$3:$A$99980,Produccion_UO!$H1032)*$I$978</f>
        <v>152.36601999999999</v>
      </c>
      <c r="AJ1032" s="277">
        <f>+SUMIFS(Resultados_Dic3!AE$3:AE$99980,Resultados_Dic3!$F$3:$F$99980,Produccion_UO!$K1032,Resultados_Dic3!$D$3:$D$99980,Produccion_UO!$K1029,Resultados_Dic3!$E$3:$E$99980,Produccion_UO!$J1032,Resultados_Dic3!$A$3:$A$99980,Produccion_UO!$H1032)*$I$978</f>
        <v>155.80484000000001</v>
      </c>
      <c r="AK1032" s="277">
        <f>+SUMIFS(Resultados_Dic3!AF$3:AF$99980,Resultados_Dic3!$F$3:$F$99980,Produccion_UO!$K1032,Resultados_Dic3!$D$3:$D$99980,Produccion_UO!$K1029,Resultados_Dic3!$E$3:$E$99980,Produccion_UO!$J1032,Resultados_Dic3!$A$3:$A$99980,Produccion_UO!$H1032)*$I$978</f>
        <v>159.24366000000001</v>
      </c>
      <c r="AL1032" s="277">
        <f>+SUMIFS(Resultados_Dic3!AG$3:AG$99980,Resultados_Dic3!$F$3:$F$99980,Produccion_UO!$K1032,Resultados_Dic3!$D$3:$D$99980,Produccion_UO!$K1029,Resultados_Dic3!$E$3:$E$99980,Produccion_UO!$J1032,Resultados_Dic3!$A$3:$A$99980,Produccion_UO!$H1032)*$I$978</f>
        <v>162.68248</v>
      </c>
      <c r="AM1032" s="277">
        <f>+SUMIFS(Resultados_Dic3!AH$3:AH$99980,Resultados_Dic3!$F$3:$F$99980,Produccion_UO!$K1032,Resultados_Dic3!$D$3:$D$99980,Produccion_UO!$K1029,Resultados_Dic3!$E$3:$E$99980,Produccion_UO!$J1032,Resultados_Dic3!$A$3:$A$99980,Produccion_UO!$H1032)*$I$978</f>
        <v>166.12129999999999</v>
      </c>
      <c r="AN1032" s="277">
        <f>+SUMIFS(Resultados_Dic3!AI$3:AI$99980,Resultados_Dic3!$F$3:$F$99980,Produccion_UO!$K1032,Resultados_Dic3!$D$3:$D$99980,Produccion_UO!$K1029,Resultados_Dic3!$E$3:$E$99980,Produccion_UO!$J1032,Resultados_Dic3!$A$3:$A$99980,Produccion_UO!$H1032)*$I$978</f>
        <v>170.3622</v>
      </c>
      <c r="AO1032" s="277">
        <f>+SUMIFS(Resultados_Dic3!AJ$3:AJ$99980,Resultados_Dic3!$F$3:$F$99980,Produccion_UO!$K1032,Resultados_Dic3!$D$3:$D$99980,Produccion_UO!$K1029,Resultados_Dic3!$E$3:$E$99980,Produccion_UO!$J1032,Resultados_Dic3!$A$3:$A$99980,Produccion_UO!$H1032)*$I$978</f>
        <v>174.60310000000001</v>
      </c>
      <c r="AP1032" s="277">
        <f>+SUMIFS(Resultados_Dic3!AK$3:AK$99980,Resultados_Dic3!$F$3:$F$99980,Produccion_UO!$K1032,Resultados_Dic3!$D$3:$D$99980,Produccion_UO!$K1029,Resultados_Dic3!$E$3:$E$99980,Produccion_UO!$J1032,Resultados_Dic3!$A$3:$A$99980,Produccion_UO!$H1032)*$I$978</f>
        <v>178.84399999999999</v>
      </c>
      <c r="AQ1032" s="277">
        <f>+SUMIFS(Resultados_Dic3!AL$3:AL$99980,Resultados_Dic3!$F$3:$F$99980,Produccion_UO!$K1032,Resultados_Dic3!$D$3:$D$99980,Produccion_UO!$K1029,Resultados_Dic3!$E$3:$E$99980,Produccion_UO!$J1032,Resultados_Dic3!$A$3:$A$99980,Produccion_UO!$H1032)*$I$978</f>
        <v>183.0849</v>
      </c>
      <c r="AR1032" s="278">
        <f>+SUMIFS(Resultados_Dic3!AM$3:AM$99980,Resultados_Dic3!$F$3:$F$99980,Produccion_UO!$K1032,Resultados_Dic3!$D$3:$D$99980,Produccion_UO!$K1029,Resultados_Dic3!$E$3:$E$99980,Produccion_UO!$J1032,Resultados_Dic3!$A$3:$A$99980,Produccion_UO!$H1032)*$I$978</f>
        <v>187.32579999999999</v>
      </c>
    </row>
    <row r="1033" spans="8:44" x14ac:dyDescent="0.25">
      <c r="H1033" s="17" t="str">
        <f t="shared" si="269"/>
        <v>DIC5</v>
      </c>
      <c r="I1033" s="24"/>
      <c r="J1033" s="24" t="s">
        <v>63</v>
      </c>
      <c r="K1033" s="108" t="s">
        <v>238</v>
      </c>
      <c r="L1033" s="264" t="s">
        <v>748</v>
      </c>
      <c r="M1033" s="270">
        <f>+SUMIFS(Resultados_Dic3!H$3:H$99980,Resultados_Dic3!$F$3:$F$99980,Produccion_UO!$K1033,Resultados_Dic3!$D$3:$D$99980,Produccion_UO!$L$1011,Resultados_Dic3!$E$3:$E$99980,Produccion_UO!$J1033,Resultados_Dic3!$A$3:$A$99980,Produccion_UO!$H1033)*$I$978</f>
        <v>0</v>
      </c>
      <c r="N1033" s="21">
        <f>+SUMIFS(Resultados_Dic3!I$3:I$99980,Resultados_Dic3!$F$3:$F$99980,Produccion_UO!$K1033,Resultados_Dic3!$D$3:$D$99980,Produccion_UO!$L$1011,Resultados_Dic3!$E$3:$E$99980,Produccion_UO!$J1033,Resultados_Dic3!$A$3:$A$99980,Produccion_UO!$H1033)*$I$978</f>
        <v>0</v>
      </c>
      <c r="O1033" s="21">
        <f>+SUMIFS(Resultados_Dic3!J$3:J$99980,Resultados_Dic3!$F$3:$F$99980,Produccion_UO!$K1033,Resultados_Dic3!$D$3:$D$99980,Produccion_UO!$L$1011,Resultados_Dic3!$E$3:$E$99980,Produccion_UO!$J1033,Resultados_Dic3!$A$3:$A$99980,Produccion_UO!$H1033)*$I$978</f>
        <v>0</v>
      </c>
      <c r="P1033" s="21">
        <f>+SUMIFS(Resultados_Dic3!K$3:K$99980,Resultados_Dic3!$F$3:$F$99980,Produccion_UO!$K1033,Resultados_Dic3!$D$3:$D$99980,Produccion_UO!$L$1011,Resultados_Dic3!$E$3:$E$99980,Produccion_UO!$J1033,Resultados_Dic3!$A$3:$A$99980,Produccion_UO!$H1033)*$I$978</f>
        <v>0</v>
      </c>
      <c r="Q1033" s="21">
        <f>+SUMIFS(Resultados_Dic3!L$3:L$99980,Resultados_Dic3!$F$3:$F$99980,Produccion_UO!$K1033,Resultados_Dic3!$D$3:$D$99980,Produccion_UO!$L$1011,Resultados_Dic3!$E$3:$E$99980,Produccion_UO!$J1033,Resultados_Dic3!$A$3:$A$99980,Produccion_UO!$H1033)*$I$978</f>
        <v>0</v>
      </c>
      <c r="R1033" s="21">
        <f>+SUMIFS(Resultados_Dic3!M$3:M$99980,Resultados_Dic3!$F$3:$F$99980,Produccion_UO!$K1033,Resultados_Dic3!$D$3:$D$99980,Produccion_UO!$L$1011,Resultados_Dic3!$E$3:$E$99980,Produccion_UO!$J1033,Resultados_Dic3!$A$3:$A$99980,Produccion_UO!$H1033)*$I$978</f>
        <v>0</v>
      </c>
      <c r="S1033" s="21">
        <f>+SUMIFS(Resultados_Dic3!N$3:N$99980,Resultados_Dic3!$F$3:$F$99980,Produccion_UO!$K1033,Resultados_Dic3!$D$3:$D$99980,Produccion_UO!$L$1011,Resultados_Dic3!$E$3:$E$99980,Produccion_UO!$J1033,Resultados_Dic3!$A$3:$A$99980,Produccion_UO!$H1033)*$I$978</f>
        <v>0</v>
      </c>
      <c r="T1033" s="21">
        <f>+SUMIFS(Resultados_Dic3!O$3:O$99980,Resultados_Dic3!$F$3:$F$99980,Produccion_UO!$K1033,Resultados_Dic3!$D$3:$D$99980,Produccion_UO!$L$1011,Resultados_Dic3!$E$3:$E$99980,Produccion_UO!$J1033,Resultados_Dic3!$A$3:$A$99980,Produccion_UO!$H1033)*$I$978</f>
        <v>0</v>
      </c>
      <c r="U1033" s="21">
        <f>+SUMIFS(Resultados_Dic3!P$3:P$99980,Resultados_Dic3!$F$3:$F$99980,Produccion_UO!$K1033,Resultados_Dic3!$D$3:$D$99980,Produccion_UO!$L$1011,Resultados_Dic3!$E$3:$E$99980,Produccion_UO!$J1033,Resultados_Dic3!$A$3:$A$99980,Produccion_UO!$H1033)*$I$978</f>
        <v>0</v>
      </c>
      <c r="V1033" s="21">
        <f>+SUMIFS(Resultados_Dic3!Q$3:Q$99980,Resultados_Dic3!$F$3:$F$99980,Produccion_UO!$K1033,Resultados_Dic3!$D$3:$D$99980,Produccion_UO!$L$1011,Resultados_Dic3!$E$3:$E$99980,Produccion_UO!$J1033,Resultados_Dic3!$A$3:$A$99980,Produccion_UO!$H1033)*$I$978</f>
        <v>0</v>
      </c>
      <c r="W1033" s="21">
        <f>+SUMIFS(Resultados_Dic3!R$3:R$99980,Resultados_Dic3!$F$3:$F$99980,Produccion_UO!$K1033,Resultados_Dic3!$D$3:$D$99980,Produccion_UO!$L$1011,Resultados_Dic3!$E$3:$E$99980,Produccion_UO!$J1033,Resultados_Dic3!$A$3:$A$99980,Produccion_UO!$H1033)*$I$978</f>
        <v>0</v>
      </c>
      <c r="X1033" s="21">
        <f>+SUMIFS(Resultados_Dic3!S$3:S$99980,Resultados_Dic3!$F$3:$F$99980,Produccion_UO!$K1033,Resultados_Dic3!$D$3:$D$99980,Produccion_UO!$L$1011,Resultados_Dic3!$E$3:$E$99980,Produccion_UO!$J1033,Resultados_Dic3!$A$3:$A$99980,Produccion_UO!$H1033)*$I$978</f>
        <v>0</v>
      </c>
      <c r="Y1033" s="21">
        <f>+SUMIFS(Resultados_Dic3!T$3:T$99980,Resultados_Dic3!$F$3:$F$99980,Produccion_UO!$K1033,Resultados_Dic3!$D$3:$D$99980,Produccion_UO!$L$1011,Resultados_Dic3!$E$3:$E$99980,Produccion_UO!$J1033,Resultados_Dic3!$A$3:$A$99980,Produccion_UO!$H1033)*$I$978</f>
        <v>0</v>
      </c>
      <c r="Z1033" s="21">
        <f>+SUMIFS(Resultados_Dic3!U$3:U$99980,Resultados_Dic3!$F$3:$F$99980,Produccion_UO!$K1033,Resultados_Dic3!$D$3:$D$99980,Produccion_UO!$L$1011,Resultados_Dic3!$E$3:$E$99980,Produccion_UO!$J1033,Resultados_Dic3!$A$3:$A$99980,Produccion_UO!$H1033)*$I$978</f>
        <v>0</v>
      </c>
      <c r="AA1033" s="21">
        <f>+SUMIFS(Resultados_Dic3!V$3:V$99980,Resultados_Dic3!$F$3:$F$99980,Produccion_UO!$K1033,Resultados_Dic3!$D$3:$D$99980,Produccion_UO!$L$1011,Resultados_Dic3!$E$3:$E$99980,Produccion_UO!$J1033,Resultados_Dic3!$A$3:$A$99980,Produccion_UO!$H1033)*$I$978</f>
        <v>0</v>
      </c>
      <c r="AB1033" s="21">
        <f>+SUMIFS(Resultados_Dic3!W$3:W$99980,Resultados_Dic3!$F$3:$F$99980,Produccion_UO!$K1033,Resultados_Dic3!$D$3:$D$99980,Produccion_UO!$L$1011,Resultados_Dic3!$E$3:$E$99980,Produccion_UO!$J1033,Resultados_Dic3!$A$3:$A$99980,Produccion_UO!$H1033)*$I$978</f>
        <v>0</v>
      </c>
      <c r="AC1033" s="21">
        <f>+SUMIFS(Resultados_Dic3!X$3:X$99980,Resultados_Dic3!$F$3:$F$99980,Produccion_UO!$K1033,Resultados_Dic3!$D$3:$D$99980,Produccion_UO!$L$1011,Resultados_Dic3!$E$3:$E$99980,Produccion_UO!$J1033,Resultados_Dic3!$A$3:$A$99980,Produccion_UO!$H1033)*$I$978</f>
        <v>0</v>
      </c>
      <c r="AD1033" s="21">
        <f>+SUMIFS(Resultados_Dic3!Y$3:Y$99980,Resultados_Dic3!$F$3:$F$99980,Produccion_UO!$K1033,Resultados_Dic3!$D$3:$D$99980,Produccion_UO!$L$1011,Resultados_Dic3!$E$3:$E$99980,Produccion_UO!$J1033,Resultados_Dic3!$A$3:$A$99980,Produccion_UO!$H1033)*$I$978</f>
        <v>0</v>
      </c>
      <c r="AE1033" s="21">
        <f>+SUMIFS(Resultados_Dic3!Z$3:Z$99980,Resultados_Dic3!$F$3:$F$99980,Produccion_UO!$K1033,Resultados_Dic3!$D$3:$D$99980,Produccion_UO!$L$1011,Resultados_Dic3!$E$3:$E$99980,Produccion_UO!$J1033,Resultados_Dic3!$A$3:$A$99980,Produccion_UO!$H1033)*$I$978</f>
        <v>5.0859069101725201E-3</v>
      </c>
      <c r="AF1033" s="21">
        <f>+SUMIFS(Resultados_Dic3!AA$3:AA$99980,Resultados_Dic3!$F$3:$F$99980,Produccion_UO!$K1033,Resultados_Dic3!$D$3:$D$99980,Produccion_UO!$L$1011,Resultados_Dic3!$E$3:$E$99980,Produccion_UO!$J1033,Resultados_Dic3!$A$3:$A$99980,Produccion_UO!$H1033)*$I$978</f>
        <v>5.12590691018611E-3</v>
      </c>
      <c r="AG1033" s="21">
        <f>+SUMIFS(Resultados_Dic3!AB$3:AB$99980,Resultados_Dic3!$F$3:$F$99980,Produccion_UO!$K1033,Resultados_Dic3!$D$3:$D$99980,Produccion_UO!$L$1011,Resultados_Dic3!$E$3:$E$99980,Produccion_UO!$J1033,Resultados_Dic3!$A$3:$A$99980,Produccion_UO!$H1033)*$I$978</f>
        <v>5.1639379401269298E-3</v>
      </c>
      <c r="AH1033" s="21">
        <f>+SUMIFS(Resultados_Dic3!AC$3:AC$99980,Resultados_Dic3!$F$3:$F$99980,Produccion_UO!$K1033,Resultados_Dic3!$D$3:$D$99980,Produccion_UO!$L$1011,Resultados_Dic3!$E$3:$E$99980,Produccion_UO!$J1033,Resultados_Dic3!$A$3:$A$99980,Produccion_UO!$H1033)*$I$978</f>
        <v>5.2000000000238496E-3</v>
      </c>
      <c r="AI1033" s="21">
        <f>+SUMIFS(Resultados_Dic3!AD$3:AD$99980,Resultados_Dic3!$F$3:$F$99980,Produccion_UO!$K1033,Resultados_Dic3!$D$3:$D$99980,Produccion_UO!$L$1011,Resultados_Dic3!$E$3:$E$99980,Produccion_UO!$J1033,Resultados_Dic3!$A$3:$A$99980,Produccion_UO!$H1033)*$I$978</f>
        <v>5.2833179986233603E-3</v>
      </c>
      <c r="AJ1033" s="21">
        <f>+SUMIFS(Resultados_Dic3!AE$3:AE$99980,Resultados_Dic3!$F$3:$F$99980,Produccion_UO!$K1033,Resultados_Dic3!$D$3:$D$99980,Produccion_UO!$L$1011,Resultados_Dic3!$E$3:$E$99980,Produccion_UO!$J1033,Resultados_Dic3!$A$3:$A$99980,Produccion_UO!$H1033)*$I$978</f>
        <v>5.3649769979355897E-3</v>
      </c>
      <c r="AK1033" s="21">
        <f>+SUMIFS(Resultados_Dic3!AF$3:AF$99980,Resultados_Dic3!$F$3:$F$99980,Produccion_UO!$K1033,Resultados_Dic3!$D$3:$D$99980,Produccion_UO!$L$1011,Resultados_Dic3!$E$3:$E$99980,Produccion_UO!$J1033,Resultados_Dic3!$A$3:$A$99980,Produccion_UO!$H1033)*$I$978</f>
        <v>5.4449769979258997E-3</v>
      </c>
      <c r="AL1033" s="21">
        <f>+SUMIFS(Resultados_Dic3!AG$3:AG$99980,Resultados_Dic3!$F$3:$F$99980,Produccion_UO!$K1033,Resultados_Dic3!$D$3:$D$99980,Produccion_UO!$L$1011,Resultados_Dic3!$E$3:$E$99980,Produccion_UO!$J1033,Resultados_Dic3!$A$3:$A$99980,Produccion_UO!$H1033)*$I$978</f>
        <v>5.5233179986333703E-3</v>
      </c>
      <c r="AM1033" s="21">
        <f>+SUMIFS(Resultados_Dic3!AH$3:AH$99980,Resultados_Dic3!$F$3:$F$99980,Produccion_UO!$K1033,Resultados_Dic3!$D$3:$D$99980,Produccion_UO!$L$1011,Resultados_Dic3!$E$3:$E$99980,Produccion_UO!$J1033,Resultados_Dic3!$A$3:$A$99980,Produccion_UO!$H1033)*$I$978</f>
        <v>5.6000000000171503E-3</v>
      </c>
      <c r="AN1033" s="21">
        <f>+SUMIFS(Resultados_Dic3!AI$3:AI$99980,Resultados_Dic3!$F$3:$F$99980,Produccion_UO!$K1033,Resultados_Dic3!$D$3:$D$99980,Produccion_UO!$L$1011,Resultados_Dic3!$E$3:$E$99980,Produccion_UO!$J1033,Resultados_Dic3!$A$3:$A$99980,Produccion_UO!$H1033)*$I$978</f>
        <v>5.7038904991926201E-3</v>
      </c>
      <c r="AO1033" s="21">
        <f>+SUMIFS(Resultados_Dic3!AJ$3:AJ$99980,Resultados_Dic3!$F$3:$F$99980,Produccion_UO!$K1033,Resultados_Dic3!$D$3:$D$99980,Produccion_UO!$L$1011,Resultados_Dic3!$E$3:$E$99980,Produccion_UO!$J1033,Resultados_Dic3!$A$3:$A$99980,Produccion_UO!$H1033)*$I$978</f>
        <v>5.8058357487862401E-3</v>
      </c>
      <c r="AP1033" s="21">
        <f>+SUMIFS(Resultados_Dic3!AK$3:AK$99980,Resultados_Dic3!$F$3:$F$99980,Produccion_UO!$K1033,Resultados_Dic3!$D$3:$D$99980,Produccion_UO!$L$1011,Resultados_Dic3!$E$3:$E$99980,Produccion_UO!$J1033,Resultados_Dic3!$A$3:$A$99980,Produccion_UO!$H1033)*$I$978</f>
        <v>5.9058357488170898E-3</v>
      </c>
      <c r="AQ1033" s="21">
        <f>+SUMIFS(Resultados_Dic3!AL$3:AL$99980,Resultados_Dic3!$F$3:$F$99980,Produccion_UO!$K1033,Resultados_Dic3!$D$3:$D$99980,Produccion_UO!$L$1011,Resultados_Dic3!$E$3:$E$99980,Produccion_UO!$J1033,Resultados_Dic3!$A$3:$A$99980,Produccion_UO!$H1033)*$I$978</f>
        <v>6.0038904992505398E-3</v>
      </c>
      <c r="AR1033" s="226">
        <f>+SUMIFS(Resultados_Dic3!AM$3:AM$99980,Resultados_Dic3!$F$3:$F$99980,Produccion_UO!$K1033,Resultados_Dic3!$D$3:$D$99980,Produccion_UO!$L$1011,Resultados_Dic3!$E$3:$E$99980,Produccion_UO!$J1033,Resultados_Dic3!$A$3:$A$99980,Produccion_UO!$H1033)*$I$978</f>
        <v>6.1000000000976896E-3</v>
      </c>
    </row>
    <row r="1034" spans="8:44" x14ac:dyDescent="0.25">
      <c r="H1034" s="17" t="str">
        <f t="shared" si="269"/>
        <v>DIC5</v>
      </c>
      <c r="I1034" s="24"/>
      <c r="J1034" s="24" t="s">
        <v>64</v>
      </c>
      <c r="K1034" s="108" t="s">
        <v>238</v>
      </c>
      <c r="L1034" s="264" t="s">
        <v>746</v>
      </c>
      <c r="M1034" s="270">
        <f>+SUMIFS(Resultados_Dic3!H$3:H$99980,Resultados_Dic3!$F$3:$F$99980,Produccion_UO!$K1034,Resultados_Dic3!$D$3:$D$99980,Produccion_UO!$L$1011,Resultados_Dic3!$E$3:$E$99980,Produccion_UO!$J1034,Resultados_Dic3!$A$3:$A$99980,Produccion_UO!$H1034)*$I$978</f>
        <v>2.5236000000000001</v>
      </c>
      <c r="N1034" s="21">
        <f>+SUMIFS(Resultados_Dic3!I$3:I$99980,Resultados_Dic3!$F$3:$F$99980,Produccion_UO!$K1034,Resultados_Dic3!$D$3:$D$99980,Produccion_UO!$L$1011,Resultados_Dic3!$E$3:$E$99980,Produccion_UO!$J1034,Resultados_Dic3!$A$3:$A$99980,Produccion_UO!$H1034)*$I$978</f>
        <v>2.1497999999999999</v>
      </c>
      <c r="O1034" s="21">
        <f>+SUMIFS(Resultados_Dic3!J$3:J$99980,Resultados_Dic3!$F$3:$F$99980,Produccion_UO!$K1034,Resultados_Dic3!$D$3:$D$99980,Produccion_UO!$L$1011,Resultados_Dic3!$E$3:$E$99980,Produccion_UO!$J1034,Resultados_Dic3!$A$3:$A$99980,Produccion_UO!$H1034)*$I$978</f>
        <v>2.2287758224753902</v>
      </c>
      <c r="P1034" s="21">
        <f>+SUMIFS(Resultados_Dic3!K$3:K$99980,Resultados_Dic3!$F$3:$F$99980,Produccion_UO!$K1034,Resultados_Dic3!$D$3:$D$99980,Produccion_UO!$L$1011,Resultados_Dic3!$E$3:$E$99980,Produccion_UO!$J1034,Resultados_Dic3!$A$3:$A$99980,Produccion_UO!$H1034)*$I$978</f>
        <v>2.3086637337130802</v>
      </c>
      <c r="Q1034" s="21">
        <f>+SUMIFS(Resultados_Dic3!L$3:L$99980,Resultados_Dic3!$F$3:$F$99980,Produccion_UO!$K1034,Resultados_Dic3!$D$3:$D$99980,Produccion_UO!$L$1011,Resultados_Dic3!$E$3:$E$99980,Produccion_UO!$J1034,Resultados_Dic3!$A$3:$A$99980,Produccion_UO!$H1034)*$I$978</f>
        <v>2.3894637337130802</v>
      </c>
      <c r="R1034" s="21">
        <f>+SUMIFS(Resultados_Dic3!M$3:M$99980,Resultados_Dic3!$F$3:$F$99980,Produccion_UO!$K1034,Resultados_Dic3!$D$3:$D$99980,Produccion_UO!$L$1011,Resultados_Dic3!$E$3:$E$99980,Produccion_UO!$J1034,Resultados_Dic3!$A$3:$A$99980,Produccion_UO!$H1034)*$I$978</f>
        <v>2.4711758224753901</v>
      </c>
      <c r="S1034" s="21">
        <f>+SUMIFS(Resultados_Dic3!N$3:N$99980,Resultados_Dic3!$F$3:$F$99980,Produccion_UO!$K1034,Resultados_Dic3!$D$3:$D$99980,Produccion_UO!$L$1011,Resultados_Dic3!$E$3:$E$99980,Produccion_UO!$J1034,Resultados_Dic3!$A$3:$A$99980,Produccion_UO!$H1034)*$I$978</f>
        <v>2.5537999999999998</v>
      </c>
      <c r="T1034" s="21">
        <f>+SUMIFS(Resultados_Dic3!O$3:O$99980,Resultados_Dic3!$F$3:$F$99980,Produccion_UO!$K1034,Resultados_Dic3!$D$3:$D$99980,Produccion_UO!$L$1011,Resultados_Dic3!$E$3:$E$99980,Produccion_UO!$J1034,Resultados_Dic3!$A$3:$A$99980,Produccion_UO!$H1034)*$I$978</f>
        <v>2.61043296608515</v>
      </c>
      <c r="U1034" s="21">
        <f>+SUMIFS(Resultados_Dic3!P$3:P$99980,Resultados_Dic3!$F$3:$F$99980,Produccion_UO!$K1034,Resultados_Dic3!$D$3:$D$99980,Produccion_UO!$L$1011,Resultados_Dic3!$E$3:$E$99980,Produccion_UO!$J1034,Resultados_Dic3!$A$3:$A$99980,Produccion_UO!$H1034)*$I$978</f>
        <v>2.66702944912773</v>
      </c>
      <c r="V1034" s="21">
        <f>+SUMIFS(Resultados_Dic3!Q$3:Q$99980,Resultados_Dic3!$F$3:$F$99980,Produccion_UO!$K1034,Resultados_Dic3!$D$3:$D$99980,Produccion_UO!$L$1011,Resultados_Dic3!$E$3:$E$99980,Produccion_UO!$J1034,Resultados_Dic3!$A$3:$A$99980,Produccion_UO!$H1034)*$I$978</f>
        <v>2.7235894491277302</v>
      </c>
      <c r="W1034" s="21">
        <f>+SUMIFS(Resultados_Dic3!R$3:R$99980,Resultados_Dic3!$F$3:$F$99980,Produccion_UO!$K1034,Resultados_Dic3!$D$3:$D$99980,Produccion_UO!$L$1011,Resultados_Dic3!$E$3:$E$99980,Produccion_UO!$J1034,Resultados_Dic3!$A$3:$A$99980,Produccion_UO!$H1034)*$I$978</f>
        <v>2.78011296608515</v>
      </c>
      <c r="X1034" s="21">
        <f>+SUMIFS(Resultados_Dic3!S$3:S$99980,Resultados_Dic3!$F$3:$F$99980,Produccion_UO!$K1034,Resultados_Dic3!$D$3:$D$99980,Produccion_UO!$L$1011,Resultados_Dic3!$E$3:$E$99980,Produccion_UO!$J1034,Resultados_Dic3!$A$3:$A$99980,Produccion_UO!$H1034)*$I$978</f>
        <v>2.8365999999999998</v>
      </c>
      <c r="Y1034" s="21">
        <f>+SUMIFS(Resultados_Dic3!T$3:T$99980,Resultados_Dic3!$F$3:$F$99980,Produccion_UO!$K1034,Resultados_Dic3!$D$3:$D$99980,Produccion_UO!$L$1011,Resultados_Dic3!$E$3:$E$99980,Produccion_UO!$J1034,Resultados_Dic3!$A$3:$A$99980,Produccion_UO!$H1034)*$I$978</f>
        <v>2.8787066777508699</v>
      </c>
      <c r="Z1034" s="21">
        <f>+SUMIFS(Resultados_Dic3!U$3:U$99980,Resultados_Dic3!$F$3:$F$99980,Produccion_UO!$K1034,Resultados_Dic3!$D$3:$D$99980,Produccion_UO!$L$1011,Resultados_Dic3!$E$3:$E$99980,Produccion_UO!$J1034,Resultados_Dic3!$A$3:$A$99980,Produccion_UO!$H1034)*$I$978</f>
        <v>2.92033001662631</v>
      </c>
      <c r="AA1034" s="21">
        <f>+SUMIFS(Resultados_Dic3!V$3:V$99980,Resultados_Dic3!$F$3:$F$99980,Produccion_UO!$K1034,Resultados_Dic3!$D$3:$D$99980,Produccion_UO!$L$1011,Resultados_Dic3!$E$3:$E$99980,Produccion_UO!$J1034,Resultados_Dic3!$A$3:$A$99980,Produccion_UO!$H1034)*$I$978</f>
        <v>2.9614700166263201</v>
      </c>
      <c r="AB1034" s="21">
        <f>+SUMIFS(Resultados_Dic3!W$3:W$99980,Resultados_Dic3!$F$3:$F$99980,Produccion_UO!$K1034,Resultados_Dic3!$D$3:$D$99980,Produccion_UO!$L$1011,Resultados_Dic3!$E$3:$E$99980,Produccion_UO!$J1034,Resultados_Dic3!$A$3:$A$99980,Produccion_UO!$H1034)*$I$978</f>
        <v>3.0021266777508799</v>
      </c>
      <c r="AC1034" s="21">
        <f>+SUMIFS(Resultados_Dic3!X$3:X$99980,Resultados_Dic3!$F$3:$F$99980,Produccion_UO!$K1034,Resultados_Dic3!$D$3:$D$99980,Produccion_UO!$L$1011,Resultados_Dic3!$E$3:$E$99980,Produccion_UO!$J1034,Resultados_Dic3!$A$3:$A$99980,Produccion_UO!$H1034)*$I$978</f>
        <v>3.0423</v>
      </c>
      <c r="AD1034" s="21">
        <f>+SUMIFS(Resultados_Dic3!Y$3:Y$99980,Resultados_Dic3!$F$3:$F$99980,Produccion_UO!$K1034,Resultados_Dic3!$D$3:$D$99980,Produccion_UO!$L$1011,Resultados_Dic3!$E$3:$E$99980,Produccion_UO!$J1034,Resultados_Dic3!$A$3:$A$99980,Produccion_UO!$H1034)*$I$978</f>
        <v>3.08372745707441</v>
      </c>
      <c r="AE1034" s="21">
        <f>+SUMIFS(Resultados_Dic3!Z$3:Z$99980,Resultados_Dic3!$F$3:$F$99980,Produccion_UO!$K1034,Resultados_Dic3!$D$3:$D$99980,Produccion_UO!$L$1011,Resultados_Dic3!$E$3:$E$99980,Produccion_UO!$J1034,Resultados_Dic3!$A$3:$A$99980,Produccion_UO!$H1034)*$I$978</f>
        <v>3.1245111856116199</v>
      </c>
      <c r="AF1034" s="21">
        <f>+SUMIFS(Resultados_Dic3!AA$3:AA$99980,Resultados_Dic3!$F$3:$F$99980,Produccion_UO!$K1034,Resultados_Dic3!$D$3:$D$99980,Produccion_UO!$L$1011,Resultados_Dic3!$E$3:$E$99980,Produccion_UO!$J1034,Resultados_Dic3!$A$3:$A$99980,Produccion_UO!$H1034)*$I$978</f>
        <v>3.16465118561162</v>
      </c>
      <c r="AG1034" s="21">
        <f>+SUMIFS(Resultados_Dic3!AB$3:AB$99980,Resultados_Dic3!$F$3:$F$99980,Produccion_UO!$K1034,Resultados_Dic3!$D$3:$D$99980,Produccion_UO!$L$1011,Resultados_Dic3!$E$3:$E$99980,Produccion_UO!$J1034,Resultados_Dic3!$A$3:$A$99980,Produccion_UO!$H1034)*$I$978</f>
        <v>3.2041474570744102</v>
      </c>
      <c r="AH1034" s="21">
        <f>+SUMIFS(Resultados_Dic3!AC$3:AC$99980,Resultados_Dic3!$F$3:$F$99980,Produccion_UO!$K1034,Resultados_Dic3!$D$3:$D$99980,Produccion_UO!$L$1011,Resultados_Dic3!$E$3:$E$99980,Produccion_UO!$J1034,Resultados_Dic3!$A$3:$A$99980,Produccion_UO!$H1034)*$I$978</f>
        <v>3.2429999999999999</v>
      </c>
      <c r="AI1034" s="21">
        <f>+SUMIFS(Resultados_Dic3!AD$3:AD$99980,Resultados_Dic3!$F$3:$F$99980,Produccion_UO!$K1034,Resultados_Dic3!$D$3:$D$99980,Produccion_UO!$L$1011,Resultados_Dic3!$E$3:$E$99980,Produccion_UO!$J1034,Resultados_Dic3!$A$3:$A$99980,Produccion_UO!$H1034)*$I$978</f>
        <v>3.3060667338654</v>
      </c>
      <c r="AJ1034" s="21">
        <f>+SUMIFS(Resultados_Dic3!AE$3:AE$99980,Resultados_Dic3!$F$3:$F$99980,Produccion_UO!$K1034,Resultados_Dic3!$D$3:$D$99980,Produccion_UO!$L$1011,Resultados_Dic3!$E$3:$E$99980,Produccion_UO!$J1034,Resultados_Dic3!$A$3:$A$99980,Produccion_UO!$H1034)*$I$978</f>
        <v>3.3686001007980999</v>
      </c>
      <c r="AK1034" s="21">
        <f>+SUMIFS(Resultados_Dic3!AF$3:AF$99980,Resultados_Dic3!$F$3:$F$99980,Produccion_UO!$K1034,Resultados_Dic3!$D$3:$D$99980,Produccion_UO!$L$1011,Resultados_Dic3!$E$3:$E$99980,Produccion_UO!$J1034,Resultados_Dic3!$A$3:$A$99980,Produccion_UO!$H1034)*$I$978</f>
        <v>3.4306001007981002</v>
      </c>
      <c r="AL1034" s="21">
        <f>+SUMIFS(Resultados_Dic3!AG$3:AG$99980,Resultados_Dic3!$F$3:$F$99980,Produccion_UO!$K1034,Resultados_Dic3!$D$3:$D$99980,Produccion_UO!$L$1011,Resultados_Dic3!$E$3:$E$99980,Produccion_UO!$J1034,Resultados_Dic3!$A$3:$A$99980,Produccion_UO!$H1034)*$I$978</f>
        <v>3.4920667338653999</v>
      </c>
      <c r="AM1034" s="21">
        <f>+SUMIFS(Resultados_Dic3!AH$3:AH$99980,Resultados_Dic3!$F$3:$F$99980,Produccion_UO!$K1034,Resultados_Dic3!$D$3:$D$99980,Produccion_UO!$L$1011,Resultados_Dic3!$E$3:$E$99980,Produccion_UO!$J1034,Resultados_Dic3!$A$3:$A$99980,Produccion_UO!$H1034)*$I$978</f>
        <v>3.5530000000000102</v>
      </c>
      <c r="AN1034" s="21">
        <f>+SUMIFS(Resultados_Dic3!AI$3:AI$99980,Resultados_Dic3!$F$3:$F$99980,Produccion_UO!$K1034,Resultados_Dic3!$D$3:$D$99980,Produccion_UO!$L$1011,Resultados_Dic3!$E$3:$E$99980,Produccion_UO!$J1034,Resultados_Dic3!$A$3:$A$99980,Produccion_UO!$H1034)*$I$978</f>
        <v>3.6340784797258499</v>
      </c>
      <c r="AO1034" s="21">
        <f>+SUMIFS(Resultados_Dic3!AJ$3:AJ$99980,Resultados_Dic3!$F$3:$F$99980,Produccion_UO!$K1034,Resultados_Dic3!$D$3:$D$99980,Produccion_UO!$L$1011,Resultados_Dic3!$E$3:$E$99980,Produccion_UO!$J1034,Resultados_Dic3!$A$3:$A$99980,Produccion_UO!$H1034)*$I$978</f>
        <v>3.7146777195887699</v>
      </c>
      <c r="AP1034" s="21">
        <f>+SUMIFS(Resultados_Dic3!AK$3:AK$99980,Resultados_Dic3!$F$3:$F$99980,Produccion_UO!$K1034,Resultados_Dic3!$D$3:$D$99980,Produccion_UO!$L$1011,Resultados_Dic3!$E$3:$E$99980,Produccion_UO!$J1034,Resultados_Dic3!$A$3:$A$99980,Produccion_UO!$H1034)*$I$978</f>
        <v>3.7947977195887699</v>
      </c>
      <c r="AQ1034" s="21">
        <f>+SUMIFS(Resultados_Dic3!AL$3:AL$99980,Resultados_Dic3!$F$3:$F$99980,Produccion_UO!$K1034,Resultados_Dic3!$D$3:$D$99980,Produccion_UO!$L$1011,Resultados_Dic3!$E$3:$E$99980,Produccion_UO!$J1034,Resultados_Dic3!$A$3:$A$99980,Produccion_UO!$H1034)*$I$978</f>
        <v>3.87443847972584</v>
      </c>
      <c r="AR1034" s="226">
        <f>+SUMIFS(Resultados_Dic3!AM$3:AM$99980,Resultados_Dic3!$F$3:$F$99980,Produccion_UO!$K1034,Resultados_Dic3!$D$3:$D$99980,Produccion_UO!$L$1011,Resultados_Dic3!$E$3:$E$99980,Produccion_UO!$J1034,Resultados_Dic3!$A$3:$A$99980,Produccion_UO!$H1034)*$I$978</f>
        <v>3.9535999999999998</v>
      </c>
    </row>
    <row r="1035" spans="8:44" x14ac:dyDescent="0.25">
      <c r="H1035" s="17" t="str">
        <f t="shared" si="269"/>
        <v>DIC5</v>
      </c>
      <c r="I1035" s="24"/>
      <c r="J1035" s="24" t="s">
        <v>67</v>
      </c>
      <c r="K1035" s="108" t="s">
        <v>238</v>
      </c>
      <c r="L1035" s="264" t="s">
        <v>751</v>
      </c>
      <c r="M1035" s="270">
        <f>+SUMIFS(Resultados_Dic3!H$3:H$99980,Resultados_Dic3!$F$3:$F$99980,Produccion_UO!$K1035,Resultados_Dic3!$D$3:$D$99980,Produccion_UO!$L$1011,Resultados_Dic3!$E$3:$E$99980,Produccion_UO!$J1035,Resultados_Dic3!$A$3:$A$99980,Produccion_UO!$H1035)*$I$978</f>
        <v>0.211040616865622</v>
      </c>
      <c r="N1035" s="21">
        <f>+SUMIFS(Resultados_Dic3!I$3:I$99980,Resultados_Dic3!$F$3:$F$99980,Produccion_UO!$K1035,Resultados_Dic3!$D$3:$D$99980,Produccion_UO!$L$1011,Resultados_Dic3!$E$3:$E$99980,Produccion_UO!$J1035,Resultados_Dic3!$A$3:$A$99980,Produccion_UO!$H1035)*$I$978</f>
        <v>0.15081108889870101</v>
      </c>
      <c r="O1035" s="21">
        <f>+SUMIFS(Resultados_Dic3!J$3:J$99980,Resultados_Dic3!$F$3:$F$99980,Produccion_UO!$K1035,Resultados_Dic3!$D$3:$D$99980,Produccion_UO!$L$1011,Resultados_Dic3!$E$3:$E$99980,Produccion_UO!$J1035,Resultados_Dic3!$A$3:$A$99980,Produccion_UO!$H1035)*$I$978</f>
        <v>0.15615888299167999</v>
      </c>
      <c r="P1035" s="21">
        <f>+SUMIFS(Resultados_Dic3!K$3:K$99980,Resultados_Dic3!$F$3:$F$99980,Produccion_UO!$K1035,Resultados_Dic3!$D$3:$D$99980,Produccion_UO!$L$1011,Resultados_Dic3!$E$3:$E$99980,Produccion_UO!$J1035,Resultados_Dic3!$A$3:$A$99980,Produccion_UO!$H1035)*$I$978</f>
        <v>0.16155971197138999</v>
      </c>
      <c r="Q1035" s="21">
        <f>+SUMIFS(Resultados_Dic3!L$3:L$99980,Resultados_Dic3!$F$3:$F$99980,Produccion_UO!$K1035,Resultados_Dic3!$D$3:$D$99980,Produccion_UO!$L$1011,Resultados_Dic3!$E$3:$E$99980,Produccion_UO!$J1035,Resultados_Dic3!$A$3:$A$99980,Produccion_UO!$H1035)*$I$978</f>
        <v>0.16701357583783899</v>
      </c>
      <c r="R1035" s="21">
        <f>+SUMIFS(Resultados_Dic3!M$3:M$99980,Resultados_Dic3!$F$3:$F$99980,Produccion_UO!$K1035,Resultados_Dic3!$D$3:$D$99980,Produccion_UO!$L$1011,Resultados_Dic3!$E$3:$E$99980,Produccion_UO!$J1035,Resultados_Dic3!$A$3:$A$99980,Produccion_UO!$H1035)*$I$978</f>
        <v>0.17252047459103201</v>
      </c>
      <c r="S1035" s="21">
        <f>+SUMIFS(Resultados_Dic3!N$3:N$99980,Resultados_Dic3!$F$3:$F$99980,Produccion_UO!$K1035,Resultados_Dic3!$D$3:$D$99980,Produccion_UO!$L$1011,Resultados_Dic3!$E$3:$E$99980,Produccion_UO!$J1035,Resultados_Dic3!$A$3:$A$99980,Produccion_UO!$H1035)*$I$978</f>
        <v>0.17808040823094601</v>
      </c>
      <c r="T1035" s="21">
        <f>+SUMIFS(Resultados_Dic3!O$3:O$99980,Resultados_Dic3!$F$3:$F$99980,Produccion_UO!$K1035,Resultados_Dic3!$D$3:$D$99980,Produccion_UO!$L$1011,Resultados_Dic3!$E$3:$E$99980,Produccion_UO!$J1035,Resultados_Dic3!$A$3:$A$99980,Produccion_UO!$H1035)*$I$978</f>
        <v>0.18175104662414801</v>
      </c>
      <c r="U1035" s="21">
        <f>+SUMIFS(Resultados_Dic3!P$3:P$99980,Resultados_Dic3!$F$3:$F$99980,Produccion_UO!$K1035,Resultados_Dic3!$D$3:$D$99980,Produccion_UO!$L$1011,Resultados_Dic3!$E$3:$E$99980,Produccion_UO!$J1035,Resultados_Dic3!$A$3:$A$99980,Produccion_UO!$H1035)*$I$978</f>
        <v>0.18540688549322201</v>
      </c>
      <c r="V1035" s="21">
        <f>+SUMIFS(Resultados_Dic3!Q$3:Q$99980,Resultados_Dic3!$F$3:$F$99980,Produccion_UO!$K1035,Resultados_Dic3!$D$3:$D$99980,Produccion_UO!$L$1011,Resultados_Dic3!$E$3:$E$99980,Produccion_UO!$J1035,Resultados_Dic3!$A$3:$A$99980,Produccion_UO!$H1035)*$I$978</f>
        <v>0.18904792483819199</v>
      </c>
      <c r="W1035" s="21">
        <f>+SUMIFS(Resultados_Dic3!R$3:R$99980,Resultados_Dic3!$F$3:$F$99980,Produccion_UO!$K1035,Resultados_Dic3!$D$3:$D$99980,Produccion_UO!$L$1011,Resultados_Dic3!$E$3:$E$99980,Produccion_UO!$J1035,Resultados_Dic3!$A$3:$A$99980,Produccion_UO!$H1035)*$I$978</f>
        <v>0.192674164659032</v>
      </c>
      <c r="X1035" s="21">
        <f>+SUMIFS(Resultados_Dic3!S$3:S$99980,Resultados_Dic3!$F$3:$F$99980,Produccion_UO!$K1035,Resultados_Dic3!$D$3:$D$99980,Produccion_UO!$L$1011,Resultados_Dic3!$E$3:$E$99980,Produccion_UO!$J1035,Resultados_Dic3!$A$3:$A$99980,Produccion_UO!$H1035)*$I$978</f>
        <v>0.19628560495576799</v>
      </c>
      <c r="Y1035" s="21">
        <f>+SUMIFS(Resultados_Dic3!T$3:T$99980,Resultados_Dic3!$F$3:$F$99980,Produccion_UO!$K1035,Resultados_Dic3!$D$3:$D$99980,Produccion_UO!$L$1011,Resultados_Dic3!$E$3:$E$99980,Produccion_UO!$J1035,Resultados_Dic3!$A$3:$A$99980,Produccion_UO!$H1035)*$I$978</f>
        <v>0.19871123609852201</v>
      </c>
      <c r="Z1035" s="21">
        <f>+SUMIFS(Resultados_Dic3!U$3:U$99980,Resultados_Dic3!$F$3:$F$99980,Produccion_UO!$K1035,Resultados_Dic3!$D$3:$D$99980,Produccion_UO!$L$1011,Resultados_Dic3!$E$3:$E$99980,Produccion_UO!$J1035,Resultados_Dic3!$A$3:$A$99980,Produccion_UO!$H1035)*$I$978</f>
        <v>0.201084906199889</v>
      </c>
      <c r="AA1035" s="21">
        <f>+SUMIFS(Resultados_Dic3!V$3:V$99980,Resultados_Dic3!$F$3:$F$99980,Produccion_UO!$K1035,Resultados_Dic3!$D$3:$D$99980,Produccion_UO!$L$1011,Resultados_Dic3!$E$3:$E$99980,Produccion_UO!$J1035,Resultados_Dic3!$A$3:$A$99980,Produccion_UO!$H1035)*$I$978</f>
        <v>0.20340661525985501</v>
      </c>
      <c r="AB1035" s="21">
        <f>+SUMIFS(Resultados_Dic3!W$3:W$99980,Resultados_Dic3!$F$3:$F$99980,Produccion_UO!$K1035,Resultados_Dic3!$D$3:$D$99980,Produccion_UO!$L$1011,Resultados_Dic3!$E$3:$E$99980,Produccion_UO!$J1035,Resultados_Dic3!$A$3:$A$99980,Produccion_UO!$H1035)*$I$978</f>
        <v>0.20567636327844899</v>
      </c>
      <c r="AC1035" s="21">
        <f>+SUMIFS(Resultados_Dic3!X$3:X$99980,Resultados_Dic3!$F$3:$F$99980,Produccion_UO!$K1035,Resultados_Dic3!$D$3:$D$99980,Produccion_UO!$L$1011,Resultados_Dic3!$E$3:$E$99980,Produccion_UO!$J1035,Resultados_Dic3!$A$3:$A$99980,Produccion_UO!$H1035)*$I$978</f>
        <v>0.207894150255654</v>
      </c>
      <c r="AD1035" s="21">
        <f>+SUMIFS(Resultados_Dic3!Y$3:Y$99980,Resultados_Dic3!$F$3:$F$99980,Produccion_UO!$K1035,Resultados_Dic3!$D$3:$D$99980,Produccion_UO!$L$1011,Resultados_Dic3!$E$3:$E$99980,Produccion_UO!$J1035,Resultados_Dic3!$A$3:$A$99980,Produccion_UO!$H1035)*$I$978</f>
        <v>0.21015706665577699</v>
      </c>
      <c r="AE1035" s="21">
        <f>+SUMIFS(Resultados_Dic3!Z$3:Z$99980,Resultados_Dic3!$F$3:$F$99980,Produccion_UO!$K1035,Resultados_Dic3!$D$3:$D$99980,Produccion_UO!$L$1011,Resultados_Dic3!$E$3:$E$99980,Produccion_UO!$J1035,Resultados_Dic3!$A$3:$A$99980,Produccion_UO!$H1035)*$I$978</f>
        <v>0.21994198499193501</v>
      </c>
      <c r="AF1035" s="21">
        <f>+SUMIFS(Resultados_Dic3!AA$3:AA$99980,Resultados_Dic3!$F$3:$F$99980,Produccion_UO!$K1035,Resultados_Dic3!$D$3:$D$99980,Produccion_UO!$L$1011,Resultados_Dic3!$E$3:$E$99980,Produccion_UO!$J1035,Resultados_Dic3!$A$3:$A$99980,Produccion_UO!$H1035)*$I$978</f>
        <v>0.22216198499193601</v>
      </c>
      <c r="AG1035" s="21">
        <f>+SUMIFS(Resultados_Dic3!AB$3:AB$99980,Resultados_Dic3!$F$3:$F$99980,Produccion_UO!$K1035,Resultados_Dic3!$D$3:$D$99980,Produccion_UO!$L$1011,Resultados_Dic3!$E$3:$E$99980,Produccion_UO!$J1035,Resultados_Dic3!$A$3:$A$99980,Produccion_UO!$H1035)*$I$978</f>
        <v>0.22431465666129</v>
      </c>
      <c r="AH1035" s="21">
        <f>+SUMIFS(Resultados_Dic3!AC$3:AC$99980,Resultados_Dic3!$F$3:$F$99980,Produccion_UO!$K1035,Resultados_Dic3!$D$3:$D$99980,Produccion_UO!$L$1011,Resultados_Dic3!$E$3:$E$99980,Produccion_UO!$J1035,Resultados_Dic3!$A$3:$A$99980,Produccion_UO!$H1035)*$I$978</f>
        <v>0.22639999999999999</v>
      </c>
      <c r="AI1035" s="21">
        <f>+SUMIFS(Resultados_Dic3!AD$3:AD$99980,Resultados_Dic3!$F$3:$F$99980,Produccion_UO!$K1035,Resultados_Dic3!$D$3:$D$99980,Produccion_UO!$L$1011,Resultados_Dic3!$E$3:$E$99980,Produccion_UO!$J1035,Resultados_Dic3!$A$3:$A$99980,Produccion_UO!$H1035)*$I$978</f>
        <v>0.23046497007118</v>
      </c>
      <c r="AJ1035" s="21">
        <f>+SUMIFS(Resultados_Dic3!AE$3:AE$99980,Resultados_Dic3!$F$3:$F$99980,Produccion_UO!$K1035,Resultados_Dic3!$D$3:$D$99980,Produccion_UO!$L$1011,Resultados_Dic3!$E$3:$E$99980,Produccion_UO!$J1035,Resultados_Dic3!$A$3:$A$99980,Produccion_UO!$H1035)*$I$978</f>
        <v>0.23447745510677001</v>
      </c>
      <c r="AK1035" s="21">
        <f>+SUMIFS(Resultados_Dic3!AF$3:AF$99980,Resultados_Dic3!$F$3:$F$99980,Produccion_UO!$K1035,Resultados_Dic3!$D$3:$D$99980,Produccion_UO!$L$1011,Resultados_Dic3!$E$3:$E$99980,Produccion_UO!$J1035,Resultados_Dic3!$A$3:$A$99980,Produccion_UO!$H1035)*$I$978</f>
        <v>0.23843745510677</v>
      </c>
      <c r="AL1035" s="21">
        <f>+SUMIFS(Resultados_Dic3!AG$3:AG$99980,Resultados_Dic3!$F$3:$F$99980,Produccion_UO!$K1035,Resultados_Dic3!$D$3:$D$99980,Produccion_UO!$L$1011,Resultados_Dic3!$E$3:$E$99980,Produccion_UO!$J1035,Resultados_Dic3!$A$3:$A$99980,Produccion_UO!$H1035)*$I$978</f>
        <v>0.24234497007118</v>
      </c>
      <c r="AM1035" s="21">
        <f>+SUMIFS(Resultados_Dic3!AH$3:AH$99980,Resultados_Dic3!$F$3:$F$99980,Produccion_UO!$K1035,Resultados_Dic3!$D$3:$D$99980,Produccion_UO!$L$1011,Resultados_Dic3!$E$3:$E$99980,Produccion_UO!$J1035,Resultados_Dic3!$A$3:$A$99980,Produccion_UO!$H1035)*$I$978</f>
        <v>0.2462</v>
      </c>
      <c r="AN1035" s="21">
        <f>+SUMIFS(Resultados_Dic3!AI$3:AI$99980,Resultados_Dic3!$F$3:$F$99980,Produccion_UO!$K1035,Resultados_Dic3!$D$3:$D$99980,Produccion_UO!$L$1011,Resultados_Dic3!$E$3:$E$99980,Produccion_UO!$J1035,Resultados_Dic3!$A$3:$A$99980,Produccion_UO!$H1035)*$I$978</f>
        <v>0.251643785200308</v>
      </c>
      <c r="AO1035" s="21">
        <f>+SUMIFS(Resultados_Dic3!AJ$3:AJ$99980,Resultados_Dic3!$F$3:$F$99980,Produccion_UO!$K1035,Resultados_Dic3!$D$3:$D$99980,Produccion_UO!$L$1011,Resultados_Dic3!$E$3:$E$99980,Produccion_UO!$J1035,Resultados_Dic3!$A$3:$A$99980,Produccion_UO!$H1035)*$I$978</f>
        <v>0.257045677800461</v>
      </c>
      <c r="AP1035" s="21">
        <f>+SUMIFS(Resultados_Dic3!AK$3:AK$99980,Resultados_Dic3!$F$3:$F$99980,Produccion_UO!$K1035,Resultados_Dic3!$D$3:$D$99980,Produccion_UO!$L$1011,Resultados_Dic3!$E$3:$E$99980,Produccion_UO!$J1035,Resultados_Dic3!$A$3:$A$99980,Produccion_UO!$H1035)*$I$978</f>
        <v>0.26240567780046198</v>
      </c>
      <c r="AQ1035" s="21">
        <f>+SUMIFS(Resultados_Dic3!AL$3:AL$99980,Resultados_Dic3!$F$3:$F$99980,Produccion_UO!$K1035,Resultados_Dic3!$D$3:$D$99980,Produccion_UO!$L$1011,Resultados_Dic3!$E$3:$E$99980,Produccion_UO!$J1035,Resultados_Dic3!$A$3:$A$99980,Produccion_UO!$H1035)*$I$978</f>
        <v>0.26772378520030798</v>
      </c>
      <c r="AR1035" s="226">
        <f>+SUMIFS(Resultados_Dic3!AM$3:AM$99980,Resultados_Dic3!$F$3:$F$99980,Produccion_UO!$K1035,Resultados_Dic3!$D$3:$D$99980,Produccion_UO!$L$1011,Resultados_Dic3!$E$3:$E$99980,Produccion_UO!$J1035,Resultados_Dic3!$A$3:$A$99980,Produccion_UO!$H1035)*$I$978</f>
        <v>0.27300000000000102</v>
      </c>
    </row>
    <row r="1036" spans="8:44" x14ac:dyDescent="0.25">
      <c r="H1036" s="17" t="str">
        <f t="shared" si="269"/>
        <v>DIC5</v>
      </c>
      <c r="I1036" s="24"/>
      <c r="J1036" s="24" t="s">
        <v>65</v>
      </c>
      <c r="K1036" s="108" t="s">
        <v>238</v>
      </c>
      <c r="L1036" s="264" t="s">
        <v>749</v>
      </c>
      <c r="M1036" s="270">
        <f>+SUMIFS(Resultados_Dic3!H$3:H$99980,Resultados_Dic3!$F$3:$F$99980,Produccion_UO!$K1036,Resultados_Dic3!$D$3:$D$99980,Produccion_UO!$L$1011,Resultados_Dic3!$E$3:$E$99980,Produccion_UO!$J1036,Resultados_Dic3!$A$3:$A$99980,Produccion_UO!$H1036)*$I$978</f>
        <v>1.2659383134368299E-2</v>
      </c>
      <c r="N1036" s="21">
        <f>+SUMIFS(Resultados_Dic3!I$3:I$99980,Resultados_Dic3!$F$3:$F$99980,Produccion_UO!$K1036,Resultados_Dic3!$D$3:$D$99980,Produccion_UO!$L$1011,Resultados_Dic3!$E$3:$E$99980,Produccion_UO!$J1036,Resultados_Dic3!$A$3:$A$99980,Produccion_UO!$H1036)*$I$978</f>
        <v>8.9889111013266004E-3</v>
      </c>
      <c r="O1036" s="21">
        <f>+SUMIFS(Resultados_Dic3!J$3:J$99980,Resultados_Dic3!$F$3:$F$99980,Produccion_UO!$K1036,Resultados_Dic3!$D$3:$D$99980,Produccion_UO!$L$1011,Resultados_Dic3!$E$3:$E$99980,Produccion_UO!$J1036,Resultados_Dic3!$A$3:$A$99980,Produccion_UO!$H1036)*$I$978</f>
        <v>9.3086162515942494E-3</v>
      </c>
      <c r="P1036" s="21">
        <f>+SUMIFS(Resultados_Dic3!K$3:K$99980,Resultados_Dic3!$F$3:$F$99980,Produccion_UO!$K1036,Resultados_Dic3!$D$3:$D$99980,Produccion_UO!$L$1011,Resultados_Dic3!$E$3:$E$99980,Produccion_UO!$J1036,Resultados_Dic3!$A$3:$A$99980,Produccion_UO!$H1036)*$I$978</f>
        <v>9.6315368935021503E-3</v>
      </c>
      <c r="Q1036" s="21">
        <f>+SUMIFS(Resultados_Dic3!L$3:L$99980,Resultados_Dic3!$F$3:$F$99980,Produccion_UO!$K1036,Resultados_Dic3!$D$3:$D$99980,Produccion_UO!$L$1011,Resultados_Dic3!$E$3:$E$99980,Produccion_UO!$J1036,Resultados_Dic3!$A$3:$A$99980,Produccion_UO!$H1036)*$I$978</f>
        <v>9.9576730270502806E-3</v>
      </c>
      <c r="R1036" s="21">
        <f>+SUMIFS(Resultados_Dic3!M$3:M$99980,Resultados_Dic3!$F$3:$F$99980,Produccion_UO!$K1036,Resultados_Dic3!$D$3:$D$99980,Produccion_UO!$L$1011,Resultados_Dic3!$E$3:$E$99980,Produccion_UO!$J1036,Resultados_Dic3!$A$3:$A$99980,Produccion_UO!$H1036)*$I$978</f>
        <v>1.02870246522386E-2</v>
      </c>
      <c r="S1036" s="21">
        <f>+SUMIFS(Resultados_Dic3!N$3:N$99980,Resultados_Dic3!$F$3:$F$99980,Produccion_UO!$K1036,Resultados_Dic3!$D$3:$D$99980,Produccion_UO!$L$1011,Resultados_Dic3!$E$3:$E$99980,Produccion_UO!$J1036,Resultados_Dic3!$A$3:$A$99980,Produccion_UO!$H1036)*$I$978</f>
        <v>1.0619591769067301E-2</v>
      </c>
      <c r="T1036" s="21">
        <f>+SUMIFS(Resultados_Dic3!O$3:O$99980,Resultados_Dic3!$F$3:$F$99980,Produccion_UO!$K1036,Resultados_Dic3!$D$3:$D$99980,Produccion_UO!$L$1011,Resultados_Dic3!$E$3:$E$99980,Produccion_UO!$J1036,Resultados_Dic3!$A$3:$A$99980,Produccion_UO!$H1036)*$I$978</f>
        <v>1.08401693108479E-2</v>
      </c>
      <c r="U1036" s="21">
        <f>+SUMIFS(Resultados_Dic3!P$3:P$99980,Resultados_Dic3!$F$3:$F$99980,Produccion_UO!$K1036,Resultados_Dic3!$D$3:$D$99980,Produccion_UO!$L$1011,Resultados_Dic3!$E$3:$E$99980,Produccion_UO!$J1036,Resultados_Dic3!$A$3:$A$99980,Produccion_UO!$H1036)*$I$978</f>
        <v>1.1059938409254301E-2</v>
      </c>
      <c r="V1036" s="21">
        <f>+SUMIFS(Resultados_Dic3!Q$3:Q$99980,Resultados_Dic3!$F$3:$F$99980,Produccion_UO!$K1036,Resultados_Dic3!$D$3:$D$99980,Produccion_UO!$L$1011,Resultados_Dic3!$E$3:$E$99980,Produccion_UO!$J1036,Resultados_Dic3!$A$3:$A$99980,Produccion_UO!$H1036)*$I$978</f>
        <v>1.1278899064286601E-2</v>
      </c>
      <c r="W1036" s="21">
        <f>+SUMIFS(Resultados_Dic3!R$3:R$99980,Resultados_Dic3!$F$3:$F$99980,Produccion_UO!$K1036,Resultados_Dic3!$D$3:$D$99980,Produccion_UO!$L$1011,Resultados_Dic3!$E$3:$E$99980,Produccion_UO!$J1036,Resultados_Dic3!$A$3:$A$99980,Produccion_UO!$H1036)*$I$978</f>
        <v>1.1497051275944799E-2</v>
      </c>
      <c r="X1036" s="21">
        <f>+SUMIFS(Resultados_Dic3!S$3:S$99980,Resultados_Dic3!$F$3:$F$99980,Produccion_UO!$K1036,Resultados_Dic3!$D$3:$D$99980,Produccion_UO!$L$1011,Resultados_Dic3!$E$3:$E$99980,Produccion_UO!$J1036,Resultados_Dic3!$A$3:$A$99980,Produccion_UO!$H1036)*$I$978</f>
        <v>1.17143950442288E-2</v>
      </c>
      <c r="Y1036" s="21">
        <f>+SUMIFS(Resultados_Dic3!T$3:T$99980,Resultados_Dic3!$F$3:$F$99980,Produccion_UO!$K1036,Resultados_Dic3!$D$3:$D$99980,Produccion_UO!$L$1011,Resultados_Dic3!$E$3:$E$99980,Produccion_UO!$J1036,Resultados_Dic3!$A$3:$A$99980,Produccion_UO!$H1036)*$I$978</f>
        <v>1.18589070965196E-2</v>
      </c>
      <c r="Z1036" s="21">
        <f>+SUMIFS(Resultados_Dic3!U$3:U$99980,Resultados_Dic3!$F$3:$F$99980,Produccion_UO!$K1036,Resultados_Dic3!$D$3:$D$99980,Produccion_UO!$L$1011,Resultados_Dic3!$E$3:$E$99980,Produccion_UO!$J1036,Resultados_Dic3!$A$3:$A$99980,Produccion_UO!$H1036)*$I$978</f>
        <v>1.20003085926752E-2</v>
      </c>
      <c r="AA1036" s="21">
        <f>+SUMIFS(Resultados_Dic3!V$3:V$99980,Resultados_Dic3!$F$3:$F$99980,Produccion_UO!$K1036,Resultados_Dic3!$D$3:$D$99980,Produccion_UO!$L$1011,Resultados_Dic3!$E$3:$E$99980,Produccion_UO!$J1036,Resultados_Dic3!$A$3:$A$99980,Produccion_UO!$H1036)*$I$978</f>
        <v>1.2138599532695599E-2</v>
      </c>
      <c r="AB1036" s="21">
        <f>+SUMIFS(Resultados_Dic3!W$3:W$99980,Resultados_Dic3!$F$3:$F$99980,Produccion_UO!$K1036,Resultados_Dic3!$D$3:$D$99980,Produccion_UO!$L$1011,Resultados_Dic3!$E$3:$E$99980,Produccion_UO!$J1036,Resultados_Dic3!$A$3:$A$99980,Produccion_UO!$H1036)*$I$978</f>
        <v>1.2273779916580799E-2</v>
      </c>
      <c r="AC1036" s="21">
        <f>+SUMIFS(Resultados_Dic3!X$3:X$99980,Resultados_Dic3!$F$3:$F$99980,Produccion_UO!$K1036,Resultados_Dic3!$D$3:$D$99980,Produccion_UO!$L$1011,Resultados_Dic3!$E$3:$E$99980,Produccion_UO!$J1036,Resultados_Dic3!$A$3:$A$99980,Produccion_UO!$H1036)*$I$978</f>
        <v>1.2405849744330901E-2</v>
      </c>
      <c r="AD1036" s="21">
        <f>+SUMIFS(Resultados_Dic3!Y$3:Y$99980,Resultados_Dic3!$F$3:$F$99980,Produccion_UO!$K1036,Resultados_Dic3!$D$3:$D$99980,Produccion_UO!$L$1011,Resultados_Dic3!$E$3:$E$99980,Produccion_UO!$J1036,Resultados_Dic3!$A$3:$A$99980,Produccion_UO!$H1036)*$I$978</f>
        <v>1.25415279456289E-2</v>
      </c>
      <c r="AE1036" s="21">
        <f>+SUMIFS(Resultados_Dic3!Z$3:Z$99980,Resultados_Dic3!$F$3:$F$99980,Produccion_UO!$K1036,Resultados_Dic3!$D$3:$D$99980,Produccion_UO!$L$1011,Resultados_Dic3!$E$3:$E$99980,Produccion_UO!$J1036,Resultados_Dic3!$A$3:$A$99980,Produccion_UO!$H1036)*$I$978</f>
        <v>0</v>
      </c>
      <c r="AF1036" s="21">
        <f>+SUMIFS(Resultados_Dic3!AA$3:AA$99980,Resultados_Dic3!$F$3:$F$99980,Produccion_UO!$K1036,Resultados_Dic3!$D$3:$D$99980,Produccion_UO!$L$1011,Resultados_Dic3!$E$3:$E$99980,Produccion_UO!$J1036,Resultados_Dic3!$A$3:$A$99980,Produccion_UO!$H1036)*$I$978</f>
        <v>0</v>
      </c>
      <c r="AG1036" s="21">
        <f>+SUMIFS(Resultados_Dic3!AB$3:AB$99980,Resultados_Dic3!$F$3:$F$99980,Produccion_UO!$K1036,Resultados_Dic3!$D$3:$D$99980,Produccion_UO!$L$1011,Resultados_Dic3!$E$3:$E$99980,Produccion_UO!$J1036,Resultados_Dic3!$A$3:$A$99980,Produccion_UO!$H1036)*$I$978</f>
        <v>0</v>
      </c>
      <c r="AH1036" s="21">
        <f>+SUMIFS(Resultados_Dic3!AC$3:AC$99980,Resultados_Dic3!$F$3:$F$99980,Produccion_UO!$K1036,Resultados_Dic3!$D$3:$D$99980,Produccion_UO!$L$1011,Resultados_Dic3!$E$3:$E$99980,Produccion_UO!$J1036,Resultados_Dic3!$A$3:$A$99980,Produccion_UO!$H1036)*$I$978</f>
        <v>0</v>
      </c>
      <c r="AI1036" s="21">
        <f>+SUMIFS(Resultados_Dic3!AD$3:AD$99980,Resultados_Dic3!$F$3:$F$99980,Produccion_UO!$K1036,Resultados_Dic3!$D$3:$D$99980,Produccion_UO!$L$1011,Resultados_Dic3!$E$3:$E$99980,Produccion_UO!$J1036,Resultados_Dic3!$A$3:$A$99980,Produccion_UO!$H1036)*$I$978</f>
        <v>0</v>
      </c>
      <c r="AJ1036" s="21">
        <f>+SUMIFS(Resultados_Dic3!AE$3:AE$99980,Resultados_Dic3!$F$3:$F$99980,Produccion_UO!$K1036,Resultados_Dic3!$D$3:$D$99980,Produccion_UO!$L$1011,Resultados_Dic3!$E$3:$E$99980,Produccion_UO!$J1036,Resultados_Dic3!$A$3:$A$99980,Produccion_UO!$H1036)*$I$978</f>
        <v>0</v>
      </c>
      <c r="AK1036" s="21">
        <f>+SUMIFS(Resultados_Dic3!AF$3:AF$99980,Resultados_Dic3!$F$3:$F$99980,Produccion_UO!$K1036,Resultados_Dic3!$D$3:$D$99980,Produccion_UO!$L$1011,Resultados_Dic3!$E$3:$E$99980,Produccion_UO!$J1036,Resultados_Dic3!$A$3:$A$99980,Produccion_UO!$H1036)*$I$978</f>
        <v>0</v>
      </c>
      <c r="AL1036" s="21">
        <f>+SUMIFS(Resultados_Dic3!AG$3:AG$99980,Resultados_Dic3!$F$3:$F$99980,Produccion_UO!$K1036,Resultados_Dic3!$D$3:$D$99980,Produccion_UO!$L$1011,Resultados_Dic3!$E$3:$E$99980,Produccion_UO!$J1036,Resultados_Dic3!$A$3:$A$99980,Produccion_UO!$H1036)*$I$978</f>
        <v>0</v>
      </c>
      <c r="AM1036" s="21">
        <f>+SUMIFS(Resultados_Dic3!AH$3:AH$99980,Resultados_Dic3!$F$3:$F$99980,Produccion_UO!$K1036,Resultados_Dic3!$D$3:$D$99980,Produccion_UO!$L$1011,Resultados_Dic3!$E$3:$E$99980,Produccion_UO!$J1036,Resultados_Dic3!$A$3:$A$99980,Produccion_UO!$H1036)*$I$978</f>
        <v>0</v>
      </c>
      <c r="AN1036" s="21">
        <f>+SUMIFS(Resultados_Dic3!AI$3:AI$99980,Resultados_Dic3!$F$3:$F$99980,Produccion_UO!$K1036,Resultados_Dic3!$D$3:$D$99980,Produccion_UO!$L$1011,Resultados_Dic3!$E$3:$E$99980,Produccion_UO!$J1036,Resultados_Dic3!$A$3:$A$99980,Produccion_UO!$H1036)*$I$978</f>
        <v>0</v>
      </c>
      <c r="AO1036" s="21">
        <f>+SUMIFS(Resultados_Dic3!AJ$3:AJ$99980,Resultados_Dic3!$F$3:$F$99980,Produccion_UO!$K1036,Resultados_Dic3!$D$3:$D$99980,Produccion_UO!$L$1011,Resultados_Dic3!$E$3:$E$99980,Produccion_UO!$J1036,Resultados_Dic3!$A$3:$A$99980,Produccion_UO!$H1036)*$I$978</f>
        <v>0</v>
      </c>
      <c r="AP1036" s="21">
        <f>+SUMIFS(Resultados_Dic3!AK$3:AK$99980,Resultados_Dic3!$F$3:$F$99980,Produccion_UO!$K1036,Resultados_Dic3!$D$3:$D$99980,Produccion_UO!$L$1011,Resultados_Dic3!$E$3:$E$99980,Produccion_UO!$J1036,Resultados_Dic3!$A$3:$A$99980,Produccion_UO!$H1036)*$I$978</f>
        <v>0</v>
      </c>
      <c r="AQ1036" s="21">
        <f>+SUMIFS(Resultados_Dic3!AL$3:AL$99980,Resultados_Dic3!$F$3:$F$99980,Produccion_UO!$K1036,Resultados_Dic3!$D$3:$D$99980,Produccion_UO!$L$1011,Resultados_Dic3!$E$3:$E$99980,Produccion_UO!$J1036,Resultados_Dic3!$A$3:$A$99980,Produccion_UO!$H1036)*$I$978</f>
        <v>0</v>
      </c>
      <c r="AR1036" s="226">
        <f>+SUMIFS(Resultados_Dic3!AM$3:AM$99980,Resultados_Dic3!$F$3:$F$99980,Produccion_UO!$K1036,Resultados_Dic3!$D$3:$D$99980,Produccion_UO!$L$1011,Resultados_Dic3!$E$3:$E$99980,Produccion_UO!$J1036,Resultados_Dic3!$A$3:$A$99980,Produccion_UO!$H1036)*$I$978</f>
        <v>0</v>
      </c>
    </row>
    <row r="1037" spans="8:44" x14ac:dyDescent="0.25">
      <c r="H1037" s="17" t="str">
        <f t="shared" si="269"/>
        <v>DIC5</v>
      </c>
      <c r="I1037" s="24"/>
      <c r="J1037" s="24" t="s">
        <v>66</v>
      </c>
      <c r="K1037" s="108" t="s">
        <v>238</v>
      </c>
      <c r="L1037" s="264" t="s">
        <v>750</v>
      </c>
      <c r="M1037" s="270">
        <f>+SUMIFS(Resultados_Dic3!H$3:H$99980,Resultados_Dic3!$F$3:$F$99980,Produccion_UO!$K1037,Resultados_Dic3!$D$3:$D$99980,Produccion_UO!$L$1011,Resultados_Dic3!$E$3:$E$99980,Produccion_UO!$J1037,Resultados_Dic3!$A$3:$A$99980,Produccion_UO!$H1037)*$I$978</f>
        <v>98.535499999999999</v>
      </c>
      <c r="N1037" s="21">
        <f>+SUMIFS(Resultados_Dic3!I$3:I$99980,Resultados_Dic3!$F$3:$F$99980,Produccion_UO!$K1037,Resultados_Dic3!$D$3:$D$99980,Produccion_UO!$L$1011,Resultados_Dic3!$E$3:$E$99980,Produccion_UO!$J1037,Resultados_Dic3!$A$3:$A$99980,Produccion_UO!$H1037)*$I$978</f>
        <v>90.397400000000005</v>
      </c>
      <c r="O1037" s="21">
        <f>+SUMIFS(Resultados_Dic3!J$3:J$99980,Resultados_Dic3!$F$3:$F$99980,Produccion_UO!$K1037,Resultados_Dic3!$D$3:$D$99980,Produccion_UO!$L$1011,Resultados_Dic3!$E$3:$E$99980,Produccion_UO!$J1037,Resultados_Dic3!$A$3:$A$99980,Produccion_UO!$H1037)*$I$978</f>
        <v>93.107689465504805</v>
      </c>
      <c r="P1037" s="21">
        <f>+SUMIFS(Resultados_Dic3!K$3:K$99980,Resultados_Dic3!$F$3:$F$99980,Produccion_UO!$K1037,Resultados_Dic3!$D$3:$D$99980,Produccion_UO!$L$1011,Resultados_Dic3!$E$3:$E$99980,Produccion_UO!$J1037,Resultados_Dic3!$A$3:$A$99980,Produccion_UO!$H1037)*$I$978</f>
        <v>95.821594198257202</v>
      </c>
      <c r="Q1037" s="21">
        <f>+SUMIFS(Resultados_Dic3!L$3:L$99980,Resultados_Dic3!$F$3:$F$99980,Produccion_UO!$K1037,Resultados_Dic3!$D$3:$D$99980,Produccion_UO!$L$1011,Resultados_Dic3!$E$3:$E$99980,Produccion_UO!$J1037,Resultados_Dic3!$A$3:$A$99980,Produccion_UO!$H1037)*$I$978</f>
        <v>98.539114198257195</v>
      </c>
      <c r="R1037" s="21">
        <f>+SUMIFS(Resultados_Dic3!M$3:M$99980,Resultados_Dic3!$F$3:$F$99980,Produccion_UO!$K1037,Resultados_Dic3!$D$3:$D$99980,Produccion_UO!$L$1011,Resultados_Dic3!$E$3:$E$99980,Produccion_UO!$J1037,Resultados_Dic3!$A$3:$A$99980,Produccion_UO!$H1037)*$I$978</f>
        <v>101.260249465505</v>
      </c>
      <c r="S1037" s="21">
        <f>+SUMIFS(Resultados_Dic3!N$3:N$99980,Resultados_Dic3!$F$3:$F$99980,Produccion_UO!$K1037,Resultados_Dic3!$D$3:$D$99980,Produccion_UO!$L$1011,Resultados_Dic3!$E$3:$E$99980,Produccion_UO!$J1037,Resultados_Dic3!$A$3:$A$99980,Produccion_UO!$H1037)*$I$978</f>
        <v>103.985</v>
      </c>
      <c r="T1037" s="21">
        <f>+SUMIFS(Resultados_Dic3!O$3:O$99980,Resultados_Dic3!$F$3:$F$99980,Produccion_UO!$K1037,Resultados_Dic3!$D$3:$D$99980,Produccion_UO!$L$1011,Resultados_Dic3!$E$3:$E$99980,Produccion_UO!$J1037,Resultados_Dic3!$A$3:$A$99980,Produccion_UO!$H1037)*$I$978</f>
        <v>106.395637735695</v>
      </c>
      <c r="U1037" s="21">
        <f>+SUMIFS(Resultados_Dic3!P$3:P$99980,Resultados_Dic3!$F$3:$F$99980,Produccion_UO!$K1037,Resultados_Dic3!$D$3:$D$99980,Produccion_UO!$L$1011,Resultados_Dic3!$E$3:$E$99980,Produccion_UO!$J1037,Resultados_Dic3!$A$3:$A$99980,Produccion_UO!$H1037)*$I$978</f>
        <v>108.809396603542</v>
      </c>
      <c r="V1037" s="21">
        <f>+SUMIFS(Resultados_Dic3!Q$3:Q$99980,Resultados_Dic3!$F$3:$F$99980,Produccion_UO!$K1037,Resultados_Dic3!$D$3:$D$99980,Produccion_UO!$L$1011,Resultados_Dic3!$E$3:$E$99980,Produccion_UO!$J1037,Resultados_Dic3!$A$3:$A$99980,Produccion_UO!$H1037)*$I$978</f>
        <v>111.226276603542</v>
      </c>
      <c r="W1037" s="21">
        <f>+SUMIFS(Resultados_Dic3!R$3:R$99980,Resultados_Dic3!$F$3:$F$99980,Produccion_UO!$K1037,Resultados_Dic3!$D$3:$D$99980,Produccion_UO!$L$1011,Resultados_Dic3!$E$3:$E$99980,Produccion_UO!$J1037,Resultados_Dic3!$A$3:$A$99980,Produccion_UO!$H1037)*$I$978</f>
        <v>113.64627773569499</v>
      </c>
      <c r="X1037" s="21">
        <f>+SUMIFS(Resultados_Dic3!S$3:S$99980,Resultados_Dic3!$F$3:$F$99980,Produccion_UO!$K1037,Resultados_Dic3!$D$3:$D$99980,Produccion_UO!$L$1011,Resultados_Dic3!$E$3:$E$99980,Produccion_UO!$J1037,Resultados_Dic3!$A$3:$A$99980,Produccion_UO!$H1037)*$I$978</f>
        <v>116.0694</v>
      </c>
      <c r="Y1037" s="21">
        <f>+SUMIFS(Resultados_Dic3!T$3:T$99980,Resultados_Dic3!$F$3:$F$99980,Produccion_UO!$K1037,Resultados_Dic3!$D$3:$D$99980,Produccion_UO!$L$1011,Resultados_Dic3!$E$3:$E$99980,Produccion_UO!$J1037,Resultados_Dic3!$A$3:$A$99980,Produccion_UO!$H1037)*$I$978</f>
        <v>118.393464831546</v>
      </c>
      <c r="Z1037" s="21">
        <f>+SUMIFS(Resultados_Dic3!U$3:U$99980,Resultados_Dic3!$F$3:$F$99980,Produccion_UO!$K1037,Resultados_Dic3!$D$3:$D$99980,Produccion_UO!$L$1011,Resultados_Dic3!$E$3:$E$99980,Produccion_UO!$J1037,Resultados_Dic3!$A$3:$A$99980,Produccion_UO!$H1037)*$I$978</f>
        <v>120.72055724731899</v>
      </c>
      <c r="AA1037" s="21">
        <f>+SUMIFS(Resultados_Dic3!V$3:V$99980,Resultados_Dic3!$F$3:$F$99980,Produccion_UO!$K1037,Resultados_Dic3!$D$3:$D$99980,Produccion_UO!$L$1011,Resultados_Dic3!$E$3:$E$99980,Produccion_UO!$J1037,Resultados_Dic3!$A$3:$A$99980,Produccion_UO!$H1037)*$I$978</f>
        <v>123.050677247319</v>
      </c>
      <c r="AB1037" s="21">
        <f>+SUMIFS(Resultados_Dic3!W$3:W$99980,Resultados_Dic3!$F$3:$F$99980,Produccion_UO!$K1037,Resultados_Dic3!$D$3:$D$99980,Produccion_UO!$L$1011,Resultados_Dic3!$E$3:$E$99980,Produccion_UO!$J1037,Resultados_Dic3!$A$3:$A$99980,Produccion_UO!$H1037)*$I$978</f>
        <v>125.38382483154599</v>
      </c>
      <c r="AC1037" s="21">
        <f>+SUMIFS(Resultados_Dic3!X$3:X$99980,Resultados_Dic3!$F$3:$F$99980,Produccion_UO!$K1037,Resultados_Dic3!$D$3:$D$99980,Produccion_UO!$L$1011,Resultados_Dic3!$E$3:$E$99980,Produccion_UO!$J1037,Resultados_Dic3!$A$3:$A$99980,Produccion_UO!$H1037)*$I$978</f>
        <v>127.72</v>
      </c>
      <c r="AD1037" s="21">
        <f>+SUMIFS(Resultados_Dic3!Y$3:Y$99980,Resultados_Dic3!$F$3:$F$99980,Produccion_UO!$K1037,Resultados_Dic3!$D$3:$D$99980,Produccion_UO!$L$1011,Resultados_Dic3!$E$3:$E$99980,Produccion_UO!$J1037,Resultados_Dic3!$A$3:$A$99980,Produccion_UO!$H1037)*$I$978</f>
        <v>130.26160449435801</v>
      </c>
      <c r="AE1037" s="21">
        <f>+SUMIFS(Resultados_Dic3!Z$3:Z$99980,Resultados_Dic3!$F$3:$F$99980,Produccion_UO!$K1037,Resultados_Dic3!$D$3:$D$99980,Produccion_UO!$L$1011,Resultados_Dic3!$E$3:$E$99980,Produccion_UO!$J1037,Resultados_Dic3!$A$3:$A$99980,Produccion_UO!$H1037)*$I$978</f>
        <v>132.806456741537</v>
      </c>
      <c r="AF1037" s="21">
        <f>+SUMIFS(Resultados_Dic3!AA$3:AA$99980,Resultados_Dic3!$F$3:$F$99980,Produccion_UO!$K1037,Resultados_Dic3!$D$3:$D$99980,Produccion_UO!$L$1011,Resultados_Dic3!$E$3:$E$99980,Produccion_UO!$J1037,Resultados_Dic3!$A$3:$A$99980,Produccion_UO!$H1037)*$I$978</f>
        <v>135.35455674153701</v>
      </c>
      <c r="AG1037" s="21">
        <f>+SUMIFS(Resultados_Dic3!AB$3:AB$99980,Resultados_Dic3!$F$3:$F$99980,Produccion_UO!$K1037,Resultados_Dic3!$D$3:$D$99980,Produccion_UO!$L$1011,Resultados_Dic3!$E$3:$E$99980,Produccion_UO!$J1037,Resultados_Dic3!$A$3:$A$99980,Produccion_UO!$H1037)*$I$978</f>
        <v>137.905904494358</v>
      </c>
      <c r="AH1037" s="21">
        <f>+SUMIFS(Resultados_Dic3!AC$3:AC$99980,Resultados_Dic3!$F$3:$F$99980,Produccion_UO!$K1037,Resultados_Dic3!$D$3:$D$99980,Produccion_UO!$L$1011,Resultados_Dic3!$E$3:$E$99980,Produccion_UO!$J1037,Resultados_Dic3!$A$3:$A$99980,Produccion_UO!$H1037)*$I$978</f>
        <v>140.4605</v>
      </c>
      <c r="AI1037" s="21">
        <f>+SUMIFS(Resultados_Dic3!AD$3:AD$99980,Resultados_Dic3!$F$3:$F$99980,Produccion_UO!$K1037,Resultados_Dic3!$D$3:$D$99980,Produccion_UO!$L$1011,Resultados_Dic3!$E$3:$E$99980,Produccion_UO!$J1037,Resultados_Dic3!$A$3:$A$99980,Produccion_UO!$H1037)*$I$978</f>
        <v>143.79326498237</v>
      </c>
      <c r="AJ1037" s="21">
        <f>+SUMIFS(Resultados_Dic3!AE$3:AE$99980,Resultados_Dic3!$F$3:$F$99980,Produccion_UO!$K1037,Resultados_Dic3!$D$3:$D$99980,Produccion_UO!$L$1011,Resultados_Dic3!$E$3:$E$99980,Produccion_UO!$J1037,Resultados_Dic3!$A$3:$A$99980,Produccion_UO!$H1037)*$I$978</f>
        <v>147.13006747355499</v>
      </c>
      <c r="AK1037" s="21">
        <f>+SUMIFS(Resultados_Dic3!AF$3:AF$99980,Resultados_Dic3!$F$3:$F$99980,Produccion_UO!$K1037,Resultados_Dic3!$D$3:$D$99980,Produccion_UO!$L$1011,Resultados_Dic3!$E$3:$E$99980,Produccion_UO!$J1037,Resultados_Dic3!$A$3:$A$99980,Produccion_UO!$H1037)*$I$978</f>
        <v>150.470907473555</v>
      </c>
      <c r="AL1037" s="21">
        <f>+SUMIFS(Resultados_Dic3!AG$3:AG$99980,Resultados_Dic3!$F$3:$F$99980,Produccion_UO!$K1037,Resultados_Dic3!$D$3:$D$99980,Produccion_UO!$L$1011,Resultados_Dic3!$E$3:$E$99980,Produccion_UO!$J1037,Resultados_Dic3!$A$3:$A$99980,Produccion_UO!$H1037)*$I$978</f>
        <v>153.81578498236999</v>
      </c>
      <c r="AM1037" s="21">
        <f>+SUMIFS(Resultados_Dic3!AH$3:AH$99980,Resultados_Dic3!$F$3:$F$99980,Produccion_UO!$K1037,Resultados_Dic3!$D$3:$D$99980,Produccion_UO!$L$1011,Resultados_Dic3!$E$3:$E$99980,Produccion_UO!$J1037,Resultados_Dic3!$A$3:$A$99980,Produccion_UO!$H1037)*$I$978</f>
        <v>157.16470000000001</v>
      </c>
      <c r="AN1037" s="21">
        <f>+SUMIFS(Resultados_Dic3!AI$3:AI$99980,Resultados_Dic3!$F$3:$F$99980,Produccion_UO!$K1037,Resultados_Dic3!$D$3:$D$99980,Produccion_UO!$L$1011,Resultados_Dic3!$E$3:$E$99980,Produccion_UO!$J1037,Resultados_Dic3!$A$3:$A$99980,Produccion_UO!$H1037)*$I$978</f>
        <v>161.27026775711499</v>
      </c>
      <c r="AO1037" s="21">
        <f>+SUMIFS(Resultados_Dic3!AJ$3:AJ$99980,Resultados_Dic3!$F$3:$F$99980,Produccion_UO!$K1037,Resultados_Dic3!$D$3:$D$99980,Produccion_UO!$L$1011,Resultados_Dic3!$E$3:$E$99980,Produccion_UO!$J1037,Resultados_Dic3!$A$3:$A$99980,Produccion_UO!$H1037)*$I$978</f>
        <v>165.380481635672</v>
      </c>
      <c r="AP1037" s="21">
        <f>+SUMIFS(Resultados_Dic3!AK$3:AK$99980,Resultados_Dic3!$F$3:$F$99980,Produccion_UO!$K1037,Resultados_Dic3!$D$3:$D$99980,Produccion_UO!$L$1011,Resultados_Dic3!$E$3:$E$99980,Produccion_UO!$J1037,Resultados_Dic3!$A$3:$A$99980,Produccion_UO!$H1037)*$I$978</f>
        <v>169.49534163567199</v>
      </c>
      <c r="AQ1037" s="21">
        <f>+SUMIFS(Resultados_Dic3!AL$3:AL$99980,Resultados_Dic3!$F$3:$F$99980,Produccion_UO!$K1037,Resultados_Dic3!$D$3:$D$99980,Produccion_UO!$L$1011,Resultados_Dic3!$E$3:$E$99980,Produccion_UO!$J1037,Resultados_Dic3!$A$3:$A$99980,Produccion_UO!$H1037)*$I$978</f>
        <v>173.61484775711401</v>
      </c>
      <c r="AR1037" s="226">
        <f>+SUMIFS(Resultados_Dic3!AM$3:AM$99980,Resultados_Dic3!$F$3:$F$99980,Produccion_UO!$K1037,Resultados_Dic3!$D$3:$D$99980,Produccion_UO!$L$1011,Resultados_Dic3!$E$3:$E$99980,Produccion_UO!$J1037,Resultados_Dic3!$A$3:$A$99980,Produccion_UO!$H1037)*$I$978</f>
        <v>177.739</v>
      </c>
    </row>
    <row r="1038" spans="8:44" x14ac:dyDescent="0.25">
      <c r="H1038" s="17" t="str">
        <f t="shared" si="269"/>
        <v>DIC5</v>
      </c>
      <c r="I1038" s="24"/>
      <c r="J1038" s="24" t="s">
        <v>757</v>
      </c>
      <c r="K1038" s="108" t="s">
        <v>238</v>
      </c>
      <c r="L1038" s="264" t="s">
        <v>758</v>
      </c>
      <c r="M1038" s="270">
        <f>+SUMIFS(Resultados_Dic3!H$3:H$99980,Resultados_Dic3!$F$3:$F$99980,Produccion_UO!$K1038,Resultados_Dic3!$D$3:$D$99980,Produccion_UO!$L$1011,Resultados_Dic3!$E$3:$E$99980,Produccion_UO!$J1038,Resultados_Dic3!$A$3:$A$99980,Produccion_UO!$H1038)*$I$978</f>
        <v>0</v>
      </c>
      <c r="N1038" s="21">
        <f>+SUMIFS(Resultados_Dic3!I$3:I$99980,Resultados_Dic3!$F$3:$F$99980,Produccion_UO!$K1038,Resultados_Dic3!$D$3:$D$99980,Produccion_UO!$L$1011,Resultados_Dic3!$E$3:$E$99980,Produccion_UO!$J1038,Resultados_Dic3!$A$3:$A$99980,Produccion_UO!$H1038)*$I$978</f>
        <v>0</v>
      </c>
      <c r="O1038" s="21">
        <f>+SUMIFS(Resultados_Dic3!J$3:J$99980,Resultados_Dic3!$F$3:$F$99980,Produccion_UO!$K1038,Resultados_Dic3!$D$3:$D$99980,Produccion_UO!$L$1011,Resultados_Dic3!$E$3:$E$99980,Produccion_UO!$J1038,Resultados_Dic3!$A$3:$A$99980,Produccion_UO!$H1038)*$I$978</f>
        <v>0</v>
      </c>
      <c r="P1038" s="21">
        <f>+SUMIFS(Resultados_Dic3!K$3:K$99980,Resultados_Dic3!$F$3:$F$99980,Produccion_UO!$K1038,Resultados_Dic3!$D$3:$D$99980,Produccion_UO!$L$1011,Resultados_Dic3!$E$3:$E$99980,Produccion_UO!$J1038,Resultados_Dic3!$A$3:$A$99980,Produccion_UO!$H1038)*$I$978</f>
        <v>0</v>
      </c>
      <c r="Q1038" s="21">
        <f>+SUMIFS(Resultados_Dic3!L$3:L$99980,Resultados_Dic3!$F$3:$F$99980,Produccion_UO!$K1038,Resultados_Dic3!$D$3:$D$99980,Produccion_UO!$L$1011,Resultados_Dic3!$E$3:$E$99980,Produccion_UO!$J1038,Resultados_Dic3!$A$3:$A$99980,Produccion_UO!$H1038)*$I$978</f>
        <v>0</v>
      </c>
      <c r="R1038" s="21">
        <f>+SUMIFS(Resultados_Dic3!M$3:M$99980,Resultados_Dic3!$F$3:$F$99980,Produccion_UO!$K1038,Resultados_Dic3!$D$3:$D$99980,Produccion_UO!$L$1011,Resultados_Dic3!$E$3:$E$99980,Produccion_UO!$J1038,Resultados_Dic3!$A$3:$A$99980,Produccion_UO!$H1038)*$I$978</f>
        <v>0</v>
      </c>
      <c r="S1038" s="21">
        <f>+SUMIFS(Resultados_Dic3!N$3:N$99980,Resultados_Dic3!$F$3:$F$99980,Produccion_UO!$K1038,Resultados_Dic3!$D$3:$D$99980,Produccion_UO!$L$1011,Resultados_Dic3!$E$3:$E$99980,Produccion_UO!$J1038,Resultados_Dic3!$A$3:$A$99980,Produccion_UO!$H1038)*$I$978</f>
        <v>0</v>
      </c>
      <c r="T1038" s="21">
        <f>+SUMIFS(Resultados_Dic3!O$3:O$99980,Resultados_Dic3!$F$3:$F$99980,Produccion_UO!$K1038,Resultados_Dic3!$D$3:$D$99980,Produccion_UO!$L$1011,Resultados_Dic3!$E$3:$E$99980,Produccion_UO!$J1038,Resultados_Dic3!$A$3:$A$99980,Produccion_UO!$H1038)*$I$978</f>
        <v>0</v>
      </c>
      <c r="U1038" s="21">
        <f>+SUMIFS(Resultados_Dic3!P$3:P$99980,Resultados_Dic3!$F$3:$F$99980,Produccion_UO!$K1038,Resultados_Dic3!$D$3:$D$99980,Produccion_UO!$L$1011,Resultados_Dic3!$E$3:$E$99980,Produccion_UO!$J1038,Resultados_Dic3!$A$3:$A$99980,Produccion_UO!$H1038)*$I$978</f>
        <v>0</v>
      </c>
      <c r="V1038" s="21">
        <f>+SUMIFS(Resultados_Dic3!Q$3:Q$99980,Resultados_Dic3!$F$3:$F$99980,Produccion_UO!$K1038,Resultados_Dic3!$D$3:$D$99980,Produccion_UO!$L$1011,Resultados_Dic3!$E$3:$E$99980,Produccion_UO!$J1038,Resultados_Dic3!$A$3:$A$99980,Produccion_UO!$H1038)*$I$978</f>
        <v>0</v>
      </c>
      <c r="W1038" s="21">
        <f>+SUMIFS(Resultados_Dic3!R$3:R$99980,Resultados_Dic3!$F$3:$F$99980,Produccion_UO!$K1038,Resultados_Dic3!$D$3:$D$99980,Produccion_UO!$L$1011,Resultados_Dic3!$E$3:$E$99980,Produccion_UO!$J1038,Resultados_Dic3!$A$3:$A$99980,Produccion_UO!$H1038)*$I$978</f>
        <v>0</v>
      </c>
      <c r="X1038" s="21">
        <f>+SUMIFS(Resultados_Dic3!S$3:S$99980,Resultados_Dic3!$F$3:$F$99980,Produccion_UO!$K1038,Resultados_Dic3!$D$3:$D$99980,Produccion_UO!$L$1011,Resultados_Dic3!$E$3:$E$99980,Produccion_UO!$J1038,Resultados_Dic3!$A$3:$A$99980,Produccion_UO!$H1038)*$I$978</f>
        <v>0</v>
      </c>
      <c r="Y1038" s="21">
        <f>+SUMIFS(Resultados_Dic3!T$3:T$99980,Resultados_Dic3!$F$3:$F$99980,Produccion_UO!$K1038,Resultados_Dic3!$D$3:$D$99980,Produccion_UO!$L$1011,Resultados_Dic3!$E$3:$E$99980,Produccion_UO!$J1038,Resultados_Dic3!$A$3:$A$99980,Produccion_UO!$H1038)*$I$978</f>
        <v>0</v>
      </c>
      <c r="Z1038" s="21">
        <f>+SUMIFS(Resultados_Dic3!U$3:U$99980,Resultados_Dic3!$F$3:$F$99980,Produccion_UO!$K1038,Resultados_Dic3!$D$3:$D$99980,Produccion_UO!$L$1011,Resultados_Dic3!$E$3:$E$99980,Produccion_UO!$J1038,Resultados_Dic3!$A$3:$A$99980,Produccion_UO!$H1038)*$I$978</f>
        <v>0</v>
      </c>
      <c r="AA1038" s="21">
        <f>+SUMIFS(Resultados_Dic3!V$3:V$99980,Resultados_Dic3!$F$3:$F$99980,Produccion_UO!$K1038,Resultados_Dic3!$D$3:$D$99980,Produccion_UO!$L$1011,Resultados_Dic3!$E$3:$E$99980,Produccion_UO!$J1038,Resultados_Dic3!$A$3:$A$99980,Produccion_UO!$H1038)*$I$978</f>
        <v>0</v>
      </c>
      <c r="AB1038" s="21">
        <f>+SUMIFS(Resultados_Dic3!W$3:W$99980,Resultados_Dic3!$F$3:$F$99980,Produccion_UO!$K1038,Resultados_Dic3!$D$3:$D$99980,Produccion_UO!$L$1011,Resultados_Dic3!$E$3:$E$99980,Produccion_UO!$J1038,Resultados_Dic3!$A$3:$A$99980,Produccion_UO!$H1038)*$I$978</f>
        <v>0</v>
      </c>
      <c r="AC1038" s="21">
        <f>+SUMIFS(Resultados_Dic3!X$3:X$99980,Resultados_Dic3!$F$3:$F$99980,Produccion_UO!$K1038,Resultados_Dic3!$D$3:$D$99980,Produccion_UO!$L$1011,Resultados_Dic3!$E$3:$E$99980,Produccion_UO!$J1038,Resultados_Dic3!$A$3:$A$99980,Produccion_UO!$H1038)*$I$978</f>
        <v>0</v>
      </c>
      <c r="AD1038" s="21">
        <f>+SUMIFS(Resultados_Dic3!Y$3:Y$99980,Resultados_Dic3!$F$3:$F$99980,Produccion_UO!$K1038,Resultados_Dic3!$D$3:$D$99980,Produccion_UO!$L$1011,Resultados_Dic3!$E$3:$E$99980,Produccion_UO!$J1038,Resultados_Dic3!$A$3:$A$99980,Produccion_UO!$H1038)*$I$978</f>
        <v>0</v>
      </c>
      <c r="AE1038" s="21">
        <f>+SUMIFS(Resultados_Dic3!Z$3:Z$99980,Resultados_Dic3!$F$3:$F$99980,Produccion_UO!$K1038,Resultados_Dic3!$D$3:$D$99980,Produccion_UO!$L$1011,Resultados_Dic3!$E$3:$E$99980,Produccion_UO!$J1038,Resultados_Dic3!$A$3:$A$99980,Produccion_UO!$H1038)*$I$978</f>
        <v>0</v>
      </c>
      <c r="AF1038" s="21">
        <f>+SUMIFS(Resultados_Dic3!AA$3:AA$99980,Resultados_Dic3!$F$3:$F$99980,Produccion_UO!$K1038,Resultados_Dic3!$D$3:$D$99980,Produccion_UO!$L$1011,Resultados_Dic3!$E$3:$E$99980,Produccion_UO!$J1038,Resultados_Dic3!$A$3:$A$99980,Produccion_UO!$H1038)*$I$978</f>
        <v>0</v>
      </c>
      <c r="AG1038" s="21">
        <f>+SUMIFS(Resultados_Dic3!AB$3:AB$99980,Resultados_Dic3!$F$3:$F$99980,Produccion_UO!$K1038,Resultados_Dic3!$D$3:$D$99980,Produccion_UO!$L$1011,Resultados_Dic3!$E$3:$E$99980,Produccion_UO!$J1038,Resultados_Dic3!$A$3:$A$99980,Produccion_UO!$H1038)*$I$978</f>
        <v>0</v>
      </c>
      <c r="AH1038" s="21">
        <f>+SUMIFS(Resultados_Dic3!AC$3:AC$99980,Resultados_Dic3!$F$3:$F$99980,Produccion_UO!$K1038,Resultados_Dic3!$D$3:$D$99980,Produccion_UO!$L$1011,Resultados_Dic3!$E$3:$E$99980,Produccion_UO!$J1038,Resultados_Dic3!$A$3:$A$99980,Produccion_UO!$H1038)*$I$978</f>
        <v>0</v>
      </c>
      <c r="AI1038" s="21">
        <f>+SUMIFS(Resultados_Dic3!AD$3:AD$99980,Resultados_Dic3!$F$3:$F$99980,Produccion_UO!$K1038,Resultados_Dic3!$D$3:$D$99980,Produccion_UO!$L$1011,Resultados_Dic3!$E$3:$E$99980,Produccion_UO!$J1038,Resultados_Dic3!$A$3:$A$99980,Produccion_UO!$H1038)*$I$978</f>
        <v>0</v>
      </c>
      <c r="AJ1038" s="21">
        <f>+SUMIFS(Resultados_Dic3!AE$3:AE$99980,Resultados_Dic3!$F$3:$F$99980,Produccion_UO!$K1038,Resultados_Dic3!$D$3:$D$99980,Produccion_UO!$L$1011,Resultados_Dic3!$E$3:$E$99980,Produccion_UO!$J1038,Resultados_Dic3!$A$3:$A$99980,Produccion_UO!$H1038)*$I$978</f>
        <v>0</v>
      </c>
      <c r="AK1038" s="21">
        <f>+SUMIFS(Resultados_Dic3!AF$3:AF$99980,Resultados_Dic3!$F$3:$F$99980,Produccion_UO!$K1038,Resultados_Dic3!$D$3:$D$99980,Produccion_UO!$L$1011,Resultados_Dic3!$E$3:$E$99980,Produccion_UO!$J1038,Resultados_Dic3!$A$3:$A$99980,Produccion_UO!$H1038)*$I$978</f>
        <v>0</v>
      </c>
      <c r="AL1038" s="21">
        <f>+SUMIFS(Resultados_Dic3!AG$3:AG$99980,Resultados_Dic3!$F$3:$F$99980,Produccion_UO!$K1038,Resultados_Dic3!$D$3:$D$99980,Produccion_UO!$L$1011,Resultados_Dic3!$E$3:$E$99980,Produccion_UO!$J1038,Resultados_Dic3!$A$3:$A$99980,Produccion_UO!$H1038)*$I$978</f>
        <v>0</v>
      </c>
      <c r="AM1038" s="21">
        <f>+SUMIFS(Resultados_Dic3!AH$3:AH$99980,Resultados_Dic3!$F$3:$F$99980,Produccion_UO!$K1038,Resultados_Dic3!$D$3:$D$99980,Produccion_UO!$L$1011,Resultados_Dic3!$E$3:$E$99980,Produccion_UO!$J1038,Resultados_Dic3!$A$3:$A$99980,Produccion_UO!$H1038)*$I$978</f>
        <v>0</v>
      </c>
      <c r="AN1038" s="21">
        <f>+SUMIFS(Resultados_Dic3!AI$3:AI$99980,Resultados_Dic3!$F$3:$F$99980,Produccion_UO!$K1038,Resultados_Dic3!$D$3:$D$99980,Produccion_UO!$L$1011,Resultados_Dic3!$E$3:$E$99980,Produccion_UO!$J1038,Resultados_Dic3!$A$3:$A$99980,Produccion_UO!$H1038)*$I$978</f>
        <v>0</v>
      </c>
      <c r="AO1038" s="21">
        <f>+SUMIFS(Resultados_Dic3!AJ$3:AJ$99980,Resultados_Dic3!$F$3:$F$99980,Produccion_UO!$K1038,Resultados_Dic3!$D$3:$D$99980,Produccion_UO!$L$1011,Resultados_Dic3!$E$3:$E$99980,Produccion_UO!$J1038,Resultados_Dic3!$A$3:$A$99980,Produccion_UO!$H1038)*$I$978</f>
        <v>0</v>
      </c>
      <c r="AP1038" s="21">
        <f>+SUMIFS(Resultados_Dic3!AK$3:AK$99980,Resultados_Dic3!$F$3:$F$99980,Produccion_UO!$K1038,Resultados_Dic3!$D$3:$D$99980,Produccion_UO!$L$1011,Resultados_Dic3!$E$3:$E$99980,Produccion_UO!$J1038,Resultados_Dic3!$A$3:$A$99980,Produccion_UO!$H1038)*$I$978</f>
        <v>0</v>
      </c>
      <c r="AQ1038" s="21">
        <f>+SUMIFS(Resultados_Dic3!AL$3:AL$99980,Resultados_Dic3!$F$3:$F$99980,Produccion_UO!$K1038,Resultados_Dic3!$D$3:$D$99980,Produccion_UO!$L$1011,Resultados_Dic3!$E$3:$E$99980,Produccion_UO!$J1038,Resultados_Dic3!$A$3:$A$99980,Produccion_UO!$H1038)*$I$978</f>
        <v>0</v>
      </c>
      <c r="AR1038" s="226">
        <f>+SUMIFS(Resultados_Dic3!AM$3:AM$99980,Resultados_Dic3!$F$3:$F$99980,Produccion_UO!$K1038,Resultados_Dic3!$D$3:$D$99980,Produccion_UO!$L$1011,Resultados_Dic3!$E$3:$E$99980,Produccion_UO!$J1038,Resultados_Dic3!$A$3:$A$99980,Produccion_UO!$H1038)*$I$978</f>
        <v>0</v>
      </c>
    </row>
    <row r="1039" spans="8:44" x14ac:dyDescent="0.25">
      <c r="H1039" s="17" t="str">
        <f t="shared" si="269"/>
        <v>DIC5</v>
      </c>
      <c r="I1039" s="24"/>
      <c r="J1039" s="24" t="s">
        <v>68</v>
      </c>
      <c r="K1039" s="108" t="s">
        <v>238</v>
      </c>
      <c r="L1039" s="264" t="s">
        <v>759</v>
      </c>
      <c r="M1039" s="270">
        <f>+SUMIFS(Resultados_Dic3!H$3:H$99980,Resultados_Dic3!$F$3:$F$99980,Produccion_UO!$K1039,Resultados_Dic3!$D$3:$D$99980,Produccion_UO!$L$1011,Resultados_Dic3!$E$3:$E$99980,Produccion_UO!$J1039,Resultados_Dic3!$A$3:$A$99980,Produccion_UO!$H1039)*$I$978</f>
        <v>0.44080000000000003</v>
      </c>
      <c r="N1039" s="21">
        <f>+SUMIFS(Resultados_Dic3!I$3:I$99980,Resultados_Dic3!$F$3:$F$99980,Produccion_UO!$K1039,Resultados_Dic3!$D$3:$D$99980,Produccion_UO!$L$1011,Resultados_Dic3!$E$3:$E$99980,Produccion_UO!$J1039,Resultados_Dic3!$A$3:$A$99980,Produccion_UO!$H1039)*$I$978</f>
        <v>0.3377</v>
      </c>
      <c r="O1039" s="21">
        <f>+SUMIFS(Resultados_Dic3!J$3:J$99980,Resultados_Dic3!$F$3:$F$99980,Produccion_UO!$K1039,Resultados_Dic3!$D$3:$D$99980,Produccion_UO!$L$1011,Resultados_Dic3!$E$3:$E$99980,Produccion_UO!$J1039,Resultados_Dic3!$A$3:$A$99980,Produccion_UO!$H1039)*$I$978</f>
        <v>0.35025632998612999</v>
      </c>
      <c r="P1039" s="21">
        <f>+SUMIFS(Resultados_Dic3!K$3:K$99980,Resultados_Dic3!$F$3:$F$99980,Produccion_UO!$K1039,Resultados_Dic3!$D$3:$D$99980,Produccion_UO!$L$1011,Resultados_Dic3!$E$3:$E$99980,Produccion_UO!$J1039,Resultados_Dic3!$A$3:$A$99980,Produccion_UO!$H1039)*$I$978</f>
        <v>0.36296449497919497</v>
      </c>
      <c r="Q1039" s="21">
        <f>+SUMIFS(Resultados_Dic3!L$3:L$99980,Resultados_Dic3!$F$3:$F$99980,Produccion_UO!$K1039,Resultados_Dic3!$D$3:$D$99980,Produccion_UO!$L$1011,Resultados_Dic3!$E$3:$E$99980,Produccion_UO!$J1039,Resultados_Dic3!$A$3:$A$99980,Produccion_UO!$H1039)*$I$978</f>
        <v>0.37582449497919501</v>
      </c>
      <c r="R1039" s="21">
        <f>+SUMIFS(Resultados_Dic3!M$3:M$99980,Resultados_Dic3!$F$3:$F$99980,Produccion_UO!$K1039,Resultados_Dic3!$D$3:$D$99980,Produccion_UO!$L$1011,Resultados_Dic3!$E$3:$E$99980,Produccion_UO!$J1039,Resultados_Dic3!$A$3:$A$99980,Produccion_UO!$H1039)*$I$978</f>
        <v>0.38883632998612999</v>
      </c>
      <c r="S1039" s="21">
        <f>+SUMIFS(Resultados_Dic3!N$3:N$99980,Resultados_Dic3!$F$3:$F$99980,Produccion_UO!$K1039,Resultados_Dic3!$D$3:$D$99980,Produccion_UO!$L$1011,Resultados_Dic3!$E$3:$E$99980,Produccion_UO!$J1039,Resultados_Dic3!$A$3:$A$99980,Produccion_UO!$H1039)*$I$978</f>
        <v>0.40200000000000002</v>
      </c>
      <c r="T1039" s="21">
        <f>+SUMIFS(Resultados_Dic3!O$3:O$99980,Resultados_Dic3!$F$3:$F$99980,Produccion_UO!$K1039,Resultados_Dic3!$D$3:$D$99980,Produccion_UO!$L$1011,Resultados_Dic3!$E$3:$E$99980,Produccion_UO!$J1039,Resultados_Dic3!$A$3:$A$99980,Produccion_UO!$H1039)*$I$978</f>
        <v>0.41122424247485301</v>
      </c>
      <c r="U1039" s="21">
        <f>+SUMIFS(Resultados_Dic3!P$3:P$99980,Resultados_Dic3!$F$3:$F$99980,Produccion_UO!$K1039,Resultados_Dic3!$D$3:$D$99980,Produccion_UO!$L$1011,Resultados_Dic3!$E$3:$E$99980,Produccion_UO!$J1039,Resultados_Dic3!$A$3:$A$99980,Produccion_UO!$H1039)*$I$978</f>
        <v>0.42045636371227901</v>
      </c>
      <c r="V1039" s="21">
        <f>+SUMIFS(Resultados_Dic3!Q$3:Q$99980,Resultados_Dic3!$F$3:$F$99980,Produccion_UO!$K1039,Resultados_Dic3!$D$3:$D$99980,Produccion_UO!$L$1011,Resultados_Dic3!$E$3:$E$99980,Produccion_UO!$J1039,Resultados_Dic3!$A$3:$A$99980,Produccion_UO!$H1039)*$I$978</f>
        <v>0.42969636371227898</v>
      </c>
      <c r="W1039" s="21">
        <f>+SUMIFS(Resultados_Dic3!R$3:R$99980,Resultados_Dic3!$F$3:$F$99980,Produccion_UO!$K1039,Resultados_Dic3!$D$3:$D$99980,Produccion_UO!$L$1011,Resultados_Dic3!$E$3:$E$99980,Produccion_UO!$J1039,Resultados_Dic3!$A$3:$A$99980,Produccion_UO!$H1039)*$I$978</f>
        <v>0.43894424247485198</v>
      </c>
      <c r="X1039" s="21">
        <f>+SUMIFS(Resultados_Dic3!S$3:S$99980,Resultados_Dic3!$F$3:$F$99980,Produccion_UO!$K1039,Resultados_Dic3!$D$3:$D$99980,Produccion_UO!$L$1011,Resultados_Dic3!$E$3:$E$99980,Produccion_UO!$J1039,Resultados_Dic3!$A$3:$A$99980,Produccion_UO!$H1039)*$I$978</f>
        <v>0.44819999999999899</v>
      </c>
      <c r="Y1039" s="21">
        <f>+SUMIFS(Resultados_Dic3!T$3:T$99980,Resultados_Dic3!$F$3:$F$99980,Produccion_UO!$K1039,Resultados_Dic3!$D$3:$D$99980,Produccion_UO!$L$1011,Resultados_Dic3!$E$3:$E$99980,Produccion_UO!$J1039,Resultados_Dic3!$A$3:$A$99980,Produccion_UO!$H1039)*$I$978</f>
        <v>0.45561493737629599</v>
      </c>
      <c r="Z1039" s="21">
        <f>+SUMIFS(Resultados_Dic3!U$3:U$99980,Resultados_Dic3!$F$3:$F$99980,Produccion_UO!$K1039,Resultados_Dic3!$D$3:$D$99980,Produccion_UO!$L$1011,Resultados_Dic3!$E$3:$E$99980,Produccion_UO!$J1039,Resultados_Dic3!$A$3:$A$99980,Produccion_UO!$H1039)*$I$978</f>
        <v>0.46298240606444502</v>
      </c>
      <c r="AA1039" s="21">
        <f>+SUMIFS(Resultados_Dic3!V$3:V$99980,Resultados_Dic3!$F$3:$F$99980,Produccion_UO!$K1039,Resultados_Dic3!$D$3:$D$99980,Produccion_UO!$L$1011,Resultados_Dic3!$E$3:$E$99980,Produccion_UO!$J1039,Resultados_Dic3!$A$3:$A$99980,Produccion_UO!$H1039)*$I$978</f>
        <v>0.47030240606444501</v>
      </c>
      <c r="AB1039" s="21">
        <f>+SUMIFS(Resultados_Dic3!W$3:W$99980,Resultados_Dic3!$F$3:$F$99980,Produccion_UO!$K1039,Resultados_Dic3!$D$3:$D$99980,Produccion_UO!$L$1011,Resultados_Dic3!$E$3:$E$99980,Produccion_UO!$J1039,Resultados_Dic3!$A$3:$A$99980,Produccion_UO!$H1039)*$I$978</f>
        <v>0.47757493737629603</v>
      </c>
      <c r="AC1039" s="21">
        <f>+SUMIFS(Resultados_Dic3!X$3:X$99980,Resultados_Dic3!$F$3:$F$99980,Produccion_UO!$K1039,Resultados_Dic3!$D$3:$D$99980,Produccion_UO!$L$1011,Resultados_Dic3!$E$3:$E$99980,Produccion_UO!$J1039,Resultados_Dic3!$A$3:$A$99980,Produccion_UO!$H1039)*$I$978</f>
        <v>0.48480000000000001</v>
      </c>
      <c r="AD1039" s="21">
        <f>+SUMIFS(Resultados_Dic3!Y$3:Y$99980,Resultados_Dic3!$F$3:$F$99980,Produccion_UO!$K1039,Resultados_Dic3!$D$3:$D$99980,Produccion_UO!$L$1011,Resultados_Dic3!$E$3:$E$99980,Produccion_UO!$J1039,Resultados_Dic3!$A$3:$A$99980,Produccion_UO!$H1039)*$I$978</f>
        <v>0.49227896082378603</v>
      </c>
      <c r="AE1039" s="21">
        <f>+SUMIFS(Resultados_Dic3!Z$3:Z$99980,Resultados_Dic3!$F$3:$F$99980,Produccion_UO!$K1039,Resultados_Dic3!$D$3:$D$99980,Produccion_UO!$L$1011,Resultados_Dic3!$E$3:$E$99980,Produccion_UO!$J1039,Resultados_Dic3!$A$3:$A$99980,Produccion_UO!$H1039)*$I$978</f>
        <v>0.49968844123567902</v>
      </c>
      <c r="AF1039" s="21">
        <f>+SUMIFS(Resultados_Dic3!AA$3:AA$99980,Resultados_Dic3!$F$3:$F$99980,Produccion_UO!$K1039,Resultados_Dic3!$D$3:$D$99980,Produccion_UO!$L$1011,Resultados_Dic3!$E$3:$E$99980,Produccion_UO!$J1039,Resultados_Dic3!$A$3:$A$99980,Produccion_UO!$H1039)*$I$978</f>
        <v>0.50702844123567903</v>
      </c>
      <c r="AG1039" s="21">
        <f>+SUMIFS(Resultados_Dic3!AB$3:AB$99980,Resultados_Dic3!$F$3:$F$99980,Produccion_UO!$K1039,Resultados_Dic3!$D$3:$D$99980,Produccion_UO!$L$1011,Resultados_Dic3!$E$3:$E$99980,Produccion_UO!$J1039,Resultados_Dic3!$A$3:$A$99980,Produccion_UO!$H1039)*$I$978</f>
        <v>0.51429896082378601</v>
      </c>
      <c r="AH1039" s="21">
        <f>+SUMIFS(Resultados_Dic3!AC$3:AC$99980,Resultados_Dic3!$F$3:$F$99980,Produccion_UO!$K1039,Resultados_Dic3!$D$3:$D$99980,Produccion_UO!$L$1011,Resultados_Dic3!$E$3:$E$99980,Produccion_UO!$J1039,Resultados_Dic3!$A$3:$A$99980,Produccion_UO!$H1039)*$I$978</f>
        <v>0.52150000000000096</v>
      </c>
      <c r="AI1039" s="21">
        <f>+SUMIFS(Resultados_Dic3!AD$3:AD$99980,Resultados_Dic3!$F$3:$F$99980,Produccion_UO!$K1039,Resultados_Dic3!$D$3:$D$99980,Produccion_UO!$L$1011,Resultados_Dic3!$E$3:$E$99980,Produccion_UO!$J1039,Resultados_Dic3!$A$3:$A$99980,Produccion_UO!$H1039)*$I$978</f>
        <v>0.53214600518604904</v>
      </c>
      <c r="AJ1039" s="21">
        <f>+SUMIFS(Resultados_Dic3!AE$3:AE$99980,Resultados_Dic3!$F$3:$F$99980,Produccion_UO!$K1039,Resultados_Dic3!$D$3:$D$99980,Produccion_UO!$L$1011,Resultados_Dic3!$E$3:$E$99980,Produccion_UO!$J1039,Resultados_Dic3!$A$3:$A$99980,Produccion_UO!$H1039)*$I$978</f>
        <v>0.54272900777907196</v>
      </c>
      <c r="AK1039" s="21">
        <f>+SUMIFS(Resultados_Dic3!AF$3:AF$99980,Resultados_Dic3!$F$3:$F$99980,Produccion_UO!$K1039,Resultados_Dic3!$D$3:$D$99980,Produccion_UO!$L$1011,Resultados_Dic3!$E$3:$E$99980,Produccion_UO!$J1039,Resultados_Dic3!$A$3:$A$99980,Produccion_UO!$H1039)*$I$978</f>
        <v>0.55324900777907204</v>
      </c>
      <c r="AL1039" s="21">
        <f>+SUMIFS(Resultados_Dic3!AG$3:AG$99980,Resultados_Dic3!$F$3:$F$99980,Produccion_UO!$K1039,Resultados_Dic3!$D$3:$D$99980,Produccion_UO!$L$1011,Resultados_Dic3!$E$3:$E$99980,Produccion_UO!$J1039,Resultados_Dic3!$A$3:$A$99980,Produccion_UO!$H1039)*$I$978</f>
        <v>0.56370600518604796</v>
      </c>
      <c r="AM1039" s="21">
        <f>+SUMIFS(Resultados_Dic3!AH$3:AH$99980,Resultados_Dic3!$F$3:$F$99980,Produccion_UO!$K1039,Resultados_Dic3!$D$3:$D$99980,Produccion_UO!$L$1011,Resultados_Dic3!$E$3:$E$99980,Produccion_UO!$J1039,Resultados_Dic3!$A$3:$A$99980,Produccion_UO!$H1039)*$I$978</f>
        <v>0.57410000000000005</v>
      </c>
      <c r="AN1039" s="21">
        <f>+SUMIFS(Resultados_Dic3!AI$3:AI$99980,Resultados_Dic3!$F$3:$F$99980,Produccion_UO!$K1039,Resultados_Dic3!$D$3:$D$99980,Produccion_UO!$L$1011,Resultados_Dic3!$E$3:$E$99980,Produccion_UO!$J1039,Resultados_Dic3!$A$3:$A$99980,Produccion_UO!$H1039)*$I$978</f>
        <v>0.58739548744630998</v>
      </c>
      <c r="AO1039" s="21">
        <f>+SUMIFS(Resultados_Dic3!AJ$3:AJ$99980,Resultados_Dic3!$F$3:$F$99980,Produccion_UO!$K1039,Resultados_Dic3!$D$3:$D$99980,Produccion_UO!$L$1011,Resultados_Dic3!$E$3:$E$99980,Produccion_UO!$J1039,Resultados_Dic3!$A$3:$A$99980,Produccion_UO!$H1039)*$I$978</f>
        <v>0.60062323116946403</v>
      </c>
      <c r="AP1039" s="21">
        <f>+SUMIFS(Resultados_Dic3!AK$3:AK$99980,Resultados_Dic3!$F$3:$F$99980,Produccion_UO!$K1039,Resultados_Dic3!$D$3:$D$99980,Produccion_UO!$L$1011,Resultados_Dic3!$E$3:$E$99980,Produccion_UO!$J1039,Resultados_Dic3!$A$3:$A$99980,Produccion_UO!$H1039)*$I$978</f>
        <v>0.61378323116946398</v>
      </c>
      <c r="AQ1039" s="21">
        <f>+SUMIFS(Resultados_Dic3!AL$3:AL$99980,Resultados_Dic3!$F$3:$F$99980,Produccion_UO!$K1039,Resultados_Dic3!$D$3:$D$99980,Produccion_UO!$L$1011,Resultados_Dic3!$E$3:$E$99980,Produccion_UO!$J1039,Resultados_Dic3!$A$3:$A$99980,Produccion_UO!$H1039)*$I$978</f>
        <v>0.62687548744630905</v>
      </c>
      <c r="AR1039" s="226">
        <f>+SUMIFS(Resultados_Dic3!AM$3:AM$99980,Resultados_Dic3!$F$3:$F$99980,Produccion_UO!$K1039,Resultados_Dic3!$D$3:$D$99980,Produccion_UO!$L$1011,Resultados_Dic3!$E$3:$E$99980,Produccion_UO!$J1039,Resultados_Dic3!$A$3:$A$99980,Produccion_UO!$H1039)*$I$978</f>
        <v>0.63990000000000002</v>
      </c>
    </row>
    <row r="1040" spans="8:44" x14ac:dyDescent="0.25">
      <c r="H1040" s="17" t="str">
        <f t="shared" si="269"/>
        <v>DIC5</v>
      </c>
      <c r="I1040" s="24"/>
      <c r="J1040" s="24" t="s">
        <v>69</v>
      </c>
      <c r="K1040" s="108" t="s">
        <v>238</v>
      </c>
      <c r="L1040" s="264" t="s">
        <v>760</v>
      </c>
      <c r="M1040" s="270">
        <f>+SUMIFS(Resultados_Dic3!H$3:H$99980,Resultados_Dic3!$F$3:$F$99980,Produccion_UO!$K1040,Resultados_Dic3!$D$3:$D$99980,Produccion_UO!$L$1011,Resultados_Dic3!$E$3:$E$99980,Produccion_UO!$J1040,Resultados_Dic3!$A$3:$A$99980,Produccion_UO!$H1040)*$I$978</f>
        <v>0</v>
      </c>
      <c r="N1040" s="21">
        <f>+SUMIFS(Resultados_Dic3!I$3:I$99980,Resultados_Dic3!$F$3:$F$99980,Produccion_UO!$K1040,Resultados_Dic3!$D$3:$D$99980,Produccion_UO!$L$1011,Resultados_Dic3!$E$3:$E$99980,Produccion_UO!$J1040,Resultados_Dic3!$A$3:$A$99980,Produccion_UO!$H1040)*$I$978</f>
        <v>0</v>
      </c>
      <c r="O1040" s="21">
        <f>+SUMIFS(Resultados_Dic3!J$3:J$99980,Resultados_Dic3!$F$3:$F$99980,Produccion_UO!$K1040,Resultados_Dic3!$D$3:$D$99980,Produccion_UO!$L$1011,Resultados_Dic3!$E$3:$E$99980,Produccion_UO!$J1040,Resultados_Dic3!$A$3:$A$99980,Produccion_UO!$H1040)*$I$978</f>
        <v>0</v>
      </c>
      <c r="P1040" s="21">
        <f>+SUMIFS(Resultados_Dic3!K$3:K$99980,Resultados_Dic3!$F$3:$F$99980,Produccion_UO!$K1040,Resultados_Dic3!$D$3:$D$99980,Produccion_UO!$L$1011,Resultados_Dic3!$E$3:$E$99980,Produccion_UO!$J1040,Resultados_Dic3!$A$3:$A$99980,Produccion_UO!$H1040)*$I$978</f>
        <v>0</v>
      </c>
      <c r="Q1040" s="21">
        <f>+SUMIFS(Resultados_Dic3!L$3:L$99980,Resultados_Dic3!$F$3:$F$99980,Produccion_UO!$K1040,Resultados_Dic3!$D$3:$D$99980,Produccion_UO!$L$1011,Resultados_Dic3!$E$3:$E$99980,Produccion_UO!$J1040,Resultados_Dic3!$A$3:$A$99980,Produccion_UO!$H1040)*$I$978</f>
        <v>0</v>
      </c>
      <c r="R1040" s="21">
        <f>+SUMIFS(Resultados_Dic3!M$3:M$99980,Resultados_Dic3!$F$3:$F$99980,Produccion_UO!$K1040,Resultados_Dic3!$D$3:$D$99980,Produccion_UO!$L$1011,Resultados_Dic3!$E$3:$E$99980,Produccion_UO!$J1040,Resultados_Dic3!$A$3:$A$99980,Produccion_UO!$H1040)*$I$978</f>
        <v>0</v>
      </c>
      <c r="S1040" s="21">
        <f>+SUMIFS(Resultados_Dic3!N$3:N$99980,Resultados_Dic3!$F$3:$F$99980,Produccion_UO!$K1040,Resultados_Dic3!$D$3:$D$99980,Produccion_UO!$L$1011,Resultados_Dic3!$E$3:$E$99980,Produccion_UO!$J1040,Resultados_Dic3!$A$3:$A$99980,Produccion_UO!$H1040)*$I$978</f>
        <v>0</v>
      </c>
      <c r="T1040" s="21">
        <f>+SUMIFS(Resultados_Dic3!O$3:O$99980,Resultados_Dic3!$F$3:$F$99980,Produccion_UO!$K1040,Resultados_Dic3!$D$3:$D$99980,Produccion_UO!$L$1011,Resultados_Dic3!$E$3:$E$99980,Produccion_UO!$J1040,Resultados_Dic3!$A$3:$A$99980,Produccion_UO!$H1040)*$I$978</f>
        <v>0</v>
      </c>
      <c r="U1040" s="21">
        <f>+SUMIFS(Resultados_Dic3!P$3:P$99980,Resultados_Dic3!$F$3:$F$99980,Produccion_UO!$K1040,Resultados_Dic3!$D$3:$D$99980,Produccion_UO!$L$1011,Resultados_Dic3!$E$3:$E$99980,Produccion_UO!$J1040,Resultados_Dic3!$A$3:$A$99980,Produccion_UO!$H1040)*$I$978</f>
        <v>0</v>
      </c>
      <c r="V1040" s="21">
        <f>+SUMIFS(Resultados_Dic3!Q$3:Q$99980,Resultados_Dic3!$F$3:$F$99980,Produccion_UO!$K1040,Resultados_Dic3!$D$3:$D$99980,Produccion_UO!$L$1011,Resultados_Dic3!$E$3:$E$99980,Produccion_UO!$J1040,Resultados_Dic3!$A$3:$A$99980,Produccion_UO!$H1040)*$I$978</f>
        <v>0</v>
      </c>
      <c r="W1040" s="21">
        <f>+SUMIFS(Resultados_Dic3!R$3:R$99980,Resultados_Dic3!$F$3:$F$99980,Produccion_UO!$K1040,Resultados_Dic3!$D$3:$D$99980,Produccion_UO!$L$1011,Resultados_Dic3!$E$3:$E$99980,Produccion_UO!$J1040,Resultados_Dic3!$A$3:$A$99980,Produccion_UO!$H1040)*$I$978</f>
        <v>0</v>
      </c>
      <c r="X1040" s="21">
        <f>+SUMIFS(Resultados_Dic3!S$3:S$99980,Resultados_Dic3!$F$3:$F$99980,Produccion_UO!$K1040,Resultados_Dic3!$D$3:$D$99980,Produccion_UO!$L$1011,Resultados_Dic3!$E$3:$E$99980,Produccion_UO!$J1040,Resultados_Dic3!$A$3:$A$99980,Produccion_UO!$H1040)*$I$978</f>
        <v>0</v>
      </c>
      <c r="Y1040" s="21">
        <f>+SUMIFS(Resultados_Dic3!T$3:T$99980,Resultados_Dic3!$F$3:$F$99980,Produccion_UO!$K1040,Resultados_Dic3!$D$3:$D$99980,Produccion_UO!$L$1011,Resultados_Dic3!$E$3:$E$99980,Produccion_UO!$J1040,Resultados_Dic3!$A$3:$A$99980,Produccion_UO!$H1040)*$I$978</f>
        <v>0</v>
      </c>
      <c r="Z1040" s="21">
        <f>+SUMIFS(Resultados_Dic3!U$3:U$99980,Resultados_Dic3!$F$3:$F$99980,Produccion_UO!$K1040,Resultados_Dic3!$D$3:$D$99980,Produccion_UO!$L$1011,Resultados_Dic3!$E$3:$E$99980,Produccion_UO!$J1040,Resultados_Dic3!$A$3:$A$99980,Produccion_UO!$H1040)*$I$978</f>
        <v>0</v>
      </c>
      <c r="AA1040" s="21">
        <f>+SUMIFS(Resultados_Dic3!V$3:V$99980,Resultados_Dic3!$F$3:$F$99980,Produccion_UO!$K1040,Resultados_Dic3!$D$3:$D$99980,Produccion_UO!$L$1011,Resultados_Dic3!$E$3:$E$99980,Produccion_UO!$J1040,Resultados_Dic3!$A$3:$A$99980,Produccion_UO!$H1040)*$I$978</f>
        <v>0</v>
      </c>
      <c r="AB1040" s="21">
        <f>+SUMIFS(Resultados_Dic3!W$3:W$99980,Resultados_Dic3!$F$3:$F$99980,Produccion_UO!$K1040,Resultados_Dic3!$D$3:$D$99980,Produccion_UO!$L$1011,Resultados_Dic3!$E$3:$E$99980,Produccion_UO!$J1040,Resultados_Dic3!$A$3:$A$99980,Produccion_UO!$H1040)*$I$978</f>
        <v>0</v>
      </c>
      <c r="AC1040" s="21">
        <f>+SUMIFS(Resultados_Dic3!X$3:X$99980,Resultados_Dic3!$F$3:$F$99980,Produccion_UO!$K1040,Resultados_Dic3!$D$3:$D$99980,Produccion_UO!$L$1011,Resultados_Dic3!$E$3:$E$99980,Produccion_UO!$J1040,Resultados_Dic3!$A$3:$A$99980,Produccion_UO!$H1040)*$I$978</f>
        <v>0</v>
      </c>
      <c r="AD1040" s="21">
        <f>+SUMIFS(Resultados_Dic3!Y$3:Y$99980,Resultados_Dic3!$F$3:$F$99980,Produccion_UO!$K1040,Resultados_Dic3!$D$3:$D$99980,Produccion_UO!$L$1011,Resultados_Dic3!$E$3:$E$99980,Produccion_UO!$J1040,Resultados_Dic3!$A$3:$A$99980,Produccion_UO!$H1040)*$I$978</f>
        <v>0</v>
      </c>
      <c r="AE1040" s="21">
        <f>+SUMIFS(Resultados_Dic3!Z$3:Z$99980,Resultados_Dic3!$F$3:$F$99980,Produccion_UO!$K1040,Resultados_Dic3!$D$3:$D$99980,Produccion_UO!$L$1011,Resultados_Dic3!$E$3:$E$99980,Produccion_UO!$J1040,Resultados_Dic3!$A$3:$A$99980,Produccion_UO!$H1040)*$I$978</f>
        <v>0</v>
      </c>
      <c r="AF1040" s="21">
        <f>+SUMIFS(Resultados_Dic3!AA$3:AA$99980,Resultados_Dic3!$F$3:$F$99980,Produccion_UO!$K1040,Resultados_Dic3!$D$3:$D$99980,Produccion_UO!$L$1011,Resultados_Dic3!$E$3:$E$99980,Produccion_UO!$J1040,Resultados_Dic3!$A$3:$A$99980,Produccion_UO!$H1040)*$I$978</f>
        <v>0</v>
      </c>
      <c r="AG1040" s="21">
        <f>+SUMIFS(Resultados_Dic3!AB$3:AB$99980,Resultados_Dic3!$F$3:$F$99980,Produccion_UO!$K1040,Resultados_Dic3!$D$3:$D$99980,Produccion_UO!$L$1011,Resultados_Dic3!$E$3:$E$99980,Produccion_UO!$J1040,Resultados_Dic3!$A$3:$A$99980,Produccion_UO!$H1040)*$I$978</f>
        <v>0</v>
      </c>
      <c r="AH1040" s="21">
        <f>+SUMIFS(Resultados_Dic3!AC$3:AC$99980,Resultados_Dic3!$F$3:$F$99980,Produccion_UO!$K1040,Resultados_Dic3!$D$3:$D$99980,Produccion_UO!$L$1011,Resultados_Dic3!$E$3:$E$99980,Produccion_UO!$J1040,Resultados_Dic3!$A$3:$A$99980,Produccion_UO!$H1040)*$I$978</f>
        <v>0</v>
      </c>
      <c r="AI1040" s="21">
        <f>+SUMIFS(Resultados_Dic3!AD$3:AD$99980,Resultados_Dic3!$F$3:$F$99980,Produccion_UO!$K1040,Resultados_Dic3!$D$3:$D$99980,Produccion_UO!$L$1011,Resultados_Dic3!$E$3:$E$99980,Produccion_UO!$J1040,Resultados_Dic3!$A$3:$A$99980,Produccion_UO!$H1040)*$I$978</f>
        <v>0</v>
      </c>
      <c r="AJ1040" s="21">
        <f>+SUMIFS(Resultados_Dic3!AE$3:AE$99980,Resultados_Dic3!$F$3:$F$99980,Produccion_UO!$K1040,Resultados_Dic3!$D$3:$D$99980,Produccion_UO!$L$1011,Resultados_Dic3!$E$3:$E$99980,Produccion_UO!$J1040,Resultados_Dic3!$A$3:$A$99980,Produccion_UO!$H1040)*$I$978</f>
        <v>0</v>
      </c>
      <c r="AK1040" s="21">
        <f>+SUMIFS(Resultados_Dic3!AF$3:AF$99980,Resultados_Dic3!$F$3:$F$99980,Produccion_UO!$K1040,Resultados_Dic3!$D$3:$D$99980,Produccion_UO!$L$1011,Resultados_Dic3!$E$3:$E$99980,Produccion_UO!$J1040,Resultados_Dic3!$A$3:$A$99980,Produccion_UO!$H1040)*$I$978</f>
        <v>0</v>
      </c>
      <c r="AL1040" s="21">
        <f>+SUMIFS(Resultados_Dic3!AG$3:AG$99980,Resultados_Dic3!$F$3:$F$99980,Produccion_UO!$K1040,Resultados_Dic3!$D$3:$D$99980,Produccion_UO!$L$1011,Resultados_Dic3!$E$3:$E$99980,Produccion_UO!$J1040,Resultados_Dic3!$A$3:$A$99980,Produccion_UO!$H1040)*$I$978</f>
        <v>0</v>
      </c>
      <c r="AM1040" s="21">
        <f>+SUMIFS(Resultados_Dic3!AH$3:AH$99980,Resultados_Dic3!$F$3:$F$99980,Produccion_UO!$K1040,Resultados_Dic3!$D$3:$D$99980,Produccion_UO!$L$1011,Resultados_Dic3!$E$3:$E$99980,Produccion_UO!$J1040,Resultados_Dic3!$A$3:$A$99980,Produccion_UO!$H1040)*$I$978</f>
        <v>0</v>
      </c>
      <c r="AN1040" s="21">
        <f>+SUMIFS(Resultados_Dic3!AI$3:AI$99980,Resultados_Dic3!$F$3:$F$99980,Produccion_UO!$K1040,Resultados_Dic3!$D$3:$D$99980,Produccion_UO!$L$1011,Resultados_Dic3!$E$3:$E$99980,Produccion_UO!$J1040,Resultados_Dic3!$A$3:$A$99980,Produccion_UO!$H1040)*$I$978</f>
        <v>0</v>
      </c>
      <c r="AO1040" s="21">
        <f>+SUMIFS(Resultados_Dic3!AJ$3:AJ$99980,Resultados_Dic3!$F$3:$F$99980,Produccion_UO!$K1040,Resultados_Dic3!$D$3:$D$99980,Produccion_UO!$L$1011,Resultados_Dic3!$E$3:$E$99980,Produccion_UO!$J1040,Resultados_Dic3!$A$3:$A$99980,Produccion_UO!$H1040)*$I$978</f>
        <v>0</v>
      </c>
      <c r="AP1040" s="21">
        <f>+SUMIFS(Resultados_Dic3!AK$3:AK$99980,Resultados_Dic3!$F$3:$F$99980,Produccion_UO!$K1040,Resultados_Dic3!$D$3:$D$99980,Produccion_UO!$L$1011,Resultados_Dic3!$E$3:$E$99980,Produccion_UO!$J1040,Resultados_Dic3!$A$3:$A$99980,Produccion_UO!$H1040)*$I$978</f>
        <v>0</v>
      </c>
      <c r="AQ1040" s="21">
        <f>+SUMIFS(Resultados_Dic3!AL$3:AL$99980,Resultados_Dic3!$F$3:$F$99980,Produccion_UO!$K1040,Resultados_Dic3!$D$3:$D$99980,Produccion_UO!$L$1011,Resultados_Dic3!$E$3:$E$99980,Produccion_UO!$J1040,Resultados_Dic3!$A$3:$A$99980,Produccion_UO!$H1040)*$I$978</f>
        <v>0</v>
      </c>
      <c r="AR1040" s="226">
        <f>+SUMIFS(Resultados_Dic3!AM$3:AM$99980,Resultados_Dic3!$F$3:$F$99980,Produccion_UO!$K1040,Resultados_Dic3!$D$3:$D$99980,Produccion_UO!$L$1011,Resultados_Dic3!$E$3:$E$99980,Produccion_UO!$J1040,Resultados_Dic3!$A$3:$A$99980,Produccion_UO!$H1040)*$I$978</f>
        <v>0</v>
      </c>
    </row>
    <row r="1041" spans="8:44" x14ac:dyDescent="0.25">
      <c r="H1041" s="17" t="str">
        <f t="shared" si="269"/>
        <v>DIC5</v>
      </c>
      <c r="I1041" s="24"/>
      <c r="J1041" s="24" t="s">
        <v>70</v>
      </c>
      <c r="K1041" s="108" t="s">
        <v>238</v>
      </c>
      <c r="L1041" s="264" t="s">
        <v>761</v>
      </c>
      <c r="M1041" s="271">
        <f>+SUMIFS(Resultados_Dic3!H$3:H$99980,Resultados_Dic3!$F$3:$F$99980,Produccion_UO!$K1041,Resultados_Dic3!$D$3:$D$99980,Produccion_UO!$L$1011,Resultados_Dic3!$E$3:$E$99980,Produccion_UO!$J1041,Resultados_Dic3!$A$3:$A$99980,Produccion_UO!$H1041)*$I$978</f>
        <v>7.3300000000000004E-2</v>
      </c>
      <c r="N1041" s="272">
        <f>+SUMIFS(Resultados_Dic3!I$3:I$99980,Resultados_Dic3!$F$3:$F$99980,Produccion_UO!$K1041,Resultados_Dic3!$D$3:$D$99980,Produccion_UO!$L$1011,Resultados_Dic3!$E$3:$E$99980,Produccion_UO!$J1041,Resultados_Dic3!$A$3:$A$99980,Produccion_UO!$H1041)*$I$978</f>
        <v>6.7599999999999993E-2</v>
      </c>
      <c r="O1041" s="272">
        <f>+SUMIFS(Resultados_Dic3!J$3:J$99980,Resultados_Dic3!$F$3:$F$99980,Produccion_UO!$K1041,Resultados_Dic3!$D$3:$D$99980,Produccion_UO!$L$1011,Resultados_Dic3!$E$3:$E$99980,Produccion_UO!$J1041,Resultados_Dic3!$A$3:$A$99980,Produccion_UO!$H1041)*$I$978</f>
        <v>7.0082714591920697E-2</v>
      </c>
      <c r="P1041" s="272">
        <f>+SUMIFS(Resultados_Dic3!K$3:K$99980,Resultados_Dic3!$F$3:$F$99980,Produccion_UO!$K1041,Resultados_Dic3!$D$3:$D$99980,Produccion_UO!$L$1011,Resultados_Dic3!$E$3:$E$99980,Produccion_UO!$J1041,Resultados_Dic3!$A$3:$A$99980,Produccion_UO!$H1041)*$I$978</f>
        <v>7.2594071887881001E-2</v>
      </c>
      <c r="Q1041" s="272">
        <f>+SUMIFS(Resultados_Dic3!L$3:L$99980,Resultados_Dic3!$F$3:$F$99980,Produccion_UO!$K1041,Resultados_Dic3!$D$3:$D$99980,Produccion_UO!$L$1011,Resultados_Dic3!$E$3:$E$99980,Produccion_UO!$J1041,Resultados_Dic3!$A$3:$A$99980,Produccion_UO!$H1041)*$I$978</f>
        <v>7.5134071887881099E-2</v>
      </c>
      <c r="R1041" s="272">
        <f>+SUMIFS(Resultados_Dic3!M$3:M$99980,Resultados_Dic3!$F$3:$F$99980,Produccion_UO!$K1041,Resultados_Dic3!$D$3:$D$99980,Produccion_UO!$L$1011,Resultados_Dic3!$E$3:$E$99980,Produccion_UO!$J1041,Resultados_Dic3!$A$3:$A$99980,Produccion_UO!$H1041)*$I$978</f>
        <v>7.7702714591920699E-2</v>
      </c>
      <c r="S1041" s="272">
        <f>+SUMIFS(Resultados_Dic3!N$3:N$99980,Resultados_Dic3!$F$3:$F$99980,Produccion_UO!$K1041,Resultados_Dic3!$D$3:$D$99980,Produccion_UO!$L$1011,Resultados_Dic3!$E$3:$E$99980,Produccion_UO!$J1041,Resultados_Dic3!$A$3:$A$99980,Produccion_UO!$H1041)*$I$978</f>
        <v>8.0300000000000094E-2</v>
      </c>
      <c r="T1041" s="272">
        <f>+SUMIFS(Resultados_Dic3!O$3:O$99980,Resultados_Dic3!$F$3:$F$99980,Produccion_UO!$K1041,Resultados_Dic3!$D$3:$D$99980,Produccion_UO!$L$1011,Resultados_Dic3!$E$3:$E$99980,Produccion_UO!$J1041,Resultados_Dic3!$A$3:$A$99980,Produccion_UO!$H1041)*$I$978</f>
        <v>8.2008639763959196E-2</v>
      </c>
      <c r="U1041" s="272">
        <f>+SUMIFS(Resultados_Dic3!P$3:P$99980,Resultados_Dic3!$F$3:$F$99980,Produccion_UO!$K1041,Resultados_Dic3!$D$3:$D$99980,Produccion_UO!$L$1011,Resultados_Dic3!$E$3:$E$99980,Produccion_UO!$J1041,Resultados_Dic3!$A$3:$A$99980,Produccion_UO!$H1041)*$I$978</f>
        <v>8.3712959645938806E-2</v>
      </c>
      <c r="V1041" s="272">
        <f>+SUMIFS(Resultados_Dic3!Q$3:Q$99980,Resultados_Dic3!$F$3:$F$99980,Produccion_UO!$K1041,Resultados_Dic3!$D$3:$D$99980,Produccion_UO!$L$1011,Resultados_Dic3!$E$3:$E$99980,Produccion_UO!$J1041,Resultados_Dic3!$A$3:$A$99980,Produccion_UO!$H1041)*$I$978</f>
        <v>8.5412959645938799E-2</v>
      </c>
      <c r="W1041" s="272">
        <f>+SUMIFS(Resultados_Dic3!R$3:R$99980,Resultados_Dic3!$F$3:$F$99980,Produccion_UO!$K1041,Resultados_Dic3!$D$3:$D$99980,Produccion_UO!$L$1011,Resultados_Dic3!$E$3:$E$99980,Produccion_UO!$J1041,Resultados_Dic3!$A$3:$A$99980,Produccion_UO!$H1041)*$I$978</f>
        <v>8.7108639763959203E-2</v>
      </c>
      <c r="X1041" s="272">
        <f>+SUMIFS(Resultados_Dic3!S$3:S$99980,Resultados_Dic3!$F$3:$F$99980,Produccion_UO!$K1041,Resultados_Dic3!$D$3:$D$99980,Produccion_UO!$L$1011,Resultados_Dic3!$E$3:$E$99980,Produccion_UO!$J1041,Resultados_Dic3!$A$3:$A$99980,Produccion_UO!$H1041)*$I$978</f>
        <v>8.8800000000000004E-2</v>
      </c>
      <c r="Y1041" s="272">
        <f>+SUMIFS(Resultados_Dic3!T$3:T$99980,Resultados_Dic3!$F$3:$F$99980,Produccion_UO!$K1041,Resultados_Dic3!$D$3:$D$99980,Produccion_UO!$L$1011,Resultados_Dic3!$E$3:$E$99980,Produccion_UO!$J1041,Resultados_Dic3!$A$3:$A$99980,Produccion_UO!$H1041)*$I$978</f>
        <v>8.9906333707150093E-2</v>
      </c>
      <c r="Z1041" s="272">
        <f>+SUMIFS(Resultados_Dic3!U$3:U$99980,Resultados_Dic3!$F$3:$F$99980,Produccion_UO!$K1041,Resultados_Dic3!$D$3:$D$99980,Produccion_UO!$L$1011,Resultados_Dic3!$E$3:$E$99980,Produccion_UO!$J1041,Resultados_Dic3!$A$3:$A$99980,Produccion_UO!$H1041)*$I$978</f>
        <v>9.0989500560725203E-2</v>
      </c>
      <c r="AA1041" s="272">
        <f>+SUMIFS(Resultados_Dic3!V$3:V$99980,Resultados_Dic3!$F$3:$F$99980,Produccion_UO!$K1041,Resultados_Dic3!$D$3:$D$99980,Produccion_UO!$L$1011,Resultados_Dic3!$E$3:$E$99980,Produccion_UO!$J1041,Resultados_Dic3!$A$3:$A$99980,Produccion_UO!$H1041)*$I$978</f>
        <v>9.2049500560725195E-2</v>
      </c>
      <c r="AB1041" s="272">
        <f>+SUMIFS(Resultados_Dic3!W$3:W$99980,Resultados_Dic3!$F$3:$F$99980,Produccion_UO!$K1041,Resultados_Dic3!$D$3:$D$99980,Produccion_UO!$L$1011,Resultados_Dic3!$E$3:$E$99980,Produccion_UO!$J1041,Resultados_Dic3!$A$3:$A$99980,Produccion_UO!$H1041)*$I$978</f>
        <v>9.3086333707150207E-2</v>
      </c>
      <c r="AC1041" s="272">
        <f>+SUMIFS(Resultados_Dic3!X$3:X$99980,Resultados_Dic3!$F$3:$F$99980,Produccion_UO!$K1041,Resultados_Dic3!$D$3:$D$99980,Produccion_UO!$L$1011,Resultados_Dic3!$E$3:$E$99980,Produccion_UO!$J1041,Resultados_Dic3!$A$3:$A$99980,Produccion_UO!$H1041)*$I$978</f>
        <v>9.4100000000000003E-2</v>
      </c>
      <c r="AD1041" s="272">
        <f>+SUMIFS(Resultados_Dic3!Y$3:Y$99980,Resultados_Dic3!$F$3:$F$99980,Produccion_UO!$K1041,Resultados_Dic3!$D$3:$D$99980,Produccion_UO!$L$1011,Resultados_Dic3!$E$3:$E$99980,Produccion_UO!$J1041,Resultados_Dic3!$A$3:$A$99980,Produccion_UO!$H1041)*$I$978</f>
        <v>9.5119575120785796E-2</v>
      </c>
      <c r="AE1041" s="272">
        <f>+SUMIFS(Resultados_Dic3!Z$3:Z$99980,Resultados_Dic3!$F$3:$F$99980,Produccion_UO!$K1041,Resultados_Dic3!$D$3:$D$99980,Produccion_UO!$L$1011,Resultados_Dic3!$E$3:$E$99980,Produccion_UO!$J1041,Resultados_Dic3!$A$3:$A$99980,Produccion_UO!$H1041)*$I$978</f>
        <v>9.6109362681178701E-2</v>
      </c>
      <c r="AF1041" s="272">
        <f>+SUMIFS(Resultados_Dic3!AA$3:AA$99980,Resultados_Dic3!$F$3:$F$99980,Produccion_UO!$K1041,Resultados_Dic3!$D$3:$D$99980,Produccion_UO!$L$1011,Resultados_Dic3!$E$3:$E$99980,Produccion_UO!$J1041,Resultados_Dic3!$A$3:$A$99980,Produccion_UO!$H1041)*$I$978</f>
        <v>9.7069362681178703E-2</v>
      </c>
      <c r="AG1041" s="272">
        <f>+SUMIFS(Resultados_Dic3!AB$3:AB$99980,Resultados_Dic3!$F$3:$F$99980,Produccion_UO!$K1041,Resultados_Dic3!$D$3:$D$99980,Produccion_UO!$L$1011,Resultados_Dic3!$E$3:$E$99980,Produccion_UO!$J1041,Resultados_Dic3!$A$3:$A$99980,Produccion_UO!$H1041)*$I$978</f>
        <v>9.7999575120785803E-2</v>
      </c>
      <c r="AH1041" s="272">
        <f>+SUMIFS(Resultados_Dic3!AC$3:AC$99980,Resultados_Dic3!$F$3:$F$99980,Produccion_UO!$K1041,Resultados_Dic3!$D$3:$D$99980,Produccion_UO!$L$1011,Resultados_Dic3!$E$3:$E$99980,Produccion_UO!$J1041,Resultados_Dic3!$A$3:$A$99980,Produccion_UO!$H1041)*$I$978</f>
        <v>9.8900000000000002E-2</v>
      </c>
      <c r="AI1041" s="272">
        <f>+SUMIFS(Resultados_Dic3!AD$3:AD$99980,Resultados_Dic3!$F$3:$F$99980,Produccion_UO!$K1041,Resultados_Dic3!$D$3:$D$99980,Produccion_UO!$L$1011,Resultados_Dic3!$E$3:$E$99980,Produccion_UO!$J1041,Resultados_Dic3!$A$3:$A$99980,Produccion_UO!$H1041)*$I$978</f>
        <v>0.100685016591958</v>
      </c>
      <c r="AJ1041" s="272">
        <f>+SUMIFS(Resultados_Dic3!AE$3:AE$99980,Resultados_Dic3!$F$3:$F$99980,Produccion_UO!$K1041,Resultados_Dic3!$D$3:$D$99980,Produccion_UO!$L$1011,Resultados_Dic3!$E$3:$E$99980,Produccion_UO!$J1041,Resultados_Dic3!$A$3:$A$99980,Produccion_UO!$H1041)*$I$978</f>
        <v>0.102447524887936</v>
      </c>
      <c r="AK1041" s="272">
        <f>+SUMIFS(Resultados_Dic3!AF$3:AF$99980,Resultados_Dic3!$F$3:$F$99980,Produccion_UO!$K1041,Resultados_Dic3!$D$3:$D$99980,Produccion_UO!$L$1011,Resultados_Dic3!$E$3:$E$99980,Produccion_UO!$J1041,Resultados_Dic3!$A$3:$A$99980,Produccion_UO!$H1041)*$I$978</f>
        <v>0.10418752488793601</v>
      </c>
      <c r="AL1041" s="272">
        <f>+SUMIFS(Resultados_Dic3!AG$3:AG$99980,Resultados_Dic3!$F$3:$F$99980,Produccion_UO!$K1041,Resultados_Dic3!$D$3:$D$99980,Produccion_UO!$L$1011,Resultados_Dic3!$E$3:$E$99980,Produccion_UO!$J1041,Resultados_Dic3!$A$3:$A$99980,Produccion_UO!$H1041)*$I$978</f>
        <v>0.105905016591958</v>
      </c>
      <c r="AM1041" s="272">
        <f>+SUMIFS(Resultados_Dic3!AH$3:AH$99980,Resultados_Dic3!$F$3:$F$99980,Produccion_UO!$K1041,Resultados_Dic3!$D$3:$D$99980,Produccion_UO!$L$1011,Resultados_Dic3!$E$3:$E$99980,Produccion_UO!$J1041,Resultados_Dic3!$A$3:$A$99980,Produccion_UO!$H1041)*$I$978</f>
        <v>0.1076</v>
      </c>
      <c r="AN1041" s="272">
        <f>+SUMIFS(Resultados_Dic3!AI$3:AI$99980,Resultados_Dic3!$F$3:$F$99980,Produccion_UO!$K1041,Resultados_Dic3!$D$3:$D$99980,Produccion_UO!$L$1011,Resultados_Dic3!$E$3:$E$99980,Produccion_UO!$J1041,Resultados_Dic3!$A$3:$A$99980,Produccion_UO!$H1041)*$I$978</f>
        <v>0.11003141532925199</v>
      </c>
      <c r="AO1041" s="272">
        <f>+SUMIFS(Resultados_Dic3!AJ$3:AJ$99980,Resultados_Dic3!$F$3:$F$99980,Produccion_UO!$K1041,Resultados_Dic3!$D$3:$D$99980,Produccion_UO!$L$1011,Resultados_Dic3!$E$3:$E$99980,Produccion_UO!$J1041,Resultados_Dic3!$A$3:$A$99980,Produccion_UO!$H1041)*$I$978</f>
        <v>0.112447122993878</v>
      </c>
      <c r="AP1041" s="272">
        <f>+SUMIFS(Resultados_Dic3!AK$3:AK$99980,Resultados_Dic3!$F$3:$F$99980,Produccion_UO!$K1041,Resultados_Dic3!$D$3:$D$99980,Produccion_UO!$L$1011,Resultados_Dic3!$E$3:$E$99980,Produccion_UO!$J1041,Resultados_Dic3!$A$3:$A$99980,Produccion_UO!$H1041)*$I$978</f>
        <v>0.114847122993878</v>
      </c>
      <c r="AQ1041" s="272">
        <f>+SUMIFS(Resultados_Dic3!AL$3:AL$99980,Resultados_Dic3!$F$3:$F$99980,Produccion_UO!$K1041,Resultados_Dic3!$D$3:$D$99980,Produccion_UO!$L$1011,Resultados_Dic3!$E$3:$E$99980,Produccion_UO!$J1041,Resultados_Dic3!$A$3:$A$99980,Produccion_UO!$H1041)*$I$978</f>
        <v>0.11723141532925201</v>
      </c>
      <c r="AR1041" s="227">
        <f>+SUMIFS(Resultados_Dic3!AM$3:AM$99980,Resultados_Dic3!$F$3:$F$99980,Produccion_UO!$K1041,Resultados_Dic3!$D$3:$D$99980,Produccion_UO!$L$1011,Resultados_Dic3!$E$3:$E$99980,Produccion_UO!$J1041,Resultados_Dic3!$A$3:$A$99980,Produccion_UO!$H1041)*$I$978</f>
        <v>0.1196</v>
      </c>
    </row>
    <row r="1042" spans="8:44" x14ac:dyDescent="0.25">
      <c r="H1042" s="17" t="str">
        <f t="shared" si="269"/>
        <v>DIC5</v>
      </c>
      <c r="I1042" s="24"/>
      <c r="J1042" s="24" t="s">
        <v>71</v>
      </c>
      <c r="K1042" s="108" t="s">
        <v>238</v>
      </c>
      <c r="L1042" s="264" t="s">
        <v>43</v>
      </c>
      <c r="M1042" s="271">
        <f>+SUMIFS(Resultados_Dic3!H$3:H$99980,Resultados_Dic3!$F$3:$F$99980,Produccion_UO!$K1042,Resultados_Dic3!$D$3:$D$99980,Produccion_UO!$L$1011,Resultados_Dic3!$E$3:$E$99980,Produccion_UO!$J1042,Resultados_Dic3!$A$3:$A$99980,Produccion_UO!$H1042)*$I$978</f>
        <v>4.1689999999999996</v>
      </c>
      <c r="N1042" s="272">
        <f>+SUMIFS(Resultados_Dic3!I$3:I$99980,Resultados_Dic3!$F$3:$F$99980,Produccion_UO!$K1042,Resultados_Dic3!$D$3:$D$99980,Produccion_UO!$L$1011,Resultados_Dic3!$E$3:$E$99980,Produccion_UO!$J1042,Resultados_Dic3!$A$3:$A$99980,Produccion_UO!$H1042)*$I$978</f>
        <v>4.0277000000000003</v>
      </c>
      <c r="O1042" s="272">
        <f>+SUMIFS(Resultados_Dic3!J$3:J$99980,Resultados_Dic3!$F$3:$F$99980,Produccion_UO!$K1042,Resultados_Dic3!$D$3:$D$99980,Produccion_UO!$L$1011,Resultados_Dic3!$E$3:$E$99980,Produccion_UO!$J1042,Resultados_Dic3!$A$3:$A$99980,Produccion_UO!$H1042)*$I$978</f>
        <v>4.06188816819851</v>
      </c>
      <c r="P1042" s="272">
        <f>+SUMIFS(Resultados_Dic3!K$3:K$99980,Resultados_Dic3!$F$3:$F$99980,Produccion_UO!$K1042,Resultados_Dic3!$D$3:$D$99980,Produccion_UO!$L$1011,Resultados_Dic3!$E$3:$E$99980,Produccion_UO!$J1042,Resultados_Dic3!$A$3:$A$99980,Produccion_UO!$H1042)*$I$978</f>
        <v>4.0913122522977696</v>
      </c>
      <c r="Q1042" s="272">
        <f>+SUMIFS(Resultados_Dic3!L$3:L$99980,Resultados_Dic3!$F$3:$F$99980,Produccion_UO!$K1042,Resultados_Dic3!$D$3:$D$99980,Produccion_UO!$L$1011,Resultados_Dic3!$E$3:$E$99980,Produccion_UO!$J1042,Resultados_Dic3!$A$3:$A$99980,Produccion_UO!$H1042)*$I$978</f>
        <v>4.1159722522977704</v>
      </c>
      <c r="R1042" s="272">
        <f>+SUMIFS(Resultados_Dic3!M$3:M$99980,Resultados_Dic3!$F$3:$F$99980,Produccion_UO!$K1042,Resultados_Dic3!$D$3:$D$99980,Produccion_UO!$L$1011,Resultados_Dic3!$E$3:$E$99980,Produccion_UO!$J1042,Resultados_Dic3!$A$3:$A$99980,Produccion_UO!$H1042)*$I$978</f>
        <v>4.1358681681985097</v>
      </c>
      <c r="S1042" s="272">
        <f>+SUMIFS(Resultados_Dic3!N$3:N$99980,Resultados_Dic3!$F$3:$F$99980,Produccion_UO!$K1042,Resultados_Dic3!$D$3:$D$99980,Produccion_UO!$L$1011,Resultados_Dic3!$E$3:$E$99980,Produccion_UO!$J1042,Resultados_Dic3!$A$3:$A$99980,Produccion_UO!$H1042)*$I$978</f>
        <v>4.1509999999999998</v>
      </c>
      <c r="T1042" s="272">
        <f>+SUMIFS(Resultados_Dic3!O$3:O$99980,Resultados_Dic3!$F$3:$F$99980,Produccion_UO!$K1042,Resultados_Dic3!$D$3:$D$99980,Produccion_UO!$L$1011,Resultados_Dic3!$E$3:$E$99980,Produccion_UO!$J1042,Resultados_Dic3!$A$3:$A$99980,Produccion_UO!$H1042)*$I$978</f>
        <v>4.1745852000461099</v>
      </c>
      <c r="U1042" s="272">
        <f>+SUMIFS(Resultados_Dic3!P$3:P$99980,Resultados_Dic3!$F$3:$F$99980,Produccion_UO!$K1042,Resultados_Dic3!$D$3:$D$99980,Produccion_UO!$L$1011,Resultados_Dic3!$E$3:$E$99980,Produccion_UO!$J1042,Resultados_Dic3!$A$3:$A$99980,Produccion_UO!$H1042)*$I$978</f>
        <v>4.1950978000691697</v>
      </c>
      <c r="V1042" s="272">
        <f>+SUMIFS(Resultados_Dic3!Q$3:Q$99980,Resultados_Dic3!$F$3:$F$99980,Produccion_UO!$K1042,Resultados_Dic3!$D$3:$D$99980,Produccion_UO!$L$1011,Resultados_Dic3!$E$3:$E$99980,Produccion_UO!$J1042,Resultados_Dic3!$A$3:$A$99980,Produccion_UO!$H1042)*$I$978</f>
        <v>4.2125378000691702</v>
      </c>
      <c r="W1042" s="272">
        <f>+SUMIFS(Resultados_Dic3!R$3:R$99980,Resultados_Dic3!$F$3:$F$99980,Produccion_UO!$K1042,Resultados_Dic3!$D$3:$D$99980,Produccion_UO!$L$1011,Resultados_Dic3!$E$3:$E$99980,Produccion_UO!$J1042,Resultados_Dic3!$A$3:$A$99980,Produccion_UO!$H1042)*$I$978</f>
        <v>4.2269052000461098</v>
      </c>
      <c r="X1042" s="272">
        <f>+SUMIFS(Resultados_Dic3!S$3:S$99980,Resultados_Dic3!$F$3:$F$99980,Produccion_UO!$K1042,Resultados_Dic3!$D$3:$D$99980,Produccion_UO!$L$1011,Resultados_Dic3!$E$3:$E$99980,Produccion_UO!$J1042,Resultados_Dic3!$A$3:$A$99980,Produccion_UO!$H1042)*$I$978</f>
        <v>4.2382</v>
      </c>
      <c r="Y1042" s="272">
        <f>+SUMIFS(Resultados_Dic3!T$3:T$99980,Resultados_Dic3!$F$3:$F$99980,Produccion_UO!$K1042,Resultados_Dic3!$D$3:$D$99980,Produccion_UO!$L$1011,Resultados_Dic3!$E$3:$E$99980,Produccion_UO!$J1042,Resultados_Dic3!$A$3:$A$99980,Produccion_UO!$H1042)*$I$978</f>
        <v>4.2563970764245198</v>
      </c>
      <c r="Z1042" s="272">
        <f>+SUMIFS(Resultados_Dic3!U$3:U$99980,Resultados_Dic3!$F$3:$F$99980,Produccion_UO!$K1042,Resultados_Dic3!$D$3:$D$99980,Produccion_UO!$L$1011,Resultados_Dic3!$E$3:$E$99980,Produccion_UO!$J1042,Resultados_Dic3!$A$3:$A$99980,Produccion_UO!$H1042)*$I$978</f>
        <v>4.2721756146367902</v>
      </c>
      <c r="AA1042" s="272">
        <f>+SUMIFS(Resultados_Dic3!V$3:V$99980,Resultados_Dic3!$F$3:$F$99980,Produccion_UO!$K1042,Resultados_Dic3!$D$3:$D$99980,Produccion_UO!$L$1011,Resultados_Dic3!$E$3:$E$99980,Produccion_UO!$J1042,Resultados_Dic3!$A$3:$A$99980,Produccion_UO!$H1042)*$I$978</f>
        <v>4.2855356146367898</v>
      </c>
      <c r="AB1042" s="272">
        <f>+SUMIFS(Resultados_Dic3!W$3:W$99980,Resultados_Dic3!$F$3:$F$99980,Produccion_UO!$K1042,Resultados_Dic3!$D$3:$D$99980,Produccion_UO!$L$1011,Resultados_Dic3!$E$3:$E$99980,Produccion_UO!$J1042,Resultados_Dic3!$A$3:$A$99980,Produccion_UO!$H1042)*$I$978</f>
        <v>4.2964770764245301</v>
      </c>
      <c r="AC1042" s="272">
        <f>+SUMIFS(Resultados_Dic3!X$3:X$99980,Resultados_Dic3!$F$3:$F$99980,Produccion_UO!$K1042,Resultados_Dic3!$D$3:$D$99980,Produccion_UO!$L$1011,Resultados_Dic3!$E$3:$E$99980,Produccion_UO!$J1042,Resultados_Dic3!$A$3:$A$99980,Produccion_UO!$H1042)*$I$978</f>
        <v>4.3050000000000104</v>
      </c>
      <c r="AD1042" s="272">
        <f>+SUMIFS(Resultados_Dic3!Y$3:Y$99980,Resultados_Dic3!$F$3:$F$99980,Produccion_UO!$K1042,Resultados_Dic3!$D$3:$D$99980,Produccion_UO!$L$1011,Resultados_Dic3!$E$3:$E$99980,Produccion_UO!$J1042,Resultados_Dic3!$A$3:$A$99980,Produccion_UO!$H1042)*$I$978</f>
        <v>4.3232109180216103</v>
      </c>
      <c r="AE1042" s="272">
        <f>+SUMIFS(Resultados_Dic3!Z$3:Z$99980,Resultados_Dic3!$F$3:$F$99980,Produccion_UO!$K1042,Resultados_Dic3!$D$3:$D$99980,Produccion_UO!$L$1011,Resultados_Dic3!$E$3:$E$99980,Produccion_UO!$J1042,Resultados_Dic3!$A$3:$A$99980,Produccion_UO!$H1042)*$I$978</f>
        <v>4.33898637703241</v>
      </c>
      <c r="AF1042" s="272">
        <f>+SUMIFS(Resultados_Dic3!AA$3:AA$99980,Resultados_Dic3!$F$3:$F$99980,Produccion_UO!$K1042,Resultados_Dic3!$D$3:$D$99980,Produccion_UO!$L$1011,Resultados_Dic3!$E$3:$E$99980,Produccion_UO!$J1042,Resultados_Dic3!$A$3:$A$99980,Produccion_UO!$H1042)*$I$978</f>
        <v>4.3523263770324103</v>
      </c>
      <c r="AG1042" s="272">
        <f>+SUMIFS(Resultados_Dic3!AB$3:AB$99980,Resultados_Dic3!$F$3:$F$99980,Produccion_UO!$K1042,Resultados_Dic3!$D$3:$D$99980,Produccion_UO!$L$1011,Resultados_Dic3!$E$3:$E$99980,Produccion_UO!$J1042,Resultados_Dic3!$A$3:$A$99980,Produccion_UO!$H1042)*$I$978</f>
        <v>4.3632309180216096</v>
      </c>
      <c r="AH1042" s="272">
        <f>+SUMIFS(Resultados_Dic3!AC$3:AC$99980,Resultados_Dic3!$F$3:$F$99980,Produccion_UO!$K1042,Resultados_Dic3!$D$3:$D$99980,Produccion_UO!$L$1011,Resultados_Dic3!$E$3:$E$99980,Produccion_UO!$J1042,Resultados_Dic3!$A$3:$A$99980,Produccion_UO!$H1042)*$I$978</f>
        <v>4.3716999999999997</v>
      </c>
      <c r="AI1042" s="272">
        <f>+SUMIFS(Resultados_Dic3!AD$3:AD$99980,Resultados_Dic3!$F$3:$F$99980,Produccion_UO!$K1042,Resultados_Dic3!$D$3:$D$99980,Produccion_UO!$L$1011,Resultados_Dic3!$E$3:$E$99980,Produccion_UO!$J1042,Resultados_Dic3!$A$3:$A$99980,Produccion_UO!$H1042)*$I$978</f>
        <v>4.3981089739167096</v>
      </c>
      <c r="AJ1042" s="272">
        <f>+SUMIFS(Resultados_Dic3!AE$3:AE$99980,Resultados_Dic3!$F$3:$F$99980,Produccion_UO!$K1042,Resultados_Dic3!$D$3:$D$99980,Produccion_UO!$L$1011,Resultados_Dic3!$E$3:$E$99980,Produccion_UO!$J1042,Resultados_Dic3!$A$3:$A$99980,Produccion_UO!$H1042)*$I$978</f>
        <v>4.4211534608750602</v>
      </c>
      <c r="AK1042" s="272">
        <f>+SUMIFS(Resultados_Dic3!AF$3:AF$99980,Resultados_Dic3!$F$3:$F$99980,Produccion_UO!$K1042,Resultados_Dic3!$D$3:$D$99980,Produccion_UO!$L$1011,Resultados_Dic3!$E$3:$E$99980,Produccion_UO!$J1042,Resultados_Dic3!$A$3:$A$99980,Produccion_UO!$H1042)*$I$978</f>
        <v>4.4408334608750604</v>
      </c>
      <c r="AL1042" s="272">
        <f>+SUMIFS(Resultados_Dic3!AG$3:AG$99980,Resultados_Dic3!$F$3:$F$99980,Produccion_UO!$K1042,Resultados_Dic3!$D$3:$D$99980,Produccion_UO!$L$1011,Resultados_Dic3!$E$3:$E$99980,Produccion_UO!$J1042,Resultados_Dic3!$A$3:$A$99980,Produccion_UO!$H1042)*$I$978</f>
        <v>4.4571489739167101</v>
      </c>
      <c r="AM1042" s="272">
        <f>+SUMIFS(Resultados_Dic3!AH$3:AH$99980,Resultados_Dic3!$F$3:$F$99980,Produccion_UO!$K1042,Resultados_Dic3!$D$3:$D$99980,Produccion_UO!$L$1011,Resultados_Dic3!$E$3:$E$99980,Produccion_UO!$J1042,Resultados_Dic3!$A$3:$A$99980,Produccion_UO!$H1042)*$I$978</f>
        <v>4.4701000000000004</v>
      </c>
      <c r="AN1042" s="272">
        <f>+SUMIFS(Resultados_Dic3!AI$3:AI$99980,Resultados_Dic3!$F$3:$F$99980,Produccion_UO!$K1042,Resultados_Dic3!$D$3:$D$99980,Produccion_UO!$L$1011,Resultados_Dic3!$E$3:$E$99980,Produccion_UO!$J1042,Resultados_Dic3!$A$3:$A$99980,Produccion_UO!$H1042)*$I$978</f>
        <v>4.5030791846845597</v>
      </c>
      <c r="AO1042" s="272">
        <f>+SUMIFS(Resultados_Dic3!AJ$3:AJ$99980,Resultados_Dic3!$F$3:$F$99980,Produccion_UO!$K1042,Resultados_Dic3!$D$3:$D$99980,Produccion_UO!$L$1011,Resultados_Dic3!$E$3:$E$99980,Produccion_UO!$J1042,Resultados_Dic3!$A$3:$A$99980,Produccion_UO!$H1042)*$I$978</f>
        <v>4.5320187770268401</v>
      </c>
      <c r="AP1042" s="272">
        <f>+SUMIFS(Resultados_Dic3!AK$3:AK$99980,Resultados_Dic3!$F$3:$F$99980,Produccion_UO!$K1042,Resultados_Dic3!$D$3:$D$99980,Produccion_UO!$L$1011,Resultados_Dic3!$E$3:$E$99980,Produccion_UO!$J1042,Resultados_Dic3!$A$3:$A$99980,Produccion_UO!$H1042)*$I$978</f>
        <v>4.5569187770268398</v>
      </c>
      <c r="AQ1042" s="272">
        <f>+SUMIFS(Resultados_Dic3!AL$3:AL$99980,Resultados_Dic3!$F$3:$F$99980,Produccion_UO!$K1042,Resultados_Dic3!$D$3:$D$99980,Produccion_UO!$L$1011,Resultados_Dic3!$E$3:$E$99980,Produccion_UO!$J1042,Resultados_Dic3!$A$3:$A$99980,Produccion_UO!$H1042)*$I$978</f>
        <v>4.5777791846845597</v>
      </c>
      <c r="AR1042" s="227">
        <f>+SUMIFS(Resultados_Dic3!AM$3:AM$99980,Resultados_Dic3!$F$3:$F$99980,Produccion_UO!$K1042,Resultados_Dic3!$D$3:$D$99980,Produccion_UO!$L$1011,Resultados_Dic3!$E$3:$E$99980,Produccion_UO!$J1042,Resultados_Dic3!$A$3:$A$99980,Produccion_UO!$H1042)*$I$978</f>
        <v>4.5945999999999998</v>
      </c>
    </row>
    <row r="1043" spans="8:44" x14ac:dyDescent="0.25">
      <c r="H1043" s="17" t="str">
        <f t="shared" si="269"/>
        <v>DIC5</v>
      </c>
      <c r="I1043" s="24"/>
      <c r="J1043" s="24" t="s">
        <v>158</v>
      </c>
      <c r="K1043" s="108" t="s">
        <v>238</v>
      </c>
      <c r="L1043" s="264" t="s">
        <v>755</v>
      </c>
      <c r="M1043" s="270">
        <f>+SUMIFS(Resultados_Dic3!H$3:H$99980,Resultados_Dic3!$F$3:$F$99980,Produccion_UO!$K1043,Resultados_Dic3!$D$3:$D$99980,Produccion_UO!$K1029,Resultados_Dic3!$E$3:$E$99980,Produccion_UO!$J1043,Resultados_Dic3!$A$3:$A$99980,Produccion_UO!$H1043)*$I$978</f>
        <v>5915.3014289008197</v>
      </c>
      <c r="N1043" s="270">
        <f>+SUMIFS(Resultados_Dic3!I$3:I$99980,Resultados_Dic3!$F$3:$F$99980,Produccion_UO!$K1043,Resultados_Dic3!$D$3:$D$99980,Produccion_UO!$K1029,Resultados_Dic3!$E$3:$E$99980,Produccion_UO!$J1043,Resultados_Dic3!$A$3:$A$99980,Produccion_UO!$H1043)*$I$978</f>
        <v>5415.5462786959497</v>
      </c>
      <c r="O1043" s="270">
        <f>+SUMIFS(Resultados_Dic3!J$3:J$99980,Resultados_Dic3!$F$3:$F$99980,Produccion_UO!$K1043,Resultados_Dic3!$D$3:$D$99980,Produccion_UO!$K1029,Resultados_Dic3!$E$3:$E$99980,Produccion_UO!$J1043,Resultados_Dic3!$A$3:$A$99980,Produccion_UO!$H1043)*$I$978</f>
        <v>5575.1997345659202</v>
      </c>
      <c r="P1043" s="270">
        <f>+SUMIFS(Resultados_Dic3!K$3:K$99980,Resultados_Dic3!$F$3:$F$99980,Produccion_UO!$K1043,Resultados_Dic3!$D$3:$D$99980,Produccion_UO!$K1029,Resultados_Dic3!$E$3:$E$99980,Produccion_UO!$J1043,Resultados_Dic3!$A$3:$A$99980,Produccion_UO!$H1043)*$I$978</f>
        <v>5734.9153048531898</v>
      </c>
      <c r="Q1043" s="270">
        <f>+SUMIFS(Resultados_Dic3!L$3:L$99980,Resultados_Dic3!$F$3:$F$99980,Produccion_UO!$K1043,Resultados_Dic3!$D$3:$D$99980,Produccion_UO!$K1029,Resultados_Dic3!$E$3:$E$99980,Produccion_UO!$J1043,Resultados_Dic3!$A$3:$A$99980,Produccion_UO!$H1043)*$I$978</f>
        <v>5894.6929895577596</v>
      </c>
      <c r="R1043" s="270">
        <f>+SUMIFS(Resultados_Dic3!M$3:M$99980,Resultados_Dic3!$F$3:$F$99980,Produccion_UO!$K1043,Resultados_Dic3!$D$3:$D$99980,Produccion_UO!$K1029,Resultados_Dic3!$E$3:$E$99980,Produccion_UO!$J1043,Resultados_Dic3!$A$3:$A$99980,Produccion_UO!$H1043)*$I$978</f>
        <v>6054.5327886796304</v>
      </c>
      <c r="S1043" s="270">
        <f>+SUMIFS(Resultados_Dic3!N$3:N$99980,Resultados_Dic3!$F$3:$F$99980,Produccion_UO!$K1043,Resultados_Dic3!$D$3:$D$99980,Produccion_UO!$K1029,Resultados_Dic3!$E$3:$E$99980,Produccion_UO!$J1043,Resultados_Dic3!$A$3:$A$99980,Produccion_UO!$H1043)*$I$978</f>
        <v>6214.4347022187903</v>
      </c>
      <c r="T1043" s="270">
        <f>+SUMIFS(Resultados_Dic3!O$3:O$99980,Resultados_Dic3!$F$3:$F$99980,Produccion_UO!$K1043,Resultados_Dic3!$D$3:$D$99980,Produccion_UO!$K1029,Resultados_Dic3!$E$3:$E$99980,Produccion_UO!$J1043,Resultados_Dic3!$A$3:$A$99980,Produccion_UO!$H1043)*$I$978</f>
        <v>6354.8193814629503</v>
      </c>
      <c r="U1043" s="270">
        <f>+SUMIFS(Resultados_Dic3!P$3:P$99980,Resultados_Dic3!$F$3:$F$99980,Produccion_UO!$K1043,Resultados_Dic3!$D$3:$D$99980,Produccion_UO!$K1029,Resultados_Dic3!$E$3:$E$99980,Produccion_UO!$J1043,Resultados_Dic3!$A$3:$A$99980,Produccion_UO!$H1043)*$I$978</f>
        <v>6495.2285500385196</v>
      </c>
      <c r="V1043" s="270">
        <f>+SUMIFS(Resultados_Dic3!Q$3:Q$99980,Resultados_Dic3!$F$3:$F$99980,Produccion_UO!$K1043,Resultados_Dic3!$D$3:$D$99980,Produccion_UO!$K1029,Resultados_Dic3!$E$3:$E$99980,Produccion_UO!$J1043,Resultados_Dic3!$A$3:$A$99980,Produccion_UO!$H1043)*$I$978</f>
        <v>6635.6622079455101</v>
      </c>
      <c r="W1043" s="270">
        <f>+SUMIFS(Resultados_Dic3!R$3:R$99980,Resultados_Dic3!$F$3:$F$99980,Produccion_UO!$K1043,Resultados_Dic3!$D$3:$D$99980,Produccion_UO!$K1029,Resultados_Dic3!$E$3:$E$99980,Produccion_UO!$J1043,Resultados_Dic3!$A$3:$A$99980,Produccion_UO!$H1043)*$I$978</f>
        <v>6776.1203551839199</v>
      </c>
      <c r="X1043" s="270">
        <f>+SUMIFS(Resultados_Dic3!S$3:S$99980,Resultados_Dic3!$F$3:$F$99980,Produccion_UO!$K1043,Resultados_Dic3!$D$3:$D$99980,Produccion_UO!$K1029,Resultados_Dic3!$E$3:$E$99980,Produccion_UO!$J1043,Resultados_Dic3!$A$3:$A$99980,Produccion_UO!$H1043)*$I$978</f>
        <v>6916.6029917537298</v>
      </c>
      <c r="Y1043" s="270">
        <f>+SUMIFS(Resultados_Dic3!T$3:T$99980,Resultados_Dic3!$F$3:$F$99980,Produccion_UO!$K1043,Resultados_Dic3!$D$3:$D$99980,Produccion_UO!$K1029,Resultados_Dic3!$E$3:$E$99980,Produccion_UO!$J1043,Resultados_Dic3!$A$3:$A$99980,Produccion_UO!$H1043)*$I$978</f>
        <v>7050.5516861365904</v>
      </c>
      <c r="Z1043" s="270">
        <f>+SUMIFS(Resultados_Dic3!U$3:U$99980,Resultados_Dic3!$F$3:$F$99980,Produccion_UO!$K1043,Resultados_Dic3!$D$3:$D$99980,Produccion_UO!$K1029,Resultados_Dic3!$E$3:$E$99980,Produccion_UO!$J1043,Resultados_Dic3!$A$3:$A$99980,Produccion_UO!$H1043)*$I$978</f>
        <v>7184.5084496814998</v>
      </c>
      <c r="AA1043" s="270">
        <f>+SUMIFS(Resultados_Dic3!V$3:V$99980,Resultados_Dic3!$F$3:$F$99980,Produccion_UO!$K1043,Resultados_Dic3!$D$3:$D$99980,Produccion_UO!$K1029,Resultados_Dic3!$E$3:$E$99980,Produccion_UO!$J1043,Resultados_Dic3!$A$3:$A$99980,Produccion_UO!$H1043)*$I$978</f>
        <v>7318.4732823884497</v>
      </c>
      <c r="AB1043" s="270">
        <f>+SUMIFS(Resultados_Dic3!W$3:W$99980,Resultados_Dic3!$F$3:$F$99980,Produccion_UO!$K1043,Resultados_Dic3!$D$3:$D$99980,Produccion_UO!$K1029,Resultados_Dic3!$E$3:$E$99980,Produccion_UO!$J1043,Resultados_Dic3!$A$3:$A$99980,Produccion_UO!$H1043)*$I$978</f>
        <v>7452.4461842574501</v>
      </c>
      <c r="AC1043" s="270">
        <f>+SUMIFS(Resultados_Dic3!X$3:X$99980,Resultados_Dic3!$F$3:$F$99980,Produccion_UO!$K1043,Resultados_Dic3!$D$3:$D$99980,Produccion_UO!$K1029,Resultados_Dic3!$E$3:$E$99980,Produccion_UO!$J1043,Resultados_Dic3!$A$3:$A$99980,Produccion_UO!$H1043)*$I$978</f>
        <v>7586.4271552884902</v>
      </c>
      <c r="AD1043" s="270">
        <f>+SUMIFS(Resultados_Dic3!Y$3:Y$99980,Resultados_Dic3!$F$3:$F$99980,Produccion_UO!$K1043,Resultados_Dic3!$D$3:$D$99980,Produccion_UO!$K1029,Resultados_Dic3!$E$3:$E$99980,Produccion_UO!$J1043,Resultados_Dic3!$A$3:$A$99980,Produccion_UO!$H1043)*$I$978</f>
        <v>7732.3936608089498</v>
      </c>
      <c r="AE1043" s="270">
        <f>+SUMIFS(Resultados_Dic3!Z$3:Z$99980,Resultados_Dic3!$F$3:$F$99980,Produccion_UO!$K1043,Resultados_Dic3!$D$3:$D$99980,Produccion_UO!$K1029,Resultados_Dic3!$E$3:$E$99980,Produccion_UO!$J1043,Resultados_Dic3!$A$3:$A$99980,Produccion_UO!$H1043)*$I$978</f>
        <v>7878.0939486158504</v>
      </c>
      <c r="AF1043" s="270">
        <f>+SUMIFS(Resultados_Dic3!AA$3:AA$99980,Resultados_Dic3!$F$3:$F$99980,Produccion_UO!$K1043,Resultados_Dic3!$D$3:$D$99980,Produccion_UO!$K1029,Resultados_Dic3!$E$3:$E$99980,Produccion_UO!$J1043,Resultados_Dic3!$A$3:$A$99980,Produccion_UO!$H1043)*$I$978</f>
        <v>8024.0663002257597</v>
      </c>
      <c r="AG1043" s="270">
        <f>+SUMIFS(Resultados_Dic3!AB$3:AB$99980,Resultados_Dic3!$F$3:$F$99980,Produccion_UO!$K1043,Resultados_Dic3!$D$3:$D$99980,Produccion_UO!$K1029,Resultados_Dic3!$E$3:$E$99980,Produccion_UO!$J1043,Resultados_Dic3!$A$3:$A$99980,Produccion_UO!$H1043)*$I$978</f>
        <v>8170.0429468228203</v>
      </c>
      <c r="AH1043" s="270">
        <f>+SUMIFS(Resultados_Dic3!AC$3:AC$99980,Resultados_Dic3!$F$3:$F$99980,Produccion_UO!$K1043,Resultados_Dic3!$D$3:$D$99980,Produccion_UO!$K1029,Resultados_Dic3!$E$3:$E$99980,Produccion_UO!$J1043,Resultados_Dic3!$A$3:$A$99980,Produccion_UO!$H1043)*$I$978</f>
        <v>8316.0238884070095</v>
      </c>
      <c r="AI1043" s="270">
        <f>+SUMIFS(Resultados_Dic3!AD$3:AD$99980,Resultados_Dic3!$F$3:$F$99980,Produccion_UO!$K1043,Resultados_Dic3!$D$3:$D$99980,Produccion_UO!$K1029,Resultados_Dic3!$E$3:$E$99980,Produccion_UO!$J1043,Resultados_Dic3!$A$3:$A$99980,Produccion_UO!$H1043)*$I$978</f>
        <v>8508.3702347649505</v>
      </c>
      <c r="AJ1043" s="270">
        <f>+SUMIFS(Resultados_Dic3!AE$3:AE$99980,Resultados_Dic3!$F$3:$F$99980,Produccion_UO!$K1043,Resultados_Dic3!$D$3:$D$99980,Produccion_UO!$K1029,Resultados_Dic3!$E$3:$E$99980,Produccion_UO!$J1043,Resultados_Dic3!$A$3:$A$99980,Produccion_UO!$H1043)*$I$978</f>
        <v>8700.7312185990995</v>
      </c>
      <c r="AK1043" s="270">
        <f>+SUMIFS(Resultados_Dic3!AF$3:AF$99980,Resultados_Dic3!$F$3:$F$99980,Produccion_UO!$K1043,Resultados_Dic3!$D$3:$D$99980,Produccion_UO!$K1029,Resultados_Dic3!$E$3:$E$99980,Produccion_UO!$J1043,Resultados_Dic3!$A$3:$A$99980,Produccion_UO!$H1043)*$I$978</f>
        <v>8893.1068399094202</v>
      </c>
      <c r="AL1043" s="270">
        <f>+SUMIFS(Resultados_Dic3!AG$3:AG$99980,Resultados_Dic3!$F$3:$F$99980,Produccion_UO!$K1043,Resultados_Dic3!$D$3:$D$99980,Produccion_UO!$K1029,Resultados_Dic3!$E$3:$E$99980,Produccion_UO!$J1043,Resultados_Dic3!$A$3:$A$99980,Produccion_UO!$H1043)*$I$978</f>
        <v>9085.4970986959397</v>
      </c>
      <c r="AM1043" s="270">
        <f>+SUMIFS(Resultados_Dic3!AH$3:AH$99980,Resultados_Dic3!$F$3:$F$99980,Produccion_UO!$K1043,Resultados_Dic3!$D$3:$D$99980,Produccion_UO!$K1029,Resultados_Dic3!$E$3:$E$99980,Produccion_UO!$J1043,Resultados_Dic3!$A$3:$A$99980,Produccion_UO!$H1043)*$I$978</f>
        <v>9277.90199495864</v>
      </c>
      <c r="AN1043" s="270">
        <f>+SUMIFS(Resultados_Dic3!AI$3:AI$99980,Resultados_Dic3!$F$3:$F$99980,Produccion_UO!$K1043,Resultados_Dic3!$D$3:$D$99980,Produccion_UO!$K1029,Resultados_Dic3!$E$3:$E$99980,Produccion_UO!$J1043,Resultados_Dic3!$A$3:$A$99980,Produccion_UO!$H1043)*$I$978</f>
        <v>9515.1879565266408</v>
      </c>
      <c r="AO1043" s="270">
        <f>+SUMIFS(Resultados_Dic3!AJ$3:AJ$99980,Resultados_Dic3!$F$3:$F$99980,Produccion_UO!$K1043,Resultados_Dic3!$D$3:$D$99980,Produccion_UO!$K1029,Resultados_Dic3!$E$3:$E$99980,Produccion_UO!$J1043,Resultados_Dic3!$A$3:$A$99980,Produccion_UO!$H1043)*$I$978</f>
        <v>9752.4953761009692</v>
      </c>
      <c r="AP1043" s="270">
        <f>+SUMIFS(Resultados_Dic3!AK$3:AK$99980,Resultados_Dic3!$F$3:$F$99980,Produccion_UO!$K1043,Resultados_Dic3!$D$3:$D$99980,Produccion_UO!$K1029,Resultados_Dic3!$E$3:$E$99980,Produccion_UO!$J1043,Resultados_Dic3!$A$3:$A$99980,Produccion_UO!$H1043)*$I$978</f>
        <v>9989.8242536816306</v>
      </c>
      <c r="AQ1043" s="270">
        <f>+SUMIFS(Resultados_Dic3!AL$3:AL$99980,Resultados_Dic3!$F$3:$F$99980,Produccion_UO!$K1043,Resultados_Dic3!$D$3:$D$99980,Produccion_UO!$K1029,Resultados_Dic3!$E$3:$E$99980,Produccion_UO!$J1043,Resultados_Dic3!$A$3:$A$99980,Produccion_UO!$H1043)*$I$978</f>
        <v>10227.174589268599</v>
      </c>
      <c r="AR1043" s="270">
        <f>+SUMIFS(Resultados_Dic3!AM$3:AM$99980,Resultados_Dic3!$F$3:$F$99980,Produccion_UO!$K1043,Resultados_Dic3!$D$3:$D$99980,Produccion_UO!$K1029,Resultados_Dic3!$E$3:$E$99980,Produccion_UO!$J1043,Resultados_Dic3!$A$3:$A$99980,Produccion_UO!$H1043)*$I$978</f>
        <v>10464.546382862</v>
      </c>
    </row>
    <row r="1046" spans="8:44" x14ac:dyDescent="0.25">
      <c r="M1046" s="21"/>
    </row>
    <row r="1047" spans="8:44" ht="21" x14ac:dyDescent="0.35">
      <c r="K1047" s="312" t="s">
        <v>791</v>
      </c>
    </row>
    <row r="1049" spans="8:44" ht="21" x14ac:dyDescent="0.35">
      <c r="K1049" s="312" t="s">
        <v>792</v>
      </c>
    </row>
    <row r="1050" spans="8:44" x14ac:dyDescent="0.25">
      <c r="H1050" s="17" t="str">
        <f t="shared" ref="H1050:H1059" si="270">+IF(OR(J1050="OIL",J1050="OIL-eq"),$I$5,IF(J1050="GAS",$I$4,IF(J1050="GSL",$I$8,IF(J1050="DSL",$I$9,IF(J1050="KER",$I$10,IF(J1050="LPG",$I$11,IF(J1050="HFO",$I$12,IF(J1050="AVG",$I$13,IF(J1050="RFG",$I$14,IF(J1050="ELC",$I$15,$I$16))))))))))</f>
        <v>Kb/d</v>
      </c>
      <c r="I1050" s="115">
        <f t="shared" ref="I1050:I1059" si="271">+IF(OR(J1050="OIL",J1050="OIL-eq"),$H$5,IF(J1050="GAS",$H$4,IF(J1050="GSL",$H$8,IF(J1050="DSL",$H$9,IF(J1050="KER",$H$10,IF(J1050="LPG",$H$11,IF(J1050="HFO",$H$12,IF(J1050="AVG",$H$13,IF(J1050="RFG",$H$14,IF(J1050="ELC",$H$15,$H$16))))))))))</f>
        <v>0.44987291090267001</v>
      </c>
      <c r="J1050" s="300" t="s">
        <v>435</v>
      </c>
      <c r="K1050" s="108" t="s">
        <v>389</v>
      </c>
      <c r="L1050" s="108" t="s">
        <v>377</v>
      </c>
    </row>
    <row r="1051" spans="8:44" x14ac:dyDescent="0.25">
      <c r="H1051" s="17" t="str">
        <f t="shared" si="270"/>
        <v>MPC/d</v>
      </c>
      <c r="I1051" s="115">
        <f t="shared" si="271"/>
        <v>2.7126000271260002</v>
      </c>
      <c r="J1051" s="300" t="s">
        <v>37</v>
      </c>
      <c r="K1051" s="159"/>
      <c r="L1051" s="159"/>
    </row>
    <row r="1052" spans="8:44" x14ac:dyDescent="0.25">
      <c r="H1052" s="17" t="str">
        <f t="shared" si="270"/>
        <v>Kb/d</v>
      </c>
      <c r="I1052" s="115">
        <f t="shared" si="271"/>
        <v>0.48319683022879367</v>
      </c>
      <c r="J1052" s="300" t="s">
        <v>34</v>
      </c>
      <c r="K1052" s="159"/>
      <c r="L1052" s="159"/>
    </row>
    <row r="1053" spans="8:44" x14ac:dyDescent="0.25">
      <c r="H1053" s="17" t="str">
        <f t="shared" si="270"/>
        <v>Kb/d</v>
      </c>
      <c r="I1053" s="115">
        <f t="shared" si="271"/>
        <v>0.51401989256984237</v>
      </c>
      <c r="J1053" s="300" t="s">
        <v>38</v>
      </c>
      <c r="K1053" s="159"/>
      <c r="L1053" s="159"/>
    </row>
    <row r="1054" spans="8:44" x14ac:dyDescent="0.25">
      <c r="H1054" s="17" t="str">
        <f t="shared" si="270"/>
        <v>Kb/d</v>
      </c>
      <c r="I1054" s="115">
        <f t="shared" si="271"/>
        <v>0.50178132369913186</v>
      </c>
      <c r="J1054" s="300" t="s">
        <v>39</v>
      </c>
      <c r="K1054" s="159"/>
      <c r="L1054" s="159"/>
    </row>
    <row r="1055" spans="8:44" x14ac:dyDescent="0.25">
      <c r="H1055" s="17" t="str">
        <f t="shared" si="270"/>
        <v>Kb/d</v>
      </c>
      <c r="I1055" s="115">
        <f t="shared" si="271"/>
        <v>0.58168280836459885</v>
      </c>
      <c r="J1055" s="300" t="s">
        <v>41</v>
      </c>
      <c r="K1055" s="159"/>
      <c r="L1055" s="159"/>
    </row>
    <row r="1056" spans="8:44" x14ac:dyDescent="0.25">
      <c r="H1056" s="17" t="str">
        <f t="shared" si="270"/>
        <v>Kb/d</v>
      </c>
      <c r="I1056" s="115">
        <f t="shared" si="271"/>
        <v>0.67480936635400501</v>
      </c>
      <c r="J1056" s="300" t="s">
        <v>43</v>
      </c>
      <c r="K1056" s="159"/>
      <c r="L1056" s="159"/>
      <c r="M1056" s="22"/>
    </row>
    <row r="1057" spans="1:46" x14ac:dyDescent="0.25">
      <c r="H1057" s="17" t="str">
        <f t="shared" si="270"/>
        <v>Kb/d</v>
      </c>
      <c r="I1057" s="115">
        <f t="shared" si="271"/>
        <v>0.65387256023800955</v>
      </c>
      <c r="J1057" s="300" t="s">
        <v>339</v>
      </c>
      <c r="K1057" s="238"/>
      <c r="L1057" s="238"/>
    </row>
    <row r="1058" spans="1:46" x14ac:dyDescent="0.25">
      <c r="H1058" s="17" t="str">
        <f t="shared" si="270"/>
        <v>Kb/d</v>
      </c>
      <c r="I1058" s="115">
        <f t="shared" si="271"/>
        <v>0.5755726948313572</v>
      </c>
      <c r="J1058" s="300" t="s">
        <v>32</v>
      </c>
      <c r="K1058" s="238"/>
      <c r="L1058" s="238"/>
    </row>
    <row r="1059" spans="1:46" x14ac:dyDescent="0.25">
      <c r="H1059" s="17" t="str">
        <f t="shared" si="270"/>
        <v>GWh/año</v>
      </c>
      <c r="I1059" s="115">
        <f t="shared" si="271"/>
        <v>277.77777777777777</v>
      </c>
      <c r="J1059" s="309" t="s">
        <v>348</v>
      </c>
      <c r="K1059" s="238"/>
      <c r="L1059" s="238"/>
    </row>
    <row r="1060" spans="1:46" x14ac:dyDescent="0.25">
      <c r="H1060" s="303" t="s">
        <v>752</v>
      </c>
      <c r="I1060" s="115">
        <v>1</v>
      </c>
      <c r="J1060" s="299" t="s">
        <v>505</v>
      </c>
      <c r="K1060" s="238"/>
      <c r="L1060" s="238"/>
    </row>
    <row r="1061" spans="1:46" x14ac:dyDescent="0.25">
      <c r="H1061" s="303" t="s">
        <v>817</v>
      </c>
      <c r="I1061" s="17">
        <f>+H18</f>
        <v>7017.5438596491222</v>
      </c>
      <c r="J1061" s="299" t="s">
        <v>786</v>
      </c>
    </row>
    <row r="1062" spans="1:46" x14ac:dyDescent="0.25">
      <c r="I1062" s="266"/>
      <c r="M1062" s="251">
        <v>2019</v>
      </c>
      <c r="N1062" s="251">
        <v>2020</v>
      </c>
      <c r="O1062" s="251">
        <v>2021</v>
      </c>
      <c r="P1062" s="251">
        <v>2022</v>
      </c>
      <c r="Q1062" s="251">
        <v>2023</v>
      </c>
      <c r="R1062" s="251">
        <v>2024</v>
      </c>
      <c r="S1062" s="251">
        <v>2025</v>
      </c>
      <c r="T1062" s="251">
        <v>2026</v>
      </c>
      <c r="U1062" s="251">
        <v>2027</v>
      </c>
      <c r="V1062" s="251">
        <v>2028</v>
      </c>
      <c r="W1062" s="251">
        <v>2029</v>
      </c>
      <c r="X1062" s="251">
        <v>2030</v>
      </c>
      <c r="Y1062" s="251">
        <v>2031</v>
      </c>
      <c r="Z1062" s="251">
        <v>2032</v>
      </c>
      <c r="AA1062" s="251">
        <v>2033</v>
      </c>
      <c r="AB1062" s="251">
        <v>2034</v>
      </c>
      <c r="AC1062" s="251">
        <v>2035</v>
      </c>
      <c r="AD1062" s="251">
        <v>2036</v>
      </c>
      <c r="AE1062" s="251">
        <v>2037</v>
      </c>
      <c r="AF1062" s="251">
        <v>2038</v>
      </c>
      <c r="AG1062" s="251">
        <v>2039</v>
      </c>
      <c r="AH1062" s="251">
        <v>2040</v>
      </c>
      <c r="AI1062" s="251">
        <v>2041</v>
      </c>
      <c r="AJ1062" s="251">
        <v>2042</v>
      </c>
      <c r="AK1062" s="251">
        <v>2043</v>
      </c>
      <c r="AL1062" s="251">
        <v>2044</v>
      </c>
      <c r="AM1062" s="251">
        <v>2045</v>
      </c>
      <c r="AN1062" s="251">
        <v>2046</v>
      </c>
      <c r="AO1062" s="251">
        <v>2047</v>
      </c>
      <c r="AP1062" s="251">
        <v>2048</v>
      </c>
      <c r="AQ1062" s="251">
        <v>2049</v>
      </c>
      <c r="AR1062" s="251">
        <v>2050</v>
      </c>
    </row>
    <row r="1063" spans="1:46" x14ac:dyDescent="0.25">
      <c r="H1063" s="17" t="str">
        <f t="shared" ref="H1063:H1100" si="272">+$B$1</f>
        <v>DIC5</v>
      </c>
      <c r="I1063" s="24"/>
      <c r="J1063" s="24"/>
      <c r="K1063" s="286"/>
      <c r="L1063" s="302" t="s">
        <v>793</v>
      </c>
      <c r="M1063" s="270">
        <f>+SUMIFS(Resultados_Dic3!H$3:H$99980,Resultados_Dic3!$F$3:$F$99980,Produccion_UO!$K1063,Resultados_Dic3!$D$3:$D$99980,Produccion_UO!$L$1011,Resultados_Dic3!$E$3:$E$99980,Produccion_UO!$J1063,Resultados_Dic3!$A$3:$A$99980,Produccion_UO!$H1063)*$I$978</f>
        <v>0</v>
      </c>
      <c r="N1063" s="21">
        <f>+SUMIFS(Resultados_Dic3!I$3:I$99980,Resultados_Dic3!$F$3:$F$99980,Produccion_UO!$K1063,Resultados_Dic3!$D$3:$D$99980,Produccion_UO!$L$1011,Resultados_Dic3!$E$3:$E$99980,Produccion_UO!$J1063,Resultados_Dic3!$A$3:$A$99980,Produccion_UO!$H1063)*$I$978</f>
        <v>0</v>
      </c>
      <c r="O1063" s="21">
        <f>+SUMIFS(Resultados_Dic3!J$3:J$99980,Resultados_Dic3!$F$3:$F$99980,Produccion_UO!$K1063,Resultados_Dic3!$D$3:$D$99980,Produccion_UO!$L$1011,Resultados_Dic3!$E$3:$E$99980,Produccion_UO!$J1063,Resultados_Dic3!$A$3:$A$99980,Produccion_UO!$H1063)*$I$978</f>
        <v>0</v>
      </c>
      <c r="P1063" s="21">
        <f>+SUMIFS(Resultados_Dic3!K$3:K$99980,Resultados_Dic3!$F$3:$F$99980,Produccion_UO!$K1063,Resultados_Dic3!$D$3:$D$99980,Produccion_UO!$L$1011,Resultados_Dic3!$E$3:$E$99980,Produccion_UO!$J1063,Resultados_Dic3!$A$3:$A$99980,Produccion_UO!$H1063)*$I$978</f>
        <v>0</v>
      </c>
      <c r="Q1063" s="21">
        <f>+SUMIFS(Resultados_Dic3!L$3:L$99980,Resultados_Dic3!$F$3:$F$99980,Produccion_UO!$K1063,Resultados_Dic3!$D$3:$D$99980,Produccion_UO!$L$1011,Resultados_Dic3!$E$3:$E$99980,Produccion_UO!$J1063,Resultados_Dic3!$A$3:$A$99980,Produccion_UO!$H1063)*$I$978</f>
        <v>0</v>
      </c>
      <c r="R1063" s="21">
        <f>+SUMIFS(Resultados_Dic3!M$3:M$99980,Resultados_Dic3!$F$3:$F$99980,Produccion_UO!$K1063,Resultados_Dic3!$D$3:$D$99980,Produccion_UO!$L$1011,Resultados_Dic3!$E$3:$E$99980,Produccion_UO!$J1063,Resultados_Dic3!$A$3:$A$99980,Produccion_UO!$H1063)*$I$978</f>
        <v>0</v>
      </c>
      <c r="S1063" s="21">
        <f>+SUMIFS(Resultados_Dic3!N$3:N$99980,Resultados_Dic3!$F$3:$F$99980,Produccion_UO!$K1063,Resultados_Dic3!$D$3:$D$99980,Produccion_UO!$L$1011,Resultados_Dic3!$E$3:$E$99980,Produccion_UO!$J1063,Resultados_Dic3!$A$3:$A$99980,Produccion_UO!$H1063)*$I$978</f>
        <v>0</v>
      </c>
      <c r="T1063" s="21">
        <f>+SUMIFS(Resultados_Dic3!O$3:O$99980,Resultados_Dic3!$F$3:$F$99980,Produccion_UO!$K1063,Resultados_Dic3!$D$3:$D$99980,Produccion_UO!$L$1011,Resultados_Dic3!$E$3:$E$99980,Produccion_UO!$J1063,Resultados_Dic3!$A$3:$A$99980,Produccion_UO!$H1063)*$I$978</f>
        <v>0</v>
      </c>
      <c r="U1063" s="21">
        <f>+SUMIFS(Resultados_Dic3!P$3:P$99980,Resultados_Dic3!$F$3:$F$99980,Produccion_UO!$K1063,Resultados_Dic3!$D$3:$D$99980,Produccion_UO!$L$1011,Resultados_Dic3!$E$3:$E$99980,Produccion_UO!$J1063,Resultados_Dic3!$A$3:$A$99980,Produccion_UO!$H1063)*$I$978</f>
        <v>0</v>
      </c>
      <c r="V1063" s="21">
        <f>+SUMIFS(Resultados_Dic3!Q$3:Q$99980,Resultados_Dic3!$F$3:$F$99980,Produccion_UO!$K1063,Resultados_Dic3!$D$3:$D$99980,Produccion_UO!$L$1011,Resultados_Dic3!$E$3:$E$99980,Produccion_UO!$J1063,Resultados_Dic3!$A$3:$A$99980,Produccion_UO!$H1063)*$I$978</f>
        <v>0</v>
      </c>
      <c r="W1063" s="21">
        <f>+SUMIFS(Resultados_Dic3!R$3:R$99980,Resultados_Dic3!$F$3:$F$99980,Produccion_UO!$K1063,Resultados_Dic3!$D$3:$D$99980,Produccion_UO!$L$1011,Resultados_Dic3!$E$3:$E$99980,Produccion_UO!$J1063,Resultados_Dic3!$A$3:$A$99980,Produccion_UO!$H1063)*$I$978</f>
        <v>0</v>
      </c>
      <c r="X1063" s="21">
        <f>+SUMIFS(Resultados_Dic3!S$3:S$99980,Resultados_Dic3!$F$3:$F$99980,Produccion_UO!$K1063,Resultados_Dic3!$D$3:$D$99980,Produccion_UO!$L$1011,Resultados_Dic3!$E$3:$E$99980,Produccion_UO!$J1063,Resultados_Dic3!$A$3:$A$99980,Produccion_UO!$H1063)*$I$978</f>
        <v>0</v>
      </c>
      <c r="Y1063" s="21">
        <f>+SUMIFS(Resultados_Dic3!T$3:T$99980,Resultados_Dic3!$F$3:$F$99980,Produccion_UO!$K1063,Resultados_Dic3!$D$3:$D$99980,Produccion_UO!$L$1011,Resultados_Dic3!$E$3:$E$99980,Produccion_UO!$J1063,Resultados_Dic3!$A$3:$A$99980,Produccion_UO!$H1063)*$I$978</f>
        <v>0</v>
      </c>
      <c r="Z1063" s="21">
        <f>+SUMIFS(Resultados_Dic3!U$3:U$99980,Resultados_Dic3!$F$3:$F$99980,Produccion_UO!$K1063,Resultados_Dic3!$D$3:$D$99980,Produccion_UO!$L$1011,Resultados_Dic3!$E$3:$E$99980,Produccion_UO!$J1063,Resultados_Dic3!$A$3:$A$99980,Produccion_UO!$H1063)*$I$978</f>
        <v>0</v>
      </c>
      <c r="AA1063" s="21">
        <f>+SUMIFS(Resultados_Dic3!V$3:V$99980,Resultados_Dic3!$F$3:$F$99980,Produccion_UO!$K1063,Resultados_Dic3!$D$3:$D$99980,Produccion_UO!$L$1011,Resultados_Dic3!$E$3:$E$99980,Produccion_UO!$J1063,Resultados_Dic3!$A$3:$A$99980,Produccion_UO!$H1063)*$I$978</f>
        <v>0</v>
      </c>
      <c r="AB1063" s="21">
        <f>+SUMIFS(Resultados_Dic3!W$3:W$99980,Resultados_Dic3!$F$3:$F$99980,Produccion_UO!$K1063,Resultados_Dic3!$D$3:$D$99980,Produccion_UO!$L$1011,Resultados_Dic3!$E$3:$E$99980,Produccion_UO!$J1063,Resultados_Dic3!$A$3:$A$99980,Produccion_UO!$H1063)*$I$978</f>
        <v>0</v>
      </c>
      <c r="AC1063" s="21">
        <f>+SUMIFS(Resultados_Dic3!X$3:X$99980,Resultados_Dic3!$F$3:$F$99980,Produccion_UO!$K1063,Resultados_Dic3!$D$3:$D$99980,Produccion_UO!$L$1011,Resultados_Dic3!$E$3:$E$99980,Produccion_UO!$J1063,Resultados_Dic3!$A$3:$A$99980,Produccion_UO!$H1063)*$I$978</f>
        <v>0</v>
      </c>
      <c r="AD1063" s="21">
        <f>+SUMIFS(Resultados_Dic3!Y$3:Y$99980,Resultados_Dic3!$F$3:$F$99980,Produccion_UO!$K1063,Resultados_Dic3!$D$3:$D$99980,Produccion_UO!$L$1011,Resultados_Dic3!$E$3:$E$99980,Produccion_UO!$J1063,Resultados_Dic3!$A$3:$A$99980,Produccion_UO!$H1063)*$I$978</f>
        <v>0</v>
      </c>
      <c r="AE1063" s="21">
        <f>+SUMIFS(Resultados_Dic3!Z$3:Z$99980,Resultados_Dic3!$F$3:$F$99980,Produccion_UO!$K1063,Resultados_Dic3!$D$3:$D$99980,Produccion_UO!$L$1011,Resultados_Dic3!$E$3:$E$99980,Produccion_UO!$J1063,Resultados_Dic3!$A$3:$A$99980,Produccion_UO!$H1063)*$I$978</f>
        <v>0</v>
      </c>
      <c r="AF1063" s="21">
        <f>+SUMIFS(Resultados_Dic3!AA$3:AA$99980,Resultados_Dic3!$F$3:$F$99980,Produccion_UO!$K1063,Resultados_Dic3!$D$3:$D$99980,Produccion_UO!$L$1011,Resultados_Dic3!$E$3:$E$99980,Produccion_UO!$J1063,Resultados_Dic3!$A$3:$A$99980,Produccion_UO!$H1063)*$I$978</f>
        <v>0</v>
      </c>
      <c r="AG1063" s="21">
        <f>+SUMIFS(Resultados_Dic3!AB$3:AB$99980,Resultados_Dic3!$F$3:$F$99980,Produccion_UO!$K1063,Resultados_Dic3!$D$3:$D$99980,Produccion_UO!$L$1011,Resultados_Dic3!$E$3:$E$99980,Produccion_UO!$J1063,Resultados_Dic3!$A$3:$A$99980,Produccion_UO!$H1063)*$I$978</f>
        <v>0</v>
      </c>
      <c r="AH1063" s="21">
        <f>+SUMIFS(Resultados_Dic3!AC$3:AC$99980,Resultados_Dic3!$F$3:$F$99980,Produccion_UO!$K1063,Resultados_Dic3!$D$3:$D$99980,Produccion_UO!$L$1011,Resultados_Dic3!$E$3:$E$99980,Produccion_UO!$J1063,Resultados_Dic3!$A$3:$A$99980,Produccion_UO!$H1063)*$I$978</f>
        <v>0</v>
      </c>
      <c r="AI1063" s="21">
        <f>+SUMIFS(Resultados_Dic3!AD$3:AD$99980,Resultados_Dic3!$F$3:$F$99980,Produccion_UO!$K1063,Resultados_Dic3!$D$3:$D$99980,Produccion_UO!$L$1011,Resultados_Dic3!$E$3:$E$99980,Produccion_UO!$J1063,Resultados_Dic3!$A$3:$A$99980,Produccion_UO!$H1063)*$I$978</f>
        <v>0</v>
      </c>
      <c r="AJ1063" s="21">
        <f>+SUMIFS(Resultados_Dic3!AE$3:AE$99980,Resultados_Dic3!$F$3:$F$99980,Produccion_UO!$K1063,Resultados_Dic3!$D$3:$D$99980,Produccion_UO!$L$1011,Resultados_Dic3!$E$3:$E$99980,Produccion_UO!$J1063,Resultados_Dic3!$A$3:$A$99980,Produccion_UO!$H1063)*$I$978</f>
        <v>0</v>
      </c>
      <c r="AK1063" s="21">
        <f>+SUMIFS(Resultados_Dic3!AF$3:AF$99980,Resultados_Dic3!$F$3:$F$99980,Produccion_UO!$K1063,Resultados_Dic3!$D$3:$D$99980,Produccion_UO!$L$1011,Resultados_Dic3!$E$3:$E$99980,Produccion_UO!$J1063,Resultados_Dic3!$A$3:$A$99980,Produccion_UO!$H1063)*$I$978</f>
        <v>0</v>
      </c>
      <c r="AL1063" s="21">
        <f>+SUMIFS(Resultados_Dic3!AG$3:AG$99980,Resultados_Dic3!$F$3:$F$99980,Produccion_UO!$K1063,Resultados_Dic3!$D$3:$D$99980,Produccion_UO!$L$1011,Resultados_Dic3!$E$3:$E$99980,Produccion_UO!$J1063,Resultados_Dic3!$A$3:$A$99980,Produccion_UO!$H1063)*$I$978</f>
        <v>0</v>
      </c>
      <c r="AM1063" s="21">
        <f>+SUMIFS(Resultados_Dic3!AH$3:AH$99980,Resultados_Dic3!$F$3:$F$99980,Produccion_UO!$K1063,Resultados_Dic3!$D$3:$D$99980,Produccion_UO!$L$1011,Resultados_Dic3!$E$3:$E$99980,Produccion_UO!$J1063,Resultados_Dic3!$A$3:$A$99980,Produccion_UO!$H1063)*$I$978</f>
        <v>0</v>
      </c>
      <c r="AN1063" s="21">
        <f>+SUMIFS(Resultados_Dic3!AI$3:AI$99980,Resultados_Dic3!$F$3:$F$99980,Produccion_UO!$K1063,Resultados_Dic3!$D$3:$D$99980,Produccion_UO!$L$1011,Resultados_Dic3!$E$3:$E$99980,Produccion_UO!$J1063,Resultados_Dic3!$A$3:$A$99980,Produccion_UO!$H1063)*$I$978</f>
        <v>0</v>
      </c>
      <c r="AO1063" s="21">
        <f>+SUMIFS(Resultados_Dic3!AJ$3:AJ$99980,Resultados_Dic3!$F$3:$F$99980,Produccion_UO!$K1063,Resultados_Dic3!$D$3:$D$99980,Produccion_UO!$L$1011,Resultados_Dic3!$E$3:$E$99980,Produccion_UO!$J1063,Resultados_Dic3!$A$3:$A$99980,Produccion_UO!$H1063)*$I$978</f>
        <v>0</v>
      </c>
      <c r="AP1063" s="21">
        <f>+SUMIFS(Resultados_Dic3!AK$3:AK$99980,Resultados_Dic3!$F$3:$F$99980,Produccion_UO!$K1063,Resultados_Dic3!$D$3:$D$99980,Produccion_UO!$L$1011,Resultados_Dic3!$E$3:$E$99980,Produccion_UO!$J1063,Resultados_Dic3!$A$3:$A$99980,Produccion_UO!$H1063)*$I$978</f>
        <v>0</v>
      </c>
      <c r="AQ1063" s="21">
        <f>+SUMIFS(Resultados_Dic3!AL$3:AL$99980,Resultados_Dic3!$F$3:$F$99980,Produccion_UO!$K1063,Resultados_Dic3!$D$3:$D$99980,Produccion_UO!$L$1011,Resultados_Dic3!$E$3:$E$99980,Produccion_UO!$J1063,Resultados_Dic3!$A$3:$A$99980,Produccion_UO!$H1063)*$I$978</f>
        <v>0</v>
      </c>
      <c r="AR1063" s="226">
        <f>+SUMIFS(Resultados_Dic3!AM$3:AM$99980,Resultados_Dic3!$F$3:$F$99980,Produccion_UO!$K1063,Resultados_Dic3!$D$3:$D$99980,Produccion_UO!$L$1011,Resultados_Dic3!$E$3:$E$99980,Produccion_UO!$J1063,Resultados_Dic3!$A$3:$A$99980,Produccion_UO!$H1063)*$I$978</f>
        <v>0</v>
      </c>
    </row>
    <row r="1064" spans="1:46" x14ac:dyDescent="0.25">
      <c r="H1064" s="17" t="str">
        <f t="shared" si="272"/>
        <v>DIC5</v>
      </c>
      <c r="I1064" s="24"/>
      <c r="J1064" s="24"/>
      <c r="K1064" s="108"/>
      <c r="L1064" s="302" t="s">
        <v>799</v>
      </c>
      <c r="M1064" s="21">
        <f>+M1065+M1069+M1070+M1071</f>
        <v>182.45852024160101</v>
      </c>
      <c r="N1064" s="21">
        <f t="shared" ref="N1064:AR1064" si="273">+N1065+N1069+N1070+N1072+N1071</f>
        <v>22061.602290844399</v>
      </c>
      <c r="O1064" s="21">
        <f t="shared" si="273"/>
        <v>22061.602290844399</v>
      </c>
      <c r="P1064" s="21">
        <f t="shared" si="273"/>
        <v>22061.602290844399</v>
      </c>
      <c r="Q1064" s="21">
        <f t="shared" si="273"/>
        <v>22061.602290844399</v>
      </c>
      <c r="R1064" s="21">
        <f t="shared" si="273"/>
        <v>22061.602290844399</v>
      </c>
      <c r="S1064" s="21">
        <f t="shared" si="273"/>
        <v>22061.602290844399</v>
      </c>
      <c r="T1064" s="21">
        <f t="shared" si="273"/>
        <v>22061.602290844399</v>
      </c>
      <c r="U1064" s="21">
        <f t="shared" si="273"/>
        <v>22061.602290844399</v>
      </c>
      <c r="V1064" s="21">
        <f t="shared" si="273"/>
        <v>22061.602290844399</v>
      </c>
      <c r="W1064" s="21">
        <f t="shared" si="273"/>
        <v>22061.602290844399</v>
      </c>
      <c r="X1064" s="21">
        <f t="shared" si="273"/>
        <v>22061.602290844399</v>
      </c>
      <c r="Y1064" s="21">
        <f t="shared" si="273"/>
        <v>22061.602290844399</v>
      </c>
      <c r="Z1064" s="21">
        <f t="shared" si="273"/>
        <v>22061.602290844399</v>
      </c>
      <c r="AA1064" s="21">
        <f t="shared" si="273"/>
        <v>22061.602290844399</v>
      </c>
      <c r="AB1064" s="21">
        <f t="shared" si="273"/>
        <v>22061.602290844399</v>
      </c>
      <c r="AC1064" s="21">
        <f t="shared" si="273"/>
        <v>22061.602290844399</v>
      </c>
      <c r="AD1064" s="21">
        <f t="shared" si="273"/>
        <v>22061.602290844399</v>
      </c>
      <c r="AE1064" s="21">
        <f t="shared" si="273"/>
        <v>22061.602290844399</v>
      </c>
      <c r="AF1064" s="21">
        <f t="shared" si="273"/>
        <v>22061.602290844399</v>
      </c>
      <c r="AG1064" s="21">
        <f t="shared" si="273"/>
        <v>22061.602290844399</v>
      </c>
      <c r="AH1064" s="21">
        <f t="shared" si="273"/>
        <v>22061.602290844399</v>
      </c>
      <c r="AI1064" s="21">
        <f t="shared" si="273"/>
        <v>22061.602290844399</v>
      </c>
      <c r="AJ1064" s="21">
        <f t="shared" si="273"/>
        <v>22061.602290844399</v>
      </c>
      <c r="AK1064" s="21">
        <f t="shared" si="273"/>
        <v>22061.602290844399</v>
      </c>
      <c r="AL1064" s="21">
        <f t="shared" si="273"/>
        <v>22061.602290844399</v>
      </c>
      <c r="AM1064" s="21">
        <f t="shared" si="273"/>
        <v>22061.602290844399</v>
      </c>
      <c r="AN1064" s="21">
        <f t="shared" si="273"/>
        <v>22061.602290844399</v>
      </c>
      <c r="AO1064" s="21">
        <f t="shared" si="273"/>
        <v>22061.602290844399</v>
      </c>
      <c r="AP1064" s="21">
        <f t="shared" si="273"/>
        <v>22061.602290844399</v>
      </c>
      <c r="AQ1064" s="21">
        <f t="shared" si="273"/>
        <v>22061.602290844399</v>
      </c>
      <c r="AR1064" s="21">
        <f t="shared" si="273"/>
        <v>22061.602290844399</v>
      </c>
    </row>
    <row r="1065" spans="1:46" x14ac:dyDescent="0.25">
      <c r="H1065" s="17" t="str">
        <f t="shared" si="272"/>
        <v>DIC5</v>
      </c>
      <c r="I1065" s="24"/>
      <c r="J1065" s="24" t="s">
        <v>143</v>
      </c>
      <c r="K1065" s="108" t="s">
        <v>265</v>
      </c>
      <c r="L1065" s="298" t="s">
        <v>794</v>
      </c>
      <c r="M1065" s="21">
        <f>+SUMIFS(Resultados_Dic3!H$3:H$99980,Resultados_Dic3!$F$3:$F$99980,Produccion_UO!$K1065,Resultados_Dic3!$D$3:$D$99980,Produccion_UO!$K$1050,Resultados_Dic3!$E$3:$E$99980,Produccion_UO!$J1065,Resultados_Dic3!$A$3:$A$99980,Produccion_UO!$H1065)*$I$1050</f>
        <v>154.92807815754998</v>
      </c>
      <c r="N1065" s="21">
        <f>+SUMIFS(Resultados_Dic3!I$3:I$99980,Resultados_Dic3!$F$3:$F$99980,Produccion_UO!$K1065,Resultados_Dic3!$D$3:$D$99980,Produccion_UO!$K$1050,Resultados_Dic3!$E$3:$E$99980,Produccion_UO!$J1065,Resultados_Dic3!$A$3:$A$99980,Produccion_UO!$H1065)*$I$1050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O1065" s="21">
        <f>+SUMIFS(Resultados_Dic3!J$3:J$99980,Resultados_Dic3!$F$3:$F$99980,Produccion_UO!$K1065,Resultados_Dic3!$D$3:$D$99980,Produccion_UO!$K$1050,Resultados_Dic3!$E$3:$E$99980,Produccion_UO!$J1065,Resultados_Dic3!$A$3:$A$99980,Produccion_UO!$H1065)*$I$1050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P1065" s="21">
        <f>+SUMIFS(Resultados_Dic3!K$3:K$99980,Resultados_Dic3!$F$3:$F$99980,Produccion_UO!$K1065,Resultados_Dic3!$D$3:$D$99980,Produccion_UO!$K$1050,Resultados_Dic3!$E$3:$E$99980,Produccion_UO!$J1065,Resultados_Dic3!$A$3:$A$99980,Produccion_UO!$H1065)*$I$1050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Q1065" s="21">
        <f>+SUMIFS(Resultados_Dic3!L$3:L$99980,Resultados_Dic3!$F$3:$F$99980,Produccion_UO!$K1065,Resultados_Dic3!$D$3:$D$99980,Produccion_UO!$K$1050,Resultados_Dic3!$E$3:$E$99980,Produccion_UO!$J1065,Resultados_Dic3!$A$3:$A$99980,Produccion_UO!$H1065)*$I$1050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R1065" s="21">
        <f>+SUMIFS(Resultados_Dic3!M$3:M$99980,Resultados_Dic3!$F$3:$F$99980,Produccion_UO!$K1065,Resultados_Dic3!$D$3:$D$99980,Produccion_UO!$K$1050,Resultados_Dic3!$E$3:$E$99980,Produccion_UO!$J1065,Resultados_Dic3!$A$3:$A$99980,Produccion_UO!$H1065)*$I$1050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S1065" s="21">
        <f>+SUMIFS(Resultados_Dic3!N$3:N$99980,Resultados_Dic3!$F$3:$F$99980,Produccion_UO!$K1065,Resultados_Dic3!$D$3:$D$99980,Produccion_UO!$K$1050,Resultados_Dic3!$E$3:$E$99980,Produccion_UO!$J1065,Resultados_Dic3!$A$3:$A$99980,Produccion_UO!$H1065)*$I$1050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T1065" s="21">
        <f>+SUMIFS(Resultados_Dic3!O$3:O$99980,Resultados_Dic3!$F$3:$F$99980,Produccion_UO!$K1065,Resultados_Dic3!$D$3:$D$99980,Produccion_UO!$K$1050,Resultados_Dic3!$E$3:$E$99980,Produccion_UO!$J1065,Resultados_Dic3!$A$3:$A$99980,Produccion_UO!$H1065)*$I$1050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U1065" s="21">
        <f>+SUMIFS(Resultados_Dic3!P$3:P$99980,Resultados_Dic3!$F$3:$F$99980,Produccion_UO!$K1065,Resultados_Dic3!$D$3:$D$99980,Produccion_UO!$K$1050,Resultados_Dic3!$E$3:$E$99980,Produccion_UO!$J1065,Resultados_Dic3!$A$3:$A$99980,Produccion_UO!$H1065)*$I$1050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V1065" s="21">
        <f>+SUMIFS(Resultados_Dic3!Q$3:Q$99980,Resultados_Dic3!$F$3:$F$99980,Produccion_UO!$K1065,Resultados_Dic3!$D$3:$D$99980,Produccion_UO!$K$1050,Resultados_Dic3!$E$3:$E$99980,Produccion_UO!$J1065,Resultados_Dic3!$A$3:$A$99980,Produccion_UO!$H1065)*$I$1050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W1065" s="21">
        <f>+SUMIFS(Resultados_Dic3!R$3:R$99980,Resultados_Dic3!$F$3:$F$99980,Produccion_UO!$K1065,Resultados_Dic3!$D$3:$D$99980,Produccion_UO!$K$1050,Resultados_Dic3!$E$3:$E$99980,Produccion_UO!$J1065,Resultados_Dic3!$A$3:$A$99980,Produccion_UO!$H1065)*$I$1050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X1065" s="21">
        <f>+SUMIFS(Resultados_Dic3!S$3:S$99980,Resultados_Dic3!$F$3:$F$99980,Produccion_UO!$K1065,Resultados_Dic3!$D$3:$D$99980,Produccion_UO!$K$1050,Resultados_Dic3!$E$3:$E$99980,Produccion_UO!$J1065,Resultados_Dic3!$A$3:$A$99980,Produccion_UO!$H1065)*$I$1050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Y1065" s="21">
        <f>+SUMIFS(Resultados_Dic3!T$3:T$99980,Resultados_Dic3!$F$3:$F$99980,Produccion_UO!$K1065,Resultados_Dic3!$D$3:$D$99980,Produccion_UO!$K$1050,Resultados_Dic3!$E$3:$E$99980,Produccion_UO!$J1065,Resultados_Dic3!$A$3:$A$99980,Produccion_UO!$H1065)*$I$1050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Z1065" s="21">
        <f>+SUMIFS(Resultados_Dic3!U$3:U$99980,Resultados_Dic3!$F$3:$F$99980,Produccion_UO!$K1065,Resultados_Dic3!$D$3:$D$99980,Produccion_UO!$K$1050,Resultados_Dic3!$E$3:$E$99980,Produccion_UO!$J1065,Resultados_Dic3!$A$3:$A$99980,Produccion_UO!$H1065)*$I$1050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A1065" s="21">
        <f>+SUMIFS(Resultados_Dic3!V$3:V$99980,Resultados_Dic3!$F$3:$F$99980,Produccion_UO!$K1065,Resultados_Dic3!$D$3:$D$99980,Produccion_UO!$K$1050,Resultados_Dic3!$E$3:$E$99980,Produccion_UO!$J1065,Resultados_Dic3!$A$3:$A$99980,Produccion_UO!$H1065)*$I$1050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B1065" s="21">
        <f>+SUMIFS(Resultados_Dic3!W$3:W$99980,Resultados_Dic3!$F$3:$F$99980,Produccion_UO!$K1065,Resultados_Dic3!$D$3:$D$99980,Produccion_UO!$K$1050,Resultados_Dic3!$E$3:$E$99980,Produccion_UO!$J1065,Resultados_Dic3!$A$3:$A$99980,Produccion_UO!$H1065)*$I$1050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C1065" s="21">
        <f>+SUMIFS(Resultados_Dic3!X$3:X$99980,Resultados_Dic3!$F$3:$F$99980,Produccion_UO!$K1065,Resultados_Dic3!$D$3:$D$99980,Produccion_UO!$K$1050,Resultados_Dic3!$E$3:$E$99980,Produccion_UO!$J1065,Resultados_Dic3!$A$3:$A$99980,Produccion_UO!$H1065)*$I$1050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D1065" s="21">
        <f>+SUMIFS(Resultados_Dic3!Y$3:Y$99980,Resultados_Dic3!$F$3:$F$99980,Produccion_UO!$K1065,Resultados_Dic3!$D$3:$D$99980,Produccion_UO!$K$1050,Resultados_Dic3!$E$3:$E$99980,Produccion_UO!$J1065,Resultados_Dic3!$A$3:$A$99980,Produccion_UO!$H1065)*$I$1050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E1065" s="21">
        <f>+SUMIFS(Resultados_Dic3!Z$3:Z$99980,Resultados_Dic3!$F$3:$F$99980,Produccion_UO!$K1065,Resultados_Dic3!$D$3:$D$99980,Produccion_UO!$K$1050,Resultados_Dic3!$E$3:$E$99980,Produccion_UO!$J1065,Resultados_Dic3!$A$3:$A$99980,Produccion_UO!$H1065)*$I$1050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F1065" s="21">
        <f>+SUMIFS(Resultados_Dic3!AA$3:AA$99980,Resultados_Dic3!$F$3:$F$99980,Produccion_UO!$K1065,Resultados_Dic3!$D$3:$D$99980,Produccion_UO!$K$1050,Resultados_Dic3!$E$3:$E$99980,Produccion_UO!$J1065,Resultados_Dic3!$A$3:$A$99980,Produccion_UO!$H1065)*$I$1050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G1065" s="21">
        <f>+SUMIFS(Resultados_Dic3!AB$3:AB$99980,Resultados_Dic3!$F$3:$F$99980,Produccion_UO!$K1065,Resultados_Dic3!$D$3:$D$99980,Produccion_UO!$K$1050,Resultados_Dic3!$E$3:$E$99980,Produccion_UO!$J1065,Resultados_Dic3!$A$3:$A$99980,Produccion_UO!$H1065)*$I$1050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H1065" s="21">
        <f>+SUMIFS(Resultados_Dic3!AC$3:AC$99980,Resultados_Dic3!$F$3:$F$99980,Produccion_UO!$K1065,Resultados_Dic3!$D$3:$D$99980,Produccion_UO!$K$1050,Resultados_Dic3!$E$3:$E$99980,Produccion_UO!$J1065,Resultados_Dic3!$A$3:$A$99980,Produccion_UO!$H1065)*$I$1050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I1065" s="21">
        <f>+SUMIFS(Resultados_Dic3!AD$3:AD$99980,Resultados_Dic3!$F$3:$F$99980,Produccion_UO!$K1065,Resultados_Dic3!$D$3:$D$99980,Produccion_UO!$K$1050,Resultados_Dic3!$E$3:$E$99980,Produccion_UO!$J1065,Resultados_Dic3!$A$3:$A$99980,Produccion_UO!$H1065)*$I$1050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J1065" s="21">
        <f>+SUMIFS(Resultados_Dic3!AE$3:AE$99980,Resultados_Dic3!$F$3:$F$99980,Produccion_UO!$K1065,Resultados_Dic3!$D$3:$D$99980,Produccion_UO!$K$1050,Resultados_Dic3!$E$3:$E$99980,Produccion_UO!$J1065,Resultados_Dic3!$A$3:$A$99980,Produccion_UO!$H1065)*$I$1050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K1065" s="21">
        <f>+SUMIFS(Resultados_Dic3!AF$3:AF$99980,Resultados_Dic3!$F$3:$F$99980,Produccion_UO!$K1065,Resultados_Dic3!$D$3:$D$99980,Produccion_UO!$K$1050,Resultados_Dic3!$E$3:$E$99980,Produccion_UO!$J1065,Resultados_Dic3!$A$3:$A$99980,Produccion_UO!$H1065)*$I$1050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L1065" s="21">
        <f>+SUMIFS(Resultados_Dic3!AG$3:AG$99980,Resultados_Dic3!$F$3:$F$99980,Produccion_UO!$K1065,Resultados_Dic3!$D$3:$D$99980,Produccion_UO!$K$1050,Resultados_Dic3!$E$3:$E$99980,Produccion_UO!$J1065,Resultados_Dic3!$A$3:$A$99980,Produccion_UO!$H1065)*$I$1050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M1065" s="21">
        <f>+SUMIFS(Resultados_Dic3!AH$3:AH$99980,Resultados_Dic3!$F$3:$F$99980,Produccion_UO!$K1065,Resultados_Dic3!$D$3:$D$99980,Produccion_UO!$K$1050,Resultados_Dic3!$E$3:$E$99980,Produccion_UO!$J1065,Resultados_Dic3!$A$3:$A$99980,Produccion_UO!$H1065)*$I$1050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N1065" s="21">
        <f>+SUMIFS(Resultados_Dic3!AI$3:AI$99980,Resultados_Dic3!$F$3:$F$99980,Produccion_UO!$K1065,Resultados_Dic3!$D$3:$D$99980,Produccion_UO!$K$1050,Resultados_Dic3!$E$3:$E$99980,Produccion_UO!$J1065,Resultados_Dic3!$A$3:$A$99980,Produccion_UO!$H1065)*$I$1050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O1065" s="21">
        <f>+SUMIFS(Resultados_Dic3!AJ$3:AJ$99980,Resultados_Dic3!$F$3:$F$99980,Produccion_UO!$K1065,Resultados_Dic3!$D$3:$D$99980,Produccion_UO!$K$1050,Resultados_Dic3!$E$3:$E$99980,Produccion_UO!$J1065,Resultados_Dic3!$A$3:$A$99980,Produccion_UO!$H1065)*$I$1050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P1065" s="21">
        <f>+SUMIFS(Resultados_Dic3!AK$3:AK$99980,Resultados_Dic3!$F$3:$F$99980,Produccion_UO!$K1065,Resultados_Dic3!$D$3:$D$99980,Produccion_UO!$K$1050,Resultados_Dic3!$E$3:$E$99980,Produccion_UO!$J1065,Resultados_Dic3!$A$3:$A$99980,Produccion_UO!$H1065)*$I$1050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Q1065" s="21">
        <f>+SUMIFS(Resultados_Dic3!AL$3:AL$99980,Resultados_Dic3!$F$3:$F$99980,Produccion_UO!$K1065,Resultados_Dic3!$D$3:$D$99980,Produccion_UO!$K$1050,Resultados_Dic3!$E$3:$E$99980,Produccion_UO!$J1065,Resultados_Dic3!$A$3:$A$99980,Produccion_UO!$H1065)*$I$1050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R1065" s="21">
        <f>+SUMIFS(Resultados_Dic3!AM$3:AM$99980,Resultados_Dic3!$F$3:$F$99980,Produccion_UO!$K1065,Resultados_Dic3!$D$3:$D$99980,Produccion_UO!$K$1050,Resultados_Dic3!$E$3:$E$99980,Produccion_UO!$J1065,Resultados_Dic3!$A$3:$A$99980,Produccion_UO!$H1065)*$I$1050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T1065" s="21"/>
    </row>
    <row r="1066" spans="1:46" x14ac:dyDescent="0.25">
      <c r="H1066" s="17" t="str">
        <f t="shared" si="272"/>
        <v>DIC5</v>
      </c>
      <c r="I1066" s="24"/>
      <c r="J1066" s="24" t="s">
        <v>42</v>
      </c>
      <c r="K1066" s="108" t="s">
        <v>265</v>
      </c>
      <c r="L1066" s="301" t="s">
        <v>725</v>
      </c>
      <c r="M1066" s="21">
        <f>+SUMIFS(Resultados_Dic3!H$3:H$99980,Resultados_Dic3!$F$3:$F$99980,Produccion_UO!$K1066,Resultados_Dic3!$D$3:$D$99980,Produccion_UO!$L$1050,Resultados_Dic3!$E$3:$E$99980,Produccion_UO!$J1066,Resultados_Dic3!$A$3:$A$99980,Produccion_UO!$H1066)*$I$1050</f>
        <v>46.478423447265001</v>
      </c>
      <c r="N1066" s="21">
        <f>+SUMIFS(Resultados_Dic3!I$3:I$99980,Resultados_Dic3!$F$3:$F$99980,Produccion_UO!$K1066,Resultados_Dic3!$D$3:$D$99980,Produccion_UO!$L$1050,Resultados_Dic3!$E$3:$E$99980,Produccion_UO!$J1066,Resultados_Dic3!$A$3:$A$99980,Produccion_UO!$H1066)*$I$1050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O1066" s="21">
        <f>+SUMIFS(Resultados_Dic3!J$3:J$99980,Resultados_Dic3!$F$3:$F$99980,Produccion_UO!$K1066,Resultados_Dic3!$D$3:$D$99980,Produccion_UO!$L$1050,Resultados_Dic3!$E$3:$E$99980,Produccion_UO!$J1066,Resultados_Dic3!$A$3:$A$99980,Produccion_UO!$H1066)*$I$1050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P1066" s="21">
        <f>+SUMIFS(Resultados_Dic3!K$3:K$99980,Resultados_Dic3!$F$3:$F$99980,Produccion_UO!$K1066,Resultados_Dic3!$D$3:$D$99980,Produccion_UO!$L$1050,Resultados_Dic3!$E$3:$E$99980,Produccion_UO!$J1066,Resultados_Dic3!$A$3:$A$99980,Produccion_UO!$H1066)*$I$1050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Q1066" s="21">
        <f>+SUMIFS(Resultados_Dic3!L$3:L$99980,Resultados_Dic3!$F$3:$F$99980,Produccion_UO!$K1066,Resultados_Dic3!$D$3:$D$99980,Produccion_UO!$L$1050,Resultados_Dic3!$E$3:$E$99980,Produccion_UO!$J1066,Resultados_Dic3!$A$3:$A$99980,Produccion_UO!$H1066)*$I$1050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R1066" s="21">
        <f>+SUMIFS(Resultados_Dic3!M$3:M$99980,Resultados_Dic3!$F$3:$F$99980,Produccion_UO!$K1066,Resultados_Dic3!$D$3:$D$99980,Produccion_UO!$L$1050,Resultados_Dic3!$E$3:$E$99980,Produccion_UO!$J1066,Resultados_Dic3!$A$3:$A$99980,Produccion_UO!$H1066)*$I$1050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S1066" s="21">
        <f>+SUMIFS(Resultados_Dic3!N$3:N$99980,Resultados_Dic3!$F$3:$F$99980,Produccion_UO!$K1066,Resultados_Dic3!$D$3:$D$99980,Produccion_UO!$L$1050,Resultados_Dic3!$E$3:$E$99980,Produccion_UO!$J1066,Resultados_Dic3!$A$3:$A$99980,Produccion_UO!$H1066)*$I$1050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T1066" s="21">
        <f>+SUMIFS(Resultados_Dic3!O$3:O$99980,Resultados_Dic3!$F$3:$F$99980,Produccion_UO!$K1066,Resultados_Dic3!$D$3:$D$99980,Produccion_UO!$L$1050,Resultados_Dic3!$E$3:$E$99980,Produccion_UO!$J1066,Resultados_Dic3!$A$3:$A$99980,Produccion_UO!$H1066)*$I$1050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U1066" s="21">
        <f>+SUMIFS(Resultados_Dic3!P$3:P$99980,Resultados_Dic3!$F$3:$F$99980,Produccion_UO!$K1066,Resultados_Dic3!$D$3:$D$99980,Produccion_UO!$L$1050,Resultados_Dic3!$E$3:$E$99980,Produccion_UO!$J1066,Resultados_Dic3!$A$3:$A$99980,Produccion_UO!$H1066)*$I$1050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V1066" s="21">
        <f>+SUMIFS(Resultados_Dic3!Q$3:Q$99980,Resultados_Dic3!$F$3:$F$99980,Produccion_UO!$K1066,Resultados_Dic3!$D$3:$D$99980,Produccion_UO!$L$1050,Resultados_Dic3!$E$3:$E$99980,Produccion_UO!$J1066,Resultados_Dic3!$A$3:$A$99980,Produccion_UO!$H1066)*$I$1050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W1066" s="21">
        <f>+SUMIFS(Resultados_Dic3!R$3:R$99980,Resultados_Dic3!$F$3:$F$99980,Produccion_UO!$K1066,Resultados_Dic3!$D$3:$D$99980,Produccion_UO!$L$1050,Resultados_Dic3!$E$3:$E$99980,Produccion_UO!$J1066,Resultados_Dic3!$A$3:$A$99980,Produccion_UO!$H1066)*$I$1050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X1066" s="21">
        <f>+SUMIFS(Resultados_Dic3!S$3:S$99980,Resultados_Dic3!$F$3:$F$99980,Produccion_UO!$K1066,Resultados_Dic3!$D$3:$D$99980,Produccion_UO!$L$1050,Resultados_Dic3!$E$3:$E$99980,Produccion_UO!$J1066,Resultados_Dic3!$A$3:$A$99980,Produccion_UO!$H1066)*$I$1050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Y1066" s="21">
        <f>+SUMIFS(Resultados_Dic3!T$3:T$99980,Resultados_Dic3!$F$3:$F$99980,Produccion_UO!$K1066,Resultados_Dic3!$D$3:$D$99980,Produccion_UO!$L$1050,Resultados_Dic3!$E$3:$E$99980,Produccion_UO!$J1066,Resultados_Dic3!$A$3:$A$99980,Produccion_UO!$H1066)*$I$1050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Z1066" s="21">
        <f>+SUMIFS(Resultados_Dic3!U$3:U$99980,Resultados_Dic3!$F$3:$F$99980,Produccion_UO!$K1066,Resultados_Dic3!$D$3:$D$99980,Produccion_UO!$L$1050,Resultados_Dic3!$E$3:$E$99980,Produccion_UO!$J1066,Resultados_Dic3!$A$3:$A$99980,Produccion_UO!$H1066)*$I$1050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A1066" s="21">
        <f>+SUMIFS(Resultados_Dic3!V$3:V$99980,Resultados_Dic3!$F$3:$F$99980,Produccion_UO!$K1066,Resultados_Dic3!$D$3:$D$99980,Produccion_UO!$L$1050,Resultados_Dic3!$E$3:$E$99980,Produccion_UO!$J1066,Resultados_Dic3!$A$3:$A$99980,Produccion_UO!$H1066)*$I$1050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B1066" s="21">
        <f>+SUMIFS(Resultados_Dic3!W$3:W$99980,Resultados_Dic3!$F$3:$F$99980,Produccion_UO!$K1066,Resultados_Dic3!$D$3:$D$99980,Produccion_UO!$L$1050,Resultados_Dic3!$E$3:$E$99980,Produccion_UO!$J1066,Resultados_Dic3!$A$3:$A$99980,Produccion_UO!$H1066)*$I$1050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C1066" s="21">
        <f>+SUMIFS(Resultados_Dic3!X$3:X$99980,Resultados_Dic3!$F$3:$F$99980,Produccion_UO!$K1066,Resultados_Dic3!$D$3:$D$99980,Produccion_UO!$L$1050,Resultados_Dic3!$E$3:$E$99980,Produccion_UO!$J1066,Resultados_Dic3!$A$3:$A$99980,Produccion_UO!$H1066)*$I$1050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D1066" s="21">
        <f>+SUMIFS(Resultados_Dic3!Y$3:Y$99980,Resultados_Dic3!$F$3:$F$99980,Produccion_UO!$K1066,Resultados_Dic3!$D$3:$D$99980,Produccion_UO!$L$1050,Resultados_Dic3!$E$3:$E$99980,Produccion_UO!$J1066,Resultados_Dic3!$A$3:$A$99980,Produccion_UO!$H1066)*$I$1050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E1066" s="21">
        <f>+SUMIFS(Resultados_Dic3!Z$3:Z$99980,Resultados_Dic3!$F$3:$F$99980,Produccion_UO!$K1066,Resultados_Dic3!$D$3:$D$99980,Produccion_UO!$L$1050,Resultados_Dic3!$E$3:$E$99980,Produccion_UO!$J1066,Resultados_Dic3!$A$3:$A$99980,Produccion_UO!$H1066)*$I$1050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F1066" s="21">
        <f>+SUMIFS(Resultados_Dic3!AA$3:AA$99980,Resultados_Dic3!$F$3:$F$99980,Produccion_UO!$K1066,Resultados_Dic3!$D$3:$D$99980,Produccion_UO!$L$1050,Resultados_Dic3!$E$3:$E$99980,Produccion_UO!$J1066,Resultados_Dic3!$A$3:$A$99980,Produccion_UO!$H1066)*$I$1050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G1066" s="21">
        <f>+SUMIFS(Resultados_Dic3!AB$3:AB$99980,Resultados_Dic3!$F$3:$F$99980,Produccion_UO!$K1066,Resultados_Dic3!$D$3:$D$99980,Produccion_UO!$L$1050,Resultados_Dic3!$E$3:$E$99980,Produccion_UO!$J1066,Resultados_Dic3!$A$3:$A$99980,Produccion_UO!$H1066)*$I$1050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H1066" s="21">
        <f>+SUMIFS(Resultados_Dic3!AC$3:AC$99980,Resultados_Dic3!$F$3:$F$99980,Produccion_UO!$K1066,Resultados_Dic3!$D$3:$D$99980,Produccion_UO!$L$1050,Resultados_Dic3!$E$3:$E$99980,Produccion_UO!$J1066,Resultados_Dic3!$A$3:$A$99980,Produccion_UO!$H1066)*$I$1050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I1066" s="21">
        <f>+SUMIFS(Resultados_Dic3!AD$3:AD$99980,Resultados_Dic3!$F$3:$F$99980,Produccion_UO!$K1066,Resultados_Dic3!$D$3:$D$99980,Produccion_UO!$L$1050,Resultados_Dic3!$E$3:$E$99980,Produccion_UO!$J1066,Resultados_Dic3!$A$3:$A$99980,Produccion_UO!$H1066)*$I$1050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J1066" s="21">
        <f>+SUMIFS(Resultados_Dic3!AE$3:AE$99980,Resultados_Dic3!$F$3:$F$99980,Produccion_UO!$K1066,Resultados_Dic3!$D$3:$D$99980,Produccion_UO!$L$1050,Resultados_Dic3!$E$3:$E$99980,Produccion_UO!$J1066,Resultados_Dic3!$A$3:$A$99980,Produccion_UO!$H1066)*$I$1050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K1066" s="21">
        <f>+SUMIFS(Resultados_Dic3!AF$3:AF$99980,Resultados_Dic3!$F$3:$F$99980,Produccion_UO!$K1066,Resultados_Dic3!$D$3:$D$99980,Produccion_UO!$L$1050,Resultados_Dic3!$E$3:$E$99980,Produccion_UO!$J1066,Resultados_Dic3!$A$3:$A$99980,Produccion_UO!$H1066)*$I$1050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L1066" s="21">
        <f>+SUMIFS(Resultados_Dic3!AG$3:AG$99980,Resultados_Dic3!$F$3:$F$99980,Produccion_UO!$K1066,Resultados_Dic3!$D$3:$D$99980,Produccion_UO!$L$1050,Resultados_Dic3!$E$3:$E$99980,Produccion_UO!$J1066,Resultados_Dic3!$A$3:$A$99980,Produccion_UO!$H1066)*$I$1050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M1066" s="21">
        <f>+SUMIFS(Resultados_Dic3!AH$3:AH$99980,Resultados_Dic3!$F$3:$F$99980,Produccion_UO!$K1066,Resultados_Dic3!$D$3:$D$99980,Produccion_UO!$L$1050,Resultados_Dic3!$E$3:$E$99980,Produccion_UO!$J1066,Resultados_Dic3!$A$3:$A$99980,Produccion_UO!$H1066)*$I$1050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N1066" s="21">
        <f>+SUMIFS(Resultados_Dic3!AI$3:AI$99980,Resultados_Dic3!$F$3:$F$99980,Produccion_UO!$K1066,Resultados_Dic3!$D$3:$D$99980,Produccion_UO!$L$1050,Resultados_Dic3!$E$3:$E$99980,Produccion_UO!$J1066,Resultados_Dic3!$A$3:$A$99980,Produccion_UO!$H1066)*$I$1050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O1066" s="21">
        <f>+SUMIFS(Resultados_Dic3!AJ$3:AJ$99980,Resultados_Dic3!$F$3:$F$99980,Produccion_UO!$K1066,Resultados_Dic3!$D$3:$D$99980,Produccion_UO!$L$1050,Resultados_Dic3!$E$3:$E$99980,Produccion_UO!$J1066,Resultados_Dic3!$A$3:$A$99980,Produccion_UO!$H1066)*$I$1050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P1066" s="21">
        <f>+SUMIFS(Resultados_Dic3!AK$3:AK$99980,Resultados_Dic3!$F$3:$F$99980,Produccion_UO!$K1066,Resultados_Dic3!$D$3:$D$99980,Produccion_UO!$L$1050,Resultados_Dic3!$E$3:$E$99980,Produccion_UO!$J1066,Resultados_Dic3!$A$3:$A$99980,Produccion_UO!$H1066)*$I$1050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Q1066" s="21">
        <f>+SUMIFS(Resultados_Dic3!AL$3:AL$99980,Resultados_Dic3!$F$3:$F$99980,Produccion_UO!$K1066,Resultados_Dic3!$D$3:$D$99980,Produccion_UO!$L$1050,Resultados_Dic3!$E$3:$E$99980,Produccion_UO!$J1066,Resultados_Dic3!$A$3:$A$99980,Produccion_UO!$H1066)*$I$1050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R1066" s="21">
        <f>+SUMIFS(Resultados_Dic3!AM$3:AM$99980,Resultados_Dic3!$F$3:$F$99980,Produccion_UO!$K1066,Resultados_Dic3!$D$3:$D$99980,Produccion_UO!$L$1050,Resultados_Dic3!$E$3:$E$99980,Produccion_UO!$J1066,Resultados_Dic3!$A$3:$A$99980,Produccion_UO!$H1066)*$I$1050</f>
        <v>49.477031411604472</v>
      </c>
    </row>
    <row r="1067" spans="1:46" x14ac:dyDescent="0.25">
      <c r="H1067" s="17" t="str">
        <f t="shared" si="272"/>
        <v>DIC5</v>
      </c>
      <c r="I1067" s="24"/>
      <c r="J1067" s="24" t="s">
        <v>40</v>
      </c>
      <c r="K1067" s="108" t="s">
        <v>265</v>
      </c>
      <c r="L1067" s="301" t="s">
        <v>726</v>
      </c>
      <c r="M1067" s="21">
        <f>+SUMIFS(Resultados_Dic3!H$3:H$99980,Resultados_Dic3!$F$3:$F$99980,Produccion_UO!$K1067,Resultados_Dic3!$D$3:$D$99980,Produccion_UO!$L$1050,Resultados_Dic3!$E$3:$E$99980,Produccion_UO!$J1067,Resultados_Dic3!$A$3:$A$99980,Produccion_UO!$H1067)*$I$1050</f>
        <v>30.985615631509955</v>
      </c>
      <c r="N1067" s="21">
        <f>+SUMIFS(Resultados_Dic3!I$3:I$99980,Resultados_Dic3!$F$3:$F$99980,Produccion_UO!$K1067,Resultados_Dic3!$D$3:$D$99980,Produccion_UO!$L$1050,Resultados_Dic3!$E$3:$E$99980,Produccion_UO!$J1067,Resultados_Dic3!$A$3:$A$99980,Produccion_UO!$H1067)*$I$1050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O1067" s="21">
        <f>+SUMIFS(Resultados_Dic3!J$3:J$99980,Resultados_Dic3!$F$3:$F$99980,Produccion_UO!$K1067,Resultados_Dic3!$D$3:$D$99980,Produccion_UO!$L$1050,Resultados_Dic3!$E$3:$E$99980,Produccion_UO!$J1067,Resultados_Dic3!$A$3:$A$99980,Produccion_UO!$H1067)*$I$1050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P1067" s="21">
        <f>+SUMIFS(Resultados_Dic3!K$3:K$99980,Resultados_Dic3!$F$3:$F$99980,Produccion_UO!$K1067,Resultados_Dic3!$D$3:$D$99980,Produccion_UO!$L$1050,Resultados_Dic3!$E$3:$E$99980,Produccion_UO!$J1067,Resultados_Dic3!$A$3:$A$99980,Produccion_UO!$H1067)*$I$1050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Q1067" s="21">
        <f>+SUMIFS(Resultados_Dic3!L$3:L$99980,Resultados_Dic3!$F$3:$F$99980,Produccion_UO!$K1067,Resultados_Dic3!$D$3:$D$99980,Produccion_UO!$L$1050,Resultados_Dic3!$E$3:$E$99980,Produccion_UO!$J1067,Resultados_Dic3!$A$3:$A$99980,Produccion_UO!$H1067)*$I$1050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R1067" s="21">
        <f>+SUMIFS(Resultados_Dic3!M$3:M$99980,Resultados_Dic3!$F$3:$F$99980,Produccion_UO!$K1067,Resultados_Dic3!$D$3:$D$99980,Produccion_UO!$L$1050,Resultados_Dic3!$E$3:$E$99980,Produccion_UO!$J1067,Resultados_Dic3!$A$3:$A$99980,Produccion_UO!$H1067)*$I$1050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S1067" s="21">
        <f>+SUMIFS(Resultados_Dic3!N$3:N$99980,Resultados_Dic3!$F$3:$F$99980,Produccion_UO!$K1067,Resultados_Dic3!$D$3:$D$99980,Produccion_UO!$L$1050,Resultados_Dic3!$E$3:$E$99980,Produccion_UO!$J1067,Resultados_Dic3!$A$3:$A$99980,Produccion_UO!$H1067)*$I$1050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T1067" s="21">
        <f>+SUMIFS(Resultados_Dic3!O$3:O$99980,Resultados_Dic3!$F$3:$F$99980,Produccion_UO!$K1067,Resultados_Dic3!$D$3:$D$99980,Produccion_UO!$L$1050,Resultados_Dic3!$E$3:$E$99980,Produccion_UO!$J1067,Resultados_Dic3!$A$3:$A$99980,Produccion_UO!$H1067)*$I$1050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U1067" s="21">
        <f>+SUMIFS(Resultados_Dic3!P$3:P$99980,Resultados_Dic3!$F$3:$F$99980,Produccion_UO!$K1067,Resultados_Dic3!$D$3:$D$99980,Produccion_UO!$L$1050,Resultados_Dic3!$E$3:$E$99980,Produccion_UO!$J1067,Resultados_Dic3!$A$3:$A$99980,Produccion_UO!$H1067)*$I$1050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V1067" s="21">
        <f>+SUMIFS(Resultados_Dic3!Q$3:Q$99980,Resultados_Dic3!$F$3:$F$99980,Produccion_UO!$K1067,Resultados_Dic3!$D$3:$D$99980,Produccion_UO!$L$1050,Resultados_Dic3!$E$3:$E$99980,Produccion_UO!$J1067,Resultados_Dic3!$A$3:$A$99980,Produccion_UO!$H1067)*$I$1050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W1067" s="21">
        <f>+SUMIFS(Resultados_Dic3!R$3:R$99980,Resultados_Dic3!$F$3:$F$99980,Produccion_UO!$K1067,Resultados_Dic3!$D$3:$D$99980,Produccion_UO!$L$1050,Resultados_Dic3!$E$3:$E$99980,Produccion_UO!$J1067,Resultados_Dic3!$A$3:$A$99980,Produccion_UO!$H1067)*$I$1050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X1067" s="21">
        <f>+SUMIFS(Resultados_Dic3!S$3:S$99980,Resultados_Dic3!$F$3:$F$99980,Produccion_UO!$K1067,Resultados_Dic3!$D$3:$D$99980,Produccion_UO!$L$1050,Resultados_Dic3!$E$3:$E$99980,Produccion_UO!$J1067,Resultados_Dic3!$A$3:$A$99980,Produccion_UO!$H1067)*$I$1050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Y1067" s="21">
        <f>+SUMIFS(Resultados_Dic3!T$3:T$99980,Resultados_Dic3!$F$3:$F$99980,Produccion_UO!$K1067,Resultados_Dic3!$D$3:$D$99980,Produccion_UO!$L$1050,Resultados_Dic3!$E$3:$E$99980,Produccion_UO!$J1067,Resultados_Dic3!$A$3:$A$99980,Produccion_UO!$H1067)*$I$1050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Z1067" s="21">
        <f>+SUMIFS(Resultados_Dic3!U$3:U$99980,Resultados_Dic3!$F$3:$F$99980,Produccion_UO!$K1067,Resultados_Dic3!$D$3:$D$99980,Produccion_UO!$L$1050,Resultados_Dic3!$E$3:$E$99980,Produccion_UO!$J1067,Resultados_Dic3!$A$3:$A$99980,Produccion_UO!$H1067)*$I$1050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A1067" s="21">
        <f>+SUMIFS(Resultados_Dic3!V$3:V$99980,Resultados_Dic3!$F$3:$F$99980,Produccion_UO!$K1067,Resultados_Dic3!$D$3:$D$99980,Produccion_UO!$L$1050,Resultados_Dic3!$E$3:$E$99980,Produccion_UO!$J1067,Resultados_Dic3!$A$3:$A$99980,Produccion_UO!$H1067)*$I$1050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B1067" s="21">
        <f>+SUMIFS(Resultados_Dic3!W$3:W$99980,Resultados_Dic3!$F$3:$F$99980,Produccion_UO!$K1067,Resultados_Dic3!$D$3:$D$99980,Produccion_UO!$L$1050,Resultados_Dic3!$E$3:$E$99980,Produccion_UO!$J1067,Resultados_Dic3!$A$3:$A$99980,Produccion_UO!$H1067)*$I$1050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C1067" s="21">
        <f>+SUMIFS(Resultados_Dic3!X$3:X$99980,Resultados_Dic3!$F$3:$F$99980,Produccion_UO!$K1067,Resultados_Dic3!$D$3:$D$99980,Produccion_UO!$L$1050,Resultados_Dic3!$E$3:$E$99980,Produccion_UO!$J1067,Resultados_Dic3!$A$3:$A$99980,Produccion_UO!$H1067)*$I$1050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D1067" s="21">
        <f>+SUMIFS(Resultados_Dic3!Y$3:Y$99980,Resultados_Dic3!$F$3:$F$99980,Produccion_UO!$K1067,Resultados_Dic3!$D$3:$D$99980,Produccion_UO!$L$1050,Resultados_Dic3!$E$3:$E$99980,Produccion_UO!$J1067,Resultados_Dic3!$A$3:$A$99980,Produccion_UO!$H1067)*$I$1050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E1067" s="21">
        <f>+SUMIFS(Resultados_Dic3!Z$3:Z$99980,Resultados_Dic3!$F$3:$F$99980,Produccion_UO!$K1067,Resultados_Dic3!$D$3:$D$99980,Produccion_UO!$L$1050,Resultados_Dic3!$E$3:$E$99980,Produccion_UO!$J1067,Resultados_Dic3!$A$3:$A$99980,Produccion_UO!$H1067)*$I$1050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F1067" s="21">
        <f>+SUMIFS(Resultados_Dic3!AA$3:AA$99980,Resultados_Dic3!$F$3:$F$99980,Produccion_UO!$K1067,Resultados_Dic3!$D$3:$D$99980,Produccion_UO!$L$1050,Resultados_Dic3!$E$3:$E$99980,Produccion_UO!$J1067,Resultados_Dic3!$A$3:$A$99980,Produccion_UO!$H1067)*$I$1050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G1067" s="21">
        <f>+SUMIFS(Resultados_Dic3!AB$3:AB$99980,Resultados_Dic3!$F$3:$F$99980,Produccion_UO!$K1067,Resultados_Dic3!$D$3:$D$99980,Produccion_UO!$L$1050,Resultados_Dic3!$E$3:$E$99980,Produccion_UO!$J1067,Resultados_Dic3!$A$3:$A$99980,Produccion_UO!$H1067)*$I$1050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H1067" s="21">
        <f>+SUMIFS(Resultados_Dic3!AC$3:AC$99980,Resultados_Dic3!$F$3:$F$99980,Produccion_UO!$K1067,Resultados_Dic3!$D$3:$D$99980,Produccion_UO!$L$1050,Resultados_Dic3!$E$3:$E$99980,Produccion_UO!$J1067,Resultados_Dic3!$A$3:$A$99980,Produccion_UO!$H1067)*$I$1050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I1067" s="21">
        <f>+SUMIFS(Resultados_Dic3!AD$3:AD$99980,Resultados_Dic3!$F$3:$F$99980,Produccion_UO!$K1067,Resultados_Dic3!$D$3:$D$99980,Produccion_UO!$L$1050,Resultados_Dic3!$E$3:$E$99980,Produccion_UO!$J1067,Resultados_Dic3!$A$3:$A$99980,Produccion_UO!$H1067)*$I$1050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J1067" s="21">
        <f>+SUMIFS(Resultados_Dic3!AE$3:AE$99980,Resultados_Dic3!$F$3:$F$99980,Produccion_UO!$K1067,Resultados_Dic3!$D$3:$D$99980,Produccion_UO!$L$1050,Resultados_Dic3!$E$3:$E$99980,Produccion_UO!$J1067,Resultados_Dic3!$A$3:$A$99980,Produccion_UO!$H1067)*$I$1050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K1067" s="21">
        <f>+SUMIFS(Resultados_Dic3!AF$3:AF$99980,Resultados_Dic3!$F$3:$F$99980,Produccion_UO!$K1067,Resultados_Dic3!$D$3:$D$99980,Produccion_UO!$L$1050,Resultados_Dic3!$E$3:$E$99980,Produccion_UO!$J1067,Resultados_Dic3!$A$3:$A$99980,Produccion_UO!$H1067)*$I$1050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L1067" s="21">
        <f>+SUMIFS(Resultados_Dic3!AG$3:AG$99980,Resultados_Dic3!$F$3:$F$99980,Produccion_UO!$K1067,Resultados_Dic3!$D$3:$D$99980,Produccion_UO!$L$1050,Resultados_Dic3!$E$3:$E$99980,Produccion_UO!$J1067,Resultados_Dic3!$A$3:$A$99980,Produccion_UO!$H1067)*$I$1050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M1067" s="21">
        <f>+SUMIFS(Resultados_Dic3!AH$3:AH$99980,Resultados_Dic3!$F$3:$F$99980,Produccion_UO!$K1067,Resultados_Dic3!$D$3:$D$99980,Produccion_UO!$L$1050,Resultados_Dic3!$E$3:$E$99980,Produccion_UO!$J1067,Resultados_Dic3!$A$3:$A$99980,Produccion_UO!$H1067)*$I$1050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N1067" s="21">
        <f>+SUMIFS(Resultados_Dic3!AI$3:AI$99980,Resultados_Dic3!$F$3:$F$99980,Produccion_UO!$K1067,Resultados_Dic3!$D$3:$D$99980,Produccion_UO!$L$1050,Resultados_Dic3!$E$3:$E$99980,Produccion_UO!$J1067,Resultados_Dic3!$A$3:$A$99980,Produccion_UO!$H1067)*$I$1050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O1067" s="21">
        <f>+SUMIFS(Resultados_Dic3!AJ$3:AJ$99980,Resultados_Dic3!$F$3:$F$99980,Produccion_UO!$K1067,Resultados_Dic3!$D$3:$D$99980,Produccion_UO!$L$1050,Resultados_Dic3!$E$3:$E$99980,Produccion_UO!$J1067,Resultados_Dic3!$A$3:$A$99980,Produccion_UO!$H1067)*$I$1050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P1067" s="21">
        <f>+SUMIFS(Resultados_Dic3!AK$3:AK$99980,Resultados_Dic3!$F$3:$F$99980,Produccion_UO!$K1067,Resultados_Dic3!$D$3:$D$99980,Produccion_UO!$L$1050,Resultados_Dic3!$E$3:$E$99980,Produccion_UO!$J1067,Resultados_Dic3!$A$3:$A$99980,Produccion_UO!$H1067)*$I$1050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Q1067" s="21">
        <f>+SUMIFS(Resultados_Dic3!AL$3:AL$99980,Resultados_Dic3!$F$3:$F$99980,Produccion_UO!$K1067,Resultados_Dic3!$D$3:$D$99980,Produccion_UO!$L$1050,Resultados_Dic3!$E$3:$E$99980,Produccion_UO!$J1067,Resultados_Dic3!$A$3:$A$99980,Produccion_UO!$H1067)*$I$1050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R1067" s="21">
        <f>+SUMIFS(Resultados_Dic3!AM$3:AM$99980,Resultados_Dic3!$F$3:$F$99980,Produccion_UO!$K1067,Resultados_Dic3!$D$3:$D$99980,Produccion_UO!$L$1050,Resultados_Dic3!$E$3:$E$99980,Produccion_UO!$J1067,Resultados_Dic3!$A$3:$A$99980,Produccion_UO!$H1067)*$I$1050</f>
        <v>32.984687607736376</v>
      </c>
    </row>
    <row r="1068" spans="1:46" x14ac:dyDescent="0.25">
      <c r="A1068" s="299" t="s">
        <v>758</v>
      </c>
      <c r="B1068" s="299">
        <v>119.96</v>
      </c>
      <c r="C1068" s="299" t="s">
        <v>813</v>
      </c>
      <c r="D1068"/>
      <c r="E1068"/>
      <c r="H1068" s="17" t="str">
        <f t="shared" si="272"/>
        <v>DIC5</v>
      </c>
      <c r="I1068" s="24"/>
      <c r="J1068" s="24" t="s">
        <v>44</v>
      </c>
      <c r="K1068" s="108" t="s">
        <v>265</v>
      </c>
      <c r="L1068" s="301" t="s">
        <v>727</v>
      </c>
      <c r="M1068" s="21">
        <f>+SUMIFS(Resultados_Dic3!H$3:H$99980,Resultados_Dic3!$F$3:$F$99980,Produccion_UO!$K1068,Resultados_Dic3!$D$3:$D$99980,Produccion_UO!$L$1050,Resultados_Dic3!$E$3:$E$99980,Produccion_UO!$J1068,Resultados_Dic3!$A$3:$A$99980,Produccion_UO!$H1068)*$I$1050</f>
        <v>77.464039078774988</v>
      </c>
      <c r="N1068" s="21">
        <f>+SUMIFS(Resultados_Dic3!I$3:I$99980,Resultados_Dic3!$F$3:$F$99980,Produccion_UO!$K1068,Resultados_Dic3!$D$3:$D$99980,Produccion_UO!$L$1050,Resultados_Dic3!$E$3:$E$99980,Produccion_UO!$J1068,Resultados_Dic3!$A$3:$A$99980,Produccion_UO!$H1068)*$I$1050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O1068" s="21">
        <f>+SUMIFS(Resultados_Dic3!J$3:J$99980,Resultados_Dic3!$F$3:$F$99980,Produccion_UO!$K1068,Resultados_Dic3!$D$3:$D$99980,Produccion_UO!$L$1050,Resultados_Dic3!$E$3:$E$99980,Produccion_UO!$J1068,Resultados_Dic3!$A$3:$A$99980,Produccion_UO!$H1068)*$I$1050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P1068" s="21">
        <f>+SUMIFS(Resultados_Dic3!K$3:K$99980,Resultados_Dic3!$F$3:$F$99980,Produccion_UO!$K1068,Resultados_Dic3!$D$3:$D$99980,Produccion_UO!$L$1050,Resultados_Dic3!$E$3:$E$99980,Produccion_UO!$J1068,Resultados_Dic3!$A$3:$A$99980,Produccion_UO!$H1068)*$I$1050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Q1068" s="21">
        <f>+SUMIFS(Resultados_Dic3!L$3:L$99980,Resultados_Dic3!$F$3:$F$99980,Produccion_UO!$K1068,Resultados_Dic3!$D$3:$D$99980,Produccion_UO!$L$1050,Resultados_Dic3!$E$3:$E$99980,Produccion_UO!$J1068,Resultados_Dic3!$A$3:$A$99980,Produccion_UO!$H1068)*$I$1050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R1068" s="21">
        <f>+SUMIFS(Resultados_Dic3!M$3:M$99980,Resultados_Dic3!$F$3:$F$99980,Produccion_UO!$K1068,Resultados_Dic3!$D$3:$D$99980,Produccion_UO!$L$1050,Resultados_Dic3!$E$3:$E$99980,Produccion_UO!$J1068,Resultados_Dic3!$A$3:$A$99980,Produccion_UO!$H1068)*$I$1050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S1068" s="21">
        <f>+SUMIFS(Resultados_Dic3!N$3:N$99980,Resultados_Dic3!$F$3:$F$99980,Produccion_UO!$K1068,Resultados_Dic3!$D$3:$D$99980,Produccion_UO!$L$1050,Resultados_Dic3!$E$3:$E$99980,Produccion_UO!$J1068,Resultados_Dic3!$A$3:$A$99980,Produccion_UO!$H1068)*$I$1050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T1068" s="21">
        <f>+SUMIFS(Resultados_Dic3!O$3:O$99980,Resultados_Dic3!$F$3:$F$99980,Produccion_UO!$K1068,Resultados_Dic3!$D$3:$D$99980,Produccion_UO!$L$1050,Resultados_Dic3!$E$3:$E$99980,Produccion_UO!$J1068,Resultados_Dic3!$A$3:$A$99980,Produccion_UO!$H1068)*$I$1050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U1068" s="21">
        <f>+SUMIFS(Resultados_Dic3!P$3:P$99980,Resultados_Dic3!$F$3:$F$99980,Produccion_UO!$K1068,Resultados_Dic3!$D$3:$D$99980,Produccion_UO!$L$1050,Resultados_Dic3!$E$3:$E$99980,Produccion_UO!$J1068,Resultados_Dic3!$A$3:$A$99980,Produccion_UO!$H1068)*$I$1050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V1068" s="21">
        <f>+SUMIFS(Resultados_Dic3!Q$3:Q$99980,Resultados_Dic3!$F$3:$F$99980,Produccion_UO!$K1068,Resultados_Dic3!$D$3:$D$99980,Produccion_UO!$L$1050,Resultados_Dic3!$E$3:$E$99980,Produccion_UO!$J1068,Resultados_Dic3!$A$3:$A$99980,Produccion_UO!$H1068)*$I$1050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W1068" s="21">
        <f>+SUMIFS(Resultados_Dic3!R$3:R$99980,Resultados_Dic3!$F$3:$F$99980,Produccion_UO!$K1068,Resultados_Dic3!$D$3:$D$99980,Produccion_UO!$L$1050,Resultados_Dic3!$E$3:$E$99980,Produccion_UO!$J1068,Resultados_Dic3!$A$3:$A$99980,Produccion_UO!$H1068)*$I$1050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X1068" s="21">
        <f>+SUMIFS(Resultados_Dic3!S$3:S$99980,Resultados_Dic3!$F$3:$F$99980,Produccion_UO!$K1068,Resultados_Dic3!$D$3:$D$99980,Produccion_UO!$L$1050,Resultados_Dic3!$E$3:$E$99980,Produccion_UO!$J1068,Resultados_Dic3!$A$3:$A$99980,Produccion_UO!$H1068)*$I$1050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Y1068" s="21">
        <f>+SUMIFS(Resultados_Dic3!T$3:T$99980,Resultados_Dic3!$F$3:$F$99980,Produccion_UO!$K1068,Resultados_Dic3!$D$3:$D$99980,Produccion_UO!$L$1050,Resultados_Dic3!$E$3:$E$99980,Produccion_UO!$J1068,Resultados_Dic3!$A$3:$A$99980,Produccion_UO!$H1068)*$I$1050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Z1068" s="21">
        <f>+SUMIFS(Resultados_Dic3!U$3:U$99980,Resultados_Dic3!$F$3:$F$99980,Produccion_UO!$K1068,Resultados_Dic3!$D$3:$D$99980,Produccion_UO!$L$1050,Resultados_Dic3!$E$3:$E$99980,Produccion_UO!$J1068,Resultados_Dic3!$A$3:$A$99980,Produccion_UO!$H1068)*$I$1050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A1068" s="21">
        <f>+SUMIFS(Resultados_Dic3!V$3:V$99980,Resultados_Dic3!$F$3:$F$99980,Produccion_UO!$K1068,Resultados_Dic3!$D$3:$D$99980,Produccion_UO!$L$1050,Resultados_Dic3!$E$3:$E$99980,Produccion_UO!$J1068,Resultados_Dic3!$A$3:$A$99980,Produccion_UO!$H1068)*$I$1050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B1068" s="21">
        <f>+SUMIFS(Resultados_Dic3!W$3:W$99980,Resultados_Dic3!$F$3:$F$99980,Produccion_UO!$K1068,Resultados_Dic3!$D$3:$D$99980,Produccion_UO!$L$1050,Resultados_Dic3!$E$3:$E$99980,Produccion_UO!$J1068,Resultados_Dic3!$A$3:$A$99980,Produccion_UO!$H1068)*$I$1050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C1068" s="21">
        <f>+SUMIFS(Resultados_Dic3!X$3:X$99980,Resultados_Dic3!$F$3:$F$99980,Produccion_UO!$K1068,Resultados_Dic3!$D$3:$D$99980,Produccion_UO!$L$1050,Resultados_Dic3!$E$3:$E$99980,Produccion_UO!$J1068,Resultados_Dic3!$A$3:$A$99980,Produccion_UO!$H1068)*$I$1050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D1068" s="21">
        <f>+SUMIFS(Resultados_Dic3!Y$3:Y$99980,Resultados_Dic3!$F$3:$F$99980,Produccion_UO!$K1068,Resultados_Dic3!$D$3:$D$99980,Produccion_UO!$L$1050,Resultados_Dic3!$E$3:$E$99980,Produccion_UO!$J1068,Resultados_Dic3!$A$3:$A$99980,Produccion_UO!$H1068)*$I$1050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E1068" s="21">
        <f>+SUMIFS(Resultados_Dic3!Z$3:Z$99980,Resultados_Dic3!$F$3:$F$99980,Produccion_UO!$K1068,Resultados_Dic3!$D$3:$D$99980,Produccion_UO!$L$1050,Resultados_Dic3!$E$3:$E$99980,Produccion_UO!$J1068,Resultados_Dic3!$A$3:$A$99980,Produccion_UO!$H1068)*$I$1050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F1068" s="21">
        <f>+SUMIFS(Resultados_Dic3!AA$3:AA$99980,Resultados_Dic3!$F$3:$F$99980,Produccion_UO!$K1068,Resultados_Dic3!$D$3:$D$99980,Produccion_UO!$L$1050,Resultados_Dic3!$E$3:$E$99980,Produccion_UO!$J1068,Resultados_Dic3!$A$3:$A$99980,Produccion_UO!$H1068)*$I$1050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G1068" s="21">
        <f>+SUMIFS(Resultados_Dic3!AB$3:AB$99980,Resultados_Dic3!$F$3:$F$99980,Produccion_UO!$K1068,Resultados_Dic3!$D$3:$D$99980,Produccion_UO!$L$1050,Resultados_Dic3!$E$3:$E$99980,Produccion_UO!$J1068,Resultados_Dic3!$A$3:$A$99980,Produccion_UO!$H1068)*$I$1050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H1068" s="21">
        <f>+SUMIFS(Resultados_Dic3!AC$3:AC$99980,Resultados_Dic3!$F$3:$F$99980,Produccion_UO!$K1068,Resultados_Dic3!$D$3:$D$99980,Produccion_UO!$L$1050,Resultados_Dic3!$E$3:$E$99980,Produccion_UO!$J1068,Resultados_Dic3!$A$3:$A$99980,Produccion_UO!$H1068)*$I$1050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I1068" s="21">
        <f>+SUMIFS(Resultados_Dic3!AD$3:AD$99980,Resultados_Dic3!$F$3:$F$99980,Produccion_UO!$K1068,Resultados_Dic3!$D$3:$D$99980,Produccion_UO!$L$1050,Resultados_Dic3!$E$3:$E$99980,Produccion_UO!$J1068,Resultados_Dic3!$A$3:$A$99980,Produccion_UO!$H1068)*$I$1050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J1068" s="21">
        <f>+SUMIFS(Resultados_Dic3!AE$3:AE$99980,Resultados_Dic3!$F$3:$F$99980,Produccion_UO!$K1068,Resultados_Dic3!$D$3:$D$99980,Produccion_UO!$L$1050,Resultados_Dic3!$E$3:$E$99980,Produccion_UO!$J1068,Resultados_Dic3!$A$3:$A$99980,Produccion_UO!$H1068)*$I$1050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K1068" s="21">
        <f>+SUMIFS(Resultados_Dic3!AF$3:AF$99980,Resultados_Dic3!$F$3:$F$99980,Produccion_UO!$K1068,Resultados_Dic3!$D$3:$D$99980,Produccion_UO!$L$1050,Resultados_Dic3!$E$3:$E$99980,Produccion_UO!$J1068,Resultados_Dic3!$A$3:$A$99980,Produccion_UO!$H1068)*$I$1050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L1068" s="21">
        <f>+SUMIFS(Resultados_Dic3!AG$3:AG$99980,Resultados_Dic3!$F$3:$F$99980,Produccion_UO!$K1068,Resultados_Dic3!$D$3:$D$99980,Produccion_UO!$L$1050,Resultados_Dic3!$E$3:$E$99980,Produccion_UO!$J1068,Resultados_Dic3!$A$3:$A$99980,Produccion_UO!$H1068)*$I$1050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M1068" s="21">
        <f>+SUMIFS(Resultados_Dic3!AH$3:AH$99980,Resultados_Dic3!$F$3:$F$99980,Produccion_UO!$K1068,Resultados_Dic3!$D$3:$D$99980,Produccion_UO!$L$1050,Resultados_Dic3!$E$3:$E$99980,Produccion_UO!$J1068,Resultados_Dic3!$A$3:$A$99980,Produccion_UO!$H1068)*$I$1050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N1068" s="21">
        <f>+SUMIFS(Resultados_Dic3!AI$3:AI$99980,Resultados_Dic3!$F$3:$F$99980,Produccion_UO!$K1068,Resultados_Dic3!$D$3:$D$99980,Produccion_UO!$L$1050,Resultados_Dic3!$E$3:$E$99980,Produccion_UO!$J1068,Resultados_Dic3!$A$3:$A$99980,Produccion_UO!$H1068)*$I$1050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O1068" s="21">
        <f>+SUMIFS(Resultados_Dic3!AJ$3:AJ$99980,Resultados_Dic3!$F$3:$F$99980,Produccion_UO!$K1068,Resultados_Dic3!$D$3:$D$99980,Produccion_UO!$L$1050,Resultados_Dic3!$E$3:$E$99980,Produccion_UO!$J1068,Resultados_Dic3!$A$3:$A$99980,Produccion_UO!$H1068)*$I$1050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P1068" s="21">
        <f>+SUMIFS(Resultados_Dic3!AK$3:AK$99980,Resultados_Dic3!$F$3:$F$99980,Produccion_UO!$K1068,Resultados_Dic3!$D$3:$D$99980,Produccion_UO!$L$1050,Resultados_Dic3!$E$3:$E$99980,Produccion_UO!$J1068,Resultados_Dic3!$A$3:$A$99980,Produccion_UO!$H1068)*$I$1050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Q1068" s="21">
        <f>+SUMIFS(Resultados_Dic3!AL$3:AL$99980,Resultados_Dic3!$F$3:$F$99980,Produccion_UO!$K1068,Resultados_Dic3!$D$3:$D$99980,Produccion_UO!$L$1050,Resultados_Dic3!$E$3:$E$99980,Produccion_UO!$J1068,Resultados_Dic3!$A$3:$A$99980,Produccion_UO!$H1068)*$I$1050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R1068" s="21">
        <f>+SUMIFS(Resultados_Dic3!AM$3:AM$99980,Resultados_Dic3!$F$3:$F$99980,Produccion_UO!$K1068,Resultados_Dic3!$D$3:$D$99980,Produccion_UO!$L$1050,Resultados_Dic3!$E$3:$E$99980,Produccion_UO!$J1068,Resultados_Dic3!$A$3:$A$99980,Produccion_UO!$H1068)*$I$1050</f>
        <v>82.461719019340933</v>
      </c>
    </row>
    <row r="1069" spans="1:46" x14ac:dyDescent="0.25">
      <c r="A1069" s="299" t="s">
        <v>758</v>
      </c>
      <c r="B1069" s="299">
        <v>142500</v>
      </c>
      <c r="C1069" s="299" t="s">
        <v>814</v>
      </c>
      <c r="D1069" s="299">
        <v>1.4250000000000001E-7</v>
      </c>
      <c r="E1069" s="299" t="s">
        <v>815</v>
      </c>
      <c r="H1069" s="17" t="str">
        <f t="shared" si="272"/>
        <v>DIC5</v>
      </c>
      <c r="I1069" s="24"/>
      <c r="J1069" s="24"/>
      <c r="K1069" s="108" t="s">
        <v>270</v>
      </c>
      <c r="L1069" s="298" t="s">
        <v>750</v>
      </c>
      <c r="M1069" s="21">
        <f>+(M1113+M1117)*$I$1051</f>
        <v>25.717267522863857</v>
      </c>
      <c r="N1069" s="21">
        <f t="shared" ref="N1069:AR1069" si="274">+(N1113+N1117)*$I$1051</f>
        <v>27.376446072726026</v>
      </c>
      <c r="O1069" s="21">
        <f t="shared" si="274"/>
        <v>27.376446072726026</v>
      </c>
      <c r="P1069" s="21">
        <f t="shared" si="274"/>
        <v>27.376446072726026</v>
      </c>
      <c r="Q1069" s="21">
        <f t="shared" si="274"/>
        <v>27.376446072726026</v>
      </c>
      <c r="R1069" s="21">
        <f t="shared" si="274"/>
        <v>27.376446072726026</v>
      </c>
      <c r="S1069" s="21">
        <f t="shared" si="274"/>
        <v>27.376446072726026</v>
      </c>
      <c r="T1069" s="21">
        <f t="shared" si="274"/>
        <v>27.376446072726026</v>
      </c>
      <c r="U1069" s="21">
        <f t="shared" si="274"/>
        <v>27.376446072726026</v>
      </c>
      <c r="V1069" s="21">
        <f t="shared" si="274"/>
        <v>27.376446072726026</v>
      </c>
      <c r="W1069" s="21">
        <f t="shared" si="274"/>
        <v>27.376446072726026</v>
      </c>
      <c r="X1069" s="21">
        <f t="shared" si="274"/>
        <v>27.376446072726026</v>
      </c>
      <c r="Y1069" s="21">
        <f t="shared" si="274"/>
        <v>27.376446072726026</v>
      </c>
      <c r="Z1069" s="21">
        <f t="shared" si="274"/>
        <v>27.376446072726026</v>
      </c>
      <c r="AA1069" s="21">
        <f t="shared" si="274"/>
        <v>27.376446072726026</v>
      </c>
      <c r="AB1069" s="21">
        <f t="shared" si="274"/>
        <v>27.376446072726026</v>
      </c>
      <c r="AC1069" s="21">
        <f t="shared" si="274"/>
        <v>27.376446072726026</v>
      </c>
      <c r="AD1069" s="21">
        <f t="shared" si="274"/>
        <v>27.376446072726026</v>
      </c>
      <c r="AE1069" s="21">
        <f t="shared" si="274"/>
        <v>27.376446072726026</v>
      </c>
      <c r="AF1069" s="21">
        <f t="shared" si="274"/>
        <v>27.376446072726026</v>
      </c>
      <c r="AG1069" s="21">
        <f t="shared" si="274"/>
        <v>27.376446072726026</v>
      </c>
      <c r="AH1069" s="21">
        <f t="shared" si="274"/>
        <v>27.376446072726026</v>
      </c>
      <c r="AI1069" s="21">
        <f t="shared" si="274"/>
        <v>27.376446072726026</v>
      </c>
      <c r="AJ1069" s="21">
        <f t="shared" si="274"/>
        <v>27.376446072726026</v>
      </c>
      <c r="AK1069" s="21">
        <f t="shared" si="274"/>
        <v>27.376446072726026</v>
      </c>
      <c r="AL1069" s="21">
        <f t="shared" si="274"/>
        <v>27.376446072726026</v>
      </c>
      <c r="AM1069" s="21">
        <f t="shared" si="274"/>
        <v>27.376446072726026</v>
      </c>
      <c r="AN1069" s="21">
        <f t="shared" si="274"/>
        <v>27.376446072726026</v>
      </c>
      <c r="AO1069" s="21">
        <f t="shared" si="274"/>
        <v>27.376446072726026</v>
      </c>
      <c r="AP1069" s="21">
        <f t="shared" si="274"/>
        <v>27.376446072726026</v>
      </c>
      <c r="AQ1069" s="21">
        <f t="shared" si="274"/>
        <v>27.376446072726026</v>
      </c>
      <c r="AR1069" s="21">
        <f t="shared" si="274"/>
        <v>27.376446072726026</v>
      </c>
    </row>
    <row r="1070" spans="1:46" x14ac:dyDescent="0.25">
      <c r="H1070" s="17" t="str">
        <f t="shared" si="272"/>
        <v>DIC5</v>
      </c>
      <c r="I1070" s="24"/>
      <c r="J1070" s="24"/>
      <c r="K1070" s="108" t="s">
        <v>270</v>
      </c>
      <c r="L1070" s="298" t="s">
        <v>795</v>
      </c>
      <c r="M1070" s="22">
        <f>+(M1116)*$I$1057</f>
        <v>1.813174561187171</v>
      </c>
      <c r="N1070" s="22">
        <f t="shared" ref="N1070:AR1070" si="275">+(N1116)*$I$1057</f>
        <v>1.9301535651347304</v>
      </c>
      <c r="O1070" s="22">
        <f t="shared" si="275"/>
        <v>1.9301535651347304</v>
      </c>
      <c r="P1070" s="22">
        <f t="shared" si="275"/>
        <v>1.9301535651347304</v>
      </c>
      <c r="Q1070" s="22">
        <f t="shared" si="275"/>
        <v>1.9301535651347304</v>
      </c>
      <c r="R1070" s="22">
        <f t="shared" si="275"/>
        <v>1.9301535651347304</v>
      </c>
      <c r="S1070" s="22">
        <f t="shared" si="275"/>
        <v>1.9301535651347304</v>
      </c>
      <c r="T1070" s="22">
        <f t="shared" si="275"/>
        <v>1.9301535651347304</v>
      </c>
      <c r="U1070" s="22">
        <f t="shared" si="275"/>
        <v>1.9301535651347304</v>
      </c>
      <c r="V1070" s="22">
        <f t="shared" si="275"/>
        <v>1.9301535651347304</v>
      </c>
      <c r="W1070" s="22">
        <f t="shared" si="275"/>
        <v>1.9301535651347304</v>
      </c>
      <c r="X1070" s="22">
        <f t="shared" si="275"/>
        <v>1.9301535651347304</v>
      </c>
      <c r="Y1070" s="22">
        <f t="shared" si="275"/>
        <v>1.9301535651347304</v>
      </c>
      <c r="Z1070" s="22">
        <f t="shared" si="275"/>
        <v>1.9301535651347304</v>
      </c>
      <c r="AA1070" s="22">
        <f t="shared" si="275"/>
        <v>1.9301535651347304</v>
      </c>
      <c r="AB1070" s="22">
        <f t="shared" si="275"/>
        <v>1.9301535651347304</v>
      </c>
      <c r="AC1070" s="22">
        <f t="shared" si="275"/>
        <v>1.9301535651347304</v>
      </c>
      <c r="AD1070" s="22">
        <f t="shared" si="275"/>
        <v>1.9301535651347304</v>
      </c>
      <c r="AE1070" s="22">
        <f t="shared" si="275"/>
        <v>1.9301535651347304</v>
      </c>
      <c r="AF1070" s="22">
        <f t="shared" si="275"/>
        <v>1.9301535651347304</v>
      </c>
      <c r="AG1070" s="22">
        <f t="shared" si="275"/>
        <v>1.9301535651347304</v>
      </c>
      <c r="AH1070" s="22">
        <f t="shared" si="275"/>
        <v>1.9301535651347304</v>
      </c>
      <c r="AI1070" s="22">
        <f t="shared" si="275"/>
        <v>1.9301535651347304</v>
      </c>
      <c r="AJ1070" s="22">
        <f t="shared" si="275"/>
        <v>1.9301535651347304</v>
      </c>
      <c r="AK1070" s="22">
        <f t="shared" si="275"/>
        <v>1.9301535651347304</v>
      </c>
      <c r="AL1070" s="22">
        <f t="shared" si="275"/>
        <v>1.9301535651347304</v>
      </c>
      <c r="AM1070" s="22">
        <f t="shared" si="275"/>
        <v>1.9301535651347304</v>
      </c>
      <c r="AN1070" s="22">
        <f t="shared" si="275"/>
        <v>1.9301535651347304</v>
      </c>
      <c r="AO1070" s="22">
        <f t="shared" si="275"/>
        <v>1.9301535651347304</v>
      </c>
      <c r="AP1070" s="22">
        <f t="shared" si="275"/>
        <v>1.9301535651347304</v>
      </c>
      <c r="AQ1070" s="22">
        <f t="shared" si="275"/>
        <v>1.9301535651347304</v>
      </c>
      <c r="AR1070" s="22">
        <f t="shared" si="275"/>
        <v>1.9301535651347304</v>
      </c>
    </row>
    <row r="1071" spans="1:46" x14ac:dyDescent="0.25">
      <c r="H1071" s="17" t="str">
        <f t="shared" si="272"/>
        <v>DIC5</v>
      </c>
      <c r="I1071" s="24"/>
      <c r="J1071" s="24"/>
      <c r="K1071" s="108" t="s">
        <v>270</v>
      </c>
      <c r="L1071" s="298" t="s">
        <v>759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  <c r="AG1071" s="22">
        <v>0</v>
      </c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0</v>
      </c>
      <c r="AN1071" s="22">
        <v>0</v>
      </c>
      <c r="AO1071" s="22">
        <v>0</v>
      </c>
      <c r="AP1071" s="22">
        <v>0</v>
      </c>
      <c r="AQ1071" s="22">
        <v>0</v>
      </c>
      <c r="AR1071" s="22">
        <v>0</v>
      </c>
    </row>
    <row r="1072" spans="1:46" x14ac:dyDescent="0.25">
      <c r="H1072" s="17" t="str">
        <f t="shared" si="272"/>
        <v>DIC5</v>
      </c>
      <c r="I1072" s="24"/>
      <c r="J1072" s="24" t="s">
        <v>134</v>
      </c>
      <c r="K1072" s="108" t="s">
        <v>270</v>
      </c>
      <c r="L1072" s="298" t="s">
        <v>758</v>
      </c>
      <c r="M1072" s="22">
        <f>+SUMIFS(Resultados_Dic3!H$3:H$99980,Resultados_Dic3!$F$3:$F$99980,Produccion_UO!$K1072,Resultados_Dic3!$D$3:$D$99980,Produccion_UO!$L$1050,Resultados_Dic3!$E$3:$E$99980,Produccion_UO!$J1072,Resultados_Dic3!$A$3:$A$99980,Produccion_UO!$H1072)*$I$1061</f>
        <v>20542.076965097051</v>
      </c>
      <c r="N1072" s="78">
        <f>+SUMIFS(Resultados_Dic3!I$3:I$99980,Resultados_Dic3!$F$3:$F$99980,Produccion_UO!$K1072,Resultados_Dic3!$D$3:$D$99980,Produccion_UO!$L$1050,Resultados_Dic3!$E$3:$E$99980,Produccion_UO!$J1072,Resultados_Dic3!$A$3:$A$99980,Produccion_UO!$H1072)*$I$1061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O1072" s="78">
        <f>+SUMIFS(Resultados_Dic3!J$3:J$99980,Resultados_Dic3!$F$3:$F$99980,Produccion_UO!$K1072,Resultados_Dic3!$D$3:$D$99980,Produccion_UO!$L$1050,Resultados_Dic3!$E$3:$E$99980,Produccion_UO!$J1072,Resultados_Dic3!$A$3:$A$99980,Produccion_UO!$H1072)*$I$1061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P1072" s="78">
        <f>+SUMIFS(Resultados_Dic3!K$3:K$99980,Resultados_Dic3!$F$3:$F$99980,Produccion_UO!$K1072,Resultados_Dic3!$D$3:$D$99980,Produccion_UO!$L$1050,Resultados_Dic3!$E$3:$E$99980,Produccion_UO!$J1072,Resultados_Dic3!$A$3:$A$99980,Produccion_UO!$H1072)*$I$1061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Q1072" s="78">
        <f>+SUMIFS(Resultados_Dic3!L$3:L$99980,Resultados_Dic3!$F$3:$F$99980,Produccion_UO!$K1072,Resultados_Dic3!$D$3:$D$99980,Produccion_UO!$L$1050,Resultados_Dic3!$E$3:$E$99980,Produccion_UO!$J1072,Resultados_Dic3!$A$3:$A$99980,Produccion_UO!$H1072)*$I$1061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R1072" s="78">
        <f>+SUMIFS(Resultados_Dic3!M$3:M$99980,Resultados_Dic3!$F$3:$F$99980,Produccion_UO!$K1072,Resultados_Dic3!$D$3:$D$99980,Produccion_UO!$L$1050,Resultados_Dic3!$E$3:$E$99980,Produccion_UO!$J1072,Resultados_Dic3!$A$3:$A$99980,Produccion_UO!$H1072)*$I$1061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S1072" s="78">
        <f>+SUMIFS(Resultados_Dic3!N$3:N$99980,Resultados_Dic3!$F$3:$F$99980,Produccion_UO!$K1072,Resultados_Dic3!$D$3:$D$99980,Produccion_UO!$L$1050,Resultados_Dic3!$E$3:$E$99980,Produccion_UO!$J1072,Resultados_Dic3!$A$3:$A$99980,Produccion_UO!$H1072)*$I$1061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T1072" s="78">
        <f>+SUMIFS(Resultados_Dic3!O$3:O$99980,Resultados_Dic3!$F$3:$F$99980,Produccion_UO!$K1072,Resultados_Dic3!$D$3:$D$99980,Produccion_UO!$L$1050,Resultados_Dic3!$E$3:$E$99980,Produccion_UO!$J1072,Resultados_Dic3!$A$3:$A$99980,Produccion_UO!$H1072)*$I$1061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U1072" s="78">
        <f>+SUMIFS(Resultados_Dic3!P$3:P$99980,Resultados_Dic3!$F$3:$F$99980,Produccion_UO!$K1072,Resultados_Dic3!$D$3:$D$99980,Produccion_UO!$L$1050,Resultados_Dic3!$E$3:$E$99980,Produccion_UO!$J1072,Resultados_Dic3!$A$3:$A$99980,Produccion_UO!$H1072)*$I$1061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V1072" s="78">
        <f>+SUMIFS(Resultados_Dic3!Q$3:Q$99980,Resultados_Dic3!$F$3:$F$99980,Produccion_UO!$K1072,Resultados_Dic3!$D$3:$D$99980,Produccion_UO!$L$1050,Resultados_Dic3!$E$3:$E$99980,Produccion_UO!$J1072,Resultados_Dic3!$A$3:$A$99980,Produccion_UO!$H1072)*$I$1061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W1072" s="78">
        <f>+SUMIFS(Resultados_Dic3!R$3:R$99980,Resultados_Dic3!$F$3:$F$99980,Produccion_UO!$K1072,Resultados_Dic3!$D$3:$D$99980,Produccion_UO!$L$1050,Resultados_Dic3!$E$3:$E$99980,Produccion_UO!$J1072,Resultados_Dic3!$A$3:$A$99980,Produccion_UO!$H1072)*$I$1061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X1072" s="78">
        <f>+SUMIFS(Resultados_Dic3!S$3:S$99980,Resultados_Dic3!$F$3:$F$99980,Produccion_UO!$K1072,Resultados_Dic3!$D$3:$D$99980,Produccion_UO!$L$1050,Resultados_Dic3!$E$3:$E$99980,Produccion_UO!$J1072,Resultados_Dic3!$A$3:$A$99980,Produccion_UO!$H1072)*$I$1061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Y1072" s="78">
        <f>+SUMIFS(Resultados_Dic3!T$3:T$99980,Resultados_Dic3!$F$3:$F$99980,Produccion_UO!$K1072,Resultados_Dic3!$D$3:$D$99980,Produccion_UO!$L$1050,Resultados_Dic3!$E$3:$E$99980,Produccion_UO!$J1072,Resultados_Dic3!$A$3:$A$99980,Produccion_UO!$H1072)*$I$1061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Z1072" s="78">
        <f>+SUMIFS(Resultados_Dic3!U$3:U$99980,Resultados_Dic3!$F$3:$F$99980,Produccion_UO!$K1072,Resultados_Dic3!$D$3:$D$99980,Produccion_UO!$L$1050,Resultados_Dic3!$E$3:$E$99980,Produccion_UO!$J1072,Resultados_Dic3!$A$3:$A$99980,Produccion_UO!$H1072)*$I$1061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A1072" s="78">
        <f>+SUMIFS(Resultados_Dic3!V$3:V$99980,Resultados_Dic3!$F$3:$F$99980,Produccion_UO!$K1072,Resultados_Dic3!$D$3:$D$99980,Produccion_UO!$L$1050,Resultados_Dic3!$E$3:$E$99980,Produccion_UO!$J1072,Resultados_Dic3!$A$3:$A$99980,Produccion_UO!$H1072)*$I$1061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B1072" s="78">
        <f>+SUMIFS(Resultados_Dic3!W$3:W$99980,Resultados_Dic3!$F$3:$F$99980,Produccion_UO!$K1072,Resultados_Dic3!$D$3:$D$99980,Produccion_UO!$L$1050,Resultados_Dic3!$E$3:$E$99980,Produccion_UO!$J1072,Resultados_Dic3!$A$3:$A$99980,Produccion_UO!$H1072)*$I$1061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C1072" s="78">
        <f>+SUMIFS(Resultados_Dic3!X$3:X$99980,Resultados_Dic3!$F$3:$F$99980,Produccion_UO!$K1072,Resultados_Dic3!$D$3:$D$99980,Produccion_UO!$L$1050,Resultados_Dic3!$E$3:$E$99980,Produccion_UO!$J1072,Resultados_Dic3!$A$3:$A$99980,Produccion_UO!$H1072)*$I$1061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D1072" s="78">
        <f>+SUMIFS(Resultados_Dic3!Y$3:Y$99980,Resultados_Dic3!$F$3:$F$99980,Produccion_UO!$K1072,Resultados_Dic3!$D$3:$D$99980,Produccion_UO!$L$1050,Resultados_Dic3!$E$3:$E$99980,Produccion_UO!$J1072,Resultados_Dic3!$A$3:$A$99980,Produccion_UO!$H1072)*$I$1061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E1072" s="78">
        <f>+SUMIFS(Resultados_Dic3!Z$3:Z$99980,Resultados_Dic3!$F$3:$F$99980,Produccion_UO!$K1072,Resultados_Dic3!$D$3:$D$99980,Produccion_UO!$L$1050,Resultados_Dic3!$E$3:$E$99980,Produccion_UO!$J1072,Resultados_Dic3!$A$3:$A$99980,Produccion_UO!$H1072)*$I$1061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F1072" s="78">
        <f>+SUMIFS(Resultados_Dic3!AA$3:AA$99980,Resultados_Dic3!$F$3:$F$99980,Produccion_UO!$K1072,Resultados_Dic3!$D$3:$D$99980,Produccion_UO!$L$1050,Resultados_Dic3!$E$3:$E$99980,Produccion_UO!$J1072,Resultados_Dic3!$A$3:$A$99980,Produccion_UO!$H1072)*$I$1061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G1072" s="78">
        <f>+SUMIFS(Resultados_Dic3!AB$3:AB$99980,Resultados_Dic3!$F$3:$F$99980,Produccion_UO!$K1072,Resultados_Dic3!$D$3:$D$99980,Produccion_UO!$L$1050,Resultados_Dic3!$E$3:$E$99980,Produccion_UO!$J1072,Resultados_Dic3!$A$3:$A$99980,Produccion_UO!$H1072)*$I$1061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H1072" s="78">
        <f>+SUMIFS(Resultados_Dic3!AC$3:AC$99980,Resultados_Dic3!$F$3:$F$99980,Produccion_UO!$K1072,Resultados_Dic3!$D$3:$D$99980,Produccion_UO!$L$1050,Resultados_Dic3!$E$3:$E$99980,Produccion_UO!$J1072,Resultados_Dic3!$A$3:$A$99980,Produccion_UO!$H1072)*$I$1061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I1072" s="78">
        <f>+SUMIFS(Resultados_Dic3!AD$3:AD$99980,Resultados_Dic3!$F$3:$F$99980,Produccion_UO!$K1072,Resultados_Dic3!$D$3:$D$99980,Produccion_UO!$L$1050,Resultados_Dic3!$E$3:$E$99980,Produccion_UO!$J1072,Resultados_Dic3!$A$3:$A$99980,Produccion_UO!$H1072)*$I$1061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J1072" s="78">
        <f>+SUMIFS(Resultados_Dic3!AE$3:AE$99980,Resultados_Dic3!$F$3:$F$99980,Produccion_UO!$K1072,Resultados_Dic3!$D$3:$D$99980,Produccion_UO!$L$1050,Resultados_Dic3!$E$3:$E$99980,Produccion_UO!$J1072,Resultados_Dic3!$A$3:$A$99980,Produccion_UO!$H1072)*$I$1061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K1072" s="78">
        <f>+SUMIFS(Resultados_Dic3!AF$3:AF$99980,Resultados_Dic3!$F$3:$F$99980,Produccion_UO!$K1072,Resultados_Dic3!$D$3:$D$99980,Produccion_UO!$L$1050,Resultados_Dic3!$E$3:$E$99980,Produccion_UO!$J1072,Resultados_Dic3!$A$3:$A$99980,Produccion_UO!$H1072)*$I$1061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L1072" s="78">
        <f>+SUMIFS(Resultados_Dic3!AG$3:AG$99980,Resultados_Dic3!$F$3:$F$99980,Produccion_UO!$K1072,Resultados_Dic3!$D$3:$D$99980,Produccion_UO!$L$1050,Resultados_Dic3!$E$3:$E$99980,Produccion_UO!$J1072,Resultados_Dic3!$A$3:$A$99980,Produccion_UO!$H1072)*$I$1061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M1072" s="78">
        <f>+SUMIFS(Resultados_Dic3!AH$3:AH$99980,Resultados_Dic3!$F$3:$F$99980,Produccion_UO!$K1072,Resultados_Dic3!$D$3:$D$99980,Produccion_UO!$L$1050,Resultados_Dic3!$E$3:$E$99980,Produccion_UO!$J1072,Resultados_Dic3!$A$3:$A$99980,Produccion_UO!$H1072)*$I$1061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N1072" s="78">
        <f>+SUMIFS(Resultados_Dic3!AI$3:AI$99980,Resultados_Dic3!$F$3:$F$99980,Produccion_UO!$K1072,Resultados_Dic3!$D$3:$D$99980,Produccion_UO!$L$1050,Resultados_Dic3!$E$3:$E$99980,Produccion_UO!$J1072,Resultados_Dic3!$A$3:$A$99980,Produccion_UO!$H1072)*$I$1061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O1072" s="78">
        <f>+SUMIFS(Resultados_Dic3!AJ$3:AJ$99980,Resultados_Dic3!$F$3:$F$99980,Produccion_UO!$K1072,Resultados_Dic3!$D$3:$D$99980,Produccion_UO!$L$1050,Resultados_Dic3!$E$3:$E$99980,Produccion_UO!$J1072,Resultados_Dic3!$A$3:$A$99980,Produccion_UO!$H1072)*$I$1061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P1072" s="78">
        <f>+SUMIFS(Resultados_Dic3!AK$3:AK$99980,Resultados_Dic3!$F$3:$F$99980,Produccion_UO!$K1072,Resultados_Dic3!$D$3:$D$99980,Produccion_UO!$L$1050,Resultados_Dic3!$E$3:$E$99980,Produccion_UO!$J1072,Resultados_Dic3!$A$3:$A$99980,Produccion_UO!$H1072)*$I$1061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Q1072" s="78">
        <f>+SUMIFS(Resultados_Dic3!AL$3:AL$99980,Resultados_Dic3!$F$3:$F$99980,Produccion_UO!$K1072,Resultados_Dic3!$D$3:$D$99980,Produccion_UO!$L$1050,Resultados_Dic3!$E$3:$E$99980,Produccion_UO!$J1072,Resultados_Dic3!$A$3:$A$99980,Produccion_UO!$H1072)*$I$1061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R1072" s="78">
        <f>+SUMIFS(Resultados_Dic3!AM$3:AM$99980,Resultados_Dic3!$F$3:$F$99980,Produccion_UO!$K1072,Resultados_Dic3!$D$3:$D$99980,Produccion_UO!$L$1050,Resultados_Dic3!$E$3:$E$99980,Produccion_UO!$J1072,Resultados_Dic3!$A$3:$A$99980,Produccion_UO!$H1072)*$I$1061</f>
        <v>21867.372253167858</v>
      </c>
    </row>
    <row r="1073" spans="8:44" x14ac:dyDescent="0.25">
      <c r="H1073" s="17" t="str">
        <f t="shared" si="272"/>
        <v>DIC5</v>
      </c>
      <c r="I1073" s="24"/>
      <c r="J1073" s="24"/>
      <c r="K1073" s="108" t="s">
        <v>270</v>
      </c>
      <c r="L1073" s="302" t="s">
        <v>800</v>
      </c>
      <c r="M1073" s="21">
        <f>+SUM(M1074:M1080)</f>
        <v>155.14517829787613</v>
      </c>
      <c r="N1073" s="21">
        <f t="shared" ref="N1073:AR1073" si="276">+SUM(N1074:N1080)</f>
        <v>165.15454463967416</v>
      </c>
      <c r="O1073" s="21">
        <f t="shared" si="276"/>
        <v>165.15454463967416</v>
      </c>
      <c r="P1073" s="21">
        <f t="shared" si="276"/>
        <v>165.15454463967416</v>
      </c>
      <c r="Q1073" s="21">
        <f t="shared" si="276"/>
        <v>165.15454463967416</v>
      </c>
      <c r="R1073" s="21">
        <f t="shared" si="276"/>
        <v>165.15454463967416</v>
      </c>
      <c r="S1073" s="21">
        <f t="shared" si="276"/>
        <v>165.15454463967416</v>
      </c>
      <c r="T1073" s="21">
        <f t="shared" si="276"/>
        <v>165.15454463967416</v>
      </c>
      <c r="U1073" s="21">
        <f t="shared" si="276"/>
        <v>165.15454463967416</v>
      </c>
      <c r="V1073" s="21">
        <f t="shared" si="276"/>
        <v>165.15454463967416</v>
      </c>
      <c r="W1073" s="21">
        <f t="shared" si="276"/>
        <v>165.15454463967416</v>
      </c>
      <c r="X1073" s="21">
        <f t="shared" si="276"/>
        <v>165.15454463967416</v>
      </c>
      <c r="Y1073" s="21">
        <f t="shared" si="276"/>
        <v>165.15454463967416</v>
      </c>
      <c r="Z1073" s="21">
        <f t="shared" si="276"/>
        <v>165.15454463967416</v>
      </c>
      <c r="AA1073" s="21">
        <f t="shared" si="276"/>
        <v>165.15454463967416</v>
      </c>
      <c r="AB1073" s="21">
        <f t="shared" si="276"/>
        <v>165.15454463967416</v>
      </c>
      <c r="AC1073" s="21">
        <f t="shared" si="276"/>
        <v>165.15454463967416</v>
      </c>
      <c r="AD1073" s="21">
        <f t="shared" si="276"/>
        <v>165.15454463967416</v>
      </c>
      <c r="AE1073" s="21">
        <f t="shared" si="276"/>
        <v>165.15454463967416</v>
      </c>
      <c r="AF1073" s="21">
        <f t="shared" si="276"/>
        <v>165.15454463967416</v>
      </c>
      <c r="AG1073" s="21">
        <f t="shared" si="276"/>
        <v>165.15454463967416</v>
      </c>
      <c r="AH1073" s="21">
        <f t="shared" si="276"/>
        <v>165.15454463967416</v>
      </c>
      <c r="AI1073" s="21">
        <f t="shared" si="276"/>
        <v>165.15454463967416</v>
      </c>
      <c r="AJ1073" s="21">
        <f t="shared" si="276"/>
        <v>165.15454463967416</v>
      </c>
      <c r="AK1073" s="21">
        <f t="shared" si="276"/>
        <v>165.15454463967416</v>
      </c>
      <c r="AL1073" s="21">
        <f t="shared" si="276"/>
        <v>165.15454463967416</v>
      </c>
      <c r="AM1073" s="21">
        <f t="shared" si="276"/>
        <v>165.15454463967416</v>
      </c>
      <c r="AN1073" s="21">
        <f t="shared" si="276"/>
        <v>165.15454463967416</v>
      </c>
      <c r="AO1073" s="21">
        <f t="shared" si="276"/>
        <v>165.15454463967416</v>
      </c>
      <c r="AP1073" s="21">
        <f t="shared" si="276"/>
        <v>165.15454463967416</v>
      </c>
      <c r="AQ1073" s="21">
        <f t="shared" si="276"/>
        <v>165.15454463967416</v>
      </c>
      <c r="AR1073" s="21">
        <f t="shared" si="276"/>
        <v>165.15454463967416</v>
      </c>
    </row>
    <row r="1074" spans="8:44" x14ac:dyDescent="0.25">
      <c r="H1074" s="17" t="str">
        <f t="shared" si="272"/>
        <v>DIC5</v>
      </c>
      <c r="I1074" s="24"/>
      <c r="J1074" s="24" t="s">
        <v>34</v>
      </c>
      <c r="K1074" s="108" t="s">
        <v>270</v>
      </c>
      <c r="L1074" s="298" t="s">
        <v>746</v>
      </c>
      <c r="M1074" s="21">
        <f>+SUMIFS(Resultados_Dic3!H$3:H$99980,Resultados_Dic3!$F$3:$F$99980,Produccion_UO!$K1074,Resultados_Dic3!$D$3:$D$99980,Produccion_UO!$K$1050,Resultados_Dic3!$E$3:$E$99980,Produccion_UO!$J1074,Resultados_Dic3!$A$3:$A$99980,Produccion_UO!$H1074)*$I$1052</f>
        <v>88.47966801005532</v>
      </c>
      <c r="N1074" s="21">
        <f>+SUMIFS(Resultados_Dic3!I$3:I$99980,Resultados_Dic3!$F$3:$F$99980,Produccion_UO!$K1074,Resultados_Dic3!$D$3:$D$99980,Produccion_UO!$K$1050,Resultados_Dic3!$E$3:$E$99980,Produccion_UO!$J1074,Resultados_Dic3!$A$3:$A$99980,Produccion_UO!$H1074)*$I$1052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O1074" s="21">
        <f>+SUMIFS(Resultados_Dic3!J$3:J$99980,Resultados_Dic3!$F$3:$F$99980,Produccion_UO!$K1074,Resultados_Dic3!$D$3:$D$99980,Produccion_UO!$K$1050,Resultados_Dic3!$E$3:$E$99980,Produccion_UO!$J1074,Resultados_Dic3!$A$3:$A$99980,Produccion_UO!$H1074)*$I$1052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P1074" s="21">
        <f>+SUMIFS(Resultados_Dic3!K$3:K$99980,Resultados_Dic3!$F$3:$F$99980,Produccion_UO!$K1074,Resultados_Dic3!$D$3:$D$99980,Produccion_UO!$K$1050,Resultados_Dic3!$E$3:$E$99980,Produccion_UO!$J1074,Resultados_Dic3!$A$3:$A$99980,Produccion_UO!$H1074)*$I$1052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Q1074" s="21">
        <f>+SUMIFS(Resultados_Dic3!L$3:L$99980,Resultados_Dic3!$F$3:$F$99980,Produccion_UO!$K1074,Resultados_Dic3!$D$3:$D$99980,Produccion_UO!$K$1050,Resultados_Dic3!$E$3:$E$99980,Produccion_UO!$J1074,Resultados_Dic3!$A$3:$A$99980,Produccion_UO!$H1074)*$I$1052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R1074" s="21">
        <f>+SUMIFS(Resultados_Dic3!M$3:M$99980,Resultados_Dic3!$F$3:$F$99980,Produccion_UO!$K1074,Resultados_Dic3!$D$3:$D$99980,Produccion_UO!$K$1050,Resultados_Dic3!$E$3:$E$99980,Produccion_UO!$J1074,Resultados_Dic3!$A$3:$A$99980,Produccion_UO!$H1074)*$I$1052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S1074" s="21">
        <f>+SUMIFS(Resultados_Dic3!N$3:N$99980,Resultados_Dic3!$F$3:$F$99980,Produccion_UO!$K1074,Resultados_Dic3!$D$3:$D$99980,Produccion_UO!$K$1050,Resultados_Dic3!$E$3:$E$99980,Produccion_UO!$J1074,Resultados_Dic3!$A$3:$A$99980,Produccion_UO!$H1074)*$I$1052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T1074" s="21">
        <f>+SUMIFS(Resultados_Dic3!O$3:O$99980,Resultados_Dic3!$F$3:$F$99980,Produccion_UO!$K1074,Resultados_Dic3!$D$3:$D$99980,Produccion_UO!$K$1050,Resultados_Dic3!$E$3:$E$99980,Produccion_UO!$J1074,Resultados_Dic3!$A$3:$A$99980,Produccion_UO!$H1074)*$I$1052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U1074" s="21">
        <f>+SUMIFS(Resultados_Dic3!P$3:P$99980,Resultados_Dic3!$F$3:$F$99980,Produccion_UO!$K1074,Resultados_Dic3!$D$3:$D$99980,Produccion_UO!$K$1050,Resultados_Dic3!$E$3:$E$99980,Produccion_UO!$J1074,Resultados_Dic3!$A$3:$A$99980,Produccion_UO!$H1074)*$I$1052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V1074" s="21">
        <f>+SUMIFS(Resultados_Dic3!Q$3:Q$99980,Resultados_Dic3!$F$3:$F$99980,Produccion_UO!$K1074,Resultados_Dic3!$D$3:$D$99980,Produccion_UO!$K$1050,Resultados_Dic3!$E$3:$E$99980,Produccion_UO!$J1074,Resultados_Dic3!$A$3:$A$99980,Produccion_UO!$H1074)*$I$1052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W1074" s="21">
        <f>+SUMIFS(Resultados_Dic3!R$3:R$99980,Resultados_Dic3!$F$3:$F$99980,Produccion_UO!$K1074,Resultados_Dic3!$D$3:$D$99980,Produccion_UO!$K$1050,Resultados_Dic3!$E$3:$E$99980,Produccion_UO!$J1074,Resultados_Dic3!$A$3:$A$99980,Produccion_UO!$H1074)*$I$1052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X1074" s="21">
        <f>+SUMIFS(Resultados_Dic3!S$3:S$99980,Resultados_Dic3!$F$3:$F$99980,Produccion_UO!$K1074,Resultados_Dic3!$D$3:$D$99980,Produccion_UO!$K$1050,Resultados_Dic3!$E$3:$E$99980,Produccion_UO!$J1074,Resultados_Dic3!$A$3:$A$99980,Produccion_UO!$H1074)*$I$1052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Y1074" s="21">
        <f>+SUMIFS(Resultados_Dic3!T$3:T$99980,Resultados_Dic3!$F$3:$F$99980,Produccion_UO!$K1074,Resultados_Dic3!$D$3:$D$99980,Produccion_UO!$K$1050,Resultados_Dic3!$E$3:$E$99980,Produccion_UO!$J1074,Resultados_Dic3!$A$3:$A$99980,Produccion_UO!$H1074)*$I$1052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Z1074" s="21">
        <f>+SUMIFS(Resultados_Dic3!U$3:U$99980,Resultados_Dic3!$F$3:$F$99980,Produccion_UO!$K1074,Resultados_Dic3!$D$3:$D$99980,Produccion_UO!$K$1050,Resultados_Dic3!$E$3:$E$99980,Produccion_UO!$J1074,Resultados_Dic3!$A$3:$A$99980,Produccion_UO!$H1074)*$I$1052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A1074" s="21">
        <f>+SUMIFS(Resultados_Dic3!V$3:V$99980,Resultados_Dic3!$F$3:$F$99980,Produccion_UO!$K1074,Resultados_Dic3!$D$3:$D$99980,Produccion_UO!$K$1050,Resultados_Dic3!$E$3:$E$99980,Produccion_UO!$J1074,Resultados_Dic3!$A$3:$A$99980,Produccion_UO!$H1074)*$I$1052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B1074" s="21">
        <f>+SUMIFS(Resultados_Dic3!W$3:W$99980,Resultados_Dic3!$F$3:$F$99980,Produccion_UO!$K1074,Resultados_Dic3!$D$3:$D$99980,Produccion_UO!$K$1050,Resultados_Dic3!$E$3:$E$99980,Produccion_UO!$J1074,Resultados_Dic3!$A$3:$A$99980,Produccion_UO!$H1074)*$I$1052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C1074" s="21">
        <f>+SUMIFS(Resultados_Dic3!X$3:X$99980,Resultados_Dic3!$F$3:$F$99980,Produccion_UO!$K1074,Resultados_Dic3!$D$3:$D$99980,Produccion_UO!$K$1050,Resultados_Dic3!$E$3:$E$99980,Produccion_UO!$J1074,Resultados_Dic3!$A$3:$A$99980,Produccion_UO!$H1074)*$I$1052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D1074" s="21">
        <f>+SUMIFS(Resultados_Dic3!Y$3:Y$99980,Resultados_Dic3!$F$3:$F$99980,Produccion_UO!$K1074,Resultados_Dic3!$D$3:$D$99980,Produccion_UO!$K$1050,Resultados_Dic3!$E$3:$E$99980,Produccion_UO!$J1074,Resultados_Dic3!$A$3:$A$99980,Produccion_UO!$H1074)*$I$1052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E1074" s="21">
        <f>+SUMIFS(Resultados_Dic3!Z$3:Z$99980,Resultados_Dic3!$F$3:$F$99980,Produccion_UO!$K1074,Resultados_Dic3!$D$3:$D$99980,Produccion_UO!$K$1050,Resultados_Dic3!$E$3:$E$99980,Produccion_UO!$J1074,Resultados_Dic3!$A$3:$A$99980,Produccion_UO!$H1074)*$I$1052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F1074" s="21">
        <f>+SUMIFS(Resultados_Dic3!AA$3:AA$99980,Resultados_Dic3!$F$3:$F$99980,Produccion_UO!$K1074,Resultados_Dic3!$D$3:$D$99980,Produccion_UO!$K$1050,Resultados_Dic3!$E$3:$E$99980,Produccion_UO!$J1074,Resultados_Dic3!$A$3:$A$99980,Produccion_UO!$H1074)*$I$1052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G1074" s="21">
        <f>+SUMIFS(Resultados_Dic3!AB$3:AB$99980,Resultados_Dic3!$F$3:$F$99980,Produccion_UO!$K1074,Resultados_Dic3!$D$3:$D$99980,Produccion_UO!$K$1050,Resultados_Dic3!$E$3:$E$99980,Produccion_UO!$J1074,Resultados_Dic3!$A$3:$A$99980,Produccion_UO!$H1074)*$I$1052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H1074" s="21">
        <f>+SUMIFS(Resultados_Dic3!AC$3:AC$99980,Resultados_Dic3!$F$3:$F$99980,Produccion_UO!$K1074,Resultados_Dic3!$D$3:$D$99980,Produccion_UO!$K$1050,Resultados_Dic3!$E$3:$E$99980,Produccion_UO!$J1074,Resultados_Dic3!$A$3:$A$99980,Produccion_UO!$H1074)*$I$1052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I1074" s="21">
        <f>+SUMIFS(Resultados_Dic3!AD$3:AD$99980,Resultados_Dic3!$F$3:$F$99980,Produccion_UO!$K1074,Resultados_Dic3!$D$3:$D$99980,Produccion_UO!$K$1050,Resultados_Dic3!$E$3:$E$99980,Produccion_UO!$J1074,Resultados_Dic3!$A$3:$A$99980,Produccion_UO!$H1074)*$I$1052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J1074" s="21">
        <f>+SUMIFS(Resultados_Dic3!AE$3:AE$99980,Resultados_Dic3!$F$3:$F$99980,Produccion_UO!$K1074,Resultados_Dic3!$D$3:$D$99980,Produccion_UO!$K$1050,Resultados_Dic3!$E$3:$E$99980,Produccion_UO!$J1074,Resultados_Dic3!$A$3:$A$99980,Produccion_UO!$H1074)*$I$1052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K1074" s="21">
        <f>+SUMIFS(Resultados_Dic3!AF$3:AF$99980,Resultados_Dic3!$F$3:$F$99980,Produccion_UO!$K1074,Resultados_Dic3!$D$3:$D$99980,Produccion_UO!$K$1050,Resultados_Dic3!$E$3:$E$99980,Produccion_UO!$J1074,Resultados_Dic3!$A$3:$A$99980,Produccion_UO!$H1074)*$I$1052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L1074" s="21">
        <f>+SUMIFS(Resultados_Dic3!AG$3:AG$99980,Resultados_Dic3!$F$3:$F$99980,Produccion_UO!$K1074,Resultados_Dic3!$D$3:$D$99980,Produccion_UO!$K$1050,Resultados_Dic3!$E$3:$E$99980,Produccion_UO!$J1074,Resultados_Dic3!$A$3:$A$99980,Produccion_UO!$H1074)*$I$1052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M1074" s="21">
        <f>+SUMIFS(Resultados_Dic3!AH$3:AH$99980,Resultados_Dic3!$F$3:$F$99980,Produccion_UO!$K1074,Resultados_Dic3!$D$3:$D$99980,Produccion_UO!$K$1050,Resultados_Dic3!$E$3:$E$99980,Produccion_UO!$J1074,Resultados_Dic3!$A$3:$A$99980,Produccion_UO!$H1074)*$I$1052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N1074" s="21">
        <f>+SUMIFS(Resultados_Dic3!AI$3:AI$99980,Resultados_Dic3!$F$3:$F$99980,Produccion_UO!$K1074,Resultados_Dic3!$D$3:$D$99980,Produccion_UO!$K$1050,Resultados_Dic3!$E$3:$E$99980,Produccion_UO!$J1074,Resultados_Dic3!$A$3:$A$99980,Produccion_UO!$H1074)*$I$1052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O1074" s="21">
        <f>+SUMIFS(Resultados_Dic3!AJ$3:AJ$99980,Resultados_Dic3!$F$3:$F$99980,Produccion_UO!$K1074,Resultados_Dic3!$D$3:$D$99980,Produccion_UO!$K$1050,Resultados_Dic3!$E$3:$E$99980,Produccion_UO!$J1074,Resultados_Dic3!$A$3:$A$99980,Produccion_UO!$H1074)*$I$1052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P1074" s="21">
        <f>+SUMIFS(Resultados_Dic3!AK$3:AK$99980,Resultados_Dic3!$F$3:$F$99980,Produccion_UO!$K1074,Resultados_Dic3!$D$3:$D$99980,Produccion_UO!$K$1050,Resultados_Dic3!$E$3:$E$99980,Produccion_UO!$J1074,Resultados_Dic3!$A$3:$A$99980,Produccion_UO!$H1074)*$I$1052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Q1074" s="21">
        <f>+SUMIFS(Resultados_Dic3!AL$3:AL$99980,Resultados_Dic3!$F$3:$F$99980,Produccion_UO!$K1074,Resultados_Dic3!$D$3:$D$99980,Produccion_UO!$K$1050,Resultados_Dic3!$E$3:$E$99980,Produccion_UO!$J1074,Resultados_Dic3!$A$3:$A$99980,Produccion_UO!$H1074)*$I$1052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R1074" s="21">
        <f>+SUMIFS(Resultados_Dic3!AM$3:AM$99980,Resultados_Dic3!$F$3:$F$99980,Produccion_UO!$K1074,Resultados_Dic3!$D$3:$D$99980,Produccion_UO!$K$1050,Resultados_Dic3!$E$3:$E$99980,Produccion_UO!$J1074,Resultados_Dic3!$A$3:$A$99980,Produccion_UO!$H1074)*$I$1052</f>
        <v>94.188033688123014</v>
      </c>
    </row>
    <row r="1075" spans="8:44" x14ac:dyDescent="0.25">
      <c r="H1075" s="17" t="str">
        <f t="shared" si="272"/>
        <v>DIC5</v>
      </c>
      <c r="I1075" s="24"/>
      <c r="J1075" s="24" t="s">
        <v>38</v>
      </c>
      <c r="K1075" s="108" t="s">
        <v>270</v>
      </c>
      <c r="L1075" s="298" t="s">
        <v>751</v>
      </c>
      <c r="M1075" s="21">
        <f>+SUMIFS(Resultados_Dic3!H$3:H$99980,Resultados_Dic3!$F$3:$F$99980,Produccion_UO!$K1075,Resultados_Dic3!$D$3:$D$99980,Produccion_UO!$K$1050,Resultados_Dic3!$E$3:$E$99980,Produccion_UO!$J1075,Resultados_Dic3!$A$3:$A$99980,Produccion_UO!$H1075)*$I$1053</f>
        <v>41.857396150365567</v>
      </c>
      <c r="N1075" s="21">
        <f>+SUMIFS(Resultados_Dic3!I$3:I$99980,Resultados_Dic3!$F$3:$F$99980,Produccion_UO!$K1075,Resultados_Dic3!$D$3:$D$99980,Produccion_UO!$K$1050,Resultados_Dic3!$E$3:$E$99980,Produccion_UO!$J1075,Resultados_Dic3!$A$3:$A$99980,Produccion_UO!$H1075)*$I$1053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O1075" s="21">
        <f>+SUMIFS(Resultados_Dic3!J$3:J$99980,Resultados_Dic3!$F$3:$F$99980,Produccion_UO!$K1075,Resultados_Dic3!$D$3:$D$99980,Produccion_UO!$K$1050,Resultados_Dic3!$E$3:$E$99980,Produccion_UO!$J1075,Resultados_Dic3!$A$3:$A$99980,Produccion_UO!$H1075)*$I$1053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P1075" s="21">
        <f>+SUMIFS(Resultados_Dic3!K$3:K$99980,Resultados_Dic3!$F$3:$F$99980,Produccion_UO!$K1075,Resultados_Dic3!$D$3:$D$99980,Produccion_UO!$K$1050,Resultados_Dic3!$E$3:$E$99980,Produccion_UO!$J1075,Resultados_Dic3!$A$3:$A$99980,Produccion_UO!$H1075)*$I$1053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Q1075" s="21">
        <f>+SUMIFS(Resultados_Dic3!L$3:L$99980,Resultados_Dic3!$F$3:$F$99980,Produccion_UO!$K1075,Resultados_Dic3!$D$3:$D$99980,Produccion_UO!$K$1050,Resultados_Dic3!$E$3:$E$99980,Produccion_UO!$J1075,Resultados_Dic3!$A$3:$A$99980,Produccion_UO!$H1075)*$I$1053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R1075" s="21">
        <f>+SUMIFS(Resultados_Dic3!M$3:M$99980,Resultados_Dic3!$F$3:$F$99980,Produccion_UO!$K1075,Resultados_Dic3!$D$3:$D$99980,Produccion_UO!$K$1050,Resultados_Dic3!$E$3:$E$99980,Produccion_UO!$J1075,Resultados_Dic3!$A$3:$A$99980,Produccion_UO!$H1075)*$I$1053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S1075" s="21">
        <f>+SUMIFS(Resultados_Dic3!N$3:N$99980,Resultados_Dic3!$F$3:$F$99980,Produccion_UO!$K1075,Resultados_Dic3!$D$3:$D$99980,Produccion_UO!$K$1050,Resultados_Dic3!$E$3:$E$99980,Produccion_UO!$J1075,Resultados_Dic3!$A$3:$A$99980,Produccion_UO!$H1075)*$I$1053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T1075" s="21">
        <f>+SUMIFS(Resultados_Dic3!O$3:O$99980,Resultados_Dic3!$F$3:$F$99980,Produccion_UO!$K1075,Resultados_Dic3!$D$3:$D$99980,Produccion_UO!$K$1050,Resultados_Dic3!$E$3:$E$99980,Produccion_UO!$J1075,Resultados_Dic3!$A$3:$A$99980,Produccion_UO!$H1075)*$I$1053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U1075" s="21">
        <f>+SUMIFS(Resultados_Dic3!P$3:P$99980,Resultados_Dic3!$F$3:$F$99980,Produccion_UO!$K1075,Resultados_Dic3!$D$3:$D$99980,Produccion_UO!$K$1050,Resultados_Dic3!$E$3:$E$99980,Produccion_UO!$J1075,Resultados_Dic3!$A$3:$A$99980,Produccion_UO!$H1075)*$I$1053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V1075" s="21">
        <f>+SUMIFS(Resultados_Dic3!Q$3:Q$99980,Resultados_Dic3!$F$3:$F$99980,Produccion_UO!$K1075,Resultados_Dic3!$D$3:$D$99980,Produccion_UO!$K$1050,Resultados_Dic3!$E$3:$E$99980,Produccion_UO!$J1075,Resultados_Dic3!$A$3:$A$99980,Produccion_UO!$H1075)*$I$1053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W1075" s="21">
        <f>+SUMIFS(Resultados_Dic3!R$3:R$99980,Resultados_Dic3!$F$3:$F$99980,Produccion_UO!$K1075,Resultados_Dic3!$D$3:$D$99980,Produccion_UO!$K$1050,Resultados_Dic3!$E$3:$E$99980,Produccion_UO!$J1075,Resultados_Dic3!$A$3:$A$99980,Produccion_UO!$H1075)*$I$1053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X1075" s="21">
        <f>+SUMIFS(Resultados_Dic3!S$3:S$99980,Resultados_Dic3!$F$3:$F$99980,Produccion_UO!$K1075,Resultados_Dic3!$D$3:$D$99980,Produccion_UO!$K$1050,Resultados_Dic3!$E$3:$E$99980,Produccion_UO!$J1075,Resultados_Dic3!$A$3:$A$99980,Produccion_UO!$H1075)*$I$1053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Y1075" s="21">
        <f>+SUMIFS(Resultados_Dic3!T$3:T$99980,Resultados_Dic3!$F$3:$F$99980,Produccion_UO!$K1075,Resultados_Dic3!$D$3:$D$99980,Produccion_UO!$K$1050,Resultados_Dic3!$E$3:$E$99980,Produccion_UO!$J1075,Resultados_Dic3!$A$3:$A$99980,Produccion_UO!$H1075)*$I$1053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Z1075" s="21">
        <f>+SUMIFS(Resultados_Dic3!U$3:U$99980,Resultados_Dic3!$F$3:$F$99980,Produccion_UO!$K1075,Resultados_Dic3!$D$3:$D$99980,Produccion_UO!$K$1050,Resultados_Dic3!$E$3:$E$99980,Produccion_UO!$J1075,Resultados_Dic3!$A$3:$A$99980,Produccion_UO!$H1075)*$I$1053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A1075" s="21">
        <f>+SUMIFS(Resultados_Dic3!V$3:V$99980,Resultados_Dic3!$F$3:$F$99980,Produccion_UO!$K1075,Resultados_Dic3!$D$3:$D$99980,Produccion_UO!$K$1050,Resultados_Dic3!$E$3:$E$99980,Produccion_UO!$J1075,Resultados_Dic3!$A$3:$A$99980,Produccion_UO!$H1075)*$I$1053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B1075" s="21">
        <f>+SUMIFS(Resultados_Dic3!W$3:W$99980,Resultados_Dic3!$F$3:$F$99980,Produccion_UO!$K1075,Resultados_Dic3!$D$3:$D$99980,Produccion_UO!$K$1050,Resultados_Dic3!$E$3:$E$99980,Produccion_UO!$J1075,Resultados_Dic3!$A$3:$A$99980,Produccion_UO!$H1075)*$I$1053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C1075" s="21">
        <f>+SUMIFS(Resultados_Dic3!X$3:X$99980,Resultados_Dic3!$F$3:$F$99980,Produccion_UO!$K1075,Resultados_Dic3!$D$3:$D$99980,Produccion_UO!$K$1050,Resultados_Dic3!$E$3:$E$99980,Produccion_UO!$J1075,Resultados_Dic3!$A$3:$A$99980,Produccion_UO!$H1075)*$I$1053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D1075" s="21">
        <f>+SUMIFS(Resultados_Dic3!Y$3:Y$99980,Resultados_Dic3!$F$3:$F$99980,Produccion_UO!$K1075,Resultados_Dic3!$D$3:$D$99980,Produccion_UO!$K$1050,Resultados_Dic3!$E$3:$E$99980,Produccion_UO!$J1075,Resultados_Dic3!$A$3:$A$99980,Produccion_UO!$H1075)*$I$1053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E1075" s="21">
        <f>+SUMIFS(Resultados_Dic3!Z$3:Z$99980,Resultados_Dic3!$F$3:$F$99980,Produccion_UO!$K1075,Resultados_Dic3!$D$3:$D$99980,Produccion_UO!$K$1050,Resultados_Dic3!$E$3:$E$99980,Produccion_UO!$J1075,Resultados_Dic3!$A$3:$A$99980,Produccion_UO!$H1075)*$I$1053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F1075" s="21">
        <f>+SUMIFS(Resultados_Dic3!AA$3:AA$99980,Resultados_Dic3!$F$3:$F$99980,Produccion_UO!$K1075,Resultados_Dic3!$D$3:$D$99980,Produccion_UO!$K$1050,Resultados_Dic3!$E$3:$E$99980,Produccion_UO!$J1075,Resultados_Dic3!$A$3:$A$99980,Produccion_UO!$H1075)*$I$1053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G1075" s="21">
        <f>+SUMIFS(Resultados_Dic3!AB$3:AB$99980,Resultados_Dic3!$F$3:$F$99980,Produccion_UO!$K1075,Resultados_Dic3!$D$3:$D$99980,Produccion_UO!$K$1050,Resultados_Dic3!$E$3:$E$99980,Produccion_UO!$J1075,Resultados_Dic3!$A$3:$A$99980,Produccion_UO!$H1075)*$I$1053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H1075" s="21">
        <f>+SUMIFS(Resultados_Dic3!AC$3:AC$99980,Resultados_Dic3!$F$3:$F$99980,Produccion_UO!$K1075,Resultados_Dic3!$D$3:$D$99980,Produccion_UO!$K$1050,Resultados_Dic3!$E$3:$E$99980,Produccion_UO!$J1075,Resultados_Dic3!$A$3:$A$99980,Produccion_UO!$H1075)*$I$1053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I1075" s="21">
        <f>+SUMIFS(Resultados_Dic3!AD$3:AD$99980,Resultados_Dic3!$F$3:$F$99980,Produccion_UO!$K1075,Resultados_Dic3!$D$3:$D$99980,Produccion_UO!$K$1050,Resultados_Dic3!$E$3:$E$99980,Produccion_UO!$J1075,Resultados_Dic3!$A$3:$A$99980,Produccion_UO!$H1075)*$I$1053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J1075" s="21">
        <f>+SUMIFS(Resultados_Dic3!AE$3:AE$99980,Resultados_Dic3!$F$3:$F$99980,Produccion_UO!$K1075,Resultados_Dic3!$D$3:$D$99980,Produccion_UO!$K$1050,Resultados_Dic3!$E$3:$E$99980,Produccion_UO!$J1075,Resultados_Dic3!$A$3:$A$99980,Produccion_UO!$H1075)*$I$1053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K1075" s="21">
        <f>+SUMIFS(Resultados_Dic3!AF$3:AF$99980,Resultados_Dic3!$F$3:$F$99980,Produccion_UO!$K1075,Resultados_Dic3!$D$3:$D$99980,Produccion_UO!$K$1050,Resultados_Dic3!$E$3:$E$99980,Produccion_UO!$J1075,Resultados_Dic3!$A$3:$A$99980,Produccion_UO!$H1075)*$I$1053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L1075" s="21">
        <f>+SUMIFS(Resultados_Dic3!AG$3:AG$99980,Resultados_Dic3!$F$3:$F$99980,Produccion_UO!$K1075,Resultados_Dic3!$D$3:$D$99980,Produccion_UO!$K$1050,Resultados_Dic3!$E$3:$E$99980,Produccion_UO!$J1075,Resultados_Dic3!$A$3:$A$99980,Produccion_UO!$H1075)*$I$1053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M1075" s="21">
        <f>+SUMIFS(Resultados_Dic3!AH$3:AH$99980,Resultados_Dic3!$F$3:$F$99980,Produccion_UO!$K1075,Resultados_Dic3!$D$3:$D$99980,Produccion_UO!$K$1050,Resultados_Dic3!$E$3:$E$99980,Produccion_UO!$J1075,Resultados_Dic3!$A$3:$A$99980,Produccion_UO!$H1075)*$I$1053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N1075" s="21">
        <f>+SUMIFS(Resultados_Dic3!AI$3:AI$99980,Resultados_Dic3!$F$3:$F$99980,Produccion_UO!$K1075,Resultados_Dic3!$D$3:$D$99980,Produccion_UO!$K$1050,Resultados_Dic3!$E$3:$E$99980,Produccion_UO!$J1075,Resultados_Dic3!$A$3:$A$99980,Produccion_UO!$H1075)*$I$1053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O1075" s="21">
        <f>+SUMIFS(Resultados_Dic3!AJ$3:AJ$99980,Resultados_Dic3!$F$3:$F$99980,Produccion_UO!$K1075,Resultados_Dic3!$D$3:$D$99980,Produccion_UO!$K$1050,Resultados_Dic3!$E$3:$E$99980,Produccion_UO!$J1075,Resultados_Dic3!$A$3:$A$99980,Produccion_UO!$H1075)*$I$1053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P1075" s="21">
        <f>+SUMIFS(Resultados_Dic3!AK$3:AK$99980,Resultados_Dic3!$F$3:$F$99980,Produccion_UO!$K1075,Resultados_Dic3!$D$3:$D$99980,Produccion_UO!$K$1050,Resultados_Dic3!$E$3:$E$99980,Produccion_UO!$J1075,Resultados_Dic3!$A$3:$A$99980,Produccion_UO!$H1075)*$I$1053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Q1075" s="21">
        <f>+SUMIFS(Resultados_Dic3!AL$3:AL$99980,Resultados_Dic3!$F$3:$F$99980,Produccion_UO!$K1075,Resultados_Dic3!$D$3:$D$99980,Produccion_UO!$K$1050,Resultados_Dic3!$E$3:$E$99980,Produccion_UO!$J1075,Resultados_Dic3!$A$3:$A$99980,Produccion_UO!$H1075)*$I$1053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R1075" s="21">
        <f>+SUMIFS(Resultados_Dic3!AM$3:AM$99980,Resultados_Dic3!$F$3:$F$99980,Produccion_UO!$K1075,Resultados_Dic3!$D$3:$D$99980,Produccion_UO!$K$1050,Resultados_Dic3!$E$3:$E$99980,Produccion_UO!$J1075,Resultados_Dic3!$A$3:$A$99980,Produccion_UO!$H1075)*$I$1053</f>
        <v>44.557873321356851</v>
      </c>
    </row>
    <row r="1076" spans="8:44" x14ac:dyDescent="0.25">
      <c r="H1076" s="17" t="str">
        <f t="shared" si="272"/>
        <v>DIC5</v>
      </c>
      <c r="I1076" s="24"/>
      <c r="J1076" s="24" t="s">
        <v>39</v>
      </c>
      <c r="K1076" s="108" t="s">
        <v>270</v>
      </c>
      <c r="L1076" s="298" t="s">
        <v>759</v>
      </c>
      <c r="M1076" s="21">
        <f>+SUMIFS(Resultados_Dic3!H$3:H$99980,Resultados_Dic3!$F$3:$F$99980,Produccion_UO!$K1076,Resultados_Dic3!$D$3:$D$99980,Produccion_UO!$K$1050,Resultados_Dic3!$E$3:$E$99980,Produccion_UO!$J1076,Resultados_Dic3!$A$3:$A$99980,Produccion_UO!$H1076)*$I$1054</f>
        <v>1.7295573113277736</v>
      </c>
      <c r="N1076" s="21">
        <f>+SUMIFS(Resultados_Dic3!I$3:I$99980,Resultados_Dic3!$F$3:$F$99980,Produccion_UO!$K1076,Resultados_Dic3!$D$3:$D$99980,Produccion_UO!$K$1050,Resultados_Dic3!$E$3:$E$99980,Produccion_UO!$J1076,Resultados_Dic3!$A$3:$A$99980,Produccion_UO!$H1076)*$I$1054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O1076" s="21">
        <f>+SUMIFS(Resultados_Dic3!J$3:J$99980,Resultados_Dic3!$F$3:$F$99980,Produccion_UO!$K1076,Resultados_Dic3!$D$3:$D$99980,Produccion_UO!$K$1050,Resultados_Dic3!$E$3:$E$99980,Produccion_UO!$J1076,Resultados_Dic3!$A$3:$A$99980,Produccion_UO!$H1076)*$I$1054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P1076" s="21">
        <f>+SUMIFS(Resultados_Dic3!K$3:K$99980,Resultados_Dic3!$F$3:$F$99980,Produccion_UO!$K1076,Resultados_Dic3!$D$3:$D$99980,Produccion_UO!$K$1050,Resultados_Dic3!$E$3:$E$99980,Produccion_UO!$J1076,Resultados_Dic3!$A$3:$A$99980,Produccion_UO!$H1076)*$I$1054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Q1076" s="21">
        <f>+SUMIFS(Resultados_Dic3!L$3:L$99980,Resultados_Dic3!$F$3:$F$99980,Produccion_UO!$K1076,Resultados_Dic3!$D$3:$D$99980,Produccion_UO!$K$1050,Resultados_Dic3!$E$3:$E$99980,Produccion_UO!$J1076,Resultados_Dic3!$A$3:$A$99980,Produccion_UO!$H1076)*$I$1054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R1076" s="21">
        <f>+SUMIFS(Resultados_Dic3!M$3:M$99980,Resultados_Dic3!$F$3:$F$99980,Produccion_UO!$K1076,Resultados_Dic3!$D$3:$D$99980,Produccion_UO!$K$1050,Resultados_Dic3!$E$3:$E$99980,Produccion_UO!$J1076,Resultados_Dic3!$A$3:$A$99980,Produccion_UO!$H1076)*$I$1054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S1076" s="21">
        <f>+SUMIFS(Resultados_Dic3!N$3:N$99980,Resultados_Dic3!$F$3:$F$99980,Produccion_UO!$K1076,Resultados_Dic3!$D$3:$D$99980,Produccion_UO!$K$1050,Resultados_Dic3!$E$3:$E$99980,Produccion_UO!$J1076,Resultados_Dic3!$A$3:$A$99980,Produccion_UO!$H1076)*$I$1054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T1076" s="21">
        <f>+SUMIFS(Resultados_Dic3!O$3:O$99980,Resultados_Dic3!$F$3:$F$99980,Produccion_UO!$K1076,Resultados_Dic3!$D$3:$D$99980,Produccion_UO!$K$1050,Resultados_Dic3!$E$3:$E$99980,Produccion_UO!$J1076,Resultados_Dic3!$A$3:$A$99980,Produccion_UO!$H1076)*$I$1054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U1076" s="21">
        <f>+SUMIFS(Resultados_Dic3!P$3:P$99980,Resultados_Dic3!$F$3:$F$99980,Produccion_UO!$K1076,Resultados_Dic3!$D$3:$D$99980,Produccion_UO!$K$1050,Resultados_Dic3!$E$3:$E$99980,Produccion_UO!$J1076,Resultados_Dic3!$A$3:$A$99980,Produccion_UO!$H1076)*$I$1054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V1076" s="21">
        <f>+SUMIFS(Resultados_Dic3!Q$3:Q$99980,Resultados_Dic3!$F$3:$F$99980,Produccion_UO!$K1076,Resultados_Dic3!$D$3:$D$99980,Produccion_UO!$K$1050,Resultados_Dic3!$E$3:$E$99980,Produccion_UO!$J1076,Resultados_Dic3!$A$3:$A$99980,Produccion_UO!$H1076)*$I$1054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W1076" s="21">
        <f>+SUMIFS(Resultados_Dic3!R$3:R$99980,Resultados_Dic3!$F$3:$F$99980,Produccion_UO!$K1076,Resultados_Dic3!$D$3:$D$99980,Produccion_UO!$K$1050,Resultados_Dic3!$E$3:$E$99980,Produccion_UO!$J1076,Resultados_Dic3!$A$3:$A$99980,Produccion_UO!$H1076)*$I$1054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X1076" s="21">
        <f>+SUMIFS(Resultados_Dic3!S$3:S$99980,Resultados_Dic3!$F$3:$F$99980,Produccion_UO!$K1076,Resultados_Dic3!$D$3:$D$99980,Produccion_UO!$K$1050,Resultados_Dic3!$E$3:$E$99980,Produccion_UO!$J1076,Resultados_Dic3!$A$3:$A$99980,Produccion_UO!$H1076)*$I$1054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Y1076" s="21">
        <f>+SUMIFS(Resultados_Dic3!T$3:T$99980,Resultados_Dic3!$F$3:$F$99980,Produccion_UO!$K1076,Resultados_Dic3!$D$3:$D$99980,Produccion_UO!$K$1050,Resultados_Dic3!$E$3:$E$99980,Produccion_UO!$J1076,Resultados_Dic3!$A$3:$A$99980,Produccion_UO!$H1076)*$I$1054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Z1076" s="21">
        <f>+SUMIFS(Resultados_Dic3!U$3:U$99980,Resultados_Dic3!$F$3:$F$99980,Produccion_UO!$K1076,Resultados_Dic3!$D$3:$D$99980,Produccion_UO!$K$1050,Resultados_Dic3!$E$3:$E$99980,Produccion_UO!$J1076,Resultados_Dic3!$A$3:$A$99980,Produccion_UO!$H1076)*$I$1054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A1076" s="21">
        <f>+SUMIFS(Resultados_Dic3!V$3:V$99980,Resultados_Dic3!$F$3:$F$99980,Produccion_UO!$K1076,Resultados_Dic3!$D$3:$D$99980,Produccion_UO!$K$1050,Resultados_Dic3!$E$3:$E$99980,Produccion_UO!$J1076,Resultados_Dic3!$A$3:$A$99980,Produccion_UO!$H1076)*$I$1054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B1076" s="21">
        <f>+SUMIFS(Resultados_Dic3!W$3:W$99980,Resultados_Dic3!$F$3:$F$99980,Produccion_UO!$K1076,Resultados_Dic3!$D$3:$D$99980,Produccion_UO!$K$1050,Resultados_Dic3!$E$3:$E$99980,Produccion_UO!$J1076,Resultados_Dic3!$A$3:$A$99980,Produccion_UO!$H1076)*$I$1054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C1076" s="21">
        <f>+SUMIFS(Resultados_Dic3!X$3:X$99980,Resultados_Dic3!$F$3:$F$99980,Produccion_UO!$K1076,Resultados_Dic3!$D$3:$D$99980,Produccion_UO!$K$1050,Resultados_Dic3!$E$3:$E$99980,Produccion_UO!$J1076,Resultados_Dic3!$A$3:$A$99980,Produccion_UO!$H1076)*$I$1054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D1076" s="21">
        <f>+SUMIFS(Resultados_Dic3!Y$3:Y$99980,Resultados_Dic3!$F$3:$F$99980,Produccion_UO!$K1076,Resultados_Dic3!$D$3:$D$99980,Produccion_UO!$K$1050,Resultados_Dic3!$E$3:$E$99980,Produccion_UO!$J1076,Resultados_Dic3!$A$3:$A$99980,Produccion_UO!$H1076)*$I$1054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E1076" s="21">
        <f>+SUMIFS(Resultados_Dic3!Z$3:Z$99980,Resultados_Dic3!$F$3:$F$99980,Produccion_UO!$K1076,Resultados_Dic3!$D$3:$D$99980,Produccion_UO!$K$1050,Resultados_Dic3!$E$3:$E$99980,Produccion_UO!$J1076,Resultados_Dic3!$A$3:$A$99980,Produccion_UO!$H1076)*$I$1054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F1076" s="21">
        <f>+SUMIFS(Resultados_Dic3!AA$3:AA$99980,Resultados_Dic3!$F$3:$F$99980,Produccion_UO!$K1076,Resultados_Dic3!$D$3:$D$99980,Produccion_UO!$K$1050,Resultados_Dic3!$E$3:$E$99980,Produccion_UO!$J1076,Resultados_Dic3!$A$3:$A$99980,Produccion_UO!$H1076)*$I$1054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G1076" s="21">
        <f>+SUMIFS(Resultados_Dic3!AB$3:AB$99980,Resultados_Dic3!$F$3:$F$99980,Produccion_UO!$K1076,Resultados_Dic3!$D$3:$D$99980,Produccion_UO!$K$1050,Resultados_Dic3!$E$3:$E$99980,Produccion_UO!$J1076,Resultados_Dic3!$A$3:$A$99980,Produccion_UO!$H1076)*$I$1054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H1076" s="21">
        <f>+SUMIFS(Resultados_Dic3!AC$3:AC$99980,Resultados_Dic3!$F$3:$F$99980,Produccion_UO!$K1076,Resultados_Dic3!$D$3:$D$99980,Produccion_UO!$K$1050,Resultados_Dic3!$E$3:$E$99980,Produccion_UO!$J1076,Resultados_Dic3!$A$3:$A$99980,Produccion_UO!$H1076)*$I$1054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I1076" s="21">
        <f>+SUMIFS(Resultados_Dic3!AD$3:AD$99980,Resultados_Dic3!$F$3:$F$99980,Produccion_UO!$K1076,Resultados_Dic3!$D$3:$D$99980,Produccion_UO!$K$1050,Resultados_Dic3!$E$3:$E$99980,Produccion_UO!$J1076,Resultados_Dic3!$A$3:$A$99980,Produccion_UO!$H1076)*$I$1054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J1076" s="21">
        <f>+SUMIFS(Resultados_Dic3!AE$3:AE$99980,Resultados_Dic3!$F$3:$F$99980,Produccion_UO!$K1076,Resultados_Dic3!$D$3:$D$99980,Produccion_UO!$K$1050,Resultados_Dic3!$E$3:$E$99980,Produccion_UO!$J1076,Resultados_Dic3!$A$3:$A$99980,Produccion_UO!$H1076)*$I$1054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K1076" s="21">
        <f>+SUMIFS(Resultados_Dic3!AF$3:AF$99980,Resultados_Dic3!$F$3:$F$99980,Produccion_UO!$K1076,Resultados_Dic3!$D$3:$D$99980,Produccion_UO!$K$1050,Resultados_Dic3!$E$3:$E$99980,Produccion_UO!$J1076,Resultados_Dic3!$A$3:$A$99980,Produccion_UO!$H1076)*$I$1054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L1076" s="21">
        <f>+SUMIFS(Resultados_Dic3!AG$3:AG$99980,Resultados_Dic3!$F$3:$F$99980,Produccion_UO!$K1076,Resultados_Dic3!$D$3:$D$99980,Produccion_UO!$K$1050,Resultados_Dic3!$E$3:$E$99980,Produccion_UO!$J1076,Resultados_Dic3!$A$3:$A$99980,Produccion_UO!$H1076)*$I$1054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M1076" s="21">
        <f>+SUMIFS(Resultados_Dic3!AH$3:AH$99980,Resultados_Dic3!$F$3:$F$99980,Produccion_UO!$K1076,Resultados_Dic3!$D$3:$D$99980,Produccion_UO!$K$1050,Resultados_Dic3!$E$3:$E$99980,Produccion_UO!$J1076,Resultados_Dic3!$A$3:$A$99980,Produccion_UO!$H1076)*$I$1054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N1076" s="21">
        <f>+SUMIFS(Resultados_Dic3!AI$3:AI$99980,Resultados_Dic3!$F$3:$F$99980,Produccion_UO!$K1076,Resultados_Dic3!$D$3:$D$99980,Produccion_UO!$K$1050,Resultados_Dic3!$E$3:$E$99980,Produccion_UO!$J1076,Resultados_Dic3!$A$3:$A$99980,Produccion_UO!$H1076)*$I$1054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O1076" s="21">
        <f>+SUMIFS(Resultados_Dic3!AJ$3:AJ$99980,Resultados_Dic3!$F$3:$F$99980,Produccion_UO!$K1076,Resultados_Dic3!$D$3:$D$99980,Produccion_UO!$K$1050,Resultados_Dic3!$E$3:$E$99980,Produccion_UO!$J1076,Resultados_Dic3!$A$3:$A$99980,Produccion_UO!$H1076)*$I$1054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P1076" s="21">
        <f>+SUMIFS(Resultados_Dic3!AK$3:AK$99980,Resultados_Dic3!$F$3:$F$99980,Produccion_UO!$K1076,Resultados_Dic3!$D$3:$D$99980,Produccion_UO!$K$1050,Resultados_Dic3!$E$3:$E$99980,Produccion_UO!$J1076,Resultados_Dic3!$A$3:$A$99980,Produccion_UO!$H1076)*$I$1054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Q1076" s="21">
        <f>+SUMIFS(Resultados_Dic3!AL$3:AL$99980,Resultados_Dic3!$F$3:$F$99980,Produccion_UO!$K1076,Resultados_Dic3!$D$3:$D$99980,Produccion_UO!$K$1050,Resultados_Dic3!$E$3:$E$99980,Produccion_UO!$J1076,Resultados_Dic3!$A$3:$A$99980,Produccion_UO!$H1076)*$I$1054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R1076" s="21">
        <f>+SUMIFS(Resultados_Dic3!AM$3:AM$99980,Resultados_Dic3!$F$3:$F$99980,Produccion_UO!$K1076,Resultados_Dic3!$D$3:$D$99980,Produccion_UO!$K$1050,Resultados_Dic3!$E$3:$E$99980,Produccion_UO!$J1076,Resultados_Dic3!$A$3:$A$99980,Produccion_UO!$H1076)*$I$1054</f>
        <v>1.8411416539940786</v>
      </c>
    </row>
    <row r="1077" spans="8:44" x14ac:dyDescent="0.25">
      <c r="H1077" s="17" t="str">
        <f t="shared" si="272"/>
        <v>DIC5</v>
      </c>
      <c r="I1077" s="24"/>
      <c r="J1077" s="24" t="s">
        <v>41</v>
      </c>
      <c r="K1077" s="108" t="s">
        <v>270</v>
      </c>
      <c r="L1077" s="298" t="s">
        <v>760</v>
      </c>
      <c r="M1077" s="21">
        <f>+SUMIFS(Resultados_Dic3!H$3:H$99980,Resultados_Dic3!$F$3:$F$99980,Produccion_UO!$K1077,Resultados_Dic3!$D$3:$D$99980,Produccion_UO!$K$1050,Resultados_Dic3!$E$3:$E$99980,Produccion_UO!$J1077,Resultados_Dic3!$A$3:$A$99980,Produccion_UO!$H1077)*$I$1055</f>
        <v>11.110845084394965</v>
      </c>
      <c r="N1077" s="21">
        <f>+SUMIFS(Resultados_Dic3!I$3:I$99980,Resultados_Dic3!$F$3:$F$99980,Produccion_UO!$K1077,Resultados_Dic3!$D$3:$D$99980,Produccion_UO!$K$1050,Resultados_Dic3!$E$3:$E$99980,Produccion_UO!$J1077,Resultados_Dic3!$A$3:$A$99980,Produccion_UO!$H1077)*$I$1055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O1077" s="21">
        <f>+SUMIFS(Resultados_Dic3!J$3:J$99980,Resultados_Dic3!$F$3:$F$99980,Produccion_UO!$K1077,Resultados_Dic3!$D$3:$D$99980,Produccion_UO!$K$1050,Resultados_Dic3!$E$3:$E$99980,Produccion_UO!$J1077,Resultados_Dic3!$A$3:$A$99980,Produccion_UO!$H1077)*$I$1055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P1077" s="21">
        <f>+SUMIFS(Resultados_Dic3!K$3:K$99980,Resultados_Dic3!$F$3:$F$99980,Produccion_UO!$K1077,Resultados_Dic3!$D$3:$D$99980,Produccion_UO!$K$1050,Resultados_Dic3!$E$3:$E$99980,Produccion_UO!$J1077,Resultados_Dic3!$A$3:$A$99980,Produccion_UO!$H1077)*$I$1055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Q1077" s="21">
        <f>+SUMIFS(Resultados_Dic3!L$3:L$99980,Resultados_Dic3!$F$3:$F$99980,Produccion_UO!$K1077,Resultados_Dic3!$D$3:$D$99980,Produccion_UO!$K$1050,Resultados_Dic3!$E$3:$E$99980,Produccion_UO!$J1077,Resultados_Dic3!$A$3:$A$99980,Produccion_UO!$H1077)*$I$1055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R1077" s="21">
        <f>+SUMIFS(Resultados_Dic3!M$3:M$99980,Resultados_Dic3!$F$3:$F$99980,Produccion_UO!$K1077,Resultados_Dic3!$D$3:$D$99980,Produccion_UO!$K$1050,Resultados_Dic3!$E$3:$E$99980,Produccion_UO!$J1077,Resultados_Dic3!$A$3:$A$99980,Produccion_UO!$H1077)*$I$1055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S1077" s="21">
        <f>+SUMIFS(Resultados_Dic3!N$3:N$99980,Resultados_Dic3!$F$3:$F$99980,Produccion_UO!$K1077,Resultados_Dic3!$D$3:$D$99980,Produccion_UO!$K$1050,Resultados_Dic3!$E$3:$E$99980,Produccion_UO!$J1077,Resultados_Dic3!$A$3:$A$99980,Produccion_UO!$H1077)*$I$1055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T1077" s="21">
        <f>+SUMIFS(Resultados_Dic3!O$3:O$99980,Resultados_Dic3!$F$3:$F$99980,Produccion_UO!$K1077,Resultados_Dic3!$D$3:$D$99980,Produccion_UO!$K$1050,Resultados_Dic3!$E$3:$E$99980,Produccion_UO!$J1077,Resultados_Dic3!$A$3:$A$99980,Produccion_UO!$H1077)*$I$1055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U1077" s="21">
        <f>+SUMIFS(Resultados_Dic3!P$3:P$99980,Resultados_Dic3!$F$3:$F$99980,Produccion_UO!$K1077,Resultados_Dic3!$D$3:$D$99980,Produccion_UO!$K$1050,Resultados_Dic3!$E$3:$E$99980,Produccion_UO!$J1077,Resultados_Dic3!$A$3:$A$99980,Produccion_UO!$H1077)*$I$1055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V1077" s="21">
        <f>+SUMIFS(Resultados_Dic3!Q$3:Q$99980,Resultados_Dic3!$F$3:$F$99980,Produccion_UO!$K1077,Resultados_Dic3!$D$3:$D$99980,Produccion_UO!$K$1050,Resultados_Dic3!$E$3:$E$99980,Produccion_UO!$J1077,Resultados_Dic3!$A$3:$A$99980,Produccion_UO!$H1077)*$I$1055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W1077" s="21">
        <f>+SUMIFS(Resultados_Dic3!R$3:R$99980,Resultados_Dic3!$F$3:$F$99980,Produccion_UO!$K1077,Resultados_Dic3!$D$3:$D$99980,Produccion_UO!$K$1050,Resultados_Dic3!$E$3:$E$99980,Produccion_UO!$J1077,Resultados_Dic3!$A$3:$A$99980,Produccion_UO!$H1077)*$I$1055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X1077" s="21">
        <f>+SUMIFS(Resultados_Dic3!S$3:S$99980,Resultados_Dic3!$F$3:$F$99980,Produccion_UO!$K1077,Resultados_Dic3!$D$3:$D$99980,Produccion_UO!$K$1050,Resultados_Dic3!$E$3:$E$99980,Produccion_UO!$J1077,Resultados_Dic3!$A$3:$A$99980,Produccion_UO!$H1077)*$I$1055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Y1077" s="21">
        <f>+SUMIFS(Resultados_Dic3!T$3:T$99980,Resultados_Dic3!$F$3:$F$99980,Produccion_UO!$K1077,Resultados_Dic3!$D$3:$D$99980,Produccion_UO!$K$1050,Resultados_Dic3!$E$3:$E$99980,Produccion_UO!$J1077,Resultados_Dic3!$A$3:$A$99980,Produccion_UO!$H1077)*$I$1055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Z1077" s="21">
        <f>+SUMIFS(Resultados_Dic3!U$3:U$99980,Resultados_Dic3!$F$3:$F$99980,Produccion_UO!$K1077,Resultados_Dic3!$D$3:$D$99980,Produccion_UO!$K$1050,Resultados_Dic3!$E$3:$E$99980,Produccion_UO!$J1077,Resultados_Dic3!$A$3:$A$99980,Produccion_UO!$H1077)*$I$1055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A1077" s="21">
        <f>+SUMIFS(Resultados_Dic3!V$3:V$99980,Resultados_Dic3!$F$3:$F$99980,Produccion_UO!$K1077,Resultados_Dic3!$D$3:$D$99980,Produccion_UO!$K$1050,Resultados_Dic3!$E$3:$E$99980,Produccion_UO!$J1077,Resultados_Dic3!$A$3:$A$99980,Produccion_UO!$H1077)*$I$1055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B1077" s="21">
        <f>+SUMIFS(Resultados_Dic3!W$3:W$99980,Resultados_Dic3!$F$3:$F$99980,Produccion_UO!$K1077,Resultados_Dic3!$D$3:$D$99980,Produccion_UO!$K$1050,Resultados_Dic3!$E$3:$E$99980,Produccion_UO!$J1077,Resultados_Dic3!$A$3:$A$99980,Produccion_UO!$H1077)*$I$1055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C1077" s="21">
        <f>+SUMIFS(Resultados_Dic3!X$3:X$99980,Resultados_Dic3!$F$3:$F$99980,Produccion_UO!$K1077,Resultados_Dic3!$D$3:$D$99980,Produccion_UO!$K$1050,Resultados_Dic3!$E$3:$E$99980,Produccion_UO!$J1077,Resultados_Dic3!$A$3:$A$99980,Produccion_UO!$H1077)*$I$1055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D1077" s="21">
        <f>+SUMIFS(Resultados_Dic3!Y$3:Y$99980,Resultados_Dic3!$F$3:$F$99980,Produccion_UO!$K1077,Resultados_Dic3!$D$3:$D$99980,Produccion_UO!$K$1050,Resultados_Dic3!$E$3:$E$99980,Produccion_UO!$J1077,Resultados_Dic3!$A$3:$A$99980,Produccion_UO!$H1077)*$I$1055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E1077" s="21">
        <f>+SUMIFS(Resultados_Dic3!Z$3:Z$99980,Resultados_Dic3!$F$3:$F$99980,Produccion_UO!$K1077,Resultados_Dic3!$D$3:$D$99980,Produccion_UO!$K$1050,Resultados_Dic3!$E$3:$E$99980,Produccion_UO!$J1077,Resultados_Dic3!$A$3:$A$99980,Produccion_UO!$H1077)*$I$1055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F1077" s="21">
        <f>+SUMIFS(Resultados_Dic3!AA$3:AA$99980,Resultados_Dic3!$F$3:$F$99980,Produccion_UO!$K1077,Resultados_Dic3!$D$3:$D$99980,Produccion_UO!$K$1050,Resultados_Dic3!$E$3:$E$99980,Produccion_UO!$J1077,Resultados_Dic3!$A$3:$A$99980,Produccion_UO!$H1077)*$I$1055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G1077" s="21">
        <f>+SUMIFS(Resultados_Dic3!AB$3:AB$99980,Resultados_Dic3!$F$3:$F$99980,Produccion_UO!$K1077,Resultados_Dic3!$D$3:$D$99980,Produccion_UO!$K$1050,Resultados_Dic3!$E$3:$E$99980,Produccion_UO!$J1077,Resultados_Dic3!$A$3:$A$99980,Produccion_UO!$H1077)*$I$1055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H1077" s="21">
        <f>+SUMIFS(Resultados_Dic3!AC$3:AC$99980,Resultados_Dic3!$F$3:$F$99980,Produccion_UO!$K1077,Resultados_Dic3!$D$3:$D$99980,Produccion_UO!$K$1050,Resultados_Dic3!$E$3:$E$99980,Produccion_UO!$J1077,Resultados_Dic3!$A$3:$A$99980,Produccion_UO!$H1077)*$I$1055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I1077" s="21">
        <f>+SUMIFS(Resultados_Dic3!AD$3:AD$99980,Resultados_Dic3!$F$3:$F$99980,Produccion_UO!$K1077,Resultados_Dic3!$D$3:$D$99980,Produccion_UO!$K$1050,Resultados_Dic3!$E$3:$E$99980,Produccion_UO!$J1077,Resultados_Dic3!$A$3:$A$99980,Produccion_UO!$H1077)*$I$1055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J1077" s="21">
        <f>+SUMIFS(Resultados_Dic3!AE$3:AE$99980,Resultados_Dic3!$F$3:$F$99980,Produccion_UO!$K1077,Resultados_Dic3!$D$3:$D$99980,Produccion_UO!$K$1050,Resultados_Dic3!$E$3:$E$99980,Produccion_UO!$J1077,Resultados_Dic3!$A$3:$A$99980,Produccion_UO!$H1077)*$I$1055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K1077" s="21">
        <f>+SUMIFS(Resultados_Dic3!AF$3:AF$99980,Resultados_Dic3!$F$3:$F$99980,Produccion_UO!$K1077,Resultados_Dic3!$D$3:$D$99980,Produccion_UO!$K$1050,Resultados_Dic3!$E$3:$E$99980,Produccion_UO!$J1077,Resultados_Dic3!$A$3:$A$99980,Produccion_UO!$H1077)*$I$1055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L1077" s="21">
        <f>+SUMIFS(Resultados_Dic3!AG$3:AG$99980,Resultados_Dic3!$F$3:$F$99980,Produccion_UO!$K1077,Resultados_Dic3!$D$3:$D$99980,Produccion_UO!$K$1050,Resultados_Dic3!$E$3:$E$99980,Produccion_UO!$J1077,Resultados_Dic3!$A$3:$A$99980,Produccion_UO!$H1077)*$I$1055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M1077" s="21">
        <f>+SUMIFS(Resultados_Dic3!AH$3:AH$99980,Resultados_Dic3!$F$3:$F$99980,Produccion_UO!$K1077,Resultados_Dic3!$D$3:$D$99980,Produccion_UO!$K$1050,Resultados_Dic3!$E$3:$E$99980,Produccion_UO!$J1077,Resultados_Dic3!$A$3:$A$99980,Produccion_UO!$H1077)*$I$1055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N1077" s="21">
        <f>+SUMIFS(Resultados_Dic3!AI$3:AI$99980,Resultados_Dic3!$F$3:$F$99980,Produccion_UO!$K1077,Resultados_Dic3!$D$3:$D$99980,Produccion_UO!$K$1050,Resultados_Dic3!$E$3:$E$99980,Produccion_UO!$J1077,Resultados_Dic3!$A$3:$A$99980,Produccion_UO!$H1077)*$I$1055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O1077" s="21">
        <f>+SUMIFS(Resultados_Dic3!AJ$3:AJ$99980,Resultados_Dic3!$F$3:$F$99980,Produccion_UO!$K1077,Resultados_Dic3!$D$3:$D$99980,Produccion_UO!$K$1050,Resultados_Dic3!$E$3:$E$99980,Produccion_UO!$J1077,Resultados_Dic3!$A$3:$A$99980,Produccion_UO!$H1077)*$I$1055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P1077" s="21">
        <f>+SUMIFS(Resultados_Dic3!AK$3:AK$99980,Resultados_Dic3!$F$3:$F$99980,Produccion_UO!$K1077,Resultados_Dic3!$D$3:$D$99980,Produccion_UO!$K$1050,Resultados_Dic3!$E$3:$E$99980,Produccion_UO!$J1077,Resultados_Dic3!$A$3:$A$99980,Produccion_UO!$H1077)*$I$1055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Q1077" s="21">
        <f>+SUMIFS(Resultados_Dic3!AL$3:AL$99980,Resultados_Dic3!$F$3:$F$99980,Produccion_UO!$K1077,Resultados_Dic3!$D$3:$D$99980,Produccion_UO!$K$1050,Resultados_Dic3!$E$3:$E$99980,Produccion_UO!$J1077,Resultados_Dic3!$A$3:$A$99980,Produccion_UO!$H1077)*$I$1055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R1077" s="21">
        <f>+SUMIFS(Resultados_Dic3!AM$3:AM$99980,Resultados_Dic3!$F$3:$F$99980,Produccion_UO!$K1077,Resultados_Dic3!$D$3:$D$99980,Produccion_UO!$K$1050,Resultados_Dic3!$E$3:$E$99980,Produccion_UO!$J1077,Resultados_Dic3!$A$3:$A$99980,Produccion_UO!$H1077)*$I$1055</f>
        <v>11.827673799517203</v>
      </c>
    </row>
    <row r="1078" spans="8:44" x14ac:dyDescent="0.25">
      <c r="H1078" s="17" t="str">
        <f t="shared" si="272"/>
        <v>DIC5</v>
      </c>
      <c r="I1078" s="24"/>
      <c r="J1078" s="24" t="s">
        <v>43</v>
      </c>
      <c r="K1078" s="108" t="s">
        <v>270</v>
      </c>
      <c r="L1078" s="298" t="s">
        <v>43</v>
      </c>
      <c r="M1078" s="21">
        <f>+SUMIFS(Resultados_Dic3!H$3:H$99980,Resultados_Dic3!$F$3:$F$99980,Produccion_UO!$K1078,Resultados_Dic3!$D$3:$D$99980,Produccion_UO!$K$1050,Resultados_Dic3!$E$3:$E$99980,Produccion_UO!$J1078,Resultados_Dic3!$A$3:$A$99980,Produccion_UO!$H1078)*$I$1056</f>
        <v>4.3611682203739184</v>
      </c>
      <c r="N1078" s="21">
        <f>+SUMIFS(Resultados_Dic3!I$3:I$99980,Resultados_Dic3!$F$3:$F$99980,Produccion_UO!$K1078,Resultados_Dic3!$D$3:$D$99980,Produccion_UO!$K$1050,Resultados_Dic3!$E$3:$E$99980,Produccion_UO!$J1078,Resultados_Dic3!$A$3:$A$99980,Produccion_UO!$H1078)*$I$1056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O1078" s="21">
        <f>+SUMIFS(Resultados_Dic3!J$3:J$99980,Resultados_Dic3!$F$3:$F$99980,Produccion_UO!$K1078,Resultados_Dic3!$D$3:$D$99980,Produccion_UO!$K$1050,Resultados_Dic3!$E$3:$E$99980,Produccion_UO!$J1078,Resultados_Dic3!$A$3:$A$99980,Produccion_UO!$H1078)*$I$1056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P1078" s="21">
        <f>+SUMIFS(Resultados_Dic3!K$3:K$99980,Resultados_Dic3!$F$3:$F$99980,Produccion_UO!$K1078,Resultados_Dic3!$D$3:$D$99980,Produccion_UO!$K$1050,Resultados_Dic3!$E$3:$E$99980,Produccion_UO!$J1078,Resultados_Dic3!$A$3:$A$99980,Produccion_UO!$H1078)*$I$1056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Q1078" s="21">
        <f>+SUMIFS(Resultados_Dic3!L$3:L$99980,Resultados_Dic3!$F$3:$F$99980,Produccion_UO!$K1078,Resultados_Dic3!$D$3:$D$99980,Produccion_UO!$K$1050,Resultados_Dic3!$E$3:$E$99980,Produccion_UO!$J1078,Resultados_Dic3!$A$3:$A$99980,Produccion_UO!$H1078)*$I$1056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R1078" s="21">
        <f>+SUMIFS(Resultados_Dic3!M$3:M$99980,Resultados_Dic3!$F$3:$F$99980,Produccion_UO!$K1078,Resultados_Dic3!$D$3:$D$99980,Produccion_UO!$K$1050,Resultados_Dic3!$E$3:$E$99980,Produccion_UO!$J1078,Resultados_Dic3!$A$3:$A$99980,Produccion_UO!$H1078)*$I$1056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S1078" s="21">
        <f>+SUMIFS(Resultados_Dic3!N$3:N$99980,Resultados_Dic3!$F$3:$F$99980,Produccion_UO!$K1078,Resultados_Dic3!$D$3:$D$99980,Produccion_UO!$K$1050,Resultados_Dic3!$E$3:$E$99980,Produccion_UO!$J1078,Resultados_Dic3!$A$3:$A$99980,Produccion_UO!$H1078)*$I$1056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T1078" s="21">
        <f>+SUMIFS(Resultados_Dic3!O$3:O$99980,Resultados_Dic3!$F$3:$F$99980,Produccion_UO!$K1078,Resultados_Dic3!$D$3:$D$99980,Produccion_UO!$K$1050,Resultados_Dic3!$E$3:$E$99980,Produccion_UO!$J1078,Resultados_Dic3!$A$3:$A$99980,Produccion_UO!$H1078)*$I$1056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U1078" s="21">
        <f>+SUMIFS(Resultados_Dic3!P$3:P$99980,Resultados_Dic3!$F$3:$F$99980,Produccion_UO!$K1078,Resultados_Dic3!$D$3:$D$99980,Produccion_UO!$K$1050,Resultados_Dic3!$E$3:$E$99980,Produccion_UO!$J1078,Resultados_Dic3!$A$3:$A$99980,Produccion_UO!$H1078)*$I$1056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V1078" s="21">
        <f>+SUMIFS(Resultados_Dic3!Q$3:Q$99980,Resultados_Dic3!$F$3:$F$99980,Produccion_UO!$K1078,Resultados_Dic3!$D$3:$D$99980,Produccion_UO!$K$1050,Resultados_Dic3!$E$3:$E$99980,Produccion_UO!$J1078,Resultados_Dic3!$A$3:$A$99980,Produccion_UO!$H1078)*$I$1056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W1078" s="21">
        <f>+SUMIFS(Resultados_Dic3!R$3:R$99980,Resultados_Dic3!$F$3:$F$99980,Produccion_UO!$K1078,Resultados_Dic3!$D$3:$D$99980,Produccion_UO!$K$1050,Resultados_Dic3!$E$3:$E$99980,Produccion_UO!$J1078,Resultados_Dic3!$A$3:$A$99980,Produccion_UO!$H1078)*$I$1056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X1078" s="21">
        <f>+SUMIFS(Resultados_Dic3!S$3:S$99980,Resultados_Dic3!$F$3:$F$99980,Produccion_UO!$K1078,Resultados_Dic3!$D$3:$D$99980,Produccion_UO!$K$1050,Resultados_Dic3!$E$3:$E$99980,Produccion_UO!$J1078,Resultados_Dic3!$A$3:$A$99980,Produccion_UO!$H1078)*$I$1056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Y1078" s="21">
        <f>+SUMIFS(Resultados_Dic3!T$3:T$99980,Resultados_Dic3!$F$3:$F$99980,Produccion_UO!$K1078,Resultados_Dic3!$D$3:$D$99980,Produccion_UO!$K$1050,Resultados_Dic3!$E$3:$E$99980,Produccion_UO!$J1078,Resultados_Dic3!$A$3:$A$99980,Produccion_UO!$H1078)*$I$1056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Z1078" s="21">
        <f>+SUMIFS(Resultados_Dic3!U$3:U$99980,Resultados_Dic3!$F$3:$F$99980,Produccion_UO!$K1078,Resultados_Dic3!$D$3:$D$99980,Produccion_UO!$K$1050,Resultados_Dic3!$E$3:$E$99980,Produccion_UO!$J1078,Resultados_Dic3!$A$3:$A$99980,Produccion_UO!$H1078)*$I$1056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A1078" s="21">
        <f>+SUMIFS(Resultados_Dic3!V$3:V$99980,Resultados_Dic3!$F$3:$F$99980,Produccion_UO!$K1078,Resultados_Dic3!$D$3:$D$99980,Produccion_UO!$K$1050,Resultados_Dic3!$E$3:$E$99980,Produccion_UO!$J1078,Resultados_Dic3!$A$3:$A$99980,Produccion_UO!$H1078)*$I$1056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B1078" s="21">
        <f>+SUMIFS(Resultados_Dic3!W$3:W$99980,Resultados_Dic3!$F$3:$F$99980,Produccion_UO!$K1078,Resultados_Dic3!$D$3:$D$99980,Produccion_UO!$K$1050,Resultados_Dic3!$E$3:$E$99980,Produccion_UO!$J1078,Resultados_Dic3!$A$3:$A$99980,Produccion_UO!$H1078)*$I$1056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C1078" s="21">
        <f>+SUMIFS(Resultados_Dic3!X$3:X$99980,Resultados_Dic3!$F$3:$F$99980,Produccion_UO!$K1078,Resultados_Dic3!$D$3:$D$99980,Produccion_UO!$K$1050,Resultados_Dic3!$E$3:$E$99980,Produccion_UO!$J1078,Resultados_Dic3!$A$3:$A$99980,Produccion_UO!$H1078)*$I$1056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D1078" s="21">
        <f>+SUMIFS(Resultados_Dic3!Y$3:Y$99980,Resultados_Dic3!$F$3:$F$99980,Produccion_UO!$K1078,Resultados_Dic3!$D$3:$D$99980,Produccion_UO!$K$1050,Resultados_Dic3!$E$3:$E$99980,Produccion_UO!$J1078,Resultados_Dic3!$A$3:$A$99980,Produccion_UO!$H1078)*$I$1056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E1078" s="21">
        <f>+SUMIFS(Resultados_Dic3!Z$3:Z$99980,Resultados_Dic3!$F$3:$F$99980,Produccion_UO!$K1078,Resultados_Dic3!$D$3:$D$99980,Produccion_UO!$K$1050,Resultados_Dic3!$E$3:$E$99980,Produccion_UO!$J1078,Resultados_Dic3!$A$3:$A$99980,Produccion_UO!$H1078)*$I$1056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F1078" s="21">
        <f>+SUMIFS(Resultados_Dic3!AA$3:AA$99980,Resultados_Dic3!$F$3:$F$99980,Produccion_UO!$K1078,Resultados_Dic3!$D$3:$D$99980,Produccion_UO!$K$1050,Resultados_Dic3!$E$3:$E$99980,Produccion_UO!$J1078,Resultados_Dic3!$A$3:$A$99980,Produccion_UO!$H1078)*$I$1056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G1078" s="21">
        <f>+SUMIFS(Resultados_Dic3!AB$3:AB$99980,Resultados_Dic3!$F$3:$F$99980,Produccion_UO!$K1078,Resultados_Dic3!$D$3:$D$99980,Produccion_UO!$K$1050,Resultados_Dic3!$E$3:$E$99980,Produccion_UO!$J1078,Resultados_Dic3!$A$3:$A$99980,Produccion_UO!$H1078)*$I$1056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H1078" s="21">
        <f>+SUMIFS(Resultados_Dic3!AC$3:AC$99980,Resultados_Dic3!$F$3:$F$99980,Produccion_UO!$K1078,Resultados_Dic3!$D$3:$D$99980,Produccion_UO!$K$1050,Resultados_Dic3!$E$3:$E$99980,Produccion_UO!$J1078,Resultados_Dic3!$A$3:$A$99980,Produccion_UO!$H1078)*$I$1056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I1078" s="21">
        <f>+SUMIFS(Resultados_Dic3!AD$3:AD$99980,Resultados_Dic3!$F$3:$F$99980,Produccion_UO!$K1078,Resultados_Dic3!$D$3:$D$99980,Produccion_UO!$K$1050,Resultados_Dic3!$E$3:$E$99980,Produccion_UO!$J1078,Resultados_Dic3!$A$3:$A$99980,Produccion_UO!$H1078)*$I$1056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J1078" s="21">
        <f>+SUMIFS(Resultados_Dic3!AE$3:AE$99980,Resultados_Dic3!$F$3:$F$99980,Produccion_UO!$K1078,Resultados_Dic3!$D$3:$D$99980,Produccion_UO!$K$1050,Resultados_Dic3!$E$3:$E$99980,Produccion_UO!$J1078,Resultados_Dic3!$A$3:$A$99980,Produccion_UO!$H1078)*$I$1056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K1078" s="21">
        <f>+SUMIFS(Resultados_Dic3!AF$3:AF$99980,Resultados_Dic3!$F$3:$F$99980,Produccion_UO!$K1078,Resultados_Dic3!$D$3:$D$99980,Produccion_UO!$K$1050,Resultados_Dic3!$E$3:$E$99980,Produccion_UO!$J1078,Resultados_Dic3!$A$3:$A$99980,Produccion_UO!$H1078)*$I$1056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L1078" s="21">
        <f>+SUMIFS(Resultados_Dic3!AG$3:AG$99980,Resultados_Dic3!$F$3:$F$99980,Produccion_UO!$K1078,Resultados_Dic3!$D$3:$D$99980,Produccion_UO!$K$1050,Resultados_Dic3!$E$3:$E$99980,Produccion_UO!$J1078,Resultados_Dic3!$A$3:$A$99980,Produccion_UO!$H1078)*$I$1056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M1078" s="21">
        <f>+SUMIFS(Resultados_Dic3!AH$3:AH$99980,Resultados_Dic3!$F$3:$F$99980,Produccion_UO!$K1078,Resultados_Dic3!$D$3:$D$99980,Produccion_UO!$K$1050,Resultados_Dic3!$E$3:$E$99980,Produccion_UO!$J1078,Resultados_Dic3!$A$3:$A$99980,Produccion_UO!$H1078)*$I$1056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N1078" s="21">
        <f>+SUMIFS(Resultados_Dic3!AI$3:AI$99980,Resultados_Dic3!$F$3:$F$99980,Produccion_UO!$K1078,Resultados_Dic3!$D$3:$D$99980,Produccion_UO!$K$1050,Resultados_Dic3!$E$3:$E$99980,Produccion_UO!$J1078,Resultados_Dic3!$A$3:$A$99980,Produccion_UO!$H1078)*$I$1056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O1078" s="21">
        <f>+SUMIFS(Resultados_Dic3!AJ$3:AJ$99980,Resultados_Dic3!$F$3:$F$99980,Produccion_UO!$K1078,Resultados_Dic3!$D$3:$D$99980,Produccion_UO!$K$1050,Resultados_Dic3!$E$3:$E$99980,Produccion_UO!$J1078,Resultados_Dic3!$A$3:$A$99980,Produccion_UO!$H1078)*$I$1056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P1078" s="21">
        <f>+SUMIFS(Resultados_Dic3!AK$3:AK$99980,Resultados_Dic3!$F$3:$F$99980,Produccion_UO!$K1078,Resultados_Dic3!$D$3:$D$99980,Produccion_UO!$K$1050,Resultados_Dic3!$E$3:$E$99980,Produccion_UO!$J1078,Resultados_Dic3!$A$3:$A$99980,Produccion_UO!$H1078)*$I$1056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Q1078" s="21">
        <f>+SUMIFS(Resultados_Dic3!AL$3:AL$99980,Resultados_Dic3!$F$3:$F$99980,Produccion_UO!$K1078,Resultados_Dic3!$D$3:$D$99980,Produccion_UO!$K$1050,Resultados_Dic3!$E$3:$E$99980,Produccion_UO!$J1078,Resultados_Dic3!$A$3:$A$99980,Produccion_UO!$H1078)*$I$1056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R1078" s="21">
        <f>+SUMIFS(Resultados_Dic3!AM$3:AM$99980,Resultados_Dic3!$F$3:$F$99980,Produccion_UO!$K1078,Resultados_Dic3!$D$3:$D$99980,Produccion_UO!$K$1050,Resultados_Dic3!$E$3:$E$99980,Produccion_UO!$J1078,Resultados_Dic3!$A$3:$A$99980,Produccion_UO!$H1078)*$I$1056</f>
        <v>4.6425339120109452</v>
      </c>
    </row>
    <row r="1079" spans="8:44" x14ac:dyDescent="0.25">
      <c r="H1079" s="17" t="str">
        <f t="shared" si="272"/>
        <v>DIC5</v>
      </c>
      <c r="I1079" s="24"/>
      <c r="J1079" s="24" t="s">
        <v>60</v>
      </c>
      <c r="K1079" s="108" t="s">
        <v>270</v>
      </c>
      <c r="L1079" s="298" t="s">
        <v>795</v>
      </c>
      <c r="M1079" s="21">
        <f>+SUMIFS(Resultados_Dic3!H$3:H$99980,Resultados_Dic3!$F$3:$F$99980,Produccion_UO!$K1079,Resultados_Dic3!$D$3:$D$99980,Produccion_UO!$K$1050,Resultados_Dic3!$E$3:$E$99980,Produccion_UO!$J1079,Resultados_Dic3!$A$3:$A$99980,Produccion_UO!$H1079)*$I$1057</f>
        <v>7.6065435213586152</v>
      </c>
      <c r="N1079" s="21">
        <f>+SUMIFS(Resultados_Dic3!I$3:I$99980,Resultados_Dic3!$F$3:$F$99980,Produccion_UO!$K1079,Resultados_Dic3!$D$3:$D$99980,Produccion_UO!$K$1050,Resultados_Dic3!$E$3:$E$99980,Produccion_UO!$J1079,Resultados_Dic3!$A$3:$A$99980,Produccion_UO!$H1079)*$I$1057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O1079" s="21">
        <f>+SUMIFS(Resultados_Dic3!J$3:J$99980,Resultados_Dic3!$F$3:$F$99980,Produccion_UO!$K1079,Resultados_Dic3!$D$3:$D$99980,Produccion_UO!$K$1050,Resultados_Dic3!$E$3:$E$99980,Produccion_UO!$J1079,Resultados_Dic3!$A$3:$A$99980,Produccion_UO!$H1079)*$I$1057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P1079" s="21">
        <f>+SUMIFS(Resultados_Dic3!K$3:K$99980,Resultados_Dic3!$F$3:$F$99980,Produccion_UO!$K1079,Resultados_Dic3!$D$3:$D$99980,Produccion_UO!$K$1050,Resultados_Dic3!$E$3:$E$99980,Produccion_UO!$J1079,Resultados_Dic3!$A$3:$A$99980,Produccion_UO!$H1079)*$I$1057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Q1079" s="21">
        <f>+SUMIFS(Resultados_Dic3!L$3:L$99980,Resultados_Dic3!$F$3:$F$99980,Produccion_UO!$K1079,Resultados_Dic3!$D$3:$D$99980,Produccion_UO!$K$1050,Resultados_Dic3!$E$3:$E$99980,Produccion_UO!$J1079,Resultados_Dic3!$A$3:$A$99980,Produccion_UO!$H1079)*$I$1057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R1079" s="21">
        <f>+SUMIFS(Resultados_Dic3!M$3:M$99980,Resultados_Dic3!$F$3:$F$99980,Produccion_UO!$K1079,Resultados_Dic3!$D$3:$D$99980,Produccion_UO!$K$1050,Resultados_Dic3!$E$3:$E$99980,Produccion_UO!$J1079,Resultados_Dic3!$A$3:$A$99980,Produccion_UO!$H1079)*$I$1057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S1079" s="21">
        <f>+SUMIFS(Resultados_Dic3!N$3:N$99980,Resultados_Dic3!$F$3:$F$99980,Produccion_UO!$K1079,Resultados_Dic3!$D$3:$D$99980,Produccion_UO!$K$1050,Resultados_Dic3!$E$3:$E$99980,Produccion_UO!$J1079,Resultados_Dic3!$A$3:$A$99980,Produccion_UO!$H1079)*$I$1057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T1079" s="21">
        <f>+SUMIFS(Resultados_Dic3!O$3:O$99980,Resultados_Dic3!$F$3:$F$99980,Produccion_UO!$K1079,Resultados_Dic3!$D$3:$D$99980,Produccion_UO!$K$1050,Resultados_Dic3!$E$3:$E$99980,Produccion_UO!$J1079,Resultados_Dic3!$A$3:$A$99980,Produccion_UO!$H1079)*$I$1057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U1079" s="21">
        <f>+SUMIFS(Resultados_Dic3!P$3:P$99980,Resultados_Dic3!$F$3:$F$99980,Produccion_UO!$K1079,Resultados_Dic3!$D$3:$D$99980,Produccion_UO!$K$1050,Resultados_Dic3!$E$3:$E$99980,Produccion_UO!$J1079,Resultados_Dic3!$A$3:$A$99980,Produccion_UO!$H1079)*$I$1057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V1079" s="21">
        <f>+SUMIFS(Resultados_Dic3!Q$3:Q$99980,Resultados_Dic3!$F$3:$F$99980,Produccion_UO!$K1079,Resultados_Dic3!$D$3:$D$99980,Produccion_UO!$K$1050,Resultados_Dic3!$E$3:$E$99980,Produccion_UO!$J1079,Resultados_Dic3!$A$3:$A$99980,Produccion_UO!$H1079)*$I$1057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W1079" s="21">
        <f>+SUMIFS(Resultados_Dic3!R$3:R$99980,Resultados_Dic3!$F$3:$F$99980,Produccion_UO!$K1079,Resultados_Dic3!$D$3:$D$99980,Produccion_UO!$K$1050,Resultados_Dic3!$E$3:$E$99980,Produccion_UO!$J1079,Resultados_Dic3!$A$3:$A$99980,Produccion_UO!$H1079)*$I$1057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X1079" s="21">
        <f>+SUMIFS(Resultados_Dic3!S$3:S$99980,Resultados_Dic3!$F$3:$F$99980,Produccion_UO!$K1079,Resultados_Dic3!$D$3:$D$99980,Produccion_UO!$K$1050,Resultados_Dic3!$E$3:$E$99980,Produccion_UO!$J1079,Resultados_Dic3!$A$3:$A$99980,Produccion_UO!$H1079)*$I$1057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Y1079" s="21">
        <f>+SUMIFS(Resultados_Dic3!T$3:T$99980,Resultados_Dic3!$F$3:$F$99980,Produccion_UO!$K1079,Resultados_Dic3!$D$3:$D$99980,Produccion_UO!$K$1050,Resultados_Dic3!$E$3:$E$99980,Produccion_UO!$J1079,Resultados_Dic3!$A$3:$A$99980,Produccion_UO!$H1079)*$I$1057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Z1079" s="21">
        <f>+SUMIFS(Resultados_Dic3!U$3:U$99980,Resultados_Dic3!$F$3:$F$99980,Produccion_UO!$K1079,Resultados_Dic3!$D$3:$D$99980,Produccion_UO!$K$1050,Resultados_Dic3!$E$3:$E$99980,Produccion_UO!$J1079,Resultados_Dic3!$A$3:$A$99980,Produccion_UO!$H1079)*$I$1057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A1079" s="21">
        <f>+SUMIFS(Resultados_Dic3!V$3:V$99980,Resultados_Dic3!$F$3:$F$99980,Produccion_UO!$K1079,Resultados_Dic3!$D$3:$D$99980,Produccion_UO!$K$1050,Resultados_Dic3!$E$3:$E$99980,Produccion_UO!$J1079,Resultados_Dic3!$A$3:$A$99980,Produccion_UO!$H1079)*$I$1057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B1079" s="21">
        <f>+SUMIFS(Resultados_Dic3!W$3:W$99980,Resultados_Dic3!$F$3:$F$99980,Produccion_UO!$K1079,Resultados_Dic3!$D$3:$D$99980,Produccion_UO!$K$1050,Resultados_Dic3!$E$3:$E$99980,Produccion_UO!$J1079,Resultados_Dic3!$A$3:$A$99980,Produccion_UO!$H1079)*$I$1057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C1079" s="21">
        <f>+SUMIFS(Resultados_Dic3!X$3:X$99980,Resultados_Dic3!$F$3:$F$99980,Produccion_UO!$K1079,Resultados_Dic3!$D$3:$D$99980,Produccion_UO!$K$1050,Resultados_Dic3!$E$3:$E$99980,Produccion_UO!$J1079,Resultados_Dic3!$A$3:$A$99980,Produccion_UO!$H1079)*$I$1057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D1079" s="21">
        <f>+SUMIFS(Resultados_Dic3!Y$3:Y$99980,Resultados_Dic3!$F$3:$F$99980,Produccion_UO!$K1079,Resultados_Dic3!$D$3:$D$99980,Produccion_UO!$K$1050,Resultados_Dic3!$E$3:$E$99980,Produccion_UO!$J1079,Resultados_Dic3!$A$3:$A$99980,Produccion_UO!$H1079)*$I$1057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E1079" s="21">
        <f>+SUMIFS(Resultados_Dic3!Z$3:Z$99980,Resultados_Dic3!$F$3:$F$99980,Produccion_UO!$K1079,Resultados_Dic3!$D$3:$D$99980,Produccion_UO!$K$1050,Resultados_Dic3!$E$3:$E$99980,Produccion_UO!$J1079,Resultados_Dic3!$A$3:$A$99980,Produccion_UO!$H1079)*$I$1057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F1079" s="21">
        <f>+SUMIFS(Resultados_Dic3!AA$3:AA$99980,Resultados_Dic3!$F$3:$F$99980,Produccion_UO!$K1079,Resultados_Dic3!$D$3:$D$99980,Produccion_UO!$K$1050,Resultados_Dic3!$E$3:$E$99980,Produccion_UO!$J1079,Resultados_Dic3!$A$3:$A$99980,Produccion_UO!$H1079)*$I$1057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G1079" s="21">
        <f>+SUMIFS(Resultados_Dic3!AB$3:AB$99980,Resultados_Dic3!$F$3:$F$99980,Produccion_UO!$K1079,Resultados_Dic3!$D$3:$D$99980,Produccion_UO!$K$1050,Resultados_Dic3!$E$3:$E$99980,Produccion_UO!$J1079,Resultados_Dic3!$A$3:$A$99980,Produccion_UO!$H1079)*$I$1057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H1079" s="21">
        <f>+SUMIFS(Resultados_Dic3!AC$3:AC$99980,Resultados_Dic3!$F$3:$F$99980,Produccion_UO!$K1079,Resultados_Dic3!$D$3:$D$99980,Produccion_UO!$K$1050,Resultados_Dic3!$E$3:$E$99980,Produccion_UO!$J1079,Resultados_Dic3!$A$3:$A$99980,Produccion_UO!$H1079)*$I$1057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I1079" s="21">
        <f>+SUMIFS(Resultados_Dic3!AD$3:AD$99980,Resultados_Dic3!$F$3:$F$99980,Produccion_UO!$K1079,Resultados_Dic3!$D$3:$D$99980,Produccion_UO!$K$1050,Resultados_Dic3!$E$3:$E$99980,Produccion_UO!$J1079,Resultados_Dic3!$A$3:$A$99980,Produccion_UO!$H1079)*$I$1057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J1079" s="21">
        <f>+SUMIFS(Resultados_Dic3!AE$3:AE$99980,Resultados_Dic3!$F$3:$F$99980,Produccion_UO!$K1079,Resultados_Dic3!$D$3:$D$99980,Produccion_UO!$K$1050,Resultados_Dic3!$E$3:$E$99980,Produccion_UO!$J1079,Resultados_Dic3!$A$3:$A$99980,Produccion_UO!$H1079)*$I$1057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K1079" s="21">
        <f>+SUMIFS(Resultados_Dic3!AF$3:AF$99980,Resultados_Dic3!$F$3:$F$99980,Produccion_UO!$K1079,Resultados_Dic3!$D$3:$D$99980,Produccion_UO!$K$1050,Resultados_Dic3!$E$3:$E$99980,Produccion_UO!$J1079,Resultados_Dic3!$A$3:$A$99980,Produccion_UO!$H1079)*$I$1057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L1079" s="21">
        <f>+SUMIFS(Resultados_Dic3!AG$3:AG$99980,Resultados_Dic3!$F$3:$F$99980,Produccion_UO!$K1079,Resultados_Dic3!$D$3:$D$99980,Produccion_UO!$K$1050,Resultados_Dic3!$E$3:$E$99980,Produccion_UO!$J1079,Resultados_Dic3!$A$3:$A$99980,Produccion_UO!$H1079)*$I$1057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M1079" s="21">
        <f>+SUMIFS(Resultados_Dic3!AH$3:AH$99980,Resultados_Dic3!$F$3:$F$99980,Produccion_UO!$K1079,Resultados_Dic3!$D$3:$D$99980,Produccion_UO!$K$1050,Resultados_Dic3!$E$3:$E$99980,Produccion_UO!$J1079,Resultados_Dic3!$A$3:$A$99980,Produccion_UO!$H1079)*$I$1057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N1079" s="21">
        <f>+SUMIFS(Resultados_Dic3!AI$3:AI$99980,Resultados_Dic3!$F$3:$F$99980,Produccion_UO!$K1079,Resultados_Dic3!$D$3:$D$99980,Produccion_UO!$K$1050,Resultados_Dic3!$E$3:$E$99980,Produccion_UO!$J1079,Resultados_Dic3!$A$3:$A$99980,Produccion_UO!$H1079)*$I$1057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O1079" s="21">
        <f>+SUMIFS(Resultados_Dic3!AJ$3:AJ$99980,Resultados_Dic3!$F$3:$F$99980,Produccion_UO!$K1079,Resultados_Dic3!$D$3:$D$99980,Produccion_UO!$K$1050,Resultados_Dic3!$E$3:$E$99980,Produccion_UO!$J1079,Resultados_Dic3!$A$3:$A$99980,Produccion_UO!$H1079)*$I$1057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P1079" s="21">
        <f>+SUMIFS(Resultados_Dic3!AK$3:AK$99980,Resultados_Dic3!$F$3:$F$99980,Produccion_UO!$K1079,Resultados_Dic3!$D$3:$D$99980,Produccion_UO!$K$1050,Resultados_Dic3!$E$3:$E$99980,Produccion_UO!$J1079,Resultados_Dic3!$A$3:$A$99980,Produccion_UO!$H1079)*$I$1057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Q1079" s="21">
        <f>+SUMIFS(Resultados_Dic3!AL$3:AL$99980,Resultados_Dic3!$F$3:$F$99980,Produccion_UO!$K1079,Resultados_Dic3!$D$3:$D$99980,Produccion_UO!$K$1050,Resultados_Dic3!$E$3:$E$99980,Produccion_UO!$J1079,Resultados_Dic3!$A$3:$A$99980,Produccion_UO!$H1079)*$I$1057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R1079" s="21">
        <f>+SUMIFS(Resultados_Dic3!AM$3:AM$99980,Resultados_Dic3!$F$3:$F$99980,Produccion_UO!$K1079,Resultados_Dic3!$D$3:$D$99980,Produccion_UO!$K$1050,Resultados_Dic3!$E$3:$E$99980,Produccion_UO!$J1079,Resultados_Dic3!$A$3:$A$99980,Produccion_UO!$H1079)*$I$1057</f>
        <v>8.0972882646720503</v>
      </c>
    </row>
    <row r="1080" spans="8:44" x14ac:dyDescent="0.25">
      <c r="H1080" s="17" t="str">
        <f t="shared" si="272"/>
        <v>DIC5</v>
      </c>
      <c r="I1080" s="24"/>
      <c r="J1080" s="24" t="s">
        <v>32</v>
      </c>
      <c r="K1080" s="311" t="s">
        <v>270</v>
      </c>
      <c r="L1080" s="298" t="s">
        <v>32</v>
      </c>
      <c r="M1080" s="21">
        <f>+SUMIFS(Resultados_Dic3!H$3:H$99980,Resultados_Dic3!$F$3:$F$99980,Produccion_UO!$K1080,Resultados_Dic3!$D$3:$D$99980,Produccion_UO!$K$1050,Resultados_Dic3!$E$3:$E$99980,Produccion_UO!$J1080,Resultados_Dic3!$A$3:$A$99980,Produccion_UO!$H1080)*$I$1058</f>
        <v>0</v>
      </c>
      <c r="N1080" s="21">
        <f>+SUMIFS(Resultados_Dic3!I$3:I$99980,Resultados_Dic3!$F$3:$F$99980,Produccion_UO!$K1080,Resultados_Dic3!$D$3:$D$99980,Produccion_UO!$K$1050,Resultados_Dic3!$E$3:$E$99980,Produccion_UO!$J1080,Resultados_Dic3!$A$3:$A$99980,Produccion_UO!$H1080)*$I$1058</f>
        <v>0</v>
      </c>
      <c r="O1080" s="21">
        <f>+SUMIFS(Resultados_Dic3!J$3:J$99980,Resultados_Dic3!$F$3:$F$99980,Produccion_UO!$K1080,Resultados_Dic3!$D$3:$D$99980,Produccion_UO!$K$1050,Resultados_Dic3!$E$3:$E$99980,Produccion_UO!$J1080,Resultados_Dic3!$A$3:$A$99980,Produccion_UO!$H1080)*$I$1058</f>
        <v>0</v>
      </c>
      <c r="P1080" s="21">
        <f>+SUMIFS(Resultados_Dic3!K$3:K$99980,Resultados_Dic3!$F$3:$F$99980,Produccion_UO!$K1080,Resultados_Dic3!$D$3:$D$99980,Produccion_UO!$K$1050,Resultados_Dic3!$E$3:$E$99980,Produccion_UO!$J1080,Resultados_Dic3!$A$3:$A$99980,Produccion_UO!$H1080)*$I$1058</f>
        <v>0</v>
      </c>
      <c r="Q1080" s="21">
        <f>+SUMIFS(Resultados_Dic3!L$3:L$99980,Resultados_Dic3!$F$3:$F$99980,Produccion_UO!$K1080,Resultados_Dic3!$D$3:$D$99980,Produccion_UO!$K$1050,Resultados_Dic3!$E$3:$E$99980,Produccion_UO!$J1080,Resultados_Dic3!$A$3:$A$99980,Produccion_UO!$H1080)*$I$1058</f>
        <v>0</v>
      </c>
      <c r="R1080" s="21">
        <f>+SUMIFS(Resultados_Dic3!M$3:M$99980,Resultados_Dic3!$F$3:$F$99980,Produccion_UO!$K1080,Resultados_Dic3!$D$3:$D$99980,Produccion_UO!$K$1050,Resultados_Dic3!$E$3:$E$99980,Produccion_UO!$J1080,Resultados_Dic3!$A$3:$A$99980,Produccion_UO!$H1080)*$I$1058</f>
        <v>0</v>
      </c>
      <c r="S1080" s="21">
        <f>+SUMIFS(Resultados_Dic3!N$3:N$99980,Resultados_Dic3!$F$3:$F$99980,Produccion_UO!$K1080,Resultados_Dic3!$D$3:$D$99980,Produccion_UO!$K$1050,Resultados_Dic3!$E$3:$E$99980,Produccion_UO!$J1080,Resultados_Dic3!$A$3:$A$99980,Produccion_UO!$H1080)*$I$1058</f>
        <v>0</v>
      </c>
      <c r="T1080" s="21">
        <f>+SUMIFS(Resultados_Dic3!O$3:O$99980,Resultados_Dic3!$F$3:$F$99980,Produccion_UO!$K1080,Resultados_Dic3!$D$3:$D$99980,Produccion_UO!$K$1050,Resultados_Dic3!$E$3:$E$99980,Produccion_UO!$J1080,Resultados_Dic3!$A$3:$A$99980,Produccion_UO!$H1080)*$I$1058</f>
        <v>0</v>
      </c>
      <c r="U1080" s="21">
        <f>+SUMIFS(Resultados_Dic3!P$3:P$99980,Resultados_Dic3!$F$3:$F$99980,Produccion_UO!$K1080,Resultados_Dic3!$D$3:$D$99980,Produccion_UO!$K$1050,Resultados_Dic3!$E$3:$E$99980,Produccion_UO!$J1080,Resultados_Dic3!$A$3:$A$99980,Produccion_UO!$H1080)*$I$1058</f>
        <v>0</v>
      </c>
      <c r="V1080" s="21">
        <f>+SUMIFS(Resultados_Dic3!Q$3:Q$99980,Resultados_Dic3!$F$3:$F$99980,Produccion_UO!$K1080,Resultados_Dic3!$D$3:$D$99980,Produccion_UO!$K$1050,Resultados_Dic3!$E$3:$E$99980,Produccion_UO!$J1080,Resultados_Dic3!$A$3:$A$99980,Produccion_UO!$H1080)*$I$1058</f>
        <v>0</v>
      </c>
      <c r="W1080" s="21">
        <f>+SUMIFS(Resultados_Dic3!R$3:R$99980,Resultados_Dic3!$F$3:$F$99980,Produccion_UO!$K1080,Resultados_Dic3!$D$3:$D$99980,Produccion_UO!$K$1050,Resultados_Dic3!$E$3:$E$99980,Produccion_UO!$J1080,Resultados_Dic3!$A$3:$A$99980,Produccion_UO!$H1080)*$I$1058</f>
        <v>0</v>
      </c>
      <c r="X1080" s="21">
        <f>+SUMIFS(Resultados_Dic3!S$3:S$99980,Resultados_Dic3!$F$3:$F$99980,Produccion_UO!$K1080,Resultados_Dic3!$D$3:$D$99980,Produccion_UO!$K$1050,Resultados_Dic3!$E$3:$E$99980,Produccion_UO!$J1080,Resultados_Dic3!$A$3:$A$99980,Produccion_UO!$H1080)*$I$1058</f>
        <v>0</v>
      </c>
      <c r="Y1080" s="21">
        <f>+SUMIFS(Resultados_Dic3!T$3:T$99980,Resultados_Dic3!$F$3:$F$99980,Produccion_UO!$K1080,Resultados_Dic3!$D$3:$D$99980,Produccion_UO!$K$1050,Resultados_Dic3!$E$3:$E$99980,Produccion_UO!$J1080,Resultados_Dic3!$A$3:$A$99980,Produccion_UO!$H1080)*$I$1058</f>
        <v>0</v>
      </c>
      <c r="Z1080" s="21">
        <f>+SUMIFS(Resultados_Dic3!U$3:U$99980,Resultados_Dic3!$F$3:$F$99980,Produccion_UO!$K1080,Resultados_Dic3!$D$3:$D$99980,Produccion_UO!$K$1050,Resultados_Dic3!$E$3:$E$99980,Produccion_UO!$J1080,Resultados_Dic3!$A$3:$A$99980,Produccion_UO!$H1080)*$I$1058</f>
        <v>0</v>
      </c>
      <c r="AA1080" s="21">
        <f>+SUMIFS(Resultados_Dic3!V$3:V$99980,Resultados_Dic3!$F$3:$F$99980,Produccion_UO!$K1080,Resultados_Dic3!$D$3:$D$99980,Produccion_UO!$K$1050,Resultados_Dic3!$E$3:$E$99980,Produccion_UO!$J1080,Resultados_Dic3!$A$3:$A$99980,Produccion_UO!$H1080)*$I$1058</f>
        <v>0</v>
      </c>
      <c r="AB1080" s="21">
        <f>+SUMIFS(Resultados_Dic3!W$3:W$99980,Resultados_Dic3!$F$3:$F$99980,Produccion_UO!$K1080,Resultados_Dic3!$D$3:$D$99980,Produccion_UO!$K$1050,Resultados_Dic3!$E$3:$E$99980,Produccion_UO!$J1080,Resultados_Dic3!$A$3:$A$99980,Produccion_UO!$H1080)*$I$1058</f>
        <v>0</v>
      </c>
      <c r="AC1080" s="21">
        <f>+SUMIFS(Resultados_Dic3!X$3:X$99980,Resultados_Dic3!$F$3:$F$99980,Produccion_UO!$K1080,Resultados_Dic3!$D$3:$D$99980,Produccion_UO!$K$1050,Resultados_Dic3!$E$3:$E$99980,Produccion_UO!$J1080,Resultados_Dic3!$A$3:$A$99980,Produccion_UO!$H1080)*$I$1058</f>
        <v>0</v>
      </c>
      <c r="AD1080" s="21">
        <f>+SUMIFS(Resultados_Dic3!Y$3:Y$99980,Resultados_Dic3!$F$3:$F$99980,Produccion_UO!$K1080,Resultados_Dic3!$D$3:$D$99980,Produccion_UO!$K$1050,Resultados_Dic3!$E$3:$E$99980,Produccion_UO!$J1080,Resultados_Dic3!$A$3:$A$99980,Produccion_UO!$H1080)*$I$1058</f>
        <v>0</v>
      </c>
      <c r="AE1080" s="21">
        <f>+SUMIFS(Resultados_Dic3!Z$3:Z$99980,Resultados_Dic3!$F$3:$F$99980,Produccion_UO!$K1080,Resultados_Dic3!$D$3:$D$99980,Produccion_UO!$K$1050,Resultados_Dic3!$E$3:$E$99980,Produccion_UO!$J1080,Resultados_Dic3!$A$3:$A$99980,Produccion_UO!$H1080)*$I$1058</f>
        <v>0</v>
      </c>
      <c r="AF1080" s="21">
        <f>+SUMIFS(Resultados_Dic3!AA$3:AA$99980,Resultados_Dic3!$F$3:$F$99980,Produccion_UO!$K1080,Resultados_Dic3!$D$3:$D$99980,Produccion_UO!$K$1050,Resultados_Dic3!$E$3:$E$99980,Produccion_UO!$J1080,Resultados_Dic3!$A$3:$A$99980,Produccion_UO!$H1080)*$I$1058</f>
        <v>0</v>
      </c>
      <c r="AG1080" s="21">
        <f>+SUMIFS(Resultados_Dic3!AB$3:AB$99980,Resultados_Dic3!$F$3:$F$99980,Produccion_UO!$K1080,Resultados_Dic3!$D$3:$D$99980,Produccion_UO!$K$1050,Resultados_Dic3!$E$3:$E$99980,Produccion_UO!$J1080,Resultados_Dic3!$A$3:$A$99980,Produccion_UO!$H1080)*$I$1058</f>
        <v>0</v>
      </c>
      <c r="AH1080" s="21">
        <f>+SUMIFS(Resultados_Dic3!AC$3:AC$99980,Resultados_Dic3!$F$3:$F$99980,Produccion_UO!$K1080,Resultados_Dic3!$D$3:$D$99980,Produccion_UO!$K$1050,Resultados_Dic3!$E$3:$E$99980,Produccion_UO!$J1080,Resultados_Dic3!$A$3:$A$99980,Produccion_UO!$H1080)*$I$1058</f>
        <v>0</v>
      </c>
      <c r="AI1080" s="21">
        <f>+SUMIFS(Resultados_Dic3!AD$3:AD$99980,Resultados_Dic3!$F$3:$F$99980,Produccion_UO!$K1080,Resultados_Dic3!$D$3:$D$99980,Produccion_UO!$K$1050,Resultados_Dic3!$E$3:$E$99980,Produccion_UO!$J1080,Resultados_Dic3!$A$3:$A$99980,Produccion_UO!$H1080)*$I$1058</f>
        <v>0</v>
      </c>
      <c r="AJ1080" s="21">
        <f>+SUMIFS(Resultados_Dic3!AE$3:AE$99980,Resultados_Dic3!$F$3:$F$99980,Produccion_UO!$K1080,Resultados_Dic3!$D$3:$D$99980,Produccion_UO!$K$1050,Resultados_Dic3!$E$3:$E$99980,Produccion_UO!$J1080,Resultados_Dic3!$A$3:$A$99980,Produccion_UO!$H1080)*$I$1058</f>
        <v>0</v>
      </c>
      <c r="AK1080" s="21">
        <f>+SUMIFS(Resultados_Dic3!AF$3:AF$99980,Resultados_Dic3!$F$3:$F$99980,Produccion_UO!$K1080,Resultados_Dic3!$D$3:$D$99980,Produccion_UO!$K$1050,Resultados_Dic3!$E$3:$E$99980,Produccion_UO!$J1080,Resultados_Dic3!$A$3:$A$99980,Produccion_UO!$H1080)*$I$1058</f>
        <v>0</v>
      </c>
      <c r="AL1080" s="21">
        <f>+SUMIFS(Resultados_Dic3!AG$3:AG$99980,Resultados_Dic3!$F$3:$F$99980,Produccion_UO!$K1080,Resultados_Dic3!$D$3:$D$99980,Produccion_UO!$K$1050,Resultados_Dic3!$E$3:$E$99980,Produccion_UO!$J1080,Resultados_Dic3!$A$3:$A$99980,Produccion_UO!$H1080)*$I$1058</f>
        <v>0</v>
      </c>
      <c r="AM1080" s="21">
        <f>+SUMIFS(Resultados_Dic3!AH$3:AH$99980,Resultados_Dic3!$F$3:$F$99980,Produccion_UO!$K1080,Resultados_Dic3!$D$3:$D$99980,Produccion_UO!$K$1050,Resultados_Dic3!$E$3:$E$99980,Produccion_UO!$J1080,Resultados_Dic3!$A$3:$A$99980,Produccion_UO!$H1080)*$I$1058</f>
        <v>0</v>
      </c>
      <c r="AN1080" s="21">
        <f>+SUMIFS(Resultados_Dic3!AI$3:AI$99980,Resultados_Dic3!$F$3:$F$99980,Produccion_UO!$K1080,Resultados_Dic3!$D$3:$D$99980,Produccion_UO!$K$1050,Resultados_Dic3!$E$3:$E$99980,Produccion_UO!$J1080,Resultados_Dic3!$A$3:$A$99980,Produccion_UO!$H1080)*$I$1058</f>
        <v>0</v>
      </c>
      <c r="AO1080" s="21">
        <f>+SUMIFS(Resultados_Dic3!AJ$3:AJ$99980,Resultados_Dic3!$F$3:$F$99980,Produccion_UO!$K1080,Resultados_Dic3!$D$3:$D$99980,Produccion_UO!$K$1050,Resultados_Dic3!$E$3:$E$99980,Produccion_UO!$J1080,Resultados_Dic3!$A$3:$A$99980,Produccion_UO!$H1080)*$I$1058</f>
        <v>0</v>
      </c>
      <c r="AP1080" s="21">
        <f>+SUMIFS(Resultados_Dic3!AK$3:AK$99980,Resultados_Dic3!$F$3:$F$99980,Produccion_UO!$K1080,Resultados_Dic3!$D$3:$D$99980,Produccion_UO!$K$1050,Resultados_Dic3!$E$3:$E$99980,Produccion_UO!$J1080,Resultados_Dic3!$A$3:$A$99980,Produccion_UO!$H1080)*$I$1058</f>
        <v>0</v>
      </c>
      <c r="AQ1080" s="21">
        <f>+SUMIFS(Resultados_Dic3!AL$3:AL$99980,Resultados_Dic3!$F$3:$F$99980,Produccion_UO!$K1080,Resultados_Dic3!$D$3:$D$99980,Produccion_UO!$K$1050,Resultados_Dic3!$E$3:$E$99980,Produccion_UO!$J1080,Resultados_Dic3!$A$3:$A$99980,Produccion_UO!$H1080)*$I$1058</f>
        <v>0</v>
      </c>
      <c r="AR1080" s="21">
        <f>+SUMIFS(Resultados_Dic3!AM$3:AM$99980,Resultados_Dic3!$F$3:$F$99980,Produccion_UO!$K1080,Resultados_Dic3!$D$3:$D$99980,Produccion_UO!$K$1050,Resultados_Dic3!$E$3:$E$99980,Produccion_UO!$J1080,Resultados_Dic3!$A$3:$A$99980,Produccion_UO!$H1080)*$I$1058</f>
        <v>0</v>
      </c>
    </row>
    <row r="1081" spans="8:44" x14ac:dyDescent="0.25">
      <c r="H1081" s="17" t="str">
        <f t="shared" si="272"/>
        <v>DIC5</v>
      </c>
      <c r="I1081" s="24"/>
      <c r="J1081" s="24" t="s">
        <v>156</v>
      </c>
      <c r="K1081" s="307" t="s">
        <v>270</v>
      </c>
      <c r="L1081" s="298" t="s">
        <v>755</v>
      </c>
      <c r="M1081" s="78">
        <f>+SUMIFS(Resultados_Dic3!H$3:H$99980,Resultados_Dic3!$F$3:$F$99980,Produccion_UO!$K1081,Resultados_Dic3!$D$3:$D$99980,Produccion_UO!$K$1050,Resultados_Dic3!$E$3:$E$99980,Produccion_UO!$J1081,Resultados_Dic3!$A$3:$A$99980,Produccion_UO!$H1081)*$I$1058</f>
        <v>15429.548537375676</v>
      </c>
      <c r="N1081" s="78">
        <f>+SUMIFS(Resultados_Dic3!I$3:I$99980,Resultados_Dic3!$F$3:$F$99980,Produccion_UO!$K1081,Resultados_Dic3!$D$3:$D$99980,Produccion_UO!$K$1050,Resultados_Dic3!$E$3:$E$99980,Produccion_UO!$J1081,Resultados_Dic3!$A$3:$A$99980,Produccion_UO!$H1081)*$I$1058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O1081" s="78">
        <f>+SUMIFS(Resultados_Dic3!J$3:J$99980,Resultados_Dic3!$F$3:$F$99980,Produccion_UO!$K1081,Resultados_Dic3!$D$3:$D$99980,Produccion_UO!$K$1050,Resultados_Dic3!$E$3:$E$99980,Produccion_UO!$J1081,Resultados_Dic3!$A$3:$A$99980,Produccion_UO!$H1081)*$I$1058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P1081" s="78">
        <f>+SUMIFS(Resultados_Dic3!K$3:K$99980,Resultados_Dic3!$F$3:$F$99980,Produccion_UO!$K1081,Resultados_Dic3!$D$3:$D$99980,Produccion_UO!$K$1050,Resultados_Dic3!$E$3:$E$99980,Produccion_UO!$J1081,Resultados_Dic3!$A$3:$A$99980,Produccion_UO!$H1081)*$I$1058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Q1081" s="78">
        <f>+SUMIFS(Resultados_Dic3!L$3:L$99980,Resultados_Dic3!$F$3:$F$99980,Produccion_UO!$K1081,Resultados_Dic3!$D$3:$D$99980,Produccion_UO!$K$1050,Resultados_Dic3!$E$3:$E$99980,Produccion_UO!$J1081,Resultados_Dic3!$A$3:$A$99980,Produccion_UO!$H1081)*$I$1058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R1081" s="78">
        <f>+SUMIFS(Resultados_Dic3!M$3:M$99980,Resultados_Dic3!$F$3:$F$99980,Produccion_UO!$K1081,Resultados_Dic3!$D$3:$D$99980,Produccion_UO!$K$1050,Resultados_Dic3!$E$3:$E$99980,Produccion_UO!$J1081,Resultados_Dic3!$A$3:$A$99980,Produccion_UO!$H1081)*$I$1058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S1081" s="78">
        <f>+SUMIFS(Resultados_Dic3!N$3:N$99980,Resultados_Dic3!$F$3:$F$99980,Produccion_UO!$K1081,Resultados_Dic3!$D$3:$D$99980,Produccion_UO!$K$1050,Resultados_Dic3!$E$3:$E$99980,Produccion_UO!$J1081,Resultados_Dic3!$A$3:$A$99980,Produccion_UO!$H1081)*$I$1058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T1081" s="78">
        <f>+SUMIFS(Resultados_Dic3!O$3:O$99980,Resultados_Dic3!$F$3:$F$99980,Produccion_UO!$K1081,Resultados_Dic3!$D$3:$D$99980,Produccion_UO!$K$1050,Resultados_Dic3!$E$3:$E$99980,Produccion_UO!$J1081,Resultados_Dic3!$A$3:$A$99980,Produccion_UO!$H1081)*$I$1058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U1081" s="78">
        <f>+SUMIFS(Resultados_Dic3!P$3:P$99980,Resultados_Dic3!$F$3:$F$99980,Produccion_UO!$K1081,Resultados_Dic3!$D$3:$D$99980,Produccion_UO!$K$1050,Resultados_Dic3!$E$3:$E$99980,Produccion_UO!$J1081,Resultados_Dic3!$A$3:$A$99980,Produccion_UO!$H1081)*$I$1058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V1081" s="78">
        <f>+SUMIFS(Resultados_Dic3!Q$3:Q$99980,Resultados_Dic3!$F$3:$F$99980,Produccion_UO!$K1081,Resultados_Dic3!$D$3:$D$99980,Produccion_UO!$K$1050,Resultados_Dic3!$E$3:$E$99980,Produccion_UO!$J1081,Resultados_Dic3!$A$3:$A$99980,Produccion_UO!$H1081)*$I$1058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W1081" s="78">
        <f>+SUMIFS(Resultados_Dic3!R$3:R$99980,Resultados_Dic3!$F$3:$F$99980,Produccion_UO!$K1081,Resultados_Dic3!$D$3:$D$99980,Produccion_UO!$K$1050,Resultados_Dic3!$E$3:$E$99980,Produccion_UO!$J1081,Resultados_Dic3!$A$3:$A$99980,Produccion_UO!$H1081)*$I$1058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X1081" s="78">
        <f>+SUMIFS(Resultados_Dic3!S$3:S$99980,Resultados_Dic3!$F$3:$F$99980,Produccion_UO!$K1081,Resultados_Dic3!$D$3:$D$99980,Produccion_UO!$K$1050,Resultados_Dic3!$E$3:$E$99980,Produccion_UO!$J1081,Resultados_Dic3!$A$3:$A$99980,Produccion_UO!$H1081)*$I$1058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Y1081" s="78">
        <f>+SUMIFS(Resultados_Dic3!T$3:T$99980,Resultados_Dic3!$F$3:$F$99980,Produccion_UO!$K1081,Resultados_Dic3!$D$3:$D$99980,Produccion_UO!$K$1050,Resultados_Dic3!$E$3:$E$99980,Produccion_UO!$J1081,Resultados_Dic3!$A$3:$A$99980,Produccion_UO!$H1081)*$I$1058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Z1081" s="78">
        <f>+SUMIFS(Resultados_Dic3!U$3:U$99980,Resultados_Dic3!$F$3:$F$99980,Produccion_UO!$K1081,Resultados_Dic3!$D$3:$D$99980,Produccion_UO!$K$1050,Resultados_Dic3!$E$3:$E$99980,Produccion_UO!$J1081,Resultados_Dic3!$A$3:$A$99980,Produccion_UO!$H1081)*$I$1058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A1081" s="78">
        <f>+SUMIFS(Resultados_Dic3!V$3:V$99980,Resultados_Dic3!$F$3:$F$99980,Produccion_UO!$K1081,Resultados_Dic3!$D$3:$D$99980,Produccion_UO!$K$1050,Resultados_Dic3!$E$3:$E$99980,Produccion_UO!$J1081,Resultados_Dic3!$A$3:$A$99980,Produccion_UO!$H1081)*$I$1058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B1081" s="78">
        <f>+SUMIFS(Resultados_Dic3!W$3:W$99980,Resultados_Dic3!$F$3:$F$99980,Produccion_UO!$K1081,Resultados_Dic3!$D$3:$D$99980,Produccion_UO!$K$1050,Resultados_Dic3!$E$3:$E$99980,Produccion_UO!$J1081,Resultados_Dic3!$A$3:$A$99980,Produccion_UO!$H1081)*$I$1058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C1081" s="78">
        <f>+SUMIFS(Resultados_Dic3!X$3:X$99980,Resultados_Dic3!$F$3:$F$99980,Produccion_UO!$K1081,Resultados_Dic3!$D$3:$D$99980,Produccion_UO!$K$1050,Resultados_Dic3!$E$3:$E$99980,Produccion_UO!$J1081,Resultados_Dic3!$A$3:$A$99980,Produccion_UO!$H1081)*$I$1058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D1081" s="78">
        <f>+SUMIFS(Resultados_Dic3!Y$3:Y$99980,Resultados_Dic3!$F$3:$F$99980,Produccion_UO!$K1081,Resultados_Dic3!$D$3:$D$99980,Produccion_UO!$K$1050,Resultados_Dic3!$E$3:$E$99980,Produccion_UO!$J1081,Resultados_Dic3!$A$3:$A$99980,Produccion_UO!$H1081)*$I$1058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E1081" s="78">
        <f>+SUMIFS(Resultados_Dic3!Z$3:Z$99980,Resultados_Dic3!$F$3:$F$99980,Produccion_UO!$K1081,Resultados_Dic3!$D$3:$D$99980,Produccion_UO!$K$1050,Resultados_Dic3!$E$3:$E$99980,Produccion_UO!$J1081,Resultados_Dic3!$A$3:$A$99980,Produccion_UO!$H1081)*$I$1058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F1081" s="78">
        <f>+SUMIFS(Resultados_Dic3!AA$3:AA$99980,Resultados_Dic3!$F$3:$F$99980,Produccion_UO!$K1081,Resultados_Dic3!$D$3:$D$99980,Produccion_UO!$K$1050,Resultados_Dic3!$E$3:$E$99980,Produccion_UO!$J1081,Resultados_Dic3!$A$3:$A$99980,Produccion_UO!$H1081)*$I$1058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G1081" s="78">
        <f>+SUMIFS(Resultados_Dic3!AB$3:AB$99980,Resultados_Dic3!$F$3:$F$99980,Produccion_UO!$K1081,Resultados_Dic3!$D$3:$D$99980,Produccion_UO!$K$1050,Resultados_Dic3!$E$3:$E$99980,Produccion_UO!$J1081,Resultados_Dic3!$A$3:$A$99980,Produccion_UO!$H1081)*$I$1058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H1081" s="78">
        <f>+SUMIFS(Resultados_Dic3!AC$3:AC$99980,Resultados_Dic3!$F$3:$F$99980,Produccion_UO!$K1081,Resultados_Dic3!$D$3:$D$99980,Produccion_UO!$K$1050,Resultados_Dic3!$E$3:$E$99980,Produccion_UO!$J1081,Resultados_Dic3!$A$3:$A$99980,Produccion_UO!$H1081)*$I$1058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I1081" s="78">
        <f>+SUMIFS(Resultados_Dic3!AD$3:AD$99980,Resultados_Dic3!$F$3:$F$99980,Produccion_UO!$K1081,Resultados_Dic3!$D$3:$D$99980,Produccion_UO!$K$1050,Resultados_Dic3!$E$3:$E$99980,Produccion_UO!$J1081,Resultados_Dic3!$A$3:$A$99980,Produccion_UO!$H1081)*$I$1058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J1081" s="78">
        <f>+SUMIFS(Resultados_Dic3!AE$3:AE$99980,Resultados_Dic3!$F$3:$F$99980,Produccion_UO!$K1081,Resultados_Dic3!$D$3:$D$99980,Produccion_UO!$K$1050,Resultados_Dic3!$E$3:$E$99980,Produccion_UO!$J1081,Resultados_Dic3!$A$3:$A$99980,Produccion_UO!$H1081)*$I$1058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K1081" s="78">
        <f>+SUMIFS(Resultados_Dic3!AF$3:AF$99980,Resultados_Dic3!$F$3:$F$99980,Produccion_UO!$K1081,Resultados_Dic3!$D$3:$D$99980,Produccion_UO!$K$1050,Resultados_Dic3!$E$3:$E$99980,Produccion_UO!$J1081,Resultados_Dic3!$A$3:$A$99980,Produccion_UO!$H1081)*$I$1058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L1081" s="78">
        <f>+SUMIFS(Resultados_Dic3!AG$3:AG$99980,Resultados_Dic3!$F$3:$F$99980,Produccion_UO!$K1081,Resultados_Dic3!$D$3:$D$99980,Produccion_UO!$K$1050,Resultados_Dic3!$E$3:$E$99980,Produccion_UO!$J1081,Resultados_Dic3!$A$3:$A$99980,Produccion_UO!$H1081)*$I$1058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M1081" s="78">
        <f>+SUMIFS(Resultados_Dic3!AH$3:AH$99980,Resultados_Dic3!$F$3:$F$99980,Produccion_UO!$K1081,Resultados_Dic3!$D$3:$D$99980,Produccion_UO!$K$1050,Resultados_Dic3!$E$3:$E$99980,Produccion_UO!$J1081,Resultados_Dic3!$A$3:$A$99980,Produccion_UO!$H1081)*$I$1058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N1081" s="78">
        <f>+SUMIFS(Resultados_Dic3!AI$3:AI$99980,Resultados_Dic3!$F$3:$F$99980,Produccion_UO!$K1081,Resultados_Dic3!$D$3:$D$99980,Produccion_UO!$K$1050,Resultados_Dic3!$E$3:$E$99980,Produccion_UO!$J1081,Resultados_Dic3!$A$3:$A$99980,Produccion_UO!$H1081)*$I$1058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O1081" s="78">
        <f>+SUMIFS(Resultados_Dic3!AJ$3:AJ$99980,Resultados_Dic3!$F$3:$F$99980,Produccion_UO!$K1081,Resultados_Dic3!$D$3:$D$99980,Produccion_UO!$K$1050,Resultados_Dic3!$E$3:$E$99980,Produccion_UO!$J1081,Resultados_Dic3!$A$3:$A$99980,Produccion_UO!$H1081)*$I$1058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P1081" s="78">
        <f>+SUMIFS(Resultados_Dic3!AK$3:AK$99980,Resultados_Dic3!$F$3:$F$99980,Produccion_UO!$K1081,Resultados_Dic3!$D$3:$D$99980,Produccion_UO!$K$1050,Resultados_Dic3!$E$3:$E$99980,Produccion_UO!$J1081,Resultados_Dic3!$A$3:$A$99980,Produccion_UO!$H1081)*$I$1058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Q1081" s="78">
        <f>+SUMIFS(Resultados_Dic3!AL$3:AL$99980,Resultados_Dic3!$F$3:$F$99980,Produccion_UO!$K1081,Resultados_Dic3!$D$3:$D$99980,Produccion_UO!$K$1050,Resultados_Dic3!$E$3:$E$99980,Produccion_UO!$J1081,Resultados_Dic3!$A$3:$A$99980,Produccion_UO!$H1081)*$I$1058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R1081" s="78">
        <f>+SUMIFS(Resultados_Dic3!AM$3:AM$99980,Resultados_Dic3!$F$3:$F$99980,Produccion_UO!$K1081,Resultados_Dic3!$D$3:$D$99980,Produccion_UO!$K$1050,Resultados_Dic3!$E$3:$E$99980,Produccion_UO!$J1081,Resultados_Dic3!$A$3:$A$99980,Produccion_UO!$H1081)*$I$1058</f>
        <v>16425.00328172246</v>
      </c>
    </row>
    <row r="1082" spans="8:44" x14ac:dyDescent="0.25">
      <c r="H1082" s="17" t="str">
        <f t="shared" si="272"/>
        <v>DIC5</v>
      </c>
      <c r="I1082" s="24"/>
      <c r="J1082" s="24"/>
      <c r="K1082" s="286">
        <f>+M1092/M1083</f>
        <v>9.8412254791072531E-2</v>
      </c>
      <c r="L1082" s="302" t="s">
        <v>796</v>
      </c>
    </row>
    <row r="1083" spans="8:44" x14ac:dyDescent="0.25">
      <c r="H1083" s="17" t="str">
        <f t="shared" si="272"/>
        <v>DIC5</v>
      </c>
      <c r="I1083" s="24"/>
      <c r="J1083" s="24"/>
      <c r="K1083" s="108"/>
      <c r="L1083" s="302" t="s">
        <v>797</v>
      </c>
      <c r="M1083" s="21">
        <f>+M1084+M1088+M1089+M1091+M1090</f>
        <v>1933.9564658865495</v>
      </c>
    </row>
    <row r="1084" spans="8:44" x14ac:dyDescent="0.25">
      <c r="H1084" s="17" t="str">
        <f t="shared" si="272"/>
        <v>DIC5</v>
      </c>
      <c r="I1084" s="24"/>
      <c r="J1084" s="24" t="s">
        <v>144</v>
      </c>
      <c r="K1084" s="108" t="s">
        <v>266</v>
      </c>
      <c r="L1084" s="298" t="s">
        <v>794</v>
      </c>
      <c r="M1084" s="21">
        <f>+SUMIFS(Resultados_Dic3!H$3:H$99980,Resultados_Dic3!$F$3:$F$99980,Produccion_UO!$K1084,Resultados_Dic3!$D$3:$D$99980,Produccion_UO!$K$1050,Resultados_Dic3!$E$3:$E$99980,Produccion_UO!$J1084,Resultados_Dic3!$A$3:$A$99980,Produccion_UO!$H1084)*$I$1050</f>
        <v>218.49856700155073</v>
      </c>
      <c r="N1084" s="21">
        <f>+SUMIFS(Resultados_Dic3!I$3:I$99980,Resultados_Dic3!$F$3:$F$99980,Produccion_UO!$K1084,Resultados_Dic3!$D$3:$D$99980,Produccion_UO!$K$1050,Resultados_Dic3!$E$3:$E$99980,Produccion_UO!$J1084,Resultados_Dic3!$A$3:$A$99980,Produccion_UO!$H1084)*$I$1050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O1084" s="21">
        <f>+SUMIFS(Resultados_Dic3!J$3:J$99980,Resultados_Dic3!$F$3:$F$99980,Produccion_UO!$K1084,Resultados_Dic3!$D$3:$D$99980,Produccion_UO!$K$1050,Resultados_Dic3!$E$3:$E$99980,Produccion_UO!$J1084,Resultados_Dic3!$A$3:$A$99980,Produccion_UO!$H1084)*$I$1050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P1084" s="21">
        <f>+SUMIFS(Resultados_Dic3!K$3:K$99980,Resultados_Dic3!$F$3:$F$99980,Produccion_UO!$K1084,Resultados_Dic3!$D$3:$D$99980,Produccion_UO!$K$1050,Resultados_Dic3!$E$3:$E$99980,Produccion_UO!$J1084,Resultados_Dic3!$A$3:$A$99980,Produccion_UO!$H1084)*$I$1050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Q1084" s="21">
        <f>+SUMIFS(Resultados_Dic3!L$3:L$99980,Resultados_Dic3!$F$3:$F$99980,Produccion_UO!$K1084,Resultados_Dic3!$D$3:$D$99980,Produccion_UO!$K$1050,Resultados_Dic3!$E$3:$E$99980,Produccion_UO!$J1084,Resultados_Dic3!$A$3:$A$99980,Produccion_UO!$H1084)*$I$1050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R1084" s="21">
        <f>+SUMIFS(Resultados_Dic3!M$3:M$99980,Resultados_Dic3!$F$3:$F$99980,Produccion_UO!$K1084,Resultados_Dic3!$D$3:$D$99980,Produccion_UO!$K$1050,Resultados_Dic3!$E$3:$E$99980,Produccion_UO!$J1084,Resultados_Dic3!$A$3:$A$99980,Produccion_UO!$H1084)*$I$1050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S1084" s="21">
        <f>+SUMIFS(Resultados_Dic3!N$3:N$99980,Resultados_Dic3!$F$3:$F$99980,Produccion_UO!$K1084,Resultados_Dic3!$D$3:$D$99980,Produccion_UO!$K$1050,Resultados_Dic3!$E$3:$E$99980,Produccion_UO!$J1084,Resultados_Dic3!$A$3:$A$99980,Produccion_UO!$H1084)*$I$1050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T1084" s="21">
        <f>+SUMIFS(Resultados_Dic3!O$3:O$99980,Resultados_Dic3!$F$3:$F$99980,Produccion_UO!$K1084,Resultados_Dic3!$D$3:$D$99980,Produccion_UO!$K$1050,Resultados_Dic3!$E$3:$E$99980,Produccion_UO!$J1084,Resultados_Dic3!$A$3:$A$99980,Produccion_UO!$H1084)*$I$1050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U1084" s="21">
        <f>+SUMIFS(Resultados_Dic3!P$3:P$99980,Resultados_Dic3!$F$3:$F$99980,Produccion_UO!$K1084,Resultados_Dic3!$D$3:$D$99980,Produccion_UO!$K$1050,Resultados_Dic3!$E$3:$E$99980,Produccion_UO!$J1084,Resultados_Dic3!$A$3:$A$99980,Produccion_UO!$H1084)*$I$1050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V1084" s="21">
        <f>+SUMIFS(Resultados_Dic3!Q$3:Q$99980,Resultados_Dic3!$F$3:$F$99980,Produccion_UO!$K1084,Resultados_Dic3!$D$3:$D$99980,Produccion_UO!$K$1050,Resultados_Dic3!$E$3:$E$99980,Produccion_UO!$J1084,Resultados_Dic3!$A$3:$A$99980,Produccion_UO!$H1084)*$I$1050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W1084" s="21">
        <f>+SUMIFS(Resultados_Dic3!R$3:R$99980,Resultados_Dic3!$F$3:$F$99980,Produccion_UO!$K1084,Resultados_Dic3!$D$3:$D$99980,Produccion_UO!$K$1050,Resultados_Dic3!$E$3:$E$99980,Produccion_UO!$J1084,Resultados_Dic3!$A$3:$A$99980,Produccion_UO!$H1084)*$I$1050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X1084" s="21">
        <f>+SUMIFS(Resultados_Dic3!S$3:S$99980,Resultados_Dic3!$F$3:$F$99980,Produccion_UO!$K1084,Resultados_Dic3!$D$3:$D$99980,Produccion_UO!$K$1050,Resultados_Dic3!$E$3:$E$99980,Produccion_UO!$J1084,Resultados_Dic3!$A$3:$A$99980,Produccion_UO!$H1084)*$I$1050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Y1084" s="21">
        <f>+SUMIFS(Resultados_Dic3!T$3:T$99980,Resultados_Dic3!$F$3:$F$99980,Produccion_UO!$K1084,Resultados_Dic3!$D$3:$D$99980,Produccion_UO!$K$1050,Resultados_Dic3!$E$3:$E$99980,Produccion_UO!$J1084,Resultados_Dic3!$A$3:$A$99980,Produccion_UO!$H1084)*$I$1050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Z1084" s="21">
        <f>+SUMIFS(Resultados_Dic3!U$3:U$99980,Resultados_Dic3!$F$3:$F$99980,Produccion_UO!$K1084,Resultados_Dic3!$D$3:$D$99980,Produccion_UO!$K$1050,Resultados_Dic3!$E$3:$E$99980,Produccion_UO!$J1084,Resultados_Dic3!$A$3:$A$99980,Produccion_UO!$H1084)*$I$1050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A1084" s="21">
        <f>+SUMIFS(Resultados_Dic3!V$3:V$99980,Resultados_Dic3!$F$3:$F$99980,Produccion_UO!$K1084,Resultados_Dic3!$D$3:$D$99980,Produccion_UO!$K$1050,Resultados_Dic3!$E$3:$E$99980,Produccion_UO!$J1084,Resultados_Dic3!$A$3:$A$99980,Produccion_UO!$H1084)*$I$1050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B1084" s="21">
        <f>+SUMIFS(Resultados_Dic3!W$3:W$99980,Resultados_Dic3!$F$3:$F$99980,Produccion_UO!$K1084,Resultados_Dic3!$D$3:$D$99980,Produccion_UO!$K$1050,Resultados_Dic3!$E$3:$E$99980,Produccion_UO!$J1084,Resultados_Dic3!$A$3:$A$99980,Produccion_UO!$H1084)*$I$1050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C1084" s="21">
        <f>+SUMIFS(Resultados_Dic3!X$3:X$99980,Resultados_Dic3!$F$3:$F$99980,Produccion_UO!$K1084,Resultados_Dic3!$D$3:$D$99980,Produccion_UO!$K$1050,Resultados_Dic3!$E$3:$E$99980,Produccion_UO!$J1084,Resultados_Dic3!$A$3:$A$99980,Produccion_UO!$H1084)*$I$1050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D1084" s="21">
        <f>+SUMIFS(Resultados_Dic3!Y$3:Y$99980,Resultados_Dic3!$F$3:$F$99980,Produccion_UO!$K1084,Resultados_Dic3!$D$3:$D$99980,Produccion_UO!$K$1050,Resultados_Dic3!$E$3:$E$99980,Produccion_UO!$J1084,Resultados_Dic3!$A$3:$A$99980,Produccion_UO!$H1084)*$I$1050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E1084" s="21">
        <f>+SUMIFS(Resultados_Dic3!Z$3:Z$99980,Resultados_Dic3!$F$3:$F$99980,Produccion_UO!$K1084,Resultados_Dic3!$D$3:$D$99980,Produccion_UO!$K$1050,Resultados_Dic3!$E$3:$E$99980,Produccion_UO!$J1084,Resultados_Dic3!$A$3:$A$99980,Produccion_UO!$H1084)*$I$1050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F1084" s="21">
        <f>+SUMIFS(Resultados_Dic3!AA$3:AA$99980,Resultados_Dic3!$F$3:$F$99980,Produccion_UO!$K1084,Resultados_Dic3!$D$3:$D$99980,Produccion_UO!$K$1050,Resultados_Dic3!$E$3:$E$99980,Produccion_UO!$J1084,Resultados_Dic3!$A$3:$A$99980,Produccion_UO!$H1084)*$I$1050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G1084" s="21">
        <f>+SUMIFS(Resultados_Dic3!AB$3:AB$99980,Resultados_Dic3!$F$3:$F$99980,Produccion_UO!$K1084,Resultados_Dic3!$D$3:$D$99980,Produccion_UO!$K$1050,Resultados_Dic3!$E$3:$E$99980,Produccion_UO!$J1084,Resultados_Dic3!$A$3:$A$99980,Produccion_UO!$H1084)*$I$1050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H1084" s="21">
        <f>+SUMIFS(Resultados_Dic3!AC$3:AC$99980,Resultados_Dic3!$F$3:$F$99980,Produccion_UO!$K1084,Resultados_Dic3!$D$3:$D$99980,Produccion_UO!$K$1050,Resultados_Dic3!$E$3:$E$99980,Produccion_UO!$J1084,Resultados_Dic3!$A$3:$A$99980,Produccion_UO!$H1084)*$I$1050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I1084" s="21">
        <f>+SUMIFS(Resultados_Dic3!AD$3:AD$99980,Resultados_Dic3!$F$3:$F$99980,Produccion_UO!$K1084,Resultados_Dic3!$D$3:$D$99980,Produccion_UO!$K$1050,Resultados_Dic3!$E$3:$E$99980,Produccion_UO!$J1084,Resultados_Dic3!$A$3:$A$99980,Produccion_UO!$H1084)*$I$1050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J1084" s="21">
        <f>+SUMIFS(Resultados_Dic3!AE$3:AE$99980,Resultados_Dic3!$F$3:$F$99980,Produccion_UO!$K1084,Resultados_Dic3!$D$3:$D$99980,Produccion_UO!$K$1050,Resultados_Dic3!$E$3:$E$99980,Produccion_UO!$J1084,Resultados_Dic3!$A$3:$A$99980,Produccion_UO!$H1084)*$I$1050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K1084" s="21">
        <f>+SUMIFS(Resultados_Dic3!AF$3:AF$99980,Resultados_Dic3!$F$3:$F$99980,Produccion_UO!$K1084,Resultados_Dic3!$D$3:$D$99980,Produccion_UO!$K$1050,Resultados_Dic3!$E$3:$E$99980,Produccion_UO!$J1084,Resultados_Dic3!$A$3:$A$99980,Produccion_UO!$H1084)*$I$1050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L1084" s="21">
        <f>+SUMIFS(Resultados_Dic3!AG$3:AG$99980,Resultados_Dic3!$F$3:$F$99980,Produccion_UO!$K1084,Resultados_Dic3!$D$3:$D$99980,Produccion_UO!$K$1050,Resultados_Dic3!$E$3:$E$99980,Produccion_UO!$J1084,Resultados_Dic3!$A$3:$A$99980,Produccion_UO!$H1084)*$I$1050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M1084" s="21">
        <f>+SUMIFS(Resultados_Dic3!AH$3:AH$99980,Resultados_Dic3!$F$3:$F$99980,Produccion_UO!$K1084,Resultados_Dic3!$D$3:$D$99980,Produccion_UO!$K$1050,Resultados_Dic3!$E$3:$E$99980,Produccion_UO!$J1084,Resultados_Dic3!$A$3:$A$99980,Produccion_UO!$H1084)*$I$1050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N1084" s="21">
        <f>+SUMIFS(Resultados_Dic3!AI$3:AI$99980,Resultados_Dic3!$F$3:$F$99980,Produccion_UO!$K1084,Resultados_Dic3!$D$3:$D$99980,Produccion_UO!$K$1050,Resultados_Dic3!$E$3:$E$99980,Produccion_UO!$J1084,Resultados_Dic3!$A$3:$A$99980,Produccion_UO!$H1084)*$I$1050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O1084" s="21">
        <f>+SUMIFS(Resultados_Dic3!AJ$3:AJ$99980,Resultados_Dic3!$F$3:$F$99980,Produccion_UO!$K1084,Resultados_Dic3!$D$3:$D$99980,Produccion_UO!$K$1050,Resultados_Dic3!$E$3:$E$99980,Produccion_UO!$J1084,Resultados_Dic3!$A$3:$A$99980,Produccion_UO!$H1084)*$I$1050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P1084" s="21">
        <f>+SUMIFS(Resultados_Dic3!AK$3:AK$99980,Resultados_Dic3!$F$3:$F$99980,Produccion_UO!$K1084,Resultados_Dic3!$D$3:$D$99980,Produccion_UO!$K$1050,Resultados_Dic3!$E$3:$E$99980,Produccion_UO!$J1084,Resultados_Dic3!$A$3:$A$99980,Produccion_UO!$H1084)*$I$1050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Q1084" s="21">
        <f>+SUMIFS(Resultados_Dic3!AL$3:AL$99980,Resultados_Dic3!$F$3:$F$99980,Produccion_UO!$K1084,Resultados_Dic3!$D$3:$D$99980,Produccion_UO!$K$1050,Resultados_Dic3!$E$3:$E$99980,Produccion_UO!$J1084,Resultados_Dic3!$A$3:$A$99980,Produccion_UO!$H1084)*$I$1050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R1084" s="21">
        <f>+SUMIFS(Resultados_Dic3!AM$3:AM$99980,Resultados_Dic3!$F$3:$F$99980,Produccion_UO!$K1084,Resultados_Dic3!$D$3:$D$99980,Produccion_UO!$K$1050,Resultados_Dic3!$E$3:$E$99980,Produccion_UO!$J1084,Resultados_Dic3!$A$3:$A$99980,Produccion_UO!$H1084)*$I$1050</f>
        <v>249.88399702830645</v>
      </c>
    </row>
    <row r="1085" spans="8:44" x14ac:dyDescent="0.25">
      <c r="H1085" s="17" t="str">
        <f t="shared" si="272"/>
        <v>DIC5</v>
      </c>
      <c r="I1085" s="24"/>
      <c r="J1085" s="24" t="s">
        <v>42</v>
      </c>
      <c r="K1085" s="108" t="s">
        <v>266</v>
      </c>
      <c r="L1085" s="301" t="s">
        <v>725</v>
      </c>
      <c r="M1085" s="21">
        <f>+SUMIFS(Resultados_Dic3!H$3:H$99980,Resultados_Dic3!$F$3:$F$99980,Produccion_UO!$K1085,Resultados_Dic3!$D$3:$D$99980,Produccion_UO!$L$1050,Resultados_Dic3!$E$3:$E$99980,Produccion_UO!$J1085,Resultados_Dic3!$A$3:$A$99980,Produccion_UO!$H1085)*$I$1050</f>
        <v>4.7551425893506538</v>
      </c>
      <c r="N1085" s="21">
        <f>+SUMIFS(Resultados_Dic3!I$3:I$99980,Resultados_Dic3!$F$3:$F$99980,Produccion_UO!$K1085,Resultados_Dic3!$D$3:$D$99980,Produccion_UO!$L$1050,Resultados_Dic3!$E$3:$E$99980,Produccion_UO!$J1085,Resultados_Dic3!$A$3:$A$99980,Produccion_UO!$H1085)*$I$1050</f>
        <v>0</v>
      </c>
      <c r="O1085" s="21">
        <f>+SUMIFS(Resultados_Dic3!J$3:J$99980,Resultados_Dic3!$F$3:$F$99980,Produccion_UO!$K1085,Resultados_Dic3!$D$3:$D$99980,Produccion_UO!$L$1050,Resultados_Dic3!$E$3:$E$99980,Produccion_UO!$J1085,Resultados_Dic3!$A$3:$A$99980,Produccion_UO!$H1085)*$I$1050</f>
        <v>0</v>
      </c>
      <c r="P1085" s="21">
        <f>+SUMIFS(Resultados_Dic3!K$3:K$99980,Resultados_Dic3!$F$3:$F$99980,Produccion_UO!$K1085,Resultados_Dic3!$D$3:$D$99980,Produccion_UO!$L$1050,Resultados_Dic3!$E$3:$E$99980,Produccion_UO!$J1085,Resultados_Dic3!$A$3:$A$99980,Produccion_UO!$H1085)*$I$1050</f>
        <v>0</v>
      </c>
      <c r="Q1085" s="21">
        <f>+SUMIFS(Resultados_Dic3!L$3:L$99980,Resultados_Dic3!$F$3:$F$99980,Produccion_UO!$K1085,Resultados_Dic3!$D$3:$D$99980,Produccion_UO!$L$1050,Resultados_Dic3!$E$3:$E$99980,Produccion_UO!$J1085,Resultados_Dic3!$A$3:$A$99980,Produccion_UO!$H1085)*$I$1050</f>
        <v>0</v>
      </c>
      <c r="R1085" s="21">
        <f>+SUMIFS(Resultados_Dic3!M$3:M$99980,Resultados_Dic3!$F$3:$F$99980,Produccion_UO!$K1085,Resultados_Dic3!$D$3:$D$99980,Produccion_UO!$L$1050,Resultados_Dic3!$E$3:$E$99980,Produccion_UO!$J1085,Resultados_Dic3!$A$3:$A$99980,Produccion_UO!$H1085)*$I$1050</f>
        <v>0</v>
      </c>
      <c r="S1085" s="21">
        <f>+SUMIFS(Resultados_Dic3!N$3:N$99980,Resultados_Dic3!$F$3:$F$99980,Produccion_UO!$K1085,Resultados_Dic3!$D$3:$D$99980,Produccion_UO!$L$1050,Resultados_Dic3!$E$3:$E$99980,Produccion_UO!$J1085,Resultados_Dic3!$A$3:$A$99980,Produccion_UO!$H1085)*$I$1050</f>
        <v>0</v>
      </c>
      <c r="T1085" s="21">
        <f>+SUMIFS(Resultados_Dic3!O$3:O$99980,Resultados_Dic3!$F$3:$F$99980,Produccion_UO!$K1085,Resultados_Dic3!$D$3:$D$99980,Produccion_UO!$L$1050,Resultados_Dic3!$E$3:$E$99980,Produccion_UO!$J1085,Resultados_Dic3!$A$3:$A$99980,Produccion_UO!$H1085)*$I$1050</f>
        <v>0</v>
      </c>
      <c r="U1085" s="21">
        <f>+SUMIFS(Resultados_Dic3!P$3:P$99980,Resultados_Dic3!$F$3:$F$99980,Produccion_UO!$K1085,Resultados_Dic3!$D$3:$D$99980,Produccion_UO!$L$1050,Resultados_Dic3!$E$3:$E$99980,Produccion_UO!$J1085,Resultados_Dic3!$A$3:$A$99980,Produccion_UO!$H1085)*$I$1050</f>
        <v>0</v>
      </c>
      <c r="V1085" s="21">
        <f>+SUMIFS(Resultados_Dic3!Q$3:Q$99980,Resultados_Dic3!$F$3:$F$99980,Produccion_UO!$K1085,Resultados_Dic3!$D$3:$D$99980,Produccion_UO!$L$1050,Resultados_Dic3!$E$3:$E$99980,Produccion_UO!$J1085,Resultados_Dic3!$A$3:$A$99980,Produccion_UO!$H1085)*$I$1050</f>
        <v>0</v>
      </c>
      <c r="W1085" s="21">
        <f>+SUMIFS(Resultados_Dic3!R$3:R$99980,Resultados_Dic3!$F$3:$F$99980,Produccion_UO!$K1085,Resultados_Dic3!$D$3:$D$99980,Produccion_UO!$L$1050,Resultados_Dic3!$E$3:$E$99980,Produccion_UO!$J1085,Resultados_Dic3!$A$3:$A$99980,Produccion_UO!$H1085)*$I$1050</f>
        <v>0</v>
      </c>
      <c r="X1085" s="21">
        <f>+SUMIFS(Resultados_Dic3!S$3:S$99980,Resultados_Dic3!$F$3:$F$99980,Produccion_UO!$K1085,Resultados_Dic3!$D$3:$D$99980,Produccion_UO!$L$1050,Resultados_Dic3!$E$3:$E$99980,Produccion_UO!$J1085,Resultados_Dic3!$A$3:$A$99980,Produccion_UO!$H1085)*$I$1050</f>
        <v>0</v>
      </c>
      <c r="Y1085" s="21">
        <f>+SUMIFS(Resultados_Dic3!T$3:T$99980,Resultados_Dic3!$F$3:$F$99980,Produccion_UO!$K1085,Resultados_Dic3!$D$3:$D$99980,Produccion_UO!$L$1050,Resultados_Dic3!$E$3:$E$99980,Produccion_UO!$J1085,Resultados_Dic3!$A$3:$A$99980,Produccion_UO!$H1085)*$I$1050</f>
        <v>0</v>
      </c>
      <c r="Z1085" s="21">
        <f>+SUMIFS(Resultados_Dic3!U$3:U$99980,Resultados_Dic3!$F$3:$F$99980,Produccion_UO!$K1085,Resultados_Dic3!$D$3:$D$99980,Produccion_UO!$L$1050,Resultados_Dic3!$E$3:$E$99980,Produccion_UO!$J1085,Resultados_Dic3!$A$3:$A$99980,Produccion_UO!$H1085)*$I$1050</f>
        <v>0</v>
      </c>
      <c r="AA1085" s="21">
        <f>+SUMIFS(Resultados_Dic3!V$3:V$99980,Resultados_Dic3!$F$3:$F$99980,Produccion_UO!$K1085,Resultados_Dic3!$D$3:$D$99980,Produccion_UO!$L$1050,Resultados_Dic3!$E$3:$E$99980,Produccion_UO!$J1085,Resultados_Dic3!$A$3:$A$99980,Produccion_UO!$H1085)*$I$1050</f>
        <v>0</v>
      </c>
      <c r="AB1085" s="21">
        <f>+SUMIFS(Resultados_Dic3!W$3:W$99980,Resultados_Dic3!$F$3:$F$99980,Produccion_UO!$K1085,Resultados_Dic3!$D$3:$D$99980,Produccion_UO!$L$1050,Resultados_Dic3!$E$3:$E$99980,Produccion_UO!$J1085,Resultados_Dic3!$A$3:$A$99980,Produccion_UO!$H1085)*$I$1050</f>
        <v>0</v>
      </c>
      <c r="AC1085" s="21">
        <f>+SUMIFS(Resultados_Dic3!X$3:X$99980,Resultados_Dic3!$F$3:$F$99980,Produccion_UO!$K1085,Resultados_Dic3!$D$3:$D$99980,Produccion_UO!$L$1050,Resultados_Dic3!$E$3:$E$99980,Produccion_UO!$J1085,Resultados_Dic3!$A$3:$A$99980,Produccion_UO!$H1085)*$I$1050</f>
        <v>0</v>
      </c>
      <c r="AD1085" s="21">
        <f>+SUMIFS(Resultados_Dic3!Y$3:Y$99980,Resultados_Dic3!$F$3:$F$99980,Produccion_UO!$K1085,Resultados_Dic3!$D$3:$D$99980,Produccion_UO!$L$1050,Resultados_Dic3!$E$3:$E$99980,Produccion_UO!$J1085,Resultados_Dic3!$A$3:$A$99980,Produccion_UO!$H1085)*$I$1050</f>
        <v>0</v>
      </c>
      <c r="AE1085" s="21">
        <f>+SUMIFS(Resultados_Dic3!Z$3:Z$99980,Resultados_Dic3!$F$3:$F$99980,Produccion_UO!$K1085,Resultados_Dic3!$D$3:$D$99980,Produccion_UO!$L$1050,Resultados_Dic3!$E$3:$E$99980,Produccion_UO!$J1085,Resultados_Dic3!$A$3:$A$99980,Produccion_UO!$H1085)*$I$1050</f>
        <v>0</v>
      </c>
      <c r="AF1085" s="21">
        <f>+SUMIFS(Resultados_Dic3!AA$3:AA$99980,Resultados_Dic3!$F$3:$F$99980,Produccion_UO!$K1085,Resultados_Dic3!$D$3:$D$99980,Produccion_UO!$L$1050,Resultados_Dic3!$E$3:$E$99980,Produccion_UO!$J1085,Resultados_Dic3!$A$3:$A$99980,Produccion_UO!$H1085)*$I$1050</f>
        <v>0</v>
      </c>
      <c r="AG1085" s="21">
        <f>+SUMIFS(Resultados_Dic3!AB$3:AB$99980,Resultados_Dic3!$F$3:$F$99980,Produccion_UO!$K1085,Resultados_Dic3!$D$3:$D$99980,Produccion_UO!$L$1050,Resultados_Dic3!$E$3:$E$99980,Produccion_UO!$J1085,Resultados_Dic3!$A$3:$A$99980,Produccion_UO!$H1085)*$I$1050</f>
        <v>0</v>
      </c>
      <c r="AH1085" s="21">
        <f>+SUMIFS(Resultados_Dic3!AC$3:AC$99980,Resultados_Dic3!$F$3:$F$99980,Produccion_UO!$K1085,Resultados_Dic3!$D$3:$D$99980,Produccion_UO!$L$1050,Resultados_Dic3!$E$3:$E$99980,Produccion_UO!$J1085,Resultados_Dic3!$A$3:$A$99980,Produccion_UO!$H1085)*$I$1050</f>
        <v>0</v>
      </c>
      <c r="AI1085" s="21">
        <f>+SUMIFS(Resultados_Dic3!AD$3:AD$99980,Resultados_Dic3!$F$3:$F$99980,Produccion_UO!$K1085,Resultados_Dic3!$D$3:$D$99980,Produccion_UO!$L$1050,Resultados_Dic3!$E$3:$E$99980,Produccion_UO!$J1085,Resultados_Dic3!$A$3:$A$99980,Produccion_UO!$H1085)*$I$1050</f>
        <v>0</v>
      </c>
      <c r="AJ1085" s="21">
        <f>+SUMIFS(Resultados_Dic3!AE$3:AE$99980,Resultados_Dic3!$F$3:$F$99980,Produccion_UO!$K1085,Resultados_Dic3!$D$3:$D$99980,Produccion_UO!$L$1050,Resultados_Dic3!$E$3:$E$99980,Produccion_UO!$J1085,Resultados_Dic3!$A$3:$A$99980,Produccion_UO!$H1085)*$I$1050</f>
        <v>0</v>
      </c>
      <c r="AK1085" s="21">
        <f>+SUMIFS(Resultados_Dic3!AF$3:AF$99980,Resultados_Dic3!$F$3:$F$99980,Produccion_UO!$K1085,Resultados_Dic3!$D$3:$D$99980,Produccion_UO!$L$1050,Resultados_Dic3!$E$3:$E$99980,Produccion_UO!$J1085,Resultados_Dic3!$A$3:$A$99980,Produccion_UO!$H1085)*$I$1050</f>
        <v>0</v>
      </c>
      <c r="AL1085" s="21">
        <f>+SUMIFS(Resultados_Dic3!AG$3:AG$99980,Resultados_Dic3!$F$3:$F$99980,Produccion_UO!$K1085,Resultados_Dic3!$D$3:$D$99980,Produccion_UO!$L$1050,Resultados_Dic3!$E$3:$E$99980,Produccion_UO!$J1085,Resultados_Dic3!$A$3:$A$99980,Produccion_UO!$H1085)*$I$1050</f>
        <v>0</v>
      </c>
      <c r="AM1085" s="21">
        <f>+SUMIFS(Resultados_Dic3!AH$3:AH$99980,Resultados_Dic3!$F$3:$F$99980,Produccion_UO!$K1085,Resultados_Dic3!$D$3:$D$99980,Produccion_UO!$L$1050,Resultados_Dic3!$E$3:$E$99980,Produccion_UO!$J1085,Resultados_Dic3!$A$3:$A$99980,Produccion_UO!$H1085)*$I$1050</f>
        <v>0</v>
      </c>
      <c r="AN1085" s="21">
        <f>+SUMIFS(Resultados_Dic3!AI$3:AI$99980,Resultados_Dic3!$F$3:$F$99980,Produccion_UO!$K1085,Resultados_Dic3!$D$3:$D$99980,Produccion_UO!$L$1050,Resultados_Dic3!$E$3:$E$99980,Produccion_UO!$J1085,Resultados_Dic3!$A$3:$A$99980,Produccion_UO!$H1085)*$I$1050</f>
        <v>0</v>
      </c>
      <c r="AO1085" s="21">
        <f>+SUMIFS(Resultados_Dic3!AJ$3:AJ$99980,Resultados_Dic3!$F$3:$F$99980,Produccion_UO!$K1085,Resultados_Dic3!$D$3:$D$99980,Produccion_UO!$L$1050,Resultados_Dic3!$E$3:$E$99980,Produccion_UO!$J1085,Resultados_Dic3!$A$3:$A$99980,Produccion_UO!$H1085)*$I$1050</f>
        <v>0</v>
      </c>
      <c r="AP1085" s="21">
        <f>+SUMIFS(Resultados_Dic3!AK$3:AK$99980,Resultados_Dic3!$F$3:$F$99980,Produccion_UO!$K1085,Resultados_Dic3!$D$3:$D$99980,Produccion_UO!$L$1050,Resultados_Dic3!$E$3:$E$99980,Produccion_UO!$J1085,Resultados_Dic3!$A$3:$A$99980,Produccion_UO!$H1085)*$I$1050</f>
        <v>0</v>
      </c>
      <c r="AQ1085" s="21">
        <f>+SUMIFS(Resultados_Dic3!AL$3:AL$99980,Resultados_Dic3!$F$3:$F$99980,Produccion_UO!$K1085,Resultados_Dic3!$D$3:$D$99980,Produccion_UO!$L$1050,Resultados_Dic3!$E$3:$E$99980,Produccion_UO!$J1085,Resultados_Dic3!$A$3:$A$99980,Produccion_UO!$H1085)*$I$1050</f>
        <v>0</v>
      </c>
      <c r="AR1085" s="21">
        <f>+SUMIFS(Resultados_Dic3!AM$3:AM$99980,Resultados_Dic3!$F$3:$F$99980,Produccion_UO!$K1085,Resultados_Dic3!$D$3:$D$99980,Produccion_UO!$L$1050,Resultados_Dic3!$E$3:$E$99980,Produccion_UO!$J1085,Resultados_Dic3!$A$3:$A$99980,Produccion_UO!$H1085)*$I$1050</f>
        <v>0</v>
      </c>
    </row>
    <row r="1086" spans="8:44" x14ac:dyDescent="0.25">
      <c r="H1086" s="17" t="str">
        <f t="shared" si="272"/>
        <v>DIC5</v>
      </c>
      <c r="I1086" s="24"/>
      <c r="J1086" s="24" t="s">
        <v>40</v>
      </c>
      <c r="K1086" s="108" t="s">
        <v>266</v>
      </c>
      <c r="L1086" s="301" t="s">
        <v>726</v>
      </c>
      <c r="M1086" s="21">
        <f>+SUMIFS(Resultados_Dic3!H$3:H$99980,Resultados_Dic3!$F$3:$F$99980,Produccion_UO!$K1086,Resultados_Dic3!$D$3:$D$99980,Produccion_UO!$L$1050,Resultados_Dic3!$E$3:$E$99980,Produccion_UO!$J1086,Resultados_Dic3!$A$3:$A$99980,Produccion_UO!$H1086)*$I$1050</f>
        <v>65.549778704922957</v>
      </c>
      <c r="N1086" s="21">
        <f>+SUMIFS(Resultados_Dic3!I$3:I$99980,Resultados_Dic3!$F$3:$F$99980,Produccion_UO!$K1086,Resultados_Dic3!$D$3:$D$99980,Produccion_UO!$L$1050,Resultados_Dic3!$E$3:$E$99980,Produccion_UO!$J1086,Resultados_Dic3!$A$3:$A$99980,Produccion_UO!$H1086)*$I$1050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O1086" s="21">
        <f>+SUMIFS(Resultados_Dic3!J$3:J$99980,Resultados_Dic3!$F$3:$F$99980,Produccion_UO!$K1086,Resultados_Dic3!$D$3:$D$99980,Produccion_UO!$L$1050,Resultados_Dic3!$E$3:$E$99980,Produccion_UO!$J1086,Resultados_Dic3!$A$3:$A$99980,Produccion_UO!$H1086)*$I$1050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P1086" s="21">
        <f>+SUMIFS(Resultados_Dic3!K$3:K$99980,Resultados_Dic3!$F$3:$F$99980,Produccion_UO!$K1086,Resultados_Dic3!$D$3:$D$99980,Produccion_UO!$L$1050,Resultados_Dic3!$E$3:$E$99980,Produccion_UO!$J1086,Resultados_Dic3!$A$3:$A$99980,Produccion_UO!$H1086)*$I$1050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Q1086" s="21">
        <f>+SUMIFS(Resultados_Dic3!L$3:L$99980,Resultados_Dic3!$F$3:$F$99980,Produccion_UO!$K1086,Resultados_Dic3!$D$3:$D$99980,Produccion_UO!$L$1050,Resultados_Dic3!$E$3:$E$99980,Produccion_UO!$J1086,Resultados_Dic3!$A$3:$A$99980,Produccion_UO!$H1086)*$I$1050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R1086" s="21">
        <f>+SUMIFS(Resultados_Dic3!M$3:M$99980,Resultados_Dic3!$F$3:$F$99980,Produccion_UO!$K1086,Resultados_Dic3!$D$3:$D$99980,Produccion_UO!$L$1050,Resultados_Dic3!$E$3:$E$99980,Produccion_UO!$J1086,Resultados_Dic3!$A$3:$A$99980,Produccion_UO!$H1086)*$I$1050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S1086" s="21">
        <f>+SUMIFS(Resultados_Dic3!N$3:N$99980,Resultados_Dic3!$F$3:$F$99980,Produccion_UO!$K1086,Resultados_Dic3!$D$3:$D$99980,Produccion_UO!$L$1050,Resultados_Dic3!$E$3:$E$99980,Produccion_UO!$J1086,Resultados_Dic3!$A$3:$A$99980,Produccion_UO!$H1086)*$I$1050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T1086" s="21">
        <f>+SUMIFS(Resultados_Dic3!O$3:O$99980,Resultados_Dic3!$F$3:$F$99980,Produccion_UO!$K1086,Resultados_Dic3!$D$3:$D$99980,Produccion_UO!$L$1050,Resultados_Dic3!$E$3:$E$99980,Produccion_UO!$J1086,Resultados_Dic3!$A$3:$A$99980,Produccion_UO!$H1086)*$I$1050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U1086" s="21">
        <f>+SUMIFS(Resultados_Dic3!P$3:P$99980,Resultados_Dic3!$F$3:$F$99980,Produccion_UO!$K1086,Resultados_Dic3!$D$3:$D$99980,Produccion_UO!$L$1050,Resultados_Dic3!$E$3:$E$99980,Produccion_UO!$J1086,Resultados_Dic3!$A$3:$A$99980,Produccion_UO!$H1086)*$I$1050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V1086" s="21">
        <f>+SUMIFS(Resultados_Dic3!Q$3:Q$99980,Resultados_Dic3!$F$3:$F$99980,Produccion_UO!$K1086,Resultados_Dic3!$D$3:$D$99980,Produccion_UO!$L$1050,Resultados_Dic3!$E$3:$E$99980,Produccion_UO!$J1086,Resultados_Dic3!$A$3:$A$99980,Produccion_UO!$H1086)*$I$1050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W1086" s="21">
        <f>+SUMIFS(Resultados_Dic3!R$3:R$99980,Resultados_Dic3!$F$3:$F$99980,Produccion_UO!$K1086,Resultados_Dic3!$D$3:$D$99980,Produccion_UO!$L$1050,Resultados_Dic3!$E$3:$E$99980,Produccion_UO!$J1086,Resultados_Dic3!$A$3:$A$99980,Produccion_UO!$H1086)*$I$1050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X1086" s="21">
        <f>+SUMIFS(Resultados_Dic3!S$3:S$99980,Resultados_Dic3!$F$3:$F$99980,Produccion_UO!$K1086,Resultados_Dic3!$D$3:$D$99980,Produccion_UO!$L$1050,Resultados_Dic3!$E$3:$E$99980,Produccion_UO!$J1086,Resultados_Dic3!$A$3:$A$99980,Produccion_UO!$H1086)*$I$1050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Y1086" s="21">
        <f>+SUMIFS(Resultados_Dic3!T$3:T$99980,Resultados_Dic3!$F$3:$F$99980,Produccion_UO!$K1086,Resultados_Dic3!$D$3:$D$99980,Produccion_UO!$L$1050,Resultados_Dic3!$E$3:$E$99980,Produccion_UO!$J1086,Resultados_Dic3!$A$3:$A$99980,Produccion_UO!$H1086)*$I$1050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Z1086" s="21">
        <f>+SUMIFS(Resultados_Dic3!U$3:U$99980,Resultados_Dic3!$F$3:$F$99980,Produccion_UO!$K1086,Resultados_Dic3!$D$3:$D$99980,Produccion_UO!$L$1050,Resultados_Dic3!$E$3:$E$99980,Produccion_UO!$J1086,Resultados_Dic3!$A$3:$A$99980,Produccion_UO!$H1086)*$I$1050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A1086" s="21">
        <f>+SUMIFS(Resultados_Dic3!V$3:V$99980,Resultados_Dic3!$F$3:$F$99980,Produccion_UO!$K1086,Resultados_Dic3!$D$3:$D$99980,Produccion_UO!$L$1050,Resultados_Dic3!$E$3:$E$99980,Produccion_UO!$J1086,Resultados_Dic3!$A$3:$A$99980,Produccion_UO!$H1086)*$I$1050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B1086" s="21">
        <f>+SUMIFS(Resultados_Dic3!W$3:W$99980,Resultados_Dic3!$F$3:$F$99980,Produccion_UO!$K1086,Resultados_Dic3!$D$3:$D$99980,Produccion_UO!$L$1050,Resultados_Dic3!$E$3:$E$99980,Produccion_UO!$J1086,Resultados_Dic3!$A$3:$A$99980,Produccion_UO!$H1086)*$I$1050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C1086" s="21">
        <f>+SUMIFS(Resultados_Dic3!X$3:X$99980,Resultados_Dic3!$F$3:$F$99980,Produccion_UO!$K1086,Resultados_Dic3!$D$3:$D$99980,Produccion_UO!$L$1050,Resultados_Dic3!$E$3:$E$99980,Produccion_UO!$J1086,Resultados_Dic3!$A$3:$A$99980,Produccion_UO!$H1086)*$I$1050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D1086" s="21">
        <f>+SUMIFS(Resultados_Dic3!Y$3:Y$99980,Resultados_Dic3!$F$3:$F$99980,Produccion_UO!$K1086,Resultados_Dic3!$D$3:$D$99980,Produccion_UO!$L$1050,Resultados_Dic3!$E$3:$E$99980,Produccion_UO!$J1086,Resultados_Dic3!$A$3:$A$99980,Produccion_UO!$H1086)*$I$1050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E1086" s="21">
        <f>+SUMIFS(Resultados_Dic3!Z$3:Z$99980,Resultados_Dic3!$F$3:$F$99980,Produccion_UO!$K1086,Resultados_Dic3!$D$3:$D$99980,Produccion_UO!$L$1050,Resultados_Dic3!$E$3:$E$99980,Produccion_UO!$J1086,Resultados_Dic3!$A$3:$A$99980,Produccion_UO!$H1086)*$I$1050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F1086" s="21">
        <f>+SUMIFS(Resultados_Dic3!AA$3:AA$99980,Resultados_Dic3!$F$3:$F$99980,Produccion_UO!$K1086,Resultados_Dic3!$D$3:$D$99980,Produccion_UO!$L$1050,Resultados_Dic3!$E$3:$E$99980,Produccion_UO!$J1086,Resultados_Dic3!$A$3:$A$99980,Produccion_UO!$H1086)*$I$1050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G1086" s="21">
        <f>+SUMIFS(Resultados_Dic3!AB$3:AB$99980,Resultados_Dic3!$F$3:$F$99980,Produccion_UO!$K1086,Resultados_Dic3!$D$3:$D$99980,Produccion_UO!$L$1050,Resultados_Dic3!$E$3:$E$99980,Produccion_UO!$J1086,Resultados_Dic3!$A$3:$A$99980,Produccion_UO!$H1086)*$I$1050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H1086" s="21">
        <f>+SUMIFS(Resultados_Dic3!AC$3:AC$99980,Resultados_Dic3!$F$3:$F$99980,Produccion_UO!$K1086,Resultados_Dic3!$D$3:$D$99980,Produccion_UO!$L$1050,Resultados_Dic3!$E$3:$E$99980,Produccion_UO!$J1086,Resultados_Dic3!$A$3:$A$99980,Produccion_UO!$H1086)*$I$1050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I1086" s="21">
        <f>+SUMIFS(Resultados_Dic3!AD$3:AD$99980,Resultados_Dic3!$F$3:$F$99980,Produccion_UO!$K1086,Resultados_Dic3!$D$3:$D$99980,Produccion_UO!$L$1050,Resultados_Dic3!$E$3:$E$99980,Produccion_UO!$J1086,Resultados_Dic3!$A$3:$A$99980,Produccion_UO!$H1086)*$I$1050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J1086" s="21">
        <f>+SUMIFS(Resultados_Dic3!AE$3:AE$99980,Resultados_Dic3!$F$3:$F$99980,Produccion_UO!$K1086,Resultados_Dic3!$D$3:$D$99980,Produccion_UO!$L$1050,Resultados_Dic3!$E$3:$E$99980,Produccion_UO!$J1086,Resultados_Dic3!$A$3:$A$99980,Produccion_UO!$H1086)*$I$1050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K1086" s="21">
        <f>+SUMIFS(Resultados_Dic3!AF$3:AF$99980,Resultados_Dic3!$F$3:$F$99980,Produccion_UO!$K1086,Resultados_Dic3!$D$3:$D$99980,Produccion_UO!$L$1050,Resultados_Dic3!$E$3:$E$99980,Produccion_UO!$J1086,Resultados_Dic3!$A$3:$A$99980,Produccion_UO!$H1086)*$I$1050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L1086" s="21">
        <f>+SUMIFS(Resultados_Dic3!AG$3:AG$99980,Resultados_Dic3!$F$3:$F$99980,Produccion_UO!$K1086,Resultados_Dic3!$D$3:$D$99980,Produccion_UO!$L$1050,Resultados_Dic3!$E$3:$E$99980,Produccion_UO!$J1086,Resultados_Dic3!$A$3:$A$99980,Produccion_UO!$H1086)*$I$1050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M1086" s="21">
        <f>+SUMIFS(Resultados_Dic3!AH$3:AH$99980,Resultados_Dic3!$F$3:$F$99980,Produccion_UO!$K1086,Resultados_Dic3!$D$3:$D$99980,Produccion_UO!$L$1050,Resultados_Dic3!$E$3:$E$99980,Produccion_UO!$J1086,Resultados_Dic3!$A$3:$A$99980,Produccion_UO!$H1086)*$I$1050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N1086" s="21">
        <f>+SUMIFS(Resultados_Dic3!AI$3:AI$99980,Resultados_Dic3!$F$3:$F$99980,Produccion_UO!$K1086,Resultados_Dic3!$D$3:$D$99980,Produccion_UO!$L$1050,Resultados_Dic3!$E$3:$E$99980,Produccion_UO!$J1086,Resultados_Dic3!$A$3:$A$99980,Produccion_UO!$H1086)*$I$1050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O1086" s="21">
        <f>+SUMIFS(Resultados_Dic3!AJ$3:AJ$99980,Resultados_Dic3!$F$3:$F$99980,Produccion_UO!$K1086,Resultados_Dic3!$D$3:$D$99980,Produccion_UO!$L$1050,Resultados_Dic3!$E$3:$E$99980,Produccion_UO!$J1086,Resultados_Dic3!$A$3:$A$99980,Produccion_UO!$H1086)*$I$1050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P1086" s="21">
        <f>+SUMIFS(Resultados_Dic3!AK$3:AK$99980,Resultados_Dic3!$F$3:$F$99980,Produccion_UO!$K1086,Resultados_Dic3!$D$3:$D$99980,Produccion_UO!$L$1050,Resultados_Dic3!$E$3:$E$99980,Produccion_UO!$J1086,Resultados_Dic3!$A$3:$A$99980,Produccion_UO!$H1086)*$I$1050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Q1086" s="21">
        <f>+SUMIFS(Resultados_Dic3!AL$3:AL$99980,Resultados_Dic3!$F$3:$F$99980,Produccion_UO!$K1086,Resultados_Dic3!$D$3:$D$99980,Produccion_UO!$L$1050,Resultados_Dic3!$E$3:$E$99980,Produccion_UO!$J1086,Resultados_Dic3!$A$3:$A$99980,Produccion_UO!$H1086)*$I$1050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R1086" s="21">
        <f>+SUMIFS(Resultados_Dic3!AM$3:AM$99980,Resultados_Dic3!$F$3:$F$99980,Produccion_UO!$K1086,Resultados_Dic3!$D$3:$D$99980,Produccion_UO!$L$1050,Resultados_Dic3!$E$3:$E$99980,Produccion_UO!$J1086,Resultados_Dic3!$A$3:$A$99980,Produccion_UO!$H1086)*$I$1050</f>
        <v>74.965437677176141</v>
      </c>
    </row>
    <row r="1087" spans="8:44" x14ac:dyDescent="0.25">
      <c r="H1087" s="17" t="str">
        <f t="shared" si="272"/>
        <v>DIC5</v>
      </c>
      <c r="I1087" s="24"/>
      <c r="J1087" s="24" t="s">
        <v>44</v>
      </c>
      <c r="K1087" s="108" t="s">
        <v>266</v>
      </c>
      <c r="L1087" s="301" t="s">
        <v>727</v>
      </c>
      <c r="M1087" s="21">
        <f>+SUMIFS(Resultados_Dic3!H$3:H$99980,Resultados_Dic3!$F$3:$F$99980,Produccion_UO!$K1087,Resultados_Dic3!$D$3:$D$99980,Produccion_UO!$L$1050,Resultados_Dic3!$E$3:$E$99980,Produccion_UO!$J1087,Resultados_Dic3!$A$3:$A$99980,Produccion_UO!$H1087)*$I$1050</f>
        <v>148.19364570727717</v>
      </c>
      <c r="N1087" s="21">
        <f>+SUMIFS(Resultados_Dic3!I$3:I$99980,Resultados_Dic3!$F$3:$F$99980,Produccion_UO!$K1087,Resultados_Dic3!$D$3:$D$99980,Produccion_UO!$L$1050,Resultados_Dic3!$E$3:$E$99980,Produccion_UO!$J1087,Resultados_Dic3!$A$3:$A$99980,Produccion_UO!$H1087)*$I$1050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O1087" s="21">
        <f>+SUMIFS(Resultados_Dic3!J$3:J$99980,Resultados_Dic3!$F$3:$F$99980,Produccion_UO!$K1087,Resultados_Dic3!$D$3:$D$99980,Produccion_UO!$L$1050,Resultados_Dic3!$E$3:$E$99980,Produccion_UO!$J1087,Resultados_Dic3!$A$3:$A$99980,Produccion_UO!$H1087)*$I$1050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P1087" s="21">
        <f>+SUMIFS(Resultados_Dic3!K$3:K$99980,Resultados_Dic3!$F$3:$F$99980,Produccion_UO!$K1087,Resultados_Dic3!$D$3:$D$99980,Produccion_UO!$L$1050,Resultados_Dic3!$E$3:$E$99980,Produccion_UO!$J1087,Resultados_Dic3!$A$3:$A$99980,Produccion_UO!$H1087)*$I$1050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Q1087" s="21">
        <f>+SUMIFS(Resultados_Dic3!L$3:L$99980,Resultados_Dic3!$F$3:$F$99980,Produccion_UO!$K1087,Resultados_Dic3!$D$3:$D$99980,Produccion_UO!$L$1050,Resultados_Dic3!$E$3:$E$99980,Produccion_UO!$J1087,Resultados_Dic3!$A$3:$A$99980,Produccion_UO!$H1087)*$I$1050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R1087" s="21">
        <f>+SUMIFS(Resultados_Dic3!M$3:M$99980,Resultados_Dic3!$F$3:$F$99980,Produccion_UO!$K1087,Resultados_Dic3!$D$3:$D$99980,Produccion_UO!$L$1050,Resultados_Dic3!$E$3:$E$99980,Produccion_UO!$J1087,Resultados_Dic3!$A$3:$A$99980,Produccion_UO!$H1087)*$I$1050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S1087" s="21">
        <f>+SUMIFS(Resultados_Dic3!N$3:N$99980,Resultados_Dic3!$F$3:$F$99980,Produccion_UO!$K1087,Resultados_Dic3!$D$3:$D$99980,Produccion_UO!$L$1050,Resultados_Dic3!$E$3:$E$99980,Produccion_UO!$J1087,Resultados_Dic3!$A$3:$A$99980,Produccion_UO!$H1087)*$I$1050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T1087" s="21">
        <f>+SUMIFS(Resultados_Dic3!O$3:O$99980,Resultados_Dic3!$F$3:$F$99980,Produccion_UO!$K1087,Resultados_Dic3!$D$3:$D$99980,Produccion_UO!$L$1050,Resultados_Dic3!$E$3:$E$99980,Produccion_UO!$J1087,Resultados_Dic3!$A$3:$A$99980,Produccion_UO!$H1087)*$I$1050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U1087" s="21">
        <f>+SUMIFS(Resultados_Dic3!P$3:P$99980,Resultados_Dic3!$F$3:$F$99980,Produccion_UO!$K1087,Resultados_Dic3!$D$3:$D$99980,Produccion_UO!$L$1050,Resultados_Dic3!$E$3:$E$99980,Produccion_UO!$J1087,Resultados_Dic3!$A$3:$A$99980,Produccion_UO!$H1087)*$I$1050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V1087" s="21">
        <f>+SUMIFS(Resultados_Dic3!Q$3:Q$99980,Resultados_Dic3!$F$3:$F$99980,Produccion_UO!$K1087,Resultados_Dic3!$D$3:$D$99980,Produccion_UO!$L$1050,Resultados_Dic3!$E$3:$E$99980,Produccion_UO!$J1087,Resultados_Dic3!$A$3:$A$99980,Produccion_UO!$H1087)*$I$1050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W1087" s="21">
        <f>+SUMIFS(Resultados_Dic3!R$3:R$99980,Resultados_Dic3!$F$3:$F$99980,Produccion_UO!$K1087,Resultados_Dic3!$D$3:$D$99980,Produccion_UO!$L$1050,Resultados_Dic3!$E$3:$E$99980,Produccion_UO!$J1087,Resultados_Dic3!$A$3:$A$99980,Produccion_UO!$H1087)*$I$1050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X1087" s="21">
        <f>+SUMIFS(Resultados_Dic3!S$3:S$99980,Resultados_Dic3!$F$3:$F$99980,Produccion_UO!$K1087,Resultados_Dic3!$D$3:$D$99980,Produccion_UO!$L$1050,Resultados_Dic3!$E$3:$E$99980,Produccion_UO!$J1087,Resultados_Dic3!$A$3:$A$99980,Produccion_UO!$H1087)*$I$1050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Y1087" s="21">
        <f>+SUMIFS(Resultados_Dic3!T$3:T$99980,Resultados_Dic3!$F$3:$F$99980,Produccion_UO!$K1087,Resultados_Dic3!$D$3:$D$99980,Produccion_UO!$L$1050,Resultados_Dic3!$E$3:$E$99980,Produccion_UO!$J1087,Resultados_Dic3!$A$3:$A$99980,Produccion_UO!$H1087)*$I$1050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Z1087" s="21">
        <f>+SUMIFS(Resultados_Dic3!U$3:U$99980,Resultados_Dic3!$F$3:$F$99980,Produccion_UO!$K1087,Resultados_Dic3!$D$3:$D$99980,Produccion_UO!$L$1050,Resultados_Dic3!$E$3:$E$99980,Produccion_UO!$J1087,Resultados_Dic3!$A$3:$A$99980,Produccion_UO!$H1087)*$I$1050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A1087" s="21">
        <f>+SUMIFS(Resultados_Dic3!V$3:V$99980,Resultados_Dic3!$F$3:$F$99980,Produccion_UO!$K1087,Resultados_Dic3!$D$3:$D$99980,Produccion_UO!$L$1050,Resultados_Dic3!$E$3:$E$99980,Produccion_UO!$J1087,Resultados_Dic3!$A$3:$A$99980,Produccion_UO!$H1087)*$I$1050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B1087" s="21">
        <f>+SUMIFS(Resultados_Dic3!W$3:W$99980,Resultados_Dic3!$F$3:$F$99980,Produccion_UO!$K1087,Resultados_Dic3!$D$3:$D$99980,Produccion_UO!$L$1050,Resultados_Dic3!$E$3:$E$99980,Produccion_UO!$J1087,Resultados_Dic3!$A$3:$A$99980,Produccion_UO!$H1087)*$I$1050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C1087" s="21">
        <f>+SUMIFS(Resultados_Dic3!X$3:X$99980,Resultados_Dic3!$F$3:$F$99980,Produccion_UO!$K1087,Resultados_Dic3!$D$3:$D$99980,Produccion_UO!$L$1050,Resultados_Dic3!$E$3:$E$99980,Produccion_UO!$J1087,Resultados_Dic3!$A$3:$A$99980,Produccion_UO!$H1087)*$I$1050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D1087" s="21">
        <f>+SUMIFS(Resultados_Dic3!Y$3:Y$99980,Resultados_Dic3!$F$3:$F$99980,Produccion_UO!$K1087,Resultados_Dic3!$D$3:$D$99980,Produccion_UO!$L$1050,Resultados_Dic3!$E$3:$E$99980,Produccion_UO!$J1087,Resultados_Dic3!$A$3:$A$99980,Produccion_UO!$H1087)*$I$1050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E1087" s="21">
        <f>+SUMIFS(Resultados_Dic3!Z$3:Z$99980,Resultados_Dic3!$F$3:$F$99980,Produccion_UO!$K1087,Resultados_Dic3!$D$3:$D$99980,Produccion_UO!$L$1050,Resultados_Dic3!$E$3:$E$99980,Produccion_UO!$J1087,Resultados_Dic3!$A$3:$A$99980,Produccion_UO!$H1087)*$I$1050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F1087" s="21">
        <f>+SUMIFS(Resultados_Dic3!AA$3:AA$99980,Resultados_Dic3!$F$3:$F$99980,Produccion_UO!$K1087,Resultados_Dic3!$D$3:$D$99980,Produccion_UO!$L$1050,Resultados_Dic3!$E$3:$E$99980,Produccion_UO!$J1087,Resultados_Dic3!$A$3:$A$99980,Produccion_UO!$H1087)*$I$1050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G1087" s="21">
        <f>+SUMIFS(Resultados_Dic3!AB$3:AB$99980,Resultados_Dic3!$F$3:$F$99980,Produccion_UO!$K1087,Resultados_Dic3!$D$3:$D$99980,Produccion_UO!$L$1050,Resultados_Dic3!$E$3:$E$99980,Produccion_UO!$J1087,Resultados_Dic3!$A$3:$A$99980,Produccion_UO!$H1087)*$I$1050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H1087" s="21">
        <f>+SUMIFS(Resultados_Dic3!AC$3:AC$99980,Resultados_Dic3!$F$3:$F$99980,Produccion_UO!$K1087,Resultados_Dic3!$D$3:$D$99980,Produccion_UO!$L$1050,Resultados_Dic3!$E$3:$E$99980,Produccion_UO!$J1087,Resultados_Dic3!$A$3:$A$99980,Produccion_UO!$H1087)*$I$1050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I1087" s="21">
        <f>+SUMIFS(Resultados_Dic3!AD$3:AD$99980,Resultados_Dic3!$F$3:$F$99980,Produccion_UO!$K1087,Resultados_Dic3!$D$3:$D$99980,Produccion_UO!$L$1050,Resultados_Dic3!$E$3:$E$99980,Produccion_UO!$J1087,Resultados_Dic3!$A$3:$A$99980,Produccion_UO!$H1087)*$I$1050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J1087" s="21">
        <f>+SUMIFS(Resultados_Dic3!AE$3:AE$99980,Resultados_Dic3!$F$3:$F$99980,Produccion_UO!$K1087,Resultados_Dic3!$D$3:$D$99980,Produccion_UO!$L$1050,Resultados_Dic3!$E$3:$E$99980,Produccion_UO!$J1087,Resultados_Dic3!$A$3:$A$99980,Produccion_UO!$H1087)*$I$1050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K1087" s="21">
        <f>+SUMIFS(Resultados_Dic3!AF$3:AF$99980,Resultados_Dic3!$F$3:$F$99980,Produccion_UO!$K1087,Resultados_Dic3!$D$3:$D$99980,Produccion_UO!$L$1050,Resultados_Dic3!$E$3:$E$99980,Produccion_UO!$J1087,Resultados_Dic3!$A$3:$A$99980,Produccion_UO!$H1087)*$I$1050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L1087" s="21">
        <f>+SUMIFS(Resultados_Dic3!AG$3:AG$99980,Resultados_Dic3!$F$3:$F$99980,Produccion_UO!$K1087,Resultados_Dic3!$D$3:$D$99980,Produccion_UO!$L$1050,Resultados_Dic3!$E$3:$E$99980,Produccion_UO!$J1087,Resultados_Dic3!$A$3:$A$99980,Produccion_UO!$H1087)*$I$1050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M1087" s="21">
        <f>+SUMIFS(Resultados_Dic3!AH$3:AH$99980,Resultados_Dic3!$F$3:$F$99980,Produccion_UO!$K1087,Resultados_Dic3!$D$3:$D$99980,Produccion_UO!$L$1050,Resultados_Dic3!$E$3:$E$99980,Produccion_UO!$J1087,Resultados_Dic3!$A$3:$A$99980,Produccion_UO!$H1087)*$I$1050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N1087" s="21">
        <f>+SUMIFS(Resultados_Dic3!AI$3:AI$99980,Resultados_Dic3!$F$3:$F$99980,Produccion_UO!$K1087,Resultados_Dic3!$D$3:$D$99980,Produccion_UO!$L$1050,Resultados_Dic3!$E$3:$E$99980,Produccion_UO!$J1087,Resultados_Dic3!$A$3:$A$99980,Produccion_UO!$H1087)*$I$1050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O1087" s="21">
        <f>+SUMIFS(Resultados_Dic3!AJ$3:AJ$99980,Resultados_Dic3!$F$3:$F$99980,Produccion_UO!$K1087,Resultados_Dic3!$D$3:$D$99980,Produccion_UO!$L$1050,Resultados_Dic3!$E$3:$E$99980,Produccion_UO!$J1087,Resultados_Dic3!$A$3:$A$99980,Produccion_UO!$H1087)*$I$1050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P1087" s="21">
        <f>+SUMIFS(Resultados_Dic3!AK$3:AK$99980,Resultados_Dic3!$F$3:$F$99980,Produccion_UO!$K1087,Resultados_Dic3!$D$3:$D$99980,Produccion_UO!$L$1050,Resultados_Dic3!$E$3:$E$99980,Produccion_UO!$J1087,Resultados_Dic3!$A$3:$A$99980,Produccion_UO!$H1087)*$I$1050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Q1087" s="21">
        <f>+SUMIFS(Resultados_Dic3!AL$3:AL$99980,Resultados_Dic3!$F$3:$F$99980,Produccion_UO!$K1087,Resultados_Dic3!$D$3:$D$99980,Produccion_UO!$L$1050,Resultados_Dic3!$E$3:$E$99980,Produccion_UO!$J1087,Resultados_Dic3!$A$3:$A$99980,Produccion_UO!$H1087)*$I$1050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R1087" s="21">
        <f>+SUMIFS(Resultados_Dic3!AM$3:AM$99980,Resultados_Dic3!$F$3:$F$99980,Produccion_UO!$K1087,Resultados_Dic3!$D$3:$D$99980,Produccion_UO!$L$1050,Resultados_Dic3!$E$3:$E$99980,Produccion_UO!$J1087,Resultados_Dic3!$A$3:$A$99980,Produccion_UO!$H1087)*$I$1050</f>
        <v>174.91855935112989</v>
      </c>
    </row>
    <row r="1088" spans="8:44" x14ac:dyDescent="0.25">
      <c r="H1088" s="17" t="str">
        <f t="shared" si="272"/>
        <v>DIC5</v>
      </c>
      <c r="I1088" s="24"/>
      <c r="J1088" s="24"/>
      <c r="K1088" s="108" t="s">
        <v>271</v>
      </c>
      <c r="L1088" s="298" t="s">
        <v>750</v>
      </c>
      <c r="M1088" s="22">
        <f>+(M1121+M1125)*$I$1051</f>
        <v>9.8607860049194667</v>
      </c>
      <c r="N1088" s="22">
        <f t="shared" ref="N1088:AR1088" si="277">+(N1121+N1125)*$I$1051</f>
        <v>11.277202658874058</v>
      </c>
      <c r="O1088" s="22">
        <f t="shared" si="277"/>
        <v>11.277202658874058</v>
      </c>
      <c r="P1088" s="22">
        <f t="shared" si="277"/>
        <v>11.277202658874058</v>
      </c>
      <c r="Q1088" s="22">
        <f t="shared" si="277"/>
        <v>11.277202658874058</v>
      </c>
      <c r="R1088" s="22">
        <f t="shared" si="277"/>
        <v>11.277202658874058</v>
      </c>
      <c r="S1088" s="22">
        <f t="shared" si="277"/>
        <v>11.277202658874058</v>
      </c>
      <c r="T1088" s="22">
        <f t="shared" si="277"/>
        <v>11.277202658874058</v>
      </c>
      <c r="U1088" s="22">
        <f t="shared" si="277"/>
        <v>11.277202658874058</v>
      </c>
      <c r="V1088" s="22">
        <f t="shared" si="277"/>
        <v>11.277202658874058</v>
      </c>
      <c r="W1088" s="22">
        <f t="shared" si="277"/>
        <v>11.277202658874058</v>
      </c>
      <c r="X1088" s="22">
        <f t="shared" si="277"/>
        <v>11.277202658874058</v>
      </c>
      <c r="Y1088" s="22">
        <f t="shared" si="277"/>
        <v>11.277202658874058</v>
      </c>
      <c r="Z1088" s="22">
        <f t="shared" si="277"/>
        <v>11.277202658874058</v>
      </c>
      <c r="AA1088" s="22">
        <f t="shared" si="277"/>
        <v>11.277202658874058</v>
      </c>
      <c r="AB1088" s="22">
        <f t="shared" si="277"/>
        <v>11.277202658874058</v>
      </c>
      <c r="AC1088" s="22">
        <f t="shared" si="277"/>
        <v>11.277202658874058</v>
      </c>
      <c r="AD1088" s="22">
        <f t="shared" si="277"/>
        <v>11.277202658874058</v>
      </c>
      <c r="AE1088" s="22">
        <f t="shared" si="277"/>
        <v>11.277202658874058</v>
      </c>
      <c r="AF1088" s="22">
        <f t="shared" si="277"/>
        <v>11.277202658874058</v>
      </c>
      <c r="AG1088" s="22">
        <f t="shared" si="277"/>
        <v>11.277202658874058</v>
      </c>
      <c r="AH1088" s="22">
        <f t="shared" si="277"/>
        <v>11.277202658874058</v>
      </c>
      <c r="AI1088" s="22">
        <f t="shared" si="277"/>
        <v>11.277202658874058</v>
      </c>
      <c r="AJ1088" s="22">
        <f t="shared" si="277"/>
        <v>11.277202658874058</v>
      </c>
      <c r="AK1088" s="22">
        <f t="shared" si="277"/>
        <v>11.277202658874058</v>
      </c>
      <c r="AL1088" s="22">
        <f t="shared" si="277"/>
        <v>11.277202658874058</v>
      </c>
      <c r="AM1088" s="22">
        <f t="shared" si="277"/>
        <v>11.277202658874058</v>
      </c>
      <c r="AN1088" s="22">
        <f t="shared" si="277"/>
        <v>11.277202658874058</v>
      </c>
      <c r="AO1088" s="22">
        <f t="shared" si="277"/>
        <v>11.277202658874058</v>
      </c>
      <c r="AP1088" s="22">
        <f t="shared" si="277"/>
        <v>11.277202658874058</v>
      </c>
      <c r="AQ1088" s="22">
        <f t="shared" si="277"/>
        <v>11.277202658874058</v>
      </c>
      <c r="AR1088" s="22">
        <f t="shared" si="277"/>
        <v>11.277202658874058</v>
      </c>
    </row>
    <row r="1089" spans="6:44" x14ac:dyDescent="0.25">
      <c r="H1089" s="17" t="str">
        <f t="shared" si="272"/>
        <v>DIC5</v>
      </c>
      <c r="I1089" s="24"/>
      <c r="J1089" s="24"/>
      <c r="K1089" s="108" t="s">
        <v>271</v>
      </c>
      <c r="L1089" s="298" t="s">
        <v>801</v>
      </c>
      <c r="M1089" s="22">
        <f>+M1124*$I$1057</f>
        <v>0.89555763939414124</v>
      </c>
      <c r="N1089" s="22">
        <f t="shared" ref="N1089:AR1089" si="278">+N1124*$I$1057</f>
        <v>1.0241967513656716</v>
      </c>
      <c r="O1089" s="22">
        <f t="shared" si="278"/>
        <v>1.0241967513656716</v>
      </c>
      <c r="P1089" s="22">
        <f t="shared" si="278"/>
        <v>1.0241967513656716</v>
      </c>
      <c r="Q1089" s="22">
        <f t="shared" si="278"/>
        <v>1.0241967513656716</v>
      </c>
      <c r="R1089" s="22">
        <f t="shared" si="278"/>
        <v>1.0241967513656716</v>
      </c>
      <c r="S1089" s="22">
        <f t="shared" si="278"/>
        <v>1.0241967513656716</v>
      </c>
      <c r="T1089" s="22">
        <f t="shared" si="278"/>
        <v>1.0241967513656716</v>
      </c>
      <c r="U1089" s="22">
        <f t="shared" si="278"/>
        <v>1.0241967513656716</v>
      </c>
      <c r="V1089" s="22">
        <f t="shared" si="278"/>
        <v>1.0241967513656716</v>
      </c>
      <c r="W1089" s="22">
        <f t="shared" si="278"/>
        <v>1.0241967513656716</v>
      </c>
      <c r="X1089" s="22">
        <f t="shared" si="278"/>
        <v>1.0241967513656716</v>
      </c>
      <c r="Y1089" s="22">
        <f t="shared" si="278"/>
        <v>1.0241967513656716</v>
      </c>
      <c r="Z1089" s="22">
        <f t="shared" si="278"/>
        <v>1.0241967513656716</v>
      </c>
      <c r="AA1089" s="22">
        <f t="shared" si="278"/>
        <v>1.0241967513656716</v>
      </c>
      <c r="AB1089" s="22">
        <f t="shared" si="278"/>
        <v>1.0241967513656716</v>
      </c>
      <c r="AC1089" s="22">
        <f t="shared" si="278"/>
        <v>1.0241967513656716</v>
      </c>
      <c r="AD1089" s="22">
        <f t="shared" si="278"/>
        <v>1.0241967513656716</v>
      </c>
      <c r="AE1089" s="22">
        <f t="shared" si="278"/>
        <v>1.0241967513656716</v>
      </c>
      <c r="AF1089" s="22">
        <f t="shared" si="278"/>
        <v>1.0241967513656716</v>
      </c>
      <c r="AG1089" s="22">
        <f t="shared" si="278"/>
        <v>1.0241967513656716</v>
      </c>
      <c r="AH1089" s="22">
        <f t="shared" si="278"/>
        <v>1.0241967513656716</v>
      </c>
      <c r="AI1089" s="22">
        <f t="shared" si="278"/>
        <v>1.0241967513656716</v>
      </c>
      <c r="AJ1089" s="22">
        <f t="shared" si="278"/>
        <v>1.0241967513656716</v>
      </c>
      <c r="AK1089" s="22">
        <f t="shared" si="278"/>
        <v>1.0241967513656716</v>
      </c>
      <c r="AL1089" s="22">
        <f t="shared" si="278"/>
        <v>1.0241967513656716</v>
      </c>
      <c r="AM1089" s="22">
        <f t="shared" si="278"/>
        <v>1.0241967513656716</v>
      </c>
      <c r="AN1089" s="22">
        <f t="shared" si="278"/>
        <v>1.0241967513656716</v>
      </c>
      <c r="AO1089" s="22">
        <f t="shared" si="278"/>
        <v>1.0241967513656716</v>
      </c>
      <c r="AP1089" s="22">
        <f t="shared" si="278"/>
        <v>1.0241967513656716</v>
      </c>
      <c r="AQ1089" s="22">
        <f t="shared" si="278"/>
        <v>1.0241967513656716</v>
      </c>
      <c r="AR1089" s="22">
        <f t="shared" si="278"/>
        <v>1.0241967513656716</v>
      </c>
    </row>
    <row r="1090" spans="6:44" x14ac:dyDescent="0.25">
      <c r="H1090" s="17" t="str">
        <f t="shared" si="272"/>
        <v>DIC5</v>
      </c>
      <c r="I1090" s="24"/>
      <c r="J1090" s="24"/>
      <c r="K1090" s="108" t="s">
        <v>271</v>
      </c>
      <c r="L1090" s="298" t="s">
        <v>759</v>
      </c>
      <c r="M1090" s="22">
        <f>+$I$1054*M1126</f>
        <v>0.52773187438356661</v>
      </c>
      <c r="N1090" s="22">
        <f t="shared" ref="N1090:AR1090" si="279">+$I$1054*N1126</f>
        <v>0.6035359954066436</v>
      </c>
      <c r="O1090" s="22">
        <f t="shared" si="279"/>
        <v>0.6035359954066436</v>
      </c>
      <c r="P1090" s="22">
        <f t="shared" si="279"/>
        <v>0.6035359954066436</v>
      </c>
      <c r="Q1090" s="22">
        <f t="shared" si="279"/>
        <v>0.6035359954066436</v>
      </c>
      <c r="R1090" s="22">
        <f t="shared" si="279"/>
        <v>0.6035359954066436</v>
      </c>
      <c r="S1090" s="22">
        <f t="shared" si="279"/>
        <v>0.6035359954066436</v>
      </c>
      <c r="T1090" s="22">
        <f t="shared" si="279"/>
        <v>0.6035359954066436</v>
      </c>
      <c r="U1090" s="22">
        <f t="shared" si="279"/>
        <v>0.6035359954066436</v>
      </c>
      <c r="V1090" s="22">
        <f t="shared" si="279"/>
        <v>0.6035359954066436</v>
      </c>
      <c r="W1090" s="22">
        <f t="shared" si="279"/>
        <v>0.6035359954066436</v>
      </c>
      <c r="X1090" s="22">
        <f t="shared" si="279"/>
        <v>0.6035359954066436</v>
      </c>
      <c r="Y1090" s="22">
        <f t="shared" si="279"/>
        <v>0.6035359954066436</v>
      </c>
      <c r="Z1090" s="22">
        <f t="shared" si="279"/>
        <v>0.6035359954066436</v>
      </c>
      <c r="AA1090" s="22">
        <f t="shared" si="279"/>
        <v>0.6035359954066436</v>
      </c>
      <c r="AB1090" s="22">
        <f t="shared" si="279"/>
        <v>0.6035359954066436</v>
      </c>
      <c r="AC1090" s="22">
        <f t="shared" si="279"/>
        <v>0.6035359954066436</v>
      </c>
      <c r="AD1090" s="22">
        <f t="shared" si="279"/>
        <v>0.6035359954066436</v>
      </c>
      <c r="AE1090" s="22">
        <f t="shared" si="279"/>
        <v>0.6035359954066436</v>
      </c>
      <c r="AF1090" s="22">
        <f t="shared" si="279"/>
        <v>0.6035359954066436</v>
      </c>
      <c r="AG1090" s="22">
        <f t="shared" si="279"/>
        <v>0.6035359954066436</v>
      </c>
      <c r="AH1090" s="22">
        <f t="shared" si="279"/>
        <v>0.6035359954066436</v>
      </c>
      <c r="AI1090" s="22">
        <f t="shared" si="279"/>
        <v>0.6035359954066436</v>
      </c>
      <c r="AJ1090" s="22">
        <f t="shared" si="279"/>
        <v>0.6035359954066436</v>
      </c>
      <c r="AK1090" s="22">
        <f t="shared" si="279"/>
        <v>0.6035359954066436</v>
      </c>
      <c r="AL1090" s="22">
        <f t="shared" si="279"/>
        <v>0.6035359954066436</v>
      </c>
      <c r="AM1090" s="22">
        <f t="shared" si="279"/>
        <v>0.6035359954066436</v>
      </c>
      <c r="AN1090" s="22">
        <f t="shared" si="279"/>
        <v>0.6035359954066436</v>
      </c>
      <c r="AO1090" s="22">
        <f t="shared" si="279"/>
        <v>0.6035359954066436</v>
      </c>
      <c r="AP1090" s="22">
        <f t="shared" si="279"/>
        <v>0.6035359954066436</v>
      </c>
      <c r="AQ1090" s="22">
        <f t="shared" si="279"/>
        <v>0.6035359954066436</v>
      </c>
      <c r="AR1090" s="22">
        <f t="shared" si="279"/>
        <v>0.6035359954066436</v>
      </c>
    </row>
    <row r="1091" spans="6:44" x14ac:dyDescent="0.25">
      <c r="H1091" s="17" t="str">
        <f t="shared" si="272"/>
        <v>DIC5</v>
      </c>
      <c r="I1091" s="24"/>
      <c r="J1091" s="24" t="s">
        <v>135</v>
      </c>
      <c r="K1091" s="108" t="s">
        <v>271</v>
      </c>
      <c r="L1091" s="298" t="s">
        <v>758</v>
      </c>
      <c r="M1091" s="22">
        <f>+SUMIFS(Resultados_Dic3!H$3:H$99980,Resultados_Dic3!$F$3:$F$99980,Produccion_UO!$K1091,Resultados_Dic3!$D$3:$D$99980,Produccion_UO!$L$1050,Resultados_Dic3!$E$3:$E$99980,Produccion_UO!$J1091,Resultados_Dic3!$A$3:$A$99980,Produccion_UO!$H1091)*$I$1061</f>
        <v>1704.1738233663016</v>
      </c>
      <c r="N1091" s="21">
        <f>+SUMIFS(Resultados_Dic3!I$3:I$99980,Resultados_Dic3!$F$3:$F$99980,Produccion_UO!$K1091,Resultados_Dic3!$D$3:$D$99980,Produccion_UO!$L$1050,Resultados_Dic3!$E$3:$E$99980,Produccion_UO!$J1091,Resultados_Dic3!$A$3:$A$99980,Produccion_UO!$H1091)*$I$1061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O1091" s="21">
        <f>+SUMIFS(Resultados_Dic3!J$3:J$99980,Resultados_Dic3!$F$3:$F$99980,Produccion_UO!$K1091,Resultados_Dic3!$D$3:$D$99980,Produccion_UO!$L$1050,Resultados_Dic3!$E$3:$E$99980,Produccion_UO!$J1091,Resultados_Dic3!$A$3:$A$99980,Produccion_UO!$H1091)*$I$1061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P1091" s="21">
        <f>+SUMIFS(Resultados_Dic3!K$3:K$99980,Resultados_Dic3!$F$3:$F$99980,Produccion_UO!$K1091,Resultados_Dic3!$D$3:$D$99980,Produccion_UO!$L$1050,Resultados_Dic3!$E$3:$E$99980,Produccion_UO!$J1091,Resultados_Dic3!$A$3:$A$99980,Produccion_UO!$H1091)*$I$1061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Q1091" s="21">
        <f>+SUMIFS(Resultados_Dic3!L$3:L$99980,Resultados_Dic3!$F$3:$F$99980,Produccion_UO!$K1091,Resultados_Dic3!$D$3:$D$99980,Produccion_UO!$L$1050,Resultados_Dic3!$E$3:$E$99980,Produccion_UO!$J1091,Resultados_Dic3!$A$3:$A$99980,Produccion_UO!$H1091)*$I$1061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R1091" s="21">
        <f>+SUMIFS(Resultados_Dic3!M$3:M$99980,Resultados_Dic3!$F$3:$F$99980,Produccion_UO!$K1091,Resultados_Dic3!$D$3:$D$99980,Produccion_UO!$L$1050,Resultados_Dic3!$E$3:$E$99980,Produccion_UO!$J1091,Resultados_Dic3!$A$3:$A$99980,Produccion_UO!$H1091)*$I$1061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S1091" s="21">
        <f>+SUMIFS(Resultados_Dic3!N$3:N$99980,Resultados_Dic3!$F$3:$F$99980,Produccion_UO!$K1091,Resultados_Dic3!$D$3:$D$99980,Produccion_UO!$L$1050,Resultados_Dic3!$E$3:$E$99980,Produccion_UO!$J1091,Resultados_Dic3!$A$3:$A$99980,Produccion_UO!$H1091)*$I$1061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T1091" s="21">
        <f>+SUMIFS(Resultados_Dic3!O$3:O$99980,Resultados_Dic3!$F$3:$F$99980,Produccion_UO!$K1091,Resultados_Dic3!$D$3:$D$99980,Produccion_UO!$L$1050,Resultados_Dic3!$E$3:$E$99980,Produccion_UO!$J1091,Resultados_Dic3!$A$3:$A$99980,Produccion_UO!$H1091)*$I$1061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U1091" s="21">
        <f>+SUMIFS(Resultados_Dic3!P$3:P$99980,Resultados_Dic3!$F$3:$F$99980,Produccion_UO!$K1091,Resultados_Dic3!$D$3:$D$99980,Produccion_UO!$L$1050,Resultados_Dic3!$E$3:$E$99980,Produccion_UO!$J1091,Resultados_Dic3!$A$3:$A$99980,Produccion_UO!$H1091)*$I$1061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V1091" s="21">
        <f>+SUMIFS(Resultados_Dic3!Q$3:Q$99980,Resultados_Dic3!$F$3:$F$99980,Produccion_UO!$K1091,Resultados_Dic3!$D$3:$D$99980,Produccion_UO!$L$1050,Resultados_Dic3!$E$3:$E$99980,Produccion_UO!$J1091,Resultados_Dic3!$A$3:$A$99980,Produccion_UO!$H1091)*$I$1061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W1091" s="21">
        <f>+SUMIFS(Resultados_Dic3!R$3:R$99980,Resultados_Dic3!$F$3:$F$99980,Produccion_UO!$K1091,Resultados_Dic3!$D$3:$D$99980,Produccion_UO!$L$1050,Resultados_Dic3!$E$3:$E$99980,Produccion_UO!$J1091,Resultados_Dic3!$A$3:$A$99980,Produccion_UO!$H1091)*$I$1061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X1091" s="21">
        <f>+SUMIFS(Resultados_Dic3!S$3:S$99980,Resultados_Dic3!$F$3:$F$99980,Produccion_UO!$K1091,Resultados_Dic3!$D$3:$D$99980,Produccion_UO!$L$1050,Resultados_Dic3!$E$3:$E$99980,Produccion_UO!$J1091,Resultados_Dic3!$A$3:$A$99980,Produccion_UO!$H1091)*$I$1061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Y1091" s="21">
        <f>+SUMIFS(Resultados_Dic3!T$3:T$99980,Resultados_Dic3!$F$3:$F$99980,Produccion_UO!$K1091,Resultados_Dic3!$D$3:$D$99980,Produccion_UO!$L$1050,Resultados_Dic3!$E$3:$E$99980,Produccion_UO!$J1091,Resultados_Dic3!$A$3:$A$99980,Produccion_UO!$H1091)*$I$1061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Z1091" s="21">
        <f>+SUMIFS(Resultados_Dic3!U$3:U$99980,Resultados_Dic3!$F$3:$F$99980,Produccion_UO!$K1091,Resultados_Dic3!$D$3:$D$99980,Produccion_UO!$L$1050,Resultados_Dic3!$E$3:$E$99980,Produccion_UO!$J1091,Resultados_Dic3!$A$3:$A$99980,Produccion_UO!$H1091)*$I$1061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A1091" s="21">
        <f>+SUMIFS(Resultados_Dic3!V$3:V$99980,Resultados_Dic3!$F$3:$F$99980,Produccion_UO!$K1091,Resultados_Dic3!$D$3:$D$99980,Produccion_UO!$L$1050,Resultados_Dic3!$E$3:$E$99980,Produccion_UO!$J1091,Resultados_Dic3!$A$3:$A$99980,Produccion_UO!$H1091)*$I$1061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B1091" s="21">
        <f>+SUMIFS(Resultados_Dic3!W$3:W$99980,Resultados_Dic3!$F$3:$F$99980,Produccion_UO!$K1091,Resultados_Dic3!$D$3:$D$99980,Produccion_UO!$L$1050,Resultados_Dic3!$E$3:$E$99980,Produccion_UO!$J1091,Resultados_Dic3!$A$3:$A$99980,Produccion_UO!$H1091)*$I$1061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C1091" s="21">
        <f>+SUMIFS(Resultados_Dic3!X$3:X$99980,Resultados_Dic3!$F$3:$F$99980,Produccion_UO!$K1091,Resultados_Dic3!$D$3:$D$99980,Produccion_UO!$L$1050,Resultados_Dic3!$E$3:$E$99980,Produccion_UO!$J1091,Resultados_Dic3!$A$3:$A$99980,Produccion_UO!$H1091)*$I$1061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D1091" s="21">
        <f>+SUMIFS(Resultados_Dic3!Y$3:Y$99980,Resultados_Dic3!$F$3:$F$99980,Produccion_UO!$K1091,Resultados_Dic3!$D$3:$D$99980,Produccion_UO!$L$1050,Resultados_Dic3!$E$3:$E$99980,Produccion_UO!$J1091,Resultados_Dic3!$A$3:$A$99980,Produccion_UO!$H1091)*$I$1061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E1091" s="21">
        <f>+SUMIFS(Resultados_Dic3!Z$3:Z$99980,Resultados_Dic3!$F$3:$F$99980,Produccion_UO!$K1091,Resultados_Dic3!$D$3:$D$99980,Produccion_UO!$L$1050,Resultados_Dic3!$E$3:$E$99980,Produccion_UO!$J1091,Resultados_Dic3!$A$3:$A$99980,Produccion_UO!$H1091)*$I$1061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F1091" s="21">
        <f>+SUMIFS(Resultados_Dic3!AA$3:AA$99980,Resultados_Dic3!$F$3:$F$99980,Produccion_UO!$K1091,Resultados_Dic3!$D$3:$D$99980,Produccion_UO!$L$1050,Resultados_Dic3!$E$3:$E$99980,Produccion_UO!$J1091,Resultados_Dic3!$A$3:$A$99980,Produccion_UO!$H1091)*$I$1061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G1091" s="21">
        <f>+SUMIFS(Resultados_Dic3!AB$3:AB$99980,Resultados_Dic3!$F$3:$F$99980,Produccion_UO!$K1091,Resultados_Dic3!$D$3:$D$99980,Produccion_UO!$L$1050,Resultados_Dic3!$E$3:$E$99980,Produccion_UO!$J1091,Resultados_Dic3!$A$3:$A$99980,Produccion_UO!$H1091)*$I$1061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H1091" s="21">
        <f>+SUMIFS(Resultados_Dic3!AC$3:AC$99980,Resultados_Dic3!$F$3:$F$99980,Produccion_UO!$K1091,Resultados_Dic3!$D$3:$D$99980,Produccion_UO!$L$1050,Resultados_Dic3!$E$3:$E$99980,Produccion_UO!$J1091,Resultados_Dic3!$A$3:$A$99980,Produccion_UO!$H1091)*$I$1061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I1091" s="21">
        <f>+SUMIFS(Resultados_Dic3!AD$3:AD$99980,Resultados_Dic3!$F$3:$F$99980,Produccion_UO!$K1091,Resultados_Dic3!$D$3:$D$99980,Produccion_UO!$L$1050,Resultados_Dic3!$E$3:$E$99980,Produccion_UO!$J1091,Resultados_Dic3!$A$3:$A$99980,Produccion_UO!$H1091)*$I$1061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J1091" s="21">
        <f>+SUMIFS(Resultados_Dic3!AE$3:AE$99980,Resultados_Dic3!$F$3:$F$99980,Produccion_UO!$K1091,Resultados_Dic3!$D$3:$D$99980,Produccion_UO!$L$1050,Resultados_Dic3!$E$3:$E$99980,Produccion_UO!$J1091,Resultados_Dic3!$A$3:$A$99980,Produccion_UO!$H1091)*$I$1061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K1091" s="21">
        <f>+SUMIFS(Resultados_Dic3!AF$3:AF$99980,Resultados_Dic3!$F$3:$F$99980,Produccion_UO!$K1091,Resultados_Dic3!$D$3:$D$99980,Produccion_UO!$L$1050,Resultados_Dic3!$E$3:$E$99980,Produccion_UO!$J1091,Resultados_Dic3!$A$3:$A$99980,Produccion_UO!$H1091)*$I$1061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L1091" s="21">
        <f>+SUMIFS(Resultados_Dic3!AG$3:AG$99980,Resultados_Dic3!$F$3:$F$99980,Produccion_UO!$K1091,Resultados_Dic3!$D$3:$D$99980,Produccion_UO!$L$1050,Resultados_Dic3!$E$3:$E$99980,Produccion_UO!$J1091,Resultados_Dic3!$A$3:$A$99980,Produccion_UO!$H1091)*$I$1061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M1091" s="21">
        <f>+SUMIFS(Resultados_Dic3!AH$3:AH$99980,Resultados_Dic3!$F$3:$F$99980,Produccion_UO!$K1091,Resultados_Dic3!$D$3:$D$99980,Produccion_UO!$L$1050,Resultados_Dic3!$E$3:$E$99980,Produccion_UO!$J1091,Resultados_Dic3!$A$3:$A$99980,Produccion_UO!$H1091)*$I$1061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N1091" s="21">
        <f>+SUMIFS(Resultados_Dic3!AI$3:AI$99980,Resultados_Dic3!$F$3:$F$99980,Produccion_UO!$K1091,Resultados_Dic3!$D$3:$D$99980,Produccion_UO!$L$1050,Resultados_Dic3!$E$3:$E$99980,Produccion_UO!$J1091,Resultados_Dic3!$A$3:$A$99980,Produccion_UO!$H1091)*$I$1061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O1091" s="21">
        <f>+SUMIFS(Resultados_Dic3!AJ$3:AJ$99980,Resultados_Dic3!$F$3:$F$99980,Produccion_UO!$K1091,Resultados_Dic3!$D$3:$D$99980,Produccion_UO!$L$1050,Resultados_Dic3!$E$3:$E$99980,Produccion_UO!$J1091,Resultados_Dic3!$A$3:$A$99980,Produccion_UO!$H1091)*$I$1061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P1091" s="21">
        <f>+SUMIFS(Resultados_Dic3!AK$3:AK$99980,Resultados_Dic3!$F$3:$F$99980,Produccion_UO!$K1091,Resultados_Dic3!$D$3:$D$99980,Produccion_UO!$L$1050,Resultados_Dic3!$E$3:$E$99980,Produccion_UO!$J1091,Resultados_Dic3!$A$3:$A$99980,Produccion_UO!$H1091)*$I$1061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Q1091" s="21">
        <f>+SUMIFS(Resultados_Dic3!AL$3:AL$99980,Resultados_Dic3!$F$3:$F$99980,Produccion_UO!$K1091,Resultados_Dic3!$D$3:$D$99980,Produccion_UO!$L$1050,Resultados_Dic3!$E$3:$E$99980,Produccion_UO!$J1091,Resultados_Dic3!$A$3:$A$99980,Produccion_UO!$H1091)*$I$1061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R1091" s="21">
        <f>+SUMIFS(Resultados_Dic3!AM$3:AM$99980,Resultados_Dic3!$F$3:$F$99980,Produccion_UO!$K1091,Resultados_Dic3!$D$3:$D$99980,Produccion_UO!$L$1050,Resultados_Dic3!$E$3:$E$99980,Produccion_UO!$J1091,Resultados_Dic3!$A$3:$A$99980,Produccion_UO!$H1091)*$I$1061</f>
        <v>1948.9636589276138</v>
      </c>
    </row>
    <row r="1092" spans="6:44" x14ac:dyDescent="0.25">
      <c r="H1092" s="17" t="str">
        <f t="shared" si="272"/>
        <v>DIC5</v>
      </c>
      <c r="I1092" s="24"/>
      <c r="J1092" s="24"/>
      <c r="K1092" s="108" t="s">
        <v>271</v>
      </c>
      <c r="L1092" s="302" t="s">
        <v>798</v>
      </c>
      <c r="M1092" s="21">
        <f>+SUM(M1093:M1099)</f>
        <v>190.32501647566929</v>
      </c>
      <c r="N1092" s="21">
        <f t="shared" ref="N1092:AR1092" si="280">+SUM(N1093:N1099)</f>
        <v>217.66355955588884</v>
      </c>
      <c r="O1092" s="21">
        <f t="shared" si="280"/>
        <v>217.66355955588884</v>
      </c>
      <c r="P1092" s="21">
        <f t="shared" si="280"/>
        <v>217.66355955588884</v>
      </c>
      <c r="Q1092" s="21">
        <f t="shared" si="280"/>
        <v>217.66355955588884</v>
      </c>
      <c r="R1092" s="21">
        <f t="shared" si="280"/>
        <v>217.66355955588884</v>
      </c>
      <c r="S1092" s="21">
        <f t="shared" si="280"/>
        <v>217.66355955588884</v>
      </c>
      <c r="T1092" s="21">
        <f t="shared" si="280"/>
        <v>217.66355955588884</v>
      </c>
      <c r="U1092" s="21">
        <f t="shared" si="280"/>
        <v>217.66355955588884</v>
      </c>
      <c r="V1092" s="21">
        <f t="shared" si="280"/>
        <v>217.66355955588884</v>
      </c>
      <c r="W1092" s="21">
        <f t="shared" si="280"/>
        <v>217.66355955588884</v>
      </c>
      <c r="X1092" s="21">
        <f t="shared" si="280"/>
        <v>217.66355955588884</v>
      </c>
      <c r="Y1092" s="21">
        <f t="shared" si="280"/>
        <v>217.66355955588884</v>
      </c>
      <c r="Z1092" s="21">
        <f t="shared" si="280"/>
        <v>217.66355955588884</v>
      </c>
      <c r="AA1092" s="21">
        <f t="shared" si="280"/>
        <v>217.66355955588884</v>
      </c>
      <c r="AB1092" s="21">
        <f t="shared" si="280"/>
        <v>217.66355955588884</v>
      </c>
      <c r="AC1092" s="21">
        <f t="shared" si="280"/>
        <v>217.66355955588884</v>
      </c>
      <c r="AD1092" s="21">
        <f t="shared" si="280"/>
        <v>217.66355955588884</v>
      </c>
      <c r="AE1092" s="21">
        <f t="shared" si="280"/>
        <v>217.66355955588884</v>
      </c>
      <c r="AF1092" s="21">
        <f t="shared" si="280"/>
        <v>217.66355955588884</v>
      </c>
      <c r="AG1092" s="21">
        <f t="shared" si="280"/>
        <v>217.66355955588884</v>
      </c>
      <c r="AH1092" s="21">
        <f t="shared" si="280"/>
        <v>217.66355955588884</v>
      </c>
      <c r="AI1092" s="21">
        <f t="shared" si="280"/>
        <v>217.66355955588884</v>
      </c>
      <c r="AJ1092" s="21">
        <f t="shared" si="280"/>
        <v>217.66355955588884</v>
      </c>
      <c r="AK1092" s="21">
        <f t="shared" si="280"/>
        <v>217.66355955588884</v>
      </c>
      <c r="AL1092" s="21">
        <f t="shared" si="280"/>
        <v>217.66355955588884</v>
      </c>
      <c r="AM1092" s="21">
        <f t="shared" si="280"/>
        <v>217.66355955588884</v>
      </c>
      <c r="AN1092" s="21">
        <f t="shared" si="280"/>
        <v>217.66355955588884</v>
      </c>
      <c r="AO1092" s="21">
        <f t="shared" si="280"/>
        <v>217.66355955588884</v>
      </c>
      <c r="AP1092" s="21">
        <f t="shared" si="280"/>
        <v>217.66355955588884</v>
      </c>
      <c r="AQ1092" s="21">
        <f t="shared" si="280"/>
        <v>217.66355955588884</v>
      </c>
      <c r="AR1092" s="21">
        <f t="shared" si="280"/>
        <v>217.66355955588884</v>
      </c>
    </row>
    <row r="1093" spans="6:44" x14ac:dyDescent="0.25">
      <c r="H1093" s="17" t="str">
        <f t="shared" si="272"/>
        <v>DIC5</v>
      </c>
      <c r="I1093" s="24"/>
      <c r="J1093" s="24" t="s">
        <v>34</v>
      </c>
      <c r="K1093" s="108" t="s">
        <v>271</v>
      </c>
      <c r="L1093" s="298" t="s">
        <v>746</v>
      </c>
      <c r="M1093" s="21">
        <f>+SUMIFS(Resultados_Dic3!H$3:H$99980,Resultados_Dic3!$F$3:$F$99980,Produccion_UO!$K1093,Resultados_Dic3!$D$3:$D$99980,Produccion_UO!$K$1050,Resultados_Dic3!$E$3:$E$99980,Produccion_UO!$J1093,Resultados_Dic3!$A$3:$A$99980,Produccion_UO!$H1093)*$I$1052</f>
        <v>67.171522641993178</v>
      </c>
      <c r="N1093" s="21">
        <f>+SUMIFS(Resultados_Dic3!I$3:I$99980,Resultados_Dic3!$F$3:$F$99980,Produccion_UO!$K1093,Resultados_Dic3!$D$3:$D$99980,Produccion_UO!$K$1050,Resultados_Dic3!$E$3:$E$99980,Produccion_UO!$J1093,Resultados_Dic3!$A$3:$A$99980,Produccion_UO!$H1093)*$I$1052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O1093" s="21">
        <f>+SUMIFS(Resultados_Dic3!J$3:J$99980,Resultados_Dic3!$F$3:$F$99980,Produccion_UO!$K1093,Resultados_Dic3!$D$3:$D$99980,Produccion_UO!$K$1050,Resultados_Dic3!$E$3:$E$99980,Produccion_UO!$J1093,Resultados_Dic3!$A$3:$A$99980,Produccion_UO!$H1093)*$I$1052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P1093" s="21">
        <f>+SUMIFS(Resultados_Dic3!K$3:K$99980,Resultados_Dic3!$F$3:$F$99980,Produccion_UO!$K1093,Resultados_Dic3!$D$3:$D$99980,Produccion_UO!$K$1050,Resultados_Dic3!$E$3:$E$99980,Produccion_UO!$J1093,Resultados_Dic3!$A$3:$A$99980,Produccion_UO!$H1093)*$I$1052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Q1093" s="21">
        <f>+SUMIFS(Resultados_Dic3!L$3:L$99980,Resultados_Dic3!$F$3:$F$99980,Produccion_UO!$K1093,Resultados_Dic3!$D$3:$D$99980,Produccion_UO!$K$1050,Resultados_Dic3!$E$3:$E$99980,Produccion_UO!$J1093,Resultados_Dic3!$A$3:$A$99980,Produccion_UO!$H1093)*$I$1052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R1093" s="21">
        <f>+SUMIFS(Resultados_Dic3!M$3:M$99980,Resultados_Dic3!$F$3:$F$99980,Produccion_UO!$K1093,Resultados_Dic3!$D$3:$D$99980,Produccion_UO!$K$1050,Resultados_Dic3!$E$3:$E$99980,Produccion_UO!$J1093,Resultados_Dic3!$A$3:$A$99980,Produccion_UO!$H1093)*$I$1052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S1093" s="21">
        <f>+SUMIFS(Resultados_Dic3!N$3:N$99980,Resultados_Dic3!$F$3:$F$99980,Produccion_UO!$K1093,Resultados_Dic3!$D$3:$D$99980,Produccion_UO!$K$1050,Resultados_Dic3!$E$3:$E$99980,Produccion_UO!$J1093,Resultados_Dic3!$A$3:$A$99980,Produccion_UO!$H1093)*$I$1052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T1093" s="21">
        <f>+SUMIFS(Resultados_Dic3!O$3:O$99980,Resultados_Dic3!$F$3:$F$99980,Produccion_UO!$K1093,Resultados_Dic3!$D$3:$D$99980,Produccion_UO!$K$1050,Resultados_Dic3!$E$3:$E$99980,Produccion_UO!$J1093,Resultados_Dic3!$A$3:$A$99980,Produccion_UO!$H1093)*$I$1052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U1093" s="21">
        <f>+SUMIFS(Resultados_Dic3!P$3:P$99980,Resultados_Dic3!$F$3:$F$99980,Produccion_UO!$K1093,Resultados_Dic3!$D$3:$D$99980,Produccion_UO!$K$1050,Resultados_Dic3!$E$3:$E$99980,Produccion_UO!$J1093,Resultados_Dic3!$A$3:$A$99980,Produccion_UO!$H1093)*$I$1052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V1093" s="21">
        <f>+SUMIFS(Resultados_Dic3!Q$3:Q$99980,Resultados_Dic3!$F$3:$F$99980,Produccion_UO!$K1093,Resultados_Dic3!$D$3:$D$99980,Produccion_UO!$K$1050,Resultados_Dic3!$E$3:$E$99980,Produccion_UO!$J1093,Resultados_Dic3!$A$3:$A$99980,Produccion_UO!$H1093)*$I$1052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W1093" s="21">
        <f>+SUMIFS(Resultados_Dic3!R$3:R$99980,Resultados_Dic3!$F$3:$F$99980,Produccion_UO!$K1093,Resultados_Dic3!$D$3:$D$99980,Produccion_UO!$K$1050,Resultados_Dic3!$E$3:$E$99980,Produccion_UO!$J1093,Resultados_Dic3!$A$3:$A$99980,Produccion_UO!$H1093)*$I$1052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X1093" s="21">
        <f>+SUMIFS(Resultados_Dic3!S$3:S$99980,Resultados_Dic3!$F$3:$F$99980,Produccion_UO!$K1093,Resultados_Dic3!$D$3:$D$99980,Produccion_UO!$K$1050,Resultados_Dic3!$E$3:$E$99980,Produccion_UO!$J1093,Resultados_Dic3!$A$3:$A$99980,Produccion_UO!$H1093)*$I$1052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Y1093" s="21">
        <f>+SUMIFS(Resultados_Dic3!T$3:T$99980,Resultados_Dic3!$F$3:$F$99980,Produccion_UO!$K1093,Resultados_Dic3!$D$3:$D$99980,Produccion_UO!$K$1050,Resultados_Dic3!$E$3:$E$99980,Produccion_UO!$J1093,Resultados_Dic3!$A$3:$A$99980,Produccion_UO!$H1093)*$I$1052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Z1093" s="21">
        <f>+SUMIFS(Resultados_Dic3!U$3:U$99980,Resultados_Dic3!$F$3:$F$99980,Produccion_UO!$K1093,Resultados_Dic3!$D$3:$D$99980,Produccion_UO!$K$1050,Resultados_Dic3!$E$3:$E$99980,Produccion_UO!$J1093,Resultados_Dic3!$A$3:$A$99980,Produccion_UO!$H1093)*$I$1052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A1093" s="21">
        <f>+SUMIFS(Resultados_Dic3!V$3:V$99980,Resultados_Dic3!$F$3:$F$99980,Produccion_UO!$K1093,Resultados_Dic3!$D$3:$D$99980,Produccion_UO!$K$1050,Resultados_Dic3!$E$3:$E$99980,Produccion_UO!$J1093,Resultados_Dic3!$A$3:$A$99980,Produccion_UO!$H1093)*$I$1052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B1093" s="21">
        <f>+SUMIFS(Resultados_Dic3!W$3:W$99980,Resultados_Dic3!$F$3:$F$99980,Produccion_UO!$K1093,Resultados_Dic3!$D$3:$D$99980,Produccion_UO!$K$1050,Resultados_Dic3!$E$3:$E$99980,Produccion_UO!$J1093,Resultados_Dic3!$A$3:$A$99980,Produccion_UO!$H1093)*$I$1052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C1093" s="21">
        <f>+SUMIFS(Resultados_Dic3!X$3:X$99980,Resultados_Dic3!$F$3:$F$99980,Produccion_UO!$K1093,Resultados_Dic3!$D$3:$D$99980,Produccion_UO!$K$1050,Resultados_Dic3!$E$3:$E$99980,Produccion_UO!$J1093,Resultados_Dic3!$A$3:$A$99980,Produccion_UO!$H1093)*$I$1052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D1093" s="21">
        <f>+SUMIFS(Resultados_Dic3!Y$3:Y$99980,Resultados_Dic3!$F$3:$F$99980,Produccion_UO!$K1093,Resultados_Dic3!$D$3:$D$99980,Produccion_UO!$K$1050,Resultados_Dic3!$E$3:$E$99980,Produccion_UO!$J1093,Resultados_Dic3!$A$3:$A$99980,Produccion_UO!$H1093)*$I$1052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E1093" s="21">
        <f>+SUMIFS(Resultados_Dic3!Z$3:Z$99980,Resultados_Dic3!$F$3:$F$99980,Produccion_UO!$K1093,Resultados_Dic3!$D$3:$D$99980,Produccion_UO!$K$1050,Resultados_Dic3!$E$3:$E$99980,Produccion_UO!$J1093,Resultados_Dic3!$A$3:$A$99980,Produccion_UO!$H1093)*$I$1052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F1093" s="21">
        <f>+SUMIFS(Resultados_Dic3!AA$3:AA$99980,Resultados_Dic3!$F$3:$F$99980,Produccion_UO!$K1093,Resultados_Dic3!$D$3:$D$99980,Produccion_UO!$K$1050,Resultados_Dic3!$E$3:$E$99980,Produccion_UO!$J1093,Resultados_Dic3!$A$3:$A$99980,Produccion_UO!$H1093)*$I$1052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G1093" s="21">
        <f>+SUMIFS(Resultados_Dic3!AB$3:AB$99980,Resultados_Dic3!$F$3:$F$99980,Produccion_UO!$K1093,Resultados_Dic3!$D$3:$D$99980,Produccion_UO!$K$1050,Resultados_Dic3!$E$3:$E$99980,Produccion_UO!$J1093,Resultados_Dic3!$A$3:$A$99980,Produccion_UO!$H1093)*$I$1052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H1093" s="21">
        <f>+SUMIFS(Resultados_Dic3!AC$3:AC$99980,Resultados_Dic3!$F$3:$F$99980,Produccion_UO!$K1093,Resultados_Dic3!$D$3:$D$99980,Produccion_UO!$K$1050,Resultados_Dic3!$E$3:$E$99980,Produccion_UO!$J1093,Resultados_Dic3!$A$3:$A$99980,Produccion_UO!$H1093)*$I$1052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I1093" s="21">
        <f>+SUMIFS(Resultados_Dic3!AD$3:AD$99980,Resultados_Dic3!$F$3:$F$99980,Produccion_UO!$K1093,Resultados_Dic3!$D$3:$D$99980,Produccion_UO!$K$1050,Resultados_Dic3!$E$3:$E$99980,Produccion_UO!$J1093,Resultados_Dic3!$A$3:$A$99980,Produccion_UO!$H1093)*$I$1052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J1093" s="21">
        <f>+SUMIFS(Resultados_Dic3!AE$3:AE$99980,Resultados_Dic3!$F$3:$F$99980,Produccion_UO!$K1093,Resultados_Dic3!$D$3:$D$99980,Produccion_UO!$K$1050,Resultados_Dic3!$E$3:$E$99980,Produccion_UO!$J1093,Resultados_Dic3!$A$3:$A$99980,Produccion_UO!$H1093)*$I$1052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K1093" s="21">
        <f>+SUMIFS(Resultados_Dic3!AF$3:AF$99980,Resultados_Dic3!$F$3:$F$99980,Produccion_UO!$K1093,Resultados_Dic3!$D$3:$D$99980,Produccion_UO!$K$1050,Resultados_Dic3!$E$3:$E$99980,Produccion_UO!$J1093,Resultados_Dic3!$A$3:$A$99980,Produccion_UO!$H1093)*$I$1052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L1093" s="21">
        <f>+SUMIFS(Resultados_Dic3!AG$3:AG$99980,Resultados_Dic3!$F$3:$F$99980,Produccion_UO!$K1093,Resultados_Dic3!$D$3:$D$99980,Produccion_UO!$K$1050,Resultados_Dic3!$E$3:$E$99980,Produccion_UO!$J1093,Resultados_Dic3!$A$3:$A$99980,Produccion_UO!$H1093)*$I$1052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M1093" s="21">
        <f>+SUMIFS(Resultados_Dic3!AH$3:AH$99980,Resultados_Dic3!$F$3:$F$99980,Produccion_UO!$K1093,Resultados_Dic3!$D$3:$D$99980,Produccion_UO!$K$1050,Resultados_Dic3!$E$3:$E$99980,Produccion_UO!$J1093,Resultados_Dic3!$A$3:$A$99980,Produccion_UO!$H1093)*$I$1052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N1093" s="21">
        <f>+SUMIFS(Resultados_Dic3!AI$3:AI$99980,Resultados_Dic3!$F$3:$F$99980,Produccion_UO!$K1093,Resultados_Dic3!$D$3:$D$99980,Produccion_UO!$K$1050,Resultados_Dic3!$E$3:$E$99980,Produccion_UO!$J1093,Resultados_Dic3!$A$3:$A$99980,Produccion_UO!$H1093)*$I$1052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O1093" s="21">
        <f>+SUMIFS(Resultados_Dic3!AJ$3:AJ$99980,Resultados_Dic3!$F$3:$F$99980,Produccion_UO!$K1093,Resultados_Dic3!$D$3:$D$99980,Produccion_UO!$K$1050,Resultados_Dic3!$E$3:$E$99980,Produccion_UO!$J1093,Resultados_Dic3!$A$3:$A$99980,Produccion_UO!$H1093)*$I$1052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P1093" s="21">
        <f>+SUMIFS(Resultados_Dic3!AK$3:AK$99980,Resultados_Dic3!$F$3:$F$99980,Produccion_UO!$K1093,Resultados_Dic3!$D$3:$D$99980,Produccion_UO!$K$1050,Resultados_Dic3!$E$3:$E$99980,Produccion_UO!$J1093,Resultados_Dic3!$A$3:$A$99980,Produccion_UO!$H1093)*$I$1052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Q1093" s="21">
        <f>+SUMIFS(Resultados_Dic3!AL$3:AL$99980,Resultados_Dic3!$F$3:$F$99980,Produccion_UO!$K1093,Resultados_Dic3!$D$3:$D$99980,Produccion_UO!$K$1050,Resultados_Dic3!$E$3:$E$99980,Produccion_UO!$J1093,Resultados_Dic3!$A$3:$A$99980,Produccion_UO!$H1093)*$I$1052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R1093" s="21">
        <f>+SUMIFS(Resultados_Dic3!AM$3:AM$99980,Resultados_Dic3!$F$3:$F$99980,Produccion_UO!$K1093,Resultados_Dic3!$D$3:$D$99980,Produccion_UO!$K$1050,Resultados_Dic3!$E$3:$E$99980,Produccion_UO!$J1093,Resultados_Dic3!$A$3:$A$99980,Produccion_UO!$H1093)*$I$1052</f>
        <v>76.820131109324251</v>
      </c>
    </row>
    <row r="1094" spans="6:44" x14ac:dyDescent="0.25">
      <c r="H1094" s="17" t="str">
        <f t="shared" si="272"/>
        <v>DIC5</v>
      </c>
      <c r="I1094" s="24"/>
      <c r="J1094" s="24" t="s">
        <v>38</v>
      </c>
      <c r="K1094" s="108" t="s">
        <v>271</v>
      </c>
      <c r="L1094" s="298" t="s">
        <v>751</v>
      </c>
      <c r="M1094" s="21">
        <f>+SUMIFS(Resultados_Dic3!H$3:H$99980,Resultados_Dic3!$F$3:$F$99980,Produccion_UO!$K1094,Resultados_Dic3!$D$3:$D$99980,Produccion_UO!$K$1050,Resultados_Dic3!$E$3:$E$99980,Produccion_UO!$J1094,Resultados_Dic3!$A$3:$A$99980,Produccion_UO!$H1094)*$I$1053</f>
        <v>57.137304158686668</v>
      </c>
      <c r="N1094" s="21">
        <f>+SUMIFS(Resultados_Dic3!I$3:I$99980,Resultados_Dic3!$F$3:$F$99980,Produccion_UO!$K1094,Resultados_Dic3!$D$3:$D$99980,Produccion_UO!$K$1050,Resultados_Dic3!$E$3:$E$99980,Produccion_UO!$J1094,Resultados_Dic3!$A$3:$A$99980,Produccion_UO!$H1094)*$I$1053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O1094" s="21">
        <f>+SUMIFS(Resultados_Dic3!J$3:J$99980,Resultados_Dic3!$F$3:$F$99980,Produccion_UO!$K1094,Resultados_Dic3!$D$3:$D$99980,Produccion_UO!$K$1050,Resultados_Dic3!$E$3:$E$99980,Produccion_UO!$J1094,Resultados_Dic3!$A$3:$A$99980,Produccion_UO!$H1094)*$I$1053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P1094" s="21">
        <f>+SUMIFS(Resultados_Dic3!K$3:K$99980,Resultados_Dic3!$F$3:$F$99980,Produccion_UO!$K1094,Resultados_Dic3!$D$3:$D$99980,Produccion_UO!$K$1050,Resultados_Dic3!$E$3:$E$99980,Produccion_UO!$J1094,Resultados_Dic3!$A$3:$A$99980,Produccion_UO!$H1094)*$I$1053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Q1094" s="21">
        <f>+SUMIFS(Resultados_Dic3!L$3:L$99980,Resultados_Dic3!$F$3:$F$99980,Produccion_UO!$K1094,Resultados_Dic3!$D$3:$D$99980,Produccion_UO!$K$1050,Resultados_Dic3!$E$3:$E$99980,Produccion_UO!$J1094,Resultados_Dic3!$A$3:$A$99980,Produccion_UO!$H1094)*$I$1053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R1094" s="21">
        <f>+SUMIFS(Resultados_Dic3!M$3:M$99980,Resultados_Dic3!$F$3:$F$99980,Produccion_UO!$K1094,Resultados_Dic3!$D$3:$D$99980,Produccion_UO!$K$1050,Resultados_Dic3!$E$3:$E$99980,Produccion_UO!$J1094,Resultados_Dic3!$A$3:$A$99980,Produccion_UO!$H1094)*$I$1053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S1094" s="21">
        <f>+SUMIFS(Resultados_Dic3!N$3:N$99980,Resultados_Dic3!$F$3:$F$99980,Produccion_UO!$K1094,Resultados_Dic3!$D$3:$D$99980,Produccion_UO!$K$1050,Resultados_Dic3!$E$3:$E$99980,Produccion_UO!$J1094,Resultados_Dic3!$A$3:$A$99980,Produccion_UO!$H1094)*$I$1053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T1094" s="21">
        <f>+SUMIFS(Resultados_Dic3!O$3:O$99980,Resultados_Dic3!$F$3:$F$99980,Produccion_UO!$K1094,Resultados_Dic3!$D$3:$D$99980,Produccion_UO!$K$1050,Resultados_Dic3!$E$3:$E$99980,Produccion_UO!$J1094,Resultados_Dic3!$A$3:$A$99980,Produccion_UO!$H1094)*$I$1053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U1094" s="21">
        <f>+SUMIFS(Resultados_Dic3!P$3:P$99980,Resultados_Dic3!$F$3:$F$99980,Produccion_UO!$K1094,Resultados_Dic3!$D$3:$D$99980,Produccion_UO!$K$1050,Resultados_Dic3!$E$3:$E$99980,Produccion_UO!$J1094,Resultados_Dic3!$A$3:$A$99980,Produccion_UO!$H1094)*$I$1053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V1094" s="21">
        <f>+SUMIFS(Resultados_Dic3!Q$3:Q$99980,Resultados_Dic3!$F$3:$F$99980,Produccion_UO!$K1094,Resultados_Dic3!$D$3:$D$99980,Produccion_UO!$K$1050,Resultados_Dic3!$E$3:$E$99980,Produccion_UO!$J1094,Resultados_Dic3!$A$3:$A$99980,Produccion_UO!$H1094)*$I$1053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W1094" s="21">
        <f>+SUMIFS(Resultados_Dic3!R$3:R$99980,Resultados_Dic3!$F$3:$F$99980,Produccion_UO!$K1094,Resultados_Dic3!$D$3:$D$99980,Produccion_UO!$K$1050,Resultados_Dic3!$E$3:$E$99980,Produccion_UO!$J1094,Resultados_Dic3!$A$3:$A$99980,Produccion_UO!$H1094)*$I$1053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X1094" s="21">
        <f>+SUMIFS(Resultados_Dic3!S$3:S$99980,Resultados_Dic3!$F$3:$F$99980,Produccion_UO!$K1094,Resultados_Dic3!$D$3:$D$99980,Produccion_UO!$K$1050,Resultados_Dic3!$E$3:$E$99980,Produccion_UO!$J1094,Resultados_Dic3!$A$3:$A$99980,Produccion_UO!$H1094)*$I$1053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Y1094" s="21">
        <f>+SUMIFS(Resultados_Dic3!T$3:T$99980,Resultados_Dic3!$F$3:$F$99980,Produccion_UO!$K1094,Resultados_Dic3!$D$3:$D$99980,Produccion_UO!$K$1050,Resultados_Dic3!$E$3:$E$99980,Produccion_UO!$J1094,Resultados_Dic3!$A$3:$A$99980,Produccion_UO!$H1094)*$I$1053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Z1094" s="21">
        <f>+SUMIFS(Resultados_Dic3!U$3:U$99980,Resultados_Dic3!$F$3:$F$99980,Produccion_UO!$K1094,Resultados_Dic3!$D$3:$D$99980,Produccion_UO!$K$1050,Resultados_Dic3!$E$3:$E$99980,Produccion_UO!$J1094,Resultados_Dic3!$A$3:$A$99980,Produccion_UO!$H1094)*$I$1053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A1094" s="21">
        <f>+SUMIFS(Resultados_Dic3!V$3:V$99980,Resultados_Dic3!$F$3:$F$99980,Produccion_UO!$K1094,Resultados_Dic3!$D$3:$D$99980,Produccion_UO!$K$1050,Resultados_Dic3!$E$3:$E$99980,Produccion_UO!$J1094,Resultados_Dic3!$A$3:$A$99980,Produccion_UO!$H1094)*$I$1053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B1094" s="21">
        <f>+SUMIFS(Resultados_Dic3!W$3:W$99980,Resultados_Dic3!$F$3:$F$99980,Produccion_UO!$K1094,Resultados_Dic3!$D$3:$D$99980,Produccion_UO!$K$1050,Resultados_Dic3!$E$3:$E$99980,Produccion_UO!$J1094,Resultados_Dic3!$A$3:$A$99980,Produccion_UO!$H1094)*$I$1053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C1094" s="21">
        <f>+SUMIFS(Resultados_Dic3!X$3:X$99980,Resultados_Dic3!$F$3:$F$99980,Produccion_UO!$K1094,Resultados_Dic3!$D$3:$D$99980,Produccion_UO!$K$1050,Resultados_Dic3!$E$3:$E$99980,Produccion_UO!$J1094,Resultados_Dic3!$A$3:$A$99980,Produccion_UO!$H1094)*$I$1053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D1094" s="21">
        <f>+SUMIFS(Resultados_Dic3!Y$3:Y$99980,Resultados_Dic3!$F$3:$F$99980,Produccion_UO!$K1094,Resultados_Dic3!$D$3:$D$99980,Produccion_UO!$K$1050,Resultados_Dic3!$E$3:$E$99980,Produccion_UO!$J1094,Resultados_Dic3!$A$3:$A$99980,Produccion_UO!$H1094)*$I$1053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E1094" s="21">
        <f>+SUMIFS(Resultados_Dic3!Z$3:Z$99980,Resultados_Dic3!$F$3:$F$99980,Produccion_UO!$K1094,Resultados_Dic3!$D$3:$D$99980,Produccion_UO!$K$1050,Resultados_Dic3!$E$3:$E$99980,Produccion_UO!$J1094,Resultados_Dic3!$A$3:$A$99980,Produccion_UO!$H1094)*$I$1053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F1094" s="21">
        <f>+SUMIFS(Resultados_Dic3!AA$3:AA$99980,Resultados_Dic3!$F$3:$F$99980,Produccion_UO!$K1094,Resultados_Dic3!$D$3:$D$99980,Produccion_UO!$K$1050,Resultados_Dic3!$E$3:$E$99980,Produccion_UO!$J1094,Resultados_Dic3!$A$3:$A$99980,Produccion_UO!$H1094)*$I$1053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G1094" s="21">
        <f>+SUMIFS(Resultados_Dic3!AB$3:AB$99980,Resultados_Dic3!$F$3:$F$99980,Produccion_UO!$K1094,Resultados_Dic3!$D$3:$D$99980,Produccion_UO!$K$1050,Resultados_Dic3!$E$3:$E$99980,Produccion_UO!$J1094,Resultados_Dic3!$A$3:$A$99980,Produccion_UO!$H1094)*$I$1053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H1094" s="21">
        <f>+SUMIFS(Resultados_Dic3!AC$3:AC$99980,Resultados_Dic3!$F$3:$F$99980,Produccion_UO!$K1094,Resultados_Dic3!$D$3:$D$99980,Produccion_UO!$K$1050,Resultados_Dic3!$E$3:$E$99980,Produccion_UO!$J1094,Resultados_Dic3!$A$3:$A$99980,Produccion_UO!$H1094)*$I$1053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I1094" s="21">
        <f>+SUMIFS(Resultados_Dic3!AD$3:AD$99980,Resultados_Dic3!$F$3:$F$99980,Produccion_UO!$K1094,Resultados_Dic3!$D$3:$D$99980,Produccion_UO!$K$1050,Resultados_Dic3!$E$3:$E$99980,Produccion_UO!$J1094,Resultados_Dic3!$A$3:$A$99980,Produccion_UO!$H1094)*$I$1053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J1094" s="21">
        <f>+SUMIFS(Resultados_Dic3!AE$3:AE$99980,Resultados_Dic3!$F$3:$F$99980,Produccion_UO!$K1094,Resultados_Dic3!$D$3:$D$99980,Produccion_UO!$K$1050,Resultados_Dic3!$E$3:$E$99980,Produccion_UO!$J1094,Resultados_Dic3!$A$3:$A$99980,Produccion_UO!$H1094)*$I$1053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K1094" s="21">
        <f>+SUMIFS(Resultados_Dic3!AF$3:AF$99980,Resultados_Dic3!$F$3:$F$99980,Produccion_UO!$K1094,Resultados_Dic3!$D$3:$D$99980,Produccion_UO!$K$1050,Resultados_Dic3!$E$3:$E$99980,Produccion_UO!$J1094,Resultados_Dic3!$A$3:$A$99980,Produccion_UO!$H1094)*$I$1053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L1094" s="21">
        <f>+SUMIFS(Resultados_Dic3!AG$3:AG$99980,Resultados_Dic3!$F$3:$F$99980,Produccion_UO!$K1094,Resultados_Dic3!$D$3:$D$99980,Produccion_UO!$K$1050,Resultados_Dic3!$E$3:$E$99980,Produccion_UO!$J1094,Resultados_Dic3!$A$3:$A$99980,Produccion_UO!$H1094)*$I$1053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M1094" s="21">
        <f>+SUMIFS(Resultados_Dic3!AH$3:AH$99980,Resultados_Dic3!$F$3:$F$99980,Produccion_UO!$K1094,Resultados_Dic3!$D$3:$D$99980,Produccion_UO!$K$1050,Resultados_Dic3!$E$3:$E$99980,Produccion_UO!$J1094,Resultados_Dic3!$A$3:$A$99980,Produccion_UO!$H1094)*$I$1053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N1094" s="21">
        <f>+SUMIFS(Resultados_Dic3!AI$3:AI$99980,Resultados_Dic3!$F$3:$F$99980,Produccion_UO!$K1094,Resultados_Dic3!$D$3:$D$99980,Produccion_UO!$K$1050,Resultados_Dic3!$E$3:$E$99980,Produccion_UO!$J1094,Resultados_Dic3!$A$3:$A$99980,Produccion_UO!$H1094)*$I$1053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O1094" s="21">
        <f>+SUMIFS(Resultados_Dic3!AJ$3:AJ$99980,Resultados_Dic3!$F$3:$F$99980,Produccion_UO!$K1094,Resultados_Dic3!$D$3:$D$99980,Produccion_UO!$K$1050,Resultados_Dic3!$E$3:$E$99980,Produccion_UO!$J1094,Resultados_Dic3!$A$3:$A$99980,Produccion_UO!$H1094)*$I$1053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P1094" s="21">
        <f>+SUMIFS(Resultados_Dic3!AK$3:AK$99980,Resultados_Dic3!$F$3:$F$99980,Produccion_UO!$K1094,Resultados_Dic3!$D$3:$D$99980,Produccion_UO!$K$1050,Resultados_Dic3!$E$3:$E$99980,Produccion_UO!$J1094,Resultados_Dic3!$A$3:$A$99980,Produccion_UO!$H1094)*$I$1053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Q1094" s="21">
        <f>+SUMIFS(Resultados_Dic3!AL$3:AL$99980,Resultados_Dic3!$F$3:$F$99980,Produccion_UO!$K1094,Resultados_Dic3!$D$3:$D$99980,Produccion_UO!$K$1050,Resultados_Dic3!$E$3:$E$99980,Produccion_UO!$J1094,Resultados_Dic3!$A$3:$A$99980,Produccion_UO!$H1094)*$I$1053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R1094" s="21">
        <f>+SUMIFS(Resultados_Dic3!AM$3:AM$99980,Resultados_Dic3!$F$3:$F$99980,Produccion_UO!$K1094,Resultados_Dic3!$D$3:$D$99980,Produccion_UO!$K$1050,Resultados_Dic3!$E$3:$E$99980,Produccion_UO!$J1094,Resultados_Dic3!$A$3:$A$99980,Produccion_UO!$H1094)*$I$1053</f>
        <v>65.344583896027643</v>
      </c>
    </row>
    <row r="1095" spans="6:44" x14ac:dyDescent="0.25">
      <c r="H1095" s="17" t="str">
        <f t="shared" si="272"/>
        <v>DIC5</v>
      </c>
      <c r="I1095" s="24"/>
      <c r="J1095" s="24" t="s">
        <v>39</v>
      </c>
      <c r="K1095" s="108" t="s">
        <v>271</v>
      </c>
      <c r="L1095" s="298" t="s">
        <v>759</v>
      </c>
      <c r="M1095" s="21">
        <f>+SUMIFS(Resultados_Dic3!H$3:H$99980,Resultados_Dic3!$F$3:$F$99980,Produccion_UO!$K1095,Resultados_Dic3!$D$3:$D$99980,Produccion_UO!$K$1050,Resultados_Dic3!$E$3:$E$99980,Produccion_UO!$J1095,Resultados_Dic3!$A$3:$A$99980,Produccion_UO!$H1095)*$I$1054</f>
        <v>35.623927471200609</v>
      </c>
      <c r="N1095" s="21">
        <f>+SUMIFS(Resultados_Dic3!I$3:I$99980,Resultados_Dic3!$F$3:$F$99980,Produccion_UO!$K1095,Resultados_Dic3!$D$3:$D$99980,Produccion_UO!$K$1050,Resultados_Dic3!$E$3:$E$99980,Produccion_UO!$J1095,Resultados_Dic3!$A$3:$A$99980,Produccion_UO!$H1095)*$I$1054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O1095" s="21">
        <f>+SUMIFS(Resultados_Dic3!J$3:J$99980,Resultados_Dic3!$F$3:$F$99980,Produccion_UO!$K1095,Resultados_Dic3!$D$3:$D$99980,Produccion_UO!$K$1050,Resultados_Dic3!$E$3:$E$99980,Produccion_UO!$J1095,Resultados_Dic3!$A$3:$A$99980,Produccion_UO!$H1095)*$I$1054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P1095" s="21">
        <f>+SUMIFS(Resultados_Dic3!K$3:K$99980,Resultados_Dic3!$F$3:$F$99980,Produccion_UO!$K1095,Resultados_Dic3!$D$3:$D$99980,Produccion_UO!$K$1050,Resultados_Dic3!$E$3:$E$99980,Produccion_UO!$J1095,Resultados_Dic3!$A$3:$A$99980,Produccion_UO!$H1095)*$I$1054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Q1095" s="21">
        <f>+SUMIFS(Resultados_Dic3!L$3:L$99980,Resultados_Dic3!$F$3:$F$99980,Produccion_UO!$K1095,Resultados_Dic3!$D$3:$D$99980,Produccion_UO!$K$1050,Resultados_Dic3!$E$3:$E$99980,Produccion_UO!$J1095,Resultados_Dic3!$A$3:$A$99980,Produccion_UO!$H1095)*$I$1054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R1095" s="21">
        <f>+SUMIFS(Resultados_Dic3!M$3:M$99980,Resultados_Dic3!$F$3:$F$99980,Produccion_UO!$K1095,Resultados_Dic3!$D$3:$D$99980,Produccion_UO!$K$1050,Resultados_Dic3!$E$3:$E$99980,Produccion_UO!$J1095,Resultados_Dic3!$A$3:$A$99980,Produccion_UO!$H1095)*$I$1054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S1095" s="21">
        <f>+SUMIFS(Resultados_Dic3!N$3:N$99980,Resultados_Dic3!$F$3:$F$99980,Produccion_UO!$K1095,Resultados_Dic3!$D$3:$D$99980,Produccion_UO!$K$1050,Resultados_Dic3!$E$3:$E$99980,Produccion_UO!$J1095,Resultados_Dic3!$A$3:$A$99980,Produccion_UO!$H1095)*$I$1054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T1095" s="21">
        <f>+SUMIFS(Resultados_Dic3!O$3:O$99980,Resultados_Dic3!$F$3:$F$99980,Produccion_UO!$K1095,Resultados_Dic3!$D$3:$D$99980,Produccion_UO!$K$1050,Resultados_Dic3!$E$3:$E$99980,Produccion_UO!$J1095,Resultados_Dic3!$A$3:$A$99980,Produccion_UO!$H1095)*$I$1054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U1095" s="21">
        <f>+SUMIFS(Resultados_Dic3!P$3:P$99980,Resultados_Dic3!$F$3:$F$99980,Produccion_UO!$K1095,Resultados_Dic3!$D$3:$D$99980,Produccion_UO!$K$1050,Resultados_Dic3!$E$3:$E$99980,Produccion_UO!$J1095,Resultados_Dic3!$A$3:$A$99980,Produccion_UO!$H1095)*$I$1054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V1095" s="21">
        <f>+SUMIFS(Resultados_Dic3!Q$3:Q$99980,Resultados_Dic3!$F$3:$F$99980,Produccion_UO!$K1095,Resultados_Dic3!$D$3:$D$99980,Produccion_UO!$K$1050,Resultados_Dic3!$E$3:$E$99980,Produccion_UO!$J1095,Resultados_Dic3!$A$3:$A$99980,Produccion_UO!$H1095)*$I$1054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W1095" s="21">
        <f>+SUMIFS(Resultados_Dic3!R$3:R$99980,Resultados_Dic3!$F$3:$F$99980,Produccion_UO!$K1095,Resultados_Dic3!$D$3:$D$99980,Produccion_UO!$K$1050,Resultados_Dic3!$E$3:$E$99980,Produccion_UO!$J1095,Resultados_Dic3!$A$3:$A$99980,Produccion_UO!$H1095)*$I$1054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X1095" s="21">
        <f>+SUMIFS(Resultados_Dic3!S$3:S$99980,Resultados_Dic3!$F$3:$F$99980,Produccion_UO!$K1095,Resultados_Dic3!$D$3:$D$99980,Produccion_UO!$K$1050,Resultados_Dic3!$E$3:$E$99980,Produccion_UO!$J1095,Resultados_Dic3!$A$3:$A$99980,Produccion_UO!$H1095)*$I$1054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Y1095" s="21">
        <f>+SUMIFS(Resultados_Dic3!T$3:T$99980,Resultados_Dic3!$F$3:$F$99980,Produccion_UO!$K1095,Resultados_Dic3!$D$3:$D$99980,Produccion_UO!$K$1050,Resultados_Dic3!$E$3:$E$99980,Produccion_UO!$J1095,Resultados_Dic3!$A$3:$A$99980,Produccion_UO!$H1095)*$I$1054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Z1095" s="21">
        <f>+SUMIFS(Resultados_Dic3!U$3:U$99980,Resultados_Dic3!$F$3:$F$99980,Produccion_UO!$K1095,Resultados_Dic3!$D$3:$D$99980,Produccion_UO!$K$1050,Resultados_Dic3!$E$3:$E$99980,Produccion_UO!$J1095,Resultados_Dic3!$A$3:$A$99980,Produccion_UO!$H1095)*$I$1054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A1095" s="21">
        <f>+SUMIFS(Resultados_Dic3!V$3:V$99980,Resultados_Dic3!$F$3:$F$99980,Produccion_UO!$K1095,Resultados_Dic3!$D$3:$D$99980,Produccion_UO!$K$1050,Resultados_Dic3!$E$3:$E$99980,Produccion_UO!$J1095,Resultados_Dic3!$A$3:$A$99980,Produccion_UO!$H1095)*$I$1054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B1095" s="21">
        <f>+SUMIFS(Resultados_Dic3!W$3:W$99980,Resultados_Dic3!$F$3:$F$99980,Produccion_UO!$K1095,Resultados_Dic3!$D$3:$D$99980,Produccion_UO!$K$1050,Resultados_Dic3!$E$3:$E$99980,Produccion_UO!$J1095,Resultados_Dic3!$A$3:$A$99980,Produccion_UO!$H1095)*$I$1054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C1095" s="21">
        <f>+SUMIFS(Resultados_Dic3!X$3:X$99980,Resultados_Dic3!$F$3:$F$99980,Produccion_UO!$K1095,Resultados_Dic3!$D$3:$D$99980,Produccion_UO!$K$1050,Resultados_Dic3!$E$3:$E$99980,Produccion_UO!$J1095,Resultados_Dic3!$A$3:$A$99980,Produccion_UO!$H1095)*$I$1054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D1095" s="21">
        <f>+SUMIFS(Resultados_Dic3!Y$3:Y$99980,Resultados_Dic3!$F$3:$F$99980,Produccion_UO!$K1095,Resultados_Dic3!$D$3:$D$99980,Produccion_UO!$K$1050,Resultados_Dic3!$E$3:$E$99980,Produccion_UO!$J1095,Resultados_Dic3!$A$3:$A$99980,Produccion_UO!$H1095)*$I$1054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E1095" s="21">
        <f>+SUMIFS(Resultados_Dic3!Z$3:Z$99980,Resultados_Dic3!$F$3:$F$99980,Produccion_UO!$K1095,Resultados_Dic3!$D$3:$D$99980,Produccion_UO!$K$1050,Resultados_Dic3!$E$3:$E$99980,Produccion_UO!$J1095,Resultados_Dic3!$A$3:$A$99980,Produccion_UO!$H1095)*$I$1054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F1095" s="21">
        <f>+SUMIFS(Resultados_Dic3!AA$3:AA$99980,Resultados_Dic3!$F$3:$F$99980,Produccion_UO!$K1095,Resultados_Dic3!$D$3:$D$99980,Produccion_UO!$K$1050,Resultados_Dic3!$E$3:$E$99980,Produccion_UO!$J1095,Resultados_Dic3!$A$3:$A$99980,Produccion_UO!$H1095)*$I$1054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G1095" s="21">
        <f>+SUMIFS(Resultados_Dic3!AB$3:AB$99980,Resultados_Dic3!$F$3:$F$99980,Produccion_UO!$K1095,Resultados_Dic3!$D$3:$D$99980,Produccion_UO!$K$1050,Resultados_Dic3!$E$3:$E$99980,Produccion_UO!$J1095,Resultados_Dic3!$A$3:$A$99980,Produccion_UO!$H1095)*$I$1054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H1095" s="21">
        <f>+SUMIFS(Resultados_Dic3!AC$3:AC$99980,Resultados_Dic3!$F$3:$F$99980,Produccion_UO!$K1095,Resultados_Dic3!$D$3:$D$99980,Produccion_UO!$K$1050,Resultados_Dic3!$E$3:$E$99980,Produccion_UO!$J1095,Resultados_Dic3!$A$3:$A$99980,Produccion_UO!$H1095)*$I$1054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I1095" s="21">
        <f>+SUMIFS(Resultados_Dic3!AD$3:AD$99980,Resultados_Dic3!$F$3:$F$99980,Produccion_UO!$K1095,Resultados_Dic3!$D$3:$D$99980,Produccion_UO!$K$1050,Resultados_Dic3!$E$3:$E$99980,Produccion_UO!$J1095,Resultados_Dic3!$A$3:$A$99980,Produccion_UO!$H1095)*$I$1054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J1095" s="21">
        <f>+SUMIFS(Resultados_Dic3!AE$3:AE$99980,Resultados_Dic3!$F$3:$F$99980,Produccion_UO!$K1095,Resultados_Dic3!$D$3:$D$99980,Produccion_UO!$K$1050,Resultados_Dic3!$E$3:$E$99980,Produccion_UO!$J1095,Resultados_Dic3!$A$3:$A$99980,Produccion_UO!$H1095)*$I$1054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K1095" s="21">
        <f>+SUMIFS(Resultados_Dic3!AF$3:AF$99980,Resultados_Dic3!$F$3:$F$99980,Produccion_UO!$K1095,Resultados_Dic3!$D$3:$D$99980,Produccion_UO!$K$1050,Resultados_Dic3!$E$3:$E$99980,Produccion_UO!$J1095,Resultados_Dic3!$A$3:$A$99980,Produccion_UO!$H1095)*$I$1054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L1095" s="21">
        <f>+SUMIFS(Resultados_Dic3!AG$3:AG$99980,Resultados_Dic3!$F$3:$F$99980,Produccion_UO!$K1095,Resultados_Dic3!$D$3:$D$99980,Produccion_UO!$K$1050,Resultados_Dic3!$E$3:$E$99980,Produccion_UO!$J1095,Resultados_Dic3!$A$3:$A$99980,Produccion_UO!$H1095)*$I$1054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M1095" s="21">
        <f>+SUMIFS(Resultados_Dic3!AH$3:AH$99980,Resultados_Dic3!$F$3:$F$99980,Produccion_UO!$K1095,Resultados_Dic3!$D$3:$D$99980,Produccion_UO!$K$1050,Resultados_Dic3!$E$3:$E$99980,Produccion_UO!$J1095,Resultados_Dic3!$A$3:$A$99980,Produccion_UO!$H1095)*$I$1054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N1095" s="21">
        <f>+SUMIFS(Resultados_Dic3!AI$3:AI$99980,Resultados_Dic3!$F$3:$F$99980,Produccion_UO!$K1095,Resultados_Dic3!$D$3:$D$99980,Produccion_UO!$K$1050,Resultados_Dic3!$E$3:$E$99980,Produccion_UO!$J1095,Resultados_Dic3!$A$3:$A$99980,Produccion_UO!$H1095)*$I$1054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O1095" s="21">
        <f>+SUMIFS(Resultados_Dic3!AJ$3:AJ$99980,Resultados_Dic3!$F$3:$F$99980,Produccion_UO!$K1095,Resultados_Dic3!$D$3:$D$99980,Produccion_UO!$K$1050,Resultados_Dic3!$E$3:$E$99980,Produccion_UO!$J1095,Resultados_Dic3!$A$3:$A$99980,Produccion_UO!$H1095)*$I$1054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P1095" s="21">
        <f>+SUMIFS(Resultados_Dic3!AK$3:AK$99980,Resultados_Dic3!$F$3:$F$99980,Produccion_UO!$K1095,Resultados_Dic3!$D$3:$D$99980,Produccion_UO!$K$1050,Resultados_Dic3!$E$3:$E$99980,Produccion_UO!$J1095,Resultados_Dic3!$A$3:$A$99980,Produccion_UO!$H1095)*$I$1054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Q1095" s="21">
        <f>+SUMIFS(Resultados_Dic3!AL$3:AL$99980,Resultados_Dic3!$F$3:$F$99980,Produccion_UO!$K1095,Resultados_Dic3!$D$3:$D$99980,Produccion_UO!$K$1050,Resultados_Dic3!$E$3:$E$99980,Produccion_UO!$J1095,Resultados_Dic3!$A$3:$A$99980,Produccion_UO!$H1095)*$I$1054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R1095" s="21">
        <f>+SUMIFS(Resultados_Dic3!AM$3:AM$99980,Resultados_Dic3!$F$3:$F$99980,Produccion_UO!$K1095,Resultados_Dic3!$D$3:$D$99980,Produccion_UO!$K$1050,Resultados_Dic3!$E$3:$E$99980,Produccion_UO!$J1095,Resultados_Dic3!$A$3:$A$99980,Produccion_UO!$H1095)*$I$1054</f>
        <v>40.74099665050398</v>
      </c>
    </row>
    <row r="1096" spans="6:44" x14ac:dyDescent="0.25">
      <c r="H1096" s="17" t="str">
        <f t="shared" si="272"/>
        <v>DIC5</v>
      </c>
      <c r="I1096" s="24"/>
      <c r="J1096" s="24" t="s">
        <v>41</v>
      </c>
      <c r="K1096" s="108" t="s">
        <v>271</v>
      </c>
      <c r="L1096" s="298" t="s">
        <v>760</v>
      </c>
      <c r="M1096" s="21">
        <f>+SUMIFS(Resultados_Dic3!H$3:H$99980,Resultados_Dic3!$F$3:$F$99980,Produccion_UO!$K1096,Resultados_Dic3!$D$3:$D$99980,Produccion_UO!$K$1050,Resultados_Dic3!$E$3:$E$99980,Produccion_UO!$J1096,Resultados_Dic3!$A$3:$A$99980,Produccion_UO!$H1096)*$I$1055</f>
        <v>18.773532450215747</v>
      </c>
      <c r="N1096" s="21">
        <f>+SUMIFS(Resultados_Dic3!I$3:I$99980,Resultados_Dic3!$F$3:$F$99980,Produccion_UO!$K1096,Resultados_Dic3!$D$3:$D$99980,Produccion_UO!$K$1050,Resultados_Dic3!$E$3:$E$99980,Produccion_UO!$J1096,Resultados_Dic3!$A$3:$A$99980,Produccion_UO!$H1096)*$I$1055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O1096" s="21">
        <f>+SUMIFS(Resultados_Dic3!J$3:J$99980,Resultados_Dic3!$F$3:$F$99980,Produccion_UO!$K1096,Resultados_Dic3!$D$3:$D$99980,Produccion_UO!$K$1050,Resultados_Dic3!$E$3:$E$99980,Produccion_UO!$J1096,Resultados_Dic3!$A$3:$A$99980,Produccion_UO!$H1096)*$I$1055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P1096" s="21">
        <f>+SUMIFS(Resultados_Dic3!K$3:K$99980,Resultados_Dic3!$F$3:$F$99980,Produccion_UO!$K1096,Resultados_Dic3!$D$3:$D$99980,Produccion_UO!$K$1050,Resultados_Dic3!$E$3:$E$99980,Produccion_UO!$J1096,Resultados_Dic3!$A$3:$A$99980,Produccion_UO!$H1096)*$I$1055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Q1096" s="21">
        <f>+SUMIFS(Resultados_Dic3!L$3:L$99980,Resultados_Dic3!$F$3:$F$99980,Produccion_UO!$K1096,Resultados_Dic3!$D$3:$D$99980,Produccion_UO!$K$1050,Resultados_Dic3!$E$3:$E$99980,Produccion_UO!$J1096,Resultados_Dic3!$A$3:$A$99980,Produccion_UO!$H1096)*$I$1055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R1096" s="21">
        <f>+SUMIFS(Resultados_Dic3!M$3:M$99980,Resultados_Dic3!$F$3:$F$99980,Produccion_UO!$K1096,Resultados_Dic3!$D$3:$D$99980,Produccion_UO!$K$1050,Resultados_Dic3!$E$3:$E$99980,Produccion_UO!$J1096,Resultados_Dic3!$A$3:$A$99980,Produccion_UO!$H1096)*$I$1055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S1096" s="21">
        <f>+SUMIFS(Resultados_Dic3!N$3:N$99980,Resultados_Dic3!$F$3:$F$99980,Produccion_UO!$K1096,Resultados_Dic3!$D$3:$D$99980,Produccion_UO!$K$1050,Resultados_Dic3!$E$3:$E$99980,Produccion_UO!$J1096,Resultados_Dic3!$A$3:$A$99980,Produccion_UO!$H1096)*$I$1055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T1096" s="21">
        <f>+SUMIFS(Resultados_Dic3!O$3:O$99980,Resultados_Dic3!$F$3:$F$99980,Produccion_UO!$K1096,Resultados_Dic3!$D$3:$D$99980,Produccion_UO!$K$1050,Resultados_Dic3!$E$3:$E$99980,Produccion_UO!$J1096,Resultados_Dic3!$A$3:$A$99980,Produccion_UO!$H1096)*$I$1055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U1096" s="21">
        <f>+SUMIFS(Resultados_Dic3!P$3:P$99980,Resultados_Dic3!$F$3:$F$99980,Produccion_UO!$K1096,Resultados_Dic3!$D$3:$D$99980,Produccion_UO!$K$1050,Resultados_Dic3!$E$3:$E$99980,Produccion_UO!$J1096,Resultados_Dic3!$A$3:$A$99980,Produccion_UO!$H1096)*$I$1055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V1096" s="21">
        <f>+SUMIFS(Resultados_Dic3!Q$3:Q$99980,Resultados_Dic3!$F$3:$F$99980,Produccion_UO!$K1096,Resultados_Dic3!$D$3:$D$99980,Produccion_UO!$K$1050,Resultados_Dic3!$E$3:$E$99980,Produccion_UO!$J1096,Resultados_Dic3!$A$3:$A$99980,Produccion_UO!$H1096)*$I$1055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W1096" s="21">
        <f>+SUMIFS(Resultados_Dic3!R$3:R$99980,Resultados_Dic3!$F$3:$F$99980,Produccion_UO!$K1096,Resultados_Dic3!$D$3:$D$99980,Produccion_UO!$K$1050,Resultados_Dic3!$E$3:$E$99980,Produccion_UO!$J1096,Resultados_Dic3!$A$3:$A$99980,Produccion_UO!$H1096)*$I$1055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X1096" s="21">
        <f>+SUMIFS(Resultados_Dic3!S$3:S$99980,Resultados_Dic3!$F$3:$F$99980,Produccion_UO!$K1096,Resultados_Dic3!$D$3:$D$99980,Produccion_UO!$K$1050,Resultados_Dic3!$E$3:$E$99980,Produccion_UO!$J1096,Resultados_Dic3!$A$3:$A$99980,Produccion_UO!$H1096)*$I$1055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Y1096" s="21">
        <f>+SUMIFS(Resultados_Dic3!T$3:T$99980,Resultados_Dic3!$F$3:$F$99980,Produccion_UO!$K1096,Resultados_Dic3!$D$3:$D$99980,Produccion_UO!$K$1050,Resultados_Dic3!$E$3:$E$99980,Produccion_UO!$J1096,Resultados_Dic3!$A$3:$A$99980,Produccion_UO!$H1096)*$I$1055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Z1096" s="21">
        <f>+SUMIFS(Resultados_Dic3!U$3:U$99980,Resultados_Dic3!$F$3:$F$99980,Produccion_UO!$K1096,Resultados_Dic3!$D$3:$D$99980,Produccion_UO!$K$1050,Resultados_Dic3!$E$3:$E$99980,Produccion_UO!$J1096,Resultados_Dic3!$A$3:$A$99980,Produccion_UO!$H1096)*$I$1055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A1096" s="21">
        <f>+SUMIFS(Resultados_Dic3!V$3:V$99980,Resultados_Dic3!$F$3:$F$99980,Produccion_UO!$K1096,Resultados_Dic3!$D$3:$D$99980,Produccion_UO!$K$1050,Resultados_Dic3!$E$3:$E$99980,Produccion_UO!$J1096,Resultados_Dic3!$A$3:$A$99980,Produccion_UO!$H1096)*$I$1055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B1096" s="21">
        <f>+SUMIFS(Resultados_Dic3!W$3:W$99980,Resultados_Dic3!$F$3:$F$99980,Produccion_UO!$K1096,Resultados_Dic3!$D$3:$D$99980,Produccion_UO!$K$1050,Resultados_Dic3!$E$3:$E$99980,Produccion_UO!$J1096,Resultados_Dic3!$A$3:$A$99980,Produccion_UO!$H1096)*$I$1055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C1096" s="21">
        <f>+SUMIFS(Resultados_Dic3!X$3:X$99980,Resultados_Dic3!$F$3:$F$99980,Produccion_UO!$K1096,Resultados_Dic3!$D$3:$D$99980,Produccion_UO!$K$1050,Resultados_Dic3!$E$3:$E$99980,Produccion_UO!$J1096,Resultados_Dic3!$A$3:$A$99980,Produccion_UO!$H1096)*$I$1055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D1096" s="21">
        <f>+SUMIFS(Resultados_Dic3!Y$3:Y$99980,Resultados_Dic3!$F$3:$F$99980,Produccion_UO!$K1096,Resultados_Dic3!$D$3:$D$99980,Produccion_UO!$K$1050,Resultados_Dic3!$E$3:$E$99980,Produccion_UO!$J1096,Resultados_Dic3!$A$3:$A$99980,Produccion_UO!$H1096)*$I$1055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E1096" s="21">
        <f>+SUMIFS(Resultados_Dic3!Z$3:Z$99980,Resultados_Dic3!$F$3:$F$99980,Produccion_UO!$K1096,Resultados_Dic3!$D$3:$D$99980,Produccion_UO!$K$1050,Resultados_Dic3!$E$3:$E$99980,Produccion_UO!$J1096,Resultados_Dic3!$A$3:$A$99980,Produccion_UO!$H1096)*$I$1055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F1096" s="21">
        <f>+SUMIFS(Resultados_Dic3!AA$3:AA$99980,Resultados_Dic3!$F$3:$F$99980,Produccion_UO!$K1096,Resultados_Dic3!$D$3:$D$99980,Produccion_UO!$K$1050,Resultados_Dic3!$E$3:$E$99980,Produccion_UO!$J1096,Resultados_Dic3!$A$3:$A$99980,Produccion_UO!$H1096)*$I$1055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G1096" s="21">
        <f>+SUMIFS(Resultados_Dic3!AB$3:AB$99980,Resultados_Dic3!$F$3:$F$99980,Produccion_UO!$K1096,Resultados_Dic3!$D$3:$D$99980,Produccion_UO!$K$1050,Resultados_Dic3!$E$3:$E$99980,Produccion_UO!$J1096,Resultados_Dic3!$A$3:$A$99980,Produccion_UO!$H1096)*$I$1055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H1096" s="21">
        <f>+SUMIFS(Resultados_Dic3!AC$3:AC$99980,Resultados_Dic3!$F$3:$F$99980,Produccion_UO!$K1096,Resultados_Dic3!$D$3:$D$99980,Produccion_UO!$K$1050,Resultados_Dic3!$E$3:$E$99980,Produccion_UO!$J1096,Resultados_Dic3!$A$3:$A$99980,Produccion_UO!$H1096)*$I$1055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I1096" s="21">
        <f>+SUMIFS(Resultados_Dic3!AD$3:AD$99980,Resultados_Dic3!$F$3:$F$99980,Produccion_UO!$K1096,Resultados_Dic3!$D$3:$D$99980,Produccion_UO!$K$1050,Resultados_Dic3!$E$3:$E$99980,Produccion_UO!$J1096,Resultados_Dic3!$A$3:$A$99980,Produccion_UO!$H1096)*$I$1055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J1096" s="21">
        <f>+SUMIFS(Resultados_Dic3!AE$3:AE$99980,Resultados_Dic3!$F$3:$F$99980,Produccion_UO!$K1096,Resultados_Dic3!$D$3:$D$99980,Produccion_UO!$K$1050,Resultados_Dic3!$E$3:$E$99980,Produccion_UO!$J1096,Resultados_Dic3!$A$3:$A$99980,Produccion_UO!$H1096)*$I$1055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K1096" s="21">
        <f>+SUMIFS(Resultados_Dic3!AF$3:AF$99980,Resultados_Dic3!$F$3:$F$99980,Produccion_UO!$K1096,Resultados_Dic3!$D$3:$D$99980,Produccion_UO!$K$1050,Resultados_Dic3!$E$3:$E$99980,Produccion_UO!$J1096,Resultados_Dic3!$A$3:$A$99980,Produccion_UO!$H1096)*$I$1055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L1096" s="21">
        <f>+SUMIFS(Resultados_Dic3!AG$3:AG$99980,Resultados_Dic3!$F$3:$F$99980,Produccion_UO!$K1096,Resultados_Dic3!$D$3:$D$99980,Produccion_UO!$K$1050,Resultados_Dic3!$E$3:$E$99980,Produccion_UO!$J1096,Resultados_Dic3!$A$3:$A$99980,Produccion_UO!$H1096)*$I$1055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M1096" s="21">
        <f>+SUMIFS(Resultados_Dic3!AH$3:AH$99980,Resultados_Dic3!$F$3:$F$99980,Produccion_UO!$K1096,Resultados_Dic3!$D$3:$D$99980,Produccion_UO!$K$1050,Resultados_Dic3!$E$3:$E$99980,Produccion_UO!$J1096,Resultados_Dic3!$A$3:$A$99980,Produccion_UO!$H1096)*$I$1055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N1096" s="21">
        <f>+SUMIFS(Resultados_Dic3!AI$3:AI$99980,Resultados_Dic3!$F$3:$F$99980,Produccion_UO!$K1096,Resultados_Dic3!$D$3:$D$99980,Produccion_UO!$K$1050,Resultados_Dic3!$E$3:$E$99980,Produccion_UO!$J1096,Resultados_Dic3!$A$3:$A$99980,Produccion_UO!$H1096)*$I$1055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O1096" s="21">
        <f>+SUMIFS(Resultados_Dic3!AJ$3:AJ$99980,Resultados_Dic3!$F$3:$F$99980,Produccion_UO!$K1096,Resultados_Dic3!$D$3:$D$99980,Produccion_UO!$K$1050,Resultados_Dic3!$E$3:$E$99980,Produccion_UO!$J1096,Resultados_Dic3!$A$3:$A$99980,Produccion_UO!$H1096)*$I$1055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P1096" s="21">
        <f>+SUMIFS(Resultados_Dic3!AK$3:AK$99980,Resultados_Dic3!$F$3:$F$99980,Produccion_UO!$K1096,Resultados_Dic3!$D$3:$D$99980,Produccion_UO!$K$1050,Resultados_Dic3!$E$3:$E$99980,Produccion_UO!$J1096,Resultados_Dic3!$A$3:$A$99980,Produccion_UO!$H1096)*$I$1055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Q1096" s="21">
        <f>+SUMIFS(Resultados_Dic3!AL$3:AL$99980,Resultados_Dic3!$F$3:$F$99980,Produccion_UO!$K1096,Resultados_Dic3!$D$3:$D$99980,Produccion_UO!$K$1050,Resultados_Dic3!$E$3:$E$99980,Produccion_UO!$J1096,Resultados_Dic3!$A$3:$A$99980,Produccion_UO!$H1096)*$I$1055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R1096" s="21">
        <f>+SUMIFS(Resultados_Dic3!AM$3:AM$99980,Resultados_Dic3!$F$3:$F$99980,Produccion_UO!$K1096,Resultados_Dic3!$D$3:$D$99980,Produccion_UO!$K$1050,Resultados_Dic3!$E$3:$E$99980,Produccion_UO!$J1096,Resultados_Dic3!$A$3:$A$99980,Produccion_UO!$H1096)*$I$1055</f>
        <v>21.470188072067419</v>
      </c>
    </row>
    <row r="1097" spans="6:44" x14ac:dyDescent="0.25">
      <c r="H1097" s="17" t="str">
        <f t="shared" si="272"/>
        <v>DIC5</v>
      </c>
      <c r="I1097" s="24"/>
      <c r="J1097" s="24" t="s">
        <v>43</v>
      </c>
      <c r="K1097" s="108" t="s">
        <v>271</v>
      </c>
      <c r="L1097" s="298" t="s">
        <v>43</v>
      </c>
      <c r="M1097" s="21">
        <f>+SUMIFS(Resultados_Dic3!H$3:H$99980,Resultados_Dic3!$F$3:$F$99980,Produccion_UO!$K1097,Resultados_Dic3!$D$3:$D$99980,Produccion_UO!$K$1050,Resultados_Dic3!$E$3:$E$99980,Produccion_UO!$J1097,Resultados_Dic3!$A$3:$A$99980,Produccion_UO!$H1097)*$I$1056</f>
        <v>3.041780342368527</v>
      </c>
      <c r="N1097" s="21">
        <f>+SUMIFS(Resultados_Dic3!I$3:I$99980,Resultados_Dic3!$F$3:$F$99980,Produccion_UO!$K1097,Resultados_Dic3!$D$3:$D$99980,Produccion_UO!$K$1050,Resultados_Dic3!$E$3:$E$99980,Produccion_UO!$J1097,Resultados_Dic3!$A$3:$A$99980,Produccion_UO!$H1097)*$I$1056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O1097" s="21">
        <f>+SUMIFS(Resultados_Dic3!J$3:J$99980,Resultados_Dic3!$F$3:$F$99980,Produccion_UO!$K1097,Resultados_Dic3!$D$3:$D$99980,Produccion_UO!$K$1050,Resultados_Dic3!$E$3:$E$99980,Produccion_UO!$J1097,Resultados_Dic3!$A$3:$A$99980,Produccion_UO!$H1097)*$I$1056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P1097" s="21">
        <f>+SUMIFS(Resultados_Dic3!K$3:K$99980,Resultados_Dic3!$F$3:$F$99980,Produccion_UO!$K1097,Resultados_Dic3!$D$3:$D$99980,Produccion_UO!$K$1050,Resultados_Dic3!$E$3:$E$99980,Produccion_UO!$J1097,Resultados_Dic3!$A$3:$A$99980,Produccion_UO!$H1097)*$I$1056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Q1097" s="21">
        <f>+SUMIFS(Resultados_Dic3!L$3:L$99980,Resultados_Dic3!$F$3:$F$99980,Produccion_UO!$K1097,Resultados_Dic3!$D$3:$D$99980,Produccion_UO!$K$1050,Resultados_Dic3!$E$3:$E$99980,Produccion_UO!$J1097,Resultados_Dic3!$A$3:$A$99980,Produccion_UO!$H1097)*$I$1056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R1097" s="21">
        <f>+SUMIFS(Resultados_Dic3!M$3:M$99980,Resultados_Dic3!$F$3:$F$99980,Produccion_UO!$K1097,Resultados_Dic3!$D$3:$D$99980,Produccion_UO!$K$1050,Resultados_Dic3!$E$3:$E$99980,Produccion_UO!$J1097,Resultados_Dic3!$A$3:$A$99980,Produccion_UO!$H1097)*$I$1056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S1097" s="21">
        <f>+SUMIFS(Resultados_Dic3!N$3:N$99980,Resultados_Dic3!$F$3:$F$99980,Produccion_UO!$K1097,Resultados_Dic3!$D$3:$D$99980,Produccion_UO!$K$1050,Resultados_Dic3!$E$3:$E$99980,Produccion_UO!$J1097,Resultados_Dic3!$A$3:$A$99980,Produccion_UO!$H1097)*$I$1056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T1097" s="21">
        <f>+SUMIFS(Resultados_Dic3!O$3:O$99980,Resultados_Dic3!$F$3:$F$99980,Produccion_UO!$K1097,Resultados_Dic3!$D$3:$D$99980,Produccion_UO!$K$1050,Resultados_Dic3!$E$3:$E$99980,Produccion_UO!$J1097,Resultados_Dic3!$A$3:$A$99980,Produccion_UO!$H1097)*$I$1056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U1097" s="21">
        <f>+SUMIFS(Resultados_Dic3!P$3:P$99980,Resultados_Dic3!$F$3:$F$99980,Produccion_UO!$K1097,Resultados_Dic3!$D$3:$D$99980,Produccion_UO!$K$1050,Resultados_Dic3!$E$3:$E$99980,Produccion_UO!$J1097,Resultados_Dic3!$A$3:$A$99980,Produccion_UO!$H1097)*$I$1056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V1097" s="21">
        <f>+SUMIFS(Resultados_Dic3!Q$3:Q$99980,Resultados_Dic3!$F$3:$F$99980,Produccion_UO!$K1097,Resultados_Dic3!$D$3:$D$99980,Produccion_UO!$K$1050,Resultados_Dic3!$E$3:$E$99980,Produccion_UO!$J1097,Resultados_Dic3!$A$3:$A$99980,Produccion_UO!$H1097)*$I$1056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W1097" s="21">
        <f>+SUMIFS(Resultados_Dic3!R$3:R$99980,Resultados_Dic3!$F$3:$F$99980,Produccion_UO!$K1097,Resultados_Dic3!$D$3:$D$99980,Produccion_UO!$K$1050,Resultados_Dic3!$E$3:$E$99980,Produccion_UO!$J1097,Resultados_Dic3!$A$3:$A$99980,Produccion_UO!$H1097)*$I$1056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X1097" s="21">
        <f>+SUMIFS(Resultados_Dic3!S$3:S$99980,Resultados_Dic3!$F$3:$F$99980,Produccion_UO!$K1097,Resultados_Dic3!$D$3:$D$99980,Produccion_UO!$K$1050,Resultados_Dic3!$E$3:$E$99980,Produccion_UO!$J1097,Resultados_Dic3!$A$3:$A$99980,Produccion_UO!$H1097)*$I$1056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Y1097" s="21">
        <f>+SUMIFS(Resultados_Dic3!T$3:T$99980,Resultados_Dic3!$F$3:$F$99980,Produccion_UO!$K1097,Resultados_Dic3!$D$3:$D$99980,Produccion_UO!$K$1050,Resultados_Dic3!$E$3:$E$99980,Produccion_UO!$J1097,Resultados_Dic3!$A$3:$A$99980,Produccion_UO!$H1097)*$I$1056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Z1097" s="21">
        <f>+SUMIFS(Resultados_Dic3!U$3:U$99980,Resultados_Dic3!$F$3:$F$99980,Produccion_UO!$K1097,Resultados_Dic3!$D$3:$D$99980,Produccion_UO!$K$1050,Resultados_Dic3!$E$3:$E$99980,Produccion_UO!$J1097,Resultados_Dic3!$A$3:$A$99980,Produccion_UO!$H1097)*$I$1056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A1097" s="21">
        <f>+SUMIFS(Resultados_Dic3!V$3:V$99980,Resultados_Dic3!$F$3:$F$99980,Produccion_UO!$K1097,Resultados_Dic3!$D$3:$D$99980,Produccion_UO!$K$1050,Resultados_Dic3!$E$3:$E$99980,Produccion_UO!$J1097,Resultados_Dic3!$A$3:$A$99980,Produccion_UO!$H1097)*$I$1056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B1097" s="21">
        <f>+SUMIFS(Resultados_Dic3!W$3:W$99980,Resultados_Dic3!$F$3:$F$99980,Produccion_UO!$K1097,Resultados_Dic3!$D$3:$D$99980,Produccion_UO!$K$1050,Resultados_Dic3!$E$3:$E$99980,Produccion_UO!$J1097,Resultados_Dic3!$A$3:$A$99980,Produccion_UO!$H1097)*$I$1056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C1097" s="21">
        <f>+SUMIFS(Resultados_Dic3!X$3:X$99980,Resultados_Dic3!$F$3:$F$99980,Produccion_UO!$K1097,Resultados_Dic3!$D$3:$D$99980,Produccion_UO!$K$1050,Resultados_Dic3!$E$3:$E$99980,Produccion_UO!$J1097,Resultados_Dic3!$A$3:$A$99980,Produccion_UO!$H1097)*$I$1056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D1097" s="21">
        <f>+SUMIFS(Resultados_Dic3!Y$3:Y$99980,Resultados_Dic3!$F$3:$F$99980,Produccion_UO!$K1097,Resultados_Dic3!$D$3:$D$99980,Produccion_UO!$K$1050,Resultados_Dic3!$E$3:$E$99980,Produccion_UO!$J1097,Resultados_Dic3!$A$3:$A$99980,Produccion_UO!$H1097)*$I$1056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E1097" s="21">
        <f>+SUMIFS(Resultados_Dic3!Z$3:Z$99980,Resultados_Dic3!$F$3:$F$99980,Produccion_UO!$K1097,Resultados_Dic3!$D$3:$D$99980,Produccion_UO!$K$1050,Resultados_Dic3!$E$3:$E$99980,Produccion_UO!$J1097,Resultados_Dic3!$A$3:$A$99980,Produccion_UO!$H1097)*$I$1056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F1097" s="21">
        <f>+SUMIFS(Resultados_Dic3!AA$3:AA$99980,Resultados_Dic3!$F$3:$F$99980,Produccion_UO!$K1097,Resultados_Dic3!$D$3:$D$99980,Produccion_UO!$K$1050,Resultados_Dic3!$E$3:$E$99980,Produccion_UO!$J1097,Resultados_Dic3!$A$3:$A$99980,Produccion_UO!$H1097)*$I$1056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G1097" s="21">
        <f>+SUMIFS(Resultados_Dic3!AB$3:AB$99980,Resultados_Dic3!$F$3:$F$99980,Produccion_UO!$K1097,Resultados_Dic3!$D$3:$D$99980,Produccion_UO!$K$1050,Resultados_Dic3!$E$3:$E$99980,Produccion_UO!$J1097,Resultados_Dic3!$A$3:$A$99980,Produccion_UO!$H1097)*$I$1056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H1097" s="21">
        <f>+SUMIFS(Resultados_Dic3!AC$3:AC$99980,Resultados_Dic3!$F$3:$F$99980,Produccion_UO!$K1097,Resultados_Dic3!$D$3:$D$99980,Produccion_UO!$K$1050,Resultados_Dic3!$E$3:$E$99980,Produccion_UO!$J1097,Resultados_Dic3!$A$3:$A$99980,Produccion_UO!$H1097)*$I$1056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I1097" s="21">
        <f>+SUMIFS(Resultados_Dic3!AD$3:AD$99980,Resultados_Dic3!$F$3:$F$99980,Produccion_UO!$K1097,Resultados_Dic3!$D$3:$D$99980,Produccion_UO!$K$1050,Resultados_Dic3!$E$3:$E$99980,Produccion_UO!$J1097,Resultados_Dic3!$A$3:$A$99980,Produccion_UO!$H1097)*$I$1056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J1097" s="21">
        <f>+SUMIFS(Resultados_Dic3!AE$3:AE$99980,Resultados_Dic3!$F$3:$F$99980,Produccion_UO!$K1097,Resultados_Dic3!$D$3:$D$99980,Produccion_UO!$K$1050,Resultados_Dic3!$E$3:$E$99980,Produccion_UO!$J1097,Resultados_Dic3!$A$3:$A$99980,Produccion_UO!$H1097)*$I$1056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K1097" s="21">
        <f>+SUMIFS(Resultados_Dic3!AF$3:AF$99980,Resultados_Dic3!$F$3:$F$99980,Produccion_UO!$K1097,Resultados_Dic3!$D$3:$D$99980,Produccion_UO!$K$1050,Resultados_Dic3!$E$3:$E$99980,Produccion_UO!$J1097,Resultados_Dic3!$A$3:$A$99980,Produccion_UO!$H1097)*$I$1056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L1097" s="21">
        <f>+SUMIFS(Resultados_Dic3!AG$3:AG$99980,Resultados_Dic3!$F$3:$F$99980,Produccion_UO!$K1097,Resultados_Dic3!$D$3:$D$99980,Produccion_UO!$K$1050,Resultados_Dic3!$E$3:$E$99980,Produccion_UO!$J1097,Resultados_Dic3!$A$3:$A$99980,Produccion_UO!$H1097)*$I$1056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M1097" s="21">
        <f>+SUMIFS(Resultados_Dic3!AH$3:AH$99980,Resultados_Dic3!$F$3:$F$99980,Produccion_UO!$K1097,Resultados_Dic3!$D$3:$D$99980,Produccion_UO!$K$1050,Resultados_Dic3!$E$3:$E$99980,Produccion_UO!$J1097,Resultados_Dic3!$A$3:$A$99980,Produccion_UO!$H1097)*$I$1056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N1097" s="21">
        <f>+SUMIFS(Resultados_Dic3!AI$3:AI$99980,Resultados_Dic3!$F$3:$F$99980,Produccion_UO!$K1097,Resultados_Dic3!$D$3:$D$99980,Produccion_UO!$K$1050,Resultados_Dic3!$E$3:$E$99980,Produccion_UO!$J1097,Resultados_Dic3!$A$3:$A$99980,Produccion_UO!$H1097)*$I$1056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O1097" s="21">
        <f>+SUMIFS(Resultados_Dic3!AJ$3:AJ$99980,Resultados_Dic3!$F$3:$F$99980,Produccion_UO!$K1097,Resultados_Dic3!$D$3:$D$99980,Produccion_UO!$K$1050,Resultados_Dic3!$E$3:$E$99980,Produccion_UO!$J1097,Resultados_Dic3!$A$3:$A$99980,Produccion_UO!$H1097)*$I$1056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P1097" s="21">
        <f>+SUMIFS(Resultados_Dic3!AK$3:AK$99980,Resultados_Dic3!$F$3:$F$99980,Produccion_UO!$K1097,Resultados_Dic3!$D$3:$D$99980,Produccion_UO!$K$1050,Resultados_Dic3!$E$3:$E$99980,Produccion_UO!$J1097,Resultados_Dic3!$A$3:$A$99980,Produccion_UO!$H1097)*$I$1056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Q1097" s="21">
        <f>+SUMIFS(Resultados_Dic3!AL$3:AL$99980,Resultados_Dic3!$F$3:$F$99980,Produccion_UO!$K1097,Resultados_Dic3!$D$3:$D$99980,Produccion_UO!$K$1050,Resultados_Dic3!$E$3:$E$99980,Produccion_UO!$J1097,Resultados_Dic3!$A$3:$A$99980,Produccion_UO!$H1097)*$I$1056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R1097" s="21">
        <f>+SUMIFS(Resultados_Dic3!AM$3:AM$99980,Resultados_Dic3!$F$3:$F$99980,Produccion_UO!$K1097,Resultados_Dic3!$D$3:$D$99980,Produccion_UO!$K$1050,Resultados_Dic3!$E$3:$E$99980,Produccion_UO!$J1097,Resultados_Dic3!$A$3:$A$99980,Produccion_UO!$H1097)*$I$1056</f>
        <v>3.4787057895340037</v>
      </c>
    </row>
    <row r="1098" spans="6:44" x14ac:dyDescent="0.25">
      <c r="H1098" s="17" t="str">
        <f t="shared" si="272"/>
        <v>DIC5</v>
      </c>
      <c r="I1098" s="24"/>
      <c r="J1098" s="24" t="s">
        <v>61</v>
      </c>
      <c r="K1098" s="108" t="s">
        <v>271</v>
      </c>
      <c r="L1098" s="298" t="s">
        <v>802</v>
      </c>
      <c r="M1098" s="21">
        <f>+SUMIFS(Resultados_Dic3!H$3:H$99980,Resultados_Dic3!$F$3:$F$99980,Produccion_UO!$K1098,Resultados_Dic3!$D$3:$D$99980,Produccion_UO!$K$1050,Resultados_Dic3!$E$3:$E$99980,Produccion_UO!$J1098,Resultados_Dic3!$A$3:$A$99980,Produccion_UO!$H1098)*$I$1057</f>
        <v>8.5769494112045628</v>
      </c>
      <c r="N1098" s="21">
        <f>+SUMIFS(Resultados_Dic3!I$3:I$99980,Resultados_Dic3!$F$3:$F$99980,Produccion_UO!$K1098,Resultados_Dic3!$D$3:$D$99980,Produccion_UO!$K$1050,Resultados_Dic3!$E$3:$E$99980,Produccion_UO!$J1098,Resultados_Dic3!$A$3:$A$99980,Produccion_UO!$H1098)*$I$1057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O1098" s="21">
        <f>+SUMIFS(Resultados_Dic3!J$3:J$99980,Resultados_Dic3!$F$3:$F$99980,Produccion_UO!$K1098,Resultados_Dic3!$D$3:$D$99980,Produccion_UO!$K$1050,Resultados_Dic3!$E$3:$E$99980,Produccion_UO!$J1098,Resultados_Dic3!$A$3:$A$99980,Produccion_UO!$H1098)*$I$1057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P1098" s="21">
        <f>+SUMIFS(Resultados_Dic3!K$3:K$99980,Resultados_Dic3!$F$3:$F$99980,Produccion_UO!$K1098,Resultados_Dic3!$D$3:$D$99980,Produccion_UO!$K$1050,Resultados_Dic3!$E$3:$E$99980,Produccion_UO!$J1098,Resultados_Dic3!$A$3:$A$99980,Produccion_UO!$H1098)*$I$1057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Q1098" s="21">
        <f>+SUMIFS(Resultados_Dic3!L$3:L$99980,Resultados_Dic3!$F$3:$F$99980,Produccion_UO!$K1098,Resultados_Dic3!$D$3:$D$99980,Produccion_UO!$K$1050,Resultados_Dic3!$E$3:$E$99980,Produccion_UO!$J1098,Resultados_Dic3!$A$3:$A$99980,Produccion_UO!$H1098)*$I$1057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R1098" s="21">
        <f>+SUMIFS(Resultados_Dic3!M$3:M$99980,Resultados_Dic3!$F$3:$F$99980,Produccion_UO!$K1098,Resultados_Dic3!$D$3:$D$99980,Produccion_UO!$K$1050,Resultados_Dic3!$E$3:$E$99980,Produccion_UO!$J1098,Resultados_Dic3!$A$3:$A$99980,Produccion_UO!$H1098)*$I$1057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S1098" s="21">
        <f>+SUMIFS(Resultados_Dic3!N$3:N$99980,Resultados_Dic3!$F$3:$F$99980,Produccion_UO!$K1098,Resultados_Dic3!$D$3:$D$99980,Produccion_UO!$K$1050,Resultados_Dic3!$E$3:$E$99980,Produccion_UO!$J1098,Resultados_Dic3!$A$3:$A$99980,Produccion_UO!$H1098)*$I$1057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T1098" s="21">
        <f>+SUMIFS(Resultados_Dic3!O$3:O$99980,Resultados_Dic3!$F$3:$F$99980,Produccion_UO!$K1098,Resultados_Dic3!$D$3:$D$99980,Produccion_UO!$K$1050,Resultados_Dic3!$E$3:$E$99980,Produccion_UO!$J1098,Resultados_Dic3!$A$3:$A$99980,Produccion_UO!$H1098)*$I$1057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U1098" s="21">
        <f>+SUMIFS(Resultados_Dic3!P$3:P$99980,Resultados_Dic3!$F$3:$F$99980,Produccion_UO!$K1098,Resultados_Dic3!$D$3:$D$99980,Produccion_UO!$K$1050,Resultados_Dic3!$E$3:$E$99980,Produccion_UO!$J1098,Resultados_Dic3!$A$3:$A$99980,Produccion_UO!$H1098)*$I$1057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V1098" s="21">
        <f>+SUMIFS(Resultados_Dic3!Q$3:Q$99980,Resultados_Dic3!$F$3:$F$99980,Produccion_UO!$K1098,Resultados_Dic3!$D$3:$D$99980,Produccion_UO!$K$1050,Resultados_Dic3!$E$3:$E$99980,Produccion_UO!$J1098,Resultados_Dic3!$A$3:$A$99980,Produccion_UO!$H1098)*$I$1057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W1098" s="21">
        <f>+SUMIFS(Resultados_Dic3!R$3:R$99980,Resultados_Dic3!$F$3:$F$99980,Produccion_UO!$K1098,Resultados_Dic3!$D$3:$D$99980,Produccion_UO!$K$1050,Resultados_Dic3!$E$3:$E$99980,Produccion_UO!$J1098,Resultados_Dic3!$A$3:$A$99980,Produccion_UO!$H1098)*$I$1057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X1098" s="21">
        <f>+SUMIFS(Resultados_Dic3!S$3:S$99980,Resultados_Dic3!$F$3:$F$99980,Produccion_UO!$K1098,Resultados_Dic3!$D$3:$D$99980,Produccion_UO!$K$1050,Resultados_Dic3!$E$3:$E$99980,Produccion_UO!$J1098,Resultados_Dic3!$A$3:$A$99980,Produccion_UO!$H1098)*$I$1057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Y1098" s="21">
        <f>+SUMIFS(Resultados_Dic3!T$3:T$99980,Resultados_Dic3!$F$3:$F$99980,Produccion_UO!$K1098,Resultados_Dic3!$D$3:$D$99980,Produccion_UO!$K$1050,Resultados_Dic3!$E$3:$E$99980,Produccion_UO!$J1098,Resultados_Dic3!$A$3:$A$99980,Produccion_UO!$H1098)*$I$1057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Z1098" s="21">
        <f>+SUMIFS(Resultados_Dic3!U$3:U$99980,Resultados_Dic3!$F$3:$F$99980,Produccion_UO!$K1098,Resultados_Dic3!$D$3:$D$99980,Produccion_UO!$K$1050,Resultados_Dic3!$E$3:$E$99980,Produccion_UO!$J1098,Resultados_Dic3!$A$3:$A$99980,Produccion_UO!$H1098)*$I$1057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A1098" s="21">
        <f>+SUMIFS(Resultados_Dic3!V$3:V$99980,Resultados_Dic3!$F$3:$F$99980,Produccion_UO!$K1098,Resultados_Dic3!$D$3:$D$99980,Produccion_UO!$K$1050,Resultados_Dic3!$E$3:$E$99980,Produccion_UO!$J1098,Resultados_Dic3!$A$3:$A$99980,Produccion_UO!$H1098)*$I$1057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B1098" s="21">
        <f>+SUMIFS(Resultados_Dic3!W$3:W$99980,Resultados_Dic3!$F$3:$F$99980,Produccion_UO!$K1098,Resultados_Dic3!$D$3:$D$99980,Produccion_UO!$K$1050,Resultados_Dic3!$E$3:$E$99980,Produccion_UO!$J1098,Resultados_Dic3!$A$3:$A$99980,Produccion_UO!$H1098)*$I$1057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C1098" s="21">
        <f>+SUMIFS(Resultados_Dic3!X$3:X$99980,Resultados_Dic3!$F$3:$F$99980,Produccion_UO!$K1098,Resultados_Dic3!$D$3:$D$99980,Produccion_UO!$K$1050,Resultados_Dic3!$E$3:$E$99980,Produccion_UO!$J1098,Resultados_Dic3!$A$3:$A$99980,Produccion_UO!$H1098)*$I$1057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D1098" s="21">
        <f>+SUMIFS(Resultados_Dic3!Y$3:Y$99980,Resultados_Dic3!$F$3:$F$99980,Produccion_UO!$K1098,Resultados_Dic3!$D$3:$D$99980,Produccion_UO!$K$1050,Resultados_Dic3!$E$3:$E$99980,Produccion_UO!$J1098,Resultados_Dic3!$A$3:$A$99980,Produccion_UO!$H1098)*$I$1057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E1098" s="21">
        <f>+SUMIFS(Resultados_Dic3!Z$3:Z$99980,Resultados_Dic3!$F$3:$F$99980,Produccion_UO!$K1098,Resultados_Dic3!$D$3:$D$99980,Produccion_UO!$K$1050,Resultados_Dic3!$E$3:$E$99980,Produccion_UO!$J1098,Resultados_Dic3!$A$3:$A$99980,Produccion_UO!$H1098)*$I$1057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F1098" s="21">
        <f>+SUMIFS(Resultados_Dic3!AA$3:AA$99980,Resultados_Dic3!$F$3:$F$99980,Produccion_UO!$K1098,Resultados_Dic3!$D$3:$D$99980,Produccion_UO!$K$1050,Resultados_Dic3!$E$3:$E$99980,Produccion_UO!$J1098,Resultados_Dic3!$A$3:$A$99980,Produccion_UO!$H1098)*$I$1057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G1098" s="21">
        <f>+SUMIFS(Resultados_Dic3!AB$3:AB$99980,Resultados_Dic3!$F$3:$F$99980,Produccion_UO!$K1098,Resultados_Dic3!$D$3:$D$99980,Produccion_UO!$K$1050,Resultados_Dic3!$E$3:$E$99980,Produccion_UO!$J1098,Resultados_Dic3!$A$3:$A$99980,Produccion_UO!$H1098)*$I$1057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H1098" s="21">
        <f>+SUMIFS(Resultados_Dic3!AC$3:AC$99980,Resultados_Dic3!$F$3:$F$99980,Produccion_UO!$K1098,Resultados_Dic3!$D$3:$D$99980,Produccion_UO!$K$1050,Resultados_Dic3!$E$3:$E$99980,Produccion_UO!$J1098,Resultados_Dic3!$A$3:$A$99980,Produccion_UO!$H1098)*$I$1057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I1098" s="21">
        <f>+SUMIFS(Resultados_Dic3!AD$3:AD$99980,Resultados_Dic3!$F$3:$F$99980,Produccion_UO!$K1098,Resultados_Dic3!$D$3:$D$99980,Produccion_UO!$K$1050,Resultados_Dic3!$E$3:$E$99980,Produccion_UO!$J1098,Resultados_Dic3!$A$3:$A$99980,Produccion_UO!$H1098)*$I$1057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J1098" s="21">
        <f>+SUMIFS(Resultados_Dic3!AE$3:AE$99980,Resultados_Dic3!$F$3:$F$99980,Produccion_UO!$K1098,Resultados_Dic3!$D$3:$D$99980,Produccion_UO!$K$1050,Resultados_Dic3!$E$3:$E$99980,Produccion_UO!$J1098,Resultados_Dic3!$A$3:$A$99980,Produccion_UO!$H1098)*$I$1057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K1098" s="21">
        <f>+SUMIFS(Resultados_Dic3!AF$3:AF$99980,Resultados_Dic3!$F$3:$F$99980,Produccion_UO!$K1098,Resultados_Dic3!$D$3:$D$99980,Produccion_UO!$K$1050,Resultados_Dic3!$E$3:$E$99980,Produccion_UO!$J1098,Resultados_Dic3!$A$3:$A$99980,Produccion_UO!$H1098)*$I$1057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L1098" s="21">
        <f>+SUMIFS(Resultados_Dic3!AG$3:AG$99980,Resultados_Dic3!$F$3:$F$99980,Produccion_UO!$K1098,Resultados_Dic3!$D$3:$D$99980,Produccion_UO!$K$1050,Resultados_Dic3!$E$3:$E$99980,Produccion_UO!$J1098,Resultados_Dic3!$A$3:$A$99980,Produccion_UO!$H1098)*$I$1057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M1098" s="21">
        <f>+SUMIFS(Resultados_Dic3!AH$3:AH$99980,Resultados_Dic3!$F$3:$F$99980,Produccion_UO!$K1098,Resultados_Dic3!$D$3:$D$99980,Produccion_UO!$K$1050,Resultados_Dic3!$E$3:$E$99980,Produccion_UO!$J1098,Resultados_Dic3!$A$3:$A$99980,Produccion_UO!$H1098)*$I$1057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N1098" s="21">
        <f>+SUMIFS(Resultados_Dic3!AI$3:AI$99980,Resultados_Dic3!$F$3:$F$99980,Produccion_UO!$K1098,Resultados_Dic3!$D$3:$D$99980,Produccion_UO!$K$1050,Resultados_Dic3!$E$3:$E$99980,Produccion_UO!$J1098,Resultados_Dic3!$A$3:$A$99980,Produccion_UO!$H1098)*$I$1057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O1098" s="21">
        <f>+SUMIFS(Resultados_Dic3!AJ$3:AJ$99980,Resultados_Dic3!$F$3:$F$99980,Produccion_UO!$K1098,Resultados_Dic3!$D$3:$D$99980,Produccion_UO!$K$1050,Resultados_Dic3!$E$3:$E$99980,Produccion_UO!$J1098,Resultados_Dic3!$A$3:$A$99980,Produccion_UO!$H1098)*$I$1057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P1098" s="21">
        <f>+SUMIFS(Resultados_Dic3!AK$3:AK$99980,Resultados_Dic3!$F$3:$F$99980,Produccion_UO!$K1098,Resultados_Dic3!$D$3:$D$99980,Produccion_UO!$K$1050,Resultados_Dic3!$E$3:$E$99980,Produccion_UO!$J1098,Resultados_Dic3!$A$3:$A$99980,Produccion_UO!$H1098)*$I$1057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Q1098" s="21">
        <f>+SUMIFS(Resultados_Dic3!AL$3:AL$99980,Resultados_Dic3!$F$3:$F$99980,Produccion_UO!$K1098,Resultados_Dic3!$D$3:$D$99980,Produccion_UO!$K$1050,Resultados_Dic3!$E$3:$E$99980,Produccion_UO!$J1098,Resultados_Dic3!$A$3:$A$99980,Produccion_UO!$H1098)*$I$1057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R1098" s="21">
        <f>+SUMIFS(Resultados_Dic3!AM$3:AM$99980,Resultados_Dic3!$F$3:$F$99980,Produccion_UO!$K1098,Resultados_Dic3!$D$3:$D$99980,Produccion_UO!$K$1050,Resultados_Dic3!$E$3:$E$99980,Produccion_UO!$J1098,Resultados_Dic3!$A$3:$A$99980,Produccion_UO!$H1098)*$I$1057</f>
        <v>9.8089540384315548</v>
      </c>
    </row>
    <row r="1099" spans="6:44" x14ac:dyDescent="0.25">
      <c r="H1099" s="17" t="str">
        <f t="shared" si="272"/>
        <v>DIC5</v>
      </c>
      <c r="I1099" s="24"/>
      <c r="J1099" s="24" t="s">
        <v>32</v>
      </c>
      <c r="K1099" s="108" t="s">
        <v>271</v>
      </c>
      <c r="L1099" s="298" t="s">
        <v>32</v>
      </c>
      <c r="M1099" s="21">
        <f>+SUMIFS(Resultados_Dic3!H$3:H$99980,Resultados_Dic3!$F$3:$F$99980,Produccion_UO!$K1099,Resultados_Dic3!$D$3:$D$99980,Produccion_UO!$K$1050,Resultados_Dic3!$E$3:$E$99980,Produccion_UO!$J1099,Resultados_Dic3!$A$3:$A$99980,Produccion_UO!$H1099)*$I$1058</f>
        <v>0</v>
      </c>
      <c r="N1099" s="21">
        <f>+SUMIFS(Resultados_Dic3!I$3:I$99980,Resultados_Dic3!$F$3:$F$99980,Produccion_UO!$K1099,Resultados_Dic3!$D$3:$D$99980,Produccion_UO!$K$1050,Resultados_Dic3!$E$3:$E$99980,Produccion_UO!$J1099,Resultados_Dic3!$A$3:$A$99980,Produccion_UO!$H1099)*$I$1058</f>
        <v>0</v>
      </c>
      <c r="O1099" s="21">
        <f>+SUMIFS(Resultados_Dic3!J$3:J$99980,Resultados_Dic3!$F$3:$F$99980,Produccion_UO!$K1099,Resultados_Dic3!$D$3:$D$99980,Produccion_UO!$K$1050,Resultados_Dic3!$E$3:$E$99980,Produccion_UO!$J1099,Resultados_Dic3!$A$3:$A$99980,Produccion_UO!$H1099)*$I$1058</f>
        <v>0</v>
      </c>
      <c r="P1099" s="21">
        <f>+SUMIFS(Resultados_Dic3!K$3:K$99980,Resultados_Dic3!$F$3:$F$99980,Produccion_UO!$K1099,Resultados_Dic3!$D$3:$D$99980,Produccion_UO!$K$1050,Resultados_Dic3!$E$3:$E$99980,Produccion_UO!$J1099,Resultados_Dic3!$A$3:$A$99980,Produccion_UO!$H1099)*$I$1058</f>
        <v>0</v>
      </c>
      <c r="Q1099" s="21">
        <f>+SUMIFS(Resultados_Dic3!L$3:L$99980,Resultados_Dic3!$F$3:$F$99980,Produccion_UO!$K1099,Resultados_Dic3!$D$3:$D$99980,Produccion_UO!$K$1050,Resultados_Dic3!$E$3:$E$99980,Produccion_UO!$J1099,Resultados_Dic3!$A$3:$A$99980,Produccion_UO!$H1099)*$I$1058</f>
        <v>0</v>
      </c>
      <c r="R1099" s="21">
        <f>+SUMIFS(Resultados_Dic3!M$3:M$99980,Resultados_Dic3!$F$3:$F$99980,Produccion_UO!$K1099,Resultados_Dic3!$D$3:$D$99980,Produccion_UO!$K$1050,Resultados_Dic3!$E$3:$E$99980,Produccion_UO!$J1099,Resultados_Dic3!$A$3:$A$99980,Produccion_UO!$H1099)*$I$1058</f>
        <v>0</v>
      </c>
      <c r="S1099" s="21">
        <f>+SUMIFS(Resultados_Dic3!N$3:N$99980,Resultados_Dic3!$F$3:$F$99980,Produccion_UO!$K1099,Resultados_Dic3!$D$3:$D$99980,Produccion_UO!$K$1050,Resultados_Dic3!$E$3:$E$99980,Produccion_UO!$J1099,Resultados_Dic3!$A$3:$A$99980,Produccion_UO!$H1099)*$I$1058</f>
        <v>0</v>
      </c>
      <c r="T1099" s="21">
        <f>+SUMIFS(Resultados_Dic3!O$3:O$99980,Resultados_Dic3!$F$3:$F$99980,Produccion_UO!$K1099,Resultados_Dic3!$D$3:$D$99980,Produccion_UO!$K$1050,Resultados_Dic3!$E$3:$E$99980,Produccion_UO!$J1099,Resultados_Dic3!$A$3:$A$99980,Produccion_UO!$H1099)*$I$1058</f>
        <v>0</v>
      </c>
      <c r="U1099" s="21">
        <f>+SUMIFS(Resultados_Dic3!P$3:P$99980,Resultados_Dic3!$F$3:$F$99980,Produccion_UO!$K1099,Resultados_Dic3!$D$3:$D$99980,Produccion_UO!$K$1050,Resultados_Dic3!$E$3:$E$99980,Produccion_UO!$J1099,Resultados_Dic3!$A$3:$A$99980,Produccion_UO!$H1099)*$I$1058</f>
        <v>0</v>
      </c>
      <c r="V1099" s="21">
        <f>+SUMIFS(Resultados_Dic3!Q$3:Q$99980,Resultados_Dic3!$F$3:$F$99980,Produccion_UO!$K1099,Resultados_Dic3!$D$3:$D$99980,Produccion_UO!$K$1050,Resultados_Dic3!$E$3:$E$99980,Produccion_UO!$J1099,Resultados_Dic3!$A$3:$A$99980,Produccion_UO!$H1099)*$I$1058</f>
        <v>0</v>
      </c>
      <c r="W1099" s="21">
        <f>+SUMIFS(Resultados_Dic3!R$3:R$99980,Resultados_Dic3!$F$3:$F$99980,Produccion_UO!$K1099,Resultados_Dic3!$D$3:$D$99980,Produccion_UO!$K$1050,Resultados_Dic3!$E$3:$E$99980,Produccion_UO!$J1099,Resultados_Dic3!$A$3:$A$99980,Produccion_UO!$H1099)*$I$1058</f>
        <v>0</v>
      </c>
      <c r="X1099" s="21">
        <f>+SUMIFS(Resultados_Dic3!S$3:S$99980,Resultados_Dic3!$F$3:$F$99980,Produccion_UO!$K1099,Resultados_Dic3!$D$3:$D$99980,Produccion_UO!$K$1050,Resultados_Dic3!$E$3:$E$99980,Produccion_UO!$J1099,Resultados_Dic3!$A$3:$A$99980,Produccion_UO!$H1099)*$I$1058</f>
        <v>0</v>
      </c>
      <c r="Y1099" s="21">
        <f>+SUMIFS(Resultados_Dic3!T$3:T$99980,Resultados_Dic3!$F$3:$F$99980,Produccion_UO!$K1099,Resultados_Dic3!$D$3:$D$99980,Produccion_UO!$K$1050,Resultados_Dic3!$E$3:$E$99980,Produccion_UO!$J1099,Resultados_Dic3!$A$3:$A$99980,Produccion_UO!$H1099)*$I$1058</f>
        <v>0</v>
      </c>
      <c r="Z1099" s="21">
        <f>+SUMIFS(Resultados_Dic3!U$3:U$99980,Resultados_Dic3!$F$3:$F$99980,Produccion_UO!$K1099,Resultados_Dic3!$D$3:$D$99980,Produccion_UO!$K$1050,Resultados_Dic3!$E$3:$E$99980,Produccion_UO!$J1099,Resultados_Dic3!$A$3:$A$99980,Produccion_UO!$H1099)*$I$1058</f>
        <v>0</v>
      </c>
      <c r="AA1099" s="21">
        <f>+SUMIFS(Resultados_Dic3!V$3:V$99980,Resultados_Dic3!$F$3:$F$99980,Produccion_UO!$K1099,Resultados_Dic3!$D$3:$D$99980,Produccion_UO!$K$1050,Resultados_Dic3!$E$3:$E$99980,Produccion_UO!$J1099,Resultados_Dic3!$A$3:$A$99980,Produccion_UO!$H1099)*$I$1058</f>
        <v>0</v>
      </c>
      <c r="AB1099" s="21">
        <f>+SUMIFS(Resultados_Dic3!W$3:W$99980,Resultados_Dic3!$F$3:$F$99980,Produccion_UO!$K1099,Resultados_Dic3!$D$3:$D$99980,Produccion_UO!$K$1050,Resultados_Dic3!$E$3:$E$99980,Produccion_UO!$J1099,Resultados_Dic3!$A$3:$A$99980,Produccion_UO!$H1099)*$I$1058</f>
        <v>0</v>
      </c>
      <c r="AC1099" s="21">
        <f>+SUMIFS(Resultados_Dic3!X$3:X$99980,Resultados_Dic3!$F$3:$F$99980,Produccion_UO!$K1099,Resultados_Dic3!$D$3:$D$99980,Produccion_UO!$K$1050,Resultados_Dic3!$E$3:$E$99980,Produccion_UO!$J1099,Resultados_Dic3!$A$3:$A$99980,Produccion_UO!$H1099)*$I$1058</f>
        <v>0</v>
      </c>
      <c r="AD1099" s="21">
        <f>+SUMIFS(Resultados_Dic3!Y$3:Y$99980,Resultados_Dic3!$F$3:$F$99980,Produccion_UO!$K1099,Resultados_Dic3!$D$3:$D$99980,Produccion_UO!$K$1050,Resultados_Dic3!$E$3:$E$99980,Produccion_UO!$J1099,Resultados_Dic3!$A$3:$A$99980,Produccion_UO!$H1099)*$I$1058</f>
        <v>0</v>
      </c>
      <c r="AE1099" s="21">
        <f>+SUMIFS(Resultados_Dic3!Z$3:Z$99980,Resultados_Dic3!$F$3:$F$99980,Produccion_UO!$K1099,Resultados_Dic3!$D$3:$D$99980,Produccion_UO!$K$1050,Resultados_Dic3!$E$3:$E$99980,Produccion_UO!$J1099,Resultados_Dic3!$A$3:$A$99980,Produccion_UO!$H1099)*$I$1058</f>
        <v>0</v>
      </c>
      <c r="AF1099" s="21">
        <f>+SUMIFS(Resultados_Dic3!AA$3:AA$99980,Resultados_Dic3!$F$3:$F$99980,Produccion_UO!$K1099,Resultados_Dic3!$D$3:$D$99980,Produccion_UO!$K$1050,Resultados_Dic3!$E$3:$E$99980,Produccion_UO!$J1099,Resultados_Dic3!$A$3:$A$99980,Produccion_UO!$H1099)*$I$1058</f>
        <v>0</v>
      </c>
      <c r="AG1099" s="21">
        <f>+SUMIFS(Resultados_Dic3!AB$3:AB$99980,Resultados_Dic3!$F$3:$F$99980,Produccion_UO!$K1099,Resultados_Dic3!$D$3:$D$99980,Produccion_UO!$K$1050,Resultados_Dic3!$E$3:$E$99980,Produccion_UO!$J1099,Resultados_Dic3!$A$3:$A$99980,Produccion_UO!$H1099)*$I$1058</f>
        <v>0</v>
      </c>
      <c r="AH1099" s="21">
        <f>+SUMIFS(Resultados_Dic3!AC$3:AC$99980,Resultados_Dic3!$F$3:$F$99980,Produccion_UO!$K1099,Resultados_Dic3!$D$3:$D$99980,Produccion_UO!$K$1050,Resultados_Dic3!$E$3:$E$99980,Produccion_UO!$J1099,Resultados_Dic3!$A$3:$A$99980,Produccion_UO!$H1099)*$I$1058</f>
        <v>0</v>
      </c>
      <c r="AI1099" s="21">
        <f>+SUMIFS(Resultados_Dic3!AD$3:AD$99980,Resultados_Dic3!$F$3:$F$99980,Produccion_UO!$K1099,Resultados_Dic3!$D$3:$D$99980,Produccion_UO!$K$1050,Resultados_Dic3!$E$3:$E$99980,Produccion_UO!$J1099,Resultados_Dic3!$A$3:$A$99980,Produccion_UO!$H1099)*$I$1058</f>
        <v>0</v>
      </c>
      <c r="AJ1099" s="21">
        <f>+SUMIFS(Resultados_Dic3!AE$3:AE$99980,Resultados_Dic3!$F$3:$F$99980,Produccion_UO!$K1099,Resultados_Dic3!$D$3:$D$99980,Produccion_UO!$K$1050,Resultados_Dic3!$E$3:$E$99980,Produccion_UO!$J1099,Resultados_Dic3!$A$3:$A$99980,Produccion_UO!$H1099)*$I$1058</f>
        <v>0</v>
      </c>
      <c r="AK1099" s="21">
        <f>+SUMIFS(Resultados_Dic3!AF$3:AF$99980,Resultados_Dic3!$F$3:$F$99980,Produccion_UO!$K1099,Resultados_Dic3!$D$3:$D$99980,Produccion_UO!$K$1050,Resultados_Dic3!$E$3:$E$99980,Produccion_UO!$J1099,Resultados_Dic3!$A$3:$A$99980,Produccion_UO!$H1099)*$I$1058</f>
        <v>0</v>
      </c>
      <c r="AL1099" s="21">
        <f>+SUMIFS(Resultados_Dic3!AG$3:AG$99980,Resultados_Dic3!$F$3:$F$99980,Produccion_UO!$K1099,Resultados_Dic3!$D$3:$D$99980,Produccion_UO!$K$1050,Resultados_Dic3!$E$3:$E$99980,Produccion_UO!$J1099,Resultados_Dic3!$A$3:$A$99980,Produccion_UO!$H1099)*$I$1058</f>
        <v>0</v>
      </c>
      <c r="AM1099" s="21">
        <f>+SUMIFS(Resultados_Dic3!AH$3:AH$99980,Resultados_Dic3!$F$3:$F$99980,Produccion_UO!$K1099,Resultados_Dic3!$D$3:$D$99980,Produccion_UO!$K$1050,Resultados_Dic3!$E$3:$E$99980,Produccion_UO!$J1099,Resultados_Dic3!$A$3:$A$99980,Produccion_UO!$H1099)*$I$1058</f>
        <v>0</v>
      </c>
      <c r="AN1099" s="21">
        <f>+SUMIFS(Resultados_Dic3!AI$3:AI$99980,Resultados_Dic3!$F$3:$F$99980,Produccion_UO!$K1099,Resultados_Dic3!$D$3:$D$99980,Produccion_UO!$K$1050,Resultados_Dic3!$E$3:$E$99980,Produccion_UO!$J1099,Resultados_Dic3!$A$3:$A$99980,Produccion_UO!$H1099)*$I$1058</f>
        <v>0</v>
      </c>
      <c r="AO1099" s="21">
        <f>+SUMIFS(Resultados_Dic3!AJ$3:AJ$99980,Resultados_Dic3!$F$3:$F$99980,Produccion_UO!$K1099,Resultados_Dic3!$D$3:$D$99980,Produccion_UO!$K$1050,Resultados_Dic3!$E$3:$E$99980,Produccion_UO!$J1099,Resultados_Dic3!$A$3:$A$99980,Produccion_UO!$H1099)*$I$1058</f>
        <v>0</v>
      </c>
      <c r="AP1099" s="21">
        <f>+SUMIFS(Resultados_Dic3!AK$3:AK$99980,Resultados_Dic3!$F$3:$F$99980,Produccion_UO!$K1099,Resultados_Dic3!$D$3:$D$99980,Produccion_UO!$K$1050,Resultados_Dic3!$E$3:$E$99980,Produccion_UO!$J1099,Resultados_Dic3!$A$3:$A$99980,Produccion_UO!$H1099)*$I$1058</f>
        <v>0</v>
      </c>
      <c r="AQ1099" s="21">
        <f>+SUMIFS(Resultados_Dic3!AL$3:AL$99980,Resultados_Dic3!$F$3:$F$99980,Produccion_UO!$K1099,Resultados_Dic3!$D$3:$D$99980,Produccion_UO!$K$1050,Resultados_Dic3!$E$3:$E$99980,Produccion_UO!$J1099,Resultados_Dic3!$A$3:$A$99980,Produccion_UO!$H1099)*$I$1058</f>
        <v>0</v>
      </c>
      <c r="AR1099" s="21">
        <f>+SUMIFS(Resultados_Dic3!AM$3:AM$99980,Resultados_Dic3!$F$3:$F$99980,Produccion_UO!$K1099,Resultados_Dic3!$D$3:$D$99980,Produccion_UO!$K$1050,Resultados_Dic3!$E$3:$E$99980,Produccion_UO!$J1099,Resultados_Dic3!$A$3:$A$99980,Produccion_UO!$H1099)*$I$1058</f>
        <v>0</v>
      </c>
    </row>
    <row r="1100" spans="6:44" s="15" customFormat="1" x14ac:dyDescent="0.25">
      <c r="F1100" s="96"/>
      <c r="H1100" s="17" t="str">
        <f t="shared" si="272"/>
        <v>DIC5</v>
      </c>
      <c r="I1100" s="237"/>
      <c r="J1100" s="237" t="s">
        <v>157</v>
      </c>
      <c r="K1100" s="238" t="s">
        <v>271</v>
      </c>
      <c r="L1100" s="310" t="s">
        <v>755</v>
      </c>
      <c r="M1100" s="78">
        <f>+SUMIFS(Resultados_Dic3!H$3:H$99980,Resultados_Dic3!$F$3:$F$99980,Produccion_UO!$K1100,Resultados_Dic3!$D$3:$D$99980,Produccion_UO!$K$1050,Resultados_Dic3!$E$3:$E$99980,Produccion_UO!$J1100,Resultados_Dic3!$A$3:$A$99980,Produccion_UO!$H1100)*$I$1058</f>
        <v>22971.616193785714</v>
      </c>
      <c r="N1100" s="78">
        <f>+SUMIFS(Resultados_Dic3!I$3:I$99980,Resultados_Dic3!$F$3:$F$99980,Produccion_UO!$K1100,Resultados_Dic3!$D$3:$D$99980,Produccion_UO!$K$1050,Resultados_Dic3!$E$3:$E$99980,Produccion_UO!$J1100,Resultados_Dic3!$A$3:$A$99980,Produccion_UO!$H1100)*$I$1058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O1100" s="78">
        <f>+SUMIFS(Resultados_Dic3!J$3:J$99980,Resultados_Dic3!$F$3:$F$99980,Produccion_UO!$K1100,Resultados_Dic3!$D$3:$D$99980,Produccion_UO!$K$1050,Resultados_Dic3!$E$3:$E$99980,Produccion_UO!$J1100,Resultados_Dic3!$A$3:$A$99980,Produccion_UO!$H1100)*$I$1058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P1100" s="78">
        <f>+SUMIFS(Resultados_Dic3!K$3:K$99980,Resultados_Dic3!$F$3:$F$99980,Produccion_UO!$K1100,Resultados_Dic3!$D$3:$D$99980,Produccion_UO!$K$1050,Resultados_Dic3!$E$3:$E$99980,Produccion_UO!$J1100,Resultados_Dic3!$A$3:$A$99980,Produccion_UO!$H1100)*$I$1058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Q1100" s="78">
        <f>+SUMIFS(Resultados_Dic3!L$3:L$99980,Resultados_Dic3!$F$3:$F$99980,Produccion_UO!$K1100,Resultados_Dic3!$D$3:$D$99980,Produccion_UO!$K$1050,Resultados_Dic3!$E$3:$E$99980,Produccion_UO!$J1100,Resultados_Dic3!$A$3:$A$99980,Produccion_UO!$H1100)*$I$1058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R1100" s="78">
        <f>+SUMIFS(Resultados_Dic3!M$3:M$99980,Resultados_Dic3!$F$3:$F$99980,Produccion_UO!$K1100,Resultados_Dic3!$D$3:$D$99980,Produccion_UO!$K$1050,Resultados_Dic3!$E$3:$E$99980,Produccion_UO!$J1100,Resultados_Dic3!$A$3:$A$99980,Produccion_UO!$H1100)*$I$1058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S1100" s="78">
        <f>+SUMIFS(Resultados_Dic3!N$3:N$99980,Resultados_Dic3!$F$3:$F$99980,Produccion_UO!$K1100,Resultados_Dic3!$D$3:$D$99980,Produccion_UO!$K$1050,Resultados_Dic3!$E$3:$E$99980,Produccion_UO!$J1100,Resultados_Dic3!$A$3:$A$99980,Produccion_UO!$H1100)*$I$1058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T1100" s="78">
        <f>+SUMIFS(Resultados_Dic3!O$3:O$99980,Resultados_Dic3!$F$3:$F$99980,Produccion_UO!$K1100,Resultados_Dic3!$D$3:$D$99980,Produccion_UO!$K$1050,Resultados_Dic3!$E$3:$E$99980,Produccion_UO!$J1100,Resultados_Dic3!$A$3:$A$99980,Produccion_UO!$H1100)*$I$1058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U1100" s="78">
        <f>+SUMIFS(Resultados_Dic3!P$3:P$99980,Resultados_Dic3!$F$3:$F$99980,Produccion_UO!$K1100,Resultados_Dic3!$D$3:$D$99980,Produccion_UO!$K$1050,Resultados_Dic3!$E$3:$E$99980,Produccion_UO!$J1100,Resultados_Dic3!$A$3:$A$99980,Produccion_UO!$H1100)*$I$1058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V1100" s="78">
        <f>+SUMIFS(Resultados_Dic3!Q$3:Q$99980,Resultados_Dic3!$F$3:$F$99980,Produccion_UO!$K1100,Resultados_Dic3!$D$3:$D$99980,Produccion_UO!$K$1050,Resultados_Dic3!$E$3:$E$99980,Produccion_UO!$J1100,Resultados_Dic3!$A$3:$A$99980,Produccion_UO!$H1100)*$I$1058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W1100" s="78">
        <f>+SUMIFS(Resultados_Dic3!R$3:R$99980,Resultados_Dic3!$F$3:$F$99980,Produccion_UO!$K1100,Resultados_Dic3!$D$3:$D$99980,Produccion_UO!$K$1050,Resultados_Dic3!$E$3:$E$99980,Produccion_UO!$J1100,Resultados_Dic3!$A$3:$A$99980,Produccion_UO!$H1100)*$I$1058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X1100" s="78">
        <f>+SUMIFS(Resultados_Dic3!S$3:S$99980,Resultados_Dic3!$F$3:$F$99980,Produccion_UO!$K1100,Resultados_Dic3!$D$3:$D$99980,Produccion_UO!$K$1050,Resultados_Dic3!$E$3:$E$99980,Produccion_UO!$J1100,Resultados_Dic3!$A$3:$A$99980,Produccion_UO!$H1100)*$I$1058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Y1100" s="78">
        <f>+SUMIFS(Resultados_Dic3!T$3:T$99980,Resultados_Dic3!$F$3:$F$99980,Produccion_UO!$K1100,Resultados_Dic3!$D$3:$D$99980,Produccion_UO!$K$1050,Resultados_Dic3!$E$3:$E$99980,Produccion_UO!$J1100,Resultados_Dic3!$A$3:$A$99980,Produccion_UO!$H1100)*$I$1058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Z1100" s="78">
        <f>+SUMIFS(Resultados_Dic3!U$3:U$99980,Resultados_Dic3!$F$3:$F$99980,Produccion_UO!$K1100,Resultados_Dic3!$D$3:$D$99980,Produccion_UO!$K$1050,Resultados_Dic3!$E$3:$E$99980,Produccion_UO!$J1100,Resultados_Dic3!$A$3:$A$99980,Produccion_UO!$H1100)*$I$1058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A1100" s="78">
        <f>+SUMIFS(Resultados_Dic3!V$3:V$99980,Resultados_Dic3!$F$3:$F$99980,Produccion_UO!$K1100,Resultados_Dic3!$D$3:$D$99980,Produccion_UO!$K$1050,Resultados_Dic3!$E$3:$E$99980,Produccion_UO!$J1100,Resultados_Dic3!$A$3:$A$99980,Produccion_UO!$H1100)*$I$1058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B1100" s="78">
        <f>+SUMIFS(Resultados_Dic3!W$3:W$99980,Resultados_Dic3!$F$3:$F$99980,Produccion_UO!$K1100,Resultados_Dic3!$D$3:$D$99980,Produccion_UO!$K$1050,Resultados_Dic3!$E$3:$E$99980,Produccion_UO!$J1100,Resultados_Dic3!$A$3:$A$99980,Produccion_UO!$H1100)*$I$1058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C1100" s="78">
        <f>+SUMIFS(Resultados_Dic3!X$3:X$99980,Resultados_Dic3!$F$3:$F$99980,Produccion_UO!$K1100,Resultados_Dic3!$D$3:$D$99980,Produccion_UO!$K$1050,Resultados_Dic3!$E$3:$E$99980,Produccion_UO!$J1100,Resultados_Dic3!$A$3:$A$99980,Produccion_UO!$H1100)*$I$1058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D1100" s="78">
        <f>+SUMIFS(Resultados_Dic3!Y$3:Y$99980,Resultados_Dic3!$F$3:$F$99980,Produccion_UO!$K1100,Resultados_Dic3!$D$3:$D$99980,Produccion_UO!$K$1050,Resultados_Dic3!$E$3:$E$99980,Produccion_UO!$J1100,Resultados_Dic3!$A$3:$A$99980,Produccion_UO!$H1100)*$I$1058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E1100" s="78">
        <f>+SUMIFS(Resultados_Dic3!Z$3:Z$99980,Resultados_Dic3!$F$3:$F$99980,Produccion_UO!$K1100,Resultados_Dic3!$D$3:$D$99980,Produccion_UO!$K$1050,Resultados_Dic3!$E$3:$E$99980,Produccion_UO!$J1100,Resultados_Dic3!$A$3:$A$99980,Produccion_UO!$H1100)*$I$1058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F1100" s="78">
        <f>+SUMIFS(Resultados_Dic3!AA$3:AA$99980,Resultados_Dic3!$F$3:$F$99980,Produccion_UO!$K1100,Resultados_Dic3!$D$3:$D$99980,Produccion_UO!$K$1050,Resultados_Dic3!$E$3:$E$99980,Produccion_UO!$J1100,Resultados_Dic3!$A$3:$A$99980,Produccion_UO!$H1100)*$I$1058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G1100" s="78">
        <f>+SUMIFS(Resultados_Dic3!AB$3:AB$99980,Resultados_Dic3!$F$3:$F$99980,Produccion_UO!$K1100,Resultados_Dic3!$D$3:$D$99980,Produccion_UO!$K$1050,Resultados_Dic3!$E$3:$E$99980,Produccion_UO!$J1100,Resultados_Dic3!$A$3:$A$99980,Produccion_UO!$H1100)*$I$1058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H1100" s="78">
        <f>+SUMIFS(Resultados_Dic3!AC$3:AC$99980,Resultados_Dic3!$F$3:$F$99980,Produccion_UO!$K1100,Resultados_Dic3!$D$3:$D$99980,Produccion_UO!$K$1050,Resultados_Dic3!$E$3:$E$99980,Produccion_UO!$J1100,Resultados_Dic3!$A$3:$A$99980,Produccion_UO!$H1100)*$I$1058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I1100" s="78">
        <f>+SUMIFS(Resultados_Dic3!AD$3:AD$99980,Resultados_Dic3!$F$3:$F$99980,Produccion_UO!$K1100,Resultados_Dic3!$D$3:$D$99980,Produccion_UO!$K$1050,Resultados_Dic3!$E$3:$E$99980,Produccion_UO!$J1100,Resultados_Dic3!$A$3:$A$99980,Produccion_UO!$H1100)*$I$1058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J1100" s="78">
        <f>+SUMIFS(Resultados_Dic3!AE$3:AE$99980,Resultados_Dic3!$F$3:$F$99980,Produccion_UO!$K1100,Resultados_Dic3!$D$3:$D$99980,Produccion_UO!$K$1050,Resultados_Dic3!$E$3:$E$99980,Produccion_UO!$J1100,Resultados_Dic3!$A$3:$A$99980,Produccion_UO!$H1100)*$I$1058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K1100" s="78">
        <f>+SUMIFS(Resultados_Dic3!AF$3:AF$99980,Resultados_Dic3!$F$3:$F$99980,Produccion_UO!$K1100,Resultados_Dic3!$D$3:$D$99980,Produccion_UO!$K$1050,Resultados_Dic3!$E$3:$E$99980,Produccion_UO!$J1100,Resultados_Dic3!$A$3:$A$99980,Produccion_UO!$H1100)*$I$1058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L1100" s="78">
        <f>+SUMIFS(Resultados_Dic3!AG$3:AG$99980,Resultados_Dic3!$F$3:$F$99980,Produccion_UO!$K1100,Resultados_Dic3!$D$3:$D$99980,Produccion_UO!$K$1050,Resultados_Dic3!$E$3:$E$99980,Produccion_UO!$J1100,Resultados_Dic3!$A$3:$A$99980,Produccion_UO!$H1100)*$I$1058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M1100" s="78">
        <f>+SUMIFS(Resultados_Dic3!AH$3:AH$99980,Resultados_Dic3!$F$3:$F$99980,Produccion_UO!$K1100,Resultados_Dic3!$D$3:$D$99980,Produccion_UO!$K$1050,Resultados_Dic3!$E$3:$E$99980,Produccion_UO!$J1100,Resultados_Dic3!$A$3:$A$99980,Produccion_UO!$H1100)*$I$1058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N1100" s="78">
        <f>+SUMIFS(Resultados_Dic3!AI$3:AI$99980,Resultados_Dic3!$F$3:$F$99980,Produccion_UO!$K1100,Resultados_Dic3!$D$3:$D$99980,Produccion_UO!$K$1050,Resultados_Dic3!$E$3:$E$99980,Produccion_UO!$J1100,Resultados_Dic3!$A$3:$A$99980,Produccion_UO!$H1100)*$I$1058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O1100" s="78">
        <f>+SUMIFS(Resultados_Dic3!AJ$3:AJ$99980,Resultados_Dic3!$F$3:$F$99980,Produccion_UO!$K1100,Resultados_Dic3!$D$3:$D$99980,Produccion_UO!$K$1050,Resultados_Dic3!$E$3:$E$99980,Produccion_UO!$J1100,Resultados_Dic3!$A$3:$A$99980,Produccion_UO!$H1100)*$I$1058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P1100" s="78">
        <f>+SUMIFS(Resultados_Dic3!AK$3:AK$99980,Resultados_Dic3!$F$3:$F$99980,Produccion_UO!$K1100,Resultados_Dic3!$D$3:$D$99980,Produccion_UO!$K$1050,Resultados_Dic3!$E$3:$E$99980,Produccion_UO!$J1100,Resultados_Dic3!$A$3:$A$99980,Produccion_UO!$H1100)*$I$1058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Q1100" s="78">
        <f>+SUMIFS(Resultados_Dic3!AL$3:AL$99980,Resultados_Dic3!$F$3:$F$99980,Produccion_UO!$K1100,Resultados_Dic3!$D$3:$D$99980,Produccion_UO!$K$1050,Resultados_Dic3!$E$3:$E$99980,Produccion_UO!$J1100,Resultados_Dic3!$A$3:$A$99980,Produccion_UO!$H1100)*$I$1058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R1100" s="78">
        <f>+SUMIFS(Resultados_Dic3!AM$3:AM$99980,Resultados_Dic3!$F$3:$F$99980,Produccion_UO!$K1100,Resultados_Dic3!$D$3:$D$99980,Produccion_UO!$K$1050,Resultados_Dic3!$E$3:$E$99980,Produccion_UO!$J1100,Resultados_Dic3!$A$3:$A$99980,Produccion_UO!$H1100)*$I$1058</f>
        <v>26271.290249068781</v>
      </c>
    </row>
    <row r="1101" spans="6:44" s="15" customFormat="1" x14ac:dyDescent="0.25">
      <c r="F1101" s="96"/>
      <c r="H1101" s="12"/>
      <c r="I1101" s="237"/>
      <c r="J1101" s="237"/>
      <c r="K1101" s="238"/>
      <c r="L1101" s="31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</row>
    <row r="1102" spans="6:44" s="15" customFormat="1" x14ac:dyDescent="0.25">
      <c r="F1102" s="96"/>
      <c r="H1102" s="12"/>
      <c r="I1102" s="237"/>
      <c r="J1102" s="237"/>
      <c r="K1102" s="238"/>
      <c r="L1102" s="31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</row>
    <row r="1106" spans="8:44" x14ac:dyDescent="0.25">
      <c r="K1106" s="159" t="s">
        <v>803</v>
      </c>
    </row>
    <row r="1107" spans="8:44" x14ac:dyDescent="0.25">
      <c r="H1107" s="17" t="str">
        <f t="shared" ref="H1107:H1117" si="281">+$B$1</f>
        <v>DIC5</v>
      </c>
      <c r="I1107" s="24"/>
      <c r="J1107" s="24"/>
      <c r="K1107" s="108"/>
      <c r="L1107" s="302" t="s">
        <v>793</v>
      </c>
    </row>
    <row r="1108" spans="8:44" x14ac:dyDescent="0.25">
      <c r="H1108" s="17" t="str">
        <f t="shared" si="281"/>
        <v>DIC5</v>
      </c>
      <c r="I1108" s="24"/>
      <c r="J1108" s="24"/>
      <c r="K1108" s="108"/>
      <c r="L1108" s="302" t="s">
        <v>799</v>
      </c>
    </row>
    <row r="1109" spans="8:44" x14ac:dyDescent="0.25">
      <c r="H1109" s="17" t="str">
        <f t="shared" si="281"/>
        <v>DIC5</v>
      </c>
      <c r="I1109" s="24"/>
      <c r="J1109" s="24" t="s">
        <v>57</v>
      </c>
      <c r="K1109" s="304" t="s">
        <v>270</v>
      </c>
      <c r="L1109" s="230" t="s">
        <v>804</v>
      </c>
      <c r="M1109" s="281">
        <f>+SUMIFS(Resultados_Dic3!H$3:H$99980,Resultados_Dic3!$F$3:$F$99980,Produccion_UO!$K1109,Resultados_Dic3!$D$3:$D$99980,Produccion_UO!$L$1050,Resultados_Dic3!$E$3:$E$99980,Produccion_UO!$J1109,Resultados_Dic3!$A$3:$A$99980,Produccion_UO!$H1109)*$I$1060</f>
        <v>2.9616841553795901</v>
      </c>
      <c r="N1109" s="21">
        <f>+SUMIFS(Resultados_Dic3!I$3:I$99980,Resultados_Dic3!$F$3:$F$99980,Produccion_UO!$K1109,Resultados_Dic3!$D$3:$D$99980,Produccion_UO!$L$1050,Resultados_Dic3!$E$3:$E$99980,Produccion_UO!$J1109,Resultados_Dic3!$A$3:$A$99980,Produccion_UO!$H1109)*$I$1060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O1109" s="21">
        <f>+SUMIFS(Resultados_Dic3!J$3:J$99980,Resultados_Dic3!$F$3:$F$99980,Produccion_UO!$K1109,Resultados_Dic3!$D$3:$D$99980,Produccion_UO!$L$1050,Resultados_Dic3!$E$3:$E$99980,Produccion_UO!$J1109,Resultados_Dic3!$A$3:$A$99980,Produccion_UO!$H1109)*$I$1060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P1109" s="21">
        <f>+SUMIFS(Resultados_Dic3!K$3:K$99980,Resultados_Dic3!$F$3:$F$99980,Produccion_UO!$K1109,Resultados_Dic3!$D$3:$D$99980,Produccion_UO!$L$1050,Resultados_Dic3!$E$3:$E$99980,Produccion_UO!$J1109,Resultados_Dic3!$A$3:$A$99980,Produccion_UO!$H1109)*$I$1060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Q1109" s="21">
        <f>+SUMIFS(Resultados_Dic3!L$3:L$99980,Resultados_Dic3!$F$3:$F$99980,Produccion_UO!$K1109,Resultados_Dic3!$D$3:$D$99980,Produccion_UO!$L$1050,Resultados_Dic3!$E$3:$E$99980,Produccion_UO!$J1109,Resultados_Dic3!$A$3:$A$99980,Produccion_UO!$H1109)*$I$1060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R1109" s="21">
        <f>+SUMIFS(Resultados_Dic3!M$3:M$99980,Resultados_Dic3!$F$3:$F$99980,Produccion_UO!$K1109,Resultados_Dic3!$D$3:$D$99980,Produccion_UO!$L$1050,Resultados_Dic3!$E$3:$E$99980,Produccion_UO!$J1109,Resultados_Dic3!$A$3:$A$99980,Produccion_UO!$H1109)*$I$1060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S1109" s="21">
        <f>+SUMIFS(Resultados_Dic3!N$3:N$99980,Resultados_Dic3!$F$3:$F$99980,Produccion_UO!$K1109,Resultados_Dic3!$D$3:$D$99980,Produccion_UO!$L$1050,Resultados_Dic3!$E$3:$E$99980,Produccion_UO!$J1109,Resultados_Dic3!$A$3:$A$99980,Produccion_UO!$H1109)*$I$1060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T1109" s="21">
        <f>+SUMIFS(Resultados_Dic3!O$3:O$99980,Resultados_Dic3!$F$3:$F$99980,Produccion_UO!$K1109,Resultados_Dic3!$D$3:$D$99980,Produccion_UO!$L$1050,Resultados_Dic3!$E$3:$E$99980,Produccion_UO!$J1109,Resultados_Dic3!$A$3:$A$99980,Produccion_UO!$H1109)*$I$1060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U1109" s="21">
        <f>+SUMIFS(Resultados_Dic3!P$3:P$99980,Resultados_Dic3!$F$3:$F$99980,Produccion_UO!$K1109,Resultados_Dic3!$D$3:$D$99980,Produccion_UO!$L$1050,Resultados_Dic3!$E$3:$E$99980,Produccion_UO!$J1109,Resultados_Dic3!$A$3:$A$99980,Produccion_UO!$H1109)*$I$1060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V1109" s="21">
        <f>+SUMIFS(Resultados_Dic3!Q$3:Q$99980,Resultados_Dic3!$F$3:$F$99980,Produccion_UO!$K1109,Resultados_Dic3!$D$3:$D$99980,Produccion_UO!$L$1050,Resultados_Dic3!$E$3:$E$99980,Produccion_UO!$J1109,Resultados_Dic3!$A$3:$A$99980,Produccion_UO!$H1109)*$I$1060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W1109" s="21">
        <f>+SUMIFS(Resultados_Dic3!R$3:R$99980,Resultados_Dic3!$F$3:$F$99980,Produccion_UO!$K1109,Resultados_Dic3!$D$3:$D$99980,Produccion_UO!$L$1050,Resultados_Dic3!$E$3:$E$99980,Produccion_UO!$J1109,Resultados_Dic3!$A$3:$A$99980,Produccion_UO!$H1109)*$I$1060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X1109" s="21">
        <f>+SUMIFS(Resultados_Dic3!S$3:S$99980,Resultados_Dic3!$F$3:$F$99980,Produccion_UO!$K1109,Resultados_Dic3!$D$3:$D$99980,Produccion_UO!$L$1050,Resultados_Dic3!$E$3:$E$99980,Produccion_UO!$J1109,Resultados_Dic3!$A$3:$A$99980,Produccion_UO!$H1109)*$I$1060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Y1109" s="21">
        <f>+SUMIFS(Resultados_Dic3!T$3:T$99980,Resultados_Dic3!$F$3:$F$99980,Produccion_UO!$K1109,Resultados_Dic3!$D$3:$D$99980,Produccion_UO!$L$1050,Resultados_Dic3!$E$3:$E$99980,Produccion_UO!$J1109,Resultados_Dic3!$A$3:$A$99980,Produccion_UO!$H1109)*$I$1060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Z1109" s="21">
        <f>+SUMIFS(Resultados_Dic3!U$3:U$99980,Resultados_Dic3!$F$3:$F$99980,Produccion_UO!$K1109,Resultados_Dic3!$D$3:$D$99980,Produccion_UO!$L$1050,Resultados_Dic3!$E$3:$E$99980,Produccion_UO!$J1109,Resultados_Dic3!$A$3:$A$99980,Produccion_UO!$H1109)*$I$1060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A1109" s="21">
        <f>+SUMIFS(Resultados_Dic3!V$3:V$99980,Resultados_Dic3!$F$3:$F$99980,Produccion_UO!$K1109,Resultados_Dic3!$D$3:$D$99980,Produccion_UO!$L$1050,Resultados_Dic3!$E$3:$E$99980,Produccion_UO!$J1109,Resultados_Dic3!$A$3:$A$99980,Produccion_UO!$H1109)*$I$1060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B1109" s="21">
        <f>+SUMIFS(Resultados_Dic3!W$3:W$99980,Resultados_Dic3!$F$3:$F$99980,Produccion_UO!$K1109,Resultados_Dic3!$D$3:$D$99980,Produccion_UO!$L$1050,Resultados_Dic3!$E$3:$E$99980,Produccion_UO!$J1109,Resultados_Dic3!$A$3:$A$99980,Produccion_UO!$H1109)*$I$1060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C1109" s="21">
        <f>+SUMIFS(Resultados_Dic3!X$3:X$99980,Resultados_Dic3!$F$3:$F$99980,Produccion_UO!$K1109,Resultados_Dic3!$D$3:$D$99980,Produccion_UO!$L$1050,Resultados_Dic3!$E$3:$E$99980,Produccion_UO!$J1109,Resultados_Dic3!$A$3:$A$99980,Produccion_UO!$H1109)*$I$1060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D1109" s="21">
        <f>+SUMIFS(Resultados_Dic3!Y$3:Y$99980,Resultados_Dic3!$F$3:$F$99980,Produccion_UO!$K1109,Resultados_Dic3!$D$3:$D$99980,Produccion_UO!$L$1050,Resultados_Dic3!$E$3:$E$99980,Produccion_UO!$J1109,Resultados_Dic3!$A$3:$A$99980,Produccion_UO!$H1109)*$I$1060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E1109" s="21">
        <f>+SUMIFS(Resultados_Dic3!Z$3:Z$99980,Resultados_Dic3!$F$3:$F$99980,Produccion_UO!$K1109,Resultados_Dic3!$D$3:$D$99980,Produccion_UO!$L$1050,Resultados_Dic3!$E$3:$E$99980,Produccion_UO!$J1109,Resultados_Dic3!$A$3:$A$99980,Produccion_UO!$H1109)*$I$1060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F1109" s="21">
        <f>+SUMIFS(Resultados_Dic3!AA$3:AA$99980,Resultados_Dic3!$F$3:$F$99980,Produccion_UO!$K1109,Resultados_Dic3!$D$3:$D$99980,Produccion_UO!$L$1050,Resultados_Dic3!$E$3:$E$99980,Produccion_UO!$J1109,Resultados_Dic3!$A$3:$A$99980,Produccion_UO!$H1109)*$I$1060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G1109" s="21">
        <f>+SUMIFS(Resultados_Dic3!AB$3:AB$99980,Resultados_Dic3!$F$3:$F$99980,Produccion_UO!$K1109,Resultados_Dic3!$D$3:$D$99980,Produccion_UO!$L$1050,Resultados_Dic3!$E$3:$E$99980,Produccion_UO!$J1109,Resultados_Dic3!$A$3:$A$99980,Produccion_UO!$H1109)*$I$1060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H1109" s="21">
        <f>+SUMIFS(Resultados_Dic3!AC$3:AC$99980,Resultados_Dic3!$F$3:$F$99980,Produccion_UO!$K1109,Resultados_Dic3!$D$3:$D$99980,Produccion_UO!$L$1050,Resultados_Dic3!$E$3:$E$99980,Produccion_UO!$J1109,Resultados_Dic3!$A$3:$A$99980,Produccion_UO!$H1109)*$I$1060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I1109" s="21">
        <f>+SUMIFS(Resultados_Dic3!AD$3:AD$99980,Resultados_Dic3!$F$3:$F$99980,Produccion_UO!$K1109,Resultados_Dic3!$D$3:$D$99980,Produccion_UO!$L$1050,Resultados_Dic3!$E$3:$E$99980,Produccion_UO!$J1109,Resultados_Dic3!$A$3:$A$99980,Produccion_UO!$H1109)*$I$1060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J1109" s="21">
        <f>+SUMIFS(Resultados_Dic3!AE$3:AE$99980,Resultados_Dic3!$F$3:$F$99980,Produccion_UO!$K1109,Resultados_Dic3!$D$3:$D$99980,Produccion_UO!$L$1050,Resultados_Dic3!$E$3:$E$99980,Produccion_UO!$J1109,Resultados_Dic3!$A$3:$A$99980,Produccion_UO!$H1109)*$I$1060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K1109" s="21">
        <f>+SUMIFS(Resultados_Dic3!AF$3:AF$99980,Resultados_Dic3!$F$3:$F$99980,Produccion_UO!$K1109,Resultados_Dic3!$D$3:$D$99980,Produccion_UO!$L$1050,Resultados_Dic3!$E$3:$E$99980,Produccion_UO!$J1109,Resultados_Dic3!$A$3:$A$99980,Produccion_UO!$H1109)*$I$1060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L1109" s="21">
        <f>+SUMIFS(Resultados_Dic3!AG$3:AG$99980,Resultados_Dic3!$F$3:$F$99980,Produccion_UO!$K1109,Resultados_Dic3!$D$3:$D$99980,Produccion_UO!$L$1050,Resultados_Dic3!$E$3:$E$99980,Produccion_UO!$J1109,Resultados_Dic3!$A$3:$A$99980,Produccion_UO!$H1109)*$I$1060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M1109" s="21">
        <f>+SUMIFS(Resultados_Dic3!AH$3:AH$99980,Resultados_Dic3!$F$3:$F$99980,Produccion_UO!$K1109,Resultados_Dic3!$D$3:$D$99980,Produccion_UO!$L$1050,Resultados_Dic3!$E$3:$E$99980,Produccion_UO!$J1109,Resultados_Dic3!$A$3:$A$99980,Produccion_UO!$H1109)*$I$1060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N1109" s="21">
        <f>+SUMIFS(Resultados_Dic3!AI$3:AI$99980,Resultados_Dic3!$F$3:$F$99980,Produccion_UO!$K1109,Resultados_Dic3!$D$3:$D$99980,Produccion_UO!$L$1050,Resultados_Dic3!$E$3:$E$99980,Produccion_UO!$J1109,Resultados_Dic3!$A$3:$A$99980,Produccion_UO!$H1109)*$I$1060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O1109" s="21">
        <f>+SUMIFS(Resultados_Dic3!AJ$3:AJ$99980,Resultados_Dic3!$F$3:$F$99980,Produccion_UO!$K1109,Resultados_Dic3!$D$3:$D$99980,Produccion_UO!$L$1050,Resultados_Dic3!$E$3:$E$99980,Produccion_UO!$J1109,Resultados_Dic3!$A$3:$A$99980,Produccion_UO!$H1109)*$I$1060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P1109" s="21">
        <f>+SUMIFS(Resultados_Dic3!AK$3:AK$99980,Resultados_Dic3!$F$3:$F$99980,Produccion_UO!$K1109,Resultados_Dic3!$D$3:$D$99980,Produccion_UO!$L$1050,Resultados_Dic3!$E$3:$E$99980,Produccion_UO!$J1109,Resultados_Dic3!$A$3:$A$99980,Produccion_UO!$H1109)*$I$1060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Q1109" s="21">
        <f>+SUMIFS(Resultados_Dic3!AL$3:AL$99980,Resultados_Dic3!$F$3:$F$99980,Produccion_UO!$K1109,Resultados_Dic3!$D$3:$D$99980,Produccion_UO!$L$1050,Resultados_Dic3!$E$3:$E$99980,Produccion_UO!$J1109,Resultados_Dic3!$A$3:$A$99980,Produccion_UO!$H1109)*$I$1060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R1109" s="21">
        <f>+SUMIFS(Resultados_Dic3!AM$3:AM$99980,Resultados_Dic3!$F$3:$F$99980,Produccion_UO!$K1109,Resultados_Dic3!$D$3:$D$99980,Produccion_UO!$L$1050,Resultados_Dic3!$E$3:$E$99980,Produccion_UO!$J1109,Resultados_Dic3!$A$3:$A$99980,Produccion_UO!$H1109)*$I$1060</f>
        <v>3.1527605525008502</v>
      </c>
    </row>
    <row r="1110" spans="8:44" x14ac:dyDescent="0.25">
      <c r="H1110" s="17" t="str">
        <f t="shared" si="281"/>
        <v>DIC5</v>
      </c>
      <c r="I1110" s="24"/>
      <c r="J1110" s="24" t="s">
        <v>145</v>
      </c>
      <c r="K1110" s="304" t="s">
        <v>270</v>
      </c>
      <c r="L1110" s="305" t="s">
        <v>805</v>
      </c>
      <c r="M1110" s="281">
        <f>+SUMIFS(Resultados_Dic3!H$3:H$99980,Resultados_Dic3!$F$3:$F$99980,Produccion_UO!$K1110,Resultados_Dic3!$D$3:$D$99980,Produccion_UO!$L$1050,Resultados_Dic3!$E$3:$E$99980,Produccion_UO!$J1110,Resultados_Dic3!$A$3:$A$99980,Produccion_UO!$H1110)*$I$1060</f>
        <v>1.8895118399999999</v>
      </c>
      <c r="N1110" s="21">
        <f>+SUMIFS(Resultados_Dic3!I$3:I$99980,Resultados_Dic3!$F$3:$F$99980,Produccion_UO!$K1110,Resultados_Dic3!$D$3:$D$99980,Produccion_UO!$L$1050,Resultados_Dic3!$E$3:$E$99980,Produccion_UO!$J1110,Resultados_Dic3!$A$3:$A$99980,Produccion_UO!$H1110)*$I$1060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O1110" s="21">
        <f>+SUMIFS(Resultados_Dic3!J$3:J$99980,Resultados_Dic3!$F$3:$F$99980,Produccion_UO!$K1110,Resultados_Dic3!$D$3:$D$99980,Produccion_UO!$L$1050,Resultados_Dic3!$E$3:$E$99980,Produccion_UO!$J1110,Resultados_Dic3!$A$3:$A$99980,Produccion_UO!$H1110)*$I$1060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P1110" s="21">
        <f>+SUMIFS(Resultados_Dic3!K$3:K$99980,Resultados_Dic3!$F$3:$F$99980,Produccion_UO!$K1110,Resultados_Dic3!$D$3:$D$99980,Produccion_UO!$L$1050,Resultados_Dic3!$E$3:$E$99980,Produccion_UO!$J1110,Resultados_Dic3!$A$3:$A$99980,Produccion_UO!$H1110)*$I$1060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Q1110" s="21">
        <f>+SUMIFS(Resultados_Dic3!L$3:L$99980,Resultados_Dic3!$F$3:$F$99980,Produccion_UO!$K1110,Resultados_Dic3!$D$3:$D$99980,Produccion_UO!$L$1050,Resultados_Dic3!$E$3:$E$99980,Produccion_UO!$J1110,Resultados_Dic3!$A$3:$A$99980,Produccion_UO!$H1110)*$I$1060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R1110" s="21">
        <f>+SUMIFS(Resultados_Dic3!M$3:M$99980,Resultados_Dic3!$F$3:$F$99980,Produccion_UO!$K1110,Resultados_Dic3!$D$3:$D$99980,Produccion_UO!$L$1050,Resultados_Dic3!$E$3:$E$99980,Produccion_UO!$J1110,Resultados_Dic3!$A$3:$A$99980,Produccion_UO!$H1110)*$I$1060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S1110" s="21">
        <f>+SUMIFS(Resultados_Dic3!N$3:N$99980,Resultados_Dic3!$F$3:$F$99980,Produccion_UO!$K1110,Resultados_Dic3!$D$3:$D$99980,Produccion_UO!$L$1050,Resultados_Dic3!$E$3:$E$99980,Produccion_UO!$J1110,Resultados_Dic3!$A$3:$A$99980,Produccion_UO!$H1110)*$I$1060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T1110" s="21">
        <f>+SUMIFS(Resultados_Dic3!O$3:O$99980,Resultados_Dic3!$F$3:$F$99980,Produccion_UO!$K1110,Resultados_Dic3!$D$3:$D$99980,Produccion_UO!$L$1050,Resultados_Dic3!$E$3:$E$99980,Produccion_UO!$J1110,Resultados_Dic3!$A$3:$A$99980,Produccion_UO!$H1110)*$I$1060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U1110" s="21">
        <f>+SUMIFS(Resultados_Dic3!P$3:P$99980,Resultados_Dic3!$F$3:$F$99980,Produccion_UO!$K1110,Resultados_Dic3!$D$3:$D$99980,Produccion_UO!$L$1050,Resultados_Dic3!$E$3:$E$99980,Produccion_UO!$J1110,Resultados_Dic3!$A$3:$A$99980,Produccion_UO!$H1110)*$I$1060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V1110" s="21">
        <f>+SUMIFS(Resultados_Dic3!Q$3:Q$99980,Resultados_Dic3!$F$3:$F$99980,Produccion_UO!$K1110,Resultados_Dic3!$D$3:$D$99980,Produccion_UO!$L$1050,Resultados_Dic3!$E$3:$E$99980,Produccion_UO!$J1110,Resultados_Dic3!$A$3:$A$99980,Produccion_UO!$H1110)*$I$1060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W1110" s="21">
        <f>+SUMIFS(Resultados_Dic3!R$3:R$99980,Resultados_Dic3!$F$3:$F$99980,Produccion_UO!$K1110,Resultados_Dic3!$D$3:$D$99980,Produccion_UO!$L$1050,Resultados_Dic3!$E$3:$E$99980,Produccion_UO!$J1110,Resultados_Dic3!$A$3:$A$99980,Produccion_UO!$H1110)*$I$1060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X1110" s="21">
        <f>+SUMIFS(Resultados_Dic3!S$3:S$99980,Resultados_Dic3!$F$3:$F$99980,Produccion_UO!$K1110,Resultados_Dic3!$D$3:$D$99980,Produccion_UO!$L$1050,Resultados_Dic3!$E$3:$E$99980,Produccion_UO!$J1110,Resultados_Dic3!$A$3:$A$99980,Produccion_UO!$H1110)*$I$1060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Y1110" s="21">
        <f>+SUMIFS(Resultados_Dic3!T$3:T$99980,Resultados_Dic3!$F$3:$F$99980,Produccion_UO!$K1110,Resultados_Dic3!$D$3:$D$99980,Produccion_UO!$L$1050,Resultados_Dic3!$E$3:$E$99980,Produccion_UO!$J1110,Resultados_Dic3!$A$3:$A$99980,Produccion_UO!$H1110)*$I$1060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Z1110" s="21">
        <f>+SUMIFS(Resultados_Dic3!U$3:U$99980,Resultados_Dic3!$F$3:$F$99980,Produccion_UO!$K1110,Resultados_Dic3!$D$3:$D$99980,Produccion_UO!$L$1050,Resultados_Dic3!$E$3:$E$99980,Produccion_UO!$J1110,Resultados_Dic3!$A$3:$A$99980,Produccion_UO!$H1110)*$I$1060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A1110" s="21">
        <f>+SUMIFS(Resultados_Dic3!V$3:V$99980,Resultados_Dic3!$F$3:$F$99980,Produccion_UO!$K1110,Resultados_Dic3!$D$3:$D$99980,Produccion_UO!$L$1050,Resultados_Dic3!$E$3:$E$99980,Produccion_UO!$J1110,Resultados_Dic3!$A$3:$A$99980,Produccion_UO!$H1110)*$I$1060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B1110" s="21">
        <f>+SUMIFS(Resultados_Dic3!W$3:W$99980,Resultados_Dic3!$F$3:$F$99980,Produccion_UO!$K1110,Resultados_Dic3!$D$3:$D$99980,Produccion_UO!$L$1050,Resultados_Dic3!$E$3:$E$99980,Produccion_UO!$J1110,Resultados_Dic3!$A$3:$A$99980,Produccion_UO!$H1110)*$I$1060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C1110" s="21">
        <f>+SUMIFS(Resultados_Dic3!X$3:X$99980,Resultados_Dic3!$F$3:$F$99980,Produccion_UO!$K1110,Resultados_Dic3!$D$3:$D$99980,Produccion_UO!$L$1050,Resultados_Dic3!$E$3:$E$99980,Produccion_UO!$J1110,Resultados_Dic3!$A$3:$A$99980,Produccion_UO!$H1110)*$I$1060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D1110" s="21">
        <f>+SUMIFS(Resultados_Dic3!Y$3:Y$99980,Resultados_Dic3!$F$3:$F$99980,Produccion_UO!$K1110,Resultados_Dic3!$D$3:$D$99980,Produccion_UO!$L$1050,Resultados_Dic3!$E$3:$E$99980,Produccion_UO!$J1110,Resultados_Dic3!$A$3:$A$99980,Produccion_UO!$H1110)*$I$1060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E1110" s="21">
        <f>+SUMIFS(Resultados_Dic3!Z$3:Z$99980,Resultados_Dic3!$F$3:$F$99980,Produccion_UO!$K1110,Resultados_Dic3!$D$3:$D$99980,Produccion_UO!$L$1050,Resultados_Dic3!$E$3:$E$99980,Produccion_UO!$J1110,Resultados_Dic3!$A$3:$A$99980,Produccion_UO!$H1110)*$I$1060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F1110" s="21">
        <f>+SUMIFS(Resultados_Dic3!AA$3:AA$99980,Resultados_Dic3!$F$3:$F$99980,Produccion_UO!$K1110,Resultados_Dic3!$D$3:$D$99980,Produccion_UO!$L$1050,Resultados_Dic3!$E$3:$E$99980,Produccion_UO!$J1110,Resultados_Dic3!$A$3:$A$99980,Produccion_UO!$H1110)*$I$1060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G1110" s="21">
        <f>+SUMIFS(Resultados_Dic3!AB$3:AB$99980,Resultados_Dic3!$F$3:$F$99980,Produccion_UO!$K1110,Resultados_Dic3!$D$3:$D$99980,Produccion_UO!$L$1050,Resultados_Dic3!$E$3:$E$99980,Produccion_UO!$J1110,Resultados_Dic3!$A$3:$A$99980,Produccion_UO!$H1110)*$I$1060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H1110" s="21">
        <f>+SUMIFS(Resultados_Dic3!AC$3:AC$99980,Resultados_Dic3!$F$3:$F$99980,Produccion_UO!$K1110,Resultados_Dic3!$D$3:$D$99980,Produccion_UO!$L$1050,Resultados_Dic3!$E$3:$E$99980,Produccion_UO!$J1110,Resultados_Dic3!$A$3:$A$99980,Produccion_UO!$H1110)*$I$1060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I1110" s="21">
        <f>+SUMIFS(Resultados_Dic3!AD$3:AD$99980,Resultados_Dic3!$F$3:$F$99980,Produccion_UO!$K1110,Resultados_Dic3!$D$3:$D$99980,Produccion_UO!$L$1050,Resultados_Dic3!$E$3:$E$99980,Produccion_UO!$J1110,Resultados_Dic3!$A$3:$A$99980,Produccion_UO!$H1110)*$I$1060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J1110" s="21">
        <f>+SUMIFS(Resultados_Dic3!AE$3:AE$99980,Resultados_Dic3!$F$3:$F$99980,Produccion_UO!$K1110,Resultados_Dic3!$D$3:$D$99980,Produccion_UO!$L$1050,Resultados_Dic3!$E$3:$E$99980,Produccion_UO!$J1110,Resultados_Dic3!$A$3:$A$99980,Produccion_UO!$H1110)*$I$1060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K1110" s="21">
        <f>+SUMIFS(Resultados_Dic3!AF$3:AF$99980,Resultados_Dic3!$F$3:$F$99980,Produccion_UO!$K1110,Resultados_Dic3!$D$3:$D$99980,Produccion_UO!$L$1050,Resultados_Dic3!$E$3:$E$99980,Produccion_UO!$J1110,Resultados_Dic3!$A$3:$A$99980,Produccion_UO!$H1110)*$I$1060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L1110" s="21">
        <f>+SUMIFS(Resultados_Dic3!AG$3:AG$99980,Resultados_Dic3!$F$3:$F$99980,Produccion_UO!$K1110,Resultados_Dic3!$D$3:$D$99980,Produccion_UO!$L$1050,Resultados_Dic3!$E$3:$E$99980,Produccion_UO!$J1110,Resultados_Dic3!$A$3:$A$99980,Produccion_UO!$H1110)*$I$1060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M1110" s="21">
        <f>+SUMIFS(Resultados_Dic3!AH$3:AH$99980,Resultados_Dic3!$F$3:$F$99980,Produccion_UO!$K1110,Resultados_Dic3!$D$3:$D$99980,Produccion_UO!$L$1050,Resultados_Dic3!$E$3:$E$99980,Produccion_UO!$J1110,Resultados_Dic3!$A$3:$A$99980,Produccion_UO!$H1110)*$I$1060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N1110" s="21">
        <f>+SUMIFS(Resultados_Dic3!AI$3:AI$99980,Resultados_Dic3!$F$3:$F$99980,Produccion_UO!$K1110,Resultados_Dic3!$D$3:$D$99980,Produccion_UO!$L$1050,Resultados_Dic3!$E$3:$E$99980,Produccion_UO!$J1110,Resultados_Dic3!$A$3:$A$99980,Produccion_UO!$H1110)*$I$1060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O1110" s="21">
        <f>+SUMIFS(Resultados_Dic3!AJ$3:AJ$99980,Resultados_Dic3!$F$3:$F$99980,Produccion_UO!$K1110,Resultados_Dic3!$D$3:$D$99980,Produccion_UO!$L$1050,Resultados_Dic3!$E$3:$E$99980,Produccion_UO!$J1110,Resultados_Dic3!$A$3:$A$99980,Produccion_UO!$H1110)*$I$1060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P1110" s="21">
        <f>+SUMIFS(Resultados_Dic3!AK$3:AK$99980,Resultados_Dic3!$F$3:$F$99980,Produccion_UO!$K1110,Resultados_Dic3!$D$3:$D$99980,Produccion_UO!$L$1050,Resultados_Dic3!$E$3:$E$99980,Produccion_UO!$J1110,Resultados_Dic3!$A$3:$A$99980,Produccion_UO!$H1110)*$I$1060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Q1110" s="21">
        <f>+SUMIFS(Resultados_Dic3!AL$3:AL$99980,Resultados_Dic3!$F$3:$F$99980,Produccion_UO!$K1110,Resultados_Dic3!$D$3:$D$99980,Produccion_UO!$L$1050,Resultados_Dic3!$E$3:$E$99980,Produccion_UO!$J1110,Resultados_Dic3!$A$3:$A$99980,Produccion_UO!$H1110)*$I$1060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R1110" s="21">
        <f>+SUMIFS(Resultados_Dic3!AM$3:AM$99980,Resultados_Dic3!$F$3:$F$99980,Produccion_UO!$K1110,Resultados_Dic3!$D$3:$D$99980,Produccion_UO!$L$1050,Resultados_Dic3!$E$3:$E$99980,Produccion_UO!$J1110,Resultados_Dic3!$A$3:$A$99980,Produccion_UO!$H1110)*$I$1060</f>
        <v>2.0114158296774201</v>
      </c>
    </row>
    <row r="1111" spans="8:44" x14ac:dyDescent="0.25">
      <c r="H1111" s="17" t="str">
        <f t="shared" si="281"/>
        <v>DIC5</v>
      </c>
      <c r="I1111" s="24"/>
      <c r="J1111" s="24" t="s">
        <v>134</v>
      </c>
      <c r="K1111" s="306" t="s">
        <v>270</v>
      </c>
      <c r="L1111" s="305" t="s">
        <v>758</v>
      </c>
      <c r="M1111" s="21">
        <f>+SUMIFS(Resultados_Dic3!H$3:H$99980,Resultados_Dic3!$F$3:$F$99980,Produccion_UO!$K1111,Resultados_Dic3!$D$3:$D$99980,Produccion_UO!$L$1050,Resultados_Dic3!$E$3:$E$99980,Produccion_UO!$J1111,Resultados_Dic3!$A$3:$A$99980,Produccion_UO!$H1111)*$I$1060</f>
        <v>2.9272459675263298</v>
      </c>
      <c r="N1111" s="21">
        <f>+SUMIFS(Resultados_Dic3!I$3:I$99980,Resultados_Dic3!$F$3:$F$99980,Produccion_UO!$K1111,Resultados_Dic3!$D$3:$D$99980,Produccion_UO!$L$1050,Resultados_Dic3!$E$3:$E$99980,Produccion_UO!$J1111,Resultados_Dic3!$A$3:$A$99980,Produccion_UO!$H1111)*$I$1060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O1111" s="21">
        <f>+SUMIFS(Resultados_Dic3!J$3:J$99980,Resultados_Dic3!$F$3:$F$99980,Produccion_UO!$K1111,Resultados_Dic3!$D$3:$D$99980,Produccion_UO!$L$1050,Resultados_Dic3!$E$3:$E$99980,Produccion_UO!$J1111,Resultados_Dic3!$A$3:$A$99980,Produccion_UO!$H1111)*$I$1060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P1111" s="21">
        <f>+SUMIFS(Resultados_Dic3!K$3:K$99980,Resultados_Dic3!$F$3:$F$99980,Produccion_UO!$K1111,Resultados_Dic3!$D$3:$D$99980,Produccion_UO!$L$1050,Resultados_Dic3!$E$3:$E$99980,Produccion_UO!$J1111,Resultados_Dic3!$A$3:$A$99980,Produccion_UO!$H1111)*$I$1060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Q1111" s="21">
        <f>+SUMIFS(Resultados_Dic3!L$3:L$99980,Resultados_Dic3!$F$3:$F$99980,Produccion_UO!$K1111,Resultados_Dic3!$D$3:$D$99980,Produccion_UO!$L$1050,Resultados_Dic3!$E$3:$E$99980,Produccion_UO!$J1111,Resultados_Dic3!$A$3:$A$99980,Produccion_UO!$H1111)*$I$1060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R1111" s="21">
        <f>+SUMIFS(Resultados_Dic3!M$3:M$99980,Resultados_Dic3!$F$3:$F$99980,Produccion_UO!$K1111,Resultados_Dic3!$D$3:$D$99980,Produccion_UO!$L$1050,Resultados_Dic3!$E$3:$E$99980,Produccion_UO!$J1111,Resultados_Dic3!$A$3:$A$99980,Produccion_UO!$H1111)*$I$1060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S1111" s="21">
        <f>+SUMIFS(Resultados_Dic3!N$3:N$99980,Resultados_Dic3!$F$3:$F$99980,Produccion_UO!$K1111,Resultados_Dic3!$D$3:$D$99980,Produccion_UO!$L$1050,Resultados_Dic3!$E$3:$E$99980,Produccion_UO!$J1111,Resultados_Dic3!$A$3:$A$99980,Produccion_UO!$H1111)*$I$1060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T1111" s="21">
        <f>+SUMIFS(Resultados_Dic3!O$3:O$99980,Resultados_Dic3!$F$3:$F$99980,Produccion_UO!$K1111,Resultados_Dic3!$D$3:$D$99980,Produccion_UO!$L$1050,Resultados_Dic3!$E$3:$E$99980,Produccion_UO!$J1111,Resultados_Dic3!$A$3:$A$99980,Produccion_UO!$H1111)*$I$1060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U1111" s="21">
        <f>+SUMIFS(Resultados_Dic3!P$3:P$99980,Resultados_Dic3!$F$3:$F$99980,Produccion_UO!$K1111,Resultados_Dic3!$D$3:$D$99980,Produccion_UO!$L$1050,Resultados_Dic3!$E$3:$E$99980,Produccion_UO!$J1111,Resultados_Dic3!$A$3:$A$99980,Produccion_UO!$H1111)*$I$1060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V1111" s="21">
        <f>+SUMIFS(Resultados_Dic3!Q$3:Q$99980,Resultados_Dic3!$F$3:$F$99980,Produccion_UO!$K1111,Resultados_Dic3!$D$3:$D$99980,Produccion_UO!$L$1050,Resultados_Dic3!$E$3:$E$99980,Produccion_UO!$J1111,Resultados_Dic3!$A$3:$A$99980,Produccion_UO!$H1111)*$I$1060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W1111" s="21">
        <f>+SUMIFS(Resultados_Dic3!R$3:R$99980,Resultados_Dic3!$F$3:$F$99980,Produccion_UO!$K1111,Resultados_Dic3!$D$3:$D$99980,Produccion_UO!$L$1050,Resultados_Dic3!$E$3:$E$99980,Produccion_UO!$J1111,Resultados_Dic3!$A$3:$A$99980,Produccion_UO!$H1111)*$I$1060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X1111" s="21">
        <f>+SUMIFS(Resultados_Dic3!S$3:S$99980,Resultados_Dic3!$F$3:$F$99980,Produccion_UO!$K1111,Resultados_Dic3!$D$3:$D$99980,Produccion_UO!$L$1050,Resultados_Dic3!$E$3:$E$99980,Produccion_UO!$J1111,Resultados_Dic3!$A$3:$A$99980,Produccion_UO!$H1111)*$I$1060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Y1111" s="21">
        <f>+SUMIFS(Resultados_Dic3!T$3:T$99980,Resultados_Dic3!$F$3:$F$99980,Produccion_UO!$K1111,Resultados_Dic3!$D$3:$D$99980,Produccion_UO!$L$1050,Resultados_Dic3!$E$3:$E$99980,Produccion_UO!$J1111,Resultados_Dic3!$A$3:$A$99980,Produccion_UO!$H1111)*$I$1060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Z1111" s="21">
        <f>+SUMIFS(Resultados_Dic3!U$3:U$99980,Resultados_Dic3!$F$3:$F$99980,Produccion_UO!$K1111,Resultados_Dic3!$D$3:$D$99980,Produccion_UO!$L$1050,Resultados_Dic3!$E$3:$E$99980,Produccion_UO!$J1111,Resultados_Dic3!$A$3:$A$99980,Produccion_UO!$H1111)*$I$1060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A1111" s="21">
        <f>+SUMIFS(Resultados_Dic3!V$3:V$99980,Resultados_Dic3!$F$3:$F$99980,Produccion_UO!$K1111,Resultados_Dic3!$D$3:$D$99980,Produccion_UO!$L$1050,Resultados_Dic3!$E$3:$E$99980,Produccion_UO!$J1111,Resultados_Dic3!$A$3:$A$99980,Produccion_UO!$H1111)*$I$1060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B1111" s="21">
        <f>+SUMIFS(Resultados_Dic3!W$3:W$99980,Resultados_Dic3!$F$3:$F$99980,Produccion_UO!$K1111,Resultados_Dic3!$D$3:$D$99980,Produccion_UO!$L$1050,Resultados_Dic3!$E$3:$E$99980,Produccion_UO!$J1111,Resultados_Dic3!$A$3:$A$99980,Produccion_UO!$H1111)*$I$1060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C1111" s="21">
        <f>+SUMIFS(Resultados_Dic3!X$3:X$99980,Resultados_Dic3!$F$3:$F$99980,Produccion_UO!$K1111,Resultados_Dic3!$D$3:$D$99980,Produccion_UO!$L$1050,Resultados_Dic3!$E$3:$E$99980,Produccion_UO!$J1111,Resultados_Dic3!$A$3:$A$99980,Produccion_UO!$H1111)*$I$1060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D1111" s="21">
        <f>+SUMIFS(Resultados_Dic3!Y$3:Y$99980,Resultados_Dic3!$F$3:$F$99980,Produccion_UO!$K1111,Resultados_Dic3!$D$3:$D$99980,Produccion_UO!$L$1050,Resultados_Dic3!$E$3:$E$99980,Produccion_UO!$J1111,Resultados_Dic3!$A$3:$A$99980,Produccion_UO!$H1111)*$I$1060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E1111" s="21">
        <f>+SUMIFS(Resultados_Dic3!Z$3:Z$99980,Resultados_Dic3!$F$3:$F$99980,Produccion_UO!$K1111,Resultados_Dic3!$D$3:$D$99980,Produccion_UO!$L$1050,Resultados_Dic3!$E$3:$E$99980,Produccion_UO!$J1111,Resultados_Dic3!$A$3:$A$99980,Produccion_UO!$H1111)*$I$1060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F1111" s="21">
        <f>+SUMIFS(Resultados_Dic3!AA$3:AA$99980,Resultados_Dic3!$F$3:$F$99980,Produccion_UO!$K1111,Resultados_Dic3!$D$3:$D$99980,Produccion_UO!$L$1050,Resultados_Dic3!$E$3:$E$99980,Produccion_UO!$J1111,Resultados_Dic3!$A$3:$A$99980,Produccion_UO!$H1111)*$I$1060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G1111" s="21">
        <f>+SUMIFS(Resultados_Dic3!AB$3:AB$99980,Resultados_Dic3!$F$3:$F$99980,Produccion_UO!$K1111,Resultados_Dic3!$D$3:$D$99980,Produccion_UO!$L$1050,Resultados_Dic3!$E$3:$E$99980,Produccion_UO!$J1111,Resultados_Dic3!$A$3:$A$99980,Produccion_UO!$H1111)*$I$1060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H1111" s="21">
        <f>+SUMIFS(Resultados_Dic3!AC$3:AC$99980,Resultados_Dic3!$F$3:$F$99980,Produccion_UO!$K1111,Resultados_Dic3!$D$3:$D$99980,Produccion_UO!$L$1050,Resultados_Dic3!$E$3:$E$99980,Produccion_UO!$J1111,Resultados_Dic3!$A$3:$A$99980,Produccion_UO!$H1111)*$I$1060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I1111" s="21">
        <f>+SUMIFS(Resultados_Dic3!AD$3:AD$99980,Resultados_Dic3!$F$3:$F$99980,Produccion_UO!$K1111,Resultados_Dic3!$D$3:$D$99980,Produccion_UO!$L$1050,Resultados_Dic3!$E$3:$E$99980,Produccion_UO!$J1111,Resultados_Dic3!$A$3:$A$99980,Produccion_UO!$H1111)*$I$1060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J1111" s="21">
        <f>+SUMIFS(Resultados_Dic3!AE$3:AE$99980,Resultados_Dic3!$F$3:$F$99980,Produccion_UO!$K1111,Resultados_Dic3!$D$3:$D$99980,Produccion_UO!$L$1050,Resultados_Dic3!$E$3:$E$99980,Produccion_UO!$J1111,Resultados_Dic3!$A$3:$A$99980,Produccion_UO!$H1111)*$I$1060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K1111" s="21">
        <f>+SUMIFS(Resultados_Dic3!AF$3:AF$99980,Resultados_Dic3!$F$3:$F$99980,Produccion_UO!$K1111,Resultados_Dic3!$D$3:$D$99980,Produccion_UO!$L$1050,Resultados_Dic3!$E$3:$E$99980,Produccion_UO!$J1111,Resultados_Dic3!$A$3:$A$99980,Produccion_UO!$H1111)*$I$1060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L1111" s="21">
        <f>+SUMIFS(Resultados_Dic3!AG$3:AG$99980,Resultados_Dic3!$F$3:$F$99980,Produccion_UO!$K1111,Resultados_Dic3!$D$3:$D$99980,Produccion_UO!$L$1050,Resultados_Dic3!$E$3:$E$99980,Produccion_UO!$J1111,Resultados_Dic3!$A$3:$A$99980,Produccion_UO!$H1111)*$I$1060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M1111" s="21">
        <f>+SUMIFS(Resultados_Dic3!AH$3:AH$99980,Resultados_Dic3!$F$3:$F$99980,Produccion_UO!$K1111,Resultados_Dic3!$D$3:$D$99980,Produccion_UO!$L$1050,Resultados_Dic3!$E$3:$E$99980,Produccion_UO!$J1111,Resultados_Dic3!$A$3:$A$99980,Produccion_UO!$H1111)*$I$1060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N1111" s="21">
        <f>+SUMIFS(Resultados_Dic3!AI$3:AI$99980,Resultados_Dic3!$F$3:$F$99980,Produccion_UO!$K1111,Resultados_Dic3!$D$3:$D$99980,Produccion_UO!$L$1050,Resultados_Dic3!$E$3:$E$99980,Produccion_UO!$J1111,Resultados_Dic3!$A$3:$A$99980,Produccion_UO!$H1111)*$I$1060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O1111" s="21">
        <f>+SUMIFS(Resultados_Dic3!AJ$3:AJ$99980,Resultados_Dic3!$F$3:$F$99980,Produccion_UO!$K1111,Resultados_Dic3!$D$3:$D$99980,Produccion_UO!$L$1050,Resultados_Dic3!$E$3:$E$99980,Produccion_UO!$J1111,Resultados_Dic3!$A$3:$A$99980,Produccion_UO!$H1111)*$I$1060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P1111" s="21">
        <f>+SUMIFS(Resultados_Dic3!AK$3:AK$99980,Resultados_Dic3!$F$3:$F$99980,Produccion_UO!$K1111,Resultados_Dic3!$D$3:$D$99980,Produccion_UO!$L$1050,Resultados_Dic3!$E$3:$E$99980,Produccion_UO!$J1111,Resultados_Dic3!$A$3:$A$99980,Produccion_UO!$H1111)*$I$1060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Q1111" s="21">
        <f>+SUMIFS(Resultados_Dic3!AL$3:AL$99980,Resultados_Dic3!$F$3:$F$99980,Produccion_UO!$K1111,Resultados_Dic3!$D$3:$D$99980,Produccion_UO!$L$1050,Resultados_Dic3!$E$3:$E$99980,Produccion_UO!$J1111,Resultados_Dic3!$A$3:$A$99980,Produccion_UO!$H1111)*$I$1060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R1111" s="21">
        <f>+SUMIFS(Resultados_Dic3!AM$3:AM$99980,Resultados_Dic3!$F$3:$F$99980,Produccion_UO!$K1111,Resultados_Dic3!$D$3:$D$99980,Produccion_UO!$L$1050,Resultados_Dic3!$E$3:$E$99980,Produccion_UO!$J1111,Resultados_Dic3!$A$3:$A$99980,Produccion_UO!$H1111)*$I$1060</f>
        <v>3.11610054607642</v>
      </c>
    </row>
    <row r="1112" spans="8:44" x14ac:dyDescent="0.25">
      <c r="H1112" s="17" t="str">
        <f t="shared" si="281"/>
        <v>DIC5</v>
      </c>
      <c r="I1112" s="24"/>
      <c r="J1112" s="24" t="s">
        <v>134</v>
      </c>
      <c r="K1112" s="307" t="s">
        <v>279</v>
      </c>
      <c r="L1112" s="298" t="s">
        <v>810</v>
      </c>
      <c r="M1112" s="22">
        <f>+SUMIFS(Resultados_Dic3!H$3:H$99980,Resultados_Dic3!$F$3:$F$99980,Produccion_UO!$K1112,Resultados_Dic3!$D$3:$D$99980,Produccion_UO!$K$1050,Resultados_Dic3!$E$3:$E$99980,Produccion_UO!$J1112,Resultados_Dic3!$A$3:$A$99980,Produccion_UO!$H1112)*$I$1060</f>
        <v>2.9272459675263298</v>
      </c>
      <c r="N1112" s="22">
        <f>+SUMIFS(Resultados_Dic3!I$3:I$99980,Resultados_Dic3!$F$3:$F$99980,Produccion_UO!$K1112,Resultados_Dic3!$D$3:$D$99980,Produccion_UO!$K$1050,Resultados_Dic3!$E$3:$E$99980,Produccion_UO!$J1112,Resultados_Dic3!$A$3:$A$99980,Produccion_UO!$H1112)*$I$1060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O1112" s="22">
        <f>+SUMIFS(Resultados_Dic3!J$3:J$99980,Resultados_Dic3!$F$3:$F$99980,Produccion_UO!$K1112,Resultados_Dic3!$D$3:$D$99980,Produccion_UO!$K$1050,Resultados_Dic3!$E$3:$E$99980,Produccion_UO!$J1112,Resultados_Dic3!$A$3:$A$99980,Produccion_UO!$H1112)*$I$1060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P1112" s="22">
        <f>+SUMIFS(Resultados_Dic3!K$3:K$99980,Resultados_Dic3!$F$3:$F$99980,Produccion_UO!$K1112,Resultados_Dic3!$D$3:$D$99980,Produccion_UO!$K$1050,Resultados_Dic3!$E$3:$E$99980,Produccion_UO!$J1112,Resultados_Dic3!$A$3:$A$99980,Produccion_UO!$H1112)*$I$1060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Q1112" s="22">
        <f>+SUMIFS(Resultados_Dic3!L$3:L$99980,Resultados_Dic3!$F$3:$F$99980,Produccion_UO!$K1112,Resultados_Dic3!$D$3:$D$99980,Produccion_UO!$K$1050,Resultados_Dic3!$E$3:$E$99980,Produccion_UO!$J1112,Resultados_Dic3!$A$3:$A$99980,Produccion_UO!$H1112)*$I$1060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R1112" s="22">
        <f>+SUMIFS(Resultados_Dic3!M$3:M$99980,Resultados_Dic3!$F$3:$F$99980,Produccion_UO!$K1112,Resultados_Dic3!$D$3:$D$99980,Produccion_UO!$K$1050,Resultados_Dic3!$E$3:$E$99980,Produccion_UO!$J1112,Resultados_Dic3!$A$3:$A$99980,Produccion_UO!$H1112)*$I$1060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S1112" s="22">
        <f>+SUMIFS(Resultados_Dic3!N$3:N$99980,Resultados_Dic3!$F$3:$F$99980,Produccion_UO!$K1112,Resultados_Dic3!$D$3:$D$99980,Produccion_UO!$K$1050,Resultados_Dic3!$E$3:$E$99980,Produccion_UO!$J1112,Resultados_Dic3!$A$3:$A$99980,Produccion_UO!$H1112)*$I$1060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T1112" s="22">
        <f>+SUMIFS(Resultados_Dic3!O$3:O$99980,Resultados_Dic3!$F$3:$F$99980,Produccion_UO!$K1112,Resultados_Dic3!$D$3:$D$99980,Produccion_UO!$K$1050,Resultados_Dic3!$E$3:$E$99980,Produccion_UO!$J1112,Resultados_Dic3!$A$3:$A$99980,Produccion_UO!$H1112)*$I$1060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U1112" s="22">
        <f>+SUMIFS(Resultados_Dic3!P$3:P$99980,Resultados_Dic3!$F$3:$F$99980,Produccion_UO!$K1112,Resultados_Dic3!$D$3:$D$99980,Produccion_UO!$K$1050,Resultados_Dic3!$E$3:$E$99980,Produccion_UO!$J1112,Resultados_Dic3!$A$3:$A$99980,Produccion_UO!$H1112)*$I$1060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V1112" s="22">
        <f>+SUMIFS(Resultados_Dic3!Q$3:Q$99980,Resultados_Dic3!$F$3:$F$99980,Produccion_UO!$K1112,Resultados_Dic3!$D$3:$D$99980,Produccion_UO!$K$1050,Resultados_Dic3!$E$3:$E$99980,Produccion_UO!$J1112,Resultados_Dic3!$A$3:$A$99980,Produccion_UO!$H1112)*$I$1060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W1112" s="22">
        <f>+SUMIFS(Resultados_Dic3!R$3:R$99980,Resultados_Dic3!$F$3:$F$99980,Produccion_UO!$K1112,Resultados_Dic3!$D$3:$D$99980,Produccion_UO!$K$1050,Resultados_Dic3!$E$3:$E$99980,Produccion_UO!$J1112,Resultados_Dic3!$A$3:$A$99980,Produccion_UO!$H1112)*$I$1060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X1112" s="22">
        <f>+SUMIFS(Resultados_Dic3!S$3:S$99980,Resultados_Dic3!$F$3:$F$99980,Produccion_UO!$K1112,Resultados_Dic3!$D$3:$D$99980,Produccion_UO!$K$1050,Resultados_Dic3!$E$3:$E$99980,Produccion_UO!$J1112,Resultados_Dic3!$A$3:$A$99980,Produccion_UO!$H1112)*$I$1060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Y1112" s="22">
        <f>+SUMIFS(Resultados_Dic3!T$3:T$99980,Resultados_Dic3!$F$3:$F$99980,Produccion_UO!$K1112,Resultados_Dic3!$D$3:$D$99980,Produccion_UO!$K$1050,Resultados_Dic3!$E$3:$E$99980,Produccion_UO!$J1112,Resultados_Dic3!$A$3:$A$99980,Produccion_UO!$H1112)*$I$1060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Z1112" s="22">
        <f>+SUMIFS(Resultados_Dic3!U$3:U$99980,Resultados_Dic3!$F$3:$F$99980,Produccion_UO!$K1112,Resultados_Dic3!$D$3:$D$99980,Produccion_UO!$K$1050,Resultados_Dic3!$E$3:$E$99980,Produccion_UO!$J1112,Resultados_Dic3!$A$3:$A$99980,Produccion_UO!$H1112)*$I$1060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A1112" s="22">
        <f>+SUMIFS(Resultados_Dic3!V$3:V$99980,Resultados_Dic3!$F$3:$F$99980,Produccion_UO!$K1112,Resultados_Dic3!$D$3:$D$99980,Produccion_UO!$K$1050,Resultados_Dic3!$E$3:$E$99980,Produccion_UO!$J1112,Resultados_Dic3!$A$3:$A$99980,Produccion_UO!$H1112)*$I$1060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B1112" s="22">
        <f>+SUMIFS(Resultados_Dic3!W$3:W$99980,Resultados_Dic3!$F$3:$F$99980,Produccion_UO!$K1112,Resultados_Dic3!$D$3:$D$99980,Produccion_UO!$K$1050,Resultados_Dic3!$E$3:$E$99980,Produccion_UO!$J1112,Resultados_Dic3!$A$3:$A$99980,Produccion_UO!$H1112)*$I$1060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C1112" s="22">
        <f>+SUMIFS(Resultados_Dic3!X$3:X$99980,Resultados_Dic3!$F$3:$F$99980,Produccion_UO!$K1112,Resultados_Dic3!$D$3:$D$99980,Produccion_UO!$K$1050,Resultados_Dic3!$E$3:$E$99980,Produccion_UO!$J1112,Resultados_Dic3!$A$3:$A$99980,Produccion_UO!$H1112)*$I$1060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D1112" s="22">
        <f>+SUMIFS(Resultados_Dic3!Y$3:Y$99980,Resultados_Dic3!$F$3:$F$99980,Produccion_UO!$K1112,Resultados_Dic3!$D$3:$D$99980,Produccion_UO!$K$1050,Resultados_Dic3!$E$3:$E$99980,Produccion_UO!$J1112,Resultados_Dic3!$A$3:$A$99980,Produccion_UO!$H1112)*$I$1060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E1112" s="22">
        <f>+SUMIFS(Resultados_Dic3!Z$3:Z$99980,Resultados_Dic3!$F$3:$F$99980,Produccion_UO!$K1112,Resultados_Dic3!$D$3:$D$99980,Produccion_UO!$K$1050,Resultados_Dic3!$E$3:$E$99980,Produccion_UO!$J1112,Resultados_Dic3!$A$3:$A$99980,Produccion_UO!$H1112)*$I$1060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F1112" s="22">
        <f>+SUMIFS(Resultados_Dic3!AA$3:AA$99980,Resultados_Dic3!$F$3:$F$99980,Produccion_UO!$K1112,Resultados_Dic3!$D$3:$D$99980,Produccion_UO!$K$1050,Resultados_Dic3!$E$3:$E$99980,Produccion_UO!$J1112,Resultados_Dic3!$A$3:$A$99980,Produccion_UO!$H1112)*$I$1060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G1112" s="22">
        <f>+SUMIFS(Resultados_Dic3!AB$3:AB$99980,Resultados_Dic3!$F$3:$F$99980,Produccion_UO!$K1112,Resultados_Dic3!$D$3:$D$99980,Produccion_UO!$K$1050,Resultados_Dic3!$E$3:$E$99980,Produccion_UO!$J1112,Resultados_Dic3!$A$3:$A$99980,Produccion_UO!$H1112)*$I$1060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H1112" s="22">
        <f>+SUMIFS(Resultados_Dic3!AC$3:AC$99980,Resultados_Dic3!$F$3:$F$99980,Produccion_UO!$K1112,Resultados_Dic3!$D$3:$D$99980,Produccion_UO!$K$1050,Resultados_Dic3!$E$3:$E$99980,Produccion_UO!$J1112,Resultados_Dic3!$A$3:$A$99980,Produccion_UO!$H1112)*$I$1060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I1112" s="22">
        <f>+SUMIFS(Resultados_Dic3!AD$3:AD$99980,Resultados_Dic3!$F$3:$F$99980,Produccion_UO!$K1112,Resultados_Dic3!$D$3:$D$99980,Produccion_UO!$K$1050,Resultados_Dic3!$E$3:$E$99980,Produccion_UO!$J1112,Resultados_Dic3!$A$3:$A$99980,Produccion_UO!$H1112)*$I$1060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J1112" s="22">
        <f>+SUMIFS(Resultados_Dic3!AE$3:AE$99980,Resultados_Dic3!$F$3:$F$99980,Produccion_UO!$K1112,Resultados_Dic3!$D$3:$D$99980,Produccion_UO!$K$1050,Resultados_Dic3!$E$3:$E$99980,Produccion_UO!$J1112,Resultados_Dic3!$A$3:$A$99980,Produccion_UO!$H1112)*$I$1060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K1112" s="22">
        <f>+SUMIFS(Resultados_Dic3!AF$3:AF$99980,Resultados_Dic3!$F$3:$F$99980,Produccion_UO!$K1112,Resultados_Dic3!$D$3:$D$99980,Produccion_UO!$K$1050,Resultados_Dic3!$E$3:$E$99980,Produccion_UO!$J1112,Resultados_Dic3!$A$3:$A$99980,Produccion_UO!$H1112)*$I$1060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L1112" s="22">
        <f>+SUMIFS(Resultados_Dic3!AG$3:AG$99980,Resultados_Dic3!$F$3:$F$99980,Produccion_UO!$K1112,Resultados_Dic3!$D$3:$D$99980,Produccion_UO!$K$1050,Resultados_Dic3!$E$3:$E$99980,Produccion_UO!$J1112,Resultados_Dic3!$A$3:$A$99980,Produccion_UO!$H1112)*$I$1060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M1112" s="22">
        <f>+SUMIFS(Resultados_Dic3!AH$3:AH$99980,Resultados_Dic3!$F$3:$F$99980,Produccion_UO!$K1112,Resultados_Dic3!$D$3:$D$99980,Produccion_UO!$K$1050,Resultados_Dic3!$E$3:$E$99980,Produccion_UO!$J1112,Resultados_Dic3!$A$3:$A$99980,Produccion_UO!$H1112)*$I$1060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N1112" s="22">
        <f>+SUMIFS(Resultados_Dic3!AI$3:AI$99980,Resultados_Dic3!$F$3:$F$99980,Produccion_UO!$K1112,Resultados_Dic3!$D$3:$D$99980,Produccion_UO!$K$1050,Resultados_Dic3!$E$3:$E$99980,Produccion_UO!$J1112,Resultados_Dic3!$A$3:$A$99980,Produccion_UO!$H1112)*$I$1060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O1112" s="22">
        <f>+SUMIFS(Resultados_Dic3!AJ$3:AJ$99980,Resultados_Dic3!$F$3:$F$99980,Produccion_UO!$K1112,Resultados_Dic3!$D$3:$D$99980,Produccion_UO!$K$1050,Resultados_Dic3!$E$3:$E$99980,Produccion_UO!$J1112,Resultados_Dic3!$A$3:$A$99980,Produccion_UO!$H1112)*$I$1060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P1112" s="22">
        <f>+SUMIFS(Resultados_Dic3!AK$3:AK$99980,Resultados_Dic3!$F$3:$F$99980,Produccion_UO!$K1112,Resultados_Dic3!$D$3:$D$99980,Produccion_UO!$K$1050,Resultados_Dic3!$E$3:$E$99980,Produccion_UO!$J1112,Resultados_Dic3!$A$3:$A$99980,Produccion_UO!$H1112)*$I$1060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Q1112" s="22">
        <f>+SUMIFS(Resultados_Dic3!AL$3:AL$99980,Resultados_Dic3!$F$3:$F$99980,Produccion_UO!$K1112,Resultados_Dic3!$D$3:$D$99980,Produccion_UO!$K$1050,Resultados_Dic3!$E$3:$E$99980,Produccion_UO!$J1112,Resultados_Dic3!$A$3:$A$99980,Produccion_UO!$H1112)*$I$1060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R1112" s="22">
        <f>+SUMIFS(Resultados_Dic3!AM$3:AM$99980,Resultados_Dic3!$F$3:$F$99980,Produccion_UO!$K1112,Resultados_Dic3!$D$3:$D$99980,Produccion_UO!$K$1050,Resultados_Dic3!$E$3:$E$99980,Produccion_UO!$J1112,Resultados_Dic3!$A$3:$A$99980,Produccion_UO!$H1112)*$I$1060</f>
        <v>3.11610054607642</v>
      </c>
    </row>
    <row r="1113" spans="8:44" x14ac:dyDescent="0.25">
      <c r="H1113" s="17" t="str">
        <f t="shared" si="281"/>
        <v>DIC5</v>
      </c>
      <c r="I1113" s="24"/>
      <c r="J1113" s="24" t="s">
        <v>132</v>
      </c>
      <c r="K1113" s="307" t="s">
        <v>279</v>
      </c>
      <c r="L1113" s="298" t="s">
        <v>806</v>
      </c>
      <c r="M1113" s="22">
        <f>+SUMIFS(Resultados_Dic3!H$3:H$99980,Resultados_Dic3!$F$3:$F$99980,Produccion_UO!$K1113,Resultados_Dic3!$D$3:$D$99980,Produccion_UO!$L$1050,Resultados_Dic3!$E$3:$E$99980,Produccion_UO!$J1113,Resultados_Dic3!$A$3:$A$99980,Produccion_UO!$H1113)*$I$1060</f>
        <v>3.8558187874553602</v>
      </c>
      <c r="N1113" s="22">
        <f>+SUMIFS(Resultados_Dic3!I$3:I$99980,Resultados_Dic3!$F$3:$F$99980,Produccion_UO!$K1113,Resultados_Dic3!$D$3:$D$99980,Produccion_UO!$L$1050,Resultados_Dic3!$E$3:$E$99980,Produccion_UO!$J1113,Resultados_Dic3!$A$3:$A$99980,Produccion_UO!$H1113)*$I$1060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O1113" s="22">
        <f>+SUMIFS(Resultados_Dic3!J$3:J$99980,Resultados_Dic3!$F$3:$F$99980,Produccion_UO!$K1113,Resultados_Dic3!$D$3:$D$99980,Produccion_UO!$L$1050,Resultados_Dic3!$E$3:$E$99980,Produccion_UO!$J1113,Resultados_Dic3!$A$3:$A$99980,Produccion_UO!$H1113)*$I$1060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P1113" s="22">
        <f>+SUMIFS(Resultados_Dic3!K$3:K$99980,Resultados_Dic3!$F$3:$F$99980,Produccion_UO!$K1113,Resultados_Dic3!$D$3:$D$99980,Produccion_UO!$L$1050,Resultados_Dic3!$E$3:$E$99980,Produccion_UO!$J1113,Resultados_Dic3!$A$3:$A$99980,Produccion_UO!$H1113)*$I$1060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Q1113" s="22">
        <f>+SUMIFS(Resultados_Dic3!L$3:L$99980,Resultados_Dic3!$F$3:$F$99980,Produccion_UO!$K1113,Resultados_Dic3!$D$3:$D$99980,Produccion_UO!$L$1050,Resultados_Dic3!$E$3:$E$99980,Produccion_UO!$J1113,Resultados_Dic3!$A$3:$A$99980,Produccion_UO!$H1113)*$I$1060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R1113" s="22">
        <f>+SUMIFS(Resultados_Dic3!M$3:M$99980,Resultados_Dic3!$F$3:$F$99980,Produccion_UO!$K1113,Resultados_Dic3!$D$3:$D$99980,Produccion_UO!$L$1050,Resultados_Dic3!$E$3:$E$99980,Produccion_UO!$J1113,Resultados_Dic3!$A$3:$A$99980,Produccion_UO!$H1113)*$I$1060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S1113" s="22">
        <f>+SUMIFS(Resultados_Dic3!N$3:N$99980,Resultados_Dic3!$F$3:$F$99980,Produccion_UO!$K1113,Resultados_Dic3!$D$3:$D$99980,Produccion_UO!$L$1050,Resultados_Dic3!$E$3:$E$99980,Produccion_UO!$J1113,Resultados_Dic3!$A$3:$A$99980,Produccion_UO!$H1113)*$I$1060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T1113" s="22">
        <f>+SUMIFS(Resultados_Dic3!O$3:O$99980,Resultados_Dic3!$F$3:$F$99980,Produccion_UO!$K1113,Resultados_Dic3!$D$3:$D$99980,Produccion_UO!$L$1050,Resultados_Dic3!$E$3:$E$99980,Produccion_UO!$J1113,Resultados_Dic3!$A$3:$A$99980,Produccion_UO!$H1113)*$I$1060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U1113" s="22">
        <f>+SUMIFS(Resultados_Dic3!P$3:P$99980,Resultados_Dic3!$F$3:$F$99980,Produccion_UO!$K1113,Resultados_Dic3!$D$3:$D$99980,Produccion_UO!$L$1050,Resultados_Dic3!$E$3:$E$99980,Produccion_UO!$J1113,Resultados_Dic3!$A$3:$A$99980,Produccion_UO!$H1113)*$I$1060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V1113" s="22">
        <f>+SUMIFS(Resultados_Dic3!Q$3:Q$99980,Resultados_Dic3!$F$3:$F$99980,Produccion_UO!$K1113,Resultados_Dic3!$D$3:$D$99980,Produccion_UO!$L$1050,Resultados_Dic3!$E$3:$E$99980,Produccion_UO!$J1113,Resultados_Dic3!$A$3:$A$99980,Produccion_UO!$H1113)*$I$1060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W1113" s="22">
        <f>+SUMIFS(Resultados_Dic3!R$3:R$99980,Resultados_Dic3!$F$3:$F$99980,Produccion_UO!$K1113,Resultados_Dic3!$D$3:$D$99980,Produccion_UO!$L$1050,Resultados_Dic3!$E$3:$E$99980,Produccion_UO!$J1113,Resultados_Dic3!$A$3:$A$99980,Produccion_UO!$H1113)*$I$1060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X1113" s="22">
        <f>+SUMIFS(Resultados_Dic3!S$3:S$99980,Resultados_Dic3!$F$3:$F$99980,Produccion_UO!$K1113,Resultados_Dic3!$D$3:$D$99980,Produccion_UO!$L$1050,Resultados_Dic3!$E$3:$E$99980,Produccion_UO!$J1113,Resultados_Dic3!$A$3:$A$99980,Produccion_UO!$H1113)*$I$1060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Y1113" s="22">
        <f>+SUMIFS(Resultados_Dic3!T$3:T$99980,Resultados_Dic3!$F$3:$F$99980,Produccion_UO!$K1113,Resultados_Dic3!$D$3:$D$99980,Produccion_UO!$L$1050,Resultados_Dic3!$E$3:$E$99980,Produccion_UO!$J1113,Resultados_Dic3!$A$3:$A$99980,Produccion_UO!$H1113)*$I$1060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Z1113" s="22">
        <f>+SUMIFS(Resultados_Dic3!U$3:U$99980,Resultados_Dic3!$F$3:$F$99980,Produccion_UO!$K1113,Resultados_Dic3!$D$3:$D$99980,Produccion_UO!$L$1050,Resultados_Dic3!$E$3:$E$99980,Produccion_UO!$J1113,Resultados_Dic3!$A$3:$A$99980,Produccion_UO!$H1113)*$I$1060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A1113" s="22">
        <f>+SUMIFS(Resultados_Dic3!V$3:V$99980,Resultados_Dic3!$F$3:$F$99980,Produccion_UO!$K1113,Resultados_Dic3!$D$3:$D$99980,Produccion_UO!$L$1050,Resultados_Dic3!$E$3:$E$99980,Produccion_UO!$J1113,Resultados_Dic3!$A$3:$A$99980,Produccion_UO!$H1113)*$I$1060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B1113" s="22">
        <f>+SUMIFS(Resultados_Dic3!W$3:W$99980,Resultados_Dic3!$F$3:$F$99980,Produccion_UO!$K1113,Resultados_Dic3!$D$3:$D$99980,Produccion_UO!$L$1050,Resultados_Dic3!$E$3:$E$99980,Produccion_UO!$J1113,Resultados_Dic3!$A$3:$A$99980,Produccion_UO!$H1113)*$I$1060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C1113" s="22">
        <f>+SUMIFS(Resultados_Dic3!X$3:X$99980,Resultados_Dic3!$F$3:$F$99980,Produccion_UO!$K1113,Resultados_Dic3!$D$3:$D$99980,Produccion_UO!$L$1050,Resultados_Dic3!$E$3:$E$99980,Produccion_UO!$J1113,Resultados_Dic3!$A$3:$A$99980,Produccion_UO!$H1113)*$I$1060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D1113" s="22">
        <f>+SUMIFS(Resultados_Dic3!Y$3:Y$99980,Resultados_Dic3!$F$3:$F$99980,Produccion_UO!$K1113,Resultados_Dic3!$D$3:$D$99980,Produccion_UO!$L$1050,Resultados_Dic3!$E$3:$E$99980,Produccion_UO!$J1113,Resultados_Dic3!$A$3:$A$99980,Produccion_UO!$H1113)*$I$1060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E1113" s="22">
        <f>+SUMIFS(Resultados_Dic3!Z$3:Z$99980,Resultados_Dic3!$F$3:$F$99980,Produccion_UO!$K1113,Resultados_Dic3!$D$3:$D$99980,Produccion_UO!$L$1050,Resultados_Dic3!$E$3:$E$99980,Produccion_UO!$J1113,Resultados_Dic3!$A$3:$A$99980,Produccion_UO!$H1113)*$I$1060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F1113" s="22">
        <f>+SUMIFS(Resultados_Dic3!AA$3:AA$99980,Resultados_Dic3!$F$3:$F$99980,Produccion_UO!$K1113,Resultados_Dic3!$D$3:$D$99980,Produccion_UO!$L$1050,Resultados_Dic3!$E$3:$E$99980,Produccion_UO!$J1113,Resultados_Dic3!$A$3:$A$99980,Produccion_UO!$H1113)*$I$1060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G1113" s="22">
        <f>+SUMIFS(Resultados_Dic3!AB$3:AB$99980,Resultados_Dic3!$F$3:$F$99980,Produccion_UO!$K1113,Resultados_Dic3!$D$3:$D$99980,Produccion_UO!$L$1050,Resultados_Dic3!$E$3:$E$99980,Produccion_UO!$J1113,Resultados_Dic3!$A$3:$A$99980,Produccion_UO!$H1113)*$I$1060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H1113" s="22">
        <f>+SUMIFS(Resultados_Dic3!AC$3:AC$99980,Resultados_Dic3!$F$3:$F$99980,Produccion_UO!$K1113,Resultados_Dic3!$D$3:$D$99980,Produccion_UO!$L$1050,Resultados_Dic3!$E$3:$E$99980,Produccion_UO!$J1113,Resultados_Dic3!$A$3:$A$99980,Produccion_UO!$H1113)*$I$1060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I1113" s="22">
        <f>+SUMIFS(Resultados_Dic3!AD$3:AD$99980,Resultados_Dic3!$F$3:$F$99980,Produccion_UO!$K1113,Resultados_Dic3!$D$3:$D$99980,Produccion_UO!$L$1050,Resultados_Dic3!$E$3:$E$99980,Produccion_UO!$J1113,Resultados_Dic3!$A$3:$A$99980,Produccion_UO!$H1113)*$I$1060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J1113" s="22">
        <f>+SUMIFS(Resultados_Dic3!AE$3:AE$99980,Resultados_Dic3!$F$3:$F$99980,Produccion_UO!$K1113,Resultados_Dic3!$D$3:$D$99980,Produccion_UO!$L$1050,Resultados_Dic3!$E$3:$E$99980,Produccion_UO!$J1113,Resultados_Dic3!$A$3:$A$99980,Produccion_UO!$H1113)*$I$1060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K1113" s="22">
        <f>+SUMIFS(Resultados_Dic3!AF$3:AF$99980,Resultados_Dic3!$F$3:$F$99980,Produccion_UO!$K1113,Resultados_Dic3!$D$3:$D$99980,Produccion_UO!$L$1050,Resultados_Dic3!$E$3:$E$99980,Produccion_UO!$J1113,Resultados_Dic3!$A$3:$A$99980,Produccion_UO!$H1113)*$I$1060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L1113" s="22">
        <f>+SUMIFS(Resultados_Dic3!AG$3:AG$99980,Resultados_Dic3!$F$3:$F$99980,Produccion_UO!$K1113,Resultados_Dic3!$D$3:$D$99980,Produccion_UO!$L$1050,Resultados_Dic3!$E$3:$E$99980,Produccion_UO!$J1113,Resultados_Dic3!$A$3:$A$99980,Produccion_UO!$H1113)*$I$1060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M1113" s="22">
        <f>+SUMIFS(Resultados_Dic3!AH$3:AH$99980,Resultados_Dic3!$F$3:$F$99980,Produccion_UO!$K1113,Resultados_Dic3!$D$3:$D$99980,Produccion_UO!$L$1050,Resultados_Dic3!$E$3:$E$99980,Produccion_UO!$J1113,Resultados_Dic3!$A$3:$A$99980,Produccion_UO!$H1113)*$I$1060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N1113" s="22">
        <f>+SUMIFS(Resultados_Dic3!AI$3:AI$99980,Resultados_Dic3!$F$3:$F$99980,Produccion_UO!$K1113,Resultados_Dic3!$D$3:$D$99980,Produccion_UO!$L$1050,Resultados_Dic3!$E$3:$E$99980,Produccion_UO!$J1113,Resultados_Dic3!$A$3:$A$99980,Produccion_UO!$H1113)*$I$1060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O1113" s="22">
        <f>+SUMIFS(Resultados_Dic3!AJ$3:AJ$99980,Resultados_Dic3!$F$3:$F$99980,Produccion_UO!$K1113,Resultados_Dic3!$D$3:$D$99980,Produccion_UO!$L$1050,Resultados_Dic3!$E$3:$E$99980,Produccion_UO!$J1113,Resultados_Dic3!$A$3:$A$99980,Produccion_UO!$H1113)*$I$1060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P1113" s="22">
        <f>+SUMIFS(Resultados_Dic3!AK$3:AK$99980,Resultados_Dic3!$F$3:$F$99980,Produccion_UO!$K1113,Resultados_Dic3!$D$3:$D$99980,Produccion_UO!$L$1050,Resultados_Dic3!$E$3:$E$99980,Produccion_UO!$J1113,Resultados_Dic3!$A$3:$A$99980,Produccion_UO!$H1113)*$I$1060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Q1113" s="22">
        <f>+SUMIFS(Resultados_Dic3!AL$3:AL$99980,Resultados_Dic3!$F$3:$F$99980,Produccion_UO!$K1113,Resultados_Dic3!$D$3:$D$99980,Produccion_UO!$L$1050,Resultados_Dic3!$E$3:$E$99980,Produccion_UO!$J1113,Resultados_Dic3!$A$3:$A$99980,Produccion_UO!$H1113)*$I$1060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R1113" s="22">
        <f>+SUMIFS(Resultados_Dic3!AM$3:AM$99980,Resultados_Dic3!$F$3:$F$99980,Produccion_UO!$K1113,Resultados_Dic3!$D$3:$D$99980,Produccion_UO!$L$1050,Resultados_Dic3!$E$3:$E$99980,Produccion_UO!$J1113,Resultados_Dic3!$A$3:$A$99980,Produccion_UO!$H1113)*$I$1060</f>
        <v>4.1045812898718301</v>
      </c>
    </row>
    <row r="1114" spans="8:44" x14ac:dyDescent="0.25">
      <c r="H1114" s="17" t="str">
        <f t="shared" si="281"/>
        <v>DIC5</v>
      </c>
      <c r="I1114" s="24"/>
      <c r="J1114" s="24" t="s">
        <v>57</v>
      </c>
      <c r="K1114" s="307" t="s">
        <v>219</v>
      </c>
      <c r="L1114" s="298" t="s">
        <v>807</v>
      </c>
      <c r="M1114" s="22">
        <f>+SUMIFS(Resultados_Dic3!H$3:H$99980,Resultados_Dic3!$F$3:$F$99980,Produccion_UO!$K1114,Resultados_Dic3!$D$3:$D$99980,Produccion_UO!$K$1050,Resultados_Dic3!$E$3:$E$99980,Produccion_UO!$J1114,Resultados_Dic3!$A$3:$A$99980,Produccion_UO!$H1114)*$I$1060</f>
        <v>3.1491864000000001</v>
      </c>
      <c r="N1114" s="22">
        <f>+SUMIFS(Resultados_Dic3!I$3:I$99980,Resultados_Dic3!$F$3:$F$99980,Produccion_UO!$K1114,Resultados_Dic3!$D$3:$D$99980,Produccion_UO!$K$1050,Resultados_Dic3!$E$3:$E$99980,Produccion_UO!$J1114,Resultados_Dic3!$A$3:$A$99980,Produccion_UO!$H1114)*$I$1060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O1114" s="22">
        <f>+SUMIFS(Resultados_Dic3!J$3:J$99980,Resultados_Dic3!$F$3:$F$99980,Produccion_UO!$K1114,Resultados_Dic3!$D$3:$D$99980,Produccion_UO!$K$1050,Resultados_Dic3!$E$3:$E$99980,Produccion_UO!$J1114,Resultados_Dic3!$A$3:$A$99980,Produccion_UO!$H1114)*$I$1060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P1114" s="22">
        <f>+SUMIFS(Resultados_Dic3!K$3:K$99980,Resultados_Dic3!$F$3:$F$99980,Produccion_UO!$K1114,Resultados_Dic3!$D$3:$D$99980,Produccion_UO!$K$1050,Resultados_Dic3!$E$3:$E$99980,Produccion_UO!$J1114,Resultados_Dic3!$A$3:$A$99980,Produccion_UO!$H1114)*$I$1060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Q1114" s="22">
        <f>+SUMIFS(Resultados_Dic3!L$3:L$99980,Resultados_Dic3!$F$3:$F$99980,Produccion_UO!$K1114,Resultados_Dic3!$D$3:$D$99980,Produccion_UO!$K$1050,Resultados_Dic3!$E$3:$E$99980,Produccion_UO!$J1114,Resultados_Dic3!$A$3:$A$99980,Produccion_UO!$H1114)*$I$1060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R1114" s="22">
        <f>+SUMIFS(Resultados_Dic3!M$3:M$99980,Resultados_Dic3!$F$3:$F$99980,Produccion_UO!$K1114,Resultados_Dic3!$D$3:$D$99980,Produccion_UO!$K$1050,Resultados_Dic3!$E$3:$E$99980,Produccion_UO!$J1114,Resultados_Dic3!$A$3:$A$99980,Produccion_UO!$H1114)*$I$1060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S1114" s="22">
        <f>+SUMIFS(Resultados_Dic3!N$3:N$99980,Resultados_Dic3!$F$3:$F$99980,Produccion_UO!$K1114,Resultados_Dic3!$D$3:$D$99980,Produccion_UO!$K$1050,Resultados_Dic3!$E$3:$E$99980,Produccion_UO!$J1114,Resultados_Dic3!$A$3:$A$99980,Produccion_UO!$H1114)*$I$1060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T1114" s="22">
        <f>+SUMIFS(Resultados_Dic3!O$3:O$99980,Resultados_Dic3!$F$3:$F$99980,Produccion_UO!$K1114,Resultados_Dic3!$D$3:$D$99980,Produccion_UO!$K$1050,Resultados_Dic3!$E$3:$E$99980,Produccion_UO!$J1114,Resultados_Dic3!$A$3:$A$99980,Produccion_UO!$H1114)*$I$1060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U1114" s="22">
        <f>+SUMIFS(Resultados_Dic3!P$3:P$99980,Resultados_Dic3!$F$3:$F$99980,Produccion_UO!$K1114,Resultados_Dic3!$D$3:$D$99980,Produccion_UO!$K$1050,Resultados_Dic3!$E$3:$E$99980,Produccion_UO!$J1114,Resultados_Dic3!$A$3:$A$99980,Produccion_UO!$H1114)*$I$1060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V1114" s="22">
        <f>+SUMIFS(Resultados_Dic3!Q$3:Q$99980,Resultados_Dic3!$F$3:$F$99980,Produccion_UO!$K1114,Resultados_Dic3!$D$3:$D$99980,Produccion_UO!$K$1050,Resultados_Dic3!$E$3:$E$99980,Produccion_UO!$J1114,Resultados_Dic3!$A$3:$A$99980,Produccion_UO!$H1114)*$I$1060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W1114" s="22">
        <f>+SUMIFS(Resultados_Dic3!R$3:R$99980,Resultados_Dic3!$F$3:$F$99980,Produccion_UO!$K1114,Resultados_Dic3!$D$3:$D$99980,Produccion_UO!$K$1050,Resultados_Dic3!$E$3:$E$99980,Produccion_UO!$J1114,Resultados_Dic3!$A$3:$A$99980,Produccion_UO!$H1114)*$I$1060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X1114" s="22">
        <f>+SUMIFS(Resultados_Dic3!S$3:S$99980,Resultados_Dic3!$F$3:$F$99980,Produccion_UO!$K1114,Resultados_Dic3!$D$3:$D$99980,Produccion_UO!$K$1050,Resultados_Dic3!$E$3:$E$99980,Produccion_UO!$J1114,Resultados_Dic3!$A$3:$A$99980,Produccion_UO!$H1114)*$I$1060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Y1114" s="22">
        <f>+SUMIFS(Resultados_Dic3!T$3:T$99980,Resultados_Dic3!$F$3:$F$99980,Produccion_UO!$K1114,Resultados_Dic3!$D$3:$D$99980,Produccion_UO!$K$1050,Resultados_Dic3!$E$3:$E$99980,Produccion_UO!$J1114,Resultados_Dic3!$A$3:$A$99980,Produccion_UO!$H1114)*$I$1060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Z1114" s="22">
        <f>+SUMIFS(Resultados_Dic3!U$3:U$99980,Resultados_Dic3!$F$3:$F$99980,Produccion_UO!$K1114,Resultados_Dic3!$D$3:$D$99980,Produccion_UO!$K$1050,Resultados_Dic3!$E$3:$E$99980,Produccion_UO!$J1114,Resultados_Dic3!$A$3:$A$99980,Produccion_UO!$H1114)*$I$1060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A1114" s="22">
        <f>+SUMIFS(Resultados_Dic3!V$3:V$99980,Resultados_Dic3!$F$3:$F$99980,Produccion_UO!$K1114,Resultados_Dic3!$D$3:$D$99980,Produccion_UO!$K$1050,Resultados_Dic3!$E$3:$E$99980,Produccion_UO!$J1114,Resultados_Dic3!$A$3:$A$99980,Produccion_UO!$H1114)*$I$1060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B1114" s="22">
        <f>+SUMIFS(Resultados_Dic3!W$3:W$99980,Resultados_Dic3!$F$3:$F$99980,Produccion_UO!$K1114,Resultados_Dic3!$D$3:$D$99980,Produccion_UO!$K$1050,Resultados_Dic3!$E$3:$E$99980,Produccion_UO!$J1114,Resultados_Dic3!$A$3:$A$99980,Produccion_UO!$H1114)*$I$1060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C1114" s="22">
        <f>+SUMIFS(Resultados_Dic3!X$3:X$99980,Resultados_Dic3!$F$3:$F$99980,Produccion_UO!$K1114,Resultados_Dic3!$D$3:$D$99980,Produccion_UO!$K$1050,Resultados_Dic3!$E$3:$E$99980,Produccion_UO!$J1114,Resultados_Dic3!$A$3:$A$99980,Produccion_UO!$H1114)*$I$1060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D1114" s="22">
        <f>+SUMIFS(Resultados_Dic3!Y$3:Y$99980,Resultados_Dic3!$F$3:$F$99980,Produccion_UO!$K1114,Resultados_Dic3!$D$3:$D$99980,Produccion_UO!$K$1050,Resultados_Dic3!$E$3:$E$99980,Produccion_UO!$J1114,Resultados_Dic3!$A$3:$A$99980,Produccion_UO!$H1114)*$I$1060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E1114" s="22">
        <f>+SUMIFS(Resultados_Dic3!Z$3:Z$99980,Resultados_Dic3!$F$3:$F$99980,Produccion_UO!$K1114,Resultados_Dic3!$D$3:$D$99980,Produccion_UO!$K$1050,Resultados_Dic3!$E$3:$E$99980,Produccion_UO!$J1114,Resultados_Dic3!$A$3:$A$99980,Produccion_UO!$H1114)*$I$1060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F1114" s="22">
        <f>+SUMIFS(Resultados_Dic3!AA$3:AA$99980,Resultados_Dic3!$F$3:$F$99980,Produccion_UO!$K1114,Resultados_Dic3!$D$3:$D$99980,Produccion_UO!$K$1050,Resultados_Dic3!$E$3:$E$99980,Produccion_UO!$J1114,Resultados_Dic3!$A$3:$A$99980,Produccion_UO!$H1114)*$I$1060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G1114" s="22">
        <f>+SUMIFS(Resultados_Dic3!AB$3:AB$99980,Resultados_Dic3!$F$3:$F$99980,Produccion_UO!$K1114,Resultados_Dic3!$D$3:$D$99980,Produccion_UO!$K$1050,Resultados_Dic3!$E$3:$E$99980,Produccion_UO!$J1114,Resultados_Dic3!$A$3:$A$99980,Produccion_UO!$H1114)*$I$1060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H1114" s="22">
        <f>+SUMIFS(Resultados_Dic3!AC$3:AC$99980,Resultados_Dic3!$F$3:$F$99980,Produccion_UO!$K1114,Resultados_Dic3!$D$3:$D$99980,Produccion_UO!$K$1050,Resultados_Dic3!$E$3:$E$99980,Produccion_UO!$J1114,Resultados_Dic3!$A$3:$A$99980,Produccion_UO!$H1114)*$I$1060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I1114" s="22">
        <f>+SUMIFS(Resultados_Dic3!AD$3:AD$99980,Resultados_Dic3!$F$3:$F$99980,Produccion_UO!$K1114,Resultados_Dic3!$D$3:$D$99980,Produccion_UO!$K$1050,Resultados_Dic3!$E$3:$E$99980,Produccion_UO!$J1114,Resultados_Dic3!$A$3:$A$99980,Produccion_UO!$H1114)*$I$1060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J1114" s="22">
        <f>+SUMIFS(Resultados_Dic3!AE$3:AE$99980,Resultados_Dic3!$F$3:$F$99980,Produccion_UO!$K1114,Resultados_Dic3!$D$3:$D$99980,Produccion_UO!$K$1050,Resultados_Dic3!$E$3:$E$99980,Produccion_UO!$J1114,Resultados_Dic3!$A$3:$A$99980,Produccion_UO!$H1114)*$I$1060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K1114" s="22">
        <f>+SUMIFS(Resultados_Dic3!AF$3:AF$99980,Resultados_Dic3!$F$3:$F$99980,Produccion_UO!$K1114,Resultados_Dic3!$D$3:$D$99980,Produccion_UO!$K$1050,Resultados_Dic3!$E$3:$E$99980,Produccion_UO!$J1114,Resultados_Dic3!$A$3:$A$99980,Produccion_UO!$H1114)*$I$1060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L1114" s="22">
        <f>+SUMIFS(Resultados_Dic3!AG$3:AG$99980,Resultados_Dic3!$F$3:$F$99980,Produccion_UO!$K1114,Resultados_Dic3!$D$3:$D$99980,Produccion_UO!$K$1050,Resultados_Dic3!$E$3:$E$99980,Produccion_UO!$J1114,Resultados_Dic3!$A$3:$A$99980,Produccion_UO!$H1114)*$I$1060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M1114" s="22">
        <f>+SUMIFS(Resultados_Dic3!AH$3:AH$99980,Resultados_Dic3!$F$3:$F$99980,Produccion_UO!$K1114,Resultados_Dic3!$D$3:$D$99980,Produccion_UO!$K$1050,Resultados_Dic3!$E$3:$E$99980,Produccion_UO!$J1114,Resultados_Dic3!$A$3:$A$99980,Produccion_UO!$H1114)*$I$1060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N1114" s="22">
        <f>+SUMIFS(Resultados_Dic3!AI$3:AI$99980,Resultados_Dic3!$F$3:$F$99980,Produccion_UO!$K1114,Resultados_Dic3!$D$3:$D$99980,Produccion_UO!$K$1050,Resultados_Dic3!$E$3:$E$99980,Produccion_UO!$J1114,Resultados_Dic3!$A$3:$A$99980,Produccion_UO!$H1114)*$I$1060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O1114" s="22">
        <f>+SUMIFS(Resultados_Dic3!AJ$3:AJ$99980,Resultados_Dic3!$F$3:$F$99980,Produccion_UO!$K1114,Resultados_Dic3!$D$3:$D$99980,Produccion_UO!$K$1050,Resultados_Dic3!$E$3:$E$99980,Produccion_UO!$J1114,Resultados_Dic3!$A$3:$A$99980,Produccion_UO!$H1114)*$I$1060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P1114" s="22">
        <f>+SUMIFS(Resultados_Dic3!AK$3:AK$99980,Resultados_Dic3!$F$3:$F$99980,Produccion_UO!$K1114,Resultados_Dic3!$D$3:$D$99980,Produccion_UO!$K$1050,Resultados_Dic3!$E$3:$E$99980,Produccion_UO!$J1114,Resultados_Dic3!$A$3:$A$99980,Produccion_UO!$H1114)*$I$1060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Q1114" s="22">
        <f>+SUMIFS(Resultados_Dic3!AL$3:AL$99980,Resultados_Dic3!$F$3:$F$99980,Produccion_UO!$K1114,Resultados_Dic3!$D$3:$D$99980,Produccion_UO!$K$1050,Resultados_Dic3!$E$3:$E$99980,Produccion_UO!$J1114,Resultados_Dic3!$A$3:$A$99980,Produccion_UO!$H1114)*$I$1060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R1114" s="22">
        <f>+SUMIFS(Resultados_Dic3!AM$3:AM$99980,Resultados_Dic3!$F$3:$F$99980,Produccion_UO!$K1114,Resultados_Dic3!$D$3:$D$99980,Produccion_UO!$K$1050,Resultados_Dic3!$E$3:$E$99980,Produccion_UO!$J1114,Resultados_Dic3!$A$3:$A$99980,Produccion_UO!$H1114)*$I$1060</f>
        <v>3.3523597161290302</v>
      </c>
    </row>
    <row r="1115" spans="8:44" x14ac:dyDescent="0.25">
      <c r="H1115" s="17" t="str">
        <f t="shared" si="281"/>
        <v>DIC5</v>
      </c>
      <c r="I1115" s="24"/>
      <c r="J1115" s="24" t="s">
        <v>145</v>
      </c>
      <c r="K1115" s="307" t="s">
        <v>219</v>
      </c>
      <c r="L1115" s="298" t="s">
        <v>808</v>
      </c>
      <c r="M1115" s="22">
        <f>+SUMIFS(Resultados_Dic3!H$3:H$99980,Resultados_Dic3!$F$3:$F$99980,Produccion_UO!$K1115,Resultados_Dic3!$D$3:$D$99980,Produccion_UO!$K$1050,Resultados_Dic3!$E$3:$E$99980,Produccion_UO!$J1115,Resultados_Dic3!$A$3:$A$99980,Produccion_UO!$H1115)*$I$1060</f>
        <v>1.8895118399999999</v>
      </c>
      <c r="N1115" s="22">
        <f>+SUMIFS(Resultados_Dic3!I$3:I$99980,Resultados_Dic3!$F$3:$F$99980,Produccion_UO!$K1115,Resultados_Dic3!$D$3:$D$99980,Produccion_UO!$K$1050,Resultados_Dic3!$E$3:$E$99980,Produccion_UO!$J1115,Resultados_Dic3!$A$3:$A$99980,Produccion_UO!$H1115)*$I$1060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O1115" s="22">
        <f>+SUMIFS(Resultados_Dic3!J$3:J$99980,Resultados_Dic3!$F$3:$F$99980,Produccion_UO!$K1115,Resultados_Dic3!$D$3:$D$99980,Produccion_UO!$K$1050,Resultados_Dic3!$E$3:$E$99980,Produccion_UO!$J1115,Resultados_Dic3!$A$3:$A$99980,Produccion_UO!$H1115)*$I$1060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P1115" s="22">
        <f>+SUMIFS(Resultados_Dic3!K$3:K$99980,Resultados_Dic3!$F$3:$F$99980,Produccion_UO!$K1115,Resultados_Dic3!$D$3:$D$99980,Produccion_UO!$K$1050,Resultados_Dic3!$E$3:$E$99980,Produccion_UO!$J1115,Resultados_Dic3!$A$3:$A$99980,Produccion_UO!$H1115)*$I$1060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Q1115" s="22">
        <f>+SUMIFS(Resultados_Dic3!L$3:L$99980,Resultados_Dic3!$F$3:$F$99980,Produccion_UO!$K1115,Resultados_Dic3!$D$3:$D$99980,Produccion_UO!$K$1050,Resultados_Dic3!$E$3:$E$99980,Produccion_UO!$J1115,Resultados_Dic3!$A$3:$A$99980,Produccion_UO!$H1115)*$I$1060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R1115" s="22">
        <f>+SUMIFS(Resultados_Dic3!M$3:M$99980,Resultados_Dic3!$F$3:$F$99980,Produccion_UO!$K1115,Resultados_Dic3!$D$3:$D$99980,Produccion_UO!$K$1050,Resultados_Dic3!$E$3:$E$99980,Produccion_UO!$J1115,Resultados_Dic3!$A$3:$A$99980,Produccion_UO!$H1115)*$I$1060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S1115" s="22">
        <f>+SUMIFS(Resultados_Dic3!N$3:N$99980,Resultados_Dic3!$F$3:$F$99980,Produccion_UO!$K1115,Resultados_Dic3!$D$3:$D$99980,Produccion_UO!$K$1050,Resultados_Dic3!$E$3:$E$99980,Produccion_UO!$J1115,Resultados_Dic3!$A$3:$A$99980,Produccion_UO!$H1115)*$I$1060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T1115" s="22">
        <f>+SUMIFS(Resultados_Dic3!O$3:O$99980,Resultados_Dic3!$F$3:$F$99980,Produccion_UO!$K1115,Resultados_Dic3!$D$3:$D$99980,Produccion_UO!$K$1050,Resultados_Dic3!$E$3:$E$99980,Produccion_UO!$J1115,Resultados_Dic3!$A$3:$A$99980,Produccion_UO!$H1115)*$I$1060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U1115" s="22">
        <f>+SUMIFS(Resultados_Dic3!P$3:P$99980,Resultados_Dic3!$F$3:$F$99980,Produccion_UO!$K1115,Resultados_Dic3!$D$3:$D$99980,Produccion_UO!$K$1050,Resultados_Dic3!$E$3:$E$99980,Produccion_UO!$J1115,Resultados_Dic3!$A$3:$A$99980,Produccion_UO!$H1115)*$I$1060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V1115" s="22">
        <f>+SUMIFS(Resultados_Dic3!Q$3:Q$99980,Resultados_Dic3!$F$3:$F$99980,Produccion_UO!$K1115,Resultados_Dic3!$D$3:$D$99980,Produccion_UO!$K$1050,Resultados_Dic3!$E$3:$E$99980,Produccion_UO!$J1115,Resultados_Dic3!$A$3:$A$99980,Produccion_UO!$H1115)*$I$1060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W1115" s="22">
        <f>+SUMIFS(Resultados_Dic3!R$3:R$99980,Resultados_Dic3!$F$3:$F$99980,Produccion_UO!$K1115,Resultados_Dic3!$D$3:$D$99980,Produccion_UO!$K$1050,Resultados_Dic3!$E$3:$E$99980,Produccion_UO!$J1115,Resultados_Dic3!$A$3:$A$99980,Produccion_UO!$H1115)*$I$1060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X1115" s="22">
        <f>+SUMIFS(Resultados_Dic3!S$3:S$99980,Resultados_Dic3!$F$3:$F$99980,Produccion_UO!$K1115,Resultados_Dic3!$D$3:$D$99980,Produccion_UO!$K$1050,Resultados_Dic3!$E$3:$E$99980,Produccion_UO!$J1115,Resultados_Dic3!$A$3:$A$99980,Produccion_UO!$H1115)*$I$1060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Y1115" s="22">
        <f>+SUMIFS(Resultados_Dic3!T$3:T$99980,Resultados_Dic3!$F$3:$F$99980,Produccion_UO!$K1115,Resultados_Dic3!$D$3:$D$99980,Produccion_UO!$K$1050,Resultados_Dic3!$E$3:$E$99980,Produccion_UO!$J1115,Resultados_Dic3!$A$3:$A$99980,Produccion_UO!$H1115)*$I$1060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Z1115" s="22">
        <f>+SUMIFS(Resultados_Dic3!U$3:U$99980,Resultados_Dic3!$F$3:$F$99980,Produccion_UO!$K1115,Resultados_Dic3!$D$3:$D$99980,Produccion_UO!$K$1050,Resultados_Dic3!$E$3:$E$99980,Produccion_UO!$J1115,Resultados_Dic3!$A$3:$A$99980,Produccion_UO!$H1115)*$I$1060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A1115" s="22">
        <f>+SUMIFS(Resultados_Dic3!V$3:V$99980,Resultados_Dic3!$F$3:$F$99980,Produccion_UO!$K1115,Resultados_Dic3!$D$3:$D$99980,Produccion_UO!$K$1050,Resultados_Dic3!$E$3:$E$99980,Produccion_UO!$J1115,Resultados_Dic3!$A$3:$A$99980,Produccion_UO!$H1115)*$I$1060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B1115" s="22">
        <f>+SUMIFS(Resultados_Dic3!W$3:W$99980,Resultados_Dic3!$F$3:$F$99980,Produccion_UO!$K1115,Resultados_Dic3!$D$3:$D$99980,Produccion_UO!$K$1050,Resultados_Dic3!$E$3:$E$99980,Produccion_UO!$J1115,Resultados_Dic3!$A$3:$A$99980,Produccion_UO!$H1115)*$I$1060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C1115" s="22">
        <f>+SUMIFS(Resultados_Dic3!X$3:X$99980,Resultados_Dic3!$F$3:$F$99980,Produccion_UO!$K1115,Resultados_Dic3!$D$3:$D$99980,Produccion_UO!$K$1050,Resultados_Dic3!$E$3:$E$99980,Produccion_UO!$J1115,Resultados_Dic3!$A$3:$A$99980,Produccion_UO!$H1115)*$I$1060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D1115" s="22">
        <f>+SUMIFS(Resultados_Dic3!Y$3:Y$99980,Resultados_Dic3!$F$3:$F$99980,Produccion_UO!$K1115,Resultados_Dic3!$D$3:$D$99980,Produccion_UO!$K$1050,Resultados_Dic3!$E$3:$E$99980,Produccion_UO!$J1115,Resultados_Dic3!$A$3:$A$99980,Produccion_UO!$H1115)*$I$1060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E1115" s="22">
        <f>+SUMIFS(Resultados_Dic3!Z$3:Z$99980,Resultados_Dic3!$F$3:$F$99980,Produccion_UO!$K1115,Resultados_Dic3!$D$3:$D$99980,Produccion_UO!$K$1050,Resultados_Dic3!$E$3:$E$99980,Produccion_UO!$J1115,Resultados_Dic3!$A$3:$A$99980,Produccion_UO!$H1115)*$I$1060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F1115" s="22">
        <f>+SUMIFS(Resultados_Dic3!AA$3:AA$99980,Resultados_Dic3!$F$3:$F$99980,Produccion_UO!$K1115,Resultados_Dic3!$D$3:$D$99980,Produccion_UO!$K$1050,Resultados_Dic3!$E$3:$E$99980,Produccion_UO!$J1115,Resultados_Dic3!$A$3:$A$99980,Produccion_UO!$H1115)*$I$1060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G1115" s="22">
        <f>+SUMIFS(Resultados_Dic3!AB$3:AB$99980,Resultados_Dic3!$F$3:$F$99980,Produccion_UO!$K1115,Resultados_Dic3!$D$3:$D$99980,Produccion_UO!$K$1050,Resultados_Dic3!$E$3:$E$99980,Produccion_UO!$J1115,Resultados_Dic3!$A$3:$A$99980,Produccion_UO!$H1115)*$I$1060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H1115" s="22">
        <f>+SUMIFS(Resultados_Dic3!AC$3:AC$99980,Resultados_Dic3!$F$3:$F$99980,Produccion_UO!$K1115,Resultados_Dic3!$D$3:$D$99980,Produccion_UO!$K$1050,Resultados_Dic3!$E$3:$E$99980,Produccion_UO!$J1115,Resultados_Dic3!$A$3:$A$99980,Produccion_UO!$H1115)*$I$1060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I1115" s="22">
        <f>+SUMIFS(Resultados_Dic3!AD$3:AD$99980,Resultados_Dic3!$F$3:$F$99980,Produccion_UO!$K1115,Resultados_Dic3!$D$3:$D$99980,Produccion_UO!$K$1050,Resultados_Dic3!$E$3:$E$99980,Produccion_UO!$J1115,Resultados_Dic3!$A$3:$A$99980,Produccion_UO!$H1115)*$I$1060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J1115" s="22">
        <f>+SUMIFS(Resultados_Dic3!AE$3:AE$99980,Resultados_Dic3!$F$3:$F$99980,Produccion_UO!$K1115,Resultados_Dic3!$D$3:$D$99980,Produccion_UO!$K$1050,Resultados_Dic3!$E$3:$E$99980,Produccion_UO!$J1115,Resultados_Dic3!$A$3:$A$99980,Produccion_UO!$H1115)*$I$1060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K1115" s="22">
        <f>+SUMIFS(Resultados_Dic3!AF$3:AF$99980,Resultados_Dic3!$F$3:$F$99980,Produccion_UO!$K1115,Resultados_Dic3!$D$3:$D$99980,Produccion_UO!$K$1050,Resultados_Dic3!$E$3:$E$99980,Produccion_UO!$J1115,Resultados_Dic3!$A$3:$A$99980,Produccion_UO!$H1115)*$I$1060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L1115" s="22">
        <f>+SUMIFS(Resultados_Dic3!AG$3:AG$99980,Resultados_Dic3!$F$3:$F$99980,Produccion_UO!$K1115,Resultados_Dic3!$D$3:$D$99980,Produccion_UO!$K$1050,Resultados_Dic3!$E$3:$E$99980,Produccion_UO!$J1115,Resultados_Dic3!$A$3:$A$99980,Produccion_UO!$H1115)*$I$1060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M1115" s="22">
        <f>+SUMIFS(Resultados_Dic3!AH$3:AH$99980,Resultados_Dic3!$F$3:$F$99980,Produccion_UO!$K1115,Resultados_Dic3!$D$3:$D$99980,Produccion_UO!$K$1050,Resultados_Dic3!$E$3:$E$99980,Produccion_UO!$J1115,Resultados_Dic3!$A$3:$A$99980,Produccion_UO!$H1115)*$I$1060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N1115" s="22">
        <f>+SUMIFS(Resultados_Dic3!AI$3:AI$99980,Resultados_Dic3!$F$3:$F$99980,Produccion_UO!$K1115,Resultados_Dic3!$D$3:$D$99980,Produccion_UO!$K$1050,Resultados_Dic3!$E$3:$E$99980,Produccion_UO!$J1115,Resultados_Dic3!$A$3:$A$99980,Produccion_UO!$H1115)*$I$1060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O1115" s="22">
        <f>+SUMIFS(Resultados_Dic3!AJ$3:AJ$99980,Resultados_Dic3!$F$3:$F$99980,Produccion_UO!$K1115,Resultados_Dic3!$D$3:$D$99980,Produccion_UO!$K$1050,Resultados_Dic3!$E$3:$E$99980,Produccion_UO!$J1115,Resultados_Dic3!$A$3:$A$99980,Produccion_UO!$H1115)*$I$1060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P1115" s="22">
        <f>+SUMIFS(Resultados_Dic3!AK$3:AK$99980,Resultados_Dic3!$F$3:$F$99980,Produccion_UO!$K1115,Resultados_Dic3!$D$3:$D$99980,Produccion_UO!$K$1050,Resultados_Dic3!$E$3:$E$99980,Produccion_UO!$J1115,Resultados_Dic3!$A$3:$A$99980,Produccion_UO!$H1115)*$I$1060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Q1115" s="22">
        <f>+SUMIFS(Resultados_Dic3!AL$3:AL$99980,Resultados_Dic3!$F$3:$F$99980,Produccion_UO!$K1115,Resultados_Dic3!$D$3:$D$99980,Produccion_UO!$K$1050,Resultados_Dic3!$E$3:$E$99980,Produccion_UO!$J1115,Resultados_Dic3!$A$3:$A$99980,Produccion_UO!$H1115)*$I$1060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R1115" s="22">
        <f>+SUMIFS(Resultados_Dic3!AM$3:AM$99980,Resultados_Dic3!$F$3:$F$99980,Produccion_UO!$K1115,Resultados_Dic3!$D$3:$D$99980,Produccion_UO!$K$1050,Resultados_Dic3!$E$3:$E$99980,Produccion_UO!$J1115,Resultados_Dic3!$A$3:$A$99980,Produccion_UO!$H1115)*$I$1060</f>
        <v>2.0114158296774201</v>
      </c>
    </row>
    <row r="1116" spans="8:44" x14ac:dyDescent="0.25">
      <c r="H1116" s="17" t="str">
        <f t="shared" si="281"/>
        <v>DIC5</v>
      </c>
      <c r="I1116" s="24"/>
      <c r="J1116" s="24" t="s">
        <v>60</v>
      </c>
      <c r="K1116" s="307" t="s">
        <v>219</v>
      </c>
      <c r="L1116" s="298" t="s">
        <v>795</v>
      </c>
      <c r="M1116" s="22">
        <f>+SUMIFS(Resultados_Dic3!H$3:H$99980,Resultados_Dic3!$F$3:$F$99980,Produccion_UO!$K1116,Resultados_Dic3!$D$3:$D$99980,Produccion_UO!$L$1050,Resultados_Dic3!$E$3:$E$99980,Produccion_UO!$J1116,Resultados_Dic3!$A$3:$A$99980,Produccion_UO!$H1116)*$I$1060</f>
        <v>2.7729785151516002</v>
      </c>
      <c r="N1116" s="22">
        <f>+SUMIFS(Resultados_Dic3!I$3:I$99980,Resultados_Dic3!$F$3:$F$99980,Produccion_UO!$K1116,Resultados_Dic3!$D$3:$D$99980,Produccion_UO!$L$1050,Resultados_Dic3!$E$3:$E$99980,Produccion_UO!$J1116,Resultados_Dic3!$A$3:$A$99980,Produccion_UO!$H1116)*$I$1060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O1116" s="22">
        <f>+SUMIFS(Resultados_Dic3!J$3:J$99980,Resultados_Dic3!$F$3:$F$99980,Produccion_UO!$K1116,Resultados_Dic3!$D$3:$D$99980,Produccion_UO!$L$1050,Resultados_Dic3!$E$3:$E$99980,Produccion_UO!$J1116,Resultados_Dic3!$A$3:$A$99980,Produccion_UO!$H1116)*$I$1060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P1116" s="22">
        <f>+SUMIFS(Resultados_Dic3!K$3:K$99980,Resultados_Dic3!$F$3:$F$99980,Produccion_UO!$K1116,Resultados_Dic3!$D$3:$D$99980,Produccion_UO!$L$1050,Resultados_Dic3!$E$3:$E$99980,Produccion_UO!$J1116,Resultados_Dic3!$A$3:$A$99980,Produccion_UO!$H1116)*$I$1060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Q1116" s="22">
        <f>+SUMIFS(Resultados_Dic3!L$3:L$99980,Resultados_Dic3!$F$3:$F$99980,Produccion_UO!$K1116,Resultados_Dic3!$D$3:$D$99980,Produccion_UO!$L$1050,Resultados_Dic3!$E$3:$E$99980,Produccion_UO!$J1116,Resultados_Dic3!$A$3:$A$99980,Produccion_UO!$H1116)*$I$1060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R1116" s="22">
        <f>+SUMIFS(Resultados_Dic3!M$3:M$99980,Resultados_Dic3!$F$3:$F$99980,Produccion_UO!$K1116,Resultados_Dic3!$D$3:$D$99980,Produccion_UO!$L$1050,Resultados_Dic3!$E$3:$E$99980,Produccion_UO!$J1116,Resultados_Dic3!$A$3:$A$99980,Produccion_UO!$H1116)*$I$1060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S1116" s="22">
        <f>+SUMIFS(Resultados_Dic3!N$3:N$99980,Resultados_Dic3!$F$3:$F$99980,Produccion_UO!$K1116,Resultados_Dic3!$D$3:$D$99980,Produccion_UO!$L$1050,Resultados_Dic3!$E$3:$E$99980,Produccion_UO!$J1116,Resultados_Dic3!$A$3:$A$99980,Produccion_UO!$H1116)*$I$1060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T1116" s="22">
        <f>+SUMIFS(Resultados_Dic3!O$3:O$99980,Resultados_Dic3!$F$3:$F$99980,Produccion_UO!$K1116,Resultados_Dic3!$D$3:$D$99980,Produccion_UO!$L$1050,Resultados_Dic3!$E$3:$E$99980,Produccion_UO!$J1116,Resultados_Dic3!$A$3:$A$99980,Produccion_UO!$H1116)*$I$1060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U1116" s="22">
        <f>+SUMIFS(Resultados_Dic3!P$3:P$99980,Resultados_Dic3!$F$3:$F$99980,Produccion_UO!$K1116,Resultados_Dic3!$D$3:$D$99980,Produccion_UO!$L$1050,Resultados_Dic3!$E$3:$E$99980,Produccion_UO!$J1116,Resultados_Dic3!$A$3:$A$99980,Produccion_UO!$H1116)*$I$1060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V1116" s="22">
        <f>+SUMIFS(Resultados_Dic3!Q$3:Q$99980,Resultados_Dic3!$F$3:$F$99980,Produccion_UO!$K1116,Resultados_Dic3!$D$3:$D$99980,Produccion_UO!$L$1050,Resultados_Dic3!$E$3:$E$99980,Produccion_UO!$J1116,Resultados_Dic3!$A$3:$A$99980,Produccion_UO!$H1116)*$I$1060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W1116" s="22">
        <f>+SUMIFS(Resultados_Dic3!R$3:R$99980,Resultados_Dic3!$F$3:$F$99980,Produccion_UO!$K1116,Resultados_Dic3!$D$3:$D$99980,Produccion_UO!$L$1050,Resultados_Dic3!$E$3:$E$99980,Produccion_UO!$J1116,Resultados_Dic3!$A$3:$A$99980,Produccion_UO!$H1116)*$I$1060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X1116" s="22">
        <f>+SUMIFS(Resultados_Dic3!S$3:S$99980,Resultados_Dic3!$F$3:$F$99980,Produccion_UO!$K1116,Resultados_Dic3!$D$3:$D$99980,Produccion_UO!$L$1050,Resultados_Dic3!$E$3:$E$99980,Produccion_UO!$J1116,Resultados_Dic3!$A$3:$A$99980,Produccion_UO!$H1116)*$I$1060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Y1116" s="22">
        <f>+SUMIFS(Resultados_Dic3!T$3:T$99980,Resultados_Dic3!$F$3:$F$99980,Produccion_UO!$K1116,Resultados_Dic3!$D$3:$D$99980,Produccion_UO!$L$1050,Resultados_Dic3!$E$3:$E$99980,Produccion_UO!$J1116,Resultados_Dic3!$A$3:$A$99980,Produccion_UO!$H1116)*$I$1060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Z1116" s="22">
        <f>+SUMIFS(Resultados_Dic3!U$3:U$99980,Resultados_Dic3!$F$3:$F$99980,Produccion_UO!$K1116,Resultados_Dic3!$D$3:$D$99980,Produccion_UO!$L$1050,Resultados_Dic3!$E$3:$E$99980,Produccion_UO!$J1116,Resultados_Dic3!$A$3:$A$99980,Produccion_UO!$H1116)*$I$1060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A1116" s="22">
        <f>+SUMIFS(Resultados_Dic3!V$3:V$99980,Resultados_Dic3!$F$3:$F$99980,Produccion_UO!$K1116,Resultados_Dic3!$D$3:$D$99980,Produccion_UO!$L$1050,Resultados_Dic3!$E$3:$E$99980,Produccion_UO!$J1116,Resultados_Dic3!$A$3:$A$99980,Produccion_UO!$H1116)*$I$1060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B1116" s="22">
        <f>+SUMIFS(Resultados_Dic3!W$3:W$99980,Resultados_Dic3!$F$3:$F$99980,Produccion_UO!$K1116,Resultados_Dic3!$D$3:$D$99980,Produccion_UO!$L$1050,Resultados_Dic3!$E$3:$E$99980,Produccion_UO!$J1116,Resultados_Dic3!$A$3:$A$99980,Produccion_UO!$H1116)*$I$1060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C1116" s="22">
        <f>+SUMIFS(Resultados_Dic3!X$3:X$99980,Resultados_Dic3!$F$3:$F$99980,Produccion_UO!$K1116,Resultados_Dic3!$D$3:$D$99980,Produccion_UO!$L$1050,Resultados_Dic3!$E$3:$E$99980,Produccion_UO!$J1116,Resultados_Dic3!$A$3:$A$99980,Produccion_UO!$H1116)*$I$1060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D1116" s="22">
        <f>+SUMIFS(Resultados_Dic3!Y$3:Y$99980,Resultados_Dic3!$F$3:$F$99980,Produccion_UO!$K1116,Resultados_Dic3!$D$3:$D$99980,Produccion_UO!$L$1050,Resultados_Dic3!$E$3:$E$99980,Produccion_UO!$J1116,Resultados_Dic3!$A$3:$A$99980,Produccion_UO!$H1116)*$I$1060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E1116" s="22">
        <f>+SUMIFS(Resultados_Dic3!Z$3:Z$99980,Resultados_Dic3!$F$3:$F$99980,Produccion_UO!$K1116,Resultados_Dic3!$D$3:$D$99980,Produccion_UO!$L$1050,Resultados_Dic3!$E$3:$E$99980,Produccion_UO!$J1116,Resultados_Dic3!$A$3:$A$99980,Produccion_UO!$H1116)*$I$1060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F1116" s="22">
        <f>+SUMIFS(Resultados_Dic3!AA$3:AA$99980,Resultados_Dic3!$F$3:$F$99980,Produccion_UO!$K1116,Resultados_Dic3!$D$3:$D$99980,Produccion_UO!$L$1050,Resultados_Dic3!$E$3:$E$99980,Produccion_UO!$J1116,Resultados_Dic3!$A$3:$A$99980,Produccion_UO!$H1116)*$I$1060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G1116" s="22">
        <f>+SUMIFS(Resultados_Dic3!AB$3:AB$99980,Resultados_Dic3!$F$3:$F$99980,Produccion_UO!$K1116,Resultados_Dic3!$D$3:$D$99980,Produccion_UO!$L$1050,Resultados_Dic3!$E$3:$E$99980,Produccion_UO!$J1116,Resultados_Dic3!$A$3:$A$99980,Produccion_UO!$H1116)*$I$1060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H1116" s="22">
        <f>+SUMIFS(Resultados_Dic3!AC$3:AC$99980,Resultados_Dic3!$F$3:$F$99980,Produccion_UO!$K1116,Resultados_Dic3!$D$3:$D$99980,Produccion_UO!$L$1050,Resultados_Dic3!$E$3:$E$99980,Produccion_UO!$J1116,Resultados_Dic3!$A$3:$A$99980,Produccion_UO!$H1116)*$I$1060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I1116" s="22">
        <f>+SUMIFS(Resultados_Dic3!AD$3:AD$99980,Resultados_Dic3!$F$3:$F$99980,Produccion_UO!$K1116,Resultados_Dic3!$D$3:$D$99980,Produccion_UO!$L$1050,Resultados_Dic3!$E$3:$E$99980,Produccion_UO!$J1116,Resultados_Dic3!$A$3:$A$99980,Produccion_UO!$H1116)*$I$1060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J1116" s="22">
        <f>+SUMIFS(Resultados_Dic3!AE$3:AE$99980,Resultados_Dic3!$F$3:$F$99980,Produccion_UO!$K1116,Resultados_Dic3!$D$3:$D$99980,Produccion_UO!$L$1050,Resultados_Dic3!$E$3:$E$99980,Produccion_UO!$J1116,Resultados_Dic3!$A$3:$A$99980,Produccion_UO!$H1116)*$I$1060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K1116" s="22">
        <f>+SUMIFS(Resultados_Dic3!AF$3:AF$99980,Resultados_Dic3!$F$3:$F$99980,Produccion_UO!$K1116,Resultados_Dic3!$D$3:$D$99980,Produccion_UO!$L$1050,Resultados_Dic3!$E$3:$E$99980,Produccion_UO!$J1116,Resultados_Dic3!$A$3:$A$99980,Produccion_UO!$H1116)*$I$1060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L1116" s="22">
        <f>+SUMIFS(Resultados_Dic3!AG$3:AG$99980,Resultados_Dic3!$F$3:$F$99980,Produccion_UO!$K1116,Resultados_Dic3!$D$3:$D$99980,Produccion_UO!$L$1050,Resultados_Dic3!$E$3:$E$99980,Produccion_UO!$J1116,Resultados_Dic3!$A$3:$A$99980,Produccion_UO!$H1116)*$I$1060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M1116" s="22">
        <f>+SUMIFS(Resultados_Dic3!AH$3:AH$99980,Resultados_Dic3!$F$3:$F$99980,Produccion_UO!$K1116,Resultados_Dic3!$D$3:$D$99980,Produccion_UO!$L$1050,Resultados_Dic3!$E$3:$E$99980,Produccion_UO!$J1116,Resultados_Dic3!$A$3:$A$99980,Produccion_UO!$H1116)*$I$1060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N1116" s="22">
        <f>+SUMIFS(Resultados_Dic3!AI$3:AI$99980,Resultados_Dic3!$F$3:$F$99980,Produccion_UO!$K1116,Resultados_Dic3!$D$3:$D$99980,Produccion_UO!$L$1050,Resultados_Dic3!$E$3:$E$99980,Produccion_UO!$J1116,Resultados_Dic3!$A$3:$A$99980,Produccion_UO!$H1116)*$I$1060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O1116" s="22">
        <f>+SUMIFS(Resultados_Dic3!AJ$3:AJ$99980,Resultados_Dic3!$F$3:$F$99980,Produccion_UO!$K1116,Resultados_Dic3!$D$3:$D$99980,Produccion_UO!$L$1050,Resultados_Dic3!$E$3:$E$99980,Produccion_UO!$J1116,Resultados_Dic3!$A$3:$A$99980,Produccion_UO!$H1116)*$I$1060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P1116" s="22">
        <f>+SUMIFS(Resultados_Dic3!AK$3:AK$99980,Resultados_Dic3!$F$3:$F$99980,Produccion_UO!$K1116,Resultados_Dic3!$D$3:$D$99980,Produccion_UO!$L$1050,Resultados_Dic3!$E$3:$E$99980,Produccion_UO!$J1116,Resultados_Dic3!$A$3:$A$99980,Produccion_UO!$H1116)*$I$1060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Q1116" s="22">
        <f>+SUMIFS(Resultados_Dic3!AL$3:AL$99980,Resultados_Dic3!$F$3:$F$99980,Produccion_UO!$K1116,Resultados_Dic3!$D$3:$D$99980,Produccion_UO!$L$1050,Resultados_Dic3!$E$3:$E$99980,Produccion_UO!$J1116,Resultados_Dic3!$A$3:$A$99980,Produccion_UO!$H1116)*$I$1060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R1116" s="22">
        <f>+SUMIFS(Resultados_Dic3!AM$3:AM$99980,Resultados_Dic3!$F$3:$F$99980,Produccion_UO!$K1116,Resultados_Dic3!$D$3:$D$99980,Produccion_UO!$L$1050,Resultados_Dic3!$E$3:$E$99980,Produccion_UO!$J1116,Resultados_Dic3!$A$3:$A$99980,Produccion_UO!$H1116)*$I$1060</f>
        <v>2.9518803548388002</v>
      </c>
    </row>
    <row r="1117" spans="8:44" x14ac:dyDescent="0.25">
      <c r="H1117" s="17" t="str">
        <f t="shared" si="281"/>
        <v>DIC5</v>
      </c>
      <c r="I1117" s="24"/>
      <c r="J1117" s="24" t="s">
        <v>132</v>
      </c>
      <c r="K1117" s="307" t="s">
        <v>219</v>
      </c>
      <c r="L1117" s="298" t="s">
        <v>809</v>
      </c>
      <c r="M1117" s="22">
        <f>+SUMIFS(Resultados_Dic3!H$3:H$99980,Resultados_Dic3!$F$3:$F$99980,Produccion_UO!$K1117,Resultados_Dic3!$D$3:$D$99980,Produccion_UO!$L$1050,Resultados_Dic3!$E$3:$E$99980,Produccion_UO!$J1117,Resultados_Dic3!$A$3:$A$99980,Produccion_UO!$H1117)*$I$1060</f>
        <v>5.6248518848484004</v>
      </c>
      <c r="N1117" s="22">
        <f>+SUMIFS(Resultados_Dic3!I$3:I$99980,Resultados_Dic3!$F$3:$F$99980,Produccion_UO!$K1117,Resultados_Dic3!$D$3:$D$99980,Produccion_UO!$L$1050,Resultados_Dic3!$E$3:$E$99980,Produccion_UO!$J1117,Resultados_Dic3!$A$3:$A$99980,Produccion_UO!$H1117)*$I$1060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O1117" s="22">
        <f>+SUMIFS(Resultados_Dic3!J$3:J$99980,Resultados_Dic3!$F$3:$F$99980,Produccion_UO!$K1117,Resultados_Dic3!$D$3:$D$99980,Produccion_UO!$L$1050,Resultados_Dic3!$E$3:$E$99980,Produccion_UO!$J1117,Resultados_Dic3!$A$3:$A$99980,Produccion_UO!$H1117)*$I$1060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P1117" s="22">
        <f>+SUMIFS(Resultados_Dic3!K$3:K$99980,Resultados_Dic3!$F$3:$F$99980,Produccion_UO!$K1117,Resultados_Dic3!$D$3:$D$99980,Produccion_UO!$L$1050,Resultados_Dic3!$E$3:$E$99980,Produccion_UO!$J1117,Resultados_Dic3!$A$3:$A$99980,Produccion_UO!$H1117)*$I$1060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Q1117" s="22">
        <f>+SUMIFS(Resultados_Dic3!L$3:L$99980,Resultados_Dic3!$F$3:$F$99980,Produccion_UO!$K1117,Resultados_Dic3!$D$3:$D$99980,Produccion_UO!$L$1050,Resultados_Dic3!$E$3:$E$99980,Produccion_UO!$J1117,Resultados_Dic3!$A$3:$A$99980,Produccion_UO!$H1117)*$I$1060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R1117" s="22">
        <f>+SUMIFS(Resultados_Dic3!M$3:M$99980,Resultados_Dic3!$F$3:$F$99980,Produccion_UO!$K1117,Resultados_Dic3!$D$3:$D$99980,Produccion_UO!$L$1050,Resultados_Dic3!$E$3:$E$99980,Produccion_UO!$J1117,Resultados_Dic3!$A$3:$A$99980,Produccion_UO!$H1117)*$I$1060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S1117" s="22">
        <f>+SUMIFS(Resultados_Dic3!N$3:N$99980,Resultados_Dic3!$F$3:$F$99980,Produccion_UO!$K1117,Resultados_Dic3!$D$3:$D$99980,Produccion_UO!$L$1050,Resultados_Dic3!$E$3:$E$99980,Produccion_UO!$J1117,Resultados_Dic3!$A$3:$A$99980,Produccion_UO!$H1117)*$I$1060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T1117" s="22">
        <f>+SUMIFS(Resultados_Dic3!O$3:O$99980,Resultados_Dic3!$F$3:$F$99980,Produccion_UO!$K1117,Resultados_Dic3!$D$3:$D$99980,Produccion_UO!$L$1050,Resultados_Dic3!$E$3:$E$99980,Produccion_UO!$J1117,Resultados_Dic3!$A$3:$A$99980,Produccion_UO!$H1117)*$I$1060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U1117" s="22">
        <f>+SUMIFS(Resultados_Dic3!P$3:P$99980,Resultados_Dic3!$F$3:$F$99980,Produccion_UO!$K1117,Resultados_Dic3!$D$3:$D$99980,Produccion_UO!$L$1050,Resultados_Dic3!$E$3:$E$99980,Produccion_UO!$J1117,Resultados_Dic3!$A$3:$A$99980,Produccion_UO!$H1117)*$I$1060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V1117" s="22">
        <f>+SUMIFS(Resultados_Dic3!Q$3:Q$99980,Resultados_Dic3!$F$3:$F$99980,Produccion_UO!$K1117,Resultados_Dic3!$D$3:$D$99980,Produccion_UO!$L$1050,Resultados_Dic3!$E$3:$E$99980,Produccion_UO!$J1117,Resultados_Dic3!$A$3:$A$99980,Produccion_UO!$H1117)*$I$1060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W1117" s="22">
        <f>+SUMIFS(Resultados_Dic3!R$3:R$99980,Resultados_Dic3!$F$3:$F$99980,Produccion_UO!$K1117,Resultados_Dic3!$D$3:$D$99980,Produccion_UO!$L$1050,Resultados_Dic3!$E$3:$E$99980,Produccion_UO!$J1117,Resultados_Dic3!$A$3:$A$99980,Produccion_UO!$H1117)*$I$1060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X1117" s="22">
        <f>+SUMIFS(Resultados_Dic3!S$3:S$99980,Resultados_Dic3!$F$3:$F$99980,Produccion_UO!$K1117,Resultados_Dic3!$D$3:$D$99980,Produccion_UO!$L$1050,Resultados_Dic3!$E$3:$E$99980,Produccion_UO!$J1117,Resultados_Dic3!$A$3:$A$99980,Produccion_UO!$H1117)*$I$1060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Y1117" s="22">
        <f>+SUMIFS(Resultados_Dic3!T$3:T$99980,Resultados_Dic3!$F$3:$F$99980,Produccion_UO!$K1117,Resultados_Dic3!$D$3:$D$99980,Produccion_UO!$L$1050,Resultados_Dic3!$E$3:$E$99980,Produccion_UO!$J1117,Resultados_Dic3!$A$3:$A$99980,Produccion_UO!$H1117)*$I$1060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Z1117" s="22">
        <f>+SUMIFS(Resultados_Dic3!U$3:U$99980,Resultados_Dic3!$F$3:$F$99980,Produccion_UO!$K1117,Resultados_Dic3!$D$3:$D$99980,Produccion_UO!$L$1050,Resultados_Dic3!$E$3:$E$99980,Produccion_UO!$J1117,Resultados_Dic3!$A$3:$A$99980,Produccion_UO!$H1117)*$I$1060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A1117" s="22">
        <f>+SUMIFS(Resultados_Dic3!V$3:V$99980,Resultados_Dic3!$F$3:$F$99980,Produccion_UO!$K1117,Resultados_Dic3!$D$3:$D$99980,Produccion_UO!$L$1050,Resultados_Dic3!$E$3:$E$99980,Produccion_UO!$J1117,Resultados_Dic3!$A$3:$A$99980,Produccion_UO!$H1117)*$I$1060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B1117" s="22">
        <f>+SUMIFS(Resultados_Dic3!W$3:W$99980,Resultados_Dic3!$F$3:$F$99980,Produccion_UO!$K1117,Resultados_Dic3!$D$3:$D$99980,Produccion_UO!$L$1050,Resultados_Dic3!$E$3:$E$99980,Produccion_UO!$J1117,Resultados_Dic3!$A$3:$A$99980,Produccion_UO!$H1117)*$I$1060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C1117" s="22">
        <f>+SUMIFS(Resultados_Dic3!X$3:X$99980,Resultados_Dic3!$F$3:$F$99980,Produccion_UO!$K1117,Resultados_Dic3!$D$3:$D$99980,Produccion_UO!$L$1050,Resultados_Dic3!$E$3:$E$99980,Produccion_UO!$J1117,Resultados_Dic3!$A$3:$A$99980,Produccion_UO!$H1117)*$I$1060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D1117" s="22">
        <f>+SUMIFS(Resultados_Dic3!Y$3:Y$99980,Resultados_Dic3!$F$3:$F$99980,Produccion_UO!$K1117,Resultados_Dic3!$D$3:$D$99980,Produccion_UO!$L$1050,Resultados_Dic3!$E$3:$E$99980,Produccion_UO!$J1117,Resultados_Dic3!$A$3:$A$99980,Produccion_UO!$H1117)*$I$1060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E1117" s="22">
        <f>+SUMIFS(Resultados_Dic3!Z$3:Z$99980,Resultados_Dic3!$F$3:$F$99980,Produccion_UO!$K1117,Resultados_Dic3!$D$3:$D$99980,Produccion_UO!$L$1050,Resultados_Dic3!$E$3:$E$99980,Produccion_UO!$J1117,Resultados_Dic3!$A$3:$A$99980,Produccion_UO!$H1117)*$I$1060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F1117" s="22">
        <f>+SUMIFS(Resultados_Dic3!AA$3:AA$99980,Resultados_Dic3!$F$3:$F$99980,Produccion_UO!$K1117,Resultados_Dic3!$D$3:$D$99980,Produccion_UO!$L$1050,Resultados_Dic3!$E$3:$E$99980,Produccion_UO!$J1117,Resultados_Dic3!$A$3:$A$99980,Produccion_UO!$H1117)*$I$1060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G1117" s="22">
        <f>+SUMIFS(Resultados_Dic3!AB$3:AB$99980,Resultados_Dic3!$F$3:$F$99980,Produccion_UO!$K1117,Resultados_Dic3!$D$3:$D$99980,Produccion_UO!$L$1050,Resultados_Dic3!$E$3:$E$99980,Produccion_UO!$J1117,Resultados_Dic3!$A$3:$A$99980,Produccion_UO!$H1117)*$I$1060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H1117" s="22">
        <f>+SUMIFS(Resultados_Dic3!AC$3:AC$99980,Resultados_Dic3!$F$3:$F$99980,Produccion_UO!$K1117,Resultados_Dic3!$D$3:$D$99980,Produccion_UO!$L$1050,Resultados_Dic3!$E$3:$E$99980,Produccion_UO!$J1117,Resultados_Dic3!$A$3:$A$99980,Produccion_UO!$H1117)*$I$1060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I1117" s="22">
        <f>+SUMIFS(Resultados_Dic3!AD$3:AD$99980,Resultados_Dic3!$F$3:$F$99980,Produccion_UO!$K1117,Resultados_Dic3!$D$3:$D$99980,Produccion_UO!$L$1050,Resultados_Dic3!$E$3:$E$99980,Produccion_UO!$J1117,Resultados_Dic3!$A$3:$A$99980,Produccion_UO!$H1117)*$I$1060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J1117" s="22">
        <f>+SUMIFS(Resultados_Dic3!AE$3:AE$99980,Resultados_Dic3!$F$3:$F$99980,Produccion_UO!$K1117,Resultados_Dic3!$D$3:$D$99980,Produccion_UO!$L$1050,Resultados_Dic3!$E$3:$E$99980,Produccion_UO!$J1117,Resultados_Dic3!$A$3:$A$99980,Produccion_UO!$H1117)*$I$1060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K1117" s="22">
        <f>+SUMIFS(Resultados_Dic3!AF$3:AF$99980,Resultados_Dic3!$F$3:$F$99980,Produccion_UO!$K1117,Resultados_Dic3!$D$3:$D$99980,Produccion_UO!$L$1050,Resultados_Dic3!$E$3:$E$99980,Produccion_UO!$J1117,Resultados_Dic3!$A$3:$A$99980,Produccion_UO!$H1117)*$I$1060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L1117" s="22">
        <f>+SUMIFS(Resultados_Dic3!AG$3:AG$99980,Resultados_Dic3!$F$3:$F$99980,Produccion_UO!$K1117,Resultados_Dic3!$D$3:$D$99980,Produccion_UO!$L$1050,Resultados_Dic3!$E$3:$E$99980,Produccion_UO!$J1117,Resultados_Dic3!$A$3:$A$99980,Produccion_UO!$H1117)*$I$1060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M1117" s="22">
        <f>+SUMIFS(Resultados_Dic3!AH$3:AH$99980,Resultados_Dic3!$F$3:$F$99980,Produccion_UO!$K1117,Resultados_Dic3!$D$3:$D$99980,Produccion_UO!$L$1050,Resultados_Dic3!$E$3:$E$99980,Produccion_UO!$J1117,Resultados_Dic3!$A$3:$A$99980,Produccion_UO!$H1117)*$I$1060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N1117" s="22">
        <f>+SUMIFS(Resultados_Dic3!AI$3:AI$99980,Resultados_Dic3!$F$3:$F$99980,Produccion_UO!$K1117,Resultados_Dic3!$D$3:$D$99980,Produccion_UO!$L$1050,Resultados_Dic3!$E$3:$E$99980,Produccion_UO!$J1117,Resultados_Dic3!$A$3:$A$99980,Produccion_UO!$H1117)*$I$1060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O1117" s="22">
        <f>+SUMIFS(Resultados_Dic3!AJ$3:AJ$99980,Resultados_Dic3!$F$3:$F$99980,Produccion_UO!$K1117,Resultados_Dic3!$D$3:$D$99980,Produccion_UO!$L$1050,Resultados_Dic3!$E$3:$E$99980,Produccion_UO!$J1117,Resultados_Dic3!$A$3:$A$99980,Produccion_UO!$H1117)*$I$1060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P1117" s="22">
        <f>+SUMIFS(Resultados_Dic3!AK$3:AK$99980,Resultados_Dic3!$F$3:$F$99980,Produccion_UO!$K1117,Resultados_Dic3!$D$3:$D$99980,Produccion_UO!$L$1050,Resultados_Dic3!$E$3:$E$99980,Produccion_UO!$J1117,Resultados_Dic3!$A$3:$A$99980,Produccion_UO!$H1117)*$I$1060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Q1117" s="22">
        <f>+SUMIFS(Resultados_Dic3!AL$3:AL$99980,Resultados_Dic3!$F$3:$F$99980,Produccion_UO!$K1117,Resultados_Dic3!$D$3:$D$99980,Produccion_UO!$L$1050,Resultados_Dic3!$E$3:$E$99980,Produccion_UO!$J1117,Resultados_Dic3!$A$3:$A$99980,Produccion_UO!$H1117)*$I$1060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R1117" s="22">
        <f>+SUMIFS(Resultados_Dic3!AM$3:AM$99980,Resultados_Dic3!$F$3:$F$99980,Produccion_UO!$K1117,Resultados_Dic3!$D$3:$D$99980,Produccion_UO!$L$1050,Resultados_Dic3!$E$3:$E$99980,Produccion_UO!$J1117,Resultados_Dic3!$A$3:$A$99980,Produccion_UO!$H1117)*$I$1060</f>
        <v>5.9877455548386198</v>
      </c>
    </row>
    <row r="1118" spans="8:44" x14ac:dyDescent="0.25">
      <c r="L1118" s="302" t="s">
        <v>793</v>
      </c>
    </row>
    <row r="1119" spans="8:44" x14ac:dyDescent="0.25">
      <c r="L1119" s="302" t="s">
        <v>799</v>
      </c>
    </row>
    <row r="1120" spans="8:44" x14ac:dyDescent="0.25">
      <c r="H1120" s="17" t="str">
        <f t="shared" ref="H1120:H1126" si="282">+$B$1</f>
        <v>DIC5</v>
      </c>
      <c r="I1120" s="24"/>
      <c r="J1120" s="24" t="s">
        <v>135</v>
      </c>
      <c r="K1120" s="307" t="s">
        <v>280</v>
      </c>
      <c r="L1120" s="298" t="s">
        <v>810</v>
      </c>
      <c r="M1120" s="22">
        <f>+SUMIFS(Resultados_Dic3!H$3:H$99980,Resultados_Dic3!$F$3:$F$99980,Produccion_UO!$K1120,Resultados_Dic3!$D$3:$D$99980,Produccion_UO!$K$1050,Resultados_Dic3!$E$3:$E$99980,Produccion_UO!$J1120,Resultados_Dic3!$A$3:$A$99980,Produccion_UO!$H1120)*$I$1060</f>
        <v>0.24284476982969799</v>
      </c>
      <c r="N1120" s="22">
        <f>+SUMIFS(Resultados_Dic3!I$3:I$99980,Resultados_Dic3!$F$3:$F$99980,Produccion_UO!$K1120,Resultados_Dic3!$D$3:$D$99980,Produccion_UO!$K$1050,Resultados_Dic3!$E$3:$E$99980,Produccion_UO!$J1120,Resultados_Dic3!$A$3:$A$99980,Produccion_UO!$H1120)*$I$1060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O1120" s="22">
        <f>+SUMIFS(Resultados_Dic3!J$3:J$99980,Resultados_Dic3!$F$3:$F$99980,Produccion_UO!$K1120,Resultados_Dic3!$D$3:$D$99980,Produccion_UO!$K$1050,Resultados_Dic3!$E$3:$E$99980,Produccion_UO!$J1120,Resultados_Dic3!$A$3:$A$99980,Produccion_UO!$H1120)*$I$1060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P1120" s="22">
        <f>+SUMIFS(Resultados_Dic3!K$3:K$99980,Resultados_Dic3!$F$3:$F$99980,Produccion_UO!$K1120,Resultados_Dic3!$D$3:$D$99980,Produccion_UO!$K$1050,Resultados_Dic3!$E$3:$E$99980,Produccion_UO!$J1120,Resultados_Dic3!$A$3:$A$99980,Produccion_UO!$H1120)*$I$1060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Q1120" s="22">
        <f>+SUMIFS(Resultados_Dic3!L$3:L$99980,Resultados_Dic3!$F$3:$F$99980,Produccion_UO!$K1120,Resultados_Dic3!$D$3:$D$99980,Produccion_UO!$K$1050,Resultados_Dic3!$E$3:$E$99980,Produccion_UO!$J1120,Resultados_Dic3!$A$3:$A$99980,Produccion_UO!$H1120)*$I$1060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R1120" s="22">
        <f>+SUMIFS(Resultados_Dic3!M$3:M$99980,Resultados_Dic3!$F$3:$F$99980,Produccion_UO!$K1120,Resultados_Dic3!$D$3:$D$99980,Produccion_UO!$K$1050,Resultados_Dic3!$E$3:$E$99980,Produccion_UO!$J1120,Resultados_Dic3!$A$3:$A$99980,Produccion_UO!$H1120)*$I$1060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S1120" s="22">
        <f>+SUMIFS(Resultados_Dic3!N$3:N$99980,Resultados_Dic3!$F$3:$F$99980,Produccion_UO!$K1120,Resultados_Dic3!$D$3:$D$99980,Produccion_UO!$K$1050,Resultados_Dic3!$E$3:$E$99980,Produccion_UO!$J1120,Resultados_Dic3!$A$3:$A$99980,Produccion_UO!$H1120)*$I$1060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T1120" s="22">
        <f>+SUMIFS(Resultados_Dic3!O$3:O$99980,Resultados_Dic3!$F$3:$F$99980,Produccion_UO!$K1120,Resultados_Dic3!$D$3:$D$99980,Produccion_UO!$K$1050,Resultados_Dic3!$E$3:$E$99980,Produccion_UO!$J1120,Resultados_Dic3!$A$3:$A$99980,Produccion_UO!$H1120)*$I$1060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U1120" s="22">
        <f>+SUMIFS(Resultados_Dic3!P$3:P$99980,Resultados_Dic3!$F$3:$F$99980,Produccion_UO!$K1120,Resultados_Dic3!$D$3:$D$99980,Produccion_UO!$K$1050,Resultados_Dic3!$E$3:$E$99980,Produccion_UO!$J1120,Resultados_Dic3!$A$3:$A$99980,Produccion_UO!$H1120)*$I$1060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V1120" s="22">
        <f>+SUMIFS(Resultados_Dic3!Q$3:Q$99980,Resultados_Dic3!$F$3:$F$99980,Produccion_UO!$K1120,Resultados_Dic3!$D$3:$D$99980,Produccion_UO!$K$1050,Resultados_Dic3!$E$3:$E$99980,Produccion_UO!$J1120,Resultados_Dic3!$A$3:$A$99980,Produccion_UO!$H1120)*$I$1060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W1120" s="22">
        <f>+SUMIFS(Resultados_Dic3!R$3:R$99980,Resultados_Dic3!$F$3:$F$99980,Produccion_UO!$K1120,Resultados_Dic3!$D$3:$D$99980,Produccion_UO!$K$1050,Resultados_Dic3!$E$3:$E$99980,Produccion_UO!$J1120,Resultados_Dic3!$A$3:$A$99980,Produccion_UO!$H1120)*$I$1060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X1120" s="22">
        <f>+SUMIFS(Resultados_Dic3!S$3:S$99980,Resultados_Dic3!$F$3:$F$99980,Produccion_UO!$K1120,Resultados_Dic3!$D$3:$D$99980,Produccion_UO!$K$1050,Resultados_Dic3!$E$3:$E$99980,Produccion_UO!$J1120,Resultados_Dic3!$A$3:$A$99980,Produccion_UO!$H1120)*$I$1060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Y1120" s="22">
        <f>+SUMIFS(Resultados_Dic3!T$3:T$99980,Resultados_Dic3!$F$3:$F$99980,Produccion_UO!$K1120,Resultados_Dic3!$D$3:$D$99980,Produccion_UO!$K$1050,Resultados_Dic3!$E$3:$E$99980,Produccion_UO!$J1120,Resultados_Dic3!$A$3:$A$99980,Produccion_UO!$H1120)*$I$1060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Z1120" s="22">
        <f>+SUMIFS(Resultados_Dic3!U$3:U$99980,Resultados_Dic3!$F$3:$F$99980,Produccion_UO!$K1120,Resultados_Dic3!$D$3:$D$99980,Produccion_UO!$K$1050,Resultados_Dic3!$E$3:$E$99980,Produccion_UO!$J1120,Resultados_Dic3!$A$3:$A$99980,Produccion_UO!$H1120)*$I$1060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A1120" s="22">
        <f>+SUMIFS(Resultados_Dic3!V$3:V$99980,Resultados_Dic3!$F$3:$F$99980,Produccion_UO!$K1120,Resultados_Dic3!$D$3:$D$99980,Produccion_UO!$K$1050,Resultados_Dic3!$E$3:$E$99980,Produccion_UO!$J1120,Resultados_Dic3!$A$3:$A$99980,Produccion_UO!$H1120)*$I$1060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B1120" s="22">
        <f>+SUMIFS(Resultados_Dic3!W$3:W$99980,Resultados_Dic3!$F$3:$F$99980,Produccion_UO!$K1120,Resultados_Dic3!$D$3:$D$99980,Produccion_UO!$K$1050,Resultados_Dic3!$E$3:$E$99980,Produccion_UO!$J1120,Resultados_Dic3!$A$3:$A$99980,Produccion_UO!$H1120)*$I$1060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C1120" s="22">
        <f>+SUMIFS(Resultados_Dic3!X$3:X$99980,Resultados_Dic3!$F$3:$F$99980,Produccion_UO!$K1120,Resultados_Dic3!$D$3:$D$99980,Produccion_UO!$K$1050,Resultados_Dic3!$E$3:$E$99980,Produccion_UO!$J1120,Resultados_Dic3!$A$3:$A$99980,Produccion_UO!$H1120)*$I$1060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D1120" s="22">
        <f>+SUMIFS(Resultados_Dic3!Y$3:Y$99980,Resultados_Dic3!$F$3:$F$99980,Produccion_UO!$K1120,Resultados_Dic3!$D$3:$D$99980,Produccion_UO!$K$1050,Resultados_Dic3!$E$3:$E$99980,Produccion_UO!$J1120,Resultados_Dic3!$A$3:$A$99980,Produccion_UO!$H1120)*$I$1060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E1120" s="22">
        <f>+SUMIFS(Resultados_Dic3!Z$3:Z$99980,Resultados_Dic3!$F$3:$F$99980,Produccion_UO!$K1120,Resultados_Dic3!$D$3:$D$99980,Produccion_UO!$K$1050,Resultados_Dic3!$E$3:$E$99980,Produccion_UO!$J1120,Resultados_Dic3!$A$3:$A$99980,Produccion_UO!$H1120)*$I$1060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F1120" s="22">
        <f>+SUMIFS(Resultados_Dic3!AA$3:AA$99980,Resultados_Dic3!$F$3:$F$99980,Produccion_UO!$K1120,Resultados_Dic3!$D$3:$D$99980,Produccion_UO!$K$1050,Resultados_Dic3!$E$3:$E$99980,Produccion_UO!$J1120,Resultados_Dic3!$A$3:$A$99980,Produccion_UO!$H1120)*$I$1060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G1120" s="22">
        <f>+SUMIFS(Resultados_Dic3!AB$3:AB$99980,Resultados_Dic3!$F$3:$F$99980,Produccion_UO!$K1120,Resultados_Dic3!$D$3:$D$99980,Produccion_UO!$K$1050,Resultados_Dic3!$E$3:$E$99980,Produccion_UO!$J1120,Resultados_Dic3!$A$3:$A$99980,Produccion_UO!$H1120)*$I$1060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H1120" s="22">
        <f>+SUMIFS(Resultados_Dic3!AC$3:AC$99980,Resultados_Dic3!$F$3:$F$99980,Produccion_UO!$K1120,Resultados_Dic3!$D$3:$D$99980,Produccion_UO!$K$1050,Resultados_Dic3!$E$3:$E$99980,Produccion_UO!$J1120,Resultados_Dic3!$A$3:$A$99980,Produccion_UO!$H1120)*$I$1060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I1120" s="22">
        <f>+SUMIFS(Resultados_Dic3!AD$3:AD$99980,Resultados_Dic3!$F$3:$F$99980,Produccion_UO!$K1120,Resultados_Dic3!$D$3:$D$99980,Produccion_UO!$K$1050,Resultados_Dic3!$E$3:$E$99980,Produccion_UO!$J1120,Resultados_Dic3!$A$3:$A$99980,Produccion_UO!$H1120)*$I$1060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J1120" s="22">
        <f>+SUMIFS(Resultados_Dic3!AE$3:AE$99980,Resultados_Dic3!$F$3:$F$99980,Produccion_UO!$K1120,Resultados_Dic3!$D$3:$D$99980,Produccion_UO!$K$1050,Resultados_Dic3!$E$3:$E$99980,Produccion_UO!$J1120,Resultados_Dic3!$A$3:$A$99980,Produccion_UO!$H1120)*$I$1060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K1120" s="22">
        <f>+SUMIFS(Resultados_Dic3!AF$3:AF$99980,Resultados_Dic3!$F$3:$F$99980,Produccion_UO!$K1120,Resultados_Dic3!$D$3:$D$99980,Produccion_UO!$K$1050,Resultados_Dic3!$E$3:$E$99980,Produccion_UO!$J1120,Resultados_Dic3!$A$3:$A$99980,Produccion_UO!$H1120)*$I$1060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L1120" s="22">
        <f>+SUMIFS(Resultados_Dic3!AG$3:AG$99980,Resultados_Dic3!$F$3:$F$99980,Produccion_UO!$K1120,Resultados_Dic3!$D$3:$D$99980,Produccion_UO!$K$1050,Resultados_Dic3!$E$3:$E$99980,Produccion_UO!$J1120,Resultados_Dic3!$A$3:$A$99980,Produccion_UO!$H1120)*$I$1060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M1120" s="22">
        <f>+SUMIFS(Resultados_Dic3!AH$3:AH$99980,Resultados_Dic3!$F$3:$F$99980,Produccion_UO!$K1120,Resultados_Dic3!$D$3:$D$99980,Produccion_UO!$K$1050,Resultados_Dic3!$E$3:$E$99980,Produccion_UO!$J1120,Resultados_Dic3!$A$3:$A$99980,Produccion_UO!$H1120)*$I$1060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N1120" s="22">
        <f>+SUMIFS(Resultados_Dic3!AI$3:AI$99980,Resultados_Dic3!$F$3:$F$99980,Produccion_UO!$K1120,Resultados_Dic3!$D$3:$D$99980,Produccion_UO!$K$1050,Resultados_Dic3!$E$3:$E$99980,Produccion_UO!$J1120,Resultados_Dic3!$A$3:$A$99980,Produccion_UO!$H1120)*$I$1060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O1120" s="22">
        <f>+SUMIFS(Resultados_Dic3!AJ$3:AJ$99980,Resultados_Dic3!$F$3:$F$99980,Produccion_UO!$K1120,Resultados_Dic3!$D$3:$D$99980,Produccion_UO!$K$1050,Resultados_Dic3!$E$3:$E$99980,Produccion_UO!$J1120,Resultados_Dic3!$A$3:$A$99980,Produccion_UO!$H1120)*$I$1060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P1120" s="22">
        <f>+SUMIFS(Resultados_Dic3!AK$3:AK$99980,Resultados_Dic3!$F$3:$F$99980,Produccion_UO!$K1120,Resultados_Dic3!$D$3:$D$99980,Produccion_UO!$K$1050,Resultados_Dic3!$E$3:$E$99980,Produccion_UO!$J1120,Resultados_Dic3!$A$3:$A$99980,Produccion_UO!$H1120)*$I$1060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Q1120" s="22">
        <f>+SUMIFS(Resultados_Dic3!AL$3:AL$99980,Resultados_Dic3!$F$3:$F$99980,Produccion_UO!$K1120,Resultados_Dic3!$D$3:$D$99980,Produccion_UO!$K$1050,Resultados_Dic3!$E$3:$E$99980,Produccion_UO!$J1120,Resultados_Dic3!$A$3:$A$99980,Produccion_UO!$H1120)*$I$1060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R1120" s="22">
        <f>+SUMIFS(Resultados_Dic3!AM$3:AM$99980,Resultados_Dic3!$F$3:$F$99980,Produccion_UO!$K1120,Resultados_Dic3!$D$3:$D$99980,Produccion_UO!$K$1050,Resultados_Dic3!$E$3:$E$99980,Produccion_UO!$J1120,Resultados_Dic3!$A$3:$A$99980,Produccion_UO!$H1120)*$I$1060</f>
        <v>0.27772732139718498</v>
      </c>
    </row>
    <row r="1121" spans="6:44" x14ac:dyDescent="0.25">
      <c r="H1121" s="17" t="str">
        <f t="shared" si="282"/>
        <v>DIC5</v>
      </c>
      <c r="I1121" s="24"/>
      <c r="J1121" s="24" t="s">
        <v>133</v>
      </c>
      <c r="K1121" s="307" t="s">
        <v>280</v>
      </c>
      <c r="L1121" s="298" t="s">
        <v>806</v>
      </c>
      <c r="M1121" s="22">
        <f>+SUMIFS(Resultados_Dic3!H$3:H$99980,Resultados_Dic3!$F$3:$F$99980,Produccion_UO!$K1121,Resultados_Dic3!$D$3:$D$99980,Produccion_UO!$L$1050,Resultados_Dic3!$E$3:$E$99980,Produccion_UO!$J1121,Resultados_Dic3!$A$3:$A$99980,Produccion_UO!$H1121)*$I$1060</f>
        <v>0.31987931193083102</v>
      </c>
      <c r="N1121" s="22">
        <f>+SUMIFS(Resultados_Dic3!I$3:I$99980,Resultados_Dic3!$F$3:$F$99980,Produccion_UO!$K1121,Resultados_Dic3!$D$3:$D$99980,Produccion_UO!$L$1050,Resultados_Dic3!$E$3:$E$99980,Produccion_UO!$J1121,Resultados_Dic3!$A$3:$A$99980,Produccion_UO!$H1121)*$I$1060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O1121" s="22">
        <f>+SUMIFS(Resultados_Dic3!J$3:J$99980,Resultados_Dic3!$F$3:$F$99980,Produccion_UO!$K1121,Resultados_Dic3!$D$3:$D$99980,Produccion_UO!$L$1050,Resultados_Dic3!$E$3:$E$99980,Produccion_UO!$J1121,Resultados_Dic3!$A$3:$A$99980,Produccion_UO!$H1121)*$I$1060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P1121" s="22">
        <f>+SUMIFS(Resultados_Dic3!K$3:K$99980,Resultados_Dic3!$F$3:$F$99980,Produccion_UO!$K1121,Resultados_Dic3!$D$3:$D$99980,Produccion_UO!$L$1050,Resultados_Dic3!$E$3:$E$99980,Produccion_UO!$J1121,Resultados_Dic3!$A$3:$A$99980,Produccion_UO!$H1121)*$I$1060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Q1121" s="22">
        <f>+SUMIFS(Resultados_Dic3!L$3:L$99980,Resultados_Dic3!$F$3:$F$99980,Produccion_UO!$K1121,Resultados_Dic3!$D$3:$D$99980,Produccion_UO!$L$1050,Resultados_Dic3!$E$3:$E$99980,Produccion_UO!$J1121,Resultados_Dic3!$A$3:$A$99980,Produccion_UO!$H1121)*$I$1060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R1121" s="22">
        <f>+SUMIFS(Resultados_Dic3!M$3:M$99980,Resultados_Dic3!$F$3:$F$99980,Produccion_UO!$K1121,Resultados_Dic3!$D$3:$D$99980,Produccion_UO!$L$1050,Resultados_Dic3!$E$3:$E$99980,Produccion_UO!$J1121,Resultados_Dic3!$A$3:$A$99980,Produccion_UO!$H1121)*$I$1060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S1121" s="22">
        <f>+SUMIFS(Resultados_Dic3!N$3:N$99980,Resultados_Dic3!$F$3:$F$99980,Produccion_UO!$K1121,Resultados_Dic3!$D$3:$D$99980,Produccion_UO!$L$1050,Resultados_Dic3!$E$3:$E$99980,Produccion_UO!$J1121,Resultados_Dic3!$A$3:$A$99980,Produccion_UO!$H1121)*$I$1060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T1121" s="22">
        <f>+SUMIFS(Resultados_Dic3!O$3:O$99980,Resultados_Dic3!$F$3:$F$99980,Produccion_UO!$K1121,Resultados_Dic3!$D$3:$D$99980,Produccion_UO!$L$1050,Resultados_Dic3!$E$3:$E$99980,Produccion_UO!$J1121,Resultados_Dic3!$A$3:$A$99980,Produccion_UO!$H1121)*$I$1060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U1121" s="22">
        <f>+SUMIFS(Resultados_Dic3!P$3:P$99980,Resultados_Dic3!$F$3:$F$99980,Produccion_UO!$K1121,Resultados_Dic3!$D$3:$D$99980,Produccion_UO!$L$1050,Resultados_Dic3!$E$3:$E$99980,Produccion_UO!$J1121,Resultados_Dic3!$A$3:$A$99980,Produccion_UO!$H1121)*$I$1060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V1121" s="22">
        <f>+SUMIFS(Resultados_Dic3!Q$3:Q$99980,Resultados_Dic3!$F$3:$F$99980,Produccion_UO!$K1121,Resultados_Dic3!$D$3:$D$99980,Produccion_UO!$L$1050,Resultados_Dic3!$E$3:$E$99980,Produccion_UO!$J1121,Resultados_Dic3!$A$3:$A$99980,Produccion_UO!$H1121)*$I$1060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W1121" s="22">
        <f>+SUMIFS(Resultados_Dic3!R$3:R$99980,Resultados_Dic3!$F$3:$F$99980,Produccion_UO!$K1121,Resultados_Dic3!$D$3:$D$99980,Produccion_UO!$L$1050,Resultados_Dic3!$E$3:$E$99980,Produccion_UO!$J1121,Resultados_Dic3!$A$3:$A$99980,Produccion_UO!$H1121)*$I$1060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X1121" s="22">
        <f>+SUMIFS(Resultados_Dic3!S$3:S$99980,Resultados_Dic3!$F$3:$F$99980,Produccion_UO!$K1121,Resultados_Dic3!$D$3:$D$99980,Produccion_UO!$L$1050,Resultados_Dic3!$E$3:$E$99980,Produccion_UO!$J1121,Resultados_Dic3!$A$3:$A$99980,Produccion_UO!$H1121)*$I$1060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Y1121" s="22">
        <f>+SUMIFS(Resultados_Dic3!T$3:T$99980,Resultados_Dic3!$F$3:$F$99980,Produccion_UO!$K1121,Resultados_Dic3!$D$3:$D$99980,Produccion_UO!$L$1050,Resultados_Dic3!$E$3:$E$99980,Produccion_UO!$J1121,Resultados_Dic3!$A$3:$A$99980,Produccion_UO!$H1121)*$I$1060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Z1121" s="22">
        <f>+SUMIFS(Resultados_Dic3!U$3:U$99980,Resultados_Dic3!$F$3:$F$99980,Produccion_UO!$K1121,Resultados_Dic3!$D$3:$D$99980,Produccion_UO!$L$1050,Resultados_Dic3!$E$3:$E$99980,Produccion_UO!$J1121,Resultados_Dic3!$A$3:$A$99980,Produccion_UO!$H1121)*$I$1060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A1121" s="22">
        <f>+SUMIFS(Resultados_Dic3!V$3:V$99980,Resultados_Dic3!$F$3:$F$99980,Produccion_UO!$K1121,Resultados_Dic3!$D$3:$D$99980,Produccion_UO!$L$1050,Resultados_Dic3!$E$3:$E$99980,Produccion_UO!$J1121,Resultados_Dic3!$A$3:$A$99980,Produccion_UO!$H1121)*$I$1060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B1121" s="22">
        <f>+SUMIFS(Resultados_Dic3!W$3:W$99980,Resultados_Dic3!$F$3:$F$99980,Produccion_UO!$K1121,Resultados_Dic3!$D$3:$D$99980,Produccion_UO!$L$1050,Resultados_Dic3!$E$3:$E$99980,Produccion_UO!$J1121,Resultados_Dic3!$A$3:$A$99980,Produccion_UO!$H1121)*$I$1060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C1121" s="22">
        <f>+SUMIFS(Resultados_Dic3!X$3:X$99980,Resultados_Dic3!$F$3:$F$99980,Produccion_UO!$K1121,Resultados_Dic3!$D$3:$D$99980,Produccion_UO!$L$1050,Resultados_Dic3!$E$3:$E$99980,Produccion_UO!$J1121,Resultados_Dic3!$A$3:$A$99980,Produccion_UO!$H1121)*$I$1060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D1121" s="22">
        <f>+SUMIFS(Resultados_Dic3!Y$3:Y$99980,Resultados_Dic3!$F$3:$F$99980,Produccion_UO!$K1121,Resultados_Dic3!$D$3:$D$99980,Produccion_UO!$L$1050,Resultados_Dic3!$E$3:$E$99980,Produccion_UO!$J1121,Resultados_Dic3!$A$3:$A$99980,Produccion_UO!$H1121)*$I$1060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E1121" s="22">
        <f>+SUMIFS(Resultados_Dic3!Z$3:Z$99980,Resultados_Dic3!$F$3:$F$99980,Produccion_UO!$K1121,Resultados_Dic3!$D$3:$D$99980,Produccion_UO!$L$1050,Resultados_Dic3!$E$3:$E$99980,Produccion_UO!$J1121,Resultados_Dic3!$A$3:$A$99980,Produccion_UO!$H1121)*$I$1060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F1121" s="22">
        <f>+SUMIFS(Resultados_Dic3!AA$3:AA$99980,Resultados_Dic3!$F$3:$F$99980,Produccion_UO!$K1121,Resultados_Dic3!$D$3:$D$99980,Produccion_UO!$L$1050,Resultados_Dic3!$E$3:$E$99980,Produccion_UO!$J1121,Resultados_Dic3!$A$3:$A$99980,Produccion_UO!$H1121)*$I$1060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G1121" s="22">
        <f>+SUMIFS(Resultados_Dic3!AB$3:AB$99980,Resultados_Dic3!$F$3:$F$99980,Produccion_UO!$K1121,Resultados_Dic3!$D$3:$D$99980,Produccion_UO!$L$1050,Resultados_Dic3!$E$3:$E$99980,Produccion_UO!$J1121,Resultados_Dic3!$A$3:$A$99980,Produccion_UO!$H1121)*$I$1060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H1121" s="22">
        <f>+SUMIFS(Resultados_Dic3!AC$3:AC$99980,Resultados_Dic3!$F$3:$F$99980,Produccion_UO!$K1121,Resultados_Dic3!$D$3:$D$99980,Produccion_UO!$L$1050,Resultados_Dic3!$E$3:$E$99980,Produccion_UO!$J1121,Resultados_Dic3!$A$3:$A$99980,Produccion_UO!$H1121)*$I$1060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I1121" s="22">
        <f>+SUMIFS(Resultados_Dic3!AD$3:AD$99980,Resultados_Dic3!$F$3:$F$99980,Produccion_UO!$K1121,Resultados_Dic3!$D$3:$D$99980,Produccion_UO!$L$1050,Resultados_Dic3!$E$3:$E$99980,Produccion_UO!$J1121,Resultados_Dic3!$A$3:$A$99980,Produccion_UO!$H1121)*$I$1060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J1121" s="22">
        <f>+SUMIFS(Resultados_Dic3!AE$3:AE$99980,Resultados_Dic3!$F$3:$F$99980,Produccion_UO!$K1121,Resultados_Dic3!$D$3:$D$99980,Produccion_UO!$L$1050,Resultados_Dic3!$E$3:$E$99980,Produccion_UO!$J1121,Resultados_Dic3!$A$3:$A$99980,Produccion_UO!$H1121)*$I$1060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K1121" s="22">
        <f>+SUMIFS(Resultados_Dic3!AF$3:AF$99980,Resultados_Dic3!$F$3:$F$99980,Produccion_UO!$K1121,Resultados_Dic3!$D$3:$D$99980,Produccion_UO!$L$1050,Resultados_Dic3!$E$3:$E$99980,Produccion_UO!$J1121,Resultados_Dic3!$A$3:$A$99980,Produccion_UO!$H1121)*$I$1060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L1121" s="22">
        <f>+SUMIFS(Resultados_Dic3!AG$3:AG$99980,Resultados_Dic3!$F$3:$F$99980,Produccion_UO!$K1121,Resultados_Dic3!$D$3:$D$99980,Produccion_UO!$L$1050,Resultados_Dic3!$E$3:$E$99980,Produccion_UO!$J1121,Resultados_Dic3!$A$3:$A$99980,Produccion_UO!$H1121)*$I$1060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M1121" s="22">
        <f>+SUMIFS(Resultados_Dic3!AH$3:AH$99980,Resultados_Dic3!$F$3:$F$99980,Produccion_UO!$K1121,Resultados_Dic3!$D$3:$D$99980,Produccion_UO!$L$1050,Resultados_Dic3!$E$3:$E$99980,Produccion_UO!$J1121,Resultados_Dic3!$A$3:$A$99980,Produccion_UO!$H1121)*$I$1060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N1121" s="22">
        <f>+SUMIFS(Resultados_Dic3!AI$3:AI$99980,Resultados_Dic3!$F$3:$F$99980,Produccion_UO!$K1121,Resultados_Dic3!$D$3:$D$99980,Produccion_UO!$L$1050,Resultados_Dic3!$E$3:$E$99980,Produccion_UO!$J1121,Resultados_Dic3!$A$3:$A$99980,Produccion_UO!$H1121)*$I$1060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O1121" s="22">
        <f>+SUMIFS(Resultados_Dic3!AJ$3:AJ$99980,Resultados_Dic3!$F$3:$F$99980,Produccion_UO!$K1121,Resultados_Dic3!$D$3:$D$99980,Produccion_UO!$L$1050,Resultados_Dic3!$E$3:$E$99980,Produccion_UO!$J1121,Resultados_Dic3!$A$3:$A$99980,Produccion_UO!$H1121)*$I$1060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P1121" s="22">
        <f>+SUMIFS(Resultados_Dic3!AK$3:AK$99980,Resultados_Dic3!$F$3:$F$99980,Produccion_UO!$K1121,Resultados_Dic3!$D$3:$D$99980,Produccion_UO!$L$1050,Resultados_Dic3!$E$3:$E$99980,Produccion_UO!$J1121,Resultados_Dic3!$A$3:$A$99980,Produccion_UO!$H1121)*$I$1060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Q1121" s="22">
        <f>+SUMIFS(Resultados_Dic3!AL$3:AL$99980,Resultados_Dic3!$F$3:$F$99980,Produccion_UO!$K1121,Resultados_Dic3!$D$3:$D$99980,Produccion_UO!$L$1050,Resultados_Dic3!$E$3:$E$99980,Produccion_UO!$J1121,Resultados_Dic3!$A$3:$A$99980,Produccion_UO!$H1121)*$I$1060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R1121" s="22">
        <f>+SUMIFS(Resultados_Dic3!AM$3:AM$99980,Resultados_Dic3!$F$3:$F$99980,Produccion_UO!$K1121,Resultados_Dic3!$D$3:$D$99980,Produccion_UO!$L$1050,Resultados_Dic3!$E$3:$E$99980,Produccion_UO!$J1121,Resultados_Dic3!$A$3:$A$99980,Produccion_UO!$H1121)*$I$1060</f>
        <v>0.36582720943599201</v>
      </c>
    </row>
    <row r="1122" spans="6:44" x14ac:dyDescent="0.25">
      <c r="H1122" s="17" t="str">
        <f t="shared" si="282"/>
        <v>DIC5</v>
      </c>
      <c r="I1122" s="24"/>
      <c r="J1122" s="24" t="s">
        <v>58</v>
      </c>
      <c r="K1122" s="307" t="s">
        <v>220</v>
      </c>
      <c r="L1122" s="298" t="s">
        <v>807</v>
      </c>
      <c r="M1122" s="22">
        <f>+SUMIFS(Resultados_Dic3!H$3:H$99980,Resultados_Dic3!$F$3:$F$99980,Produccion_UO!$K1122,Resultados_Dic3!$D$3:$D$99980,Produccion_UO!$K$1050,Resultados_Dic3!$E$3:$E$99980,Produccion_UO!$J1122,Resultados_Dic3!$A$3:$A$99980,Produccion_UO!$H1122)*$I$1060</f>
        <v>2.1512390163934398</v>
      </c>
      <c r="N1122" s="22">
        <f>+SUMIFS(Resultados_Dic3!I$3:I$99980,Resultados_Dic3!$F$3:$F$99980,Produccion_UO!$K1122,Resultados_Dic3!$D$3:$D$99980,Produccion_UO!$K$1050,Resultados_Dic3!$E$3:$E$99980,Produccion_UO!$J1122,Resultados_Dic3!$A$3:$A$99980,Produccion_UO!$H1122)*$I$1060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O1122" s="22">
        <f>+SUMIFS(Resultados_Dic3!J$3:J$99980,Resultados_Dic3!$F$3:$F$99980,Produccion_UO!$K1122,Resultados_Dic3!$D$3:$D$99980,Produccion_UO!$K$1050,Resultados_Dic3!$E$3:$E$99980,Produccion_UO!$J1122,Resultados_Dic3!$A$3:$A$99980,Produccion_UO!$H1122)*$I$1060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P1122" s="22">
        <f>+SUMIFS(Resultados_Dic3!K$3:K$99980,Resultados_Dic3!$F$3:$F$99980,Produccion_UO!$K1122,Resultados_Dic3!$D$3:$D$99980,Produccion_UO!$K$1050,Resultados_Dic3!$E$3:$E$99980,Produccion_UO!$J1122,Resultados_Dic3!$A$3:$A$99980,Produccion_UO!$H1122)*$I$1060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Q1122" s="22">
        <f>+SUMIFS(Resultados_Dic3!L$3:L$99980,Resultados_Dic3!$F$3:$F$99980,Produccion_UO!$K1122,Resultados_Dic3!$D$3:$D$99980,Produccion_UO!$K$1050,Resultados_Dic3!$E$3:$E$99980,Produccion_UO!$J1122,Resultados_Dic3!$A$3:$A$99980,Produccion_UO!$H1122)*$I$1060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R1122" s="22">
        <f>+SUMIFS(Resultados_Dic3!M$3:M$99980,Resultados_Dic3!$F$3:$F$99980,Produccion_UO!$K1122,Resultados_Dic3!$D$3:$D$99980,Produccion_UO!$K$1050,Resultados_Dic3!$E$3:$E$99980,Produccion_UO!$J1122,Resultados_Dic3!$A$3:$A$99980,Produccion_UO!$H1122)*$I$1060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S1122" s="22">
        <f>+SUMIFS(Resultados_Dic3!N$3:N$99980,Resultados_Dic3!$F$3:$F$99980,Produccion_UO!$K1122,Resultados_Dic3!$D$3:$D$99980,Produccion_UO!$K$1050,Resultados_Dic3!$E$3:$E$99980,Produccion_UO!$J1122,Resultados_Dic3!$A$3:$A$99980,Produccion_UO!$H1122)*$I$1060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T1122" s="22">
        <f>+SUMIFS(Resultados_Dic3!O$3:O$99980,Resultados_Dic3!$F$3:$F$99980,Produccion_UO!$K1122,Resultados_Dic3!$D$3:$D$99980,Produccion_UO!$K$1050,Resultados_Dic3!$E$3:$E$99980,Produccion_UO!$J1122,Resultados_Dic3!$A$3:$A$99980,Produccion_UO!$H1122)*$I$1060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U1122" s="22">
        <f>+SUMIFS(Resultados_Dic3!P$3:P$99980,Resultados_Dic3!$F$3:$F$99980,Produccion_UO!$K1122,Resultados_Dic3!$D$3:$D$99980,Produccion_UO!$K$1050,Resultados_Dic3!$E$3:$E$99980,Produccion_UO!$J1122,Resultados_Dic3!$A$3:$A$99980,Produccion_UO!$H1122)*$I$1060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V1122" s="22">
        <f>+SUMIFS(Resultados_Dic3!Q$3:Q$99980,Resultados_Dic3!$F$3:$F$99980,Produccion_UO!$K1122,Resultados_Dic3!$D$3:$D$99980,Produccion_UO!$K$1050,Resultados_Dic3!$E$3:$E$99980,Produccion_UO!$J1122,Resultados_Dic3!$A$3:$A$99980,Produccion_UO!$H1122)*$I$1060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W1122" s="22">
        <f>+SUMIFS(Resultados_Dic3!R$3:R$99980,Resultados_Dic3!$F$3:$F$99980,Produccion_UO!$K1122,Resultados_Dic3!$D$3:$D$99980,Produccion_UO!$K$1050,Resultados_Dic3!$E$3:$E$99980,Produccion_UO!$J1122,Resultados_Dic3!$A$3:$A$99980,Produccion_UO!$H1122)*$I$1060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X1122" s="22">
        <f>+SUMIFS(Resultados_Dic3!S$3:S$99980,Resultados_Dic3!$F$3:$F$99980,Produccion_UO!$K1122,Resultados_Dic3!$D$3:$D$99980,Produccion_UO!$K$1050,Resultados_Dic3!$E$3:$E$99980,Produccion_UO!$J1122,Resultados_Dic3!$A$3:$A$99980,Produccion_UO!$H1122)*$I$1060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Y1122" s="22">
        <f>+SUMIFS(Resultados_Dic3!T$3:T$99980,Resultados_Dic3!$F$3:$F$99980,Produccion_UO!$K1122,Resultados_Dic3!$D$3:$D$99980,Produccion_UO!$K$1050,Resultados_Dic3!$E$3:$E$99980,Produccion_UO!$J1122,Resultados_Dic3!$A$3:$A$99980,Produccion_UO!$H1122)*$I$1060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Z1122" s="22">
        <f>+SUMIFS(Resultados_Dic3!U$3:U$99980,Resultados_Dic3!$F$3:$F$99980,Produccion_UO!$K1122,Resultados_Dic3!$D$3:$D$99980,Produccion_UO!$K$1050,Resultados_Dic3!$E$3:$E$99980,Produccion_UO!$J1122,Resultados_Dic3!$A$3:$A$99980,Produccion_UO!$H1122)*$I$1060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A1122" s="22">
        <f>+SUMIFS(Resultados_Dic3!V$3:V$99980,Resultados_Dic3!$F$3:$F$99980,Produccion_UO!$K1122,Resultados_Dic3!$D$3:$D$99980,Produccion_UO!$K$1050,Resultados_Dic3!$E$3:$E$99980,Produccion_UO!$J1122,Resultados_Dic3!$A$3:$A$99980,Produccion_UO!$H1122)*$I$1060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B1122" s="22">
        <f>+SUMIFS(Resultados_Dic3!W$3:W$99980,Resultados_Dic3!$F$3:$F$99980,Produccion_UO!$K1122,Resultados_Dic3!$D$3:$D$99980,Produccion_UO!$K$1050,Resultados_Dic3!$E$3:$E$99980,Produccion_UO!$J1122,Resultados_Dic3!$A$3:$A$99980,Produccion_UO!$H1122)*$I$1060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C1122" s="22">
        <f>+SUMIFS(Resultados_Dic3!X$3:X$99980,Resultados_Dic3!$F$3:$F$99980,Produccion_UO!$K1122,Resultados_Dic3!$D$3:$D$99980,Produccion_UO!$K$1050,Resultados_Dic3!$E$3:$E$99980,Produccion_UO!$J1122,Resultados_Dic3!$A$3:$A$99980,Produccion_UO!$H1122)*$I$1060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D1122" s="22">
        <f>+SUMIFS(Resultados_Dic3!Y$3:Y$99980,Resultados_Dic3!$F$3:$F$99980,Produccion_UO!$K1122,Resultados_Dic3!$D$3:$D$99980,Produccion_UO!$K$1050,Resultados_Dic3!$E$3:$E$99980,Produccion_UO!$J1122,Resultados_Dic3!$A$3:$A$99980,Produccion_UO!$H1122)*$I$1060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E1122" s="22">
        <f>+SUMIFS(Resultados_Dic3!Z$3:Z$99980,Resultados_Dic3!$F$3:$F$99980,Produccion_UO!$K1122,Resultados_Dic3!$D$3:$D$99980,Produccion_UO!$K$1050,Resultados_Dic3!$E$3:$E$99980,Produccion_UO!$J1122,Resultados_Dic3!$A$3:$A$99980,Produccion_UO!$H1122)*$I$1060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F1122" s="22">
        <f>+SUMIFS(Resultados_Dic3!AA$3:AA$99980,Resultados_Dic3!$F$3:$F$99980,Produccion_UO!$K1122,Resultados_Dic3!$D$3:$D$99980,Produccion_UO!$K$1050,Resultados_Dic3!$E$3:$E$99980,Produccion_UO!$J1122,Resultados_Dic3!$A$3:$A$99980,Produccion_UO!$H1122)*$I$1060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G1122" s="22">
        <f>+SUMIFS(Resultados_Dic3!AB$3:AB$99980,Resultados_Dic3!$F$3:$F$99980,Produccion_UO!$K1122,Resultados_Dic3!$D$3:$D$99980,Produccion_UO!$K$1050,Resultados_Dic3!$E$3:$E$99980,Produccion_UO!$J1122,Resultados_Dic3!$A$3:$A$99980,Produccion_UO!$H1122)*$I$1060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H1122" s="22">
        <f>+SUMIFS(Resultados_Dic3!AC$3:AC$99980,Resultados_Dic3!$F$3:$F$99980,Produccion_UO!$K1122,Resultados_Dic3!$D$3:$D$99980,Produccion_UO!$K$1050,Resultados_Dic3!$E$3:$E$99980,Produccion_UO!$J1122,Resultados_Dic3!$A$3:$A$99980,Produccion_UO!$H1122)*$I$1060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I1122" s="22">
        <f>+SUMIFS(Resultados_Dic3!AD$3:AD$99980,Resultados_Dic3!$F$3:$F$99980,Produccion_UO!$K1122,Resultados_Dic3!$D$3:$D$99980,Produccion_UO!$K$1050,Resultados_Dic3!$E$3:$E$99980,Produccion_UO!$J1122,Resultados_Dic3!$A$3:$A$99980,Produccion_UO!$H1122)*$I$1060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J1122" s="22">
        <f>+SUMIFS(Resultados_Dic3!AE$3:AE$99980,Resultados_Dic3!$F$3:$F$99980,Produccion_UO!$K1122,Resultados_Dic3!$D$3:$D$99980,Produccion_UO!$K$1050,Resultados_Dic3!$E$3:$E$99980,Produccion_UO!$J1122,Resultados_Dic3!$A$3:$A$99980,Produccion_UO!$H1122)*$I$1060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K1122" s="22">
        <f>+SUMIFS(Resultados_Dic3!AF$3:AF$99980,Resultados_Dic3!$F$3:$F$99980,Produccion_UO!$K1122,Resultados_Dic3!$D$3:$D$99980,Produccion_UO!$K$1050,Resultados_Dic3!$E$3:$E$99980,Produccion_UO!$J1122,Resultados_Dic3!$A$3:$A$99980,Produccion_UO!$H1122)*$I$1060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L1122" s="22">
        <f>+SUMIFS(Resultados_Dic3!AG$3:AG$99980,Resultados_Dic3!$F$3:$F$99980,Produccion_UO!$K1122,Resultados_Dic3!$D$3:$D$99980,Produccion_UO!$K$1050,Resultados_Dic3!$E$3:$E$99980,Produccion_UO!$J1122,Resultados_Dic3!$A$3:$A$99980,Produccion_UO!$H1122)*$I$1060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M1122" s="22">
        <f>+SUMIFS(Resultados_Dic3!AH$3:AH$99980,Resultados_Dic3!$F$3:$F$99980,Produccion_UO!$K1122,Resultados_Dic3!$D$3:$D$99980,Produccion_UO!$K$1050,Resultados_Dic3!$E$3:$E$99980,Produccion_UO!$J1122,Resultados_Dic3!$A$3:$A$99980,Produccion_UO!$H1122)*$I$1060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N1122" s="22">
        <f>+SUMIFS(Resultados_Dic3!AI$3:AI$99980,Resultados_Dic3!$F$3:$F$99980,Produccion_UO!$K1122,Resultados_Dic3!$D$3:$D$99980,Produccion_UO!$K$1050,Resultados_Dic3!$E$3:$E$99980,Produccion_UO!$J1122,Resultados_Dic3!$A$3:$A$99980,Produccion_UO!$H1122)*$I$1060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O1122" s="22">
        <f>+SUMIFS(Resultados_Dic3!AJ$3:AJ$99980,Resultados_Dic3!$F$3:$F$99980,Produccion_UO!$K1122,Resultados_Dic3!$D$3:$D$99980,Produccion_UO!$K$1050,Resultados_Dic3!$E$3:$E$99980,Produccion_UO!$J1122,Resultados_Dic3!$A$3:$A$99980,Produccion_UO!$H1122)*$I$1060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P1122" s="22">
        <f>+SUMIFS(Resultados_Dic3!AK$3:AK$99980,Resultados_Dic3!$F$3:$F$99980,Produccion_UO!$K1122,Resultados_Dic3!$D$3:$D$99980,Produccion_UO!$K$1050,Resultados_Dic3!$E$3:$E$99980,Produccion_UO!$J1122,Resultados_Dic3!$A$3:$A$99980,Produccion_UO!$H1122)*$I$1060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Q1122" s="22">
        <f>+SUMIFS(Resultados_Dic3!AL$3:AL$99980,Resultados_Dic3!$F$3:$F$99980,Produccion_UO!$K1122,Resultados_Dic3!$D$3:$D$99980,Produccion_UO!$K$1050,Resultados_Dic3!$E$3:$E$99980,Produccion_UO!$J1122,Resultados_Dic3!$A$3:$A$99980,Produccion_UO!$H1122)*$I$1060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R1122" s="22">
        <f>+SUMIFS(Resultados_Dic3!AM$3:AM$99980,Resultados_Dic3!$F$3:$F$99980,Produccion_UO!$K1122,Resultados_Dic3!$D$3:$D$99980,Produccion_UO!$K$1050,Resultados_Dic3!$E$3:$E$99980,Produccion_UO!$J1122,Resultados_Dic3!$A$3:$A$99980,Produccion_UO!$H1122)*$I$1060</f>
        <v>2.4602459016393499</v>
      </c>
    </row>
    <row r="1123" spans="6:44" x14ac:dyDescent="0.25">
      <c r="H1123" s="17" t="str">
        <f t="shared" si="282"/>
        <v>DIC5</v>
      </c>
      <c r="I1123" s="24"/>
      <c r="J1123" s="24" t="s">
        <v>146</v>
      </c>
      <c r="K1123" s="307" t="s">
        <v>220</v>
      </c>
      <c r="L1123" s="298" t="s">
        <v>808</v>
      </c>
      <c r="M1123" s="22">
        <f>+SUMIFS(Resultados_Dic3!H$3:H$99980,Resultados_Dic3!$F$3:$F$99980,Produccion_UO!$K1123,Resultados_Dic3!$D$3:$D$99980,Produccion_UO!$K$1050,Resultados_Dic3!$E$3:$E$99980,Produccion_UO!$J1123,Resultados_Dic3!$A$3:$A$99980,Produccion_UO!$H1123)*$I$1060</f>
        <v>1.29074340983606</v>
      </c>
      <c r="N1123" s="22">
        <f>+SUMIFS(Resultados_Dic3!I$3:I$99980,Resultados_Dic3!$F$3:$F$99980,Produccion_UO!$K1123,Resultados_Dic3!$D$3:$D$99980,Produccion_UO!$K$1050,Resultados_Dic3!$E$3:$E$99980,Produccion_UO!$J1123,Resultados_Dic3!$A$3:$A$99980,Produccion_UO!$H1123)*$I$1060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O1123" s="22">
        <f>+SUMIFS(Resultados_Dic3!J$3:J$99980,Resultados_Dic3!$F$3:$F$99980,Produccion_UO!$K1123,Resultados_Dic3!$D$3:$D$99980,Produccion_UO!$K$1050,Resultados_Dic3!$E$3:$E$99980,Produccion_UO!$J1123,Resultados_Dic3!$A$3:$A$99980,Produccion_UO!$H1123)*$I$1060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P1123" s="22">
        <f>+SUMIFS(Resultados_Dic3!K$3:K$99980,Resultados_Dic3!$F$3:$F$99980,Produccion_UO!$K1123,Resultados_Dic3!$D$3:$D$99980,Produccion_UO!$K$1050,Resultados_Dic3!$E$3:$E$99980,Produccion_UO!$J1123,Resultados_Dic3!$A$3:$A$99980,Produccion_UO!$H1123)*$I$1060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Q1123" s="22">
        <f>+SUMIFS(Resultados_Dic3!L$3:L$99980,Resultados_Dic3!$F$3:$F$99980,Produccion_UO!$K1123,Resultados_Dic3!$D$3:$D$99980,Produccion_UO!$K$1050,Resultados_Dic3!$E$3:$E$99980,Produccion_UO!$J1123,Resultados_Dic3!$A$3:$A$99980,Produccion_UO!$H1123)*$I$1060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R1123" s="22">
        <f>+SUMIFS(Resultados_Dic3!M$3:M$99980,Resultados_Dic3!$F$3:$F$99980,Produccion_UO!$K1123,Resultados_Dic3!$D$3:$D$99980,Produccion_UO!$K$1050,Resultados_Dic3!$E$3:$E$99980,Produccion_UO!$J1123,Resultados_Dic3!$A$3:$A$99980,Produccion_UO!$H1123)*$I$1060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S1123" s="22">
        <f>+SUMIFS(Resultados_Dic3!N$3:N$99980,Resultados_Dic3!$F$3:$F$99980,Produccion_UO!$K1123,Resultados_Dic3!$D$3:$D$99980,Produccion_UO!$K$1050,Resultados_Dic3!$E$3:$E$99980,Produccion_UO!$J1123,Resultados_Dic3!$A$3:$A$99980,Produccion_UO!$H1123)*$I$1060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T1123" s="22">
        <f>+SUMIFS(Resultados_Dic3!O$3:O$99980,Resultados_Dic3!$F$3:$F$99980,Produccion_UO!$K1123,Resultados_Dic3!$D$3:$D$99980,Produccion_UO!$K$1050,Resultados_Dic3!$E$3:$E$99980,Produccion_UO!$J1123,Resultados_Dic3!$A$3:$A$99980,Produccion_UO!$H1123)*$I$1060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U1123" s="22">
        <f>+SUMIFS(Resultados_Dic3!P$3:P$99980,Resultados_Dic3!$F$3:$F$99980,Produccion_UO!$K1123,Resultados_Dic3!$D$3:$D$99980,Produccion_UO!$K$1050,Resultados_Dic3!$E$3:$E$99980,Produccion_UO!$J1123,Resultados_Dic3!$A$3:$A$99980,Produccion_UO!$H1123)*$I$1060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V1123" s="22">
        <f>+SUMIFS(Resultados_Dic3!Q$3:Q$99980,Resultados_Dic3!$F$3:$F$99980,Produccion_UO!$K1123,Resultados_Dic3!$D$3:$D$99980,Produccion_UO!$K$1050,Resultados_Dic3!$E$3:$E$99980,Produccion_UO!$J1123,Resultados_Dic3!$A$3:$A$99980,Produccion_UO!$H1123)*$I$1060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W1123" s="22">
        <f>+SUMIFS(Resultados_Dic3!R$3:R$99980,Resultados_Dic3!$F$3:$F$99980,Produccion_UO!$K1123,Resultados_Dic3!$D$3:$D$99980,Produccion_UO!$K$1050,Resultados_Dic3!$E$3:$E$99980,Produccion_UO!$J1123,Resultados_Dic3!$A$3:$A$99980,Produccion_UO!$H1123)*$I$1060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X1123" s="22">
        <f>+SUMIFS(Resultados_Dic3!S$3:S$99980,Resultados_Dic3!$F$3:$F$99980,Produccion_UO!$K1123,Resultados_Dic3!$D$3:$D$99980,Produccion_UO!$K$1050,Resultados_Dic3!$E$3:$E$99980,Produccion_UO!$J1123,Resultados_Dic3!$A$3:$A$99980,Produccion_UO!$H1123)*$I$1060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Y1123" s="22">
        <f>+SUMIFS(Resultados_Dic3!T$3:T$99980,Resultados_Dic3!$F$3:$F$99980,Produccion_UO!$K1123,Resultados_Dic3!$D$3:$D$99980,Produccion_UO!$K$1050,Resultados_Dic3!$E$3:$E$99980,Produccion_UO!$J1123,Resultados_Dic3!$A$3:$A$99980,Produccion_UO!$H1123)*$I$1060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Z1123" s="22">
        <f>+SUMIFS(Resultados_Dic3!U$3:U$99980,Resultados_Dic3!$F$3:$F$99980,Produccion_UO!$K1123,Resultados_Dic3!$D$3:$D$99980,Produccion_UO!$K$1050,Resultados_Dic3!$E$3:$E$99980,Produccion_UO!$J1123,Resultados_Dic3!$A$3:$A$99980,Produccion_UO!$H1123)*$I$1060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A1123" s="22">
        <f>+SUMIFS(Resultados_Dic3!V$3:V$99980,Resultados_Dic3!$F$3:$F$99980,Produccion_UO!$K1123,Resultados_Dic3!$D$3:$D$99980,Produccion_UO!$K$1050,Resultados_Dic3!$E$3:$E$99980,Produccion_UO!$J1123,Resultados_Dic3!$A$3:$A$99980,Produccion_UO!$H1123)*$I$1060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B1123" s="22">
        <f>+SUMIFS(Resultados_Dic3!W$3:W$99980,Resultados_Dic3!$F$3:$F$99980,Produccion_UO!$K1123,Resultados_Dic3!$D$3:$D$99980,Produccion_UO!$K$1050,Resultados_Dic3!$E$3:$E$99980,Produccion_UO!$J1123,Resultados_Dic3!$A$3:$A$99980,Produccion_UO!$H1123)*$I$1060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C1123" s="22">
        <f>+SUMIFS(Resultados_Dic3!X$3:X$99980,Resultados_Dic3!$F$3:$F$99980,Produccion_UO!$K1123,Resultados_Dic3!$D$3:$D$99980,Produccion_UO!$K$1050,Resultados_Dic3!$E$3:$E$99980,Produccion_UO!$J1123,Resultados_Dic3!$A$3:$A$99980,Produccion_UO!$H1123)*$I$1060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D1123" s="22">
        <f>+SUMIFS(Resultados_Dic3!Y$3:Y$99980,Resultados_Dic3!$F$3:$F$99980,Produccion_UO!$K1123,Resultados_Dic3!$D$3:$D$99980,Produccion_UO!$K$1050,Resultados_Dic3!$E$3:$E$99980,Produccion_UO!$J1123,Resultados_Dic3!$A$3:$A$99980,Produccion_UO!$H1123)*$I$1060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E1123" s="22">
        <f>+SUMIFS(Resultados_Dic3!Z$3:Z$99980,Resultados_Dic3!$F$3:$F$99980,Produccion_UO!$K1123,Resultados_Dic3!$D$3:$D$99980,Produccion_UO!$K$1050,Resultados_Dic3!$E$3:$E$99980,Produccion_UO!$J1123,Resultados_Dic3!$A$3:$A$99980,Produccion_UO!$H1123)*$I$1060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F1123" s="22">
        <f>+SUMIFS(Resultados_Dic3!AA$3:AA$99980,Resultados_Dic3!$F$3:$F$99980,Produccion_UO!$K1123,Resultados_Dic3!$D$3:$D$99980,Produccion_UO!$K$1050,Resultados_Dic3!$E$3:$E$99980,Produccion_UO!$J1123,Resultados_Dic3!$A$3:$A$99980,Produccion_UO!$H1123)*$I$1060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G1123" s="22">
        <f>+SUMIFS(Resultados_Dic3!AB$3:AB$99980,Resultados_Dic3!$F$3:$F$99980,Produccion_UO!$K1123,Resultados_Dic3!$D$3:$D$99980,Produccion_UO!$K$1050,Resultados_Dic3!$E$3:$E$99980,Produccion_UO!$J1123,Resultados_Dic3!$A$3:$A$99980,Produccion_UO!$H1123)*$I$1060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H1123" s="22">
        <f>+SUMIFS(Resultados_Dic3!AC$3:AC$99980,Resultados_Dic3!$F$3:$F$99980,Produccion_UO!$K1123,Resultados_Dic3!$D$3:$D$99980,Produccion_UO!$K$1050,Resultados_Dic3!$E$3:$E$99980,Produccion_UO!$J1123,Resultados_Dic3!$A$3:$A$99980,Produccion_UO!$H1123)*$I$1060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I1123" s="22">
        <f>+SUMIFS(Resultados_Dic3!AD$3:AD$99980,Resultados_Dic3!$F$3:$F$99980,Produccion_UO!$K1123,Resultados_Dic3!$D$3:$D$99980,Produccion_UO!$K$1050,Resultados_Dic3!$E$3:$E$99980,Produccion_UO!$J1123,Resultados_Dic3!$A$3:$A$99980,Produccion_UO!$H1123)*$I$1060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J1123" s="22">
        <f>+SUMIFS(Resultados_Dic3!AE$3:AE$99980,Resultados_Dic3!$F$3:$F$99980,Produccion_UO!$K1123,Resultados_Dic3!$D$3:$D$99980,Produccion_UO!$K$1050,Resultados_Dic3!$E$3:$E$99980,Produccion_UO!$J1123,Resultados_Dic3!$A$3:$A$99980,Produccion_UO!$H1123)*$I$1060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K1123" s="22">
        <f>+SUMIFS(Resultados_Dic3!AF$3:AF$99980,Resultados_Dic3!$F$3:$F$99980,Produccion_UO!$K1123,Resultados_Dic3!$D$3:$D$99980,Produccion_UO!$K$1050,Resultados_Dic3!$E$3:$E$99980,Produccion_UO!$J1123,Resultados_Dic3!$A$3:$A$99980,Produccion_UO!$H1123)*$I$1060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L1123" s="22">
        <f>+SUMIFS(Resultados_Dic3!AG$3:AG$99980,Resultados_Dic3!$F$3:$F$99980,Produccion_UO!$K1123,Resultados_Dic3!$D$3:$D$99980,Produccion_UO!$K$1050,Resultados_Dic3!$E$3:$E$99980,Produccion_UO!$J1123,Resultados_Dic3!$A$3:$A$99980,Produccion_UO!$H1123)*$I$1060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M1123" s="22">
        <f>+SUMIFS(Resultados_Dic3!AH$3:AH$99980,Resultados_Dic3!$F$3:$F$99980,Produccion_UO!$K1123,Resultados_Dic3!$D$3:$D$99980,Produccion_UO!$K$1050,Resultados_Dic3!$E$3:$E$99980,Produccion_UO!$J1123,Resultados_Dic3!$A$3:$A$99980,Produccion_UO!$H1123)*$I$1060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N1123" s="22">
        <f>+SUMIFS(Resultados_Dic3!AI$3:AI$99980,Resultados_Dic3!$F$3:$F$99980,Produccion_UO!$K1123,Resultados_Dic3!$D$3:$D$99980,Produccion_UO!$K$1050,Resultados_Dic3!$E$3:$E$99980,Produccion_UO!$J1123,Resultados_Dic3!$A$3:$A$99980,Produccion_UO!$H1123)*$I$1060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O1123" s="22">
        <f>+SUMIFS(Resultados_Dic3!AJ$3:AJ$99980,Resultados_Dic3!$F$3:$F$99980,Produccion_UO!$K1123,Resultados_Dic3!$D$3:$D$99980,Produccion_UO!$K$1050,Resultados_Dic3!$E$3:$E$99980,Produccion_UO!$J1123,Resultados_Dic3!$A$3:$A$99980,Produccion_UO!$H1123)*$I$1060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P1123" s="22">
        <f>+SUMIFS(Resultados_Dic3!AK$3:AK$99980,Resultados_Dic3!$F$3:$F$99980,Produccion_UO!$K1123,Resultados_Dic3!$D$3:$D$99980,Produccion_UO!$K$1050,Resultados_Dic3!$E$3:$E$99980,Produccion_UO!$J1123,Resultados_Dic3!$A$3:$A$99980,Produccion_UO!$H1123)*$I$1060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Q1123" s="22">
        <f>+SUMIFS(Resultados_Dic3!AL$3:AL$99980,Resultados_Dic3!$F$3:$F$99980,Produccion_UO!$K1123,Resultados_Dic3!$D$3:$D$99980,Produccion_UO!$K$1050,Resultados_Dic3!$E$3:$E$99980,Produccion_UO!$J1123,Resultados_Dic3!$A$3:$A$99980,Produccion_UO!$H1123)*$I$1060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R1123" s="22">
        <f>+SUMIFS(Resultados_Dic3!AM$3:AM$99980,Resultados_Dic3!$F$3:$F$99980,Produccion_UO!$K1123,Resultados_Dic3!$D$3:$D$99980,Produccion_UO!$K$1050,Resultados_Dic3!$E$3:$E$99980,Produccion_UO!$J1123,Resultados_Dic3!$A$3:$A$99980,Produccion_UO!$H1123)*$I$1060</f>
        <v>1.47614754098361</v>
      </c>
    </row>
    <row r="1124" spans="6:44" x14ac:dyDescent="0.25">
      <c r="H1124" s="17" t="str">
        <f t="shared" si="282"/>
        <v>DIC5</v>
      </c>
      <c r="I1124" s="24"/>
      <c r="J1124" s="24" t="s">
        <v>61</v>
      </c>
      <c r="K1124" s="307" t="s">
        <v>220</v>
      </c>
      <c r="L1124" s="298" t="s">
        <v>801</v>
      </c>
      <c r="M1124" s="22">
        <f>+SUMIFS(Resultados_Dic3!H$3:H$99980,Resultados_Dic3!$F$3:$F$99980,Produccion_UO!$K1124,Resultados_Dic3!$D$3:$D$99980,Produccion_UO!$L$1050,Resultados_Dic3!$E$3:$E$99980,Produccion_UO!$J1124,Resultados_Dic3!$A$3:$A$99980,Produccion_UO!$H1124)*$I$1060</f>
        <v>1.3696210758074301</v>
      </c>
      <c r="N1124" s="22">
        <f>+SUMIFS(Resultados_Dic3!I$3:I$99980,Resultados_Dic3!$F$3:$F$99980,Produccion_UO!$K1124,Resultados_Dic3!$D$3:$D$99980,Produccion_UO!$L$1050,Resultados_Dic3!$E$3:$E$99980,Produccion_UO!$J1124,Resultados_Dic3!$A$3:$A$99980,Produccion_UO!$H1124)*$I$1060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O1124" s="22">
        <f>+SUMIFS(Resultados_Dic3!J$3:J$99980,Resultados_Dic3!$F$3:$F$99980,Produccion_UO!$K1124,Resultados_Dic3!$D$3:$D$99980,Produccion_UO!$L$1050,Resultados_Dic3!$E$3:$E$99980,Produccion_UO!$J1124,Resultados_Dic3!$A$3:$A$99980,Produccion_UO!$H1124)*$I$1060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P1124" s="22">
        <f>+SUMIFS(Resultados_Dic3!K$3:K$99980,Resultados_Dic3!$F$3:$F$99980,Produccion_UO!$K1124,Resultados_Dic3!$D$3:$D$99980,Produccion_UO!$L$1050,Resultados_Dic3!$E$3:$E$99980,Produccion_UO!$J1124,Resultados_Dic3!$A$3:$A$99980,Produccion_UO!$H1124)*$I$1060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Q1124" s="22">
        <f>+SUMIFS(Resultados_Dic3!L$3:L$99980,Resultados_Dic3!$F$3:$F$99980,Produccion_UO!$K1124,Resultados_Dic3!$D$3:$D$99980,Produccion_UO!$L$1050,Resultados_Dic3!$E$3:$E$99980,Produccion_UO!$J1124,Resultados_Dic3!$A$3:$A$99980,Produccion_UO!$H1124)*$I$1060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R1124" s="22">
        <f>+SUMIFS(Resultados_Dic3!M$3:M$99980,Resultados_Dic3!$F$3:$F$99980,Produccion_UO!$K1124,Resultados_Dic3!$D$3:$D$99980,Produccion_UO!$L$1050,Resultados_Dic3!$E$3:$E$99980,Produccion_UO!$J1124,Resultados_Dic3!$A$3:$A$99980,Produccion_UO!$H1124)*$I$1060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S1124" s="22">
        <f>+SUMIFS(Resultados_Dic3!N$3:N$99980,Resultados_Dic3!$F$3:$F$99980,Produccion_UO!$K1124,Resultados_Dic3!$D$3:$D$99980,Produccion_UO!$L$1050,Resultados_Dic3!$E$3:$E$99980,Produccion_UO!$J1124,Resultados_Dic3!$A$3:$A$99980,Produccion_UO!$H1124)*$I$1060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T1124" s="22">
        <f>+SUMIFS(Resultados_Dic3!O$3:O$99980,Resultados_Dic3!$F$3:$F$99980,Produccion_UO!$K1124,Resultados_Dic3!$D$3:$D$99980,Produccion_UO!$L$1050,Resultados_Dic3!$E$3:$E$99980,Produccion_UO!$J1124,Resultados_Dic3!$A$3:$A$99980,Produccion_UO!$H1124)*$I$1060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U1124" s="22">
        <f>+SUMIFS(Resultados_Dic3!P$3:P$99980,Resultados_Dic3!$F$3:$F$99980,Produccion_UO!$K1124,Resultados_Dic3!$D$3:$D$99980,Produccion_UO!$L$1050,Resultados_Dic3!$E$3:$E$99980,Produccion_UO!$J1124,Resultados_Dic3!$A$3:$A$99980,Produccion_UO!$H1124)*$I$1060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V1124" s="22">
        <f>+SUMIFS(Resultados_Dic3!Q$3:Q$99980,Resultados_Dic3!$F$3:$F$99980,Produccion_UO!$K1124,Resultados_Dic3!$D$3:$D$99980,Produccion_UO!$L$1050,Resultados_Dic3!$E$3:$E$99980,Produccion_UO!$J1124,Resultados_Dic3!$A$3:$A$99980,Produccion_UO!$H1124)*$I$1060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W1124" s="22">
        <f>+SUMIFS(Resultados_Dic3!R$3:R$99980,Resultados_Dic3!$F$3:$F$99980,Produccion_UO!$K1124,Resultados_Dic3!$D$3:$D$99980,Produccion_UO!$L$1050,Resultados_Dic3!$E$3:$E$99980,Produccion_UO!$J1124,Resultados_Dic3!$A$3:$A$99980,Produccion_UO!$H1124)*$I$1060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X1124" s="22">
        <f>+SUMIFS(Resultados_Dic3!S$3:S$99980,Resultados_Dic3!$F$3:$F$99980,Produccion_UO!$K1124,Resultados_Dic3!$D$3:$D$99980,Produccion_UO!$L$1050,Resultados_Dic3!$E$3:$E$99980,Produccion_UO!$J1124,Resultados_Dic3!$A$3:$A$99980,Produccion_UO!$H1124)*$I$1060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Y1124" s="22">
        <f>+SUMIFS(Resultados_Dic3!T$3:T$99980,Resultados_Dic3!$F$3:$F$99980,Produccion_UO!$K1124,Resultados_Dic3!$D$3:$D$99980,Produccion_UO!$L$1050,Resultados_Dic3!$E$3:$E$99980,Produccion_UO!$J1124,Resultados_Dic3!$A$3:$A$99980,Produccion_UO!$H1124)*$I$1060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Z1124" s="22">
        <f>+SUMIFS(Resultados_Dic3!U$3:U$99980,Resultados_Dic3!$F$3:$F$99980,Produccion_UO!$K1124,Resultados_Dic3!$D$3:$D$99980,Produccion_UO!$L$1050,Resultados_Dic3!$E$3:$E$99980,Produccion_UO!$J1124,Resultados_Dic3!$A$3:$A$99980,Produccion_UO!$H1124)*$I$1060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A1124" s="22">
        <f>+SUMIFS(Resultados_Dic3!V$3:V$99980,Resultados_Dic3!$F$3:$F$99980,Produccion_UO!$K1124,Resultados_Dic3!$D$3:$D$99980,Produccion_UO!$L$1050,Resultados_Dic3!$E$3:$E$99980,Produccion_UO!$J1124,Resultados_Dic3!$A$3:$A$99980,Produccion_UO!$H1124)*$I$1060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B1124" s="22">
        <f>+SUMIFS(Resultados_Dic3!W$3:W$99980,Resultados_Dic3!$F$3:$F$99980,Produccion_UO!$K1124,Resultados_Dic3!$D$3:$D$99980,Produccion_UO!$L$1050,Resultados_Dic3!$E$3:$E$99980,Produccion_UO!$J1124,Resultados_Dic3!$A$3:$A$99980,Produccion_UO!$H1124)*$I$1060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C1124" s="22">
        <f>+SUMIFS(Resultados_Dic3!X$3:X$99980,Resultados_Dic3!$F$3:$F$99980,Produccion_UO!$K1124,Resultados_Dic3!$D$3:$D$99980,Produccion_UO!$L$1050,Resultados_Dic3!$E$3:$E$99980,Produccion_UO!$J1124,Resultados_Dic3!$A$3:$A$99980,Produccion_UO!$H1124)*$I$1060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D1124" s="22">
        <f>+SUMIFS(Resultados_Dic3!Y$3:Y$99980,Resultados_Dic3!$F$3:$F$99980,Produccion_UO!$K1124,Resultados_Dic3!$D$3:$D$99980,Produccion_UO!$L$1050,Resultados_Dic3!$E$3:$E$99980,Produccion_UO!$J1124,Resultados_Dic3!$A$3:$A$99980,Produccion_UO!$H1124)*$I$1060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E1124" s="22">
        <f>+SUMIFS(Resultados_Dic3!Z$3:Z$99980,Resultados_Dic3!$F$3:$F$99980,Produccion_UO!$K1124,Resultados_Dic3!$D$3:$D$99980,Produccion_UO!$L$1050,Resultados_Dic3!$E$3:$E$99980,Produccion_UO!$J1124,Resultados_Dic3!$A$3:$A$99980,Produccion_UO!$H1124)*$I$1060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F1124" s="22">
        <f>+SUMIFS(Resultados_Dic3!AA$3:AA$99980,Resultados_Dic3!$F$3:$F$99980,Produccion_UO!$K1124,Resultados_Dic3!$D$3:$D$99980,Produccion_UO!$L$1050,Resultados_Dic3!$E$3:$E$99980,Produccion_UO!$J1124,Resultados_Dic3!$A$3:$A$99980,Produccion_UO!$H1124)*$I$1060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G1124" s="22">
        <f>+SUMIFS(Resultados_Dic3!AB$3:AB$99980,Resultados_Dic3!$F$3:$F$99980,Produccion_UO!$K1124,Resultados_Dic3!$D$3:$D$99980,Produccion_UO!$L$1050,Resultados_Dic3!$E$3:$E$99980,Produccion_UO!$J1124,Resultados_Dic3!$A$3:$A$99980,Produccion_UO!$H1124)*$I$1060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H1124" s="22">
        <f>+SUMIFS(Resultados_Dic3!AC$3:AC$99980,Resultados_Dic3!$F$3:$F$99980,Produccion_UO!$K1124,Resultados_Dic3!$D$3:$D$99980,Produccion_UO!$L$1050,Resultados_Dic3!$E$3:$E$99980,Produccion_UO!$J1124,Resultados_Dic3!$A$3:$A$99980,Produccion_UO!$H1124)*$I$1060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I1124" s="22">
        <f>+SUMIFS(Resultados_Dic3!AD$3:AD$99980,Resultados_Dic3!$F$3:$F$99980,Produccion_UO!$K1124,Resultados_Dic3!$D$3:$D$99980,Produccion_UO!$L$1050,Resultados_Dic3!$E$3:$E$99980,Produccion_UO!$J1124,Resultados_Dic3!$A$3:$A$99980,Produccion_UO!$H1124)*$I$1060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J1124" s="22">
        <f>+SUMIFS(Resultados_Dic3!AE$3:AE$99980,Resultados_Dic3!$F$3:$F$99980,Produccion_UO!$K1124,Resultados_Dic3!$D$3:$D$99980,Produccion_UO!$L$1050,Resultados_Dic3!$E$3:$E$99980,Produccion_UO!$J1124,Resultados_Dic3!$A$3:$A$99980,Produccion_UO!$H1124)*$I$1060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K1124" s="22">
        <f>+SUMIFS(Resultados_Dic3!AF$3:AF$99980,Resultados_Dic3!$F$3:$F$99980,Produccion_UO!$K1124,Resultados_Dic3!$D$3:$D$99980,Produccion_UO!$L$1050,Resultados_Dic3!$E$3:$E$99980,Produccion_UO!$J1124,Resultados_Dic3!$A$3:$A$99980,Produccion_UO!$H1124)*$I$1060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L1124" s="22">
        <f>+SUMIFS(Resultados_Dic3!AG$3:AG$99980,Resultados_Dic3!$F$3:$F$99980,Produccion_UO!$K1124,Resultados_Dic3!$D$3:$D$99980,Produccion_UO!$L$1050,Resultados_Dic3!$E$3:$E$99980,Produccion_UO!$J1124,Resultados_Dic3!$A$3:$A$99980,Produccion_UO!$H1124)*$I$1060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M1124" s="22">
        <f>+SUMIFS(Resultados_Dic3!AH$3:AH$99980,Resultados_Dic3!$F$3:$F$99980,Produccion_UO!$K1124,Resultados_Dic3!$D$3:$D$99980,Produccion_UO!$L$1050,Resultados_Dic3!$E$3:$E$99980,Produccion_UO!$J1124,Resultados_Dic3!$A$3:$A$99980,Produccion_UO!$H1124)*$I$1060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N1124" s="22">
        <f>+SUMIFS(Resultados_Dic3!AI$3:AI$99980,Resultados_Dic3!$F$3:$F$99980,Produccion_UO!$K1124,Resultados_Dic3!$D$3:$D$99980,Produccion_UO!$L$1050,Resultados_Dic3!$E$3:$E$99980,Produccion_UO!$J1124,Resultados_Dic3!$A$3:$A$99980,Produccion_UO!$H1124)*$I$1060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O1124" s="22">
        <f>+SUMIFS(Resultados_Dic3!AJ$3:AJ$99980,Resultados_Dic3!$F$3:$F$99980,Produccion_UO!$K1124,Resultados_Dic3!$D$3:$D$99980,Produccion_UO!$L$1050,Resultados_Dic3!$E$3:$E$99980,Produccion_UO!$J1124,Resultados_Dic3!$A$3:$A$99980,Produccion_UO!$H1124)*$I$1060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P1124" s="22">
        <f>+SUMIFS(Resultados_Dic3!AK$3:AK$99980,Resultados_Dic3!$F$3:$F$99980,Produccion_UO!$K1124,Resultados_Dic3!$D$3:$D$99980,Produccion_UO!$L$1050,Resultados_Dic3!$E$3:$E$99980,Produccion_UO!$J1124,Resultados_Dic3!$A$3:$A$99980,Produccion_UO!$H1124)*$I$1060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Q1124" s="22">
        <f>+SUMIFS(Resultados_Dic3!AL$3:AL$99980,Resultados_Dic3!$F$3:$F$99980,Produccion_UO!$K1124,Resultados_Dic3!$D$3:$D$99980,Produccion_UO!$L$1050,Resultados_Dic3!$E$3:$E$99980,Produccion_UO!$J1124,Resultados_Dic3!$A$3:$A$99980,Produccion_UO!$H1124)*$I$1060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R1124" s="22">
        <f>+SUMIFS(Resultados_Dic3!AM$3:AM$99980,Resultados_Dic3!$F$3:$F$99980,Produccion_UO!$K1124,Resultados_Dic3!$D$3:$D$99980,Produccion_UO!$L$1050,Resultados_Dic3!$E$3:$E$99980,Produccion_UO!$J1124,Resultados_Dic3!$A$3:$A$99980,Produccion_UO!$H1124)*$I$1060</f>
        <v>1.5663553017010901</v>
      </c>
    </row>
    <row r="1125" spans="6:44" x14ac:dyDescent="0.25">
      <c r="H1125" s="17" t="str">
        <f t="shared" si="282"/>
        <v>DIC5</v>
      </c>
      <c r="I1125" s="24"/>
      <c r="J1125" s="24" t="s">
        <v>133</v>
      </c>
      <c r="K1125" s="307" t="s">
        <v>220</v>
      </c>
      <c r="L1125" s="298" t="s">
        <v>812</v>
      </c>
      <c r="M1125" s="22">
        <f>+SUMIFS(Resultados_Dic3!H$3:H$99980,Resultados_Dic3!$F$3:$F$99980,Produccion_UO!$K1125,Resultados_Dic3!$D$3:$D$99980,Produccion_UO!$L$1050,Resultados_Dic3!$E$3:$E$99980,Produccion_UO!$J1125,Resultados_Dic3!$A$3:$A$99980,Produccion_UO!$H1125)*$I$1060</f>
        <v>3.3152994487827301</v>
      </c>
      <c r="N1125" s="22">
        <f>+SUMIFS(Resultados_Dic3!I$3:I$99980,Resultados_Dic3!$F$3:$F$99980,Produccion_UO!$K1125,Resultados_Dic3!$D$3:$D$99980,Produccion_UO!$L$1050,Resultados_Dic3!$E$3:$E$99980,Produccion_UO!$J1125,Resultados_Dic3!$A$3:$A$99980,Produccion_UO!$H1125)*$I$1060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O1125" s="22">
        <f>+SUMIFS(Resultados_Dic3!J$3:J$99980,Resultados_Dic3!$F$3:$F$99980,Produccion_UO!$K1125,Resultados_Dic3!$D$3:$D$99980,Produccion_UO!$L$1050,Resultados_Dic3!$E$3:$E$99980,Produccion_UO!$J1125,Resultados_Dic3!$A$3:$A$99980,Produccion_UO!$H1125)*$I$1060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P1125" s="22">
        <f>+SUMIFS(Resultados_Dic3!K$3:K$99980,Resultados_Dic3!$F$3:$F$99980,Produccion_UO!$K1125,Resultados_Dic3!$D$3:$D$99980,Produccion_UO!$L$1050,Resultados_Dic3!$E$3:$E$99980,Produccion_UO!$J1125,Resultados_Dic3!$A$3:$A$99980,Produccion_UO!$H1125)*$I$1060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Q1125" s="22">
        <f>+SUMIFS(Resultados_Dic3!L$3:L$99980,Resultados_Dic3!$F$3:$F$99980,Produccion_UO!$K1125,Resultados_Dic3!$D$3:$D$99980,Produccion_UO!$L$1050,Resultados_Dic3!$E$3:$E$99980,Produccion_UO!$J1125,Resultados_Dic3!$A$3:$A$99980,Produccion_UO!$H1125)*$I$1060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R1125" s="22">
        <f>+SUMIFS(Resultados_Dic3!M$3:M$99980,Resultados_Dic3!$F$3:$F$99980,Produccion_UO!$K1125,Resultados_Dic3!$D$3:$D$99980,Produccion_UO!$L$1050,Resultados_Dic3!$E$3:$E$99980,Produccion_UO!$J1125,Resultados_Dic3!$A$3:$A$99980,Produccion_UO!$H1125)*$I$1060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S1125" s="22">
        <f>+SUMIFS(Resultados_Dic3!N$3:N$99980,Resultados_Dic3!$F$3:$F$99980,Produccion_UO!$K1125,Resultados_Dic3!$D$3:$D$99980,Produccion_UO!$L$1050,Resultados_Dic3!$E$3:$E$99980,Produccion_UO!$J1125,Resultados_Dic3!$A$3:$A$99980,Produccion_UO!$H1125)*$I$1060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T1125" s="22">
        <f>+SUMIFS(Resultados_Dic3!O$3:O$99980,Resultados_Dic3!$F$3:$F$99980,Produccion_UO!$K1125,Resultados_Dic3!$D$3:$D$99980,Produccion_UO!$L$1050,Resultados_Dic3!$E$3:$E$99980,Produccion_UO!$J1125,Resultados_Dic3!$A$3:$A$99980,Produccion_UO!$H1125)*$I$1060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U1125" s="22">
        <f>+SUMIFS(Resultados_Dic3!P$3:P$99980,Resultados_Dic3!$F$3:$F$99980,Produccion_UO!$K1125,Resultados_Dic3!$D$3:$D$99980,Produccion_UO!$L$1050,Resultados_Dic3!$E$3:$E$99980,Produccion_UO!$J1125,Resultados_Dic3!$A$3:$A$99980,Produccion_UO!$H1125)*$I$1060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V1125" s="22">
        <f>+SUMIFS(Resultados_Dic3!Q$3:Q$99980,Resultados_Dic3!$F$3:$F$99980,Produccion_UO!$K1125,Resultados_Dic3!$D$3:$D$99980,Produccion_UO!$L$1050,Resultados_Dic3!$E$3:$E$99980,Produccion_UO!$J1125,Resultados_Dic3!$A$3:$A$99980,Produccion_UO!$H1125)*$I$1060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W1125" s="22">
        <f>+SUMIFS(Resultados_Dic3!R$3:R$99980,Resultados_Dic3!$F$3:$F$99980,Produccion_UO!$K1125,Resultados_Dic3!$D$3:$D$99980,Produccion_UO!$L$1050,Resultados_Dic3!$E$3:$E$99980,Produccion_UO!$J1125,Resultados_Dic3!$A$3:$A$99980,Produccion_UO!$H1125)*$I$1060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X1125" s="22">
        <f>+SUMIFS(Resultados_Dic3!S$3:S$99980,Resultados_Dic3!$F$3:$F$99980,Produccion_UO!$K1125,Resultados_Dic3!$D$3:$D$99980,Produccion_UO!$L$1050,Resultados_Dic3!$E$3:$E$99980,Produccion_UO!$J1125,Resultados_Dic3!$A$3:$A$99980,Produccion_UO!$H1125)*$I$1060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Y1125" s="22">
        <f>+SUMIFS(Resultados_Dic3!T$3:T$99980,Resultados_Dic3!$F$3:$F$99980,Produccion_UO!$K1125,Resultados_Dic3!$D$3:$D$99980,Produccion_UO!$L$1050,Resultados_Dic3!$E$3:$E$99980,Produccion_UO!$J1125,Resultados_Dic3!$A$3:$A$99980,Produccion_UO!$H1125)*$I$1060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Z1125" s="22">
        <f>+SUMIFS(Resultados_Dic3!U$3:U$99980,Resultados_Dic3!$F$3:$F$99980,Produccion_UO!$K1125,Resultados_Dic3!$D$3:$D$99980,Produccion_UO!$L$1050,Resultados_Dic3!$E$3:$E$99980,Produccion_UO!$J1125,Resultados_Dic3!$A$3:$A$99980,Produccion_UO!$H1125)*$I$1060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A1125" s="22">
        <f>+SUMIFS(Resultados_Dic3!V$3:V$99980,Resultados_Dic3!$F$3:$F$99980,Produccion_UO!$K1125,Resultados_Dic3!$D$3:$D$99980,Produccion_UO!$L$1050,Resultados_Dic3!$E$3:$E$99980,Produccion_UO!$J1125,Resultados_Dic3!$A$3:$A$99980,Produccion_UO!$H1125)*$I$1060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B1125" s="22">
        <f>+SUMIFS(Resultados_Dic3!W$3:W$99980,Resultados_Dic3!$F$3:$F$99980,Produccion_UO!$K1125,Resultados_Dic3!$D$3:$D$99980,Produccion_UO!$L$1050,Resultados_Dic3!$E$3:$E$99980,Produccion_UO!$J1125,Resultados_Dic3!$A$3:$A$99980,Produccion_UO!$H1125)*$I$1060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C1125" s="22">
        <f>+SUMIFS(Resultados_Dic3!X$3:X$99980,Resultados_Dic3!$F$3:$F$99980,Produccion_UO!$K1125,Resultados_Dic3!$D$3:$D$99980,Produccion_UO!$L$1050,Resultados_Dic3!$E$3:$E$99980,Produccion_UO!$J1125,Resultados_Dic3!$A$3:$A$99980,Produccion_UO!$H1125)*$I$1060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D1125" s="22">
        <f>+SUMIFS(Resultados_Dic3!Y$3:Y$99980,Resultados_Dic3!$F$3:$F$99980,Produccion_UO!$K1125,Resultados_Dic3!$D$3:$D$99980,Produccion_UO!$L$1050,Resultados_Dic3!$E$3:$E$99980,Produccion_UO!$J1125,Resultados_Dic3!$A$3:$A$99980,Produccion_UO!$H1125)*$I$1060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E1125" s="22">
        <f>+SUMIFS(Resultados_Dic3!Z$3:Z$99980,Resultados_Dic3!$F$3:$F$99980,Produccion_UO!$K1125,Resultados_Dic3!$D$3:$D$99980,Produccion_UO!$L$1050,Resultados_Dic3!$E$3:$E$99980,Produccion_UO!$J1125,Resultados_Dic3!$A$3:$A$99980,Produccion_UO!$H1125)*$I$1060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F1125" s="22">
        <f>+SUMIFS(Resultados_Dic3!AA$3:AA$99980,Resultados_Dic3!$F$3:$F$99980,Produccion_UO!$K1125,Resultados_Dic3!$D$3:$D$99980,Produccion_UO!$L$1050,Resultados_Dic3!$E$3:$E$99980,Produccion_UO!$J1125,Resultados_Dic3!$A$3:$A$99980,Produccion_UO!$H1125)*$I$1060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G1125" s="22">
        <f>+SUMIFS(Resultados_Dic3!AB$3:AB$99980,Resultados_Dic3!$F$3:$F$99980,Produccion_UO!$K1125,Resultados_Dic3!$D$3:$D$99980,Produccion_UO!$L$1050,Resultados_Dic3!$E$3:$E$99980,Produccion_UO!$J1125,Resultados_Dic3!$A$3:$A$99980,Produccion_UO!$H1125)*$I$1060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H1125" s="22">
        <f>+SUMIFS(Resultados_Dic3!AC$3:AC$99980,Resultados_Dic3!$F$3:$F$99980,Produccion_UO!$K1125,Resultados_Dic3!$D$3:$D$99980,Produccion_UO!$L$1050,Resultados_Dic3!$E$3:$E$99980,Produccion_UO!$J1125,Resultados_Dic3!$A$3:$A$99980,Produccion_UO!$H1125)*$I$1060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I1125" s="22">
        <f>+SUMIFS(Resultados_Dic3!AD$3:AD$99980,Resultados_Dic3!$F$3:$F$99980,Produccion_UO!$K1125,Resultados_Dic3!$D$3:$D$99980,Produccion_UO!$L$1050,Resultados_Dic3!$E$3:$E$99980,Produccion_UO!$J1125,Resultados_Dic3!$A$3:$A$99980,Produccion_UO!$H1125)*$I$1060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J1125" s="22">
        <f>+SUMIFS(Resultados_Dic3!AE$3:AE$99980,Resultados_Dic3!$F$3:$F$99980,Produccion_UO!$K1125,Resultados_Dic3!$D$3:$D$99980,Produccion_UO!$L$1050,Resultados_Dic3!$E$3:$E$99980,Produccion_UO!$J1125,Resultados_Dic3!$A$3:$A$99980,Produccion_UO!$H1125)*$I$1060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K1125" s="22">
        <f>+SUMIFS(Resultados_Dic3!AF$3:AF$99980,Resultados_Dic3!$F$3:$F$99980,Produccion_UO!$K1125,Resultados_Dic3!$D$3:$D$99980,Produccion_UO!$L$1050,Resultados_Dic3!$E$3:$E$99980,Produccion_UO!$J1125,Resultados_Dic3!$A$3:$A$99980,Produccion_UO!$H1125)*$I$1060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L1125" s="22">
        <f>+SUMIFS(Resultados_Dic3!AG$3:AG$99980,Resultados_Dic3!$F$3:$F$99980,Produccion_UO!$K1125,Resultados_Dic3!$D$3:$D$99980,Produccion_UO!$L$1050,Resultados_Dic3!$E$3:$E$99980,Produccion_UO!$J1125,Resultados_Dic3!$A$3:$A$99980,Produccion_UO!$H1125)*$I$1060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M1125" s="22">
        <f>+SUMIFS(Resultados_Dic3!AH$3:AH$99980,Resultados_Dic3!$F$3:$F$99980,Produccion_UO!$K1125,Resultados_Dic3!$D$3:$D$99980,Produccion_UO!$L$1050,Resultados_Dic3!$E$3:$E$99980,Produccion_UO!$J1125,Resultados_Dic3!$A$3:$A$99980,Produccion_UO!$H1125)*$I$1060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N1125" s="22">
        <f>+SUMIFS(Resultados_Dic3!AI$3:AI$99980,Resultados_Dic3!$F$3:$F$99980,Produccion_UO!$K1125,Resultados_Dic3!$D$3:$D$99980,Produccion_UO!$L$1050,Resultados_Dic3!$E$3:$E$99980,Produccion_UO!$J1125,Resultados_Dic3!$A$3:$A$99980,Produccion_UO!$H1125)*$I$1060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O1125" s="22">
        <f>+SUMIFS(Resultados_Dic3!AJ$3:AJ$99980,Resultados_Dic3!$F$3:$F$99980,Produccion_UO!$K1125,Resultados_Dic3!$D$3:$D$99980,Produccion_UO!$L$1050,Resultados_Dic3!$E$3:$E$99980,Produccion_UO!$J1125,Resultados_Dic3!$A$3:$A$99980,Produccion_UO!$H1125)*$I$1060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P1125" s="22">
        <f>+SUMIFS(Resultados_Dic3!AK$3:AK$99980,Resultados_Dic3!$F$3:$F$99980,Produccion_UO!$K1125,Resultados_Dic3!$D$3:$D$99980,Produccion_UO!$L$1050,Resultados_Dic3!$E$3:$E$99980,Produccion_UO!$J1125,Resultados_Dic3!$A$3:$A$99980,Produccion_UO!$H1125)*$I$1060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Q1125" s="22">
        <f>+SUMIFS(Resultados_Dic3!AL$3:AL$99980,Resultados_Dic3!$F$3:$F$99980,Produccion_UO!$K1125,Resultados_Dic3!$D$3:$D$99980,Produccion_UO!$L$1050,Resultados_Dic3!$E$3:$E$99980,Produccion_UO!$J1125,Resultados_Dic3!$A$3:$A$99980,Produccion_UO!$H1125)*$I$1060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R1125" s="22">
        <f>+SUMIFS(Resultados_Dic3!AM$3:AM$99980,Resultados_Dic3!$F$3:$F$99980,Produccion_UO!$K1125,Resultados_Dic3!$D$3:$D$99980,Produccion_UO!$L$1050,Resultados_Dic3!$E$3:$E$99980,Produccion_UO!$J1125,Resultados_Dic3!$A$3:$A$99980,Produccion_UO!$H1125)*$I$1060</f>
        <v>3.7915135507579301</v>
      </c>
    </row>
    <row r="1126" spans="6:44" x14ac:dyDescent="0.25">
      <c r="H1126" s="17" t="str">
        <f t="shared" si="282"/>
        <v>DIC5</v>
      </c>
      <c r="I1126" s="24"/>
      <c r="J1126" s="24" t="s">
        <v>136</v>
      </c>
      <c r="K1126" s="307" t="s">
        <v>220</v>
      </c>
      <c r="L1126" s="298" t="s">
        <v>811</v>
      </c>
      <c r="M1126" s="22">
        <f>+SUMIFS(Resultados_Dic3!H$3:H$99980,Resultados_Dic3!$F$3:$F$99980,Produccion_UO!$K1126,Resultados_Dic3!$D$3:$D$99980,Produccion_UO!$L$1050,Resultados_Dic3!$E$3:$E$99980,Produccion_UO!$J1126,Resultados_Dic3!$A$3:$A$99980,Produccion_UO!$H1126)*$I$1060</f>
        <v>1.0517168524590099</v>
      </c>
      <c r="N1126" s="22">
        <f>+SUMIFS(Resultados_Dic3!I$3:I$99980,Resultados_Dic3!$F$3:$F$99980,Produccion_UO!$K1126,Resultados_Dic3!$D$3:$D$99980,Produccion_UO!$L$1050,Resultados_Dic3!$E$3:$E$99980,Produccion_UO!$J1126,Resultados_Dic3!$A$3:$A$99980,Produccion_UO!$H1126)*$I$1060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O1126" s="22">
        <f>+SUMIFS(Resultados_Dic3!J$3:J$99980,Resultados_Dic3!$F$3:$F$99980,Produccion_UO!$K1126,Resultados_Dic3!$D$3:$D$99980,Produccion_UO!$L$1050,Resultados_Dic3!$E$3:$E$99980,Produccion_UO!$J1126,Resultados_Dic3!$A$3:$A$99980,Produccion_UO!$H1126)*$I$1060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P1126" s="22">
        <f>+SUMIFS(Resultados_Dic3!K$3:K$99980,Resultados_Dic3!$F$3:$F$99980,Produccion_UO!$K1126,Resultados_Dic3!$D$3:$D$99980,Produccion_UO!$L$1050,Resultados_Dic3!$E$3:$E$99980,Produccion_UO!$J1126,Resultados_Dic3!$A$3:$A$99980,Produccion_UO!$H1126)*$I$1060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Q1126" s="22">
        <f>+SUMIFS(Resultados_Dic3!L$3:L$99980,Resultados_Dic3!$F$3:$F$99980,Produccion_UO!$K1126,Resultados_Dic3!$D$3:$D$99980,Produccion_UO!$L$1050,Resultados_Dic3!$E$3:$E$99980,Produccion_UO!$J1126,Resultados_Dic3!$A$3:$A$99980,Produccion_UO!$H1126)*$I$1060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R1126" s="22">
        <f>+SUMIFS(Resultados_Dic3!M$3:M$99980,Resultados_Dic3!$F$3:$F$99980,Produccion_UO!$K1126,Resultados_Dic3!$D$3:$D$99980,Produccion_UO!$L$1050,Resultados_Dic3!$E$3:$E$99980,Produccion_UO!$J1126,Resultados_Dic3!$A$3:$A$99980,Produccion_UO!$H1126)*$I$1060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S1126" s="22">
        <f>+SUMIFS(Resultados_Dic3!N$3:N$99980,Resultados_Dic3!$F$3:$F$99980,Produccion_UO!$K1126,Resultados_Dic3!$D$3:$D$99980,Produccion_UO!$L$1050,Resultados_Dic3!$E$3:$E$99980,Produccion_UO!$J1126,Resultados_Dic3!$A$3:$A$99980,Produccion_UO!$H1126)*$I$1060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T1126" s="22">
        <f>+SUMIFS(Resultados_Dic3!O$3:O$99980,Resultados_Dic3!$F$3:$F$99980,Produccion_UO!$K1126,Resultados_Dic3!$D$3:$D$99980,Produccion_UO!$L$1050,Resultados_Dic3!$E$3:$E$99980,Produccion_UO!$J1126,Resultados_Dic3!$A$3:$A$99980,Produccion_UO!$H1126)*$I$1060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U1126" s="22">
        <f>+SUMIFS(Resultados_Dic3!P$3:P$99980,Resultados_Dic3!$F$3:$F$99980,Produccion_UO!$K1126,Resultados_Dic3!$D$3:$D$99980,Produccion_UO!$L$1050,Resultados_Dic3!$E$3:$E$99980,Produccion_UO!$J1126,Resultados_Dic3!$A$3:$A$99980,Produccion_UO!$H1126)*$I$1060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V1126" s="22">
        <f>+SUMIFS(Resultados_Dic3!Q$3:Q$99980,Resultados_Dic3!$F$3:$F$99980,Produccion_UO!$K1126,Resultados_Dic3!$D$3:$D$99980,Produccion_UO!$L$1050,Resultados_Dic3!$E$3:$E$99980,Produccion_UO!$J1126,Resultados_Dic3!$A$3:$A$99980,Produccion_UO!$H1126)*$I$1060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W1126" s="22">
        <f>+SUMIFS(Resultados_Dic3!R$3:R$99980,Resultados_Dic3!$F$3:$F$99980,Produccion_UO!$K1126,Resultados_Dic3!$D$3:$D$99980,Produccion_UO!$L$1050,Resultados_Dic3!$E$3:$E$99980,Produccion_UO!$J1126,Resultados_Dic3!$A$3:$A$99980,Produccion_UO!$H1126)*$I$1060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X1126" s="22">
        <f>+SUMIFS(Resultados_Dic3!S$3:S$99980,Resultados_Dic3!$F$3:$F$99980,Produccion_UO!$K1126,Resultados_Dic3!$D$3:$D$99980,Produccion_UO!$L$1050,Resultados_Dic3!$E$3:$E$99980,Produccion_UO!$J1126,Resultados_Dic3!$A$3:$A$99980,Produccion_UO!$H1126)*$I$1060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Y1126" s="22">
        <f>+SUMIFS(Resultados_Dic3!T$3:T$99980,Resultados_Dic3!$F$3:$F$99980,Produccion_UO!$K1126,Resultados_Dic3!$D$3:$D$99980,Produccion_UO!$L$1050,Resultados_Dic3!$E$3:$E$99980,Produccion_UO!$J1126,Resultados_Dic3!$A$3:$A$99980,Produccion_UO!$H1126)*$I$1060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Z1126" s="22">
        <f>+SUMIFS(Resultados_Dic3!U$3:U$99980,Resultados_Dic3!$F$3:$F$99980,Produccion_UO!$K1126,Resultados_Dic3!$D$3:$D$99980,Produccion_UO!$L$1050,Resultados_Dic3!$E$3:$E$99980,Produccion_UO!$J1126,Resultados_Dic3!$A$3:$A$99980,Produccion_UO!$H1126)*$I$1060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A1126" s="22">
        <f>+SUMIFS(Resultados_Dic3!V$3:V$99980,Resultados_Dic3!$F$3:$F$99980,Produccion_UO!$K1126,Resultados_Dic3!$D$3:$D$99980,Produccion_UO!$L$1050,Resultados_Dic3!$E$3:$E$99980,Produccion_UO!$J1126,Resultados_Dic3!$A$3:$A$99980,Produccion_UO!$H1126)*$I$1060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B1126" s="22">
        <f>+SUMIFS(Resultados_Dic3!W$3:W$99980,Resultados_Dic3!$F$3:$F$99980,Produccion_UO!$K1126,Resultados_Dic3!$D$3:$D$99980,Produccion_UO!$L$1050,Resultados_Dic3!$E$3:$E$99980,Produccion_UO!$J1126,Resultados_Dic3!$A$3:$A$99980,Produccion_UO!$H1126)*$I$1060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C1126" s="22">
        <f>+SUMIFS(Resultados_Dic3!X$3:X$99980,Resultados_Dic3!$F$3:$F$99980,Produccion_UO!$K1126,Resultados_Dic3!$D$3:$D$99980,Produccion_UO!$L$1050,Resultados_Dic3!$E$3:$E$99980,Produccion_UO!$J1126,Resultados_Dic3!$A$3:$A$99980,Produccion_UO!$H1126)*$I$1060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D1126" s="22">
        <f>+SUMIFS(Resultados_Dic3!Y$3:Y$99980,Resultados_Dic3!$F$3:$F$99980,Produccion_UO!$K1126,Resultados_Dic3!$D$3:$D$99980,Produccion_UO!$L$1050,Resultados_Dic3!$E$3:$E$99980,Produccion_UO!$J1126,Resultados_Dic3!$A$3:$A$99980,Produccion_UO!$H1126)*$I$1060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E1126" s="22">
        <f>+SUMIFS(Resultados_Dic3!Z$3:Z$99980,Resultados_Dic3!$F$3:$F$99980,Produccion_UO!$K1126,Resultados_Dic3!$D$3:$D$99980,Produccion_UO!$L$1050,Resultados_Dic3!$E$3:$E$99980,Produccion_UO!$J1126,Resultados_Dic3!$A$3:$A$99980,Produccion_UO!$H1126)*$I$1060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F1126" s="22">
        <f>+SUMIFS(Resultados_Dic3!AA$3:AA$99980,Resultados_Dic3!$F$3:$F$99980,Produccion_UO!$K1126,Resultados_Dic3!$D$3:$D$99980,Produccion_UO!$L$1050,Resultados_Dic3!$E$3:$E$99980,Produccion_UO!$J1126,Resultados_Dic3!$A$3:$A$99980,Produccion_UO!$H1126)*$I$1060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G1126" s="22">
        <f>+SUMIFS(Resultados_Dic3!AB$3:AB$99980,Resultados_Dic3!$F$3:$F$99980,Produccion_UO!$K1126,Resultados_Dic3!$D$3:$D$99980,Produccion_UO!$L$1050,Resultados_Dic3!$E$3:$E$99980,Produccion_UO!$J1126,Resultados_Dic3!$A$3:$A$99980,Produccion_UO!$H1126)*$I$1060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H1126" s="22">
        <f>+SUMIFS(Resultados_Dic3!AC$3:AC$99980,Resultados_Dic3!$F$3:$F$99980,Produccion_UO!$K1126,Resultados_Dic3!$D$3:$D$99980,Produccion_UO!$L$1050,Resultados_Dic3!$E$3:$E$99980,Produccion_UO!$J1126,Resultados_Dic3!$A$3:$A$99980,Produccion_UO!$H1126)*$I$1060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I1126" s="22">
        <f>+SUMIFS(Resultados_Dic3!AD$3:AD$99980,Resultados_Dic3!$F$3:$F$99980,Produccion_UO!$K1126,Resultados_Dic3!$D$3:$D$99980,Produccion_UO!$L$1050,Resultados_Dic3!$E$3:$E$99980,Produccion_UO!$J1126,Resultados_Dic3!$A$3:$A$99980,Produccion_UO!$H1126)*$I$1060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J1126" s="22">
        <f>+SUMIFS(Resultados_Dic3!AE$3:AE$99980,Resultados_Dic3!$F$3:$F$99980,Produccion_UO!$K1126,Resultados_Dic3!$D$3:$D$99980,Produccion_UO!$L$1050,Resultados_Dic3!$E$3:$E$99980,Produccion_UO!$J1126,Resultados_Dic3!$A$3:$A$99980,Produccion_UO!$H1126)*$I$1060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K1126" s="22">
        <f>+SUMIFS(Resultados_Dic3!AF$3:AF$99980,Resultados_Dic3!$F$3:$F$99980,Produccion_UO!$K1126,Resultados_Dic3!$D$3:$D$99980,Produccion_UO!$L$1050,Resultados_Dic3!$E$3:$E$99980,Produccion_UO!$J1126,Resultados_Dic3!$A$3:$A$99980,Produccion_UO!$H1126)*$I$1060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L1126" s="22">
        <f>+SUMIFS(Resultados_Dic3!AG$3:AG$99980,Resultados_Dic3!$F$3:$F$99980,Produccion_UO!$K1126,Resultados_Dic3!$D$3:$D$99980,Produccion_UO!$L$1050,Resultados_Dic3!$E$3:$E$99980,Produccion_UO!$J1126,Resultados_Dic3!$A$3:$A$99980,Produccion_UO!$H1126)*$I$1060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M1126" s="22">
        <f>+SUMIFS(Resultados_Dic3!AH$3:AH$99980,Resultados_Dic3!$F$3:$F$99980,Produccion_UO!$K1126,Resultados_Dic3!$D$3:$D$99980,Produccion_UO!$L$1050,Resultados_Dic3!$E$3:$E$99980,Produccion_UO!$J1126,Resultados_Dic3!$A$3:$A$99980,Produccion_UO!$H1126)*$I$1060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N1126" s="22">
        <f>+SUMIFS(Resultados_Dic3!AI$3:AI$99980,Resultados_Dic3!$F$3:$F$99980,Produccion_UO!$K1126,Resultados_Dic3!$D$3:$D$99980,Produccion_UO!$L$1050,Resultados_Dic3!$E$3:$E$99980,Produccion_UO!$J1126,Resultados_Dic3!$A$3:$A$99980,Produccion_UO!$H1126)*$I$1060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O1126" s="22">
        <f>+SUMIFS(Resultados_Dic3!AJ$3:AJ$99980,Resultados_Dic3!$F$3:$F$99980,Produccion_UO!$K1126,Resultados_Dic3!$D$3:$D$99980,Produccion_UO!$L$1050,Resultados_Dic3!$E$3:$E$99980,Produccion_UO!$J1126,Resultados_Dic3!$A$3:$A$99980,Produccion_UO!$H1126)*$I$1060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P1126" s="22">
        <f>+SUMIFS(Resultados_Dic3!AK$3:AK$99980,Resultados_Dic3!$F$3:$F$99980,Produccion_UO!$K1126,Resultados_Dic3!$D$3:$D$99980,Produccion_UO!$L$1050,Resultados_Dic3!$E$3:$E$99980,Produccion_UO!$J1126,Resultados_Dic3!$A$3:$A$99980,Produccion_UO!$H1126)*$I$1060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Q1126" s="22">
        <f>+SUMIFS(Resultados_Dic3!AL$3:AL$99980,Resultados_Dic3!$F$3:$F$99980,Produccion_UO!$K1126,Resultados_Dic3!$D$3:$D$99980,Produccion_UO!$L$1050,Resultados_Dic3!$E$3:$E$99980,Produccion_UO!$J1126,Resultados_Dic3!$A$3:$A$99980,Produccion_UO!$H1126)*$I$1060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R1126" s="22">
        <f>+SUMIFS(Resultados_Dic3!AM$3:AM$99980,Resultados_Dic3!$F$3:$F$99980,Produccion_UO!$K1126,Resultados_Dic3!$D$3:$D$99980,Produccion_UO!$L$1050,Resultados_Dic3!$E$3:$E$99980,Produccion_UO!$J1126,Resultados_Dic3!$A$3:$A$99980,Produccion_UO!$H1126)*$I$1060</f>
        <v>1.2027868852459001</v>
      </c>
    </row>
    <row r="1130" spans="6:44" ht="21" x14ac:dyDescent="0.35">
      <c r="K1130" s="312" t="s">
        <v>818</v>
      </c>
    </row>
    <row r="1131" spans="6:44" x14ac:dyDescent="0.25">
      <c r="K1131" s="108" t="s">
        <v>389</v>
      </c>
      <c r="L1131" s="108" t="s">
        <v>377</v>
      </c>
    </row>
    <row r="1132" spans="6:44" x14ac:dyDescent="0.25">
      <c r="I1132" s="266"/>
      <c r="M1132" s="251">
        <v>2019</v>
      </c>
      <c r="N1132" s="251">
        <v>2020</v>
      </c>
      <c r="O1132" s="251">
        <v>2021</v>
      </c>
      <c r="P1132" s="251">
        <v>2022</v>
      </c>
      <c r="Q1132" s="251">
        <v>2023</v>
      </c>
      <c r="R1132" s="251">
        <v>2024</v>
      </c>
      <c r="S1132" s="251">
        <v>2025</v>
      </c>
      <c r="T1132" s="251">
        <v>2026</v>
      </c>
      <c r="U1132" s="251">
        <v>2027</v>
      </c>
      <c r="V1132" s="251">
        <v>2028</v>
      </c>
      <c r="W1132" s="251">
        <v>2029</v>
      </c>
      <c r="X1132" s="251">
        <v>2030</v>
      </c>
      <c r="Y1132" s="251">
        <v>2031</v>
      </c>
      <c r="Z1132" s="251">
        <v>2032</v>
      </c>
      <c r="AA1132" s="251">
        <v>2033</v>
      </c>
      <c r="AB1132" s="251">
        <v>2034</v>
      </c>
      <c r="AC1132" s="251">
        <v>2035</v>
      </c>
      <c r="AD1132" s="251">
        <v>2036</v>
      </c>
      <c r="AE1132" s="251">
        <v>2037</v>
      </c>
      <c r="AF1132" s="251">
        <v>2038</v>
      </c>
      <c r="AG1132" s="251">
        <v>2039</v>
      </c>
      <c r="AH1132" s="251">
        <v>2040</v>
      </c>
      <c r="AI1132" s="251">
        <v>2041</v>
      </c>
      <c r="AJ1132" s="251">
        <v>2042</v>
      </c>
      <c r="AK1132" s="251">
        <v>2043</v>
      </c>
      <c r="AL1132" s="251">
        <v>2044</v>
      </c>
      <c r="AM1132" s="251">
        <v>2045</v>
      </c>
      <c r="AN1132" s="251">
        <v>2046</v>
      </c>
      <c r="AO1132" s="251">
        <v>2047</v>
      </c>
      <c r="AP1132" s="251">
        <v>2048</v>
      </c>
      <c r="AQ1132" s="251">
        <v>2049</v>
      </c>
      <c r="AR1132" s="251">
        <v>2050</v>
      </c>
    </row>
    <row r="1133" spans="6:44" s="15" customFormat="1" x14ac:dyDescent="0.25">
      <c r="F1133" s="96"/>
      <c r="H1133" s="12"/>
      <c r="I1133" s="17" t="str">
        <f t="shared" ref="I1133" si="283">+IF(OR(K1133="OIL",K1133="OIL-eq"),$I$5,IF(K1133="GAS",$I$4,IF(K1133="GSL",$I$8,IF(K1133="DSL",$I$9,IF(K1133="KER",$I$10,IF(K1133="LPG",$I$11,IF(K1133="HFO",$I$12,IF(K1133="AVG",$I$13,IF(K1133="RFG",$I$14,IF(K1133="ELC",$I$15,$I$16))))))))))</f>
        <v>Kb/d</v>
      </c>
      <c r="J1133" s="115">
        <f t="shared" ref="J1133" si="284">+IF(OR(K1133="OIL",K1133="OIL-eq"),$H$5,IF(K1133="GAS",$H$4,IF(K1133="GSL",$H$8,IF(K1133="DSL",$H$9,IF(K1133="KER",$H$10,IF(K1133="LPG",$H$11,IF(K1133="HFO",$H$12,IF(K1133="AVG",$H$13,IF(K1133="RFG",$H$14,IF(K1133="ELC",$H$15,$H$16))))))))))</f>
        <v>0.48319683022879367</v>
      </c>
      <c r="K1133" s="300" t="s">
        <v>34</v>
      </c>
      <c r="L1133" s="314" t="s">
        <v>746</v>
      </c>
      <c r="M1133" s="135">
        <f>+M1134+M1136-M1135-M1139-M1140</f>
        <v>4.5474735088646412E-13</v>
      </c>
      <c r="N1133" s="135">
        <f t="shared" ref="N1133:AR1133" si="285">+N1134+N1136-N1135-N1139-N1140</f>
        <v>0</v>
      </c>
      <c r="O1133" s="135">
        <f t="shared" si="285"/>
        <v>-3.979039320256561E-13</v>
      </c>
      <c r="P1133" s="135">
        <f t="shared" si="285"/>
        <v>0</v>
      </c>
      <c r="Q1133" s="135">
        <f t="shared" si="285"/>
        <v>0</v>
      </c>
      <c r="R1133" s="135">
        <f t="shared" si="285"/>
        <v>0</v>
      </c>
      <c r="S1133" s="135">
        <f t="shared" si="285"/>
        <v>-2.5579538487363607E-13</v>
      </c>
      <c r="T1133" s="135">
        <f t="shared" si="285"/>
        <v>0</v>
      </c>
      <c r="U1133" s="135">
        <f t="shared" si="285"/>
        <v>-3.694822225952521E-13</v>
      </c>
      <c r="V1133" s="135">
        <f t="shared" si="285"/>
        <v>-3.1263880373444408E-13</v>
      </c>
      <c r="W1133" s="135">
        <f t="shared" si="285"/>
        <v>0</v>
      </c>
      <c r="X1133" s="135">
        <f t="shared" si="285"/>
        <v>0</v>
      </c>
      <c r="Y1133" s="135">
        <f t="shared" si="285"/>
        <v>-3.979039320256561E-13</v>
      </c>
      <c r="Z1133" s="135">
        <f t="shared" si="285"/>
        <v>0</v>
      </c>
      <c r="AA1133" s="135">
        <f t="shared" si="285"/>
        <v>0</v>
      </c>
      <c r="AB1133" s="135">
        <f t="shared" si="285"/>
        <v>0</v>
      </c>
      <c r="AC1133" s="135">
        <f t="shared" si="285"/>
        <v>-2.8421709430404007E-13</v>
      </c>
      <c r="AD1133" s="135">
        <f t="shared" si="285"/>
        <v>0</v>
      </c>
      <c r="AE1133" s="135">
        <f t="shared" si="285"/>
        <v>-3.694822225952521E-13</v>
      </c>
      <c r="AF1133" s="135">
        <f t="shared" si="285"/>
        <v>-3.979039320256561E-13</v>
      </c>
      <c r="AG1133" s="135">
        <f t="shared" si="285"/>
        <v>0</v>
      </c>
      <c r="AH1133" s="135">
        <f t="shared" si="285"/>
        <v>-3.1263880373444408E-13</v>
      </c>
      <c r="AI1133" s="135">
        <f t="shared" si="285"/>
        <v>-2.8421709430404007E-13</v>
      </c>
      <c r="AJ1133" s="135">
        <f t="shared" si="285"/>
        <v>-3.1263880373444408E-13</v>
      </c>
      <c r="AK1133" s="135">
        <f t="shared" si="285"/>
        <v>-3.694822225952521E-13</v>
      </c>
      <c r="AL1133" s="135">
        <f t="shared" si="285"/>
        <v>-2.2737367544323206E-13</v>
      </c>
      <c r="AM1133" s="135">
        <f t="shared" si="285"/>
        <v>-2.5579538487363607E-13</v>
      </c>
      <c r="AN1133" s="135">
        <f t="shared" si="285"/>
        <v>-4.2632564145606011E-13</v>
      </c>
      <c r="AO1133" s="135">
        <f t="shared" si="285"/>
        <v>-2.5579538487363607E-13</v>
      </c>
      <c r="AP1133" s="135">
        <f t="shared" si="285"/>
        <v>-2.5579538487363607E-13</v>
      </c>
      <c r="AQ1133" s="135">
        <f t="shared" si="285"/>
        <v>-3.979039320256561E-13</v>
      </c>
      <c r="AR1133" s="135">
        <f t="shared" si="285"/>
        <v>0</v>
      </c>
    </row>
    <row r="1134" spans="6:44" x14ac:dyDescent="0.25">
      <c r="H1134" s="17" t="str">
        <f t="shared" ref="H1134:H1140" si="286">+$B$1</f>
        <v>DIC5</v>
      </c>
      <c r="I1134" s="24"/>
      <c r="J1134" s="24" t="s">
        <v>34</v>
      </c>
      <c r="K1134" s="315" t="s">
        <v>180</v>
      </c>
      <c r="L1134" s="230" t="s">
        <v>738</v>
      </c>
      <c r="M1134" s="22">
        <f>+SUMIFS(Resultados_Dic3!H$3:H$99980,Resultados_Dic3!$F$3:$F$99980,Produccion_UO!$K1134,Resultados_Dic3!$D$3:$D$99980,Produccion_UO!$K$1131,Resultados_Dic3!$E$3:$E$99980,Produccion_UO!$J1134,Resultados_Dic3!$A$3:$A$99980,Produccion_UO!$H1134)*$I$1052</f>
        <v>0</v>
      </c>
      <c r="N1134" s="22">
        <f>+SUMIFS(Resultados_Dic3!I$3:I$99980,Resultados_Dic3!$F$3:$F$99980,Produccion_UO!$K1134,Resultados_Dic3!$D$3:$D$99980,Produccion_UO!$K$1131,Resultados_Dic3!$E$3:$E$99980,Produccion_UO!$J1134,Resultados_Dic3!$A$3:$A$99980,Produccion_UO!$H1134)*$I$1052</f>
        <v>0</v>
      </c>
      <c r="O1134" s="22">
        <f>+SUMIFS(Resultados_Dic3!J$3:J$99980,Resultados_Dic3!$F$3:$F$99980,Produccion_UO!$K1134,Resultados_Dic3!$D$3:$D$99980,Produccion_UO!$K$1131,Resultados_Dic3!$E$3:$E$99980,Produccion_UO!$J1134,Resultados_Dic3!$A$3:$A$99980,Produccion_UO!$H1134)*$I$1052</f>
        <v>0</v>
      </c>
      <c r="P1134" s="22">
        <f>+SUMIFS(Resultados_Dic3!K$3:K$99980,Resultados_Dic3!$F$3:$F$99980,Produccion_UO!$K1134,Resultados_Dic3!$D$3:$D$99980,Produccion_UO!$K$1131,Resultados_Dic3!$E$3:$E$99980,Produccion_UO!$J1134,Resultados_Dic3!$A$3:$A$99980,Produccion_UO!$H1134)*$I$1052</f>
        <v>0</v>
      </c>
      <c r="Q1134" s="22">
        <f>+SUMIFS(Resultados_Dic3!L$3:L$99980,Resultados_Dic3!$F$3:$F$99980,Produccion_UO!$K1134,Resultados_Dic3!$D$3:$D$99980,Produccion_UO!$K$1131,Resultados_Dic3!$E$3:$E$99980,Produccion_UO!$J1134,Resultados_Dic3!$A$3:$A$99980,Produccion_UO!$H1134)*$I$1052</f>
        <v>0</v>
      </c>
      <c r="R1134" s="22">
        <f>+SUMIFS(Resultados_Dic3!M$3:M$99980,Resultados_Dic3!$F$3:$F$99980,Produccion_UO!$K1134,Resultados_Dic3!$D$3:$D$99980,Produccion_UO!$K$1131,Resultados_Dic3!$E$3:$E$99980,Produccion_UO!$J1134,Resultados_Dic3!$A$3:$A$99980,Produccion_UO!$H1134)*$I$1052</f>
        <v>0</v>
      </c>
      <c r="S1134" s="22">
        <f>+SUMIFS(Resultados_Dic3!N$3:N$99980,Resultados_Dic3!$F$3:$F$99980,Produccion_UO!$K1134,Resultados_Dic3!$D$3:$D$99980,Produccion_UO!$K$1131,Resultados_Dic3!$E$3:$E$99980,Produccion_UO!$J1134,Resultados_Dic3!$A$3:$A$99980,Produccion_UO!$H1134)*$I$1052</f>
        <v>0</v>
      </c>
      <c r="T1134" s="22">
        <f>+SUMIFS(Resultados_Dic3!O$3:O$99980,Resultados_Dic3!$F$3:$F$99980,Produccion_UO!$K1134,Resultados_Dic3!$D$3:$D$99980,Produccion_UO!$K$1131,Resultados_Dic3!$E$3:$E$99980,Produccion_UO!$J1134,Resultados_Dic3!$A$3:$A$99980,Produccion_UO!$H1134)*$I$1052</f>
        <v>0</v>
      </c>
      <c r="U1134" s="22">
        <f>+SUMIFS(Resultados_Dic3!P$3:P$99980,Resultados_Dic3!$F$3:$F$99980,Produccion_UO!$K1134,Resultados_Dic3!$D$3:$D$99980,Produccion_UO!$K$1131,Resultados_Dic3!$E$3:$E$99980,Produccion_UO!$J1134,Resultados_Dic3!$A$3:$A$99980,Produccion_UO!$H1134)*$I$1052</f>
        <v>0</v>
      </c>
      <c r="V1134" s="22">
        <f>+SUMIFS(Resultados_Dic3!Q$3:Q$99980,Resultados_Dic3!$F$3:$F$99980,Produccion_UO!$K1134,Resultados_Dic3!$D$3:$D$99980,Produccion_UO!$K$1131,Resultados_Dic3!$E$3:$E$99980,Produccion_UO!$J1134,Resultados_Dic3!$A$3:$A$99980,Produccion_UO!$H1134)*$I$1052</f>
        <v>0</v>
      </c>
      <c r="W1134" s="22">
        <f>+SUMIFS(Resultados_Dic3!R$3:R$99980,Resultados_Dic3!$F$3:$F$99980,Produccion_UO!$K1134,Resultados_Dic3!$D$3:$D$99980,Produccion_UO!$K$1131,Resultados_Dic3!$E$3:$E$99980,Produccion_UO!$J1134,Resultados_Dic3!$A$3:$A$99980,Produccion_UO!$H1134)*$I$1052</f>
        <v>0</v>
      </c>
      <c r="X1134" s="22">
        <f>+SUMIFS(Resultados_Dic3!S$3:S$99980,Resultados_Dic3!$F$3:$F$99980,Produccion_UO!$K1134,Resultados_Dic3!$D$3:$D$99980,Produccion_UO!$K$1131,Resultados_Dic3!$E$3:$E$99980,Produccion_UO!$J1134,Resultados_Dic3!$A$3:$A$99980,Produccion_UO!$H1134)*$I$1052</f>
        <v>0</v>
      </c>
      <c r="Y1134" s="22">
        <f>+SUMIFS(Resultados_Dic3!T$3:T$99980,Resultados_Dic3!$F$3:$F$99980,Produccion_UO!$K1134,Resultados_Dic3!$D$3:$D$99980,Produccion_UO!$K$1131,Resultados_Dic3!$E$3:$E$99980,Produccion_UO!$J1134,Resultados_Dic3!$A$3:$A$99980,Produccion_UO!$H1134)*$I$1052</f>
        <v>0</v>
      </c>
      <c r="Z1134" s="22">
        <f>+SUMIFS(Resultados_Dic3!U$3:U$99980,Resultados_Dic3!$F$3:$F$99980,Produccion_UO!$K1134,Resultados_Dic3!$D$3:$D$99980,Produccion_UO!$K$1131,Resultados_Dic3!$E$3:$E$99980,Produccion_UO!$J1134,Resultados_Dic3!$A$3:$A$99980,Produccion_UO!$H1134)*$I$1052</f>
        <v>0</v>
      </c>
      <c r="AA1134" s="22">
        <f>+SUMIFS(Resultados_Dic3!V$3:V$99980,Resultados_Dic3!$F$3:$F$99980,Produccion_UO!$K1134,Resultados_Dic3!$D$3:$D$99980,Produccion_UO!$K$1131,Resultados_Dic3!$E$3:$E$99980,Produccion_UO!$J1134,Resultados_Dic3!$A$3:$A$99980,Produccion_UO!$H1134)*$I$1052</f>
        <v>0</v>
      </c>
      <c r="AB1134" s="22">
        <f>+SUMIFS(Resultados_Dic3!W$3:W$99980,Resultados_Dic3!$F$3:$F$99980,Produccion_UO!$K1134,Resultados_Dic3!$D$3:$D$99980,Produccion_UO!$K$1131,Resultados_Dic3!$E$3:$E$99980,Produccion_UO!$J1134,Resultados_Dic3!$A$3:$A$99980,Produccion_UO!$H1134)*$I$1052</f>
        <v>0</v>
      </c>
      <c r="AC1134" s="22">
        <f>+SUMIFS(Resultados_Dic3!X$3:X$99980,Resultados_Dic3!$F$3:$F$99980,Produccion_UO!$K1134,Resultados_Dic3!$D$3:$D$99980,Produccion_UO!$K$1131,Resultados_Dic3!$E$3:$E$99980,Produccion_UO!$J1134,Resultados_Dic3!$A$3:$A$99980,Produccion_UO!$H1134)*$I$1052</f>
        <v>0</v>
      </c>
      <c r="AD1134" s="22">
        <f>+SUMIFS(Resultados_Dic3!Y$3:Y$99980,Resultados_Dic3!$F$3:$F$99980,Produccion_UO!$K1134,Resultados_Dic3!$D$3:$D$99980,Produccion_UO!$K$1131,Resultados_Dic3!$E$3:$E$99980,Produccion_UO!$J1134,Resultados_Dic3!$A$3:$A$99980,Produccion_UO!$H1134)*$I$1052</f>
        <v>0.30086392924534222</v>
      </c>
      <c r="AE1134" s="22">
        <f>+SUMIFS(Resultados_Dic3!Z$3:Z$99980,Resultados_Dic3!$F$3:$F$99980,Produccion_UO!$K1134,Resultados_Dic3!$D$3:$D$99980,Produccion_UO!$K$1131,Resultados_Dic3!$E$3:$E$99980,Produccion_UO!$J1134,Resultados_Dic3!$A$3:$A$99980,Produccion_UO!$H1134)*$I$1052</f>
        <v>0.70597624866915509</v>
      </c>
      <c r="AF1134" s="22">
        <f>+SUMIFS(Resultados_Dic3!AA$3:AA$99980,Resultados_Dic3!$F$3:$F$99980,Produccion_UO!$K1134,Resultados_Dic3!$D$3:$D$99980,Produccion_UO!$K$1131,Resultados_Dic3!$E$3:$E$99980,Produccion_UO!$J1134,Resultados_Dic3!$A$3:$A$99980,Produccion_UO!$H1134)*$I$1052</f>
        <v>1.0780378079452924</v>
      </c>
      <c r="AG1134" s="22">
        <f>+SUMIFS(Resultados_Dic3!AB$3:AB$99980,Resultados_Dic3!$F$3:$F$99980,Produccion_UO!$K1134,Resultados_Dic3!$D$3:$D$99980,Produccion_UO!$K$1131,Resultados_Dic3!$E$3:$E$99980,Produccion_UO!$J1134,Resultados_Dic3!$A$3:$A$99980,Produccion_UO!$H1134)*$I$1052</f>
        <v>1.4170486070738275</v>
      </c>
      <c r="AH1134" s="22">
        <f>+SUMIFS(Resultados_Dic3!AC$3:AC$99980,Resultados_Dic3!$F$3:$F$99980,Produccion_UO!$K1134,Resultados_Dic3!$D$3:$D$99980,Produccion_UO!$K$1131,Resultados_Dic3!$E$3:$E$99980,Produccion_UO!$J1134,Resultados_Dic3!$A$3:$A$99980,Produccion_UO!$H1134)*$I$1052</f>
        <v>1.7230086460546301</v>
      </c>
      <c r="AI1134" s="22">
        <f>+SUMIFS(Resultados_Dic3!AD$3:AD$99980,Resultados_Dic3!$F$3:$F$99980,Produccion_UO!$K1134,Resultados_Dic3!$D$3:$D$99980,Produccion_UO!$K$1131,Resultados_Dic3!$E$3:$E$99980,Produccion_UO!$J1134,Resultados_Dic3!$A$3:$A$99980,Produccion_UO!$H1134)*$I$1052</f>
        <v>1.169815418860356</v>
      </c>
      <c r="AJ1134" s="22">
        <f>+SUMIFS(Resultados_Dic3!AE$3:AE$99980,Resultados_Dic3!$F$3:$F$99980,Produccion_UO!$K1134,Resultados_Dic3!$D$3:$D$99980,Produccion_UO!$K$1131,Resultados_Dic3!$E$3:$E$99980,Produccion_UO!$J1134,Resultados_Dic3!$A$3:$A$99980,Produccion_UO!$H1134)*$I$1052</f>
        <v>0.57131307696473632</v>
      </c>
      <c r="AK1134" s="22">
        <f>+SUMIFS(Resultados_Dic3!AF$3:AF$99980,Resultados_Dic3!$F$3:$F$99980,Produccion_UO!$K1134,Resultados_Dic3!$D$3:$D$99980,Produccion_UO!$K$1131,Resultados_Dic3!$E$3:$E$99980,Produccion_UO!$J1134,Resultados_Dic3!$A$3:$A$99980,Produccion_UO!$H1134)*$I$1052</f>
        <v>0</v>
      </c>
      <c r="AL1134" s="22">
        <f>+SUMIFS(Resultados_Dic3!AG$3:AG$99980,Resultados_Dic3!$F$3:$F$99980,Produccion_UO!$K1134,Resultados_Dic3!$D$3:$D$99980,Produccion_UO!$K$1131,Resultados_Dic3!$E$3:$E$99980,Produccion_UO!$J1134,Resultados_Dic3!$A$3:$A$99980,Produccion_UO!$H1134)*$I$1052</f>
        <v>0</v>
      </c>
      <c r="AM1134" s="22">
        <f>+SUMIFS(Resultados_Dic3!AH$3:AH$99980,Resultados_Dic3!$F$3:$F$99980,Produccion_UO!$K1134,Resultados_Dic3!$D$3:$D$99980,Produccion_UO!$K$1131,Resultados_Dic3!$E$3:$E$99980,Produccion_UO!$J1134,Resultados_Dic3!$A$3:$A$99980,Produccion_UO!$H1134)*$I$1052</f>
        <v>0</v>
      </c>
      <c r="AN1134" s="22">
        <f>+SUMIFS(Resultados_Dic3!AI$3:AI$99980,Resultados_Dic3!$F$3:$F$99980,Produccion_UO!$K1134,Resultados_Dic3!$D$3:$D$99980,Produccion_UO!$K$1131,Resultados_Dic3!$E$3:$E$99980,Produccion_UO!$J1134,Resultados_Dic3!$A$3:$A$99980,Produccion_UO!$H1134)*$I$1052</f>
        <v>0</v>
      </c>
      <c r="AO1134" s="22">
        <f>+SUMIFS(Resultados_Dic3!AJ$3:AJ$99980,Resultados_Dic3!$F$3:$F$99980,Produccion_UO!$K1134,Resultados_Dic3!$D$3:$D$99980,Produccion_UO!$K$1131,Resultados_Dic3!$E$3:$E$99980,Produccion_UO!$J1134,Resultados_Dic3!$A$3:$A$99980,Produccion_UO!$H1134)*$I$1052</f>
        <v>0</v>
      </c>
      <c r="AP1134" s="22">
        <f>+SUMIFS(Resultados_Dic3!AK$3:AK$99980,Resultados_Dic3!$F$3:$F$99980,Produccion_UO!$K1134,Resultados_Dic3!$D$3:$D$99980,Produccion_UO!$K$1131,Resultados_Dic3!$E$3:$E$99980,Produccion_UO!$J1134,Resultados_Dic3!$A$3:$A$99980,Produccion_UO!$H1134)*$I$1052</f>
        <v>0</v>
      </c>
      <c r="AQ1134" s="22">
        <f>+SUMIFS(Resultados_Dic3!AL$3:AL$99980,Resultados_Dic3!$F$3:$F$99980,Produccion_UO!$K1134,Resultados_Dic3!$D$3:$D$99980,Produccion_UO!$K$1131,Resultados_Dic3!$E$3:$E$99980,Produccion_UO!$J1134,Resultados_Dic3!$A$3:$A$99980,Produccion_UO!$H1134)*$I$1052</f>
        <v>0</v>
      </c>
      <c r="AR1134" s="22">
        <f>+SUMIFS(Resultados_Dic3!AM$3:AM$99980,Resultados_Dic3!$F$3:$F$99980,Produccion_UO!$K1134,Resultados_Dic3!$D$3:$D$99980,Produccion_UO!$K$1131,Resultados_Dic3!$E$3:$E$99980,Produccion_UO!$J1134,Resultados_Dic3!$A$3:$A$99980,Produccion_UO!$H1134)*$I$1052</f>
        <v>0</v>
      </c>
    </row>
    <row r="1135" spans="6:44" x14ac:dyDescent="0.25">
      <c r="H1135" s="17" t="str">
        <f t="shared" si="286"/>
        <v>DIC5</v>
      </c>
      <c r="I1135" s="24"/>
      <c r="J1135" s="24" t="s">
        <v>34</v>
      </c>
      <c r="K1135" s="315" t="s">
        <v>179</v>
      </c>
      <c r="L1135" s="230" t="s">
        <v>739</v>
      </c>
      <c r="M1135" s="22">
        <f>+SUMIFS(Resultados_Dic3!H$3:H$99980,Resultados_Dic3!$F$3:$F$99980,Produccion_UO!$K1135,Resultados_Dic3!$D$3:$D$99980,Produccion_UO!$L$1131,Resultados_Dic3!$E$3:$E$99980,Produccion_UO!$J1135,Resultados_Dic3!$A$3:$A$99980,Produccion_UO!$H1135)*$J$1133</f>
        <v>25.462260691428618</v>
      </c>
      <c r="N1135" s="22">
        <f>+SUMIFS(Resultados_Dic3!I$3:I$99980,Resultados_Dic3!$F$3:$F$99980,Produccion_UO!$K1135,Resultados_Dic3!$D$3:$D$99980,Produccion_UO!$L$1131,Resultados_Dic3!$E$3:$E$99980,Produccion_UO!$J1135,Resultados_Dic3!$A$3:$A$99980,Produccion_UO!$H1135)*$J$1133</f>
        <v>38.122899884785191</v>
      </c>
      <c r="O1135" s="22">
        <f>+SUMIFS(Resultados_Dic3!J$3:J$99980,Resultados_Dic3!$F$3:$F$99980,Produccion_UO!$K1135,Resultados_Dic3!$D$3:$D$99980,Produccion_UO!$L$1131,Resultados_Dic3!$E$3:$E$99980,Produccion_UO!$J1135,Resultados_Dic3!$A$3:$A$99980,Produccion_UO!$H1135)*$J$1133</f>
        <v>34.381110022253054</v>
      </c>
      <c r="P1135" s="22">
        <f>+SUMIFS(Resultados_Dic3!K$3:K$99980,Resultados_Dic3!$F$3:$F$99980,Produccion_UO!$K1135,Resultados_Dic3!$D$3:$D$99980,Produccion_UO!$L$1131,Resultados_Dic3!$E$3:$E$99980,Produccion_UO!$J1135,Resultados_Dic3!$A$3:$A$99980,Produccion_UO!$H1135)*$J$1133</f>
        <v>30.634981344520302</v>
      </c>
      <c r="Q1135" s="22">
        <f>+SUMIFS(Resultados_Dic3!L$3:L$99980,Resultados_Dic3!$F$3:$F$99980,Produccion_UO!$K1135,Resultados_Dic3!$D$3:$D$99980,Produccion_UO!$L$1131,Resultados_Dic3!$E$3:$E$99980,Produccion_UO!$J1135,Resultados_Dic3!$A$3:$A$99980,Produccion_UO!$H1135)*$J$1133</f>
        <v>26.884513851587155</v>
      </c>
      <c r="R1135" s="22">
        <f>+SUMIFS(Resultados_Dic3!M$3:M$99980,Resultados_Dic3!$F$3:$F$99980,Produccion_UO!$K1135,Resultados_Dic3!$D$3:$D$99980,Produccion_UO!$L$1131,Resultados_Dic3!$E$3:$E$99980,Produccion_UO!$J1135,Resultados_Dic3!$A$3:$A$99980,Produccion_UO!$H1135)*$J$1133</f>
        <v>23.129707543453357</v>
      </c>
      <c r="S1135" s="22">
        <f>+SUMIFS(Resultados_Dic3!N$3:N$99980,Resultados_Dic3!$F$3:$F$99980,Produccion_UO!$K1135,Resultados_Dic3!$D$3:$D$99980,Produccion_UO!$L$1131,Resultados_Dic3!$E$3:$E$99980,Produccion_UO!$J1135,Resultados_Dic3!$A$3:$A$99980,Produccion_UO!$H1135)*$J$1133</f>
        <v>19.370562420119107</v>
      </c>
      <c r="T1135" s="22">
        <f>+SUMIFS(Resultados_Dic3!O$3:O$99980,Resultados_Dic3!$F$3:$F$99980,Produccion_UO!$K1135,Resultados_Dic3!$D$3:$D$99980,Produccion_UO!$L$1131,Resultados_Dic3!$E$3:$E$99980,Produccion_UO!$J1135,Resultados_Dic3!$A$3:$A$99980,Produccion_UO!$H1135)*$J$1133</f>
        <v>16.807983100222849</v>
      </c>
      <c r="U1135" s="22">
        <f>+SUMIFS(Resultados_Dic3!P$3:P$99980,Resultados_Dic3!$F$3:$F$99980,Produccion_UO!$K1135,Resultados_Dic3!$D$3:$D$99980,Produccion_UO!$L$1131,Resultados_Dic3!$E$3:$E$99980,Produccion_UO!$J1135,Resultados_Dic3!$A$3:$A$99980,Produccion_UO!$H1135)*$J$1133</f>
        <v>14.249362619564977</v>
      </c>
      <c r="V1135" s="22">
        <f>+SUMIFS(Resultados_Dic3!Q$3:Q$99980,Resultados_Dic3!$F$3:$F$99980,Produccion_UO!$K1135,Resultados_Dic3!$D$3:$D$99980,Produccion_UO!$L$1131,Resultados_Dic3!$E$3:$E$99980,Produccion_UO!$J1135,Resultados_Dic3!$A$3:$A$99980,Produccion_UO!$H1135)*$J$1133</f>
        <v>11.694700978145297</v>
      </c>
      <c r="W1135" s="22">
        <f>+SUMIFS(Resultados_Dic3!R$3:R$99980,Resultados_Dic3!$F$3:$F$99980,Produccion_UO!$K1135,Resultados_Dic3!$D$3:$D$99980,Produccion_UO!$L$1131,Resultados_Dic3!$E$3:$E$99980,Produccion_UO!$J1135,Resultados_Dic3!$A$3:$A$99980,Produccion_UO!$H1135)*$J$1133</f>
        <v>9.1439981759638567</v>
      </c>
      <c r="X1135" s="22">
        <f>+SUMIFS(Resultados_Dic3!S$3:S$99980,Resultados_Dic3!$F$3:$F$99980,Produccion_UO!$K1135,Resultados_Dic3!$D$3:$D$99980,Produccion_UO!$L$1131,Resultados_Dic3!$E$3:$E$99980,Produccion_UO!$J1135,Resultados_Dic3!$A$3:$A$99980,Produccion_UO!$H1135)*$J$1133</f>
        <v>6.5972542130207525</v>
      </c>
      <c r="Y1135" s="22">
        <f>+SUMIFS(Resultados_Dic3!T$3:T$99980,Resultados_Dic3!$F$3:$F$99980,Produccion_UO!$K1135,Resultados_Dic3!$D$3:$D$99980,Produccion_UO!$L$1131,Resultados_Dic3!$E$3:$E$99980,Produccion_UO!$J1135,Resultados_Dic3!$A$3:$A$99980,Produccion_UO!$H1135)*$J$1133</f>
        <v>5.2731378156424338</v>
      </c>
      <c r="Z1135" s="22">
        <f>+SUMIFS(Resultados_Dic3!U$3:U$99980,Resultados_Dic3!$F$3:$F$99980,Produccion_UO!$K1135,Resultados_Dic3!$D$3:$D$99980,Produccion_UO!$L$1131,Resultados_Dic3!$E$3:$E$99980,Produccion_UO!$J1135,Resultados_Dic3!$A$3:$A$99980,Produccion_UO!$H1135)*$J$1133</f>
        <v>3.9650841106839021</v>
      </c>
      <c r="AA1135" s="22">
        <f>+SUMIFS(Resultados_Dic3!V$3:V$99980,Resultados_Dic3!$F$3:$F$99980,Produccion_UO!$K1135,Resultados_Dic3!$D$3:$D$99980,Produccion_UO!$L$1131,Resultados_Dic3!$E$3:$E$99980,Produccion_UO!$J1135,Resultados_Dic3!$A$3:$A$99980,Produccion_UO!$H1135)*$J$1133</f>
        <v>2.6730930981449785</v>
      </c>
      <c r="AB1135" s="22">
        <f>+SUMIFS(Resultados_Dic3!W$3:W$99980,Resultados_Dic3!$F$3:$F$99980,Produccion_UO!$K1135,Resultados_Dic3!$D$3:$D$99980,Produccion_UO!$L$1131,Resultados_Dic3!$E$3:$E$99980,Produccion_UO!$J1135,Resultados_Dic3!$A$3:$A$99980,Produccion_UO!$H1135)*$J$1133</f>
        <v>1.3971647780257399</v>
      </c>
      <c r="AC1135" s="22">
        <f>+SUMIFS(Resultados_Dic3!X$3:X$99980,Resultados_Dic3!$F$3:$F$99980,Produccion_UO!$K1135,Resultados_Dic3!$D$3:$D$99980,Produccion_UO!$L$1131,Resultados_Dic3!$E$3:$E$99980,Produccion_UO!$J1135,Resultados_Dic3!$A$3:$A$99980,Produccion_UO!$H1135)*$J$1133</f>
        <v>0.13729915032618104</v>
      </c>
      <c r="AD1135" s="22">
        <f>+SUMIFS(Resultados_Dic3!Y$3:Y$99980,Resultados_Dic3!$F$3:$F$99980,Produccion_UO!$K1135,Resultados_Dic3!$D$3:$D$99980,Produccion_UO!$L$1131,Resultados_Dic3!$E$3:$E$99980,Produccion_UO!$J1135,Resultados_Dic3!$A$3:$A$99980,Produccion_UO!$H1135)*$J$1133</f>
        <v>0</v>
      </c>
      <c r="AE1135" s="22">
        <f>+SUMIFS(Resultados_Dic3!Z$3:Z$99980,Resultados_Dic3!$F$3:$F$99980,Produccion_UO!$K1135,Resultados_Dic3!$D$3:$D$99980,Produccion_UO!$L$1131,Resultados_Dic3!$E$3:$E$99980,Produccion_UO!$J1135,Resultados_Dic3!$A$3:$A$99980,Produccion_UO!$H1135)*$J$1133</f>
        <v>0</v>
      </c>
      <c r="AF1135" s="22">
        <f>+SUMIFS(Resultados_Dic3!AA$3:AA$99980,Resultados_Dic3!$F$3:$F$99980,Produccion_UO!$K1135,Resultados_Dic3!$D$3:$D$99980,Produccion_UO!$L$1131,Resultados_Dic3!$E$3:$E$99980,Produccion_UO!$J1135,Resultados_Dic3!$A$3:$A$99980,Produccion_UO!$H1135)*$J$1133</f>
        <v>0</v>
      </c>
      <c r="AG1135" s="22">
        <f>+SUMIFS(Resultados_Dic3!AB$3:AB$99980,Resultados_Dic3!$F$3:$F$99980,Produccion_UO!$K1135,Resultados_Dic3!$D$3:$D$99980,Produccion_UO!$L$1131,Resultados_Dic3!$E$3:$E$99980,Produccion_UO!$J1135,Resultados_Dic3!$A$3:$A$99980,Produccion_UO!$H1135)*$J$1133</f>
        <v>0</v>
      </c>
      <c r="AH1135" s="22">
        <f>+SUMIFS(Resultados_Dic3!AC$3:AC$99980,Resultados_Dic3!$F$3:$F$99980,Produccion_UO!$K1135,Resultados_Dic3!$D$3:$D$99980,Produccion_UO!$L$1131,Resultados_Dic3!$E$3:$E$99980,Produccion_UO!$J1135,Resultados_Dic3!$A$3:$A$99980,Produccion_UO!$H1135)*$J$1133</f>
        <v>0</v>
      </c>
      <c r="AI1135" s="22">
        <f>+SUMIFS(Resultados_Dic3!AD$3:AD$99980,Resultados_Dic3!$F$3:$F$99980,Produccion_UO!$K1135,Resultados_Dic3!$D$3:$D$99980,Produccion_UO!$L$1131,Resultados_Dic3!$E$3:$E$99980,Produccion_UO!$J1135,Resultados_Dic3!$A$3:$A$99980,Produccion_UO!$H1135)*$J$1133</f>
        <v>0</v>
      </c>
      <c r="AJ1135" s="22">
        <f>+SUMIFS(Resultados_Dic3!AE$3:AE$99980,Resultados_Dic3!$F$3:$F$99980,Produccion_UO!$K1135,Resultados_Dic3!$D$3:$D$99980,Produccion_UO!$L$1131,Resultados_Dic3!$E$3:$E$99980,Produccion_UO!$J1135,Resultados_Dic3!$A$3:$A$99980,Produccion_UO!$H1135)*$J$1133</f>
        <v>0</v>
      </c>
      <c r="AK1135" s="22">
        <f>+SUMIFS(Resultados_Dic3!AF$3:AF$99980,Resultados_Dic3!$F$3:$F$99980,Produccion_UO!$K1135,Resultados_Dic3!$D$3:$D$99980,Produccion_UO!$L$1131,Resultados_Dic3!$E$3:$E$99980,Produccion_UO!$J1135,Resultados_Dic3!$A$3:$A$99980,Produccion_UO!$H1135)*$J$1133</f>
        <v>7.2498379632138871E-2</v>
      </c>
      <c r="AL1135" s="22">
        <f>+SUMIFS(Resultados_Dic3!AG$3:AG$99980,Resultados_Dic3!$F$3:$F$99980,Produccion_UO!$K1135,Resultados_Dic3!$D$3:$D$99980,Produccion_UO!$L$1131,Resultados_Dic3!$E$3:$E$99980,Produccion_UO!$J1135,Resultados_Dic3!$A$3:$A$99980,Produccion_UO!$H1135)*$J$1133</f>
        <v>0.76161895093013454</v>
      </c>
      <c r="AM1135" s="22">
        <f>+SUMIFS(Resultados_Dic3!AH$3:AH$99980,Resultados_Dic3!$F$3:$F$99980,Produccion_UO!$K1135,Resultados_Dic3!$D$3:$D$99980,Produccion_UO!$L$1131,Resultados_Dic3!$E$3:$E$99980,Produccion_UO!$J1135,Resultados_Dic3!$A$3:$A$99980,Produccion_UO!$H1135)*$J$1133</f>
        <v>1.4960486369295014</v>
      </c>
      <c r="AN1135" s="22">
        <f>+SUMIFS(Resultados_Dic3!AI$3:AI$99980,Resultados_Dic3!$F$3:$F$99980,Produccion_UO!$K1135,Resultados_Dic3!$D$3:$D$99980,Produccion_UO!$L$1131,Resultados_Dic3!$E$3:$E$99980,Produccion_UO!$J1135,Resultados_Dic3!$A$3:$A$99980,Produccion_UO!$H1135)*$J$1133</f>
        <v>2.1206937848115968</v>
      </c>
      <c r="AO1135" s="22">
        <f>+SUMIFS(Resultados_Dic3!AJ$3:AJ$99980,Resultados_Dic3!$F$3:$F$99980,Produccion_UO!$K1135,Resultados_Dic3!$D$3:$D$99980,Produccion_UO!$L$1131,Resultados_Dic3!$E$3:$E$99980,Produccion_UO!$J1135,Resultados_Dic3!$A$3:$A$99980,Produccion_UO!$H1135)*$J$1133</f>
        <v>2.8020917616179895</v>
      </c>
      <c r="AP1135" s="22">
        <f>+SUMIFS(Resultados_Dic3!AK$3:AK$99980,Resultados_Dic3!$F$3:$F$99980,Produccion_UO!$K1135,Resultados_Dic3!$D$3:$D$99980,Produccion_UO!$L$1131,Resultados_Dic3!$E$3:$E$99980,Produccion_UO!$J1135,Resultados_Dic3!$A$3:$A$99980,Produccion_UO!$H1135)*$J$1133</f>
        <v>3.540242567348713</v>
      </c>
      <c r="AQ1135" s="22">
        <f>+SUMIFS(Resultados_Dic3!AL$3:AL$99980,Resultados_Dic3!$F$3:$F$99980,Produccion_UO!$K1135,Resultados_Dic3!$D$3:$D$99980,Produccion_UO!$L$1131,Resultados_Dic3!$E$3:$E$99980,Produccion_UO!$J1135,Resultados_Dic3!$A$3:$A$99980,Produccion_UO!$H1135)*$J$1133</f>
        <v>4.3351462020037106</v>
      </c>
      <c r="AR1135" s="22">
        <f>+SUMIFS(Resultados_Dic3!AM$3:AM$99980,Resultados_Dic3!$F$3:$F$99980,Produccion_UO!$K1135,Resultados_Dic3!$D$3:$D$99980,Produccion_UO!$L$1131,Resultados_Dic3!$E$3:$E$99980,Produccion_UO!$J1135,Resultados_Dic3!$A$3:$A$99980,Produccion_UO!$H1135)*$J$1133</f>
        <v>5.1868026655830013</v>
      </c>
    </row>
    <row r="1136" spans="6:44" x14ac:dyDescent="0.25">
      <c r="H1136" s="17" t="str">
        <f t="shared" si="286"/>
        <v>DIC5</v>
      </c>
      <c r="I1136" s="24"/>
      <c r="J1136" s="24"/>
      <c r="K1136" s="315"/>
      <c r="L1136" s="305" t="s">
        <v>697</v>
      </c>
      <c r="M1136" s="22">
        <f>+SUM(M1137:M1138)</f>
        <v>155.65119065204851</v>
      </c>
      <c r="N1136" s="22">
        <f t="shared" ref="N1136:AR1136" si="287">+SUM(N1137:N1138)</f>
        <v>171.00816479744725</v>
      </c>
      <c r="O1136" s="22">
        <f t="shared" si="287"/>
        <v>171.00816479744725</v>
      </c>
      <c r="P1136" s="22">
        <f t="shared" si="287"/>
        <v>171.00816479744725</v>
      </c>
      <c r="Q1136" s="22">
        <f t="shared" si="287"/>
        <v>171.00816479744725</v>
      </c>
      <c r="R1136" s="22">
        <f t="shared" si="287"/>
        <v>171.00816479744725</v>
      </c>
      <c r="S1136" s="22">
        <f t="shared" si="287"/>
        <v>171.00816479744725</v>
      </c>
      <c r="T1136" s="22">
        <f t="shared" si="287"/>
        <v>171.00816479744725</v>
      </c>
      <c r="U1136" s="22">
        <f t="shared" si="287"/>
        <v>171.00816479744725</v>
      </c>
      <c r="V1136" s="22">
        <f t="shared" si="287"/>
        <v>171.00816479744725</v>
      </c>
      <c r="W1136" s="22">
        <f t="shared" si="287"/>
        <v>171.00816479744725</v>
      </c>
      <c r="X1136" s="22">
        <f t="shared" si="287"/>
        <v>171.00816479744725</v>
      </c>
      <c r="Y1136" s="22">
        <f t="shared" si="287"/>
        <v>171.00816479744725</v>
      </c>
      <c r="Z1136" s="22">
        <f t="shared" si="287"/>
        <v>171.00816479744725</v>
      </c>
      <c r="AA1136" s="22">
        <f t="shared" si="287"/>
        <v>171.00816479744725</v>
      </c>
      <c r="AB1136" s="22">
        <f t="shared" si="287"/>
        <v>171.00816479744725</v>
      </c>
      <c r="AC1136" s="22">
        <f t="shared" si="287"/>
        <v>171.00816479744725</v>
      </c>
      <c r="AD1136" s="22">
        <f t="shared" si="287"/>
        <v>171.00816479744725</v>
      </c>
      <c r="AE1136" s="22">
        <f t="shared" si="287"/>
        <v>171.00816479744725</v>
      </c>
      <c r="AF1136" s="22">
        <f t="shared" si="287"/>
        <v>171.00816479744725</v>
      </c>
      <c r="AG1136" s="22">
        <f t="shared" si="287"/>
        <v>171.00816479744725</v>
      </c>
      <c r="AH1136" s="22">
        <f t="shared" si="287"/>
        <v>171.00816479744725</v>
      </c>
      <c r="AI1136" s="22">
        <f t="shared" si="287"/>
        <v>171.00816479744725</v>
      </c>
      <c r="AJ1136" s="22">
        <f t="shared" si="287"/>
        <v>171.00816479744725</v>
      </c>
      <c r="AK1136" s="22">
        <f t="shared" si="287"/>
        <v>171.00816479744725</v>
      </c>
      <c r="AL1136" s="22">
        <f t="shared" si="287"/>
        <v>171.00816479744725</v>
      </c>
      <c r="AM1136" s="22">
        <f t="shared" si="287"/>
        <v>171.00816479744725</v>
      </c>
      <c r="AN1136" s="22">
        <f t="shared" si="287"/>
        <v>171.00816479744725</v>
      </c>
      <c r="AO1136" s="22">
        <f t="shared" si="287"/>
        <v>171.00816479744725</v>
      </c>
      <c r="AP1136" s="22">
        <f t="shared" si="287"/>
        <v>171.00816479744725</v>
      </c>
      <c r="AQ1136" s="22">
        <f t="shared" si="287"/>
        <v>171.00816479744725</v>
      </c>
      <c r="AR1136" s="22">
        <f t="shared" si="287"/>
        <v>171.00816479744725</v>
      </c>
    </row>
    <row r="1137" spans="6:44" x14ac:dyDescent="0.25">
      <c r="H1137" s="17" t="str">
        <f t="shared" si="286"/>
        <v>DIC5</v>
      </c>
      <c r="I1137" s="24"/>
      <c r="J1137" s="24" t="s">
        <v>34</v>
      </c>
      <c r="K1137" s="315" t="s">
        <v>270</v>
      </c>
      <c r="L1137" s="316" t="s">
        <v>270</v>
      </c>
      <c r="M1137" s="22">
        <f>+SUMIFS(Resultados_Dic3!H$3:H$99980,Resultados_Dic3!$F$3:$F$99980,Produccion_UO!$K1137,Resultados_Dic3!$D$3:$D$99980,Produccion_UO!$K$1131,Resultados_Dic3!$E$3:$E$99980,Produccion_UO!$J1137,Resultados_Dic3!$A$3:$A$99980,Produccion_UO!$H1137)*$J$1133</f>
        <v>88.47966801005532</v>
      </c>
      <c r="N1137" s="22">
        <f>+SUMIFS(Resultados_Dic3!I$3:I$99980,Resultados_Dic3!$F$3:$F$99980,Produccion_UO!$K1137,Resultados_Dic3!$D$3:$D$99980,Produccion_UO!$K$1131,Resultados_Dic3!$E$3:$E$99980,Produccion_UO!$J1137,Resultados_Dic3!$A$3:$A$99980,Produccion_UO!$H1137)*$J$1133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O1137" s="22">
        <f>+SUMIFS(Resultados_Dic3!J$3:J$99980,Resultados_Dic3!$F$3:$F$99980,Produccion_UO!$K1137,Resultados_Dic3!$D$3:$D$99980,Produccion_UO!$K$1131,Resultados_Dic3!$E$3:$E$99980,Produccion_UO!$J1137,Resultados_Dic3!$A$3:$A$99980,Produccion_UO!$H1137)*$J$1133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P1137" s="22">
        <f>+SUMIFS(Resultados_Dic3!K$3:K$99980,Resultados_Dic3!$F$3:$F$99980,Produccion_UO!$K1137,Resultados_Dic3!$D$3:$D$99980,Produccion_UO!$K$1131,Resultados_Dic3!$E$3:$E$99980,Produccion_UO!$J1137,Resultados_Dic3!$A$3:$A$99980,Produccion_UO!$H1137)*$J$1133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Q1137" s="22">
        <f>+SUMIFS(Resultados_Dic3!L$3:L$99980,Resultados_Dic3!$F$3:$F$99980,Produccion_UO!$K1137,Resultados_Dic3!$D$3:$D$99980,Produccion_UO!$K$1131,Resultados_Dic3!$E$3:$E$99980,Produccion_UO!$J1137,Resultados_Dic3!$A$3:$A$99980,Produccion_UO!$H1137)*$J$1133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R1137" s="22">
        <f>+SUMIFS(Resultados_Dic3!M$3:M$99980,Resultados_Dic3!$F$3:$F$99980,Produccion_UO!$K1137,Resultados_Dic3!$D$3:$D$99980,Produccion_UO!$K$1131,Resultados_Dic3!$E$3:$E$99980,Produccion_UO!$J1137,Resultados_Dic3!$A$3:$A$99980,Produccion_UO!$H1137)*$J$1133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S1137" s="22">
        <f>+SUMIFS(Resultados_Dic3!N$3:N$99980,Resultados_Dic3!$F$3:$F$99980,Produccion_UO!$K1137,Resultados_Dic3!$D$3:$D$99980,Produccion_UO!$K$1131,Resultados_Dic3!$E$3:$E$99980,Produccion_UO!$J1137,Resultados_Dic3!$A$3:$A$99980,Produccion_UO!$H1137)*$J$1133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T1137" s="22">
        <f>+SUMIFS(Resultados_Dic3!O$3:O$99980,Resultados_Dic3!$F$3:$F$99980,Produccion_UO!$K1137,Resultados_Dic3!$D$3:$D$99980,Produccion_UO!$K$1131,Resultados_Dic3!$E$3:$E$99980,Produccion_UO!$J1137,Resultados_Dic3!$A$3:$A$99980,Produccion_UO!$H1137)*$J$1133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U1137" s="22">
        <f>+SUMIFS(Resultados_Dic3!P$3:P$99980,Resultados_Dic3!$F$3:$F$99980,Produccion_UO!$K1137,Resultados_Dic3!$D$3:$D$99980,Produccion_UO!$K$1131,Resultados_Dic3!$E$3:$E$99980,Produccion_UO!$J1137,Resultados_Dic3!$A$3:$A$99980,Produccion_UO!$H1137)*$J$1133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V1137" s="22">
        <f>+SUMIFS(Resultados_Dic3!Q$3:Q$99980,Resultados_Dic3!$F$3:$F$99980,Produccion_UO!$K1137,Resultados_Dic3!$D$3:$D$99980,Produccion_UO!$K$1131,Resultados_Dic3!$E$3:$E$99980,Produccion_UO!$J1137,Resultados_Dic3!$A$3:$A$99980,Produccion_UO!$H1137)*$J$1133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W1137" s="22">
        <f>+SUMIFS(Resultados_Dic3!R$3:R$99980,Resultados_Dic3!$F$3:$F$99980,Produccion_UO!$K1137,Resultados_Dic3!$D$3:$D$99980,Produccion_UO!$K$1131,Resultados_Dic3!$E$3:$E$99980,Produccion_UO!$J1137,Resultados_Dic3!$A$3:$A$99980,Produccion_UO!$H1137)*$J$1133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X1137" s="22">
        <f>+SUMIFS(Resultados_Dic3!S$3:S$99980,Resultados_Dic3!$F$3:$F$99980,Produccion_UO!$K1137,Resultados_Dic3!$D$3:$D$99980,Produccion_UO!$K$1131,Resultados_Dic3!$E$3:$E$99980,Produccion_UO!$J1137,Resultados_Dic3!$A$3:$A$99980,Produccion_UO!$H1137)*$J$1133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Y1137" s="22">
        <f>+SUMIFS(Resultados_Dic3!T$3:T$99980,Resultados_Dic3!$F$3:$F$99980,Produccion_UO!$K1137,Resultados_Dic3!$D$3:$D$99980,Produccion_UO!$K$1131,Resultados_Dic3!$E$3:$E$99980,Produccion_UO!$J1137,Resultados_Dic3!$A$3:$A$99980,Produccion_UO!$H1137)*$J$1133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Z1137" s="22">
        <f>+SUMIFS(Resultados_Dic3!U$3:U$99980,Resultados_Dic3!$F$3:$F$99980,Produccion_UO!$K1137,Resultados_Dic3!$D$3:$D$99980,Produccion_UO!$K$1131,Resultados_Dic3!$E$3:$E$99980,Produccion_UO!$J1137,Resultados_Dic3!$A$3:$A$99980,Produccion_UO!$H1137)*$J$1133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A1137" s="22">
        <f>+SUMIFS(Resultados_Dic3!V$3:V$99980,Resultados_Dic3!$F$3:$F$99980,Produccion_UO!$K1137,Resultados_Dic3!$D$3:$D$99980,Produccion_UO!$K$1131,Resultados_Dic3!$E$3:$E$99980,Produccion_UO!$J1137,Resultados_Dic3!$A$3:$A$99980,Produccion_UO!$H1137)*$J$1133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B1137" s="22">
        <f>+SUMIFS(Resultados_Dic3!W$3:W$99980,Resultados_Dic3!$F$3:$F$99980,Produccion_UO!$K1137,Resultados_Dic3!$D$3:$D$99980,Produccion_UO!$K$1131,Resultados_Dic3!$E$3:$E$99980,Produccion_UO!$J1137,Resultados_Dic3!$A$3:$A$99980,Produccion_UO!$H1137)*$J$1133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C1137" s="22">
        <f>+SUMIFS(Resultados_Dic3!X$3:X$99980,Resultados_Dic3!$F$3:$F$99980,Produccion_UO!$K1137,Resultados_Dic3!$D$3:$D$99980,Produccion_UO!$K$1131,Resultados_Dic3!$E$3:$E$99980,Produccion_UO!$J1137,Resultados_Dic3!$A$3:$A$99980,Produccion_UO!$H1137)*$J$1133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D1137" s="22">
        <f>+SUMIFS(Resultados_Dic3!Y$3:Y$99980,Resultados_Dic3!$F$3:$F$99980,Produccion_UO!$K1137,Resultados_Dic3!$D$3:$D$99980,Produccion_UO!$K$1131,Resultados_Dic3!$E$3:$E$99980,Produccion_UO!$J1137,Resultados_Dic3!$A$3:$A$99980,Produccion_UO!$H1137)*$J$1133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E1137" s="22">
        <f>+SUMIFS(Resultados_Dic3!Z$3:Z$99980,Resultados_Dic3!$F$3:$F$99980,Produccion_UO!$K1137,Resultados_Dic3!$D$3:$D$99980,Produccion_UO!$K$1131,Resultados_Dic3!$E$3:$E$99980,Produccion_UO!$J1137,Resultados_Dic3!$A$3:$A$99980,Produccion_UO!$H1137)*$J$1133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F1137" s="22">
        <f>+SUMIFS(Resultados_Dic3!AA$3:AA$99980,Resultados_Dic3!$F$3:$F$99980,Produccion_UO!$K1137,Resultados_Dic3!$D$3:$D$99980,Produccion_UO!$K$1131,Resultados_Dic3!$E$3:$E$99980,Produccion_UO!$J1137,Resultados_Dic3!$A$3:$A$99980,Produccion_UO!$H1137)*$J$1133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G1137" s="22">
        <f>+SUMIFS(Resultados_Dic3!AB$3:AB$99980,Resultados_Dic3!$F$3:$F$99980,Produccion_UO!$K1137,Resultados_Dic3!$D$3:$D$99980,Produccion_UO!$K$1131,Resultados_Dic3!$E$3:$E$99980,Produccion_UO!$J1137,Resultados_Dic3!$A$3:$A$99980,Produccion_UO!$H1137)*$J$1133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H1137" s="22">
        <f>+SUMIFS(Resultados_Dic3!AC$3:AC$99980,Resultados_Dic3!$F$3:$F$99980,Produccion_UO!$K1137,Resultados_Dic3!$D$3:$D$99980,Produccion_UO!$K$1131,Resultados_Dic3!$E$3:$E$99980,Produccion_UO!$J1137,Resultados_Dic3!$A$3:$A$99980,Produccion_UO!$H1137)*$J$1133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I1137" s="22">
        <f>+SUMIFS(Resultados_Dic3!AD$3:AD$99980,Resultados_Dic3!$F$3:$F$99980,Produccion_UO!$K1137,Resultados_Dic3!$D$3:$D$99980,Produccion_UO!$K$1131,Resultados_Dic3!$E$3:$E$99980,Produccion_UO!$J1137,Resultados_Dic3!$A$3:$A$99980,Produccion_UO!$H1137)*$J$1133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J1137" s="22">
        <f>+SUMIFS(Resultados_Dic3!AE$3:AE$99980,Resultados_Dic3!$F$3:$F$99980,Produccion_UO!$K1137,Resultados_Dic3!$D$3:$D$99980,Produccion_UO!$K$1131,Resultados_Dic3!$E$3:$E$99980,Produccion_UO!$J1137,Resultados_Dic3!$A$3:$A$99980,Produccion_UO!$H1137)*$J$1133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K1137" s="22">
        <f>+SUMIFS(Resultados_Dic3!AF$3:AF$99980,Resultados_Dic3!$F$3:$F$99980,Produccion_UO!$K1137,Resultados_Dic3!$D$3:$D$99980,Produccion_UO!$K$1131,Resultados_Dic3!$E$3:$E$99980,Produccion_UO!$J1137,Resultados_Dic3!$A$3:$A$99980,Produccion_UO!$H1137)*$J$1133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L1137" s="22">
        <f>+SUMIFS(Resultados_Dic3!AG$3:AG$99980,Resultados_Dic3!$F$3:$F$99980,Produccion_UO!$K1137,Resultados_Dic3!$D$3:$D$99980,Produccion_UO!$K$1131,Resultados_Dic3!$E$3:$E$99980,Produccion_UO!$J1137,Resultados_Dic3!$A$3:$A$99980,Produccion_UO!$H1137)*$J$1133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M1137" s="22">
        <f>+SUMIFS(Resultados_Dic3!AH$3:AH$99980,Resultados_Dic3!$F$3:$F$99980,Produccion_UO!$K1137,Resultados_Dic3!$D$3:$D$99980,Produccion_UO!$K$1131,Resultados_Dic3!$E$3:$E$99980,Produccion_UO!$J1137,Resultados_Dic3!$A$3:$A$99980,Produccion_UO!$H1137)*$J$1133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N1137" s="22">
        <f>+SUMIFS(Resultados_Dic3!AI$3:AI$99980,Resultados_Dic3!$F$3:$F$99980,Produccion_UO!$K1137,Resultados_Dic3!$D$3:$D$99980,Produccion_UO!$K$1131,Resultados_Dic3!$E$3:$E$99980,Produccion_UO!$J1137,Resultados_Dic3!$A$3:$A$99980,Produccion_UO!$H1137)*$J$1133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O1137" s="22">
        <f>+SUMIFS(Resultados_Dic3!AJ$3:AJ$99980,Resultados_Dic3!$F$3:$F$99980,Produccion_UO!$K1137,Resultados_Dic3!$D$3:$D$99980,Produccion_UO!$K$1131,Resultados_Dic3!$E$3:$E$99980,Produccion_UO!$J1137,Resultados_Dic3!$A$3:$A$99980,Produccion_UO!$H1137)*$J$1133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P1137" s="22">
        <f>+SUMIFS(Resultados_Dic3!AK$3:AK$99980,Resultados_Dic3!$F$3:$F$99980,Produccion_UO!$K1137,Resultados_Dic3!$D$3:$D$99980,Produccion_UO!$K$1131,Resultados_Dic3!$E$3:$E$99980,Produccion_UO!$J1137,Resultados_Dic3!$A$3:$A$99980,Produccion_UO!$H1137)*$J$1133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Q1137" s="22">
        <f>+SUMIFS(Resultados_Dic3!AL$3:AL$99980,Resultados_Dic3!$F$3:$F$99980,Produccion_UO!$K1137,Resultados_Dic3!$D$3:$D$99980,Produccion_UO!$K$1131,Resultados_Dic3!$E$3:$E$99980,Produccion_UO!$J1137,Resultados_Dic3!$A$3:$A$99980,Produccion_UO!$H1137)*$J$1133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R1137" s="22">
        <f>+SUMIFS(Resultados_Dic3!AM$3:AM$99980,Resultados_Dic3!$F$3:$F$99980,Produccion_UO!$K1137,Resultados_Dic3!$D$3:$D$99980,Produccion_UO!$K$1131,Resultados_Dic3!$E$3:$E$99980,Produccion_UO!$J1137,Resultados_Dic3!$A$3:$A$99980,Produccion_UO!$H1137)*$J$1133</f>
        <v>94.188033688123014</v>
      </c>
    </row>
    <row r="1138" spans="6:44" x14ac:dyDescent="0.25">
      <c r="H1138" s="17" t="str">
        <f t="shared" si="286"/>
        <v>DIC5</v>
      </c>
      <c r="I1138" s="24"/>
      <c r="J1138" s="24" t="s">
        <v>34</v>
      </c>
      <c r="K1138" s="315" t="s">
        <v>271</v>
      </c>
      <c r="L1138" s="316" t="s">
        <v>271</v>
      </c>
      <c r="M1138" s="22">
        <f>+SUMIFS(Resultados_Dic3!H$3:H$99980,Resultados_Dic3!$F$3:$F$99980,Produccion_UO!$K1138,Resultados_Dic3!$D$3:$D$99980,Produccion_UO!$K$1131,Resultados_Dic3!$E$3:$E$99980,Produccion_UO!$J1138,Resultados_Dic3!$A$3:$A$99980,Produccion_UO!$H1138)*$J$1133</f>
        <v>67.171522641993178</v>
      </c>
      <c r="N1138" s="22">
        <f>+SUMIFS(Resultados_Dic3!I$3:I$99980,Resultados_Dic3!$F$3:$F$99980,Produccion_UO!$K1138,Resultados_Dic3!$D$3:$D$99980,Produccion_UO!$K$1131,Resultados_Dic3!$E$3:$E$99980,Produccion_UO!$J1138,Resultados_Dic3!$A$3:$A$99980,Produccion_UO!$H1138)*$J$1133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O1138" s="22">
        <f>+SUMIFS(Resultados_Dic3!J$3:J$99980,Resultados_Dic3!$F$3:$F$99980,Produccion_UO!$K1138,Resultados_Dic3!$D$3:$D$99980,Produccion_UO!$K$1131,Resultados_Dic3!$E$3:$E$99980,Produccion_UO!$J1138,Resultados_Dic3!$A$3:$A$99980,Produccion_UO!$H1138)*$J$1133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P1138" s="22">
        <f>+SUMIFS(Resultados_Dic3!K$3:K$99980,Resultados_Dic3!$F$3:$F$99980,Produccion_UO!$K1138,Resultados_Dic3!$D$3:$D$99980,Produccion_UO!$K$1131,Resultados_Dic3!$E$3:$E$99980,Produccion_UO!$J1138,Resultados_Dic3!$A$3:$A$99980,Produccion_UO!$H1138)*$J$1133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Q1138" s="22">
        <f>+SUMIFS(Resultados_Dic3!L$3:L$99980,Resultados_Dic3!$F$3:$F$99980,Produccion_UO!$K1138,Resultados_Dic3!$D$3:$D$99980,Produccion_UO!$K$1131,Resultados_Dic3!$E$3:$E$99980,Produccion_UO!$J1138,Resultados_Dic3!$A$3:$A$99980,Produccion_UO!$H1138)*$J$1133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R1138" s="22">
        <f>+SUMIFS(Resultados_Dic3!M$3:M$99980,Resultados_Dic3!$F$3:$F$99980,Produccion_UO!$K1138,Resultados_Dic3!$D$3:$D$99980,Produccion_UO!$K$1131,Resultados_Dic3!$E$3:$E$99980,Produccion_UO!$J1138,Resultados_Dic3!$A$3:$A$99980,Produccion_UO!$H1138)*$J$1133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S1138" s="22">
        <f>+SUMIFS(Resultados_Dic3!N$3:N$99980,Resultados_Dic3!$F$3:$F$99980,Produccion_UO!$K1138,Resultados_Dic3!$D$3:$D$99980,Produccion_UO!$K$1131,Resultados_Dic3!$E$3:$E$99980,Produccion_UO!$J1138,Resultados_Dic3!$A$3:$A$99980,Produccion_UO!$H1138)*$J$1133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T1138" s="22">
        <f>+SUMIFS(Resultados_Dic3!O$3:O$99980,Resultados_Dic3!$F$3:$F$99980,Produccion_UO!$K1138,Resultados_Dic3!$D$3:$D$99980,Produccion_UO!$K$1131,Resultados_Dic3!$E$3:$E$99980,Produccion_UO!$J1138,Resultados_Dic3!$A$3:$A$99980,Produccion_UO!$H1138)*$J$1133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U1138" s="22">
        <f>+SUMIFS(Resultados_Dic3!P$3:P$99980,Resultados_Dic3!$F$3:$F$99980,Produccion_UO!$K1138,Resultados_Dic3!$D$3:$D$99980,Produccion_UO!$K$1131,Resultados_Dic3!$E$3:$E$99980,Produccion_UO!$J1138,Resultados_Dic3!$A$3:$A$99980,Produccion_UO!$H1138)*$J$1133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V1138" s="22">
        <f>+SUMIFS(Resultados_Dic3!Q$3:Q$99980,Resultados_Dic3!$F$3:$F$99980,Produccion_UO!$K1138,Resultados_Dic3!$D$3:$D$99980,Produccion_UO!$K$1131,Resultados_Dic3!$E$3:$E$99980,Produccion_UO!$J1138,Resultados_Dic3!$A$3:$A$99980,Produccion_UO!$H1138)*$J$1133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W1138" s="22">
        <f>+SUMIFS(Resultados_Dic3!R$3:R$99980,Resultados_Dic3!$F$3:$F$99980,Produccion_UO!$K1138,Resultados_Dic3!$D$3:$D$99980,Produccion_UO!$K$1131,Resultados_Dic3!$E$3:$E$99980,Produccion_UO!$J1138,Resultados_Dic3!$A$3:$A$99980,Produccion_UO!$H1138)*$J$1133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X1138" s="22">
        <f>+SUMIFS(Resultados_Dic3!S$3:S$99980,Resultados_Dic3!$F$3:$F$99980,Produccion_UO!$K1138,Resultados_Dic3!$D$3:$D$99980,Produccion_UO!$K$1131,Resultados_Dic3!$E$3:$E$99980,Produccion_UO!$J1138,Resultados_Dic3!$A$3:$A$99980,Produccion_UO!$H1138)*$J$1133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Y1138" s="22">
        <f>+SUMIFS(Resultados_Dic3!T$3:T$99980,Resultados_Dic3!$F$3:$F$99980,Produccion_UO!$K1138,Resultados_Dic3!$D$3:$D$99980,Produccion_UO!$K$1131,Resultados_Dic3!$E$3:$E$99980,Produccion_UO!$J1138,Resultados_Dic3!$A$3:$A$99980,Produccion_UO!$H1138)*$J$1133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Z1138" s="22">
        <f>+SUMIFS(Resultados_Dic3!U$3:U$99980,Resultados_Dic3!$F$3:$F$99980,Produccion_UO!$K1138,Resultados_Dic3!$D$3:$D$99980,Produccion_UO!$K$1131,Resultados_Dic3!$E$3:$E$99980,Produccion_UO!$J1138,Resultados_Dic3!$A$3:$A$99980,Produccion_UO!$H1138)*$J$1133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A1138" s="22">
        <f>+SUMIFS(Resultados_Dic3!V$3:V$99980,Resultados_Dic3!$F$3:$F$99980,Produccion_UO!$K1138,Resultados_Dic3!$D$3:$D$99980,Produccion_UO!$K$1131,Resultados_Dic3!$E$3:$E$99980,Produccion_UO!$J1138,Resultados_Dic3!$A$3:$A$99980,Produccion_UO!$H1138)*$J$1133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B1138" s="22">
        <f>+SUMIFS(Resultados_Dic3!W$3:W$99980,Resultados_Dic3!$F$3:$F$99980,Produccion_UO!$K1138,Resultados_Dic3!$D$3:$D$99980,Produccion_UO!$K$1131,Resultados_Dic3!$E$3:$E$99980,Produccion_UO!$J1138,Resultados_Dic3!$A$3:$A$99980,Produccion_UO!$H1138)*$J$1133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C1138" s="22">
        <f>+SUMIFS(Resultados_Dic3!X$3:X$99980,Resultados_Dic3!$F$3:$F$99980,Produccion_UO!$K1138,Resultados_Dic3!$D$3:$D$99980,Produccion_UO!$K$1131,Resultados_Dic3!$E$3:$E$99980,Produccion_UO!$J1138,Resultados_Dic3!$A$3:$A$99980,Produccion_UO!$H1138)*$J$1133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D1138" s="22">
        <f>+SUMIFS(Resultados_Dic3!Y$3:Y$99980,Resultados_Dic3!$F$3:$F$99980,Produccion_UO!$K1138,Resultados_Dic3!$D$3:$D$99980,Produccion_UO!$K$1131,Resultados_Dic3!$E$3:$E$99980,Produccion_UO!$J1138,Resultados_Dic3!$A$3:$A$99980,Produccion_UO!$H1138)*$J$1133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E1138" s="22">
        <f>+SUMIFS(Resultados_Dic3!Z$3:Z$99980,Resultados_Dic3!$F$3:$F$99980,Produccion_UO!$K1138,Resultados_Dic3!$D$3:$D$99980,Produccion_UO!$K$1131,Resultados_Dic3!$E$3:$E$99980,Produccion_UO!$J1138,Resultados_Dic3!$A$3:$A$99980,Produccion_UO!$H1138)*$J$1133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F1138" s="22">
        <f>+SUMIFS(Resultados_Dic3!AA$3:AA$99980,Resultados_Dic3!$F$3:$F$99980,Produccion_UO!$K1138,Resultados_Dic3!$D$3:$D$99980,Produccion_UO!$K$1131,Resultados_Dic3!$E$3:$E$99980,Produccion_UO!$J1138,Resultados_Dic3!$A$3:$A$99980,Produccion_UO!$H1138)*$J$1133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G1138" s="22">
        <f>+SUMIFS(Resultados_Dic3!AB$3:AB$99980,Resultados_Dic3!$F$3:$F$99980,Produccion_UO!$K1138,Resultados_Dic3!$D$3:$D$99980,Produccion_UO!$K$1131,Resultados_Dic3!$E$3:$E$99980,Produccion_UO!$J1138,Resultados_Dic3!$A$3:$A$99980,Produccion_UO!$H1138)*$J$1133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H1138" s="22">
        <f>+SUMIFS(Resultados_Dic3!AC$3:AC$99980,Resultados_Dic3!$F$3:$F$99980,Produccion_UO!$K1138,Resultados_Dic3!$D$3:$D$99980,Produccion_UO!$K$1131,Resultados_Dic3!$E$3:$E$99980,Produccion_UO!$J1138,Resultados_Dic3!$A$3:$A$99980,Produccion_UO!$H1138)*$J$1133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I1138" s="22">
        <f>+SUMIFS(Resultados_Dic3!AD$3:AD$99980,Resultados_Dic3!$F$3:$F$99980,Produccion_UO!$K1138,Resultados_Dic3!$D$3:$D$99980,Produccion_UO!$K$1131,Resultados_Dic3!$E$3:$E$99980,Produccion_UO!$J1138,Resultados_Dic3!$A$3:$A$99980,Produccion_UO!$H1138)*$J$1133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J1138" s="22">
        <f>+SUMIFS(Resultados_Dic3!AE$3:AE$99980,Resultados_Dic3!$F$3:$F$99980,Produccion_UO!$K1138,Resultados_Dic3!$D$3:$D$99980,Produccion_UO!$K$1131,Resultados_Dic3!$E$3:$E$99980,Produccion_UO!$J1138,Resultados_Dic3!$A$3:$A$99980,Produccion_UO!$H1138)*$J$1133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K1138" s="22">
        <f>+SUMIFS(Resultados_Dic3!AF$3:AF$99980,Resultados_Dic3!$F$3:$F$99980,Produccion_UO!$K1138,Resultados_Dic3!$D$3:$D$99980,Produccion_UO!$K$1131,Resultados_Dic3!$E$3:$E$99980,Produccion_UO!$J1138,Resultados_Dic3!$A$3:$A$99980,Produccion_UO!$H1138)*$J$1133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L1138" s="22">
        <f>+SUMIFS(Resultados_Dic3!AG$3:AG$99980,Resultados_Dic3!$F$3:$F$99980,Produccion_UO!$K1138,Resultados_Dic3!$D$3:$D$99980,Produccion_UO!$K$1131,Resultados_Dic3!$E$3:$E$99980,Produccion_UO!$J1138,Resultados_Dic3!$A$3:$A$99980,Produccion_UO!$H1138)*$J$1133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M1138" s="22">
        <f>+SUMIFS(Resultados_Dic3!AH$3:AH$99980,Resultados_Dic3!$F$3:$F$99980,Produccion_UO!$K1138,Resultados_Dic3!$D$3:$D$99980,Produccion_UO!$K$1131,Resultados_Dic3!$E$3:$E$99980,Produccion_UO!$J1138,Resultados_Dic3!$A$3:$A$99980,Produccion_UO!$H1138)*$J$1133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N1138" s="22">
        <f>+SUMIFS(Resultados_Dic3!AI$3:AI$99980,Resultados_Dic3!$F$3:$F$99980,Produccion_UO!$K1138,Resultados_Dic3!$D$3:$D$99980,Produccion_UO!$K$1131,Resultados_Dic3!$E$3:$E$99980,Produccion_UO!$J1138,Resultados_Dic3!$A$3:$A$99980,Produccion_UO!$H1138)*$J$1133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O1138" s="22">
        <f>+SUMIFS(Resultados_Dic3!AJ$3:AJ$99980,Resultados_Dic3!$F$3:$F$99980,Produccion_UO!$K1138,Resultados_Dic3!$D$3:$D$99980,Produccion_UO!$K$1131,Resultados_Dic3!$E$3:$E$99980,Produccion_UO!$J1138,Resultados_Dic3!$A$3:$A$99980,Produccion_UO!$H1138)*$J$1133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P1138" s="22">
        <f>+SUMIFS(Resultados_Dic3!AK$3:AK$99980,Resultados_Dic3!$F$3:$F$99980,Produccion_UO!$K1138,Resultados_Dic3!$D$3:$D$99980,Produccion_UO!$K$1131,Resultados_Dic3!$E$3:$E$99980,Produccion_UO!$J1138,Resultados_Dic3!$A$3:$A$99980,Produccion_UO!$H1138)*$J$1133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Q1138" s="22">
        <f>+SUMIFS(Resultados_Dic3!AL$3:AL$99980,Resultados_Dic3!$F$3:$F$99980,Produccion_UO!$K1138,Resultados_Dic3!$D$3:$D$99980,Produccion_UO!$K$1131,Resultados_Dic3!$E$3:$E$99980,Produccion_UO!$J1138,Resultados_Dic3!$A$3:$A$99980,Produccion_UO!$H1138)*$J$1133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R1138" s="22">
        <f>+SUMIFS(Resultados_Dic3!AM$3:AM$99980,Resultados_Dic3!$F$3:$F$99980,Produccion_UO!$K1138,Resultados_Dic3!$D$3:$D$99980,Produccion_UO!$K$1131,Resultados_Dic3!$E$3:$E$99980,Produccion_UO!$J1138,Resultados_Dic3!$A$3:$A$99980,Produccion_UO!$H1138)*$J$1133</f>
        <v>76.820131109324251</v>
      </c>
    </row>
    <row r="1139" spans="6:44" x14ac:dyDescent="0.25">
      <c r="H1139" s="17" t="str">
        <f t="shared" si="286"/>
        <v>DIC5</v>
      </c>
      <c r="K1139" s="317" t="s">
        <v>820</v>
      </c>
      <c r="L1139" s="313" t="s">
        <v>819</v>
      </c>
      <c r="M1139" s="22">
        <f>+M246</f>
        <v>0</v>
      </c>
      <c r="N1139" s="22">
        <f t="shared" ref="N1139:AR1139" si="288">+N246</f>
        <v>0</v>
      </c>
      <c r="O1139" s="22">
        <f t="shared" si="288"/>
        <v>0</v>
      </c>
      <c r="P1139" s="22">
        <f t="shared" si="288"/>
        <v>0</v>
      </c>
      <c r="Q1139" s="22">
        <f t="shared" si="288"/>
        <v>0</v>
      </c>
      <c r="R1139" s="22">
        <f t="shared" si="288"/>
        <v>0</v>
      </c>
      <c r="S1139" s="22">
        <f t="shared" si="288"/>
        <v>0</v>
      </c>
      <c r="T1139" s="22">
        <f t="shared" si="288"/>
        <v>0</v>
      </c>
      <c r="U1139" s="22">
        <f t="shared" si="288"/>
        <v>0</v>
      </c>
      <c r="V1139" s="22">
        <f t="shared" si="288"/>
        <v>0</v>
      </c>
      <c r="W1139" s="22">
        <f t="shared" si="288"/>
        <v>0</v>
      </c>
      <c r="X1139" s="22">
        <f t="shared" si="288"/>
        <v>0</v>
      </c>
      <c r="Y1139" s="22">
        <f t="shared" si="288"/>
        <v>0</v>
      </c>
      <c r="Z1139" s="22">
        <f t="shared" si="288"/>
        <v>0</v>
      </c>
      <c r="AA1139" s="22">
        <f t="shared" si="288"/>
        <v>0</v>
      </c>
      <c r="AB1139" s="22">
        <f t="shared" si="288"/>
        <v>0</v>
      </c>
      <c r="AC1139" s="22">
        <f t="shared" si="288"/>
        <v>0</v>
      </c>
      <c r="AD1139" s="22">
        <f t="shared" si="288"/>
        <v>0</v>
      </c>
      <c r="AE1139" s="22">
        <f t="shared" si="288"/>
        <v>0</v>
      </c>
      <c r="AF1139" s="22">
        <f t="shared" si="288"/>
        <v>0</v>
      </c>
      <c r="AG1139" s="22">
        <f t="shared" si="288"/>
        <v>0</v>
      </c>
      <c r="AH1139" s="22">
        <f t="shared" si="288"/>
        <v>0</v>
      </c>
      <c r="AI1139" s="22">
        <f t="shared" si="288"/>
        <v>0</v>
      </c>
      <c r="AJ1139" s="22">
        <f t="shared" si="288"/>
        <v>0</v>
      </c>
      <c r="AK1139" s="22">
        <f t="shared" si="288"/>
        <v>0</v>
      </c>
      <c r="AL1139" s="22">
        <f t="shared" si="288"/>
        <v>0</v>
      </c>
      <c r="AM1139" s="22">
        <f t="shared" si="288"/>
        <v>0</v>
      </c>
      <c r="AN1139" s="22">
        <f t="shared" si="288"/>
        <v>0</v>
      </c>
      <c r="AO1139" s="22">
        <f t="shared" si="288"/>
        <v>0</v>
      </c>
      <c r="AP1139" s="22">
        <f t="shared" si="288"/>
        <v>0</v>
      </c>
      <c r="AQ1139" s="22">
        <f t="shared" si="288"/>
        <v>0</v>
      </c>
      <c r="AR1139" s="22">
        <f t="shared" si="288"/>
        <v>0</v>
      </c>
    </row>
    <row r="1140" spans="6:44" x14ac:dyDescent="0.25">
      <c r="H1140" s="17" t="str">
        <f t="shared" si="286"/>
        <v>DIC5</v>
      </c>
      <c r="J1140" s="24" t="s">
        <v>64</v>
      </c>
      <c r="K1140" s="317" t="s">
        <v>244</v>
      </c>
      <c r="L1140" s="313" t="s">
        <v>698</v>
      </c>
      <c r="M1140" s="22">
        <f>+SUMIFS(Resultados_Dic3!H$3:H$99980,Resultados_Dic3!$F$3:$F$99980,Produccion_UO!$K1140,Resultados_Dic3!$D$3:$D$99980,Produccion_UO!$K$1131,Resultados_Dic3!$E$3:$E$99980,Produccion_UO!$J1140,Resultados_Dic3!$A$3:$A$99980,Produccion_UO!$H1140)*$J$1133</f>
        <v>130.18892996061945</v>
      </c>
      <c r="N1140" s="22">
        <f>+SUMIFS(Resultados_Dic3!I$3:I$99980,Resultados_Dic3!$F$3:$F$99980,Produccion_UO!$K1140,Resultados_Dic3!$D$3:$D$99980,Produccion_UO!$K$1131,Resultados_Dic3!$E$3:$E$99980,Produccion_UO!$J1140,Resultados_Dic3!$A$3:$A$99980,Produccion_UO!$H1140)*$J$1133</f>
        <v>132.88526491266217</v>
      </c>
      <c r="O1140" s="22">
        <f>+SUMIFS(Resultados_Dic3!J$3:J$99980,Resultados_Dic3!$F$3:$F$99980,Produccion_UO!$K1140,Resultados_Dic3!$D$3:$D$99980,Produccion_UO!$K$1131,Resultados_Dic3!$E$3:$E$99980,Produccion_UO!$J1140,Resultados_Dic3!$A$3:$A$99980,Produccion_UO!$H1140)*$J$1133</f>
        <v>136.62705477519461</v>
      </c>
      <c r="P1140" s="22">
        <f>+SUMIFS(Resultados_Dic3!K$3:K$99980,Resultados_Dic3!$F$3:$F$99980,Produccion_UO!$K1140,Resultados_Dic3!$D$3:$D$99980,Produccion_UO!$K$1131,Resultados_Dic3!$E$3:$E$99980,Produccion_UO!$J1140,Resultados_Dic3!$A$3:$A$99980,Produccion_UO!$H1140)*$J$1133</f>
        <v>140.37318345292698</v>
      </c>
      <c r="Q1140" s="22">
        <f>+SUMIFS(Resultados_Dic3!L$3:L$99980,Resultados_Dic3!$F$3:$F$99980,Produccion_UO!$K1140,Resultados_Dic3!$D$3:$D$99980,Produccion_UO!$K$1131,Resultados_Dic3!$E$3:$E$99980,Produccion_UO!$J1140,Resultados_Dic3!$A$3:$A$99980,Produccion_UO!$H1140)*$J$1133</f>
        <v>144.12365094586022</v>
      </c>
      <c r="R1140" s="22">
        <f>+SUMIFS(Resultados_Dic3!M$3:M$99980,Resultados_Dic3!$F$3:$F$99980,Produccion_UO!$K1140,Resultados_Dic3!$D$3:$D$99980,Produccion_UO!$K$1131,Resultados_Dic3!$E$3:$E$99980,Produccion_UO!$J1140,Resultados_Dic3!$A$3:$A$99980,Produccion_UO!$H1140)*$J$1133</f>
        <v>147.87845725399384</v>
      </c>
      <c r="S1140" s="22">
        <f>+SUMIFS(Resultados_Dic3!N$3:N$99980,Resultados_Dic3!$F$3:$F$99980,Produccion_UO!$K1140,Resultados_Dic3!$D$3:$D$99980,Produccion_UO!$K$1131,Resultados_Dic3!$E$3:$E$99980,Produccion_UO!$J1140,Resultados_Dic3!$A$3:$A$99980,Produccion_UO!$H1140)*$J$1133</f>
        <v>151.63760237732839</v>
      </c>
      <c r="T1140" s="22">
        <f>+SUMIFS(Resultados_Dic3!O$3:O$99980,Resultados_Dic3!$F$3:$F$99980,Produccion_UO!$K1140,Resultados_Dic3!$D$3:$D$99980,Produccion_UO!$K$1131,Resultados_Dic3!$E$3:$E$99980,Produccion_UO!$J1140,Resultados_Dic3!$A$3:$A$99980,Produccion_UO!$H1140)*$J$1133</f>
        <v>154.20018169722451</v>
      </c>
      <c r="U1140" s="22">
        <f>+SUMIFS(Resultados_Dic3!P$3:P$99980,Resultados_Dic3!$F$3:$F$99980,Produccion_UO!$K1140,Resultados_Dic3!$D$3:$D$99980,Produccion_UO!$K$1131,Resultados_Dic3!$E$3:$E$99980,Produccion_UO!$J1140,Resultados_Dic3!$A$3:$A$99980,Produccion_UO!$H1140)*$J$1133</f>
        <v>156.75880217788264</v>
      </c>
      <c r="V1140" s="22">
        <f>+SUMIFS(Resultados_Dic3!Q$3:Q$99980,Resultados_Dic3!$F$3:$F$99980,Produccion_UO!$K1140,Resultados_Dic3!$D$3:$D$99980,Produccion_UO!$K$1131,Resultados_Dic3!$E$3:$E$99980,Produccion_UO!$J1140,Resultados_Dic3!$A$3:$A$99980,Produccion_UO!$H1140)*$J$1133</f>
        <v>159.31346381930226</v>
      </c>
      <c r="W1140" s="22">
        <f>+SUMIFS(Resultados_Dic3!R$3:R$99980,Resultados_Dic3!$F$3:$F$99980,Produccion_UO!$K1140,Resultados_Dic3!$D$3:$D$99980,Produccion_UO!$K$1131,Resultados_Dic3!$E$3:$E$99980,Produccion_UO!$J1140,Resultados_Dic3!$A$3:$A$99980,Produccion_UO!$H1140)*$J$1133</f>
        <v>161.86416662148341</v>
      </c>
      <c r="X1140" s="22">
        <f>+SUMIFS(Resultados_Dic3!S$3:S$99980,Resultados_Dic3!$F$3:$F$99980,Produccion_UO!$K1140,Resultados_Dic3!$D$3:$D$99980,Produccion_UO!$K$1131,Resultados_Dic3!$E$3:$E$99980,Produccion_UO!$J1140,Resultados_Dic3!$A$3:$A$99980,Produccion_UO!$H1140)*$J$1133</f>
        <v>164.41091058442655</v>
      </c>
      <c r="Y1140" s="22">
        <f>+SUMIFS(Resultados_Dic3!T$3:T$99980,Resultados_Dic3!$F$3:$F$99980,Produccion_UO!$K1140,Resultados_Dic3!$D$3:$D$99980,Produccion_UO!$K$1131,Resultados_Dic3!$E$3:$E$99980,Produccion_UO!$J1140,Resultados_Dic3!$A$3:$A$99980,Produccion_UO!$H1140)*$J$1133</f>
        <v>165.73502698180522</v>
      </c>
      <c r="Z1140" s="22">
        <f>+SUMIFS(Resultados_Dic3!U$3:U$99980,Resultados_Dic3!$F$3:$F$99980,Produccion_UO!$K1140,Resultados_Dic3!$D$3:$D$99980,Produccion_UO!$K$1131,Resultados_Dic3!$E$3:$E$99980,Produccion_UO!$J1140,Resultados_Dic3!$A$3:$A$99980,Produccion_UO!$H1140)*$J$1133</f>
        <v>167.04308068676332</v>
      </c>
      <c r="AA1140" s="22">
        <f>+SUMIFS(Resultados_Dic3!V$3:V$99980,Resultados_Dic3!$F$3:$F$99980,Produccion_UO!$K1140,Resultados_Dic3!$D$3:$D$99980,Produccion_UO!$K$1131,Resultados_Dic3!$E$3:$E$99980,Produccion_UO!$J1140,Resultados_Dic3!$A$3:$A$99980,Produccion_UO!$H1140)*$J$1133</f>
        <v>168.33507169930226</v>
      </c>
      <c r="AB1140" s="22">
        <f>+SUMIFS(Resultados_Dic3!W$3:W$99980,Resultados_Dic3!$F$3:$F$99980,Produccion_UO!$K1140,Resultados_Dic3!$D$3:$D$99980,Produccion_UO!$K$1131,Resultados_Dic3!$E$3:$E$99980,Produccion_UO!$J1140,Resultados_Dic3!$A$3:$A$99980,Produccion_UO!$H1140)*$J$1133</f>
        <v>169.6110000194216</v>
      </c>
      <c r="AC1140" s="22">
        <f>+SUMIFS(Resultados_Dic3!X$3:X$99980,Resultados_Dic3!$F$3:$F$99980,Produccion_UO!$K1140,Resultados_Dic3!$D$3:$D$99980,Produccion_UO!$K$1131,Resultados_Dic3!$E$3:$E$99980,Produccion_UO!$J1140,Resultados_Dic3!$A$3:$A$99980,Produccion_UO!$H1140)*$J$1133</f>
        <v>170.87086564712135</v>
      </c>
      <c r="AD1140" s="22">
        <f>+SUMIFS(Resultados_Dic3!Y$3:Y$99980,Resultados_Dic3!$F$3:$F$99980,Produccion_UO!$K1140,Resultados_Dic3!$D$3:$D$99980,Produccion_UO!$K$1131,Resultados_Dic3!$E$3:$E$99980,Produccion_UO!$J1140,Resultados_Dic3!$A$3:$A$99980,Produccion_UO!$H1140)*$J$1133</f>
        <v>171.30902872669273</v>
      </c>
      <c r="AE1140" s="22">
        <f>+SUMIFS(Resultados_Dic3!Z$3:Z$99980,Resultados_Dic3!$F$3:$F$99980,Produccion_UO!$K1140,Resultados_Dic3!$D$3:$D$99980,Produccion_UO!$K$1131,Resultados_Dic3!$E$3:$E$99980,Produccion_UO!$J1140,Resultados_Dic3!$A$3:$A$99980,Produccion_UO!$H1140)*$J$1133</f>
        <v>171.71414104611677</v>
      </c>
      <c r="AF1140" s="22">
        <f>+SUMIFS(Resultados_Dic3!AA$3:AA$99980,Resultados_Dic3!$F$3:$F$99980,Produccion_UO!$K1140,Resultados_Dic3!$D$3:$D$99980,Produccion_UO!$K$1131,Resultados_Dic3!$E$3:$E$99980,Produccion_UO!$J1140,Resultados_Dic3!$A$3:$A$99980,Produccion_UO!$H1140)*$J$1133</f>
        <v>172.08620260539294</v>
      </c>
      <c r="AG1140" s="22">
        <f>+SUMIFS(Resultados_Dic3!AB$3:AB$99980,Resultados_Dic3!$F$3:$F$99980,Produccion_UO!$K1140,Resultados_Dic3!$D$3:$D$99980,Produccion_UO!$K$1131,Resultados_Dic3!$E$3:$E$99980,Produccion_UO!$J1140,Resultados_Dic3!$A$3:$A$99980,Produccion_UO!$H1140)*$J$1133</f>
        <v>172.42521340452126</v>
      </c>
      <c r="AH1140" s="22">
        <f>+SUMIFS(Resultados_Dic3!AC$3:AC$99980,Resultados_Dic3!$F$3:$F$99980,Produccion_UO!$K1140,Resultados_Dic3!$D$3:$D$99980,Produccion_UO!$K$1131,Resultados_Dic3!$E$3:$E$99980,Produccion_UO!$J1140,Resultados_Dic3!$A$3:$A$99980,Produccion_UO!$H1140)*$J$1133</f>
        <v>172.7311734435022</v>
      </c>
      <c r="AI1140" s="22">
        <f>+SUMIFS(Resultados_Dic3!AD$3:AD$99980,Resultados_Dic3!$F$3:$F$99980,Produccion_UO!$K1140,Resultados_Dic3!$D$3:$D$99980,Produccion_UO!$K$1131,Resultados_Dic3!$E$3:$E$99980,Produccion_UO!$J1140,Resultados_Dic3!$A$3:$A$99980,Produccion_UO!$H1140)*$J$1133</f>
        <v>172.1779802163079</v>
      </c>
      <c r="AJ1140" s="22">
        <f>+SUMIFS(Resultados_Dic3!AE$3:AE$99980,Resultados_Dic3!$F$3:$F$99980,Produccion_UO!$K1140,Resultados_Dic3!$D$3:$D$99980,Produccion_UO!$K$1131,Resultados_Dic3!$E$3:$E$99980,Produccion_UO!$J1140,Resultados_Dic3!$A$3:$A$99980,Produccion_UO!$H1140)*$J$1133</f>
        <v>171.57947787441231</v>
      </c>
      <c r="AK1140" s="22">
        <f>+SUMIFS(Resultados_Dic3!AF$3:AF$99980,Resultados_Dic3!$F$3:$F$99980,Produccion_UO!$K1140,Resultados_Dic3!$D$3:$D$99980,Produccion_UO!$K$1131,Resultados_Dic3!$E$3:$E$99980,Produccion_UO!$J1140,Resultados_Dic3!$A$3:$A$99980,Produccion_UO!$H1140)*$J$1133</f>
        <v>170.93566641781547</v>
      </c>
      <c r="AL1140" s="22">
        <f>+SUMIFS(Resultados_Dic3!AG$3:AG$99980,Resultados_Dic3!$F$3:$F$99980,Produccion_UO!$K1140,Resultados_Dic3!$D$3:$D$99980,Produccion_UO!$K$1131,Resultados_Dic3!$E$3:$E$99980,Produccion_UO!$J1140,Resultados_Dic3!$A$3:$A$99980,Produccion_UO!$H1140)*$J$1133</f>
        <v>170.24654584651734</v>
      </c>
      <c r="AM1140" s="22">
        <f>+SUMIFS(Resultados_Dic3!AH$3:AH$99980,Resultados_Dic3!$F$3:$F$99980,Produccion_UO!$K1140,Resultados_Dic3!$D$3:$D$99980,Produccion_UO!$K$1131,Resultados_Dic3!$E$3:$E$99980,Produccion_UO!$J1140,Resultados_Dic3!$A$3:$A$99980,Produccion_UO!$H1140)*$J$1133</f>
        <v>169.51211616051799</v>
      </c>
      <c r="AN1140" s="22">
        <f>+SUMIFS(Resultados_Dic3!AI$3:AI$99980,Resultados_Dic3!$F$3:$F$99980,Produccion_UO!$K1140,Resultados_Dic3!$D$3:$D$99980,Produccion_UO!$K$1131,Resultados_Dic3!$E$3:$E$99980,Produccion_UO!$J1140,Resultados_Dic3!$A$3:$A$99980,Produccion_UO!$H1140)*$J$1133</f>
        <v>168.88747101263607</v>
      </c>
      <c r="AO1140" s="22">
        <f>+SUMIFS(Resultados_Dic3!AJ$3:AJ$99980,Resultados_Dic3!$F$3:$F$99980,Produccion_UO!$K1140,Resultados_Dic3!$D$3:$D$99980,Produccion_UO!$K$1131,Resultados_Dic3!$E$3:$E$99980,Produccion_UO!$J1140,Resultados_Dic3!$A$3:$A$99980,Produccion_UO!$H1140)*$J$1133</f>
        <v>168.20607303582952</v>
      </c>
      <c r="AP1140" s="22">
        <f>+SUMIFS(Resultados_Dic3!AK$3:AK$99980,Resultados_Dic3!$F$3:$F$99980,Produccion_UO!$K1140,Resultados_Dic3!$D$3:$D$99980,Produccion_UO!$K$1131,Resultados_Dic3!$E$3:$E$99980,Produccion_UO!$J1140,Resultados_Dic3!$A$3:$A$99980,Produccion_UO!$H1140)*$J$1133</f>
        <v>167.46792223009879</v>
      </c>
      <c r="AQ1140" s="22">
        <f>+SUMIFS(Resultados_Dic3!AL$3:AL$99980,Resultados_Dic3!$F$3:$F$99980,Produccion_UO!$K1140,Resultados_Dic3!$D$3:$D$99980,Produccion_UO!$K$1131,Resultados_Dic3!$E$3:$E$99980,Produccion_UO!$J1140,Resultados_Dic3!$A$3:$A$99980,Produccion_UO!$H1140)*$J$1133</f>
        <v>166.67301859544395</v>
      </c>
      <c r="AR1140" s="22">
        <f>+SUMIFS(Resultados_Dic3!AM$3:AM$99980,Resultados_Dic3!$F$3:$F$99980,Produccion_UO!$K1140,Resultados_Dic3!$D$3:$D$99980,Produccion_UO!$K$1131,Resultados_Dic3!$E$3:$E$99980,Produccion_UO!$J1140,Resultados_Dic3!$A$3:$A$99980,Produccion_UO!$H1140)*$J$1133</f>
        <v>165.82136213186439</v>
      </c>
    </row>
    <row r="1142" spans="6:44" s="15" customFormat="1" x14ac:dyDescent="0.25">
      <c r="F1142" s="96"/>
      <c r="H1142" s="12"/>
      <c r="I1142" s="319" t="s">
        <v>513</v>
      </c>
      <c r="J1142" s="115">
        <f>+Produccion_C!$H$19</f>
        <v>0.51946683001047056</v>
      </c>
      <c r="K1142" s="318" t="s">
        <v>33</v>
      </c>
      <c r="L1142" s="314" t="s">
        <v>821</v>
      </c>
      <c r="M1142" s="135">
        <f>+M1143+M1145-M1144-M1148-M1149</f>
        <v>0</v>
      </c>
      <c r="N1142" s="135">
        <f t="shared" ref="N1142" si="289">+N1143+N1145-N1144-N1148-N1149</f>
        <v>0</v>
      </c>
      <c r="O1142" s="135">
        <f t="shared" ref="O1142" si="290">+O1143+O1145-O1144-O1148-O1149</f>
        <v>0</v>
      </c>
      <c r="P1142" s="135">
        <f t="shared" ref="P1142" si="291">+P1143+P1145-P1144-P1148-P1149</f>
        <v>0</v>
      </c>
      <c r="Q1142" s="135">
        <f t="shared" ref="Q1142" si="292">+Q1143+Q1145-Q1144-Q1148-Q1149</f>
        <v>0</v>
      </c>
      <c r="R1142" s="135">
        <f t="shared" ref="R1142" si="293">+R1143+R1145-R1144-R1148-R1149</f>
        <v>0</v>
      </c>
      <c r="S1142" s="135">
        <f t="shared" ref="S1142" si="294">+S1143+S1145-S1144-S1148-S1149</f>
        <v>0</v>
      </c>
      <c r="T1142" s="135">
        <f t="shared" ref="T1142" si="295">+T1143+T1145-T1144-T1148-T1149</f>
        <v>0</v>
      </c>
      <c r="U1142" s="135">
        <f t="shared" ref="U1142" si="296">+U1143+U1145-U1144-U1148-U1149</f>
        <v>0</v>
      </c>
      <c r="V1142" s="135">
        <f t="shared" ref="V1142" si="297">+V1143+V1145-V1144-V1148-V1149</f>
        <v>0</v>
      </c>
      <c r="W1142" s="135">
        <f t="shared" ref="W1142" si="298">+W1143+W1145-W1144-W1148-W1149</f>
        <v>0</v>
      </c>
      <c r="X1142" s="135">
        <f t="shared" ref="X1142" si="299">+X1143+X1145-X1144-X1148-X1149</f>
        <v>0</v>
      </c>
      <c r="Y1142" s="135">
        <f t="shared" ref="Y1142" si="300">+Y1143+Y1145-Y1144-Y1148-Y1149</f>
        <v>0</v>
      </c>
      <c r="Z1142" s="135">
        <f t="shared" ref="Z1142" si="301">+Z1143+Z1145-Z1144-Z1148-Z1149</f>
        <v>0</v>
      </c>
      <c r="AA1142" s="135">
        <f t="shared" ref="AA1142" si="302">+AA1143+AA1145-AA1144-AA1148-AA1149</f>
        <v>0</v>
      </c>
      <c r="AB1142" s="135">
        <f t="shared" ref="AB1142" si="303">+AB1143+AB1145-AB1144-AB1148-AB1149</f>
        <v>0</v>
      </c>
      <c r="AC1142" s="135">
        <f t="shared" ref="AC1142" si="304">+AC1143+AC1145-AC1144-AC1148-AC1149</f>
        <v>0</v>
      </c>
      <c r="AD1142" s="135">
        <f t="shared" ref="AD1142" si="305">+AD1143+AD1145-AD1144-AD1148-AD1149</f>
        <v>0</v>
      </c>
      <c r="AE1142" s="135">
        <f t="shared" ref="AE1142" si="306">+AE1143+AE1145-AE1144-AE1148-AE1149</f>
        <v>-2.6419599403556659E-3</v>
      </c>
      <c r="AF1142" s="135">
        <f t="shared" ref="AF1142" si="307">+AF1143+AF1145-AF1144-AF1148-AF1149</f>
        <v>-2.6627386135631443E-3</v>
      </c>
      <c r="AG1142" s="135">
        <f t="shared" ref="AG1142" si="308">+AG1143+AG1145-AG1144-AG1148-AG1149</f>
        <v>-2.6824944721285352E-3</v>
      </c>
      <c r="AH1142" s="135">
        <f t="shared" ref="AH1142" si="309">+AH1143+AH1145-AH1144-AH1148-AH1149</f>
        <v>-2.701227516066836E-3</v>
      </c>
      <c r="AI1142" s="135">
        <f t="shared" ref="AI1142" si="310">+AI1143+AI1145-AI1144-AI1148-AI1149</f>
        <v>-2.7445084526821406E-3</v>
      </c>
      <c r="AJ1142" s="135">
        <f t="shared" ref="AJ1142" si="311">+AJ1143+AJ1145-AJ1144-AJ1148-AJ1149</f>
        <v>-2.7869275941966917E-3</v>
      </c>
      <c r="AK1142" s="135">
        <f t="shared" ref="AK1142" si="312">+AK1143+AK1145-AK1144-AK1148-AK1149</f>
        <v>-2.8284849405924959E-3</v>
      </c>
      <c r="AL1142" s="135">
        <f t="shared" ref="AL1142" si="313">+AL1143+AL1145-AL1144-AL1148-AL1149</f>
        <v>-2.8691804918898533E-3</v>
      </c>
      <c r="AM1142" s="135">
        <f t="shared" ref="AM1142" si="314">+AM1143+AM1145-AM1144-AM1148-AM1149</f>
        <v>-2.9090142480675441E-3</v>
      </c>
      <c r="AN1142" s="135">
        <f t="shared" ref="AN1142" si="315">+AN1143+AN1145-AN1144-AN1148-AN1149</f>
        <v>-2.9629819163424307E-3</v>
      </c>
      <c r="AO1142" s="135">
        <f t="shared" ref="AO1142" si="316">+AO1143+AO1145-AO1144-AO1148-AO1149</f>
        <v>-3.0159390919834547E-3</v>
      </c>
      <c r="AP1142" s="135">
        <f t="shared" ref="AP1142" si="317">+AP1143+AP1145-AP1144-AP1148-AP1149</f>
        <v>-3.0678857750005275E-3</v>
      </c>
      <c r="AQ1142" s="135">
        <f t="shared" ref="AQ1142" si="318">+AQ1143+AQ1145-AQ1144-AQ1148-AQ1149</f>
        <v>-3.1188219653756595E-3</v>
      </c>
      <c r="AR1142" s="135">
        <f t="shared" ref="AR1142" si="319">+AR1143+AR1145-AR1144-AR1148-AR1149</f>
        <v>-3.168747663114617E-3</v>
      </c>
    </row>
    <row r="1143" spans="6:44" x14ac:dyDescent="0.25">
      <c r="H1143" s="17" t="str">
        <f t="shared" ref="H1143:H1149" si="320">+$B$1</f>
        <v>DIC5</v>
      </c>
      <c r="I1143" s="24"/>
      <c r="J1143" s="24" t="s">
        <v>34</v>
      </c>
      <c r="K1143" s="315" t="s">
        <v>178</v>
      </c>
      <c r="L1143" s="230" t="s">
        <v>738</v>
      </c>
      <c r="M1143" s="22">
        <f>+SUMIFS(Resultados_Dic3!H$3:H$99980,Resultados_Dic3!$F$3:$F$99980,Produccion_UO!$K1143,Resultados_Dic3!$D$3:$D$99980,Produccion_UO!$K$1131,Resultados_Dic3!$E$3:$E$99980,Produccion_UO!$J1143,Resultados_Dic3!$A$3:$A$99980,Produccion_UO!$H1143)*$J$1142</f>
        <v>0</v>
      </c>
      <c r="N1143" s="22">
        <f>+SUMIFS(Resultados_Dic3!I$3:I$99980,Resultados_Dic3!$F$3:$F$99980,Produccion_UO!$K1143,Resultados_Dic3!$D$3:$D$99980,Produccion_UO!$K$1131,Resultados_Dic3!$E$3:$E$99980,Produccion_UO!$J1143,Resultados_Dic3!$A$3:$A$99980,Produccion_UO!$H1143)*$J$1142</f>
        <v>0</v>
      </c>
      <c r="O1143" s="22">
        <f>+SUMIFS(Resultados_Dic3!J$3:J$99980,Resultados_Dic3!$F$3:$F$99980,Produccion_UO!$K1143,Resultados_Dic3!$D$3:$D$99980,Produccion_UO!$K$1131,Resultados_Dic3!$E$3:$E$99980,Produccion_UO!$J1143,Resultados_Dic3!$A$3:$A$99980,Produccion_UO!$H1143)*$J$1142</f>
        <v>0</v>
      </c>
      <c r="P1143" s="22">
        <f>+SUMIFS(Resultados_Dic3!K$3:K$99980,Resultados_Dic3!$F$3:$F$99980,Produccion_UO!$K1143,Resultados_Dic3!$D$3:$D$99980,Produccion_UO!$K$1131,Resultados_Dic3!$E$3:$E$99980,Produccion_UO!$J1143,Resultados_Dic3!$A$3:$A$99980,Produccion_UO!$H1143)*$J$1142</f>
        <v>0</v>
      </c>
      <c r="Q1143" s="22">
        <f>+SUMIFS(Resultados_Dic3!L$3:L$99980,Resultados_Dic3!$F$3:$F$99980,Produccion_UO!$K1143,Resultados_Dic3!$D$3:$D$99980,Produccion_UO!$K$1131,Resultados_Dic3!$E$3:$E$99980,Produccion_UO!$J1143,Resultados_Dic3!$A$3:$A$99980,Produccion_UO!$H1143)*$J$1142</f>
        <v>0</v>
      </c>
      <c r="R1143" s="22">
        <f>+SUMIFS(Resultados_Dic3!M$3:M$99980,Resultados_Dic3!$F$3:$F$99980,Produccion_UO!$K1143,Resultados_Dic3!$D$3:$D$99980,Produccion_UO!$K$1131,Resultados_Dic3!$E$3:$E$99980,Produccion_UO!$J1143,Resultados_Dic3!$A$3:$A$99980,Produccion_UO!$H1143)*$J$1142</f>
        <v>0</v>
      </c>
      <c r="S1143" s="22">
        <f>+SUMIFS(Resultados_Dic3!N$3:N$99980,Resultados_Dic3!$F$3:$F$99980,Produccion_UO!$K1143,Resultados_Dic3!$D$3:$D$99980,Produccion_UO!$K$1131,Resultados_Dic3!$E$3:$E$99980,Produccion_UO!$J1143,Resultados_Dic3!$A$3:$A$99980,Produccion_UO!$H1143)*$J$1142</f>
        <v>0</v>
      </c>
      <c r="T1143" s="22">
        <f>+SUMIFS(Resultados_Dic3!O$3:O$99980,Resultados_Dic3!$F$3:$F$99980,Produccion_UO!$K1143,Resultados_Dic3!$D$3:$D$99980,Produccion_UO!$K$1131,Resultados_Dic3!$E$3:$E$99980,Produccion_UO!$J1143,Resultados_Dic3!$A$3:$A$99980,Produccion_UO!$H1143)*$J$1142</f>
        <v>0</v>
      </c>
      <c r="U1143" s="22">
        <f>+SUMIFS(Resultados_Dic3!P$3:P$99980,Resultados_Dic3!$F$3:$F$99980,Produccion_UO!$K1143,Resultados_Dic3!$D$3:$D$99980,Produccion_UO!$K$1131,Resultados_Dic3!$E$3:$E$99980,Produccion_UO!$J1143,Resultados_Dic3!$A$3:$A$99980,Produccion_UO!$H1143)*$J$1142</f>
        <v>0</v>
      </c>
      <c r="V1143" s="22">
        <f>+SUMIFS(Resultados_Dic3!Q$3:Q$99980,Resultados_Dic3!$F$3:$F$99980,Produccion_UO!$K1143,Resultados_Dic3!$D$3:$D$99980,Produccion_UO!$K$1131,Resultados_Dic3!$E$3:$E$99980,Produccion_UO!$J1143,Resultados_Dic3!$A$3:$A$99980,Produccion_UO!$H1143)*$J$1142</f>
        <v>0</v>
      </c>
      <c r="W1143" s="22">
        <f>+SUMIFS(Resultados_Dic3!R$3:R$99980,Resultados_Dic3!$F$3:$F$99980,Produccion_UO!$K1143,Resultados_Dic3!$D$3:$D$99980,Produccion_UO!$K$1131,Resultados_Dic3!$E$3:$E$99980,Produccion_UO!$J1143,Resultados_Dic3!$A$3:$A$99980,Produccion_UO!$H1143)*$J$1142</f>
        <v>0</v>
      </c>
      <c r="X1143" s="22">
        <f>+SUMIFS(Resultados_Dic3!S$3:S$99980,Resultados_Dic3!$F$3:$F$99980,Produccion_UO!$K1143,Resultados_Dic3!$D$3:$D$99980,Produccion_UO!$K$1131,Resultados_Dic3!$E$3:$E$99980,Produccion_UO!$J1143,Resultados_Dic3!$A$3:$A$99980,Produccion_UO!$H1143)*$J$1142</f>
        <v>0</v>
      </c>
      <c r="Y1143" s="22">
        <f>+SUMIFS(Resultados_Dic3!T$3:T$99980,Resultados_Dic3!$F$3:$F$99980,Produccion_UO!$K1143,Resultados_Dic3!$D$3:$D$99980,Produccion_UO!$K$1131,Resultados_Dic3!$E$3:$E$99980,Produccion_UO!$J1143,Resultados_Dic3!$A$3:$A$99980,Produccion_UO!$H1143)*$J$1142</f>
        <v>0</v>
      </c>
      <c r="Z1143" s="22">
        <f>+SUMIFS(Resultados_Dic3!U$3:U$99980,Resultados_Dic3!$F$3:$F$99980,Produccion_UO!$K1143,Resultados_Dic3!$D$3:$D$99980,Produccion_UO!$K$1131,Resultados_Dic3!$E$3:$E$99980,Produccion_UO!$J1143,Resultados_Dic3!$A$3:$A$99980,Produccion_UO!$H1143)*$J$1142</f>
        <v>0</v>
      </c>
      <c r="AA1143" s="22">
        <f>+SUMIFS(Resultados_Dic3!V$3:V$99980,Resultados_Dic3!$F$3:$F$99980,Produccion_UO!$K1143,Resultados_Dic3!$D$3:$D$99980,Produccion_UO!$K$1131,Resultados_Dic3!$E$3:$E$99980,Produccion_UO!$J1143,Resultados_Dic3!$A$3:$A$99980,Produccion_UO!$H1143)*$J$1142</f>
        <v>0</v>
      </c>
      <c r="AB1143" s="22">
        <f>+SUMIFS(Resultados_Dic3!W$3:W$99980,Resultados_Dic3!$F$3:$F$99980,Produccion_UO!$K1143,Resultados_Dic3!$D$3:$D$99980,Produccion_UO!$K$1131,Resultados_Dic3!$E$3:$E$99980,Produccion_UO!$J1143,Resultados_Dic3!$A$3:$A$99980,Produccion_UO!$H1143)*$J$1142</f>
        <v>0</v>
      </c>
      <c r="AC1143" s="22">
        <f>+SUMIFS(Resultados_Dic3!X$3:X$99980,Resultados_Dic3!$F$3:$F$99980,Produccion_UO!$K1143,Resultados_Dic3!$D$3:$D$99980,Produccion_UO!$K$1131,Resultados_Dic3!$E$3:$E$99980,Produccion_UO!$J1143,Resultados_Dic3!$A$3:$A$99980,Produccion_UO!$H1143)*$J$1142</f>
        <v>0</v>
      </c>
      <c r="AD1143" s="22">
        <f>+SUMIFS(Resultados_Dic3!Y$3:Y$99980,Resultados_Dic3!$F$3:$F$99980,Produccion_UO!$K1143,Resultados_Dic3!$D$3:$D$99980,Produccion_UO!$K$1131,Resultados_Dic3!$E$3:$E$99980,Produccion_UO!$J1143,Resultados_Dic3!$A$3:$A$99980,Produccion_UO!$H1143)*$J$1142</f>
        <v>0</v>
      </c>
      <c r="AE1143" s="22">
        <f>+SUMIFS(Resultados_Dic3!Z$3:Z$99980,Resultados_Dic3!$F$3:$F$99980,Produccion_UO!$K1143,Resultados_Dic3!$D$3:$D$99980,Produccion_UO!$K$1131,Resultados_Dic3!$E$3:$E$99980,Produccion_UO!$J1143,Resultados_Dic3!$A$3:$A$99980,Produccion_UO!$H1143)*$J$1142</f>
        <v>0</v>
      </c>
      <c r="AF1143" s="22">
        <f>+SUMIFS(Resultados_Dic3!AA$3:AA$99980,Resultados_Dic3!$F$3:$F$99980,Produccion_UO!$K1143,Resultados_Dic3!$D$3:$D$99980,Produccion_UO!$K$1131,Resultados_Dic3!$E$3:$E$99980,Produccion_UO!$J1143,Resultados_Dic3!$A$3:$A$99980,Produccion_UO!$H1143)*$J$1142</f>
        <v>0</v>
      </c>
      <c r="AG1143" s="22">
        <f>+SUMIFS(Resultados_Dic3!AB$3:AB$99980,Resultados_Dic3!$F$3:$F$99980,Produccion_UO!$K1143,Resultados_Dic3!$D$3:$D$99980,Produccion_UO!$K$1131,Resultados_Dic3!$E$3:$E$99980,Produccion_UO!$J1143,Resultados_Dic3!$A$3:$A$99980,Produccion_UO!$H1143)*$J$1142</f>
        <v>0</v>
      </c>
      <c r="AH1143" s="22">
        <f>+SUMIFS(Resultados_Dic3!AC$3:AC$99980,Resultados_Dic3!$F$3:$F$99980,Produccion_UO!$K1143,Resultados_Dic3!$D$3:$D$99980,Produccion_UO!$K$1131,Resultados_Dic3!$E$3:$E$99980,Produccion_UO!$J1143,Resultados_Dic3!$A$3:$A$99980,Produccion_UO!$H1143)*$J$1142</f>
        <v>0</v>
      </c>
      <c r="AI1143" s="22">
        <f>+SUMIFS(Resultados_Dic3!AD$3:AD$99980,Resultados_Dic3!$F$3:$F$99980,Produccion_UO!$K1143,Resultados_Dic3!$D$3:$D$99980,Produccion_UO!$K$1131,Resultados_Dic3!$E$3:$E$99980,Produccion_UO!$J1143,Resultados_Dic3!$A$3:$A$99980,Produccion_UO!$H1143)*$J$1142</f>
        <v>0</v>
      </c>
      <c r="AJ1143" s="22">
        <f>+SUMIFS(Resultados_Dic3!AE$3:AE$99980,Resultados_Dic3!$F$3:$F$99980,Produccion_UO!$K1143,Resultados_Dic3!$D$3:$D$99980,Produccion_UO!$K$1131,Resultados_Dic3!$E$3:$E$99980,Produccion_UO!$J1143,Resultados_Dic3!$A$3:$A$99980,Produccion_UO!$H1143)*$J$1142</f>
        <v>0</v>
      </c>
      <c r="AK1143" s="22">
        <f>+SUMIFS(Resultados_Dic3!AF$3:AF$99980,Resultados_Dic3!$F$3:$F$99980,Produccion_UO!$K1143,Resultados_Dic3!$D$3:$D$99980,Produccion_UO!$K$1131,Resultados_Dic3!$E$3:$E$99980,Produccion_UO!$J1143,Resultados_Dic3!$A$3:$A$99980,Produccion_UO!$H1143)*$J$1142</f>
        <v>0</v>
      </c>
      <c r="AL1143" s="22">
        <f>+SUMIFS(Resultados_Dic3!AG$3:AG$99980,Resultados_Dic3!$F$3:$F$99980,Produccion_UO!$K1143,Resultados_Dic3!$D$3:$D$99980,Produccion_UO!$K$1131,Resultados_Dic3!$E$3:$E$99980,Produccion_UO!$J1143,Resultados_Dic3!$A$3:$A$99980,Produccion_UO!$H1143)*$J$1142</f>
        <v>0</v>
      </c>
      <c r="AM1143" s="22">
        <f>+SUMIFS(Resultados_Dic3!AH$3:AH$99980,Resultados_Dic3!$F$3:$F$99980,Produccion_UO!$K1143,Resultados_Dic3!$D$3:$D$99980,Produccion_UO!$K$1131,Resultados_Dic3!$E$3:$E$99980,Produccion_UO!$J1143,Resultados_Dic3!$A$3:$A$99980,Produccion_UO!$H1143)*$J$1142</f>
        <v>0</v>
      </c>
      <c r="AN1143" s="22">
        <f>+SUMIFS(Resultados_Dic3!AI$3:AI$99980,Resultados_Dic3!$F$3:$F$99980,Produccion_UO!$K1143,Resultados_Dic3!$D$3:$D$99980,Produccion_UO!$K$1131,Resultados_Dic3!$E$3:$E$99980,Produccion_UO!$J1143,Resultados_Dic3!$A$3:$A$99980,Produccion_UO!$H1143)*$J$1142</f>
        <v>0</v>
      </c>
      <c r="AO1143" s="22">
        <f>+SUMIFS(Resultados_Dic3!AJ$3:AJ$99980,Resultados_Dic3!$F$3:$F$99980,Produccion_UO!$K1143,Resultados_Dic3!$D$3:$D$99980,Produccion_UO!$K$1131,Resultados_Dic3!$E$3:$E$99980,Produccion_UO!$J1143,Resultados_Dic3!$A$3:$A$99980,Produccion_UO!$H1143)*$J$1142</f>
        <v>0</v>
      </c>
      <c r="AP1143" s="22">
        <f>+SUMIFS(Resultados_Dic3!AK$3:AK$99980,Resultados_Dic3!$F$3:$F$99980,Produccion_UO!$K1143,Resultados_Dic3!$D$3:$D$99980,Produccion_UO!$K$1131,Resultados_Dic3!$E$3:$E$99980,Produccion_UO!$J1143,Resultados_Dic3!$A$3:$A$99980,Produccion_UO!$H1143)*$J$1142</f>
        <v>0</v>
      </c>
      <c r="AQ1143" s="22">
        <f>+SUMIFS(Resultados_Dic3!AL$3:AL$99980,Resultados_Dic3!$F$3:$F$99980,Produccion_UO!$K1143,Resultados_Dic3!$D$3:$D$99980,Produccion_UO!$K$1131,Resultados_Dic3!$E$3:$E$99980,Produccion_UO!$J1143,Resultados_Dic3!$A$3:$A$99980,Produccion_UO!$H1143)*$J$1142</f>
        <v>0</v>
      </c>
      <c r="AR1143" s="22">
        <f>+SUMIFS(Resultados_Dic3!AM$3:AM$99980,Resultados_Dic3!$F$3:$F$99980,Produccion_UO!$K1143,Resultados_Dic3!$D$3:$D$99980,Produccion_UO!$K$1131,Resultados_Dic3!$E$3:$E$99980,Produccion_UO!$J1143,Resultados_Dic3!$A$3:$A$99980,Produccion_UO!$H1143)*$J$1142</f>
        <v>0</v>
      </c>
    </row>
    <row r="1144" spans="6:44" x14ac:dyDescent="0.25">
      <c r="H1144" s="17" t="str">
        <f t="shared" si="320"/>
        <v>DIC5</v>
      </c>
      <c r="I1144" s="24"/>
      <c r="J1144" s="24" t="s">
        <v>34</v>
      </c>
      <c r="K1144" s="315" t="s">
        <v>298</v>
      </c>
      <c r="L1144" s="230" t="s">
        <v>739</v>
      </c>
      <c r="M1144" s="22">
        <f>+SUMIFS(Resultados_Dic3!H$3:H$99980,Resultados_Dic3!$F$3:$F$99980,Produccion_UO!$K1144,Resultados_Dic3!$D$3:$D$99980,Produccion_UO!$L$1131,Resultados_Dic3!$E$3:$E$99980,Produccion_UO!$J1144,Resultados_Dic3!$A$3:$A$99980,Produccion_UO!$H1144)*$J$1142</f>
        <v>0</v>
      </c>
      <c r="N1144" s="22">
        <f>+SUMIFS(Resultados_Dic3!I$3:I$99980,Resultados_Dic3!$F$3:$F$99980,Produccion_UO!$K1144,Resultados_Dic3!$D$3:$D$99980,Produccion_UO!$L$1131,Resultados_Dic3!$E$3:$E$99980,Produccion_UO!$J1144,Resultados_Dic3!$A$3:$A$99980,Produccion_UO!$H1144)*$J$1142</f>
        <v>0</v>
      </c>
      <c r="O1144" s="22">
        <f>+SUMIFS(Resultados_Dic3!J$3:J$99980,Resultados_Dic3!$F$3:$F$99980,Produccion_UO!$K1144,Resultados_Dic3!$D$3:$D$99980,Produccion_UO!$L$1131,Resultados_Dic3!$E$3:$E$99980,Produccion_UO!$J1144,Resultados_Dic3!$A$3:$A$99980,Produccion_UO!$H1144)*$J$1142</f>
        <v>0</v>
      </c>
      <c r="P1144" s="22">
        <f>+SUMIFS(Resultados_Dic3!K$3:K$99980,Resultados_Dic3!$F$3:$F$99980,Produccion_UO!$K1144,Resultados_Dic3!$D$3:$D$99980,Produccion_UO!$L$1131,Resultados_Dic3!$E$3:$E$99980,Produccion_UO!$J1144,Resultados_Dic3!$A$3:$A$99980,Produccion_UO!$H1144)*$J$1142</f>
        <v>0</v>
      </c>
      <c r="Q1144" s="22">
        <f>+SUMIFS(Resultados_Dic3!L$3:L$99980,Resultados_Dic3!$F$3:$F$99980,Produccion_UO!$K1144,Resultados_Dic3!$D$3:$D$99980,Produccion_UO!$L$1131,Resultados_Dic3!$E$3:$E$99980,Produccion_UO!$J1144,Resultados_Dic3!$A$3:$A$99980,Produccion_UO!$H1144)*$J$1142</f>
        <v>0</v>
      </c>
      <c r="R1144" s="22">
        <f>+SUMIFS(Resultados_Dic3!M$3:M$99980,Resultados_Dic3!$F$3:$F$99980,Produccion_UO!$K1144,Resultados_Dic3!$D$3:$D$99980,Produccion_UO!$L$1131,Resultados_Dic3!$E$3:$E$99980,Produccion_UO!$J1144,Resultados_Dic3!$A$3:$A$99980,Produccion_UO!$H1144)*$J$1142</f>
        <v>0</v>
      </c>
      <c r="S1144" s="22">
        <f>+SUMIFS(Resultados_Dic3!N$3:N$99980,Resultados_Dic3!$F$3:$F$99980,Produccion_UO!$K1144,Resultados_Dic3!$D$3:$D$99980,Produccion_UO!$L$1131,Resultados_Dic3!$E$3:$E$99980,Produccion_UO!$J1144,Resultados_Dic3!$A$3:$A$99980,Produccion_UO!$H1144)*$J$1142</f>
        <v>0</v>
      </c>
      <c r="T1144" s="22">
        <f>+SUMIFS(Resultados_Dic3!O$3:O$99980,Resultados_Dic3!$F$3:$F$99980,Produccion_UO!$K1144,Resultados_Dic3!$D$3:$D$99980,Produccion_UO!$L$1131,Resultados_Dic3!$E$3:$E$99980,Produccion_UO!$J1144,Resultados_Dic3!$A$3:$A$99980,Produccion_UO!$H1144)*$J$1142</f>
        <v>0</v>
      </c>
      <c r="U1144" s="22">
        <f>+SUMIFS(Resultados_Dic3!P$3:P$99980,Resultados_Dic3!$F$3:$F$99980,Produccion_UO!$K1144,Resultados_Dic3!$D$3:$D$99980,Produccion_UO!$L$1131,Resultados_Dic3!$E$3:$E$99980,Produccion_UO!$J1144,Resultados_Dic3!$A$3:$A$99980,Produccion_UO!$H1144)*$J$1142</f>
        <v>0</v>
      </c>
      <c r="V1144" s="22">
        <f>+SUMIFS(Resultados_Dic3!Q$3:Q$99980,Resultados_Dic3!$F$3:$F$99980,Produccion_UO!$K1144,Resultados_Dic3!$D$3:$D$99980,Produccion_UO!$L$1131,Resultados_Dic3!$E$3:$E$99980,Produccion_UO!$J1144,Resultados_Dic3!$A$3:$A$99980,Produccion_UO!$H1144)*$J$1142</f>
        <v>0</v>
      </c>
      <c r="W1144" s="22">
        <f>+SUMIFS(Resultados_Dic3!R$3:R$99980,Resultados_Dic3!$F$3:$F$99980,Produccion_UO!$K1144,Resultados_Dic3!$D$3:$D$99980,Produccion_UO!$L$1131,Resultados_Dic3!$E$3:$E$99980,Produccion_UO!$J1144,Resultados_Dic3!$A$3:$A$99980,Produccion_UO!$H1144)*$J$1142</f>
        <v>0</v>
      </c>
      <c r="X1144" s="22">
        <f>+SUMIFS(Resultados_Dic3!S$3:S$99980,Resultados_Dic3!$F$3:$F$99980,Produccion_UO!$K1144,Resultados_Dic3!$D$3:$D$99980,Produccion_UO!$L$1131,Resultados_Dic3!$E$3:$E$99980,Produccion_UO!$J1144,Resultados_Dic3!$A$3:$A$99980,Produccion_UO!$H1144)*$J$1142</f>
        <v>0</v>
      </c>
      <c r="Y1144" s="22">
        <f>+SUMIFS(Resultados_Dic3!T$3:T$99980,Resultados_Dic3!$F$3:$F$99980,Produccion_UO!$K1144,Resultados_Dic3!$D$3:$D$99980,Produccion_UO!$L$1131,Resultados_Dic3!$E$3:$E$99980,Produccion_UO!$J1144,Resultados_Dic3!$A$3:$A$99980,Produccion_UO!$H1144)*$J$1142</f>
        <v>0</v>
      </c>
      <c r="Z1144" s="22">
        <f>+SUMIFS(Resultados_Dic3!U$3:U$99980,Resultados_Dic3!$F$3:$F$99980,Produccion_UO!$K1144,Resultados_Dic3!$D$3:$D$99980,Produccion_UO!$L$1131,Resultados_Dic3!$E$3:$E$99980,Produccion_UO!$J1144,Resultados_Dic3!$A$3:$A$99980,Produccion_UO!$H1144)*$J$1142</f>
        <v>0</v>
      </c>
      <c r="AA1144" s="22">
        <f>+SUMIFS(Resultados_Dic3!V$3:V$99980,Resultados_Dic3!$F$3:$F$99980,Produccion_UO!$K1144,Resultados_Dic3!$D$3:$D$99980,Produccion_UO!$L$1131,Resultados_Dic3!$E$3:$E$99980,Produccion_UO!$J1144,Resultados_Dic3!$A$3:$A$99980,Produccion_UO!$H1144)*$J$1142</f>
        <v>0</v>
      </c>
      <c r="AB1144" s="22">
        <f>+SUMIFS(Resultados_Dic3!W$3:W$99980,Resultados_Dic3!$F$3:$F$99980,Produccion_UO!$K1144,Resultados_Dic3!$D$3:$D$99980,Produccion_UO!$L$1131,Resultados_Dic3!$E$3:$E$99980,Produccion_UO!$J1144,Resultados_Dic3!$A$3:$A$99980,Produccion_UO!$H1144)*$J$1142</f>
        <v>0</v>
      </c>
      <c r="AC1144" s="22">
        <f>+SUMIFS(Resultados_Dic3!X$3:X$99980,Resultados_Dic3!$F$3:$F$99980,Produccion_UO!$K1144,Resultados_Dic3!$D$3:$D$99980,Produccion_UO!$L$1131,Resultados_Dic3!$E$3:$E$99980,Produccion_UO!$J1144,Resultados_Dic3!$A$3:$A$99980,Produccion_UO!$H1144)*$J$1142</f>
        <v>0</v>
      </c>
      <c r="AD1144" s="22">
        <f>+SUMIFS(Resultados_Dic3!Y$3:Y$99980,Resultados_Dic3!$F$3:$F$99980,Produccion_UO!$K1144,Resultados_Dic3!$D$3:$D$99980,Produccion_UO!$L$1131,Resultados_Dic3!$E$3:$E$99980,Produccion_UO!$J1144,Resultados_Dic3!$A$3:$A$99980,Produccion_UO!$H1144)*$J$1142</f>
        <v>0</v>
      </c>
      <c r="AE1144" s="22">
        <f>+SUMIFS(Resultados_Dic3!Z$3:Z$99980,Resultados_Dic3!$F$3:$F$99980,Produccion_UO!$K1144,Resultados_Dic3!$D$3:$D$99980,Produccion_UO!$L$1131,Resultados_Dic3!$E$3:$E$99980,Produccion_UO!$J1144,Resultados_Dic3!$A$3:$A$99980,Produccion_UO!$H1144)*$J$1142</f>
        <v>0</v>
      </c>
      <c r="AF1144" s="22">
        <f>+SUMIFS(Resultados_Dic3!AA$3:AA$99980,Resultados_Dic3!$F$3:$F$99980,Produccion_UO!$K1144,Resultados_Dic3!$D$3:$D$99980,Produccion_UO!$L$1131,Resultados_Dic3!$E$3:$E$99980,Produccion_UO!$J1144,Resultados_Dic3!$A$3:$A$99980,Produccion_UO!$H1144)*$J$1142</f>
        <v>0</v>
      </c>
      <c r="AG1144" s="22">
        <f>+SUMIFS(Resultados_Dic3!AB$3:AB$99980,Resultados_Dic3!$F$3:$F$99980,Produccion_UO!$K1144,Resultados_Dic3!$D$3:$D$99980,Produccion_UO!$L$1131,Resultados_Dic3!$E$3:$E$99980,Produccion_UO!$J1144,Resultados_Dic3!$A$3:$A$99980,Produccion_UO!$H1144)*$J$1142</f>
        <v>0</v>
      </c>
      <c r="AH1144" s="22">
        <f>+SUMIFS(Resultados_Dic3!AC$3:AC$99980,Resultados_Dic3!$F$3:$F$99980,Produccion_UO!$K1144,Resultados_Dic3!$D$3:$D$99980,Produccion_UO!$L$1131,Resultados_Dic3!$E$3:$E$99980,Produccion_UO!$J1144,Resultados_Dic3!$A$3:$A$99980,Produccion_UO!$H1144)*$J$1142</f>
        <v>0</v>
      </c>
      <c r="AI1144" s="22">
        <f>+SUMIFS(Resultados_Dic3!AD$3:AD$99980,Resultados_Dic3!$F$3:$F$99980,Produccion_UO!$K1144,Resultados_Dic3!$D$3:$D$99980,Produccion_UO!$L$1131,Resultados_Dic3!$E$3:$E$99980,Produccion_UO!$J1144,Resultados_Dic3!$A$3:$A$99980,Produccion_UO!$H1144)*$J$1142</f>
        <v>0</v>
      </c>
      <c r="AJ1144" s="22">
        <f>+SUMIFS(Resultados_Dic3!AE$3:AE$99980,Resultados_Dic3!$F$3:$F$99980,Produccion_UO!$K1144,Resultados_Dic3!$D$3:$D$99980,Produccion_UO!$L$1131,Resultados_Dic3!$E$3:$E$99980,Produccion_UO!$J1144,Resultados_Dic3!$A$3:$A$99980,Produccion_UO!$H1144)*$J$1142</f>
        <v>0</v>
      </c>
      <c r="AK1144" s="22">
        <f>+SUMIFS(Resultados_Dic3!AF$3:AF$99980,Resultados_Dic3!$F$3:$F$99980,Produccion_UO!$K1144,Resultados_Dic3!$D$3:$D$99980,Produccion_UO!$L$1131,Resultados_Dic3!$E$3:$E$99980,Produccion_UO!$J1144,Resultados_Dic3!$A$3:$A$99980,Produccion_UO!$H1144)*$J$1142</f>
        <v>0</v>
      </c>
      <c r="AL1144" s="22">
        <f>+SUMIFS(Resultados_Dic3!AG$3:AG$99980,Resultados_Dic3!$F$3:$F$99980,Produccion_UO!$K1144,Resultados_Dic3!$D$3:$D$99980,Produccion_UO!$L$1131,Resultados_Dic3!$E$3:$E$99980,Produccion_UO!$J1144,Resultados_Dic3!$A$3:$A$99980,Produccion_UO!$H1144)*$J$1142</f>
        <v>0</v>
      </c>
      <c r="AM1144" s="22">
        <f>+SUMIFS(Resultados_Dic3!AH$3:AH$99980,Resultados_Dic3!$F$3:$F$99980,Produccion_UO!$K1144,Resultados_Dic3!$D$3:$D$99980,Produccion_UO!$L$1131,Resultados_Dic3!$E$3:$E$99980,Produccion_UO!$J1144,Resultados_Dic3!$A$3:$A$99980,Produccion_UO!$H1144)*$J$1142</f>
        <v>0</v>
      </c>
      <c r="AN1144" s="22">
        <f>+SUMIFS(Resultados_Dic3!AI$3:AI$99980,Resultados_Dic3!$F$3:$F$99980,Produccion_UO!$K1144,Resultados_Dic3!$D$3:$D$99980,Produccion_UO!$L$1131,Resultados_Dic3!$E$3:$E$99980,Produccion_UO!$J1144,Resultados_Dic3!$A$3:$A$99980,Produccion_UO!$H1144)*$J$1142</f>
        <v>0</v>
      </c>
      <c r="AO1144" s="22">
        <f>+SUMIFS(Resultados_Dic3!AJ$3:AJ$99980,Resultados_Dic3!$F$3:$F$99980,Produccion_UO!$K1144,Resultados_Dic3!$D$3:$D$99980,Produccion_UO!$L$1131,Resultados_Dic3!$E$3:$E$99980,Produccion_UO!$J1144,Resultados_Dic3!$A$3:$A$99980,Produccion_UO!$H1144)*$J$1142</f>
        <v>0</v>
      </c>
      <c r="AP1144" s="22">
        <f>+SUMIFS(Resultados_Dic3!AK$3:AK$99980,Resultados_Dic3!$F$3:$F$99980,Produccion_UO!$K1144,Resultados_Dic3!$D$3:$D$99980,Produccion_UO!$L$1131,Resultados_Dic3!$E$3:$E$99980,Produccion_UO!$J1144,Resultados_Dic3!$A$3:$A$99980,Produccion_UO!$H1144)*$J$1142</f>
        <v>0</v>
      </c>
      <c r="AQ1144" s="22">
        <f>+SUMIFS(Resultados_Dic3!AL$3:AL$99980,Resultados_Dic3!$F$3:$F$99980,Produccion_UO!$K1144,Resultados_Dic3!$D$3:$D$99980,Produccion_UO!$L$1131,Resultados_Dic3!$E$3:$E$99980,Produccion_UO!$J1144,Resultados_Dic3!$A$3:$A$99980,Produccion_UO!$H1144)*$J$1142</f>
        <v>0</v>
      </c>
      <c r="AR1144" s="22">
        <f>+SUMIFS(Resultados_Dic3!AM$3:AM$99980,Resultados_Dic3!$F$3:$F$99980,Produccion_UO!$K1144,Resultados_Dic3!$D$3:$D$99980,Produccion_UO!$L$1131,Resultados_Dic3!$E$3:$E$99980,Produccion_UO!$J1144,Resultados_Dic3!$A$3:$A$99980,Produccion_UO!$H1144)*$J$1142</f>
        <v>0</v>
      </c>
    </row>
    <row r="1145" spans="6:44" x14ac:dyDescent="0.25">
      <c r="H1145" s="17" t="str">
        <f t="shared" si="320"/>
        <v>DIC5</v>
      </c>
      <c r="I1145" s="24"/>
      <c r="J1145" s="24"/>
      <c r="K1145" s="315"/>
      <c r="L1145" s="305" t="s">
        <v>697</v>
      </c>
      <c r="M1145" s="22">
        <f>+SUM(M1146:M1147)</f>
        <v>0</v>
      </c>
      <c r="N1145" s="22">
        <f t="shared" ref="N1145:AR1145" si="321">+SUM(N1146:N1147)</f>
        <v>0</v>
      </c>
      <c r="O1145" s="22">
        <f t="shared" si="321"/>
        <v>0</v>
      </c>
      <c r="P1145" s="22">
        <f t="shared" si="321"/>
        <v>0</v>
      </c>
      <c r="Q1145" s="22">
        <f t="shared" si="321"/>
        <v>0</v>
      </c>
      <c r="R1145" s="22">
        <f t="shared" si="321"/>
        <v>0</v>
      </c>
      <c r="S1145" s="22">
        <f t="shared" si="321"/>
        <v>0</v>
      </c>
      <c r="T1145" s="22">
        <f t="shared" si="321"/>
        <v>0</v>
      </c>
      <c r="U1145" s="22">
        <f t="shared" si="321"/>
        <v>0</v>
      </c>
      <c r="V1145" s="22">
        <f t="shared" si="321"/>
        <v>0</v>
      </c>
      <c r="W1145" s="22">
        <f t="shared" si="321"/>
        <v>0</v>
      </c>
      <c r="X1145" s="22">
        <f t="shared" si="321"/>
        <v>0</v>
      </c>
      <c r="Y1145" s="22">
        <f t="shared" si="321"/>
        <v>0</v>
      </c>
      <c r="Z1145" s="22">
        <f t="shared" si="321"/>
        <v>0</v>
      </c>
      <c r="AA1145" s="22">
        <f t="shared" si="321"/>
        <v>0</v>
      </c>
      <c r="AB1145" s="22">
        <f t="shared" si="321"/>
        <v>0</v>
      </c>
      <c r="AC1145" s="22">
        <f t="shared" si="321"/>
        <v>0</v>
      </c>
      <c r="AD1145" s="22">
        <f t="shared" si="321"/>
        <v>0</v>
      </c>
      <c r="AE1145" s="22">
        <f t="shared" si="321"/>
        <v>0</v>
      </c>
      <c r="AF1145" s="22">
        <f t="shared" si="321"/>
        <v>0</v>
      </c>
      <c r="AG1145" s="22">
        <f t="shared" si="321"/>
        <v>0</v>
      </c>
      <c r="AH1145" s="22">
        <f t="shared" si="321"/>
        <v>0</v>
      </c>
      <c r="AI1145" s="22">
        <f t="shared" si="321"/>
        <v>0</v>
      </c>
      <c r="AJ1145" s="22">
        <f t="shared" si="321"/>
        <v>0</v>
      </c>
      <c r="AK1145" s="22">
        <f t="shared" si="321"/>
        <v>0</v>
      </c>
      <c r="AL1145" s="22">
        <f t="shared" si="321"/>
        <v>0</v>
      </c>
      <c r="AM1145" s="22">
        <f t="shared" si="321"/>
        <v>0</v>
      </c>
      <c r="AN1145" s="22">
        <f t="shared" si="321"/>
        <v>0</v>
      </c>
      <c r="AO1145" s="22">
        <f t="shared" si="321"/>
        <v>0</v>
      </c>
      <c r="AP1145" s="22">
        <f t="shared" si="321"/>
        <v>0</v>
      </c>
      <c r="AQ1145" s="22">
        <f t="shared" si="321"/>
        <v>0</v>
      </c>
      <c r="AR1145" s="22">
        <f t="shared" si="321"/>
        <v>0</v>
      </c>
    </row>
    <row r="1146" spans="6:44" x14ac:dyDescent="0.25">
      <c r="H1146" s="17" t="str">
        <f t="shared" si="320"/>
        <v>DIC5</v>
      </c>
      <c r="I1146" s="24"/>
      <c r="J1146" s="24" t="s">
        <v>33</v>
      </c>
      <c r="K1146" s="315" t="s">
        <v>270</v>
      </c>
      <c r="L1146" s="316" t="s">
        <v>270</v>
      </c>
      <c r="M1146" s="22">
        <f>+SUMIFS(Resultados_Dic3!H$3:H$99980,Resultados_Dic3!$F$3:$F$99980,Produccion_UO!$K1146,Resultados_Dic3!$D$3:$D$99980,Produccion_UO!$K$1131,Resultados_Dic3!$E$3:$E$99980,Produccion_UO!$J1146,Resultados_Dic3!$A$3:$A$99980,Produccion_UO!$H1146)*$J$1142</f>
        <v>0</v>
      </c>
      <c r="N1146" s="22">
        <f>+SUMIFS(Resultados_Dic3!I$3:I$99980,Resultados_Dic3!$F$3:$F$99980,Produccion_UO!$K1146,Resultados_Dic3!$D$3:$D$99980,Produccion_UO!$K$1131,Resultados_Dic3!$E$3:$E$99980,Produccion_UO!$J1146,Resultados_Dic3!$A$3:$A$99980,Produccion_UO!$H1146)*$J$1142</f>
        <v>0</v>
      </c>
      <c r="O1146" s="22">
        <f>+SUMIFS(Resultados_Dic3!J$3:J$99980,Resultados_Dic3!$F$3:$F$99980,Produccion_UO!$K1146,Resultados_Dic3!$D$3:$D$99980,Produccion_UO!$K$1131,Resultados_Dic3!$E$3:$E$99980,Produccion_UO!$J1146,Resultados_Dic3!$A$3:$A$99980,Produccion_UO!$H1146)*$J$1142</f>
        <v>0</v>
      </c>
      <c r="P1146" s="22">
        <f>+SUMIFS(Resultados_Dic3!K$3:K$99980,Resultados_Dic3!$F$3:$F$99980,Produccion_UO!$K1146,Resultados_Dic3!$D$3:$D$99980,Produccion_UO!$K$1131,Resultados_Dic3!$E$3:$E$99980,Produccion_UO!$J1146,Resultados_Dic3!$A$3:$A$99980,Produccion_UO!$H1146)*$J$1142</f>
        <v>0</v>
      </c>
      <c r="Q1146" s="22">
        <f>+SUMIFS(Resultados_Dic3!L$3:L$99980,Resultados_Dic3!$F$3:$F$99980,Produccion_UO!$K1146,Resultados_Dic3!$D$3:$D$99980,Produccion_UO!$K$1131,Resultados_Dic3!$E$3:$E$99980,Produccion_UO!$J1146,Resultados_Dic3!$A$3:$A$99980,Produccion_UO!$H1146)*$J$1142</f>
        <v>0</v>
      </c>
      <c r="R1146" s="22">
        <f>+SUMIFS(Resultados_Dic3!M$3:M$99980,Resultados_Dic3!$F$3:$F$99980,Produccion_UO!$K1146,Resultados_Dic3!$D$3:$D$99980,Produccion_UO!$K$1131,Resultados_Dic3!$E$3:$E$99980,Produccion_UO!$J1146,Resultados_Dic3!$A$3:$A$99980,Produccion_UO!$H1146)*$J$1142</f>
        <v>0</v>
      </c>
      <c r="S1146" s="22">
        <f>+SUMIFS(Resultados_Dic3!N$3:N$99980,Resultados_Dic3!$F$3:$F$99980,Produccion_UO!$K1146,Resultados_Dic3!$D$3:$D$99980,Produccion_UO!$K$1131,Resultados_Dic3!$E$3:$E$99980,Produccion_UO!$J1146,Resultados_Dic3!$A$3:$A$99980,Produccion_UO!$H1146)*$J$1142</f>
        <v>0</v>
      </c>
      <c r="T1146" s="22">
        <f>+SUMIFS(Resultados_Dic3!O$3:O$99980,Resultados_Dic3!$F$3:$F$99980,Produccion_UO!$K1146,Resultados_Dic3!$D$3:$D$99980,Produccion_UO!$K$1131,Resultados_Dic3!$E$3:$E$99980,Produccion_UO!$J1146,Resultados_Dic3!$A$3:$A$99980,Produccion_UO!$H1146)*$J$1142</f>
        <v>0</v>
      </c>
      <c r="U1146" s="22">
        <f>+SUMIFS(Resultados_Dic3!P$3:P$99980,Resultados_Dic3!$F$3:$F$99980,Produccion_UO!$K1146,Resultados_Dic3!$D$3:$D$99980,Produccion_UO!$K$1131,Resultados_Dic3!$E$3:$E$99980,Produccion_UO!$J1146,Resultados_Dic3!$A$3:$A$99980,Produccion_UO!$H1146)*$J$1142</f>
        <v>0</v>
      </c>
      <c r="V1146" s="22">
        <f>+SUMIFS(Resultados_Dic3!Q$3:Q$99980,Resultados_Dic3!$F$3:$F$99980,Produccion_UO!$K1146,Resultados_Dic3!$D$3:$D$99980,Produccion_UO!$K$1131,Resultados_Dic3!$E$3:$E$99980,Produccion_UO!$J1146,Resultados_Dic3!$A$3:$A$99980,Produccion_UO!$H1146)*$J$1142</f>
        <v>0</v>
      </c>
      <c r="W1146" s="22">
        <f>+SUMIFS(Resultados_Dic3!R$3:R$99980,Resultados_Dic3!$F$3:$F$99980,Produccion_UO!$K1146,Resultados_Dic3!$D$3:$D$99980,Produccion_UO!$K$1131,Resultados_Dic3!$E$3:$E$99980,Produccion_UO!$J1146,Resultados_Dic3!$A$3:$A$99980,Produccion_UO!$H1146)*$J$1142</f>
        <v>0</v>
      </c>
      <c r="X1146" s="22">
        <f>+SUMIFS(Resultados_Dic3!S$3:S$99980,Resultados_Dic3!$F$3:$F$99980,Produccion_UO!$K1146,Resultados_Dic3!$D$3:$D$99980,Produccion_UO!$K$1131,Resultados_Dic3!$E$3:$E$99980,Produccion_UO!$J1146,Resultados_Dic3!$A$3:$A$99980,Produccion_UO!$H1146)*$J$1142</f>
        <v>0</v>
      </c>
      <c r="Y1146" s="22">
        <f>+SUMIFS(Resultados_Dic3!T$3:T$99980,Resultados_Dic3!$F$3:$F$99980,Produccion_UO!$K1146,Resultados_Dic3!$D$3:$D$99980,Produccion_UO!$K$1131,Resultados_Dic3!$E$3:$E$99980,Produccion_UO!$J1146,Resultados_Dic3!$A$3:$A$99980,Produccion_UO!$H1146)*$J$1142</f>
        <v>0</v>
      </c>
      <c r="Z1146" s="22">
        <f>+SUMIFS(Resultados_Dic3!U$3:U$99980,Resultados_Dic3!$F$3:$F$99980,Produccion_UO!$K1146,Resultados_Dic3!$D$3:$D$99980,Produccion_UO!$K$1131,Resultados_Dic3!$E$3:$E$99980,Produccion_UO!$J1146,Resultados_Dic3!$A$3:$A$99980,Produccion_UO!$H1146)*$J$1142</f>
        <v>0</v>
      </c>
      <c r="AA1146" s="22">
        <f>+SUMIFS(Resultados_Dic3!V$3:V$99980,Resultados_Dic3!$F$3:$F$99980,Produccion_UO!$K1146,Resultados_Dic3!$D$3:$D$99980,Produccion_UO!$K$1131,Resultados_Dic3!$E$3:$E$99980,Produccion_UO!$J1146,Resultados_Dic3!$A$3:$A$99980,Produccion_UO!$H1146)*$J$1142</f>
        <v>0</v>
      </c>
      <c r="AB1146" s="22">
        <f>+SUMIFS(Resultados_Dic3!W$3:W$99980,Resultados_Dic3!$F$3:$F$99980,Produccion_UO!$K1146,Resultados_Dic3!$D$3:$D$99980,Produccion_UO!$K$1131,Resultados_Dic3!$E$3:$E$99980,Produccion_UO!$J1146,Resultados_Dic3!$A$3:$A$99980,Produccion_UO!$H1146)*$J$1142</f>
        <v>0</v>
      </c>
      <c r="AC1146" s="22">
        <f>+SUMIFS(Resultados_Dic3!X$3:X$99980,Resultados_Dic3!$F$3:$F$99980,Produccion_UO!$K1146,Resultados_Dic3!$D$3:$D$99980,Produccion_UO!$K$1131,Resultados_Dic3!$E$3:$E$99980,Produccion_UO!$J1146,Resultados_Dic3!$A$3:$A$99980,Produccion_UO!$H1146)*$J$1142</f>
        <v>0</v>
      </c>
      <c r="AD1146" s="22">
        <f>+SUMIFS(Resultados_Dic3!Y$3:Y$99980,Resultados_Dic3!$F$3:$F$99980,Produccion_UO!$K1146,Resultados_Dic3!$D$3:$D$99980,Produccion_UO!$K$1131,Resultados_Dic3!$E$3:$E$99980,Produccion_UO!$J1146,Resultados_Dic3!$A$3:$A$99980,Produccion_UO!$H1146)*$J$1142</f>
        <v>0</v>
      </c>
      <c r="AE1146" s="22">
        <f>+SUMIFS(Resultados_Dic3!Z$3:Z$99980,Resultados_Dic3!$F$3:$F$99980,Produccion_UO!$K1146,Resultados_Dic3!$D$3:$D$99980,Produccion_UO!$K$1131,Resultados_Dic3!$E$3:$E$99980,Produccion_UO!$J1146,Resultados_Dic3!$A$3:$A$99980,Produccion_UO!$H1146)*$J$1142</f>
        <v>0</v>
      </c>
      <c r="AF1146" s="22">
        <f>+SUMIFS(Resultados_Dic3!AA$3:AA$99980,Resultados_Dic3!$F$3:$F$99980,Produccion_UO!$K1146,Resultados_Dic3!$D$3:$D$99980,Produccion_UO!$K$1131,Resultados_Dic3!$E$3:$E$99980,Produccion_UO!$J1146,Resultados_Dic3!$A$3:$A$99980,Produccion_UO!$H1146)*$J$1142</f>
        <v>0</v>
      </c>
      <c r="AG1146" s="22">
        <f>+SUMIFS(Resultados_Dic3!AB$3:AB$99980,Resultados_Dic3!$F$3:$F$99980,Produccion_UO!$K1146,Resultados_Dic3!$D$3:$D$99980,Produccion_UO!$K$1131,Resultados_Dic3!$E$3:$E$99980,Produccion_UO!$J1146,Resultados_Dic3!$A$3:$A$99980,Produccion_UO!$H1146)*$J$1142</f>
        <v>0</v>
      </c>
      <c r="AH1146" s="22">
        <f>+SUMIFS(Resultados_Dic3!AC$3:AC$99980,Resultados_Dic3!$F$3:$F$99980,Produccion_UO!$K1146,Resultados_Dic3!$D$3:$D$99980,Produccion_UO!$K$1131,Resultados_Dic3!$E$3:$E$99980,Produccion_UO!$J1146,Resultados_Dic3!$A$3:$A$99980,Produccion_UO!$H1146)*$J$1142</f>
        <v>0</v>
      </c>
      <c r="AI1146" s="22">
        <f>+SUMIFS(Resultados_Dic3!AD$3:AD$99980,Resultados_Dic3!$F$3:$F$99980,Produccion_UO!$K1146,Resultados_Dic3!$D$3:$D$99980,Produccion_UO!$K$1131,Resultados_Dic3!$E$3:$E$99980,Produccion_UO!$J1146,Resultados_Dic3!$A$3:$A$99980,Produccion_UO!$H1146)*$J$1142</f>
        <v>0</v>
      </c>
      <c r="AJ1146" s="22">
        <f>+SUMIFS(Resultados_Dic3!AE$3:AE$99980,Resultados_Dic3!$F$3:$F$99980,Produccion_UO!$K1146,Resultados_Dic3!$D$3:$D$99980,Produccion_UO!$K$1131,Resultados_Dic3!$E$3:$E$99980,Produccion_UO!$J1146,Resultados_Dic3!$A$3:$A$99980,Produccion_UO!$H1146)*$J$1142</f>
        <v>0</v>
      </c>
      <c r="AK1146" s="22">
        <f>+SUMIFS(Resultados_Dic3!AF$3:AF$99980,Resultados_Dic3!$F$3:$F$99980,Produccion_UO!$K1146,Resultados_Dic3!$D$3:$D$99980,Produccion_UO!$K$1131,Resultados_Dic3!$E$3:$E$99980,Produccion_UO!$J1146,Resultados_Dic3!$A$3:$A$99980,Produccion_UO!$H1146)*$J$1142</f>
        <v>0</v>
      </c>
      <c r="AL1146" s="22">
        <f>+SUMIFS(Resultados_Dic3!AG$3:AG$99980,Resultados_Dic3!$F$3:$F$99980,Produccion_UO!$K1146,Resultados_Dic3!$D$3:$D$99980,Produccion_UO!$K$1131,Resultados_Dic3!$E$3:$E$99980,Produccion_UO!$J1146,Resultados_Dic3!$A$3:$A$99980,Produccion_UO!$H1146)*$J$1142</f>
        <v>0</v>
      </c>
      <c r="AM1146" s="22">
        <f>+SUMIFS(Resultados_Dic3!AH$3:AH$99980,Resultados_Dic3!$F$3:$F$99980,Produccion_UO!$K1146,Resultados_Dic3!$D$3:$D$99980,Produccion_UO!$K$1131,Resultados_Dic3!$E$3:$E$99980,Produccion_UO!$J1146,Resultados_Dic3!$A$3:$A$99980,Produccion_UO!$H1146)*$J$1142</f>
        <v>0</v>
      </c>
      <c r="AN1146" s="22">
        <f>+SUMIFS(Resultados_Dic3!AI$3:AI$99980,Resultados_Dic3!$F$3:$F$99980,Produccion_UO!$K1146,Resultados_Dic3!$D$3:$D$99980,Produccion_UO!$K$1131,Resultados_Dic3!$E$3:$E$99980,Produccion_UO!$J1146,Resultados_Dic3!$A$3:$A$99980,Produccion_UO!$H1146)*$J$1142</f>
        <v>0</v>
      </c>
      <c r="AO1146" s="22">
        <f>+SUMIFS(Resultados_Dic3!AJ$3:AJ$99980,Resultados_Dic3!$F$3:$F$99980,Produccion_UO!$K1146,Resultados_Dic3!$D$3:$D$99980,Produccion_UO!$K$1131,Resultados_Dic3!$E$3:$E$99980,Produccion_UO!$J1146,Resultados_Dic3!$A$3:$A$99980,Produccion_UO!$H1146)*$J$1142</f>
        <v>0</v>
      </c>
      <c r="AP1146" s="22">
        <f>+SUMIFS(Resultados_Dic3!AK$3:AK$99980,Resultados_Dic3!$F$3:$F$99980,Produccion_UO!$K1146,Resultados_Dic3!$D$3:$D$99980,Produccion_UO!$K$1131,Resultados_Dic3!$E$3:$E$99980,Produccion_UO!$J1146,Resultados_Dic3!$A$3:$A$99980,Produccion_UO!$H1146)*$J$1142</f>
        <v>0</v>
      </c>
      <c r="AQ1146" s="22">
        <f>+SUMIFS(Resultados_Dic3!AL$3:AL$99980,Resultados_Dic3!$F$3:$F$99980,Produccion_UO!$K1146,Resultados_Dic3!$D$3:$D$99980,Produccion_UO!$K$1131,Resultados_Dic3!$E$3:$E$99980,Produccion_UO!$J1146,Resultados_Dic3!$A$3:$A$99980,Produccion_UO!$H1146)*$J$1142</f>
        <v>0</v>
      </c>
      <c r="AR1146" s="22">
        <f>+SUMIFS(Resultados_Dic3!AM$3:AM$99980,Resultados_Dic3!$F$3:$F$99980,Produccion_UO!$K1146,Resultados_Dic3!$D$3:$D$99980,Produccion_UO!$K$1131,Resultados_Dic3!$E$3:$E$99980,Produccion_UO!$J1146,Resultados_Dic3!$A$3:$A$99980,Produccion_UO!$H1146)*$J$1142</f>
        <v>0</v>
      </c>
    </row>
    <row r="1147" spans="6:44" x14ac:dyDescent="0.25">
      <c r="H1147" s="17" t="str">
        <f t="shared" si="320"/>
        <v>DIC5</v>
      </c>
      <c r="I1147" s="24"/>
      <c r="J1147" s="24" t="s">
        <v>33</v>
      </c>
      <c r="K1147" s="315" t="s">
        <v>271</v>
      </c>
      <c r="L1147" s="316" t="s">
        <v>271</v>
      </c>
      <c r="M1147" s="22">
        <f>+SUMIFS(Resultados_Dic3!H$3:H$99980,Resultados_Dic3!$F$3:$F$99980,Produccion_UO!$K1147,Resultados_Dic3!$D$3:$D$99980,Produccion_UO!$K$1131,Resultados_Dic3!$E$3:$E$99980,Produccion_UO!$J1147,Resultados_Dic3!$A$3:$A$99980,Produccion_UO!$H1147)*$J$1142</f>
        <v>0</v>
      </c>
      <c r="N1147" s="22">
        <f>+SUMIFS(Resultados_Dic3!I$3:I$99980,Resultados_Dic3!$F$3:$F$99980,Produccion_UO!$K1147,Resultados_Dic3!$D$3:$D$99980,Produccion_UO!$K$1131,Resultados_Dic3!$E$3:$E$99980,Produccion_UO!$J1147,Resultados_Dic3!$A$3:$A$99980,Produccion_UO!$H1147)*$J$1142</f>
        <v>0</v>
      </c>
      <c r="O1147" s="22">
        <f>+SUMIFS(Resultados_Dic3!J$3:J$99980,Resultados_Dic3!$F$3:$F$99980,Produccion_UO!$K1147,Resultados_Dic3!$D$3:$D$99980,Produccion_UO!$K$1131,Resultados_Dic3!$E$3:$E$99980,Produccion_UO!$J1147,Resultados_Dic3!$A$3:$A$99980,Produccion_UO!$H1147)*$J$1142</f>
        <v>0</v>
      </c>
      <c r="P1147" s="22">
        <f>+SUMIFS(Resultados_Dic3!K$3:K$99980,Resultados_Dic3!$F$3:$F$99980,Produccion_UO!$K1147,Resultados_Dic3!$D$3:$D$99980,Produccion_UO!$K$1131,Resultados_Dic3!$E$3:$E$99980,Produccion_UO!$J1147,Resultados_Dic3!$A$3:$A$99980,Produccion_UO!$H1147)*$J$1142</f>
        <v>0</v>
      </c>
      <c r="Q1147" s="22">
        <f>+SUMIFS(Resultados_Dic3!L$3:L$99980,Resultados_Dic3!$F$3:$F$99980,Produccion_UO!$K1147,Resultados_Dic3!$D$3:$D$99980,Produccion_UO!$K$1131,Resultados_Dic3!$E$3:$E$99980,Produccion_UO!$J1147,Resultados_Dic3!$A$3:$A$99980,Produccion_UO!$H1147)*$J$1142</f>
        <v>0</v>
      </c>
      <c r="R1147" s="22">
        <f>+SUMIFS(Resultados_Dic3!M$3:M$99980,Resultados_Dic3!$F$3:$F$99980,Produccion_UO!$K1147,Resultados_Dic3!$D$3:$D$99980,Produccion_UO!$K$1131,Resultados_Dic3!$E$3:$E$99980,Produccion_UO!$J1147,Resultados_Dic3!$A$3:$A$99980,Produccion_UO!$H1147)*$J$1142</f>
        <v>0</v>
      </c>
      <c r="S1147" s="22">
        <f>+SUMIFS(Resultados_Dic3!N$3:N$99980,Resultados_Dic3!$F$3:$F$99980,Produccion_UO!$K1147,Resultados_Dic3!$D$3:$D$99980,Produccion_UO!$K$1131,Resultados_Dic3!$E$3:$E$99980,Produccion_UO!$J1147,Resultados_Dic3!$A$3:$A$99980,Produccion_UO!$H1147)*$J$1142</f>
        <v>0</v>
      </c>
      <c r="T1147" s="22">
        <f>+SUMIFS(Resultados_Dic3!O$3:O$99980,Resultados_Dic3!$F$3:$F$99980,Produccion_UO!$K1147,Resultados_Dic3!$D$3:$D$99980,Produccion_UO!$K$1131,Resultados_Dic3!$E$3:$E$99980,Produccion_UO!$J1147,Resultados_Dic3!$A$3:$A$99980,Produccion_UO!$H1147)*$J$1142</f>
        <v>0</v>
      </c>
      <c r="U1147" s="22">
        <f>+SUMIFS(Resultados_Dic3!P$3:P$99980,Resultados_Dic3!$F$3:$F$99980,Produccion_UO!$K1147,Resultados_Dic3!$D$3:$D$99980,Produccion_UO!$K$1131,Resultados_Dic3!$E$3:$E$99980,Produccion_UO!$J1147,Resultados_Dic3!$A$3:$A$99980,Produccion_UO!$H1147)*$J$1142</f>
        <v>0</v>
      </c>
      <c r="V1147" s="22">
        <f>+SUMIFS(Resultados_Dic3!Q$3:Q$99980,Resultados_Dic3!$F$3:$F$99980,Produccion_UO!$K1147,Resultados_Dic3!$D$3:$D$99980,Produccion_UO!$K$1131,Resultados_Dic3!$E$3:$E$99980,Produccion_UO!$J1147,Resultados_Dic3!$A$3:$A$99980,Produccion_UO!$H1147)*$J$1142</f>
        <v>0</v>
      </c>
      <c r="W1147" s="22">
        <f>+SUMIFS(Resultados_Dic3!R$3:R$99980,Resultados_Dic3!$F$3:$F$99980,Produccion_UO!$K1147,Resultados_Dic3!$D$3:$D$99980,Produccion_UO!$K$1131,Resultados_Dic3!$E$3:$E$99980,Produccion_UO!$J1147,Resultados_Dic3!$A$3:$A$99980,Produccion_UO!$H1147)*$J$1142</f>
        <v>0</v>
      </c>
      <c r="X1147" s="22">
        <f>+SUMIFS(Resultados_Dic3!S$3:S$99980,Resultados_Dic3!$F$3:$F$99980,Produccion_UO!$K1147,Resultados_Dic3!$D$3:$D$99980,Produccion_UO!$K$1131,Resultados_Dic3!$E$3:$E$99980,Produccion_UO!$J1147,Resultados_Dic3!$A$3:$A$99980,Produccion_UO!$H1147)*$J$1142</f>
        <v>0</v>
      </c>
      <c r="Y1147" s="22">
        <f>+SUMIFS(Resultados_Dic3!T$3:T$99980,Resultados_Dic3!$F$3:$F$99980,Produccion_UO!$K1147,Resultados_Dic3!$D$3:$D$99980,Produccion_UO!$K$1131,Resultados_Dic3!$E$3:$E$99980,Produccion_UO!$J1147,Resultados_Dic3!$A$3:$A$99980,Produccion_UO!$H1147)*$J$1142</f>
        <v>0</v>
      </c>
      <c r="Z1147" s="22">
        <f>+SUMIFS(Resultados_Dic3!U$3:U$99980,Resultados_Dic3!$F$3:$F$99980,Produccion_UO!$K1147,Resultados_Dic3!$D$3:$D$99980,Produccion_UO!$K$1131,Resultados_Dic3!$E$3:$E$99980,Produccion_UO!$J1147,Resultados_Dic3!$A$3:$A$99980,Produccion_UO!$H1147)*$J$1142</f>
        <v>0</v>
      </c>
      <c r="AA1147" s="22">
        <f>+SUMIFS(Resultados_Dic3!V$3:V$99980,Resultados_Dic3!$F$3:$F$99980,Produccion_UO!$K1147,Resultados_Dic3!$D$3:$D$99980,Produccion_UO!$K$1131,Resultados_Dic3!$E$3:$E$99980,Produccion_UO!$J1147,Resultados_Dic3!$A$3:$A$99980,Produccion_UO!$H1147)*$J$1142</f>
        <v>0</v>
      </c>
      <c r="AB1147" s="22">
        <f>+SUMIFS(Resultados_Dic3!W$3:W$99980,Resultados_Dic3!$F$3:$F$99980,Produccion_UO!$K1147,Resultados_Dic3!$D$3:$D$99980,Produccion_UO!$K$1131,Resultados_Dic3!$E$3:$E$99980,Produccion_UO!$J1147,Resultados_Dic3!$A$3:$A$99980,Produccion_UO!$H1147)*$J$1142</f>
        <v>0</v>
      </c>
      <c r="AC1147" s="22">
        <f>+SUMIFS(Resultados_Dic3!X$3:X$99980,Resultados_Dic3!$F$3:$F$99980,Produccion_UO!$K1147,Resultados_Dic3!$D$3:$D$99980,Produccion_UO!$K$1131,Resultados_Dic3!$E$3:$E$99980,Produccion_UO!$J1147,Resultados_Dic3!$A$3:$A$99980,Produccion_UO!$H1147)*$J$1142</f>
        <v>0</v>
      </c>
      <c r="AD1147" s="22">
        <f>+SUMIFS(Resultados_Dic3!Y$3:Y$99980,Resultados_Dic3!$F$3:$F$99980,Produccion_UO!$K1147,Resultados_Dic3!$D$3:$D$99980,Produccion_UO!$K$1131,Resultados_Dic3!$E$3:$E$99980,Produccion_UO!$J1147,Resultados_Dic3!$A$3:$A$99980,Produccion_UO!$H1147)*$J$1142</f>
        <v>0</v>
      </c>
      <c r="AE1147" s="22">
        <f>+SUMIFS(Resultados_Dic3!Z$3:Z$99980,Resultados_Dic3!$F$3:$F$99980,Produccion_UO!$K1147,Resultados_Dic3!$D$3:$D$99980,Produccion_UO!$K$1131,Resultados_Dic3!$E$3:$E$99980,Produccion_UO!$J1147,Resultados_Dic3!$A$3:$A$99980,Produccion_UO!$H1147)*$J$1142</f>
        <v>0</v>
      </c>
      <c r="AF1147" s="22">
        <f>+SUMIFS(Resultados_Dic3!AA$3:AA$99980,Resultados_Dic3!$F$3:$F$99980,Produccion_UO!$K1147,Resultados_Dic3!$D$3:$D$99980,Produccion_UO!$K$1131,Resultados_Dic3!$E$3:$E$99980,Produccion_UO!$J1147,Resultados_Dic3!$A$3:$A$99980,Produccion_UO!$H1147)*$J$1142</f>
        <v>0</v>
      </c>
      <c r="AG1147" s="22">
        <f>+SUMIFS(Resultados_Dic3!AB$3:AB$99980,Resultados_Dic3!$F$3:$F$99980,Produccion_UO!$K1147,Resultados_Dic3!$D$3:$D$99980,Produccion_UO!$K$1131,Resultados_Dic3!$E$3:$E$99980,Produccion_UO!$J1147,Resultados_Dic3!$A$3:$A$99980,Produccion_UO!$H1147)*$J$1142</f>
        <v>0</v>
      </c>
      <c r="AH1147" s="22">
        <f>+SUMIFS(Resultados_Dic3!AC$3:AC$99980,Resultados_Dic3!$F$3:$F$99980,Produccion_UO!$K1147,Resultados_Dic3!$D$3:$D$99980,Produccion_UO!$K$1131,Resultados_Dic3!$E$3:$E$99980,Produccion_UO!$J1147,Resultados_Dic3!$A$3:$A$99980,Produccion_UO!$H1147)*$J$1142</f>
        <v>0</v>
      </c>
      <c r="AI1147" s="22">
        <f>+SUMIFS(Resultados_Dic3!AD$3:AD$99980,Resultados_Dic3!$F$3:$F$99980,Produccion_UO!$K1147,Resultados_Dic3!$D$3:$D$99980,Produccion_UO!$K$1131,Resultados_Dic3!$E$3:$E$99980,Produccion_UO!$J1147,Resultados_Dic3!$A$3:$A$99980,Produccion_UO!$H1147)*$J$1142</f>
        <v>0</v>
      </c>
      <c r="AJ1147" s="22">
        <f>+SUMIFS(Resultados_Dic3!AE$3:AE$99980,Resultados_Dic3!$F$3:$F$99980,Produccion_UO!$K1147,Resultados_Dic3!$D$3:$D$99980,Produccion_UO!$K$1131,Resultados_Dic3!$E$3:$E$99980,Produccion_UO!$J1147,Resultados_Dic3!$A$3:$A$99980,Produccion_UO!$H1147)*$J$1142</f>
        <v>0</v>
      </c>
      <c r="AK1147" s="22">
        <f>+SUMIFS(Resultados_Dic3!AF$3:AF$99980,Resultados_Dic3!$F$3:$F$99980,Produccion_UO!$K1147,Resultados_Dic3!$D$3:$D$99980,Produccion_UO!$K$1131,Resultados_Dic3!$E$3:$E$99980,Produccion_UO!$J1147,Resultados_Dic3!$A$3:$A$99980,Produccion_UO!$H1147)*$J$1142</f>
        <v>0</v>
      </c>
      <c r="AL1147" s="22">
        <f>+SUMIFS(Resultados_Dic3!AG$3:AG$99980,Resultados_Dic3!$F$3:$F$99980,Produccion_UO!$K1147,Resultados_Dic3!$D$3:$D$99980,Produccion_UO!$K$1131,Resultados_Dic3!$E$3:$E$99980,Produccion_UO!$J1147,Resultados_Dic3!$A$3:$A$99980,Produccion_UO!$H1147)*$J$1142</f>
        <v>0</v>
      </c>
      <c r="AM1147" s="22">
        <f>+SUMIFS(Resultados_Dic3!AH$3:AH$99980,Resultados_Dic3!$F$3:$F$99980,Produccion_UO!$K1147,Resultados_Dic3!$D$3:$D$99980,Produccion_UO!$K$1131,Resultados_Dic3!$E$3:$E$99980,Produccion_UO!$J1147,Resultados_Dic3!$A$3:$A$99980,Produccion_UO!$H1147)*$J$1142</f>
        <v>0</v>
      </c>
      <c r="AN1147" s="22">
        <f>+SUMIFS(Resultados_Dic3!AI$3:AI$99980,Resultados_Dic3!$F$3:$F$99980,Produccion_UO!$K1147,Resultados_Dic3!$D$3:$D$99980,Produccion_UO!$K$1131,Resultados_Dic3!$E$3:$E$99980,Produccion_UO!$J1147,Resultados_Dic3!$A$3:$A$99980,Produccion_UO!$H1147)*$J$1142</f>
        <v>0</v>
      </c>
      <c r="AO1147" s="22">
        <f>+SUMIFS(Resultados_Dic3!AJ$3:AJ$99980,Resultados_Dic3!$F$3:$F$99980,Produccion_UO!$K1147,Resultados_Dic3!$D$3:$D$99980,Produccion_UO!$K$1131,Resultados_Dic3!$E$3:$E$99980,Produccion_UO!$J1147,Resultados_Dic3!$A$3:$A$99980,Produccion_UO!$H1147)*$J$1142</f>
        <v>0</v>
      </c>
      <c r="AP1147" s="22">
        <f>+SUMIFS(Resultados_Dic3!AK$3:AK$99980,Resultados_Dic3!$F$3:$F$99980,Produccion_UO!$K1147,Resultados_Dic3!$D$3:$D$99980,Produccion_UO!$K$1131,Resultados_Dic3!$E$3:$E$99980,Produccion_UO!$J1147,Resultados_Dic3!$A$3:$A$99980,Produccion_UO!$H1147)*$J$1142</f>
        <v>0</v>
      </c>
      <c r="AQ1147" s="22">
        <f>+SUMIFS(Resultados_Dic3!AL$3:AL$99980,Resultados_Dic3!$F$3:$F$99980,Produccion_UO!$K1147,Resultados_Dic3!$D$3:$D$99980,Produccion_UO!$K$1131,Resultados_Dic3!$E$3:$E$99980,Produccion_UO!$J1147,Resultados_Dic3!$A$3:$A$99980,Produccion_UO!$H1147)*$J$1142</f>
        <v>0</v>
      </c>
      <c r="AR1147" s="22">
        <f>+SUMIFS(Resultados_Dic3!AM$3:AM$99980,Resultados_Dic3!$F$3:$F$99980,Produccion_UO!$K1147,Resultados_Dic3!$D$3:$D$99980,Produccion_UO!$K$1131,Resultados_Dic3!$E$3:$E$99980,Produccion_UO!$J1147,Resultados_Dic3!$A$3:$A$99980,Produccion_UO!$H1147)*$J$1142</f>
        <v>0</v>
      </c>
    </row>
    <row r="1148" spans="6:44" x14ac:dyDescent="0.25">
      <c r="H1148" s="17" t="str">
        <f t="shared" si="320"/>
        <v>DIC5</v>
      </c>
      <c r="K1148" s="317" t="s">
        <v>820</v>
      </c>
      <c r="L1148" s="313" t="s">
        <v>819</v>
      </c>
      <c r="M1148" s="22">
        <v>0</v>
      </c>
      <c r="N1148" s="22">
        <v>0</v>
      </c>
      <c r="O1148" s="22">
        <v>0</v>
      </c>
      <c r="P1148" s="22">
        <v>0</v>
      </c>
      <c r="Q1148" s="22">
        <v>0</v>
      </c>
      <c r="R1148" s="22">
        <v>0</v>
      </c>
      <c r="S1148" s="22">
        <v>0</v>
      </c>
      <c r="T1148" s="22">
        <v>0</v>
      </c>
      <c r="U1148" s="22">
        <v>0</v>
      </c>
      <c r="V1148" s="22">
        <v>0</v>
      </c>
      <c r="W1148" s="22">
        <v>0</v>
      </c>
      <c r="X1148" s="22">
        <v>0</v>
      </c>
      <c r="Y1148" s="22">
        <v>0</v>
      </c>
      <c r="Z1148" s="22">
        <v>0</v>
      </c>
      <c r="AA1148" s="22">
        <v>0</v>
      </c>
      <c r="AB1148" s="22">
        <v>0</v>
      </c>
      <c r="AC1148" s="22">
        <v>0</v>
      </c>
      <c r="AD1148" s="22">
        <v>0</v>
      </c>
      <c r="AE1148" s="22">
        <v>0</v>
      </c>
      <c r="AF1148" s="22">
        <v>0</v>
      </c>
      <c r="AG1148" s="22">
        <v>0</v>
      </c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0</v>
      </c>
      <c r="AN1148" s="22">
        <v>0</v>
      </c>
      <c r="AO1148" s="22">
        <v>0</v>
      </c>
      <c r="AP1148" s="22">
        <v>0</v>
      </c>
      <c r="AQ1148" s="22">
        <v>0</v>
      </c>
      <c r="AR1148" s="22">
        <v>0</v>
      </c>
    </row>
    <row r="1149" spans="6:44" x14ac:dyDescent="0.25">
      <c r="H1149" s="17" t="str">
        <f t="shared" si="320"/>
        <v>DIC5</v>
      </c>
      <c r="J1149" s="24" t="s">
        <v>63</v>
      </c>
      <c r="K1149" s="317" t="s">
        <v>242</v>
      </c>
      <c r="L1149" s="313" t="s">
        <v>698</v>
      </c>
      <c r="M1149" s="22">
        <f>+SUMIFS(Resultados_Dic3!H$3:H$99980,Resultados_Dic3!$F$3:$F$99980,Produccion_UO!$K1149,Resultados_Dic3!$D$3:$D$99980,Produccion_UO!$K$1131,Resultados_Dic3!$E$3:$E$99980,Produccion_UO!$J1149,Resultados_Dic3!$A$3:$A$99980,Produccion_UO!$H1149)*$J$1142</f>
        <v>0</v>
      </c>
      <c r="N1149" s="22">
        <f>+SUMIFS(Resultados_Dic3!I$3:I$99980,Resultados_Dic3!$F$3:$F$99980,Produccion_UO!$K1149,Resultados_Dic3!$D$3:$D$99980,Produccion_UO!$K$1131,Resultados_Dic3!$E$3:$E$99980,Produccion_UO!$J1149,Resultados_Dic3!$A$3:$A$99980,Produccion_UO!$H1149)*$J$1142</f>
        <v>0</v>
      </c>
      <c r="O1149" s="22">
        <f>+SUMIFS(Resultados_Dic3!J$3:J$99980,Resultados_Dic3!$F$3:$F$99980,Produccion_UO!$K1149,Resultados_Dic3!$D$3:$D$99980,Produccion_UO!$K$1131,Resultados_Dic3!$E$3:$E$99980,Produccion_UO!$J1149,Resultados_Dic3!$A$3:$A$99980,Produccion_UO!$H1149)*$J$1142</f>
        <v>0</v>
      </c>
      <c r="P1149" s="22">
        <f>+SUMIFS(Resultados_Dic3!K$3:K$99980,Resultados_Dic3!$F$3:$F$99980,Produccion_UO!$K1149,Resultados_Dic3!$D$3:$D$99980,Produccion_UO!$K$1131,Resultados_Dic3!$E$3:$E$99980,Produccion_UO!$J1149,Resultados_Dic3!$A$3:$A$99980,Produccion_UO!$H1149)*$J$1142</f>
        <v>0</v>
      </c>
      <c r="Q1149" s="22">
        <f>+SUMIFS(Resultados_Dic3!L$3:L$99980,Resultados_Dic3!$F$3:$F$99980,Produccion_UO!$K1149,Resultados_Dic3!$D$3:$D$99980,Produccion_UO!$K$1131,Resultados_Dic3!$E$3:$E$99980,Produccion_UO!$J1149,Resultados_Dic3!$A$3:$A$99980,Produccion_UO!$H1149)*$J$1142</f>
        <v>0</v>
      </c>
      <c r="R1149" s="22">
        <f>+SUMIFS(Resultados_Dic3!M$3:M$99980,Resultados_Dic3!$F$3:$F$99980,Produccion_UO!$K1149,Resultados_Dic3!$D$3:$D$99980,Produccion_UO!$K$1131,Resultados_Dic3!$E$3:$E$99980,Produccion_UO!$J1149,Resultados_Dic3!$A$3:$A$99980,Produccion_UO!$H1149)*$J$1142</f>
        <v>0</v>
      </c>
      <c r="S1149" s="22">
        <f>+SUMIFS(Resultados_Dic3!N$3:N$99980,Resultados_Dic3!$F$3:$F$99980,Produccion_UO!$K1149,Resultados_Dic3!$D$3:$D$99980,Produccion_UO!$K$1131,Resultados_Dic3!$E$3:$E$99980,Produccion_UO!$J1149,Resultados_Dic3!$A$3:$A$99980,Produccion_UO!$H1149)*$J$1142</f>
        <v>0</v>
      </c>
      <c r="T1149" s="22">
        <f>+SUMIFS(Resultados_Dic3!O$3:O$99980,Resultados_Dic3!$F$3:$F$99980,Produccion_UO!$K1149,Resultados_Dic3!$D$3:$D$99980,Produccion_UO!$K$1131,Resultados_Dic3!$E$3:$E$99980,Produccion_UO!$J1149,Resultados_Dic3!$A$3:$A$99980,Produccion_UO!$H1149)*$J$1142</f>
        <v>0</v>
      </c>
      <c r="U1149" s="22">
        <f>+SUMIFS(Resultados_Dic3!P$3:P$99980,Resultados_Dic3!$F$3:$F$99980,Produccion_UO!$K1149,Resultados_Dic3!$D$3:$D$99980,Produccion_UO!$K$1131,Resultados_Dic3!$E$3:$E$99980,Produccion_UO!$J1149,Resultados_Dic3!$A$3:$A$99980,Produccion_UO!$H1149)*$J$1142</f>
        <v>0</v>
      </c>
      <c r="V1149" s="22">
        <f>+SUMIFS(Resultados_Dic3!Q$3:Q$99980,Resultados_Dic3!$F$3:$F$99980,Produccion_UO!$K1149,Resultados_Dic3!$D$3:$D$99980,Produccion_UO!$K$1131,Resultados_Dic3!$E$3:$E$99980,Produccion_UO!$J1149,Resultados_Dic3!$A$3:$A$99980,Produccion_UO!$H1149)*$J$1142</f>
        <v>0</v>
      </c>
      <c r="W1149" s="22">
        <f>+SUMIFS(Resultados_Dic3!R$3:R$99980,Resultados_Dic3!$F$3:$F$99980,Produccion_UO!$K1149,Resultados_Dic3!$D$3:$D$99980,Produccion_UO!$K$1131,Resultados_Dic3!$E$3:$E$99980,Produccion_UO!$J1149,Resultados_Dic3!$A$3:$A$99980,Produccion_UO!$H1149)*$J$1142</f>
        <v>0</v>
      </c>
      <c r="X1149" s="22">
        <f>+SUMIFS(Resultados_Dic3!S$3:S$99980,Resultados_Dic3!$F$3:$F$99980,Produccion_UO!$K1149,Resultados_Dic3!$D$3:$D$99980,Produccion_UO!$K$1131,Resultados_Dic3!$E$3:$E$99980,Produccion_UO!$J1149,Resultados_Dic3!$A$3:$A$99980,Produccion_UO!$H1149)*$J$1142</f>
        <v>0</v>
      </c>
      <c r="Y1149" s="22">
        <f>+SUMIFS(Resultados_Dic3!T$3:T$99980,Resultados_Dic3!$F$3:$F$99980,Produccion_UO!$K1149,Resultados_Dic3!$D$3:$D$99980,Produccion_UO!$K$1131,Resultados_Dic3!$E$3:$E$99980,Produccion_UO!$J1149,Resultados_Dic3!$A$3:$A$99980,Produccion_UO!$H1149)*$J$1142</f>
        <v>0</v>
      </c>
      <c r="Z1149" s="22">
        <f>+SUMIFS(Resultados_Dic3!U$3:U$99980,Resultados_Dic3!$F$3:$F$99980,Produccion_UO!$K1149,Resultados_Dic3!$D$3:$D$99980,Produccion_UO!$K$1131,Resultados_Dic3!$E$3:$E$99980,Produccion_UO!$J1149,Resultados_Dic3!$A$3:$A$99980,Produccion_UO!$H1149)*$J$1142</f>
        <v>0</v>
      </c>
      <c r="AA1149" s="22">
        <f>+SUMIFS(Resultados_Dic3!V$3:V$99980,Resultados_Dic3!$F$3:$F$99980,Produccion_UO!$K1149,Resultados_Dic3!$D$3:$D$99980,Produccion_UO!$K$1131,Resultados_Dic3!$E$3:$E$99980,Produccion_UO!$J1149,Resultados_Dic3!$A$3:$A$99980,Produccion_UO!$H1149)*$J$1142</f>
        <v>0</v>
      </c>
      <c r="AB1149" s="22">
        <f>+SUMIFS(Resultados_Dic3!W$3:W$99980,Resultados_Dic3!$F$3:$F$99980,Produccion_UO!$K1149,Resultados_Dic3!$D$3:$D$99980,Produccion_UO!$K$1131,Resultados_Dic3!$E$3:$E$99980,Produccion_UO!$J1149,Resultados_Dic3!$A$3:$A$99980,Produccion_UO!$H1149)*$J$1142</f>
        <v>0</v>
      </c>
      <c r="AC1149" s="22">
        <f>+SUMIFS(Resultados_Dic3!X$3:X$99980,Resultados_Dic3!$F$3:$F$99980,Produccion_UO!$K1149,Resultados_Dic3!$D$3:$D$99980,Produccion_UO!$K$1131,Resultados_Dic3!$E$3:$E$99980,Produccion_UO!$J1149,Resultados_Dic3!$A$3:$A$99980,Produccion_UO!$H1149)*$J$1142</f>
        <v>0</v>
      </c>
      <c r="AD1149" s="22">
        <f>+SUMIFS(Resultados_Dic3!Y$3:Y$99980,Resultados_Dic3!$F$3:$F$99980,Produccion_UO!$K1149,Resultados_Dic3!$D$3:$D$99980,Produccion_UO!$K$1131,Resultados_Dic3!$E$3:$E$99980,Produccion_UO!$J1149,Resultados_Dic3!$A$3:$A$99980,Produccion_UO!$H1149)*$J$1142</f>
        <v>0</v>
      </c>
      <c r="AE1149" s="22">
        <f>+SUMIFS(Resultados_Dic3!Z$3:Z$99980,Resultados_Dic3!$F$3:$F$99980,Produccion_UO!$K1149,Resultados_Dic3!$D$3:$D$99980,Produccion_UO!$K$1131,Resultados_Dic3!$E$3:$E$99980,Produccion_UO!$J1149,Resultados_Dic3!$A$3:$A$99980,Produccion_UO!$H1149)*$J$1142</f>
        <v>2.6419599403556659E-3</v>
      </c>
      <c r="AF1149" s="22">
        <f>+SUMIFS(Resultados_Dic3!AA$3:AA$99980,Resultados_Dic3!$F$3:$F$99980,Produccion_UO!$K1149,Resultados_Dic3!$D$3:$D$99980,Produccion_UO!$K$1131,Resultados_Dic3!$E$3:$E$99980,Produccion_UO!$J1149,Resultados_Dic3!$A$3:$A$99980,Produccion_UO!$H1149)*$J$1142</f>
        <v>2.6627386135631443E-3</v>
      </c>
      <c r="AG1149" s="22">
        <f>+SUMIFS(Resultados_Dic3!AB$3:AB$99980,Resultados_Dic3!$F$3:$F$99980,Produccion_UO!$K1149,Resultados_Dic3!$D$3:$D$99980,Produccion_UO!$K$1131,Resultados_Dic3!$E$3:$E$99980,Produccion_UO!$J1149,Resultados_Dic3!$A$3:$A$99980,Produccion_UO!$H1149)*$J$1142</f>
        <v>2.6824944721285352E-3</v>
      </c>
      <c r="AH1149" s="22">
        <f>+SUMIFS(Resultados_Dic3!AC$3:AC$99980,Resultados_Dic3!$F$3:$F$99980,Produccion_UO!$K1149,Resultados_Dic3!$D$3:$D$99980,Produccion_UO!$K$1131,Resultados_Dic3!$E$3:$E$99980,Produccion_UO!$J1149,Resultados_Dic3!$A$3:$A$99980,Produccion_UO!$H1149)*$J$1142</f>
        <v>2.701227516066836E-3</v>
      </c>
      <c r="AI1149" s="22">
        <f>+SUMIFS(Resultados_Dic3!AD$3:AD$99980,Resultados_Dic3!$F$3:$F$99980,Produccion_UO!$K1149,Resultados_Dic3!$D$3:$D$99980,Produccion_UO!$K$1131,Resultados_Dic3!$E$3:$E$99980,Produccion_UO!$J1149,Resultados_Dic3!$A$3:$A$99980,Produccion_UO!$H1149)*$J$1142</f>
        <v>2.7445084526821406E-3</v>
      </c>
      <c r="AJ1149" s="22">
        <f>+SUMIFS(Resultados_Dic3!AE$3:AE$99980,Resultados_Dic3!$F$3:$F$99980,Produccion_UO!$K1149,Resultados_Dic3!$D$3:$D$99980,Produccion_UO!$K$1131,Resultados_Dic3!$E$3:$E$99980,Produccion_UO!$J1149,Resultados_Dic3!$A$3:$A$99980,Produccion_UO!$H1149)*$J$1142</f>
        <v>2.7869275941966917E-3</v>
      </c>
      <c r="AK1149" s="22">
        <f>+SUMIFS(Resultados_Dic3!AF$3:AF$99980,Resultados_Dic3!$F$3:$F$99980,Produccion_UO!$K1149,Resultados_Dic3!$D$3:$D$99980,Produccion_UO!$K$1131,Resultados_Dic3!$E$3:$E$99980,Produccion_UO!$J1149,Resultados_Dic3!$A$3:$A$99980,Produccion_UO!$H1149)*$J$1142</f>
        <v>2.8284849405924959E-3</v>
      </c>
      <c r="AL1149" s="22">
        <f>+SUMIFS(Resultados_Dic3!AG$3:AG$99980,Resultados_Dic3!$F$3:$F$99980,Produccion_UO!$K1149,Resultados_Dic3!$D$3:$D$99980,Produccion_UO!$K$1131,Resultados_Dic3!$E$3:$E$99980,Produccion_UO!$J1149,Resultados_Dic3!$A$3:$A$99980,Produccion_UO!$H1149)*$J$1142</f>
        <v>2.8691804918898533E-3</v>
      </c>
      <c r="AM1149" s="22">
        <f>+SUMIFS(Resultados_Dic3!AH$3:AH$99980,Resultados_Dic3!$F$3:$F$99980,Produccion_UO!$K1149,Resultados_Dic3!$D$3:$D$99980,Produccion_UO!$K$1131,Resultados_Dic3!$E$3:$E$99980,Produccion_UO!$J1149,Resultados_Dic3!$A$3:$A$99980,Produccion_UO!$H1149)*$J$1142</f>
        <v>2.9090142480675441E-3</v>
      </c>
      <c r="AN1149" s="22">
        <f>+SUMIFS(Resultados_Dic3!AI$3:AI$99980,Resultados_Dic3!$F$3:$F$99980,Produccion_UO!$K1149,Resultados_Dic3!$D$3:$D$99980,Produccion_UO!$K$1131,Resultados_Dic3!$E$3:$E$99980,Produccion_UO!$J1149,Resultados_Dic3!$A$3:$A$99980,Produccion_UO!$H1149)*$J$1142</f>
        <v>2.9629819163424307E-3</v>
      </c>
      <c r="AO1149" s="22">
        <f>+SUMIFS(Resultados_Dic3!AJ$3:AJ$99980,Resultados_Dic3!$F$3:$F$99980,Produccion_UO!$K1149,Resultados_Dic3!$D$3:$D$99980,Produccion_UO!$K$1131,Resultados_Dic3!$E$3:$E$99980,Produccion_UO!$J1149,Resultados_Dic3!$A$3:$A$99980,Produccion_UO!$H1149)*$J$1142</f>
        <v>3.0159390919834547E-3</v>
      </c>
      <c r="AP1149" s="22">
        <f>+SUMIFS(Resultados_Dic3!AK$3:AK$99980,Resultados_Dic3!$F$3:$F$99980,Produccion_UO!$K1149,Resultados_Dic3!$D$3:$D$99980,Produccion_UO!$K$1131,Resultados_Dic3!$E$3:$E$99980,Produccion_UO!$J1149,Resultados_Dic3!$A$3:$A$99980,Produccion_UO!$H1149)*$J$1142</f>
        <v>3.0678857750005275E-3</v>
      </c>
      <c r="AQ1149" s="22">
        <f>+SUMIFS(Resultados_Dic3!AL$3:AL$99980,Resultados_Dic3!$F$3:$F$99980,Produccion_UO!$K1149,Resultados_Dic3!$D$3:$D$99980,Produccion_UO!$K$1131,Resultados_Dic3!$E$3:$E$99980,Produccion_UO!$J1149,Resultados_Dic3!$A$3:$A$99980,Produccion_UO!$H1149)*$J$1142</f>
        <v>3.1188219653756595E-3</v>
      </c>
      <c r="AR1149" s="22">
        <f>+SUMIFS(Resultados_Dic3!AM$3:AM$99980,Resultados_Dic3!$F$3:$F$99980,Produccion_UO!$K1149,Resultados_Dic3!$D$3:$D$99980,Produccion_UO!$K$1131,Resultados_Dic3!$E$3:$E$99980,Produccion_UO!$J1149,Resultados_Dic3!$A$3:$A$99980,Produccion_UO!$H1149)*$J$1142</f>
        <v>3.168747663114617E-3</v>
      </c>
    </row>
    <row r="1151" spans="6:44" s="15" customFormat="1" x14ac:dyDescent="0.25">
      <c r="F1151" s="96"/>
      <c r="H1151" s="12"/>
      <c r="I1151" s="319" t="s">
        <v>513</v>
      </c>
      <c r="J1151" s="115">
        <f t="shared" ref="J1151" si="322">+IF(OR(K1151="OIL",K1151="OIL-eq"),$H$5,IF(K1151="GAS",$H$4,IF(K1151="GSL",$H$8,IF(K1151="DSL",$H$9,IF(K1151="KER",$H$10,IF(K1151="LPG",$H$11,IF(K1151="HFO",$H$12,IF(K1151="AVG",$H$13,IF(K1151="RFG",$H$14,IF(K1151="ELC",$H$15,$H$16))))))))))</f>
        <v>0.51401989256984237</v>
      </c>
      <c r="K1151" s="318" t="s">
        <v>38</v>
      </c>
      <c r="L1151" s="314" t="s">
        <v>751</v>
      </c>
      <c r="M1151" s="135">
        <f>+M1152+M1154-M1153-M1157-M1158</f>
        <v>3.5527136788005009E-13</v>
      </c>
      <c r="N1151" s="135">
        <f t="shared" ref="N1151" si="323">+N1152+N1154-N1153-N1157-N1158</f>
        <v>-2.5579538487363607E-13</v>
      </c>
      <c r="O1151" s="135">
        <f t="shared" ref="O1151" si="324">+O1152+O1154-O1153-O1157-O1158</f>
        <v>-2.9842794901924208E-13</v>
      </c>
      <c r="P1151" s="135">
        <f t="shared" ref="P1151" si="325">+P1152+P1154-P1153-P1157-P1158</f>
        <v>0</v>
      </c>
      <c r="Q1151" s="135">
        <f t="shared" ref="Q1151" si="326">+Q1152+Q1154-Q1153-Q1157-Q1158</f>
        <v>0</v>
      </c>
      <c r="R1151" s="135">
        <f t="shared" ref="R1151" si="327">+R1152+R1154-R1153-R1157-R1158</f>
        <v>0</v>
      </c>
      <c r="S1151" s="135">
        <f t="shared" ref="S1151" si="328">+S1152+S1154-S1153-S1157-S1158</f>
        <v>0</v>
      </c>
      <c r="T1151" s="135">
        <f t="shared" ref="T1151" si="329">+T1152+T1154-T1153-T1157-T1158</f>
        <v>0</v>
      </c>
      <c r="U1151" s="135">
        <f t="shared" ref="U1151" si="330">+U1152+U1154-U1153-U1157-U1158</f>
        <v>0</v>
      </c>
      <c r="V1151" s="135">
        <f t="shared" ref="V1151" si="331">+V1152+V1154-V1153-V1157-V1158</f>
        <v>0</v>
      </c>
      <c r="W1151" s="135">
        <f t="shared" ref="W1151" si="332">+W1152+W1154-W1153-W1157-W1158</f>
        <v>0</v>
      </c>
      <c r="X1151" s="135">
        <f t="shared" ref="X1151" si="333">+X1152+X1154-X1153-X1157-X1158</f>
        <v>0</v>
      </c>
      <c r="Y1151" s="135">
        <f t="shared" ref="Y1151" si="334">+Y1152+Y1154-Y1153-Y1157-Y1158</f>
        <v>0</v>
      </c>
      <c r="Z1151" s="135">
        <f t="shared" ref="Z1151" si="335">+Z1152+Z1154-Z1153-Z1157-Z1158</f>
        <v>0</v>
      </c>
      <c r="AA1151" s="135">
        <f t="shared" ref="AA1151" si="336">+AA1152+AA1154-AA1153-AA1157-AA1158</f>
        <v>0</v>
      </c>
      <c r="AB1151" s="135">
        <f t="shared" ref="AB1151" si="337">+AB1152+AB1154-AB1153-AB1157-AB1158</f>
        <v>-3.1263880373444408E-13</v>
      </c>
      <c r="AC1151" s="135">
        <f t="shared" ref="AC1151" si="338">+AC1152+AC1154-AC1153-AC1157-AC1158</f>
        <v>0</v>
      </c>
      <c r="AD1151" s="135">
        <f t="shared" ref="AD1151" si="339">+AD1152+AD1154-AD1153-AD1157-AD1158</f>
        <v>0</v>
      </c>
      <c r="AE1151" s="135">
        <f t="shared" ref="AE1151" si="340">+AE1152+AE1154-AE1153-AE1157-AE1158</f>
        <v>0</v>
      </c>
      <c r="AF1151" s="135">
        <f t="shared" ref="AF1151" si="341">+AF1152+AF1154-AF1153-AF1157-AF1158</f>
        <v>0</v>
      </c>
      <c r="AG1151" s="135">
        <f t="shared" ref="AG1151" si="342">+AG1152+AG1154-AG1153-AG1157-AG1158</f>
        <v>0</v>
      </c>
      <c r="AH1151" s="135">
        <f t="shared" ref="AH1151" si="343">+AH1152+AH1154-AH1153-AH1157-AH1158</f>
        <v>0</v>
      </c>
      <c r="AI1151" s="135">
        <f t="shared" ref="AI1151" si="344">+AI1152+AI1154-AI1153-AI1157-AI1158</f>
        <v>0</v>
      </c>
      <c r="AJ1151" s="135">
        <f t="shared" ref="AJ1151" si="345">+AJ1152+AJ1154-AJ1153-AJ1157-AJ1158</f>
        <v>-2.2737367544323206E-13</v>
      </c>
      <c r="AK1151" s="135">
        <f t="shared" ref="AK1151" si="346">+AK1152+AK1154-AK1153-AK1157-AK1158</f>
        <v>-3.1263880373444408E-13</v>
      </c>
      <c r="AL1151" s="135">
        <f t="shared" ref="AL1151" si="347">+AL1152+AL1154-AL1153-AL1157-AL1158</f>
        <v>0</v>
      </c>
      <c r="AM1151" s="135">
        <f t="shared" ref="AM1151" si="348">+AM1152+AM1154-AM1153-AM1157-AM1158</f>
        <v>0</v>
      </c>
      <c r="AN1151" s="135">
        <f t="shared" ref="AN1151" si="349">+AN1152+AN1154-AN1153-AN1157-AN1158</f>
        <v>0</v>
      </c>
      <c r="AO1151" s="135">
        <f t="shared" ref="AO1151" si="350">+AO1152+AO1154-AO1153-AO1157-AO1158</f>
        <v>0</v>
      </c>
      <c r="AP1151" s="135">
        <f t="shared" ref="AP1151" si="351">+AP1152+AP1154-AP1153-AP1157-AP1158</f>
        <v>-2.8421709430404007E-13</v>
      </c>
      <c r="AQ1151" s="135">
        <f t="shared" ref="AQ1151" si="352">+AQ1152+AQ1154-AQ1153-AQ1157-AQ1158</f>
        <v>0</v>
      </c>
      <c r="AR1151" s="135">
        <f t="shared" ref="AR1151" si="353">+AR1152+AR1154-AR1153-AR1157-AR1158</f>
        <v>0</v>
      </c>
    </row>
    <row r="1152" spans="6:44" x14ac:dyDescent="0.25">
      <c r="H1152" s="17" t="str">
        <f t="shared" ref="H1152:H1158" si="354">+$B$1</f>
        <v>DIC5</v>
      </c>
      <c r="I1152" s="24"/>
      <c r="J1152" s="24" t="s">
        <v>38</v>
      </c>
      <c r="K1152" s="315" t="s">
        <v>185</v>
      </c>
      <c r="L1152" s="230" t="s">
        <v>738</v>
      </c>
      <c r="M1152" s="22">
        <f>+SUMIFS(Resultados_Dic3!H$3:H$99980,Resultados_Dic3!$F$3:$F$99980,Produccion_UO!$K1152,Resultados_Dic3!$D$3:$D$99980,Produccion_UO!$K$1131,Resultados_Dic3!$E$3:$E$99980,Produccion_UO!$J1152,Resultados_Dic3!$A$3:$A$99980,Produccion_UO!$H1152)*$J$1151</f>
        <v>21.755458987319127</v>
      </c>
      <c r="N1152" s="22">
        <f>+SUMIFS(Resultados_Dic3!I$3:I$99980,Resultados_Dic3!$F$3:$F$99980,Produccion_UO!$K1152,Resultados_Dic3!$D$3:$D$99980,Produccion_UO!$K$1131,Resultados_Dic3!$E$3:$E$99980,Produccion_UO!$J1152,Resultados_Dic3!$A$3:$A$99980,Produccion_UO!$H1152)*$J$1151</f>
        <v>14.106101528345523</v>
      </c>
      <c r="O1152" s="22">
        <f>+SUMIFS(Resultados_Dic3!J$3:J$99980,Resultados_Dic3!$F$3:$F$99980,Produccion_UO!$K1152,Resultados_Dic3!$D$3:$D$99980,Produccion_UO!$K$1131,Resultados_Dic3!$E$3:$E$99980,Produccion_UO!$J1152,Resultados_Dic3!$A$3:$A$99980,Produccion_UO!$H1152)*$J$1151</f>
        <v>16.926286106856871</v>
      </c>
      <c r="P1152" s="22">
        <f>+SUMIFS(Resultados_Dic3!K$3:K$99980,Resultados_Dic3!$F$3:$F$99980,Produccion_UO!$K1152,Resultados_Dic3!$D$3:$D$99980,Produccion_UO!$K$1131,Resultados_Dic3!$E$3:$E$99980,Produccion_UO!$J1152,Resultados_Dic3!$A$3:$A$99980,Produccion_UO!$H1152)*$J$1151</f>
        <v>19.727029350038496</v>
      </c>
      <c r="Q1152" s="22">
        <f>+SUMIFS(Resultados_Dic3!L$3:L$99980,Resultados_Dic3!$F$3:$F$99980,Produccion_UO!$K1152,Resultados_Dic3!$D$3:$D$99980,Produccion_UO!$K$1131,Resultados_Dic3!$E$3:$E$99980,Produccion_UO!$J1152,Resultados_Dic3!$A$3:$A$99980,Produccion_UO!$H1152)*$J$1151</f>
        <v>22.508331257890458</v>
      </c>
      <c r="R1152" s="22">
        <f>+SUMIFS(Resultados_Dic3!M$3:M$99980,Resultados_Dic3!$F$3:$F$99980,Produccion_UO!$K1152,Resultados_Dic3!$D$3:$D$99980,Produccion_UO!$K$1131,Resultados_Dic3!$E$3:$E$99980,Produccion_UO!$J1152,Resultados_Dic3!$A$3:$A$99980,Produccion_UO!$H1152)*$J$1151</f>
        <v>25.270191830412756</v>
      </c>
      <c r="S1152" s="22">
        <f>+SUMIFS(Resultados_Dic3!N$3:N$99980,Resultados_Dic3!$F$3:$F$99980,Produccion_UO!$K1152,Resultados_Dic3!$D$3:$D$99980,Produccion_UO!$K$1131,Resultados_Dic3!$E$3:$E$99980,Produccion_UO!$J1152,Resultados_Dic3!$A$3:$A$99980,Produccion_UO!$H1152)*$J$1151</f>
        <v>28.012611067605487</v>
      </c>
      <c r="T1152" s="22">
        <f>+SUMIFS(Resultados_Dic3!O$3:O$99980,Resultados_Dic3!$F$3:$F$99980,Produccion_UO!$K1152,Resultados_Dic3!$D$3:$D$99980,Produccion_UO!$K$1131,Resultados_Dic3!$E$3:$E$99980,Produccion_UO!$J1152,Resultados_Dic3!$A$3:$A$99980,Produccion_UO!$H1152)*$J$1151</f>
        <v>29.308933103963192</v>
      </c>
      <c r="U1152" s="22">
        <f>+SUMIFS(Resultados_Dic3!P$3:P$99980,Resultados_Dic3!$F$3:$F$99980,Produccion_UO!$K1152,Resultados_Dic3!$D$3:$D$99980,Produccion_UO!$K$1131,Resultados_Dic3!$E$3:$E$99980,Produccion_UO!$J1152,Resultados_Dic3!$A$3:$A$99980,Produccion_UO!$H1152)*$J$1151</f>
        <v>30.576561804908163</v>
      </c>
      <c r="V1152" s="22">
        <f>+SUMIFS(Resultados_Dic3!Q$3:Q$99980,Resultados_Dic3!$F$3:$F$99980,Produccion_UO!$K1152,Resultados_Dic3!$D$3:$D$99980,Produccion_UO!$K$1131,Resultados_Dic3!$E$3:$E$99980,Produccion_UO!$J1152,Resultados_Dic3!$A$3:$A$99980,Produccion_UO!$H1152)*$J$1151</f>
        <v>31.781204773613812</v>
      </c>
      <c r="W1152" s="22">
        <f>+SUMIFS(Resultados_Dic3!R$3:R$99980,Resultados_Dic3!$F$3:$F$99980,Produccion_UO!$K1152,Resultados_Dic3!$D$3:$D$99980,Produccion_UO!$K$1131,Resultados_Dic3!$E$3:$E$99980,Produccion_UO!$J1152,Resultados_Dic3!$A$3:$A$99980,Produccion_UO!$H1152)*$J$1151</f>
        <v>32.986099993382197</v>
      </c>
      <c r="X1152" s="22">
        <f>+SUMIFS(Resultados_Dic3!S$3:S$99980,Resultados_Dic3!$F$3:$F$99980,Produccion_UO!$K1152,Resultados_Dic3!$D$3:$D$99980,Produccion_UO!$K$1131,Resultados_Dic3!$E$3:$E$99980,Produccion_UO!$J1152,Resultados_Dic3!$A$3:$A$99980,Produccion_UO!$H1152)*$J$1151</f>
        <v>34.162156948699575</v>
      </c>
      <c r="Y1152" s="22">
        <f>+SUMIFS(Resultados_Dic3!T$3:T$99980,Resultados_Dic3!$F$3:$F$99980,Produccion_UO!$K1152,Resultados_Dic3!$D$3:$D$99980,Produccion_UO!$K$1131,Resultados_Dic3!$E$3:$E$99980,Produccion_UO!$J1152,Resultados_Dic3!$A$3:$A$99980,Produccion_UO!$H1152)*$J$1151</f>
        <v>34.40825895529013</v>
      </c>
      <c r="Z1152" s="22">
        <f>+SUMIFS(Resultados_Dic3!U$3:U$99980,Resultados_Dic3!$F$3:$F$99980,Produccion_UO!$K1152,Resultados_Dic3!$D$3:$D$99980,Produccion_UO!$K$1131,Resultados_Dic3!$E$3:$E$99980,Produccion_UO!$J1152,Resultados_Dic3!$A$3:$A$99980,Produccion_UO!$H1152)*$J$1151</f>
        <v>34.627706733038572</v>
      </c>
      <c r="AA1152" s="22">
        <f>+SUMIFS(Resultados_Dic3!V$3:V$99980,Resultados_Dic3!$F$3:$F$99980,Produccion_UO!$K1152,Resultados_Dic3!$D$3:$D$99980,Produccion_UO!$K$1131,Resultados_Dic3!$E$3:$E$99980,Produccion_UO!$J1152,Resultados_Dic3!$A$3:$A$99980,Produccion_UO!$H1152)*$J$1151</f>
        <v>34.820500281945151</v>
      </c>
      <c r="AB1152" s="22">
        <f>+SUMIFS(Resultados_Dic3!W$3:W$99980,Resultados_Dic3!$F$3:$F$99980,Produccion_UO!$K1152,Resultados_Dic3!$D$3:$D$99980,Produccion_UO!$K$1131,Resultados_Dic3!$E$3:$E$99980,Produccion_UO!$J1152,Resultados_Dic3!$A$3:$A$99980,Produccion_UO!$H1152)*$J$1151</f>
        <v>34.98663960200966</v>
      </c>
      <c r="AC1152" s="22">
        <f>+SUMIFS(Resultados_Dic3!X$3:X$99980,Resultados_Dic3!$F$3:$F$99980,Produccion_UO!$K1152,Resultados_Dic3!$D$3:$D$99980,Produccion_UO!$K$1131,Resultados_Dic3!$E$3:$E$99980,Produccion_UO!$J1152,Resultados_Dic3!$A$3:$A$99980,Produccion_UO!$H1152)*$J$1151</f>
        <v>35.1261246932321</v>
      </c>
      <c r="AD1152" s="22">
        <f>+SUMIFS(Resultados_Dic3!Y$3:Y$99980,Resultados_Dic3!$F$3:$F$99980,Produccion_UO!$K1152,Resultados_Dic3!$D$3:$D$99980,Produccion_UO!$K$1131,Resultados_Dic3!$E$3:$E$99980,Produccion_UO!$J1152,Resultados_Dic3!$A$3:$A$99980,Produccion_UO!$H1152)*$J$1151</f>
        <v>35.016500430752984</v>
      </c>
      <c r="AE1152" s="22">
        <f>+SUMIFS(Resultados_Dic3!Z$3:Z$99980,Resultados_Dic3!$F$3:$F$99980,Produccion_UO!$K1152,Resultados_Dic3!$D$3:$D$99980,Produccion_UO!$K$1131,Resultados_Dic3!$E$3:$E$99980,Produccion_UO!$J1152,Resultados_Dic3!$A$3:$A$99980,Produccion_UO!$H1152)*$J$1151</f>
        <v>34.88021806733871</v>
      </c>
      <c r="AF1152" s="22">
        <f>+SUMIFS(Resultados_Dic3!AA$3:AA$99980,Resultados_Dic3!$F$3:$F$99980,Produccion_UO!$K1152,Resultados_Dic3!$D$3:$D$99980,Produccion_UO!$K$1131,Resultados_Dic3!$E$3:$E$99980,Produccion_UO!$J1152,Resultados_Dic3!$A$3:$A$99980,Produccion_UO!$H1152)*$J$1151</f>
        <v>34.709522625851854</v>
      </c>
      <c r="AG1152" s="22">
        <f>+SUMIFS(Resultados_Dic3!AB$3:AB$99980,Resultados_Dic3!$F$3:$F$99980,Produccion_UO!$K1152,Resultados_Dic3!$D$3:$D$99980,Produccion_UO!$K$1131,Resultados_Dic3!$E$3:$E$99980,Produccion_UO!$J1152,Resultados_Dic3!$A$3:$A$99980,Produccion_UO!$H1152)*$J$1151</f>
        <v>34.508268016701578</v>
      </c>
      <c r="AH1152" s="22">
        <f>+SUMIFS(Resultados_Dic3!AC$3:AC$99980,Resultados_Dic3!$F$3:$F$99980,Produccion_UO!$K1152,Resultados_Dic3!$D$3:$D$99980,Produccion_UO!$K$1131,Resultados_Dic3!$E$3:$E$99980,Produccion_UO!$J1152,Resultados_Dic3!$A$3:$A$99980,Produccion_UO!$H1152)*$J$1151</f>
        <v>34.27645423988794</v>
      </c>
      <c r="AI1152" s="22">
        <f>+SUMIFS(Resultados_Dic3!AD$3:AD$99980,Resultados_Dic3!$F$3:$F$99980,Produccion_UO!$K1152,Resultados_Dic3!$D$3:$D$99980,Produccion_UO!$K$1131,Resultados_Dic3!$E$3:$E$99980,Produccion_UO!$J1152,Resultados_Dic3!$A$3:$A$99980,Produccion_UO!$H1152)*$J$1151</f>
        <v>34.02592826475982</v>
      </c>
      <c r="AJ1152" s="22">
        <f>+SUMIFS(Resultados_Dic3!AE$3:AE$99980,Resultados_Dic3!$F$3:$F$99980,Produccion_UO!$K1152,Resultados_Dic3!$D$3:$D$99980,Produccion_UO!$K$1131,Resultados_Dic3!$E$3:$E$99980,Produccion_UO!$J1152,Resultados_Dic3!$A$3:$A$99980,Produccion_UO!$H1152)*$J$1151</f>
        <v>33.748772035065862</v>
      </c>
      <c r="AK1152" s="22">
        <f>+SUMIFS(Resultados_Dic3!AF$3:AF$99980,Resultados_Dic3!$F$3:$F$99980,Produccion_UO!$K1152,Resultados_Dic3!$D$3:$D$99980,Produccion_UO!$K$1131,Resultados_Dic3!$E$3:$E$99980,Produccion_UO!$J1152,Resultados_Dic3!$A$3:$A$99980,Produccion_UO!$H1152)*$J$1151</f>
        <v>33.444985550806081</v>
      </c>
      <c r="AL1152" s="22">
        <f>+SUMIFS(Resultados_Dic3!AG$3:AG$99980,Resultados_Dic3!$F$3:$F$99980,Produccion_UO!$K1152,Resultados_Dic3!$D$3:$D$99980,Produccion_UO!$K$1131,Resultados_Dic3!$E$3:$E$99980,Produccion_UO!$J1152,Resultados_Dic3!$A$3:$A$99980,Produccion_UO!$H1152)*$J$1151</f>
        <v>33.114568811980568</v>
      </c>
      <c r="AM1152" s="22">
        <f>+SUMIFS(Resultados_Dic3!AH$3:AH$99980,Resultados_Dic3!$F$3:$F$99980,Produccion_UO!$K1152,Resultados_Dic3!$D$3:$D$99980,Produccion_UO!$K$1131,Resultados_Dic3!$E$3:$E$99980,Produccion_UO!$J1152,Resultados_Dic3!$A$3:$A$99980,Produccion_UO!$H1152)*$J$1151</f>
        <v>32.757521818589218</v>
      </c>
      <c r="AN1152" s="22">
        <f>+SUMIFS(Resultados_Dic3!AI$3:AI$99980,Resultados_Dic3!$F$3:$F$99980,Produccion_UO!$K1152,Resultados_Dic3!$D$3:$D$99980,Produccion_UO!$K$1131,Resultados_Dic3!$E$3:$E$99980,Produccion_UO!$J1152,Resultados_Dic3!$A$3:$A$99980,Produccion_UO!$H1152)*$J$1151</f>
        <v>32.723462906708626</v>
      </c>
      <c r="AO1152" s="22">
        <f>+SUMIFS(Resultados_Dic3!AJ$3:AJ$99980,Resultados_Dic3!$F$3:$F$99980,Produccion_UO!$K1152,Resultados_Dic3!$D$3:$D$99980,Produccion_UO!$K$1131,Resultados_Dic3!$E$3:$E$99980,Produccion_UO!$J1152,Resultados_Dic3!$A$3:$A$99980,Produccion_UO!$H1152)*$J$1151</f>
        <v>32.660455939630417</v>
      </c>
      <c r="AP1152" s="22">
        <f>+SUMIFS(Resultados_Dic3!AK$3:AK$99980,Resultados_Dic3!$F$3:$F$99980,Produccion_UO!$K1152,Resultados_Dic3!$D$3:$D$99980,Produccion_UO!$K$1131,Resultados_Dic3!$E$3:$E$99980,Produccion_UO!$J1152,Resultados_Dic3!$A$3:$A$99980,Produccion_UO!$H1152)*$J$1151</f>
        <v>32.56850091735469</v>
      </c>
      <c r="AQ1152" s="22">
        <f>+SUMIFS(Resultados_Dic3!AL$3:AL$99980,Resultados_Dic3!$F$3:$F$99980,Produccion_UO!$K1152,Resultados_Dic3!$D$3:$D$99980,Produccion_UO!$K$1131,Resultados_Dic3!$E$3:$E$99980,Produccion_UO!$J1152,Resultados_Dic3!$A$3:$A$99980,Produccion_UO!$H1152)*$J$1151</f>
        <v>32.447597839881411</v>
      </c>
      <c r="AR1152" s="22">
        <f>+SUMIFS(Resultados_Dic3!AM$3:AM$99980,Resultados_Dic3!$F$3:$F$99980,Produccion_UO!$K1152,Resultados_Dic3!$D$3:$D$99980,Produccion_UO!$K$1131,Resultados_Dic3!$E$3:$E$99980,Produccion_UO!$J1152,Resultados_Dic3!$A$3:$A$99980,Produccion_UO!$H1152)*$J$1151</f>
        <v>32.297746707210457</v>
      </c>
    </row>
    <row r="1153" spans="6:44" x14ac:dyDescent="0.25">
      <c r="H1153" s="17" t="str">
        <f t="shared" si="354"/>
        <v>DIC5</v>
      </c>
      <c r="I1153" s="24"/>
      <c r="J1153" s="24" t="s">
        <v>38</v>
      </c>
      <c r="K1153" s="315" t="s">
        <v>300</v>
      </c>
      <c r="L1153" s="230" t="s">
        <v>739</v>
      </c>
      <c r="M1153" s="22">
        <f>+SUMIFS(Resultados_Dic3!H$3:H$99980,Resultados_Dic3!$F$3:$F$99980,Produccion_UO!$K1153,Resultados_Dic3!$D$3:$D$99980,Produccion_UO!$L$1131,Resultados_Dic3!$E$3:$E$99980,Produccion_UO!$J1153,Resultados_Dic3!$A$3:$A$99980,Produccion_UO!$H1153)*$J$1151</f>
        <v>0</v>
      </c>
      <c r="N1153" s="22">
        <f>+SUMIFS(Resultados_Dic3!I$3:I$99980,Resultados_Dic3!$F$3:$F$99980,Produccion_UO!$K1153,Resultados_Dic3!$D$3:$D$99980,Produccion_UO!$L$1131,Resultados_Dic3!$E$3:$E$99980,Produccion_UO!$J1153,Resultados_Dic3!$A$3:$A$99980,Produccion_UO!$H1153)*$J$1151</f>
        <v>0</v>
      </c>
      <c r="O1153" s="22">
        <f>+SUMIFS(Resultados_Dic3!J$3:J$99980,Resultados_Dic3!$F$3:$F$99980,Produccion_UO!$K1153,Resultados_Dic3!$D$3:$D$99980,Produccion_UO!$L$1131,Resultados_Dic3!$E$3:$E$99980,Produccion_UO!$J1153,Resultados_Dic3!$A$3:$A$99980,Produccion_UO!$H1153)*$J$1151</f>
        <v>0</v>
      </c>
      <c r="P1153" s="22">
        <f>+SUMIFS(Resultados_Dic3!K$3:K$99980,Resultados_Dic3!$F$3:$F$99980,Produccion_UO!$K1153,Resultados_Dic3!$D$3:$D$99980,Produccion_UO!$L$1131,Resultados_Dic3!$E$3:$E$99980,Produccion_UO!$J1153,Resultados_Dic3!$A$3:$A$99980,Produccion_UO!$H1153)*$J$1151</f>
        <v>0</v>
      </c>
      <c r="Q1153" s="22">
        <f>+SUMIFS(Resultados_Dic3!L$3:L$99980,Resultados_Dic3!$F$3:$F$99980,Produccion_UO!$K1153,Resultados_Dic3!$D$3:$D$99980,Produccion_UO!$L$1131,Resultados_Dic3!$E$3:$E$99980,Produccion_UO!$J1153,Resultados_Dic3!$A$3:$A$99980,Produccion_UO!$H1153)*$J$1151</f>
        <v>0</v>
      </c>
      <c r="R1153" s="22">
        <f>+SUMIFS(Resultados_Dic3!M$3:M$99980,Resultados_Dic3!$F$3:$F$99980,Produccion_UO!$K1153,Resultados_Dic3!$D$3:$D$99980,Produccion_UO!$L$1131,Resultados_Dic3!$E$3:$E$99980,Produccion_UO!$J1153,Resultados_Dic3!$A$3:$A$99980,Produccion_UO!$H1153)*$J$1151</f>
        <v>0</v>
      </c>
      <c r="S1153" s="22">
        <f>+SUMIFS(Resultados_Dic3!N$3:N$99980,Resultados_Dic3!$F$3:$F$99980,Produccion_UO!$K1153,Resultados_Dic3!$D$3:$D$99980,Produccion_UO!$L$1131,Resultados_Dic3!$E$3:$E$99980,Produccion_UO!$J1153,Resultados_Dic3!$A$3:$A$99980,Produccion_UO!$H1153)*$J$1151</f>
        <v>0</v>
      </c>
      <c r="T1153" s="22">
        <f>+SUMIFS(Resultados_Dic3!O$3:O$99980,Resultados_Dic3!$F$3:$F$99980,Produccion_UO!$K1153,Resultados_Dic3!$D$3:$D$99980,Produccion_UO!$L$1131,Resultados_Dic3!$E$3:$E$99980,Produccion_UO!$J1153,Resultados_Dic3!$A$3:$A$99980,Produccion_UO!$H1153)*$J$1151</f>
        <v>0</v>
      </c>
      <c r="U1153" s="22">
        <f>+SUMIFS(Resultados_Dic3!P$3:P$99980,Resultados_Dic3!$F$3:$F$99980,Produccion_UO!$K1153,Resultados_Dic3!$D$3:$D$99980,Produccion_UO!$L$1131,Resultados_Dic3!$E$3:$E$99980,Produccion_UO!$J1153,Resultados_Dic3!$A$3:$A$99980,Produccion_UO!$H1153)*$J$1151</f>
        <v>0</v>
      </c>
      <c r="V1153" s="22">
        <f>+SUMIFS(Resultados_Dic3!Q$3:Q$99980,Resultados_Dic3!$F$3:$F$99980,Produccion_UO!$K1153,Resultados_Dic3!$D$3:$D$99980,Produccion_UO!$L$1131,Resultados_Dic3!$E$3:$E$99980,Produccion_UO!$J1153,Resultados_Dic3!$A$3:$A$99980,Produccion_UO!$H1153)*$J$1151</f>
        <v>0</v>
      </c>
      <c r="W1153" s="22">
        <f>+SUMIFS(Resultados_Dic3!R$3:R$99980,Resultados_Dic3!$F$3:$F$99980,Produccion_UO!$K1153,Resultados_Dic3!$D$3:$D$99980,Produccion_UO!$L$1131,Resultados_Dic3!$E$3:$E$99980,Produccion_UO!$J1153,Resultados_Dic3!$A$3:$A$99980,Produccion_UO!$H1153)*$J$1151</f>
        <v>0</v>
      </c>
      <c r="X1153" s="22">
        <f>+SUMIFS(Resultados_Dic3!S$3:S$99980,Resultados_Dic3!$F$3:$F$99980,Produccion_UO!$K1153,Resultados_Dic3!$D$3:$D$99980,Produccion_UO!$L$1131,Resultados_Dic3!$E$3:$E$99980,Produccion_UO!$J1153,Resultados_Dic3!$A$3:$A$99980,Produccion_UO!$H1153)*$J$1151</f>
        <v>0</v>
      </c>
      <c r="Y1153" s="22">
        <f>+SUMIFS(Resultados_Dic3!T$3:T$99980,Resultados_Dic3!$F$3:$F$99980,Produccion_UO!$K1153,Resultados_Dic3!$D$3:$D$99980,Produccion_UO!$L$1131,Resultados_Dic3!$E$3:$E$99980,Produccion_UO!$J1153,Resultados_Dic3!$A$3:$A$99980,Produccion_UO!$H1153)*$J$1151</f>
        <v>0</v>
      </c>
      <c r="Z1153" s="22">
        <f>+SUMIFS(Resultados_Dic3!U$3:U$99980,Resultados_Dic3!$F$3:$F$99980,Produccion_UO!$K1153,Resultados_Dic3!$D$3:$D$99980,Produccion_UO!$L$1131,Resultados_Dic3!$E$3:$E$99980,Produccion_UO!$J1153,Resultados_Dic3!$A$3:$A$99980,Produccion_UO!$H1153)*$J$1151</f>
        <v>0</v>
      </c>
      <c r="AA1153" s="22">
        <f>+SUMIFS(Resultados_Dic3!V$3:V$99980,Resultados_Dic3!$F$3:$F$99980,Produccion_UO!$K1153,Resultados_Dic3!$D$3:$D$99980,Produccion_UO!$L$1131,Resultados_Dic3!$E$3:$E$99980,Produccion_UO!$J1153,Resultados_Dic3!$A$3:$A$99980,Produccion_UO!$H1153)*$J$1151</f>
        <v>0</v>
      </c>
      <c r="AB1153" s="22">
        <f>+SUMIFS(Resultados_Dic3!W$3:W$99980,Resultados_Dic3!$F$3:$F$99980,Produccion_UO!$K1153,Resultados_Dic3!$D$3:$D$99980,Produccion_UO!$L$1131,Resultados_Dic3!$E$3:$E$99980,Produccion_UO!$J1153,Resultados_Dic3!$A$3:$A$99980,Produccion_UO!$H1153)*$J$1151</f>
        <v>0</v>
      </c>
      <c r="AC1153" s="22">
        <f>+SUMIFS(Resultados_Dic3!X$3:X$99980,Resultados_Dic3!$F$3:$F$99980,Produccion_UO!$K1153,Resultados_Dic3!$D$3:$D$99980,Produccion_UO!$L$1131,Resultados_Dic3!$E$3:$E$99980,Produccion_UO!$J1153,Resultados_Dic3!$A$3:$A$99980,Produccion_UO!$H1153)*$J$1151</f>
        <v>0</v>
      </c>
      <c r="AD1153" s="22">
        <f>+SUMIFS(Resultados_Dic3!Y$3:Y$99980,Resultados_Dic3!$F$3:$F$99980,Produccion_UO!$K1153,Resultados_Dic3!$D$3:$D$99980,Produccion_UO!$L$1131,Resultados_Dic3!$E$3:$E$99980,Produccion_UO!$J1153,Resultados_Dic3!$A$3:$A$99980,Produccion_UO!$H1153)*$J$1151</f>
        <v>0</v>
      </c>
      <c r="AE1153" s="22">
        <f>+SUMIFS(Resultados_Dic3!Z$3:Z$99980,Resultados_Dic3!$F$3:$F$99980,Produccion_UO!$K1153,Resultados_Dic3!$D$3:$D$99980,Produccion_UO!$L$1131,Resultados_Dic3!$E$3:$E$99980,Produccion_UO!$J1153,Resultados_Dic3!$A$3:$A$99980,Produccion_UO!$H1153)*$J$1151</f>
        <v>0</v>
      </c>
      <c r="AF1153" s="22">
        <f>+SUMIFS(Resultados_Dic3!AA$3:AA$99980,Resultados_Dic3!$F$3:$F$99980,Produccion_UO!$K1153,Resultados_Dic3!$D$3:$D$99980,Produccion_UO!$L$1131,Resultados_Dic3!$E$3:$E$99980,Produccion_UO!$J1153,Resultados_Dic3!$A$3:$A$99980,Produccion_UO!$H1153)*$J$1151</f>
        <v>0</v>
      </c>
      <c r="AG1153" s="22">
        <f>+SUMIFS(Resultados_Dic3!AB$3:AB$99980,Resultados_Dic3!$F$3:$F$99980,Produccion_UO!$K1153,Resultados_Dic3!$D$3:$D$99980,Produccion_UO!$L$1131,Resultados_Dic3!$E$3:$E$99980,Produccion_UO!$J1153,Resultados_Dic3!$A$3:$A$99980,Produccion_UO!$H1153)*$J$1151</f>
        <v>0</v>
      </c>
      <c r="AH1153" s="22">
        <f>+SUMIFS(Resultados_Dic3!AC$3:AC$99980,Resultados_Dic3!$F$3:$F$99980,Produccion_UO!$K1153,Resultados_Dic3!$D$3:$D$99980,Produccion_UO!$L$1131,Resultados_Dic3!$E$3:$E$99980,Produccion_UO!$J1153,Resultados_Dic3!$A$3:$A$99980,Produccion_UO!$H1153)*$J$1151</f>
        <v>0</v>
      </c>
      <c r="AI1153" s="22">
        <f>+SUMIFS(Resultados_Dic3!AD$3:AD$99980,Resultados_Dic3!$F$3:$F$99980,Produccion_UO!$K1153,Resultados_Dic3!$D$3:$D$99980,Produccion_UO!$L$1131,Resultados_Dic3!$E$3:$E$99980,Produccion_UO!$J1153,Resultados_Dic3!$A$3:$A$99980,Produccion_UO!$H1153)*$J$1151</f>
        <v>0</v>
      </c>
      <c r="AJ1153" s="22">
        <f>+SUMIFS(Resultados_Dic3!AE$3:AE$99980,Resultados_Dic3!$F$3:$F$99980,Produccion_UO!$K1153,Resultados_Dic3!$D$3:$D$99980,Produccion_UO!$L$1131,Resultados_Dic3!$E$3:$E$99980,Produccion_UO!$J1153,Resultados_Dic3!$A$3:$A$99980,Produccion_UO!$H1153)*$J$1151</f>
        <v>0</v>
      </c>
      <c r="AK1153" s="22">
        <f>+SUMIFS(Resultados_Dic3!AF$3:AF$99980,Resultados_Dic3!$F$3:$F$99980,Produccion_UO!$K1153,Resultados_Dic3!$D$3:$D$99980,Produccion_UO!$L$1131,Resultados_Dic3!$E$3:$E$99980,Produccion_UO!$J1153,Resultados_Dic3!$A$3:$A$99980,Produccion_UO!$H1153)*$J$1151</f>
        <v>0</v>
      </c>
      <c r="AL1153" s="22">
        <f>+SUMIFS(Resultados_Dic3!AG$3:AG$99980,Resultados_Dic3!$F$3:$F$99980,Produccion_UO!$K1153,Resultados_Dic3!$D$3:$D$99980,Produccion_UO!$L$1131,Resultados_Dic3!$E$3:$E$99980,Produccion_UO!$J1153,Resultados_Dic3!$A$3:$A$99980,Produccion_UO!$H1153)*$J$1151</f>
        <v>0</v>
      </c>
      <c r="AM1153" s="22">
        <f>+SUMIFS(Resultados_Dic3!AH$3:AH$99980,Resultados_Dic3!$F$3:$F$99980,Produccion_UO!$K1153,Resultados_Dic3!$D$3:$D$99980,Produccion_UO!$L$1131,Resultados_Dic3!$E$3:$E$99980,Produccion_UO!$J1153,Resultados_Dic3!$A$3:$A$99980,Produccion_UO!$H1153)*$J$1151</f>
        <v>0</v>
      </c>
      <c r="AN1153" s="22">
        <f>+SUMIFS(Resultados_Dic3!AI$3:AI$99980,Resultados_Dic3!$F$3:$F$99980,Produccion_UO!$K1153,Resultados_Dic3!$D$3:$D$99980,Produccion_UO!$L$1131,Resultados_Dic3!$E$3:$E$99980,Produccion_UO!$J1153,Resultados_Dic3!$A$3:$A$99980,Produccion_UO!$H1153)*$J$1151</f>
        <v>0</v>
      </c>
      <c r="AO1153" s="22">
        <f>+SUMIFS(Resultados_Dic3!AJ$3:AJ$99980,Resultados_Dic3!$F$3:$F$99980,Produccion_UO!$K1153,Resultados_Dic3!$D$3:$D$99980,Produccion_UO!$L$1131,Resultados_Dic3!$E$3:$E$99980,Produccion_UO!$J1153,Resultados_Dic3!$A$3:$A$99980,Produccion_UO!$H1153)*$J$1151</f>
        <v>0</v>
      </c>
      <c r="AP1153" s="22">
        <f>+SUMIFS(Resultados_Dic3!AK$3:AK$99980,Resultados_Dic3!$F$3:$F$99980,Produccion_UO!$K1153,Resultados_Dic3!$D$3:$D$99980,Produccion_UO!$L$1131,Resultados_Dic3!$E$3:$E$99980,Produccion_UO!$J1153,Resultados_Dic3!$A$3:$A$99980,Produccion_UO!$H1153)*$J$1151</f>
        <v>0</v>
      </c>
      <c r="AQ1153" s="22">
        <f>+SUMIFS(Resultados_Dic3!AL$3:AL$99980,Resultados_Dic3!$F$3:$F$99980,Produccion_UO!$K1153,Resultados_Dic3!$D$3:$D$99980,Produccion_UO!$L$1131,Resultados_Dic3!$E$3:$E$99980,Produccion_UO!$J1153,Resultados_Dic3!$A$3:$A$99980,Produccion_UO!$H1153)*$J$1151</f>
        <v>0</v>
      </c>
      <c r="AR1153" s="22">
        <f>+SUMIFS(Resultados_Dic3!AM$3:AM$99980,Resultados_Dic3!$F$3:$F$99980,Produccion_UO!$K1153,Resultados_Dic3!$D$3:$D$99980,Produccion_UO!$L$1131,Resultados_Dic3!$E$3:$E$99980,Produccion_UO!$J1153,Resultados_Dic3!$A$3:$A$99980,Produccion_UO!$H1153)*$J$1151</f>
        <v>0</v>
      </c>
    </row>
    <row r="1154" spans="6:44" x14ac:dyDescent="0.25">
      <c r="H1154" s="17" t="str">
        <f t="shared" si="354"/>
        <v>DIC5</v>
      </c>
      <c r="I1154" s="24"/>
      <c r="J1154" s="24"/>
      <c r="K1154" s="315"/>
      <c r="L1154" s="305" t="s">
        <v>697</v>
      </c>
      <c r="M1154" s="22">
        <f>+SUM(M1155:M1156)</f>
        <v>98.994700309052234</v>
      </c>
      <c r="N1154" s="22">
        <f t="shared" ref="N1154:AR1154" si="355">+SUM(N1155:N1156)</f>
        <v>109.90245721738449</v>
      </c>
      <c r="O1154" s="22">
        <f t="shared" si="355"/>
        <v>109.90245721738449</v>
      </c>
      <c r="P1154" s="22">
        <f t="shared" si="355"/>
        <v>109.90245721738449</v>
      </c>
      <c r="Q1154" s="22">
        <f t="shared" si="355"/>
        <v>109.90245721738449</v>
      </c>
      <c r="R1154" s="22">
        <f t="shared" si="355"/>
        <v>109.90245721738449</v>
      </c>
      <c r="S1154" s="22">
        <f t="shared" si="355"/>
        <v>109.90245721738449</v>
      </c>
      <c r="T1154" s="22">
        <f t="shared" si="355"/>
        <v>109.90245721738449</v>
      </c>
      <c r="U1154" s="22">
        <f t="shared" si="355"/>
        <v>109.90245721738449</v>
      </c>
      <c r="V1154" s="22">
        <f t="shared" si="355"/>
        <v>109.90245721738449</v>
      </c>
      <c r="W1154" s="22">
        <f t="shared" si="355"/>
        <v>109.90245721738449</v>
      </c>
      <c r="X1154" s="22">
        <f t="shared" si="355"/>
        <v>109.90245721738449</v>
      </c>
      <c r="Y1154" s="22">
        <f t="shared" si="355"/>
        <v>109.90245721738449</v>
      </c>
      <c r="Z1154" s="22">
        <f t="shared" si="355"/>
        <v>109.90245721738449</v>
      </c>
      <c r="AA1154" s="22">
        <f t="shared" si="355"/>
        <v>109.90245721738449</v>
      </c>
      <c r="AB1154" s="22">
        <f t="shared" si="355"/>
        <v>109.90245721738449</v>
      </c>
      <c r="AC1154" s="22">
        <f t="shared" si="355"/>
        <v>109.90245721738449</v>
      </c>
      <c r="AD1154" s="22">
        <f t="shared" si="355"/>
        <v>109.90245721738449</v>
      </c>
      <c r="AE1154" s="22">
        <f t="shared" si="355"/>
        <v>109.90245721738449</v>
      </c>
      <c r="AF1154" s="22">
        <f t="shared" si="355"/>
        <v>109.90245721738449</v>
      </c>
      <c r="AG1154" s="22">
        <f t="shared" si="355"/>
        <v>109.90245721738449</v>
      </c>
      <c r="AH1154" s="22">
        <f t="shared" si="355"/>
        <v>109.90245721738449</v>
      </c>
      <c r="AI1154" s="22">
        <f t="shared" si="355"/>
        <v>109.90245721738449</v>
      </c>
      <c r="AJ1154" s="22">
        <f t="shared" si="355"/>
        <v>109.90245721738449</v>
      </c>
      <c r="AK1154" s="22">
        <f t="shared" si="355"/>
        <v>109.90245721738449</v>
      </c>
      <c r="AL1154" s="22">
        <f t="shared" si="355"/>
        <v>109.90245721738449</v>
      </c>
      <c r="AM1154" s="22">
        <f t="shared" si="355"/>
        <v>109.90245721738449</v>
      </c>
      <c r="AN1154" s="22">
        <f t="shared" si="355"/>
        <v>109.90245721738449</v>
      </c>
      <c r="AO1154" s="22">
        <f t="shared" si="355"/>
        <v>109.90245721738449</v>
      </c>
      <c r="AP1154" s="22">
        <f t="shared" si="355"/>
        <v>109.90245721738449</v>
      </c>
      <c r="AQ1154" s="22">
        <f t="shared" si="355"/>
        <v>109.90245721738449</v>
      </c>
      <c r="AR1154" s="22">
        <f t="shared" si="355"/>
        <v>109.90245721738449</v>
      </c>
    </row>
    <row r="1155" spans="6:44" x14ac:dyDescent="0.25">
      <c r="H1155" s="17" t="str">
        <f t="shared" si="354"/>
        <v>DIC5</v>
      </c>
      <c r="I1155" s="24"/>
      <c r="J1155" s="24" t="s">
        <v>38</v>
      </c>
      <c r="K1155" s="315" t="s">
        <v>270</v>
      </c>
      <c r="L1155" s="316" t="s">
        <v>270</v>
      </c>
      <c r="M1155" s="22">
        <f>+SUMIFS(Resultados_Dic3!H$3:H$99980,Resultados_Dic3!$F$3:$F$99980,Produccion_UO!$K1155,Resultados_Dic3!$D$3:$D$99980,Produccion_UO!$K$1131,Resultados_Dic3!$E$3:$E$99980,Produccion_UO!$J1155,Resultados_Dic3!$A$3:$A$99980,Produccion_UO!$H1155)*$J$1151</f>
        <v>41.857396150365567</v>
      </c>
      <c r="N1155" s="22">
        <f>+SUMIFS(Resultados_Dic3!I$3:I$99980,Resultados_Dic3!$F$3:$F$99980,Produccion_UO!$K1155,Resultados_Dic3!$D$3:$D$99980,Produccion_UO!$K$1131,Resultados_Dic3!$E$3:$E$99980,Produccion_UO!$J1155,Resultados_Dic3!$A$3:$A$99980,Produccion_UO!$H1155)*$J$1151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O1155" s="22">
        <f>+SUMIFS(Resultados_Dic3!J$3:J$99980,Resultados_Dic3!$F$3:$F$99980,Produccion_UO!$K1155,Resultados_Dic3!$D$3:$D$99980,Produccion_UO!$K$1131,Resultados_Dic3!$E$3:$E$99980,Produccion_UO!$J1155,Resultados_Dic3!$A$3:$A$99980,Produccion_UO!$H1155)*$J$1151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P1155" s="22">
        <f>+SUMIFS(Resultados_Dic3!K$3:K$99980,Resultados_Dic3!$F$3:$F$99980,Produccion_UO!$K1155,Resultados_Dic3!$D$3:$D$99980,Produccion_UO!$K$1131,Resultados_Dic3!$E$3:$E$99980,Produccion_UO!$J1155,Resultados_Dic3!$A$3:$A$99980,Produccion_UO!$H1155)*$J$1151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Q1155" s="22">
        <f>+SUMIFS(Resultados_Dic3!L$3:L$99980,Resultados_Dic3!$F$3:$F$99980,Produccion_UO!$K1155,Resultados_Dic3!$D$3:$D$99980,Produccion_UO!$K$1131,Resultados_Dic3!$E$3:$E$99980,Produccion_UO!$J1155,Resultados_Dic3!$A$3:$A$99980,Produccion_UO!$H1155)*$J$1151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R1155" s="22">
        <f>+SUMIFS(Resultados_Dic3!M$3:M$99980,Resultados_Dic3!$F$3:$F$99980,Produccion_UO!$K1155,Resultados_Dic3!$D$3:$D$99980,Produccion_UO!$K$1131,Resultados_Dic3!$E$3:$E$99980,Produccion_UO!$J1155,Resultados_Dic3!$A$3:$A$99980,Produccion_UO!$H1155)*$J$1151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S1155" s="22">
        <f>+SUMIFS(Resultados_Dic3!N$3:N$99980,Resultados_Dic3!$F$3:$F$99980,Produccion_UO!$K1155,Resultados_Dic3!$D$3:$D$99980,Produccion_UO!$K$1131,Resultados_Dic3!$E$3:$E$99980,Produccion_UO!$J1155,Resultados_Dic3!$A$3:$A$99980,Produccion_UO!$H1155)*$J$1151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T1155" s="22">
        <f>+SUMIFS(Resultados_Dic3!O$3:O$99980,Resultados_Dic3!$F$3:$F$99980,Produccion_UO!$K1155,Resultados_Dic3!$D$3:$D$99980,Produccion_UO!$K$1131,Resultados_Dic3!$E$3:$E$99980,Produccion_UO!$J1155,Resultados_Dic3!$A$3:$A$99980,Produccion_UO!$H1155)*$J$1151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U1155" s="22">
        <f>+SUMIFS(Resultados_Dic3!P$3:P$99980,Resultados_Dic3!$F$3:$F$99980,Produccion_UO!$K1155,Resultados_Dic3!$D$3:$D$99980,Produccion_UO!$K$1131,Resultados_Dic3!$E$3:$E$99980,Produccion_UO!$J1155,Resultados_Dic3!$A$3:$A$99980,Produccion_UO!$H1155)*$J$1151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V1155" s="22">
        <f>+SUMIFS(Resultados_Dic3!Q$3:Q$99980,Resultados_Dic3!$F$3:$F$99980,Produccion_UO!$K1155,Resultados_Dic3!$D$3:$D$99980,Produccion_UO!$K$1131,Resultados_Dic3!$E$3:$E$99980,Produccion_UO!$J1155,Resultados_Dic3!$A$3:$A$99980,Produccion_UO!$H1155)*$J$1151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W1155" s="22">
        <f>+SUMIFS(Resultados_Dic3!R$3:R$99980,Resultados_Dic3!$F$3:$F$99980,Produccion_UO!$K1155,Resultados_Dic3!$D$3:$D$99980,Produccion_UO!$K$1131,Resultados_Dic3!$E$3:$E$99980,Produccion_UO!$J1155,Resultados_Dic3!$A$3:$A$99980,Produccion_UO!$H1155)*$J$1151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X1155" s="22">
        <f>+SUMIFS(Resultados_Dic3!S$3:S$99980,Resultados_Dic3!$F$3:$F$99980,Produccion_UO!$K1155,Resultados_Dic3!$D$3:$D$99980,Produccion_UO!$K$1131,Resultados_Dic3!$E$3:$E$99980,Produccion_UO!$J1155,Resultados_Dic3!$A$3:$A$99980,Produccion_UO!$H1155)*$J$1151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Y1155" s="22">
        <f>+SUMIFS(Resultados_Dic3!T$3:T$99980,Resultados_Dic3!$F$3:$F$99980,Produccion_UO!$K1155,Resultados_Dic3!$D$3:$D$99980,Produccion_UO!$K$1131,Resultados_Dic3!$E$3:$E$99980,Produccion_UO!$J1155,Resultados_Dic3!$A$3:$A$99980,Produccion_UO!$H1155)*$J$1151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Z1155" s="22">
        <f>+SUMIFS(Resultados_Dic3!U$3:U$99980,Resultados_Dic3!$F$3:$F$99980,Produccion_UO!$K1155,Resultados_Dic3!$D$3:$D$99980,Produccion_UO!$K$1131,Resultados_Dic3!$E$3:$E$99980,Produccion_UO!$J1155,Resultados_Dic3!$A$3:$A$99980,Produccion_UO!$H1155)*$J$1151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A1155" s="22">
        <f>+SUMIFS(Resultados_Dic3!V$3:V$99980,Resultados_Dic3!$F$3:$F$99980,Produccion_UO!$K1155,Resultados_Dic3!$D$3:$D$99980,Produccion_UO!$K$1131,Resultados_Dic3!$E$3:$E$99980,Produccion_UO!$J1155,Resultados_Dic3!$A$3:$A$99980,Produccion_UO!$H1155)*$J$1151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B1155" s="22">
        <f>+SUMIFS(Resultados_Dic3!W$3:W$99980,Resultados_Dic3!$F$3:$F$99980,Produccion_UO!$K1155,Resultados_Dic3!$D$3:$D$99980,Produccion_UO!$K$1131,Resultados_Dic3!$E$3:$E$99980,Produccion_UO!$J1155,Resultados_Dic3!$A$3:$A$99980,Produccion_UO!$H1155)*$J$1151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C1155" s="22">
        <f>+SUMIFS(Resultados_Dic3!X$3:X$99980,Resultados_Dic3!$F$3:$F$99980,Produccion_UO!$K1155,Resultados_Dic3!$D$3:$D$99980,Produccion_UO!$K$1131,Resultados_Dic3!$E$3:$E$99980,Produccion_UO!$J1155,Resultados_Dic3!$A$3:$A$99980,Produccion_UO!$H1155)*$J$1151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D1155" s="22">
        <f>+SUMIFS(Resultados_Dic3!Y$3:Y$99980,Resultados_Dic3!$F$3:$F$99980,Produccion_UO!$K1155,Resultados_Dic3!$D$3:$D$99980,Produccion_UO!$K$1131,Resultados_Dic3!$E$3:$E$99980,Produccion_UO!$J1155,Resultados_Dic3!$A$3:$A$99980,Produccion_UO!$H1155)*$J$1151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E1155" s="22">
        <f>+SUMIFS(Resultados_Dic3!Z$3:Z$99980,Resultados_Dic3!$F$3:$F$99980,Produccion_UO!$K1155,Resultados_Dic3!$D$3:$D$99980,Produccion_UO!$K$1131,Resultados_Dic3!$E$3:$E$99980,Produccion_UO!$J1155,Resultados_Dic3!$A$3:$A$99980,Produccion_UO!$H1155)*$J$1151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F1155" s="22">
        <f>+SUMIFS(Resultados_Dic3!AA$3:AA$99980,Resultados_Dic3!$F$3:$F$99980,Produccion_UO!$K1155,Resultados_Dic3!$D$3:$D$99980,Produccion_UO!$K$1131,Resultados_Dic3!$E$3:$E$99980,Produccion_UO!$J1155,Resultados_Dic3!$A$3:$A$99980,Produccion_UO!$H1155)*$J$1151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G1155" s="22">
        <f>+SUMIFS(Resultados_Dic3!AB$3:AB$99980,Resultados_Dic3!$F$3:$F$99980,Produccion_UO!$K1155,Resultados_Dic3!$D$3:$D$99980,Produccion_UO!$K$1131,Resultados_Dic3!$E$3:$E$99980,Produccion_UO!$J1155,Resultados_Dic3!$A$3:$A$99980,Produccion_UO!$H1155)*$J$1151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H1155" s="22">
        <f>+SUMIFS(Resultados_Dic3!AC$3:AC$99980,Resultados_Dic3!$F$3:$F$99980,Produccion_UO!$K1155,Resultados_Dic3!$D$3:$D$99980,Produccion_UO!$K$1131,Resultados_Dic3!$E$3:$E$99980,Produccion_UO!$J1155,Resultados_Dic3!$A$3:$A$99980,Produccion_UO!$H1155)*$J$1151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I1155" s="22">
        <f>+SUMIFS(Resultados_Dic3!AD$3:AD$99980,Resultados_Dic3!$F$3:$F$99980,Produccion_UO!$K1155,Resultados_Dic3!$D$3:$D$99980,Produccion_UO!$K$1131,Resultados_Dic3!$E$3:$E$99980,Produccion_UO!$J1155,Resultados_Dic3!$A$3:$A$99980,Produccion_UO!$H1155)*$J$1151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J1155" s="22">
        <f>+SUMIFS(Resultados_Dic3!AE$3:AE$99980,Resultados_Dic3!$F$3:$F$99980,Produccion_UO!$K1155,Resultados_Dic3!$D$3:$D$99980,Produccion_UO!$K$1131,Resultados_Dic3!$E$3:$E$99980,Produccion_UO!$J1155,Resultados_Dic3!$A$3:$A$99980,Produccion_UO!$H1155)*$J$1151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K1155" s="22">
        <f>+SUMIFS(Resultados_Dic3!AF$3:AF$99980,Resultados_Dic3!$F$3:$F$99980,Produccion_UO!$K1155,Resultados_Dic3!$D$3:$D$99980,Produccion_UO!$K$1131,Resultados_Dic3!$E$3:$E$99980,Produccion_UO!$J1155,Resultados_Dic3!$A$3:$A$99980,Produccion_UO!$H1155)*$J$1151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L1155" s="22">
        <f>+SUMIFS(Resultados_Dic3!AG$3:AG$99980,Resultados_Dic3!$F$3:$F$99980,Produccion_UO!$K1155,Resultados_Dic3!$D$3:$D$99980,Produccion_UO!$K$1131,Resultados_Dic3!$E$3:$E$99980,Produccion_UO!$J1155,Resultados_Dic3!$A$3:$A$99980,Produccion_UO!$H1155)*$J$1151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M1155" s="22">
        <f>+SUMIFS(Resultados_Dic3!AH$3:AH$99980,Resultados_Dic3!$F$3:$F$99980,Produccion_UO!$K1155,Resultados_Dic3!$D$3:$D$99980,Produccion_UO!$K$1131,Resultados_Dic3!$E$3:$E$99980,Produccion_UO!$J1155,Resultados_Dic3!$A$3:$A$99980,Produccion_UO!$H1155)*$J$1151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N1155" s="22">
        <f>+SUMIFS(Resultados_Dic3!AI$3:AI$99980,Resultados_Dic3!$F$3:$F$99980,Produccion_UO!$K1155,Resultados_Dic3!$D$3:$D$99980,Produccion_UO!$K$1131,Resultados_Dic3!$E$3:$E$99980,Produccion_UO!$J1155,Resultados_Dic3!$A$3:$A$99980,Produccion_UO!$H1155)*$J$1151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O1155" s="22">
        <f>+SUMIFS(Resultados_Dic3!AJ$3:AJ$99980,Resultados_Dic3!$F$3:$F$99980,Produccion_UO!$K1155,Resultados_Dic3!$D$3:$D$99980,Produccion_UO!$K$1131,Resultados_Dic3!$E$3:$E$99980,Produccion_UO!$J1155,Resultados_Dic3!$A$3:$A$99980,Produccion_UO!$H1155)*$J$1151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P1155" s="22">
        <f>+SUMIFS(Resultados_Dic3!AK$3:AK$99980,Resultados_Dic3!$F$3:$F$99980,Produccion_UO!$K1155,Resultados_Dic3!$D$3:$D$99980,Produccion_UO!$K$1131,Resultados_Dic3!$E$3:$E$99980,Produccion_UO!$J1155,Resultados_Dic3!$A$3:$A$99980,Produccion_UO!$H1155)*$J$1151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Q1155" s="22">
        <f>+SUMIFS(Resultados_Dic3!AL$3:AL$99980,Resultados_Dic3!$F$3:$F$99980,Produccion_UO!$K1155,Resultados_Dic3!$D$3:$D$99980,Produccion_UO!$K$1131,Resultados_Dic3!$E$3:$E$99980,Produccion_UO!$J1155,Resultados_Dic3!$A$3:$A$99980,Produccion_UO!$H1155)*$J$1151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R1155" s="22">
        <f>+SUMIFS(Resultados_Dic3!AM$3:AM$99980,Resultados_Dic3!$F$3:$F$99980,Produccion_UO!$K1155,Resultados_Dic3!$D$3:$D$99980,Produccion_UO!$K$1131,Resultados_Dic3!$E$3:$E$99980,Produccion_UO!$J1155,Resultados_Dic3!$A$3:$A$99980,Produccion_UO!$H1155)*$J$1151</f>
        <v>44.557873321356851</v>
      </c>
    </row>
    <row r="1156" spans="6:44" x14ac:dyDescent="0.25">
      <c r="H1156" s="17" t="str">
        <f t="shared" si="354"/>
        <v>DIC5</v>
      </c>
      <c r="I1156" s="24"/>
      <c r="J1156" s="24" t="s">
        <v>38</v>
      </c>
      <c r="K1156" s="315" t="s">
        <v>271</v>
      </c>
      <c r="L1156" s="316" t="s">
        <v>271</v>
      </c>
      <c r="M1156" s="22">
        <f>+SUMIFS(Resultados_Dic3!H$3:H$99980,Resultados_Dic3!$F$3:$F$99980,Produccion_UO!$K1156,Resultados_Dic3!$D$3:$D$99980,Produccion_UO!$K$1131,Resultados_Dic3!$E$3:$E$99980,Produccion_UO!$J1156,Resultados_Dic3!$A$3:$A$99980,Produccion_UO!$H1156)*$J$1151</f>
        <v>57.137304158686668</v>
      </c>
      <c r="N1156" s="22">
        <f>+SUMIFS(Resultados_Dic3!I$3:I$99980,Resultados_Dic3!$F$3:$F$99980,Produccion_UO!$K1156,Resultados_Dic3!$D$3:$D$99980,Produccion_UO!$K$1131,Resultados_Dic3!$E$3:$E$99980,Produccion_UO!$J1156,Resultados_Dic3!$A$3:$A$99980,Produccion_UO!$H1156)*$J$1151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O1156" s="22">
        <f>+SUMIFS(Resultados_Dic3!J$3:J$99980,Resultados_Dic3!$F$3:$F$99980,Produccion_UO!$K1156,Resultados_Dic3!$D$3:$D$99980,Produccion_UO!$K$1131,Resultados_Dic3!$E$3:$E$99980,Produccion_UO!$J1156,Resultados_Dic3!$A$3:$A$99980,Produccion_UO!$H1156)*$J$1151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P1156" s="22">
        <f>+SUMIFS(Resultados_Dic3!K$3:K$99980,Resultados_Dic3!$F$3:$F$99980,Produccion_UO!$K1156,Resultados_Dic3!$D$3:$D$99980,Produccion_UO!$K$1131,Resultados_Dic3!$E$3:$E$99980,Produccion_UO!$J1156,Resultados_Dic3!$A$3:$A$99980,Produccion_UO!$H1156)*$J$1151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Q1156" s="22">
        <f>+SUMIFS(Resultados_Dic3!L$3:L$99980,Resultados_Dic3!$F$3:$F$99980,Produccion_UO!$K1156,Resultados_Dic3!$D$3:$D$99980,Produccion_UO!$K$1131,Resultados_Dic3!$E$3:$E$99980,Produccion_UO!$J1156,Resultados_Dic3!$A$3:$A$99980,Produccion_UO!$H1156)*$J$1151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R1156" s="22">
        <f>+SUMIFS(Resultados_Dic3!M$3:M$99980,Resultados_Dic3!$F$3:$F$99980,Produccion_UO!$K1156,Resultados_Dic3!$D$3:$D$99980,Produccion_UO!$K$1131,Resultados_Dic3!$E$3:$E$99980,Produccion_UO!$J1156,Resultados_Dic3!$A$3:$A$99980,Produccion_UO!$H1156)*$J$1151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S1156" s="22">
        <f>+SUMIFS(Resultados_Dic3!N$3:N$99980,Resultados_Dic3!$F$3:$F$99980,Produccion_UO!$K1156,Resultados_Dic3!$D$3:$D$99980,Produccion_UO!$K$1131,Resultados_Dic3!$E$3:$E$99980,Produccion_UO!$J1156,Resultados_Dic3!$A$3:$A$99980,Produccion_UO!$H1156)*$J$1151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T1156" s="22">
        <f>+SUMIFS(Resultados_Dic3!O$3:O$99980,Resultados_Dic3!$F$3:$F$99980,Produccion_UO!$K1156,Resultados_Dic3!$D$3:$D$99980,Produccion_UO!$K$1131,Resultados_Dic3!$E$3:$E$99980,Produccion_UO!$J1156,Resultados_Dic3!$A$3:$A$99980,Produccion_UO!$H1156)*$J$1151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U1156" s="22">
        <f>+SUMIFS(Resultados_Dic3!P$3:P$99980,Resultados_Dic3!$F$3:$F$99980,Produccion_UO!$K1156,Resultados_Dic3!$D$3:$D$99980,Produccion_UO!$K$1131,Resultados_Dic3!$E$3:$E$99980,Produccion_UO!$J1156,Resultados_Dic3!$A$3:$A$99980,Produccion_UO!$H1156)*$J$1151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V1156" s="22">
        <f>+SUMIFS(Resultados_Dic3!Q$3:Q$99980,Resultados_Dic3!$F$3:$F$99980,Produccion_UO!$K1156,Resultados_Dic3!$D$3:$D$99980,Produccion_UO!$K$1131,Resultados_Dic3!$E$3:$E$99980,Produccion_UO!$J1156,Resultados_Dic3!$A$3:$A$99980,Produccion_UO!$H1156)*$J$1151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W1156" s="22">
        <f>+SUMIFS(Resultados_Dic3!R$3:R$99980,Resultados_Dic3!$F$3:$F$99980,Produccion_UO!$K1156,Resultados_Dic3!$D$3:$D$99980,Produccion_UO!$K$1131,Resultados_Dic3!$E$3:$E$99980,Produccion_UO!$J1156,Resultados_Dic3!$A$3:$A$99980,Produccion_UO!$H1156)*$J$1151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X1156" s="22">
        <f>+SUMIFS(Resultados_Dic3!S$3:S$99980,Resultados_Dic3!$F$3:$F$99980,Produccion_UO!$K1156,Resultados_Dic3!$D$3:$D$99980,Produccion_UO!$K$1131,Resultados_Dic3!$E$3:$E$99980,Produccion_UO!$J1156,Resultados_Dic3!$A$3:$A$99980,Produccion_UO!$H1156)*$J$1151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Y1156" s="22">
        <f>+SUMIFS(Resultados_Dic3!T$3:T$99980,Resultados_Dic3!$F$3:$F$99980,Produccion_UO!$K1156,Resultados_Dic3!$D$3:$D$99980,Produccion_UO!$K$1131,Resultados_Dic3!$E$3:$E$99980,Produccion_UO!$J1156,Resultados_Dic3!$A$3:$A$99980,Produccion_UO!$H1156)*$J$1151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Z1156" s="22">
        <f>+SUMIFS(Resultados_Dic3!U$3:U$99980,Resultados_Dic3!$F$3:$F$99980,Produccion_UO!$K1156,Resultados_Dic3!$D$3:$D$99980,Produccion_UO!$K$1131,Resultados_Dic3!$E$3:$E$99980,Produccion_UO!$J1156,Resultados_Dic3!$A$3:$A$99980,Produccion_UO!$H1156)*$J$1151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A1156" s="22">
        <f>+SUMIFS(Resultados_Dic3!V$3:V$99980,Resultados_Dic3!$F$3:$F$99980,Produccion_UO!$K1156,Resultados_Dic3!$D$3:$D$99980,Produccion_UO!$K$1131,Resultados_Dic3!$E$3:$E$99980,Produccion_UO!$J1156,Resultados_Dic3!$A$3:$A$99980,Produccion_UO!$H1156)*$J$1151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B1156" s="22">
        <f>+SUMIFS(Resultados_Dic3!W$3:W$99980,Resultados_Dic3!$F$3:$F$99980,Produccion_UO!$K1156,Resultados_Dic3!$D$3:$D$99980,Produccion_UO!$K$1131,Resultados_Dic3!$E$3:$E$99980,Produccion_UO!$J1156,Resultados_Dic3!$A$3:$A$99980,Produccion_UO!$H1156)*$J$1151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C1156" s="22">
        <f>+SUMIFS(Resultados_Dic3!X$3:X$99980,Resultados_Dic3!$F$3:$F$99980,Produccion_UO!$K1156,Resultados_Dic3!$D$3:$D$99980,Produccion_UO!$K$1131,Resultados_Dic3!$E$3:$E$99980,Produccion_UO!$J1156,Resultados_Dic3!$A$3:$A$99980,Produccion_UO!$H1156)*$J$1151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D1156" s="22">
        <f>+SUMIFS(Resultados_Dic3!Y$3:Y$99980,Resultados_Dic3!$F$3:$F$99980,Produccion_UO!$K1156,Resultados_Dic3!$D$3:$D$99980,Produccion_UO!$K$1131,Resultados_Dic3!$E$3:$E$99980,Produccion_UO!$J1156,Resultados_Dic3!$A$3:$A$99980,Produccion_UO!$H1156)*$J$1151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E1156" s="22">
        <f>+SUMIFS(Resultados_Dic3!Z$3:Z$99980,Resultados_Dic3!$F$3:$F$99980,Produccion_UO!$K1156,Resultados_Dic3!$D$3:$D$99980,Produccion_UO!$K$1131,Resultados_Dic3!$E$3:$E$99980,Produccion_UO!$J1156,Resultados_Dic3!$A$3:$A$99980,Produccion_UO!$H1156)*$J$1151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F1156" s="22">
        <f>+SUMIFS(Resultados_Dic3!AA$3:AA$99980,Resultados_Dic3!$F$3:$F$99980,Produccion_UO!$K1156,Resultados_Dic3!$D$3:$D$99980,Produccion_UO!$K$1131,Resultados_Dic3!$E$3:$E$99980,Produccion_UO!$J1156,Resultados_Dic3!$A$3:$A$99980,Produccion_UO!$H1156)*$J$1151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G1156" s="22">
        <f>+SUMIFS(Resultados_Dic3!AB$3:AB$99980,Resultados_Dic3!$F$3:$F$99980,Produccion_UO!$K1156,Resultados_Dic3!$D$3:$D$99980,Produccion_UO!$K$1131,Resultados_Dic3!$E$3:$E$99980,Produccion_UO!$J1156,Resultados_Dic3!$A$3:$A$99980,Produccion_UO!$H1156)*$J$1151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H1156" s="22">
        <f>+SUMIFS(Resultados_Dic3!AC$3:AC$99980,Resultados_Dic3!$F$3:$F$99980,Produccion_UO!$K1156,Resultados_Dic3!$D$3:$D$99980,Produccion_UO!$K$1131,Resultados_Dic3!$E$3:$E$99980,Produccion_UO!$J1156,Resultados_Dic3!$A$3:$A$99980,Produccion_UO!$H1156)*$J$1151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I1156" s="22">
        <f>+SUMIFS(Resultados_Dic3!AD$3:AD$99980,Resultados_Dic3!$F$3:$F$99980,Produccion_UO!$K1156,Resultados_Dic3!$D$3:$D$99980,Produccion_UO!$K$1131,Resultados_Dic3!$E$3:$E$99980,Produccion_UO!$J1156,Resultados_Dic3!$A$3:$A$99980,Produccion_UO!$H1156)*$J$1151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J1156" s="22">
        <f>+SUMIFS(Resultados_Dic3!AE$3:AE$99980,Resultados_Dic3!$F$3:$F$99980,Produccion_UO!$K1156,Resultados_Dic3!$D$3:$D$99980,Produccion_UO!$K$1131,Resultados_Dic3!$E$3:$E$99980,Produccion_UO!$J1156,Resultados_Dic3!$A$3:$A$99980,Produccion_UO!$H1156)*$J$1151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K1156" s="22">
        <f>+SUMIFS(Resultados_Dic3!AF$3:AF$99980,Resultados_Dic3!$F$3:$F$99980,Produccion_UO!$K1156,Resultados_Dic3!$D$3:$D$99980,Produccion_UO!$K$1131,Resultados_Dic3!$E$3:$E$99980,Produccion_UO!$J1156,Resultados_Dic3!$A$3:$A$99980,Produccion_UO!$H1156)*$J$1151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L1156" s="22">
        <f>+SUMIFS(Resultados_Dic3!AG$3:AG$99980,Resultados_Dic3!$F$3:$F$99980,Produccion_UO!$K1156,Resultados_Dic3!$D$3:$D$99980,Produccion_UO!$K$1131,Resultados_Dic3!$E$3:$E$99980,Produccion_UO!$J1156,Resultados_Dic3!$A$3:$A$99980,Produccion_UO!$H1156)*$J$1151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M1156" s="22">
        <f>+SUMIFS(Resultados_Dic3!AH$3:AH$99980,Resultados_Dic3!$F$3:$F$99980,Produccion_UO!$K1156,Resultados_Dic3!$D$3:$D$99980,Produccion_UO!$K$1131,Resultados_Dic3!$E$3:$E$99980,Produccion_UO!$J1156,Resultados_Dic3!$A$3:$A$99980,Produccion_UO!$H1156)*$J$1151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N1156" s="22">
        <f>+SUMIFS(Resultados_Dic3!AI$3:AI$99980,Resultados_Dic3!$F$3:$F$99980,Produccion_UO!$K1156,Resultados_Dic3!$D$3:$D$99980,Produccion_UO!$K$1131,Resultados_Dic3!$E$3:$E$99980,Produccion_UO!$J1156,Resultados_Dic3!$A$3:$A$99980,Produccion_UO!$H1156)*$J$1151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O1156" s="22">
        <f>+SUMIFS(Resultados_Dic3!AJ$3:AJ$99980,Resultados_Dic3!$F$3:$F$99980,Produccion_UO!$K1156,Resultados_Dic3!$D$3:$D$99980,Produccion_UO!$K$1131,Resultados_Dic3!$E$3:$E$99980,Produccion_UO!$J1156,Resultados_Dic3!$A$3:$A$99980,Produccion_UO!$H1156)*$J$1151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P1156" s="22">
        <f>+SUMIFS(Resultados_Dic3!AK$3:AK$99980,Resultados_Dic3!$F$3:$F$99980,Produccion_UO!$K1156,Resultados_Dic3!$D$3:$D$99980,Produccion_UO!$K$1131,Resultados_Dic3!$E$3:$E$99980,Produccion_UO!$J1156,Resultados_Dic3!$A$3:$A$99980,Produccion_UO!$H1156)*$J$1151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Q1156" s="22">
        <f>+SUMIFS(Resultados_Dic3!AL$3:AL$99980,Resultados_Dic3!$F$3:$F$99980,Produccion_UO!$K1156,Resultados_Dic3!$D$3:$D$99980,Produccion_UO!$K$1131,Resultados_Dic3!$E$3:$E$99980,Produccion_UO!$J1156,Resultados_Dic3!$A$3:$A$99980,Produccion_UO!$H1156)*$J$1151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R1156" s="22">
        <f>+SUMIFS(Resultados_Dic3!AM$3:AM$99980,Resultados_Dic3!$F$3:$F$99980,Produccion_UO!$K1156,Resultados_Dic3!$D$3:$D$99980,Produccion_UO!$K$1131,Resultados_Dic3!$E$3:$E$99980,Produccion_UO!$J1156,Resultados_Dic3!$A$3:$A$99980,Produccion_UO!$H1156)*$J$1151</f>
        <v>65.344583896027643</v>
      </c>
    </row>
    <row r="1157" spans="6:44" x14ac:dyDescent="0.25">
      <c r="H1157" s="17" t="str">
        <f t="shared" si="354"/>
        <v>DIC5</v>
      </c>
      <c r="K1157" s="317" t="s">
        <v>820</v>
      </c>
      <c r="L1157" s="313" t="s">
        <v>819</v>
      </c>
      <c r="M1157" s="22">
        <f>+M264</f>
        <v>0</v>
      </c>
      <c r="N1157" s="22">
        <f t="shared" ref="N1157:AR1157" si="356">+N264</f>
        <v>0</v>
      </c>
      <c r="O1157" s="22">
        <f t="shared" si="356"/>
        <v>0</v>
      </c>
      <c r="P1157" s="22">
        <f t="shared" si="356"/>
        <v>0</v>
      </c>
      <c r="Q1157" s="22">
        <f t="shared" si="356"/>
        <v>0</v>
      </c>
      <c r="R1157" s="22">
        <f t="shared" si="356"/>
        <v>0</v>
      </c>
      <c r="S1157" s="22">
        <f t="shared" si="356"/>
        <v>0</v>
      </c>
      <c r="T1157" s="22">
        <f t="shared" si="356"/>
        <v>0</v>
      </c>
      <c r="U1157" s="22">
        <f t="shared" si="356"/>
        <v>0</v>
      </c>
      <c r="V1157" s="22">
        <f t="shared" si="356"/>
        <v>0</v>
      </c>
      <c r="W1157" s="22">
        <f t="shared" si="356"/>
        <v>0</v>
      </c>
      <c r="X1157" s="22">
        <f t="shared" si="356"/>
        <v>0</v>
      </c>
      <c r="Y1157" s="22">
        <f t="shared" si="356"/>
        <v>0</v>
      </c>
      <c r="Z1157" s="22">
        <f t="shared" si="356"/>
        <v>0</v>
      </c>
      <c r="AA1157" s="22">
        <f t="shared" si="356"/>
        <v>0</v>
      </c>
      <c r="AB1157" s="22">
        <f t="shared" si="356"/>
        <v>0</v>
      </c>
      <c r="AC1157" s="22">
        <f t="shared" si="356"/>
        <v>0</v>
      </c>
      <c r="AD1157" s="22">
        <f t="shared" si="356"/>
        <v>0</v>
      </c>
      <c r="AE1157" s="22">
        <f>+AE264</f>
        <v>0</v>
      </c>
      <c r="AF1157" s="22">
        <f t="shared" si="356"/>
        <v>0</v>
      </c>
      <c r="AG1157" s="22">
        <f t="shared" si="356"/>
        <v>0</v>
      </c>
      <c r="AH1157" s="22">
        <f t="shared" si="356"/>
        <v>0</v>
      </c>
      <c r="AI1157" s="22">
        <f t="shared" si="356"/>
        <v>0</v>
      </c>
      <c r="AJ1157" s="22">
        <f t="shared" si="356"/>
        <v>0</v>
      </c>
      <c r="AK1157" s="22">
        <f t="shared" si="356"/>
        <v>0</v>
      </c>
      <c r="AL1157" s="22">
        <f t="shared" si="356"/>
        <v>0</v>
      </c>
      <c r="AM1157" s="22">
        <f t="shared" si="356"/>
        <v>0</v>
      </c>
      <c r="AN1157" s="22">
        <f t="shared" si="356"/>
        <v>0</v>
      </c>
      <c r="AO1157" s="22">
        <f t="shared" si="356"/>
        <v>0</v>
      </c>
      <c r="AP1157" s="22">
        <f t="shared" si="356"/>
        <v>0</v>
      </c>
      <c r="AQ1157" s="22">
        <f t="shared" si="356"/>
        <v>0</v>
      </c>
      <c r="AR1157" s="22">
        <f t="shared" si="356"/>
        <v>0</v>
      </c>
    </row>
    <row r="1158" spans="6:44" x14ac:dyDescent="0.25">
      <c r="H1158" s="17" t="str">
        <f t="shared" si="354"/>
        <v>DIC5</v>
      </c>
      <c r="J1158" s="24" t="s">
        <v>67</v>
      </c>
      <c r="K1158" s="317" t="s">
        <v>246</v>
      </c>
      <c r="L1158" s="313" t="s">
        <v>698</v>
      </c>
      <c r="M1158" s="22">
        <f>+SUMIFS(Resultados_Dic3!H$3:H$99980,Resultados_Dic3!$F$3:$F$99980,Produccion_UO!$K1158,Resultados_Dic3!$D$3:$D$99980,Produccion_UO!$K$1131,Resultados_Dic3!$E$3:$E$99980,Produccion_UO!$J1158,Resultados_Dic3!$A$3:$A$99980,Produccion_UO!$H1158)*$J$1151</f>
        <v>120.75015929637101</v>
      </c>
      <c r="N1158" s="22">
        <f>+SUMIFS(Resultados_Dic3!I$3:I$99980,Resultados_Dic3!$F$3:$F$99980,Produccion_UO!$K1158,Resultados_Dic3!$D$3:$D$99980,Produccion_UO!$K$1131,Resultados_Dic3!$E$3:$E$99980,Produccion_UO!$J1158,Resultados_Dic3!$A$3:$A$99980,Produccion_UO!$H1158)*$J$1151</f>
        <v>124.00855874573027</v>
      </c>
      <c r="O1158" s="22">
        <f>+SUMIFS(Resultados_Dic3!J$3:J$99980,Resultados_Dic3!$F$3:$F$99980,Produccion_UO!$K1158,Resultados_Dic3!$D$3:$D$99980,Produccion_UO!$K$1131,Resultados_Dic3!$E$3:$E$99980,Produccion_UO!$J1158,Resultados_Dic3!$A$3:$A$99980,Produccion_UO!$H1158)*$J$1151</f>
        <v>126.82874332424167</v>
      </c>
      <c r="P1158" s="22">
        <f>+SUMIFS(Resultados_Dic3!K$3:K$99980,Resultados_Dic3!$F$3:$F$99980,Produccion_UO!$K1158,Resultados_Dic3!$D$3:$D$99980,Produccion_UO!$K$1131,Resultados_Dic3!$E$3:$E$99980,Produccion_UO!$J1158,Resultados_Dic3!$A$3:$A$99980,Produccion_UO!$H1158)*$J$1151</f>
        <v>129.62948656742296</v>
      </c>
      <c r="Q1158" s="22">
        <f>+SUMIFS(Resultados_Dic3!L$3:L$99980,Resultados_Dic3!$F$3:$F$99980,Produccion_UO!$K1158,Resultados_Dic3!$D$3:$D$99980,Produccion_UO!$K$1131,Resultados_Dic3!$E$3:$E$99980,Produccion_UO!$J1158,Resultados_Dic3!$A$3:$A$99980,Produccion_UO!$H1158)*$J$1151</f>
        <v>132.4107884752751</v>
      </c>
      <c r="R1158" s="22">
        <f>+SUMIFS(Resultados_Dic3!M$3:M$99980,Resultados_Dic3!$F$3:$F$99980,Produccion_UO!$K1158,Resultados_Dic3!$D$3:$D$99980,Produccion_UO!$K$1131,Resultados_Dic3!$E$3:$E$99980,Produccion_UO!$J1158,Resultados_Dic3!$A$3:$A$99980,Produccion_UO!$H1158)*$J$1151</f>
        <v>135.17264904779717</v>
      </c>
      <c r="S1158" s="22">
        <f>+SUMIFS(Resultados_Dic3!N$3:N$99980,Resultados_Dic3!$F$3:$F$99980,Produccion_UO!$K1158,Resultados_Dic3!$D$3:$D$99980,Produccion_UO!$K$1131,Resultados_Dic3!$E$3:$E$99980,Produccion_UO!$J1158,Resultados_Dic3!$A$3:$A$99980,Produccion_UO!$H1158)*$J$1151</f>
        <v>137.9150682849901</v>
      </c>
      <c r="T1158" s="22">
        <f>+SUMIFS(Resultados_Dic3!O$3:O$99980,Resultados_Dic3!$F$3:$F$99980,Produccion_UO!$K1158,Resultados_Dic3!$D$3:$D$99980,Produccion_UO!$K$1131,Resultados_Dic3!$E$3:$E$99980,Produccion_UO!$J1158,Resultados_Dic3!$A$3:$A$99980,Produccion_UO!$H1158)*$J$1151</f>
        <v>139.21139032134772</v>
      </c>
      <c r="U1158" s="22">
        <f>+SUMIFS(Resultados_Dic3!P$3:P$99980,Resultados_Dic3!$F$3:$F$99980,Produccion_UO!$K1158,Resultados_Dic3!$D$3:$D$99980,Produccion_UO!$K$1131,Resultados_Dic3!$E$3:$E$99980,Produccion_UO!$J1158,Resultados_Dic3!$A$3:$A$99980,Produccion_UO!$H1158)*$J$1151</f>
        <v>140.4790190222925</v>
      </c>
      <c r="V1158" s="22">
        <f>+SUMIFS(Resultados_Dic3!Q$3:Q$99980,Resultados_Dic3!$F$3:$F$99980,Produccion_UO!$K1158,Resultados_Dic3!$D$3:$D$99980,Produccion_UO!$K$1131,Resultados_Dic3!$E$3:$E$99980,Produccion_UO!$J1158,Resultados_Dic3!$A$3:$A$99980,Produccion_UO!$H1158)*$J$1151</f>
        <v>141.68366199099844</v>
      </c>
      <c r="W1158" s="22">
        <f>+SUMIFS(Resultados_Dic3!R$3:R$99980,Resultados_Dic3!$F$3:$F$99980,Produccion_UO!$K1158,Resultados_Dic3!$D$3:$D$99980,Produccion_UO!$K$1131,Resultados_Dic3!$E$3:$E$99980,Produccion_UO!$J1158,Resultados_Dic3!$A$3:$A$99980,Produccion_UO!$H1158)*$J$1151</f>
        <v>142.88855721076663</v>
      </c>
      <c r="X1158" s="22">
        <f>+SUMIFS(Resultados_Dic3!S$3:S$99980,Resultados_Dic3!$F$3:$F$99980,Produccion_UO!$K1158,Resultados_Dic3!$D$3:$D$99980,Produccion_UO!$K$1131,Resultados_Dic3!$E$3:$E$99980,Produccion_UO!$J1158,Resultados_Dic3!$A$3:$A$99980,Produccion_UO!$H1158)*$J$1151</f>
        <v>144.06461416608391</v>
      </c>
      <c r="Y1158" s="22">
        <f>+SUMIFS(Resultados_Dic3!T$3:T$99980,Resultados_Dic3!$F$3:$F$99980,Produccion_UO!$K1158,Resultados_Dic3!$D$3:$D$99980,Produccion_UO!$K$1131,Resultados_Dic3!$E$3:$E$99980,Produccion_UO!$J1158,Resultados_Dic3!$A$3:$A$99980,Produccion_UO!$H1158)*$J$1151</f>
        <v>144.31071617267469</v>
      </c>
      <c r="Z1158" s="22">
        <f>+SUMIFS(Resultados_Dic3!U$3:U$99980,Resultados_Dic3!$F$3:$F$99980,Produccion_UO!$K1158,Resultados_Dic3!$D$3:$D$99980,Produccion_UO!$K$1131,Resultados_Dic3!$E$3:$E$99980,Produccion_UO!$J1158,Resultados_Dic3!$A$3:$A$99980,Produccion_UO!$H1158)*$J$1151</f>
        <v>144.53016395042326</v>
      </c>
      <c r="AA1158" s="22">
        <f>+SUMIFS(Resultados_Dic3!V$3:V$99980,Resultados_Dic3!$F$3:$F$99980,Produccion_UO!$K1158,Resultados_Dic3!$D$3:$D$99980,Produccion_UO!$K$1131,Resultados_Dic3!$E$3:$E$99980,Produccion_UO!$J1158,Resultados_Dic3!$A$3:$A$99980,Produccion_UO!$H1158)*$J$1151</f>
        <v>144.72295749932971</v>
      </c>
      <c r="AB1158" s="22">
        <f>+SUMIFS(Resultados_Dic3!W$3:W$99980,Resultados_Dic3!$F$3:$F$99980,Produccion_UO!$K1158,Resultados_Dic3!$D$3:$D$99980,Produccion_UO!$K$1131,Resultados_Dic3!$E$3:$E$99980,Produccion_UO!$J1158,Resultados_Dic3!$A$3:$A$99980,Produccion_UO!$H1158)*$J$1151</f>
        <v>144.88909681939447</v>
      </c>
      <c r="AC1158" s="22">
        <f>+SUMIFS(Resultados_Dic3!X$3:X$99980,Resultados_Dic3!$F$3:$F$99980,Produccion_UO!$K1158,Resultados_Dic3!$D$3:$D$99980,Produccion_UO!$K$1131,Resultados_Dic3!$E$3:$E$99980,Produccion_UO!$J1158,Resultados_Dic3!$A$3:$A$99980,Produccion_UO!$H1158)*$J$1151</f>
        <v>145.02858191061657</v>
      </c>
      <c r="AD1158" s="22">
        <f>+SUMIFS(Resultados_Dic3!Y$3:Y$99980,Resultados_Dic3!$F$3:$F$99980,Produccion_UO!$K1158,Resultados_Dic3!$D$3:$D$99980,Produccion_UO!$K$1131,Resultados_Dic3!$E$3:$E$99980,Produccion_UO!$J1158,Resultados_Dic3!$A$3:$A$99980,Produccion_UO!$H1158)*$J$1151</f>
        <v>144.91895764813742</v>
      </c>
      <c r="AE1158" s="22">
        <f>+SUMIFS(Resultados_Dic3!Z$3:Z$99980,Resultados_Dic3!$F$3:$F$99980,Produccion_UO!$K1158,Resultados_Dic3!$D$3:$D$99980,Produccion_UO!$K$1131,Resultados_Dic3!$E$3:$E$99980,Produccion_UO!$J1158,Resultados_Dic3!$A$3:$A$99980,Produccion_UO!$H1158)*$J$1151</f>
        <v>144.7826752847233</v>
      </c>
      <c r="AF1158" s="22">
        <f>+SUMIFS(Resultados_Dic3!AA$3:AA$99980,Resultados_Dic3!$F$3:$F$99980,Produccion_UO!$K1158,Resultados_Dic3!$D$3:$D$99980,Produccion_UO!$K$1131,Resultados_Dic3!$E$3:$E$99980,Produccion_UO!$J1158,Resultados_Dic3!$A$3:$A$99980,Produccion_UO!$H1158)*$J$1151</f>
        <v>144.61197984323624</v>
      </c>
      <c r="AG1158" s="22">
        <f>+SUMIFS(Resultados_Dic3!AB$3:AB$99980,Resultados_Dic3!$F$3:$F$99980,Produccion_UO!$K1158,Resultados_Dic3!$D$3:$D$99980,Produccion_UO!$K$1131,Resultados_Dic3!$E$3:$E$99980,Produccion_UO!$J1158,Resultados_Dic3!$A$3:$A$99980,Produccion_UO!$H1158)*$J$1151</f>
        <v>144.41072523408619</v>
      </c>
      <c r="AH1158" s="22">
        <f>+SUMIFS(Resultados_Dic3!AC$3:AC$99980,Resultados_Dic3!$F$3:$F$99980,Produccion_UO!$K1158,Resultados_Dic3!$D$3:$D$99980,Produccion_UO!$K$1131,Resultados_Dic3!$E$3:$E$99980,Produccion_UO!$J1158,Resultados_Dic3!$A$3:$A$99980,Produccion_UO!$H1158)*$J$1151</f>
        <v>144.17891145727259</v>
      </c>
      <c r="AI1158" s="22">
        <f>+SUMIFS(Resultados_Dic3!AD$3:AD$99980,Resultados_Dic3!$F$3:$F$99980,Produccion_UO!$K1158,Resultados_Dic3!$D$3:$D$99980,Produccion_UO!$K$1131,Resultados_Dic3!$E$3:$E$99980,Produccion_UO!$J1158,Resultados_Dic3!$A$3:$A$99980,Produccion_UO!$H1158)*$J$1151</f>
        <v>143.92838548214448</v>
      </c>
      <c r="AJ1158" s="22">
        <f>+SUMIFS(Resultados_Dic3!AE$3:AE$99980,Resultados_Dic3!$F$3:$F$99980,Produccion_UO!$K1158,Resultados_Dic3!$D$3:$D$99980,Produccion_UO!$K$1131,Resultados_Dic3!$E$3:$E$99980,Produccion_UO!$J1158,Resultados_Dic3!$A$3:$A$99980,Produccion_UO!$H1158)*$J$1151</f>
        <v>143.65122925245058</v>
      </c>
      <c r="AK1158" s="22">
        <f>+SUMIFS(Resultados_Dic3!AF$3:AF$99980,Resultados_Dic3!$F$3:$F$99980,Produccion_UO!$K1158,Resultados_Dic3!$D$3:$D$99980,Produccion_UO!$K$1131,Resultados_Dic3!$E$3:$E$99980,Produccion_UO!$J1158,Resultados_Dic3!$A$3:$A$99980,Produccion_UO!$H1158)*$J$1151</f>
        <v>143.34744276819089</v>
      </c>
      <c r="AL1158" s="22">
        <f>+SUMIFS(Resultados_Dic3!AG$3:AG$99980,Resultados_Dic3!$F$3:$F$99980,Produccion_UO!$K1158,Resultados_Dic3!$D$3:$D$99980,Produccion_UO!$K$1131,Resultados_Dic3!$E$3:$E$99980,Produccion_UO!$J1158,Resultados_Dic3!$A$3:$A$99980,Produccion_UO!$H1158)*$J$1151</f>
        <v>143.0170260293649</v>
      </c>
      <c r="AM1158" s="22">
        <f>+SUMIFS(Resultados_Dic3!AH$3:AH$99980,Resultados_Dic3!$F$3:$F$99980,Produccion_UO!$K1158,Resultados_Dic3!$D$3:$D$99980,Produccion_UO!$K$1131,Resultados_Dic3!$E$3:$E$99980,Produccion_UO!$J1158,Resultados_Dic3!$A$3:$A$99980,Produccion_UO!$H1158)*$J$1151</f>
        <v>142.65997903597366</v>
      </c>
      <c r="AN1158" s="22">
        <f>+SUMIFS(Resultados_Dic3!AI$3:AI$99980,Resultados_Dic3!$F$3:$F$99980,Produccion_UO!$K1158,Resultados_Dic3!$D$3:$D$99980,Produccion_UO!$K$1131,Resultados_Dic3!$E$3:$E$99980,Produccion_UO!$J1158,Resultados_Dic3!$A$3:$A$99980,Produccion_UO!$H1158)*$J$1151</f>
        <v>142.62592012409311</v>
      </c>
      <c r="AO1158" s="22">
        <f>+SUMIFS(Resultados_Dic3!AJ$3:AJ$99980,Resultados_Dic3!$F$3:$F$99980,Produccion_UO!$K1158,Resultados_Dic3!$D$3:$D$99980,Produccion_UO!$K$1131,Resultados_Dic3!$E$3:$E$99980,Produccion_UO!$J1158,Resultados_Dic3!$A$3:$A$99980,Produccion_UO!$H1158)*$J$1151</f>
        <v>142.56291315701506</v>
      </c>
      <c r="AP1158" s="22">
        <f>+SUMIFS(Resultados_Dic3!AK$3:AK$99980,Resultados_Dic3!$F$3:$F$99980,Produccion_UO!$K1158,Resultados_Dic3!$D$3:$D$99980,Produccion_UO!$K$1131,Resultados_Dic3!$E$3:$E$99980,Produccion_UO!$J1158,Resultados_Dic3!$A$3:$A$99980,Produccion_UO!$H1158)*$J$1151</f>
        <v>142.47095813473948</v>
      </c>
      <c r="AQ1158" s="22">
        <f>+SUMIFS(Resultados_Dic3!AL$3:AL$99980,Resultados_Dic3!$F$3:$F$99980,Produccion_UO!$K1158,Resultados_Dic3!$D$3:$D$99980,Produccion_UO!$K$1131,Resultados_Dic3!$E$3:$E$99980,Produccion_UO!$J1158,Resultados_Dic3!$A$3:$A$99980,Produccion_UO!$H1158)*$J$1151</f>
        <v>142.35005505726591</v>
      </c>
      <c r="AR1158" s="22">
        <f>+SUMIFS(Resultados_Dic3!AM$3:AM$99980,Resultados_Dic3!$F$3:$F$99980,Produccion_UO!$K1158,Resultados_Dic3!$D$3:$D$99980,Produccion_UO!$K$1131,Resultados_Dic3!$E$3:$E$99980,Produccion_UO!$J1158,Resultados_Dic3!$A$3:$A$99980,Produccion_UO!$H1158)*$J$1151</f>
        <v>142.2002039245948</v>
      </c>
    </row>
    <row r="1160" spans="6:44" s="15" customFormat="1" x14ac:dyDescent="0.25">
      <c r="F1160" s="96"/>
      <c r="H1160" s="12"/>
      <c r="I1160" s="319" t="s">
        <v>513</v>
      </c>
      <c r="J1160" s="115">
        <f>+Produccion_C!H18</f>
        <v>0.93391468070690575</v>
      </c>
      <c r="K1160" s="318" t="s">
        <v>36</v>
      </c>
      <c r="L1160" s="314" t="s">
        <v>822</v>
      </c>
      <c r="M1160" s="135">
        <f>+M1161+M1163-M1162-M1166-M1167</f>
        <v>0</v>
      </c>
      <c r="N1160" s="135">
        <f t="shared" ref="N1160:AR1160" si="357">+N1161+N1163-N1162-N1166-N1167</f>
        <v>0</v>
      </c>
      <c r="O1160" s="135">
        <f t="shared" si="357"/>
        <v>0</v>
      </c>
      <c r="P1160" s="135">
        <f t="shared" si="357"/>
        <v>0</v>
      </c>
      <c r="Q1160" s="135">
        <f t="shared" si="357"/>
        <v>0</v>
      </c>
      <c r="R1160" s="135">
        <f t="shared" si="357"/>
        <v>0</v>
      </c>
      <c r="S1160" s="135">
        <f t="shared" si="357"/>
        <v>0</v>
      </c>
      <c r="T1160" s="135">
        <f t="shared" si="357"/>
        <v>0</v>
      </c>
      <c r="U1160" s="135">
        <f t="shared" si="357"/>
        <v>0</v>
      </c>
      <c r="V1160" s="135">
        <f t="shared" si="357"/>
        <v>0</v>
      </c>
      <c r="W1160" s="135">
        <f t="shared" si="357"/>
        <v>0</v>
      </c>
      <c r="X1160" s="135">
        <f t="shared" si="357"/>
        <v>0</v>
      </c>
      <c r="Y1160" s="135">
        <f t="shared" si="357"/>
        <v>0</v>
      </c>
      <c r="Z1160" s="135">
        <f t="shared" si="357"/>
        <v>0</v>
      </c>
      <c r="AA1160" s="135">
        <f t="shared" si="357"/>
        <v>0</v>
      </c>
      <c r="AB1160" s="135">
        <f t="shared" si="357"/>
        <v>0</v>
      </c>
      <c r="AC1160" s="135">
        <f t="shared" si="357"/>
        <v>0</v>
      </c>
      <c r="AD1160" s="135">
        <f t="shared" si="357"/>
        <v>0</v>
      </c>
      <c r="AE1160" s="135">
        <f t="shared" si="357"/>
        <v>0</v>
      </c>
      <c r="AF1160" s="135">
        <f t="shared" si="357"/>
        <v>0</v>
      </c>
      <c r="AG1160" s="135">
        <f t="shared" si="357"/>
        <v>0</v>
      </c>
      <c r="AH1160" s="135">
        <f t="shared" si="357"/>
        <v>0</v>
      </c>
      <c r="AI1160" s="135">
        <f t="shared" si="357"/>
        <v>0</v>
      </c>
      <c r="AJ1160" s="135">
        <f t="shared" si="357"/>
        <v>0</v>
      </c>
      <c r="AK1160" s="135">
        <f t="shared" si="357"/>
        <v>0</v>
      </c>
      <c r="AL1160" s="135">
        <f t="shared" si="357"/>
        <v>0</v>
      </c>
      <c r="AM1160" s="135">
        <f t="shared" si="357"/>
        <v>0</v>
      </c>
      <c r="AN1160" s="135">
        <f t="shared" si="357"/>
        <v>0</v>
      </c>
      <c r="AO1160" s="135">
        <f t="shared" si="357"/>
        <v>0</v>
      </c>
      <c r="AP1160" s="135">
        <f t="shared" si="357"/>
        <v>0</v>
      </c>
      <c r="AQ1160" s="135">
        <f t="shared" si="357"/>
        <v>0</v>
      </c>
      <c r="AR1160" s="135">
        <f t="shared" si="357"/>
        <v>0</v>
      </c>
    </row>
    <row r="1161" spans="6:44" x14ac:dyDescent="0.25">
      <c r="H1161" s="17" t="str">
        <f t="shared" ref="H1161:H1167" si="358">+$B$1</f>
        <v>DIC5</v>
      </c>
      <c r="I1161" s="24"/>
      <c r="J1161" s="24" t="s">
        <v>36</v>
      </c>
      <c r="K1161" s="315" t="s">
        <v>182</v>
      </c>
      <c r="L1161" s="230" t="s">
        <v>738</v>
      </c>
      <c r="M1161" s="22">
        <f>+SUMIFS(Resultados_Dic3!H$3:H$99980,Resultados_Dic3!$F$3:$F$99980,Produccion_UO!$K1161,Resultados_Dic3!$D$3:$D$99980,Produccion_UO!$K$1131,Resultados_Dic3!$E$3:$E$99980,Produccion_UO!$J1161,Resultados_Dic3!$A$3:$A$99980,Produccion_UO!$H1161)*$J$1160</f>
        <v>13.412418112231446</v>
      </c>
      <c r="N1161" s="22">
        <f>+SUMIFS(Resultados_Dic3!I$3:I$99980,Resultados_Dic3!$F$3:$F$99980,Produccion_UO!$K1161,Resultados_Dic3!$D$3:$D$99980,Produccion_UO!$K$1131,Resultados_Dic3!$E$3:$E$99980,Produccion_UO!$J1161,Resultados_Dic3!$A$3:$A$99980,Produccion_UO!$H1161)*$J$1160</f>
        <v>13.774447141503797</v>
      </c>
      <c r="O1161" s="22">
        <f>+SUMIFS(Resultados_Dic3!J$3:J$99980,Resultados_Dic3!$F$3:$F$99980,Produccion_UO!$K1161,Resultados_Dic3!$D$3:$D$99980,Produccion_UO!$K$1131,Resultados_Dic3!$E$3:$E$99980,Produccion_UO!$J1161,Resultados_Dic3!$A$3:$A$99980,Produccion_UO!$H1161)*$J$1160</f>
        <v>14.087667720118329</v>
      </c>
      <c r="P1161" s="22">
        <f>+SUMIFS(Resultados_Dic3!K$3:K$99980,Resultados_Dic3!$F$3:$F$99980,Produccion_UO!$K1161,Resultados_Dic3!$D$3:$D$99980,Produccion_UO!$K$1131,Resultados_Dic3!$E$3:$E$99980,Produccion_UO!$J1161,Resultados_Dic3!$A$3:$A$99980,Produccion_UO!$H1161)*$J$1160</f>
        <v>14.398727046456374</v>
      </c>
      <c r="Q1161" s="22">
        <f>+SUMIFS(Resultados_Dic3!L$3:L$99980,Resultados_Dic3!$F$3:$F$99980,Produccion_UO!$K1161,Resultados_Dic3!$D$3:$D$99980,Produccion_UO!$K$1131,Resultados_Dic3!$E$3:$E$99980,Produccion_UO!$J1161,Resultados_Dic3!$A$3:$A$99980,Produccion_UO!$H1161)*$J$1160</f>
        <v>14.707625120517843</v>
      </c>
      <c r="R1161" s="22">
        <f>+SUMIFS(Resultados_Dic3!M$3:M$99980,Resultados_Dic3!$F$3:$F$99980,Produccion_UO!$K1161,Resultados_Dic3!$D$3:$D$99980,Produccion_UO!$K$1131,Resultados_Dic3!$E$3:$E$99980,Produccion_UO!$J1161,Resultados_Dic3!$A$3:$A$99980,Produccion_UO!$H1161)*$J$1160</f>
        <v>15.014361942302827</v>
      </c>
      <c r="S1161" s="22">
        <f>+SUMIFS(Resultados_Dic3!N$3:N$99980,Resultados_Dic3!$F$3:$F$99980,Produccion_UO!$K1161,Resultados_Dic3!$D$3:$D$99980,Produccion_UO!$K$1131,Resultados_Dic3!$E$3:$E$99980,Produccion_UO!$J1161,Resultados_Dic3!$A$3:$A$99980,Produccion_UO!$H1161)*$J$1160</f>
        <v>15.318937511811232</v>
      </c>
      <c r="T1161" s="22">
        <f>+SUMIFS(Resultados_Dic3!O$3:O$99980,Resultados_Dic3!$F$3:$F$99980,Produccion_UO!$K1161,Resultados_Dic3!$D$3:$D$99980,Produccion_UO!$K$1131,Resultados_Dic3!$E$3:$E$99980,Produccion_UO!$J1161,Resultados_Dic3!$A$3:$A$99980,Produccion_UO!$H1161)*$J$1160</f>
        <v>15.462399715934607</v>
      </c>
      <c r="U1161" s="22">
        <f>+SUMIFS(Resultados_Dic3!P$3:P$99980,Resultados_Dic3!$F$3:$F$99980,Produccion_UO!$K1161,Resultados_Dic3!$D$3:$D$99980,Produccion_UO!$K$1131,Resultados_Dic3!$E$3:$E$99980,Produccion_UO!$J1161,Resultados_Dic3!$A$3:$A$99980,Produccion_UO!$H1161)*$J$1160</f>
        <v>15.602658298746416</v>
      </c>
      <c r="V1161" s="22">
        <f>+SUMIFS(Resultados_Dic3!Q$3:Q$99980,Resultados_Dic3!$F$3:$F$99980,Produccion_UO!$K1161,Resultados_Dic3!$D$3:$D$99980,Produccion_UO!$K$1131,Resultados_Dic3!$E$3:$E$99980,Produccion_UO!$J1161,Resultados_Dic3!$A$3:$A$99980,Produccion_UO!$H1161)*$J$1160</f>
        <v>15.739713260246656</v>
      </c>
      <c r="W1161" s="22">
        <f>+SUMIFS(Resultados_Dic3!R$3:R$99980,Resultados_Dic3!$F$3:$F$99980,Produccion_UO!$K1161,Resultados_Dic3!$D$3:$D$99980,Produccion_UO!$K$1131,Resultados_Dic3!$E$3:$E$99980,Produccion_UO!$J1161,Resultados_Dic3!$A$3:$A$99980,Produccion_UO!$H1161)*$J$1160</f>
        <v>15.873564600435234</v>
      </c>
      <c r="X1161" s="22">
        <f>+SUMIFS(Resultados_Dic3!S$3:S$99980,Resultados_Dic3!$F$3:$F$99980,Produccion_UO!$K1161,Resultados_Dic3!$D$3:$D$99980,Produccion_UO!$K$1131,Resultados_Dic3!$E$3:$E$99980,Produccion_UO!$J1161,Resultados_Dic3!$A$3:$A$99980,Produccion_UO!$H1161)*$J$1160</f>
        <v>16.004212319312245</v>
      </c>
      <c r="Y1161" s="22">
        <f>+SUMIFS(Resultados_Dic3!T$3:T$99980,Resultados_Dic3!$F$3:$F$99980,Produccion_UO!$K1161,Resultados_Dic3!$D$3:$D$99980,Produccion_UO!$K$1131,Resultados_Dic3!$E$3:$E$99980,Produccion_UO!$J1161,Resultados_Dic3!$A$3:$A$99980,Produccion_UO!$H1161)*$J$1160</f>
        <v>16.031548826114527</v>
      </c>
      <c r="Z1161" s="22">
        <f>+SUMIFS(Resultados_Dic3!U$3:U$99980,Resultados_Dic3!$F$3:$F$99980,Produccion_UO!$K1161,Resultados_Dic3!$D$3:$D$99980,Produccion_UO!$K$1131,Resultados_Dic3!$E$3:$E$99980,Produccion_UO!$J1161,Resultados_Dic3!$A$3:$A$99980,Produccion_UO!$H1161)*$J$1160</f>
        <v>16.055924313399629</v>
      </c>
      <c r="AA1161" s="22">
        <f>+SUMIFS(Resultados_Dic3!V$3:V$99980,Resultados_Dic3!$F$3:$F$99980,Produccion_UO!$K1161,Resultados_Dic3!$D$3:$D$99980,Produccion_UO!$K$1131,Resultados_Dic3!$E$3:$E$99980,Produccion_UO!$J1161,Resultados_Dic3!$A$3:$A$99980,Produccion_UO!$H1161)*$J$1160</f>
        <v>16.077338781167462</v>
      </c>
      <c r="AB1161" s="22">
        <f>+SUMIFS(Resultados_Dic3!W$3:W$99980,Resultados_Dic3!$F$3:$F$99980,Produccion_UO!$K1161,Resultados_Dic3!$D$3:$D$99980,Produccion_UO!$K$1131,Resultados_Dic3!$E$3:$E$99980,Produccion_UO!$J1161,Resultados_Dic3!$A$3:$A$99980,Produccion_UO!$H1161)*$J$1160</f>
        <v>16.095792229418219</v>
      </c>
      <c r="AC1161" s="22">
        <f>+SUMIFS(Resultados_Dic3!X$3:X$99980,Resultados_Dic3!$F$3:$F$99980,Produccion_UO!$K1161,Resultados_Dic3!$D$3:$D$99980,Produccion_UO!$K$1131,Resultados_Dic3!$E$3:$E$99980,Produccion_UO!$J1161,Resultados_Dic3!$A$3:$A$99980,Produccion_UO!$H1161)*$J$1160</f>
        <v>16.111284658151796</v>
      </c>
      <c r="AD1161" s="22">
        <f>+SUMIFS(Resultados_Dic3!Y$3:Y$99980,Resultados_Dic3!$F$3:$F$99980,Produccion_UO!$K1161,Resultados_Dic3!$D$3:$D$99980,Produccion_UO!$K$1131,Resultados_Dic3!$E$3:$E$99980,Produccion_UO!$J1161,Resultados_Dic3!$A$3:$A$99980,Produccion_UO!$H1161)*$J$1160</f>
        <v>16.099103729026442</v>
      </c>
      <c r="AE1161" s="22">
        <f>+SUMIFS(Resultados_Dic3!Z$3:Z$99980,Resultados_Dic3!$F$3:$F$99980,Produccion_UO!$K1161,Resultados_Dic3!$D$3:$D$99980,Produccion_UO!$K$1131,Resultados_Dic3!$E$3:$E$99980,Produccion_UO!$J1161,Resultados_Dic3!$A$3:$A$99980,Produccion_UO!$H1161)*$J$1160</f>
        <v>16.07169232503265</v>
      </c>
      <c r="AF1161" s="22">
        <f>+SUMIFS(Resultados_Dic3!AA$3:AA$99980,Resultados_Dic3!$F$3:$F$99980,Produccion_UO!$K1161,Resultados_Dic3!$D$3:$D$99980,Produccion_UO!$K$1131,Resultados_Dic3!$E$3:$E$99980,Produccion_UO!$J1161,Resultados_Dic3!$A$3:$A$99980,Produccion_UO!$H1161)*$J$1160</f>
        <v>16.052602592168444</v>
      </c>
      <c r="AG1161" s="22">
        <f>+SUMIFS(Resultados_Dic3!AB$3:AB$99980,Resultados_Dic3!$F$3:$F$99980,Produccion_UO!$K1161,Resultados_Dic3!$D$3:$D$99980,Produccion_UO!$K$1131,Resultados_Dic3!$E$3:$E$99980,Produccion_UO!$J1161,Resultados_Dic3!$A$3:$A$99980,Produccion_UO!$H1161)*$J$1160</f>
        <v>16.030121813366826</v>
      </c>
      <c r="AH1161" s="22">
        <f>+SUMIFS(Resultados_Dic3!AC$3:AC$99980,Resultados_Dic3!$F$3:$F$99980,Produccion_UO!$K1161,Resultados_Dic3!$D$3:$D$99980,Produccion_UO!$K$1131,Resultados_Dic3!$E$3:$E$99980,Produccion_UO!$J1161,Resultados_Dic3!$A$3:$A$99980,Produccion_UO!$H1161)*$J$1160</f>
        <v>16.004249988627809</v>
      </c>
      <c r="AI1161" s="22">
        <f>+SUMIFS(Resultados_Dic3!AD$3:AD$99980,Resultados_Dic3!$F$3:$F$99980,Produccion_UO!$K1161,Resultados_Dic3!$D$3:$D$99980,Produccion_UO!$K$1131,Resultados_Dic3!$E$3:$E$99980,Produccion_UO!$J1161,Resultados_Dic3!$A$3:$A$99980,Produccion_UO!$H1161)*$J$1160</f>
        <v>15.976186337266556</v>
      </c>
      <c r="AJ1161" s="22">
        <f>+SUMIFS(Resultados_Dic3!AE$3:AE$99980,Resultados_Dic3!$F$3:$F$99980,Produccion_UO!$K1161,Resultados_Dic3!$D$3:$D$99980,Produccion_UO!$K$1131,Resultados_Dic3!$E$3:$E$99980,Produccion_UO!$J1161,Resultados_Dic3!$A$3:$A$99980,Produccion_UO!$H1161)*$J$1160</f>
        <v>15.945167264663475</v>
      </c>
      <c r="AK1161" s="22">
        <f>+SUMIFS(Resultados_Dic3!AF$3:AF$99980,Resultados_Dic3!$F$3:$F$99980,Produccion_UO!$K1161,Resultados_Dic3!$D$3:$D$99980,Produccion_UO!$K$1131,Resultados_Dic3!$E$3:$E$99980,Produccion_UO!$J1161,Resultados_Dic3!$A$3:$A$99980,Produccion_UO!$H1161)*$J$1160</f>
        <v>15.911192770818658</v>
      </c>
      <c r="AL1161" s="22">
        <f>+SUMIFS(Resultados_Dic3!AG$3:AG$99980,Resultados_Dic3!$F$3:$F$99980,Produccion_UO!$K1161,Resultados_Dic3!$D$3:$D$99980,Produccion_UO!$K$1131,Resultados_Dic3!$E$3:$E$99980,Produccion_UO!$J1161,Resultados_Dic3!$A$3:$A$99980,Produccion_UO!$H1161)*$J$1160</f>
        <v>15.8742628557322</v>
      </c>
      <c r="AM1161" s="22">
        <f>+SUMIFS(Resultados_Dic3!AH$3:AH$99980,Resultados_Dic3!$F$3:$F$99980,Produccion_UO!$K1161,Resultados_Dic3!$D$3:$D$99980,Produccion_UO!$K$1131,Resultados_Dic3!$E$3:$E$99980,Produccion_UO!$J1161,Resultados_Dic3!$A$3:$A$99980,Produccion_UO!$H1161)*$J$1160</f>
        <v>15.834377519403816</v>
      </c>
      <c r="AN1161" s="22">
        <f>+SUMIFS(Resultados_Dic3!AI$3:AI$99980,Resultados_Dic3!$F$3:$F$99980,Produccion_UO!$K1161,Resultados_Dic3!$D$3:$D$99980,Produccion_UO!$K$1131,Resultados_Dic3!$E$3:$E$99980,Produccion_UO!$J1161,Resultados_Dic3!$A$3:$A$99980,Produccion_UO!$H1161)*$J$1160</f>
        <v>15.830282973622319</v>
      </c>
      <c r="AO1161" s="22">
        <f>+SUMIFS(Resultados_Dic3!AJ$3:AJ$99980,Resultados_Dic3!$F$3:$F$99980,Produccion_UO!$K1161,Resultados_Dic3!$D$3:$D$99980,Produccion_UO!$K$1131,Resultados_Dic3!$E$3:$E$99980,Produccion_UO!$J1161,Resultados_Dic3!$A$3:$A$99980,Produccion_UO!$H1161)*$J$1160</f>
        <v>15.822974911745799</v>
      </c>
      <c r="AP1161" s="22">
        <f>+SUMIFS(Resultados_Dic3!AK$3:AK$99980,Resultados_Dic3!$F$3:$F$99980,Produccion_UO!$K1161,Resultados_Dic3!$D$3:$D$99980,Produccion_UO!$K$1131,Resultados_Dic3!$E$3:$E$99980,Produccion_UO!$J1161,Resultados_Dic3!$A$3:$A$99980,Produccion_UO!$H1161)*$J$1160</f>
        <v>15.812453333774345</v>
      </c>
      <c r="AQ1161" s="22">
        <f>+SUMIFS(Resultados_Dic3!AL$3:AL$99980,Resultados_Dic3!$F$3:$F$99980,Produccion_UO!$K1161,Resultados_Dic3!$D$3:$D$99980,Produccion_UO!$K$1131,Resultados_Dic3!$E$3:$E$99980,Produccion_UO!$J1161,Resultados_Dic3!$A$3:$A$99980,Produccion_UO!$H1161)*$J$1160</f>
        <v>15.798718239707778</v>
      </c>
      <c r="AR1161" s="22">
        <f>+SUMIFS(Resultados_Dic3!AM$3:AM$99980,Resultados_Dic3!$F$3:$F$99980,Produccion_UO!$K1161,Resultados_Dic3!$D$3:$D$99980,Produccion_UO!$K$1131,Resultados_Dic3!$E$3:$E$99980,Produccion_UO!$J1161,Resultados_Dic3!$A$3:$A$99980,Produccion_UO!$H1161)*$J$1160</f>
        <v>15.781769629546279</v>
      </c>
    </row>
    <row r="1162" spans="6:44" x14ac:dyDescent="0.25">
      <c r="H1162" s="17" t="str">
        <f t="shared" si="358"/>
        <v>DIC5</v>
      </c>
      <c r="I1162" s="24"/>
      <c r="J1162" s="24" t="s">
        <v>36</v>
      </c>
      <c r="K1162" s="315" t="s">
        <v>299</v>
      </c>
      <c r="L1162" s="230" t="s">
        <v>739</v>
      </c>
      <c r="M1162" s="22">
        <f>+SUMIFS(Resultados_Dic3!H$3:H$99980,Resultados_Dic3!$F$3:$F$99980,Produccion_UO!$K1162,Resultados_Dic3!$D$3:$D$99980,Produccion_UO!$L$1131,Resultados_Dic3!$E$3:$E$99980,Produccion_UO!$J1162,Resultados_Dic3!$A$3:$A$99980,Produccion_UO!$H1162)*$J$1160</f>
        <v>0</v>
      </c>
      <c r="N1162" s="22">
        <f>+SUMIFS(Resultados_Dic3!I$3:I$99980,Resultados_Dic3!$F$3:$F$99980,Produccion_UO!$K1162,Resultados_Dic3!$D$3:$D$99980,Produccion_UO!$L$1131,Resultados_Dic3!$E$3:$E$99980,Produccion_UO!$J1162,Resultados_Dic3!$A$3:$A$99980,Produccion_UO!$H1162)*$J$1160</f>
        <v>0</v>
      </c>
      <c r="O1162" s="22">
        <f>+SUMIFS(Resultados_Dic3!J$3:J$99980,Resultados_Dic3!$F$3:$F$99980,Produccion_UO!$K1162,Resultados_Dic3!$D$3:$D$99980,Produccion_UO!$L$1131,Resultados_Dic3!$E$3:$E$99980,Produccion_UO!$J1162,Resultados_Dic3!$A$3:$A$99980,Produccion_UO!$H1162)*$J$1160</f>
        <v>0</v>
      </c>
      <c r="P1162" s="22">
        <f>+SUMIFS(Resultados_Dic3!K$3:K$99980,Resultados_Dic3!$F$3:$F$99980,Produccion_UO!$K1162,Resultados_Dic3!$D$3:$D$99980,Produccion_UO!$L$1131,Resultados_Dic3!$E$3:$E$99980,Produccion_UO!$J1162,Resultados_Dic3!$A$3:$A$99980,Produccion_UO!$H1162)*$J$1160</f>
        <v>0</v>
      </c>
      <c r="Q1162" s="22">
        <f>+SUMIFS(Resultados_Dic3!L$3:L$99980,Resultados_Dic3!$F$3:$F$99980,Produccion_UO!$K1162,Resultados_Dic3!$D$3:$D$99980,Produccion_UO!$L$1131,Resultados_Dic3!$E$3:$E$99980,Produccion_UO!$J1162,Resultados_Dic3!$A$3:$A$99980,Produccion_UO!$H1162)*$J$1160</f>
        <v>0</v>
      </c>
      <c r="R1162" s="22">
        <f>+SUMIFS(Resultados_Dic3!M$3:M$99980,Resultados_Dic3!$F$3:$F$99980,Produccion_UO!$K1162,Resultados_Dic3!$D$3:$D$99980,Produccion_UO!$L$1131,Resultados_Dic3!$E$3:$E$99980,Produccion_UO!$J1162,Resultados_Dic3!$A$3:$A$99980,Produccion_UO!$H1162)*$J$1160</f>
        <v>0</v>
      </c>
      <c r="S1162" s="22">
        <f>+SUMIFS(Resultados_Dic3!N$3:N$99980,Resultados_Dic3!$F$3:$F$99980,Produccion_UO!$K1162,Resultados_Dic3!$D$3:$D$99980,Produccion_UO!$L$1131,Resultados_Dic3!$E$3:$E$99980,Produccion_UO!$J1162,Resultados_Dic3!$A$3:$A$99980,Produccion_UO!$H1162)*$J$1160</f>
        <v>0</v>
      </c>
      <c r="T1162" s="22">
        <f>+SUMIFS(Resultados_Dic3!O$3:O$99980,Resultados_Dic3!$F$3:$F$99980,Produccion_UO!$K1162,Resultados_Dic3!$D$3:$D$99980,Produccion_UO!$L$1131,Resultados_Dic3!$E$3:$E$99980,Produccion_UO!$J1162,Resultados_Dic3!$A$3:$A$99980,Produccion_UO!$H1162)*$J$1160</f>
        <v>0</v>
      </c>
      <c r="U1162" s="22">
        <f>+SUMIFS(Resultados_Dic3!P$3:P$99980,Resultados_Dic3!$F$3:$F$99980,Produccion_UO!$K1162,Resultados_Dic3!$D$3:$D$99980,Produccion_UO!$L$1131,Resultados_Dic3!$E$3:$E$99980,Produccion_UO!$J1162,Resultados_Dic3!$A$3:$A$99980,Produccion_UO!$H1162)*$J$1160</f>
        <v>0</v>
      </c>
      <c r="V1162" s="22">
        <f>+SUMIFS(Resultados_Dic3!Q$3:Q$99980,Resultados_Dic3!$F$3:$F$99980,Produccion_UO!$K1162,Resultados_Dic3!$D$3:$D$99980,Produccion_UO!$L$1131,Resultados_Dic3!$E$3:$E$99980,Produccion_UO!$J1162,Resultados_Dic3!$A$3:$A$99980,Produccion_UO!$H1162)*$J$1160</f>
        <v>0</v>
      </c>
      <c r="W1162" s="22">
        <f>+SUMIFS(Resultados_Dic3!R$3:R$99980,Resultados_Dic3!$F$3:$F$99980,Produccion_UO!$K1162,Resultados_Dic3!$D$3:$D$99980,Produccion_UO!$L$1131,Resultados_Dic3!$E$3:$E$99980,Produccion_UO!$J1162,Resultados_Dic3!$A$3:$A$99980,Produccion_UO!$H1162)*$J$1160</f>
        <v>0</v>
      </c>
      <c r="X1162" s="22">
        <f>+SUMIFS(Resultados_Dic3!S$3:S$99980,Resultados_Dic3!$F$3:$F$99980,Produccion_UO!$K1162,Resultados_Dic3!$D$3:$D$99980,Produccion_UO!$L$1131,Resultados_Dic3!$E$3:$E$99980,Produccion_UO!$J1162,Resultados_Dic3!$A$3:$A$99980,Produccion_UO!$H1162)*$J$1160</f>
        <v>0</v>
      </c>
      <c r="Y1162" s="22">
        <f>+SUMIFS(Resultados_Dic3!T$3:T$99980,Resultados_Dic3!$F$3:$F$99980,Produccion_UO!$K1162,Resultados_Dic3!$D$3:$D$99980,Produccion_UO!$L$1131,Resultados_Dic3!$E$3:$E$99980,Produccion_UO!$J1162,Resultados_Dic3!$A$3:$A$99980,Produccion_UO!$H1162)*$J$1160</f>
        <v>0</v>
      </c>
      <c r="Z1162" s="22">
        <f>+SUMIFS(Resultados_Dic3!U$3:U$99980,Resultados_Dic3!$F$3:$F$99980,Produccion_UO!$K1162,Resultados_Dic3!$D$3:$D$99980,Produccion_UO!$L$1131,Resultados_Dic3!$E$3:$E$99980,Produccion_UO!$J1162,Resultados_Dic3!$A$3:$A$99980,Produccion_UO!$H1162)*$J$1160</f>
        <v>0</v>
      </c>
      <c r="AA1162" s="22">
        <f>+SUMIFS(Resultados_Dic3!V$3:V$99980,Resultados_Dic3!$F$3:$F$99980,Produccion_UO!$K1162,Resultados_Dic3!$D$3:$D$99980,Produccion_UO!$L$1131,Resultados_Dic3!$E$3:$E$99980,Produccion_UO!$J1162,Resultados_Dic3!$A$3:$A$99980,Produccion_UO!$H1162)*$J$1160</f>
        <v>0</v>
      </c>
      <c r="AB1162" s="22">
        <f>+SUMIFS(Resultados_Dic3!W$3:W$99980,Resultados_Dic3!$F$3:$F$99980,Produccion_UO!$K1162,Resultados_Dic3!$D$3:$D$99980,Produccion_UO!$L$1131,Resultados_Dic3!$E$3:$E$99980,Produccion_UO!$J1162,Resultados_Dic3!$A$3:$A$99980,Produccion_UO!$H1162)*$J$1160</f>
        <v>0</v>
      </c>
      <c r="AC1162" s="22">
        <f>+SUMIFS(Resultados_Dic3!X$3:X$99980,Resultados_Dic3!$F$3:$F$99980,Produccion_UO!$K1162,Resultados_Dic3!$D$3:$D$99980,Produccion_UO!$L$1131,Resultados_Dic3!$E$3:$E$99980,Produccion_UO!$J1162,Resultados_Dic3!$A$3:$A$99980,Produccion_UO!$H1162)*$J$1160</f>
        <v>0</v>
      </c>
      <c r="AD1162" s="22">
        <f>+SUMIFS(Resultados_Dic3!Y$3:Y$99980,Resultados_Dic3!$F$3:$F$99980,Produccion_UO!$K1162,Resultados_Dic3!$D$3:$D$99980,Produccion_UO!$L$1131,Resultados_Dic3!$E$3:$E$99980,Produccion_UO!$J1162,Resultados_Dic3!$A$3:$A$99980,Produccion_UO!$H1162)*$J$1160</f>
        <v>0</v>
      </c>
      <c r="AE1162" s="22">
        <f>+SUMIFS(Resultados_Dic3!Z$3:Z$99980,Resultados_Dic3!$F$3:$F$99980,Produccion_UO!$K1162,Resultados_Dic3!$D$3:$D$99980,Produccion_UO!$L$1131,Resultados_Dic3!$E$3:$E$99980,Produccion_UO!$J1162,Resultados_Dic3!$A$3:$A$99980,Produccion_UO!$H1162)*$J$1160</f>
        <v>0</v>
      </c>
      <c r="AF1162" s="22">
        <f>+SUMIFS(Resultados_Dic3!AA$3:AA$99980,Resultados_Dic3!$F$3:$F$99980,Produccion_UO!$K1162,Resultados_Dic3!$D$3:$D$99980,Produccion_UO!$L$1131,Resultados_Dic3!$E$3:$E$99980,Produccion_UO!$J1162,Resultados_Dic3!$A$3:$A$99980,Produccion_UO!$H1162)*$J$1160</f>
        <v>0</v>
      </c>
      <c r="AG1162" s="22">
        <f>+SUMIFS(Resultados_Dic3!AB$3:AB$99980,Resultados_Dic3!$F$3:$F$99980,Produccion_UO!$K1162,Resultados_Dic3!$D$3:$D$99980,Produccion_UO!$L$1131,Resultados_Dic3!$E$3:$E$99980,Produccion_UO!$J1162,Resultados_Dic3!$A$3:$A$99980,Produccion_UO!$H1162)*$J$1160</f>
        <v>0</v>
      </c>
      <c r="AH1162" s="22">
        <f>+SUMIFS(Resultados_Dic3!AC$3:AC$99980,Resultados_Dic3!$F$3:$F$99980,Produccion_UO!$K1162,Resultados_Dic3!$D$3:$D$99980,Produccion_UO!$L$1131,Resultados_Dic3!$E$3:$E$99980,Produccion_UO!$J1162,Resultados_Dic3!$A$3:$A$99980,Produccion_UO!$H1162)*$J$1160</f>
        <v>0</v>
      </c>
      <c r="AI1162" s="22">
        <f>+SUMIFS(Resultados_Dic3!AD$3:AD$99980,Resultados_Dic3!$F$3:$F$99980,Produccion_UO!$K1162,Resultados_Dic3!$D$3:$D$99980,Produccion_UO!$L$1131,Resultados_Dic3!$E$3:$E$99980,Produccion_UO!$J1162,Resultados_Dic3!$A$3:$A$99980,Produccion_UO!$H1162)*$J$1160</f>
        <v>0</v>
      </c>
      <c r="AJ1162" s="22">
        <f>+SUMIFS(Resultados_Dic3!AE$3:AE$99980,Resultados_Dic3!$F$3:$F$99980,Produccion_UO!$K1162,Resultados_Dic3!$D$3:$D$99980,Produccion_UO!$L$1131,Resultados_Dic3!$E$3:$E$99980,Produccion_UO!$J1162,Resultados_Dic3!$A$3:$A$99980,Produccion_UO!$H1162)*$J$1160</f>
        <v>0</v>
      </c>
      <c r="AK1162" s="22">
        <f>+SUMIFS(Resultados_Dic3!AF$3:AF$99980,Resultados_Dic3!$F$3:$F$99980,Produccion_UO!$K1162,Resultados_Dic3!$D$3:$D$99980,Produccion_UO!$L$1131,Resultados_Dic3!$E$3:$E$99980,Produccion_UO!$J1162,Resultados_Dic3!$A$3:$A$99980,Produccion_UO!$H1162)*$J$1160</f>
        <v>0</v>
      </c>
      <c r="AL1162" s="22">
        <f>+SUMIFS(Resultados_Dic3!AG$3:AG$99980,Resultados_Dic3!$F$3:$F$99980,Produccion_UO!$K1162,Resultados_Dic3!$D$3:$D$99980,Produccion_UO!$L$1131,Resultados_Dic3!$E$3:$E$99980,Produccion_UO!$J1162,Resultados_Dic3!$A$3:$A$99980,Produccion_UO!$H1162)*$J$1160</f>
        <v>0</v>
      </c>
      <c r="AM1162" s="22">
        <f>+SUMIFS(Resultados_Dic3!AH$3:AH$99980,Resultados_Dic3!$F$3:$F$99980,Produccion_UO!$K1162,Resultados_Dic3!$D$3:$D$99980,Produccion_UO!$L$1131,Resultados_Dic3!$E$3:$E$99980,Produccion_UO!$J1162,Resultados_Dic3!$A$3:$A$99980,Produccion_UO!$H1162)*$J$1160</f>
        <v>0</v>
      </c>
      <c r="AN1162" s="22">
        <f>+SUMIFS(Resultados_Dic3!AI$3:AI$99980,Resultados_Dic3!$F$3:$F$99980,Produccion_UO!$K1162,Resultados_Dic3!$D$3:$D$99980,Produccion_UO!$L$1131,Resultados_Dic3!$E$3:$E$99980,Produccion_UO!$J1162,Resultados_Dic3!$A$3:$A$99980,Produccion_UO!$H1162)*$J$1160</f>
        <v>0</v>
      </c>
      <c r="AO1162" s="22">
        <f>+SUMIFS(Resultados_Dic3!AJ$3:AJ$99980,Resultados_Dic3!$F$3:$F$99980,Produccion_UO!$K1162,Resultados_Dic3!$D$3:$D$99980,Produccion_UO!$L$1131,Resultados_Dic3!$E$3:$E$99980,Produccion_UO!$J1162,Resultados_Dic3!$A$3:$A$99980,Produccion_UO!$H1162)*$J$1160</f>
        <v>0</v>
      </c>
      <c r="AP1162" s="22">
        <f>+SUMIFS(Resultados_Dic3!AK$3:AK$99980,Resultados_Dic3!$F$3:$F$99980,Produccion_UO!$K1162,Resultados_Dic3!$D$3:$D$99980,Produccion_UO!$L$1131,Resultados_Dic3!$E$3:$E$99980,Produccion_UO!$J1162,Resultados_Dic3!$A$3:$A$99980,Produccion_UO!$H1162)*$J$1160</f>
        <v>0</v>
      </c>
      <c r="AQ1162" s="22">
        <f>+SUMIFS(Resultados_Dic3!AL$3:AL$99980,Resultados_Dic3!$F$3:$F$99980,Produccion_UO!$K1162,Resultados_Dic3!$D$3:$D$99980,Produccion_UO!$L$1131,Resultados_Dic3!$E$3:$E$99980,Produccion_UO!$J1162,Resultados_Dic3!$A$3:$A$99980,Produccion_UO!$H1162)*$J$1160</f>
        <v>0</v>
      </c>
      <c r="AR1162" s="22">
        <f>+SUMIFS(Resultados_Dic3!AM$3:AM$99980,Resultados_Dic3!$F$3:$F$99980,Produccion_UO!$K1162,Resultados_Dic3!$D$3:$D$99980,Produccion_UO!$L$1131,Resultados_Dic3!$E$3:$E$99980,Produccion_UO!$J1162,Resultados_Dic3!$A$3:$A$99980,Produccion_UO!$H1162)*$J$1160</f>
        <v>0</v>
      </c>
    </row>
    <row r="1163" spans="6:44" x14ac:dyDescent="0.25">
      <c r="H1163" s="17" t="str">
        <f t="shared" si="358"/>
        <v>DIC5</v>
      </c>
      <c r="I1163" s="24"/>
      <c r="J1163" s="24"/>
      <c r="K1163" s="315"/>
      <c r="L1163" s="305" t="s">
        <v>697</v>
      </c>
      <c r="M1163" s="22">
        <f>+SUM(M1164:M1165)</f>
        <v>0</v>
      </c>
      <c r="N1163" s="22">
        <f t="shared" ref="N1163:AR1163" si="359">+SUM(N1164:N1165)</f>
        <v>0</v>
      </c>
      <c r="O1163" s="22">
        <f t="shared" si="359"/>
        <v>0</v>
      </c>
      <c r="P1163" s="22">
        <f t="shared" si="359"/>
        <v>0</v>
      </c>
      <c r="Q1163" s="22">
        <f t="shared" si="359"/>
        <v>0</v>
      </c>
      <c r="R1163" s="22">
        <f t="shared" si="359"/>
        <v>0</v>
      </c>
      <c r="S1163" s="22">
        <f t="shared" si="359"/>
        <v>0</v>
      </c>
      <c r="T1163" s="22">
        <f t="shared" si="359"/>
        <v>0</v>
      </c>
      <c r="U1163" s="22">
        <f t="shared" si="359"/>
        <v>0</v>
      </c>
      <c r="V1163" s="22">
        <f t="shared" si="359"/>
        <v>0</v>
      </c>
      <c r="W1163" s="22">
        <f t="shared" si="359"/>
        <v>0</v>
      </c>
      <c r="X1163" s="22">
        <f t="shared" si="359"/>
        <v>0</v>
      </c>
      <c r="Y1163" s="22">
        <f t="shared" si="359"/>
        <v>0</v>
      </c>
      <c r="Z1163" s="22">
        <f t="shared" si="359"/>
        <v>0</v>
      </c>
      <c r="AA1163" s="22">
        <f t="shared" si="359"/>
        <v>0</v>
      </c>
      <c r="AB1163" s="22">
        <f t="shared" si="359"/>
        <v>0</v>
      </c>
      <c r="AC1163" s="22">
        <f t="shared" si="359"/>
        <v>0</v>
      </c>
      <c r="AD1163" s="22">
        <f t="shared" si="359"/>
        <v>0</v>
      </c>
      <c r="AE1163" s="22">
        <f t="shared" si="359"/>
        <v>0</v>
      </c>
      <c r="AF1163" s="22">
        <f t="shared" si="359"/>
        <v>0</v>
      </c>
      <c r="AG1163" s="22">
        <f t="shared" si="359"/>
        <v>0</v>
      </c>
      <c r="AH1163" s="22">
        <f t="shared" si="359"/>
        <v>0</v>
      </c>
      <c r="AI1163" s="22">
        <f t="shared" si="359"/>
        <v>0</v>
      </c>
      <c r="AJ1163" s="22">
        <f t="shared" si="359"/>
        <v>0</v>
      </c>
      <c r="AK1163" s="22">
        <f t="shared" si="359"/>
        <v>0</v>
      </c>
      <c r="AL1163" s="22">
        <f t="shared" si="359"/>
        <v>0</v>
      </c>
      <c r="AM1163" s="22">
        <f t="shared" si="359"/>
        <v>0</v>
      </c>
      <c r="AN1163" s="22">
        <f t="shared" si="359"/>
        <v>0</v>
      </c>
      <c r="AO1163" s="22">
        <f t="shared" si="359"/>
        <v>0</v>
      </c>
      <c r="AP1163" s="22">
        <f t="shared" si="359"/>
        <v>0</v>
      </c>
      <c r="AQ1163" s="22">
        <f t="shared" si="359"/>
        <v>0</v>
      </c>
      <c r="AR1163" s="22">
        <f t="shared" si="359"/>
        <v>0</v>
      </c>
    </row>
    <row r="1164" spans="6:44" x14ac:dyDescent="0.25">
      <c r="H1164" s="17" t="str">
        <f t="shared" si="358"/>
        <v>DIC5</v>
      </c>
      <c r="I1164" s="24"/>
      <c r="J1164" s="24" t="s">
        <v>36</v>
      </c>
      <c r="K1164" s="315" t="s">
        <v>270</v>
      </c>
      <c r="L1164" s="316" t="s">
        <v>270</v>
      </c>
      <c r="M1164" s="22">
        <f>+SUMIFS(Resultados_Dic3!H$3:H$99980,Resultados_Dic3!$F$3:$F$99980,Produccion_UO!$K1164,Resultados_Dic3!$D$3:$D$99980,Produccion_UO!$K$1131,Resultados_Dic3!$E$3:$E$99980,Produccion_UO!$J1164,Resultados_Dic3!$A$3:$A$99980,Produccion_UO!$H1164)*$J$1160</f>
        <v>0</v>
      </c>
      <c r="N1164" s="22">
        <f>+SUMIFS(Resultados_Dic3!I$3:I$99980,Resultados_Dic3!$F$3:$F$99980,Produccion_UO!$K1164,Resultados_Dic3!$D$3:$D$99980,Produccion_UO!$K$1131,Resultados_Dic3!$E$3:$E$99980,Produccion_UO!$J1164,Resultados_Dic3!$A$3:$A$99980,Produccion_UO!$H1164)*$J$1160</f>
        <v>0</v>
      </c>
      <c r="O1164" s="22">
        <f>+SUMIFS(Resultados_Dic3!J$3:J$99980,Resultados_Dic3!$F$3:$F$99980,Produccion_UO!$K1164,Resultados_Dic3!$D$3:$D$99980,Produccion_UO!$K$1131,Resultados_Dic3!$E$3:$E$99980,Produccion_UO!$J1164,Resultados_Dic3!$A$3:$A$99980,Produccion_UO!$H1164)*$J$1160</f>
        <v>0</v>
      </c>
      <c r="P1164" s="22">
        <f>+SUMIFS(Resultados_Dic3!K$3:K$99980,Resultados_Dic3!$F$3:$F$99980,Produccion_UO!$K1164,Resultados_Dic3!$D$3:$D$99980,Produccion_UO!$K$1131,Resultados_Dic3!$E$3:$E$99980,Produccion_UO!$J1164,Resultados_Dic3!$A$3:$A$99980,Produccion_UO!$H1164)*$J$1160</f>
        <v>0</v>
      </c>
      <c r="Q1164" s="22">
        <f>+SUMIFS(Resultados_Dic3!L$3:L$99980,Resultados_Dic3!$F$3:$F$99980,Produccion_UO!$K1164,Resultados_Dic3!$D$3:$D$99980,Produccion_UO!$K$1131,Resultados_Dic3!$E$3:$E$99980,Produccion_UO!$J1164,Resultados_Dic3!$A$3:$A$99980,Produccion_UO!$H1164)*$J$1160</f>
        <v>0</v>
      </c>
      <c r="R1164" s="22">
        <f>+SUMIFS(Resultados_Dic3!M$3:M$99980,Resultados_Dic3!$F$3:$F$99980,Produccion_UO!$K1164,Resultados_Dic3!$D$3:$D$99980,Produccion_UO!$K$1131,Resultados_Dic3!$E$3:$E$99980,Produccion_UO!$J1164,Resultados_Dic3!$A$3:$A$99980,Produccion_UO!$H1164)*$J$1160</f>
        <v>0</v>
      </c>
      <c r="S1164" s="22">
        <f>+SUMIFS(Resultados_Dic3!N$3:N$99980,Resultados_Dic3!$F$3:$F$99980,Produccion_UO!$K1164,Resultados_Dic3!$D$3:$D$99980,Produccion_UO!$K$1131,Resultados_Dic3!$E$3:$E$99980,Produccion_UO!$J1164,Resultados_Dic3!$A$3:$A$99980,Produccion_UO!$H1164)*$J$1160</f>
        <v>0</v>
      </c>
      <c r="T1164" s="22">
        <f>+SUMIFS(Resultados_Dic3!O$3:O$99980,Resultados_Dic3!$F$3:$F$99980,Produccion_UO!$K1164,Resultados_Dic3!$D$3:$D$99980,Produccion_UO!$K$1131,Resultados_Dic3!$E$3:$E$99980,Produccion_UO!$J1164,Resultados_Dic3!$A$3:$A$99980,Produccion_UO!$H1164)*$J$1160</f>
        <v>0</v>
      </c>
      <c r="U1164" s="22">
        <f>+SUMIFS(Resultados_Dic3!P$3:P$99980,Resultados_Dic3!$F$3:$F$99980,Produccion_UO!$K1164,Resultados_Dic3!$D$3:$D$99980,Produccion_UO!$K$1131,Resultados_Dic3!$E$3:$E$99980,Produccion_UO!$J1164,Resultados_Dic3!$A$3:$A$99980,Produccion_UO!$H1164)*$J$1160</f>
        <v>0</v>
      </c>
      <c r="V1164" s="22">
        <f>+SUMIFS(Resultados_Dic3!Q$3:Q$99980,Resultados_Dic3!$F$3:$F$99980,Produccion_UO!$K1164,Resultados_Dic3!$D$3:$D$99980,Produccion_UO!$K$1131,Resultados_Dic3!$E$3:$E$99980,Produccion_UO!$J1164,Resultados_Dic3!$A$3:$A$99980,Produccion_UO!$H1164)*$J$1160</f>
        <v>0</v>
      </c>
      <c r="W1164" s="22">
        <f>+SUMIFS(Resultados_Dic3!R$3:R$99980,Resultados_Dic3!$F$3:$F$99980,Produccion_UO!$K1164,Resultados_Dic3!$D$3:$D$99980,Produccion_UO!$K$1131,Resultados_Dic3!$E$3:$E$99980,Produccion_UO!$J1164,Resultados_Dic3!$A$3:$A$99980,Produccion_UO!$H1164)*$J$1160</f>
        <v>0</v>
      </c>
      <c r="X1164" s="22">
        <f>+SUMIFS(Resultados_Dic3!S$3:S$99980,Resultados_Dic3!$F$3:$F$99980,Produccion_UO!$K1164,Resultados_Dic3!$D$3:$D$99980,Produccion_UO!$K$1131,Resultados_Dic3!$E$3:$E$99980,Produccion_UO!$J1164,Resultados_Dic3!$A$3:$A$99980,Produccion_UO!$H1164)*$J$1160</f>
        <v>0</v>
      </c>
      <c r="Y1164" s="22">
        <f>+SUMIFS(Resultados_Dic3!T$3:T$99980,Resultados_Dic3!$F$3:$F$99980,Produccion_UO!$K1164,Resultados_Dic3!$D$3:$D$99980,Produccion_UO!$K$1131,Resultados_Dic3!$E$3:$E$99980,Produccion_UO!$J1164,Resultados_Dic3!$A$3:$A$99980,Produccion_UO!$H1164)*$J$1160</f>
        <v>0</v>
      </c>
      <c r="Z1164" s="22">
        <f>+SUMIFS(Resultados_Dic3!U$3:U$99980,Resultados_Dic3!$F$3:$F$99980,Produccion_UO!$K1164,Resultados_Dic3!$D$3:$D$99980,Produccion_UO!$K$1131,Resultados_Dic3!$E$3:$E$99980,Produccion_UO!$J1164,Resultados_Dic3!$A$3:$A$99980,Produccion_UO!$H1164)*$J$1160</f>
        <v>0</v>
      </c>
      <c r="AA1164" s="22">
        <f>+SUMIFS(Resultados_Dic3!V$3:V$99980,Resultados_Dic3!$F$3:$F$99980,Produccion_UO!$K1164,Resultados_Dic3!$D$3:$D$99980,Produccion_UO!$K$1131,Resultados_Dic3!$E$3:$E$99980,Produccion_UO!$J1164,Resultados_Dic3!$A$3:$A$99980,Produccion_UO!$H1164)*$J$1160</f>
        <v>0</v>
      </c>
      <c r="AB1164" s="22">
        <f>+SUMIFS(Resultados_Dic3!W$3:W$99980,Resultados_Dic3!$F$3:$F$99980,Produccion_UO!$K1164,Resultados_Dic3!$D$3:$D$99980,Produccion_UO!$K$1131,Resultados_Dic3!$E$3:$E$99980,Produccion_UO!$J1164,Resultados_Dic3!$A$3:$A$99980,Produccion_UO!$H1164)*$J$1160</f>
        <v>0</v>
      </c>
      <c r="AC1164" s="22">
        <f>+SUMIFS(Resultados_Dic3!X$3:X$99980,Resultados_Dic3!$F$3:$F$99980,Produccion_UO!$K1164,Resultados_Dic3!$D$3:$D$99980,Produccion_UO!$K$1131,Resultados_Dic3!$E$3:$E$99980,Produccion_UO!$J1164,Resultados_Dic3!$A$3:$A$99980,Produccion_UO!$H1164)*$J$1160</f>
        <v>0</v>
      </c>
      <c r="AD1164" s="22">
        <f>+SUMIFS(Resultados_Dic3!Y$3:Y$99980,Resultados_Dic3!$F$3:$F$99980,Produccion_UO!$K1164,Resultados_Dic3!$D$3:$D$99980,Produccion_UO!$K$1131,Resultados_Dic3!$E$3:$E$99980,Produccion_UO!$J1164,Resultados_Dic3!$A$3:$A$99980,Produccion_UO!$H1164)*$J$1160</f>
        <v>0</v>
      </c>
      <c r="AE1164" s="22">
        <f>+SUMIFS(Resultados_Dic3!Z$3:Z$99980,Resultados_Dic3!$F$3:$F$99980,Produccion_UO!$K1164,Resultados_Dic3!$D$3:$D$99980,Produccion_UO!$K$1131,Resultados_Dic3!$E$3:$E$99980,Produccion_UO!$J1164,Resultados_Dic3!$A$3:$A$99980,Produccion_UO!$H1164)*$J$1160</f>
        <v>0</v>
      </c>
      <c r="AF1164" s="22">
        <f>+SUMIFS(Resultados_Dic3!AA$3:AA$99980,Resultados_Dic3!$F$3:$F$99980,Produccion_UO!$K1164,Resultados_Dic3!$D$3:$D$99980,Produccion_UO!$K$1131,Resultados_Dic3!$E$3:$E$99980,Produccion_UO!$J1164,Resultados_Dic3!$A$3:$A$99980,Produccion_UO!$H1164)*$J$1160</f>
        <v>0</v>
      </c>
      <c r="AG1164" s="22">
        <f>+SUMIFS(Resultados_Dic3!AB$3:AB$99980,Resultados_Dic3!$F$3:$F$99980,Produccion_UO!$K1164,Resultados_Dic3!$D$3:$D$99980,Produccion_UO!$K$1131,Resultados_Dic3!$E$3:$E$99980,Produccion_UO!$J1164,Resultados_Dic3!$A$3:$A$99980,Produccion_UO!$H1164)*$J$1160</f>
        <v>0</v>
      </c>
      <c r="AH1164" s="22">
        <f>+SUMIFS(Resultados_Dic3!AC$3:AC$99980,Resultados_Dic3!$F$3:$F$99980,Produccion_UO!$K1164,Resultados_Dic3!$D$3:$D$99980,Produccion_UO!$K$1131,Resultados_Dic3!$E$3:$E$99980,Produccion_UO!$J1164,Resultados_Dic3!$A$3:$A$99980,Produccion_UO!$H1164)*$J$1160</f>
        <v>0</v>
      </c>
      <c r="AI1164" s="22">
        <f>+SUMIFS(Resultados_Dic3!AD$3:AD$99980,Resultados_Dic3!$F$3:$F$99980,Produccion_UO!$K1164,Resultados_Dic3!$D$3:$D$99980,Produccion_UO!$K$1131,Resultados_Dic3!$E$3:$E$99980,Produccion_UO!$J1164,Resultados_Dic3!$A$3:$A$99980,Produccion_UO!$H1164)*$J$1160</f>
        <v>0</v>
      </c>
      <c r="AJ1164" s="22">
        <f>+SUMIFS(Resultados_Dic3!AE$3:AE$99980,Resultados_Dic3!$F$3:$F$99980,Produccion_UO!$K1164,Resultados_Dic3!$D$3:$D$99980,Produccion_UO!$K$1131,Resultados_Dic3!$E$3:$E$99980,Produccion_UO!$J1164,Resultados_Dic3!$A$3:$A$99980,Produccion_UO!$H1164)*$J$1160</f>
        <v>0</v>
      </c>
      <c r="AK1164" s="22">
        <f>+SUMIFS(Resultados_Dic3!AF$3:AF$99980,Resultados_Dic3!$F$3:$F$99980,Produccion_UO!$K1164,Resultados_Dic3!$D$3:$D$99980,Produccion_UO!$K$1131,Resultados_Dic3!$E$3:$E$99980,Produccion_UO!$J1164,Resultados_Dic3!$A$3:$A$99980,Produccion_UO!$H1164)*$J$1160</f>
        <v>0</v>
      </c>
      <c r="AL1164" s="22">
        <f>+SUMIFS(Resultados_Dic3!AG$3:AG$99980,Resultados_Dic3!$F$3:$F$99980,Produccion_UO!$K1164,Resultados_Dic3!$D$3:$D$99980,Produccion_UO!$K$1131,Resultados_Dic3!$E$3:$E$99980,Produccion_UO!$J1164,Resultados_Dic3!$A$3:$A$99980,Produccion_UO!$H1164)*$J$1160</f>
        <v>0</v>
      </c>
      <c r="AM1164" s="22">
        <f>+SUMIFS(Resultados_Dic3!AH$3:AH$99980,Resultados_Dic3!$F$3:$F$99980,Produccion_UO!$K1164,Resultados_Dic3!$D$3:$D$99980,Produccion_UO!$K$1131,Resultados_Dic3!$E$3:$E$99980,Produccion_UO!$J1164,Resultados_Dic3!$A$3:$A$99980,Produccion_UO!$H1164)*$J$1160</f>
        <v>0</v>
      </c>
      <c r="AN1164" s="22">
        <f>+SUMIFS(Resultados_Dic3!AI$3:AI$99980,Resultados_Dic3!$F$3:$F$99980,Produccion_UO!$K1164,Resultados_Dic3!$D$3:$D$99980,Produccion_UO!$K$1131,Resultados_Dic3!$E$3:$E$99980,Produccion_UO!$J1164,Resultados_Dic3!$A$3:$A$99980,Produccion_UO!$H1164)*$J$1160</f>
        <v>0</v>
      </c>
      <c r="AO1164" s="22">
        <f>+SUMIFS(Resultados_Dic3!AJ$3:AJ$99980,Resultados_Dic3!$F$3:$F$99980,Produccion_UO!$K1164,Resultados_Dic3!$D$3:$D$99980,Produccion_UO!$K$1131,Resultados_Dic3!$E$3:$E$99980,Produccion_UO!$J1164,Resultados_Dic3!$A$3:$A$99980,Produccion_UO!$H1164)*$J$1160</f>
        <v>0</v>
      </c>
      <c r="AP1164" s="22">
        <f>+SUMIFS(Resultados_Dic3!AK$3:AK$99980,Resultados_Dic3!$F$3:$F$99980,Produccion_UO!$K1164,Resultados_Dic3!$D$3:$D$99980,Produccion_UO!$K$1131,Resultados_Dic3!$E$3:$E$99980,Produccion_UO!$J1164,Resultados_Dic3!$A$3:$A$99980,Produccion_UO!$H1164)*$J$1160</f>
        <v>0</v>
      </c>
      <c r="AQ1164" s="22">
        <f>+SUMIFS(Resultados_Dic3!AL$3:AL$99980,Resultados_Dic3!$F$3:$F$99980,Produccion_UO!$K1164,Resultados_Dic3!$D$3:$D$99980,Produccion_UO!$K$1131,Resultados_Dic3!$E$3:$E$99980,Produccion_UO!$J1164,Resultados_Dic3!$A$3:$A$99980,Produccion_UO!$H1164)*$J$1160</f>
        <v>0</v>
      </c>
      <c r="AR1164" s="22">
        <f>+SUMIFS(Resultados_Dic3!AM$3:AM$99980,Resultados_Dic3!$F$3:$F$99980,Produccion_UO!$K1164,Resultados_Dic3!$D$3:$D$99980,Produccion_UO!$K$1131,Resultados_Dic3!$E$3:$E$99980,Produccion_UO!$J1164,Resultados_Dic3!$A$3:$A$99980,Produccion_UO!$H1164)*$J$1160</f>
        <v>0</v>
      </c>
    </row>
    <row r="1165" spans="6:44" x14ac:dyDescent="0.25">
      <c r="H1165" s="17" t="str">
        <f t="shared" si="358"/>
        <v>DIC5</v>
      </c>
      <c r="I1165" s="24"/>
      <c r="J1165" s="24" t="s">
        <v>36</v>
      </c>
      <c r="K1165" s="315" t="s">
        <v>271</v>
      </c>
      <c r="L1165" s="316" t="s">
        <v>271</v>
      </c>
      <c r="M1165" s="22">
        <f>+SUMIFS(Resultados_Dic3!H$3:H$99980,Resultados_Dic3!$F$3:$F$99980,Produccion_UO!$K1165,Resultados_Dic3!$D$3:$D$99980,Produccion_UO!$K$1131,Resultados_Dic3!$E$3:$E$99980,Produccion_UO!$J1165,Resultados_Dic3!$A$3:$A$99980,Produccion_UO!$H1165)*$J$1160</f>
        <v>0</v>
      </c>
      <c r="N1165" s="22">
        <f>+SUMIFS(Resultados_Dic3!I$3:I$99980,Resultados_Dic3!$F$3:$F$99980,Produccion_UO!$K1165,Resultados_Dic3!$D$3:$D$99980,Produccion_UO!$K$1131,Resultados_Dic3!$E$3:$E$99980,Produccion_UO!$J1165,Resultados_Dic3!$A$3:$A$99980,Produccion_UO!$H1165)*$J$1160</f>
        <v>0</v>
      </c>
      <c r="O1165" s="22">
        <f>+SUMIFS(Resultados_Dic3!J$3:J$99980,Resultados_Dic3!$F$3:$F$99980,Produccion_UO!$K1165,Resultados_Dic3!$D$3:$D$99980,Produccion_UO!$K$1131,Resultados_Dic3!$E$3:$E$99980,Produccion_UO!$J1165,Resultados_Dic3!$A$3:$A$99980,Produccion_UO!$H1165)*$J$1160</f>
        <v>0</v>
      </c>
      <c r="P1165" s="22">
        <f>+SUMIFS(Resultados_Dic3!K$3:K$99980,Resultados_Dic3!$F$3:$F$99980,Produccion_UO!$K1165,Resultados_Dic3!$D$3:$D$99980,Produccion_UO!$K$1131,Resultados_Dic3!$E$3:$E$99980,Produccion_UO!$J1165,Resultados_Dic3!$A$3:$A$99980,Produccion_UO!$H1165)*$J$1160</f>
        <v>0</v>
      </c>
      <c r="Q1165" s="22">
        <f>+SUMIFS(Resultados_Dic3!L$3:L$99980,Resultados_Dic3!$F$3:$F$99980,Produccion_UO!$K1165,Resultados_Dic3!$D$3:$D$99980,Produccion_UO!$K$1131,Resultados_Dic3!$E$3:$E$99980,Produccion_UO!$J1165,Resultados_Dic3!$A$3:$A$99980,Produccion_UO!$H1165)*$J$1160</f>
        <v>0</v>
      </c>
      <c r="R1165" s="22">
        <f>+SUMIFS(Resultados_Dic3!M$3:M$99980,Resultados_Dic3!$F$3:$F$99980,Produccion_UO!$K1165,Resultados_Dic3!$D$3:$D$99980,Produccion_UO!$K$1131,Resultados_Dic3!$E$3:$E$99980,Produccion_UO!$J1165,Resultados_Dic3!$A$3:$A$99980,Produccion_UO!$H1165)*$J$1160</f>
        <v>0</v>
      </c>
      <c r="S1165" s="22">
        <f>+SUMIFS(Resultados_Dic3!N$3:N$99980,Resultados_Dic3!$F$3:$F$99980,Produccion_UO!$K1165,Resultados_Dic3!$D$3:$D$99980,Produccion_UO!$K$1131,Resultados_Dic3!$E$3:$E$99980,Produccion_UO!$J1165,Resultados_Dic3!$A$3:$A$99980,Produccion_UO!$H1165)*$J$1160</f>
        <v>0</v>
      </c>
      <c r="T1165" s="22">
        <f>+SUMIFS(Resultados_Dic3!O$3:O$99980,Resultados_Dic3!$F$3:$F$99980,Produccion_UO!$K1165,Resultados_Dic3!$D$3:$D$99980,Produccion_UO!$K$1131,Resultados_Dic3!$E$3:$E$99980,Produccion_UO!$J1165,Resultados_Dic3!$A$3:$A$99980,Produccion_UO!$H1165)*$J$1160</f>
        <v>0</v>
      </c>
      <c r="U1165" s="22">
        <f>+SUMIFS(Resultados_Dic3!P$3:P$99980,Resultados_Dic3!$F$3:$F$99980,Produccion_UO!$K1165,Resultados_Dic3!$D$3:$D$99980,Produccion_UO!$K$1131,Resultados_Dic3!$E$3:$E$99980,Produccion_UO!$J1165,Resultados_Dic3!$A$3:$A$99980,Produccion_UO!$H1165)*$J$1160</f>
        <v>0</v>
      </c>
      <c r="V1165" s="22">
        <f>+SUMIFS(Resultados_Dic3!Q$3:Q$99980,Resultados_Dic3!$F$3:$F$99980,Produccion_UO!$K1165,Resultados_Dic3!$D$3:$D$99980,Produccion_UO!$K$1131,Resultados_Dic3!$E$3:$E$99980,Produccion_UO!$J1165,Resultados_Dic3!$A$3:$A$99980,Produccion_UO!$H1165)*$J$1160</f>
        <v>0</v>
      </c>
      <c r="W1165" s="22">
        <f>+SUMIFS(Resultados_Dic3!R$3:R$99980,Resultados_Dic3!$F$3:$F$99980,Produccion_UO!$K1165,Resultados_Dic3!$D$3:$D$99980,Produccion_UO!$K$1131,Resultados_Dic3!$E$3:$E$99980,Produccion_UO!$J1165,Resultados_Dic3!$A$3:$A$99980,Produccion_UO!$H1165)*$J$1160</f>
        <v>0</v>
      </c>
      <c r="X1165" s="22">
        <f>+SUMIFS(Resultados_Dic3!S$3:S$99980,Resultados_Dic3!$F$3:$F$99980,Produccion_UO!$K1165,Resultados_Dic3!$D$3:$D$99980,Produccion_UO!$K$1131,Resultados_Dic3!$E$3:$E$99980,Produccion_UO!$J1165,Resultados_Dic3!$A$3:$A$99980,Produccion_UO!$H1165)*$J$1160</f>
        <v>0</v>
      </c>
      <c r="Y1165" s="22">
        <f>+SUMIFS(Resultados_Dic3!T$3:T$99980,Resultados_Dic3!$F$3:$F$99980,Produccion_UO!$K1165,Resultados_Dic3!$D$3:$D$99980,Produccion_UO!$K$1131,Resultados_Dic3!$E$3:$E$99980,Produccion_UO!$J1165,Resultados_Dic3!$A$3:$A$99980,Produccion_UO!$H1165)*$J$1160</f>
        <v>0</v>
      </c>
      <c r="Z1165" s="22">
        <f>+SUMIFS(Resultados_Dic3!U$3:U$99980,Resultados_Dic3!$F$3:$F$99980,Produccion_UO!$K1165,Resultados_Dic3!$D$3:$D$99980,Produccion_UO!$K$1131,Resultados_Dic3!$E$3:$E$99980,Produccion_UO!$J1165,Resultados_Dic3!$A$3:$A$99980,Produccion_UO!$H1165)*$J$1160</f>
        <v>0</v>
      </c>
      <c r="AA1165" s="22">
        <f>+SUMIFS(Resultados_Dic3!V$3:V$99980,Resultados_Dic3!$F$3:$F$99980,Produccion_UO!$K1165,Resultados_Dic3!$D$3:$D$99980,Produccion_UO!$K$1131,Resultados_Dic3!$E$3:$E$99980,Produccion_UO!$J1165,Resultados_Dic3!$A$3:$A$99980,Produccion_UO!$H1165)*$J$1160</f>
        <v>0</v>
      </c>
      <c r="AB1165" s="22">
        <f>+SUMIFS(Resultados_Dic3!W$3:W$99980,Resultados_Dic3!$F$3:$F$99980,Produccion_UO!$K1165,Resultados_Dic3!$D$3:$D$99980,Produccion_UO!$K$1131,Resultados_Dic3!$E$3:$E$99980,Produccion_UO!$J1165,Resultados_Dic3!$A$3:$A$99980,Produccion_UO!$H1165)*$J$1160</f>
        <v>0</v>
      </c>
      <c r="AC1165" s="22">
        <f>+SUMIFS(Resultados_Dic3!X$3:X$99980,Resultados_Dic3!$F$3:$F$99980,Produccion_UO!$K1165,Resultados_Dic3!$D$3:$D$99980,Produccion_UO!$K$1131,Resultados_Dic3!$E$3:$E$99980,Produccion_UO!$J1165,Resultados_Dic3!$A$3:$A$99980,Produccion_UO!$H1165)*$J$1160</f>
        <v>0</v>
      </c>
      <c r="AD1165" s="22">
        <f>+SUMIFS(Resultados_Dic3!Y$3:Y$99980,Resultados_Dic3!$F$3:$F$99980,Produccion_UO!$K1165,Resultados_Dic3!$D$3:$D$99980,Produccion_UO!$K$1131,Resultados_Dic3!$E$3:$E$99980,Produccion_UO!$J1165,Resultados_Dic3!$A$3:$A$99980,Produccion_UO!$H1165)*$J$1160</f>
        <v>0</v>
      </c>
      <c r="AE1165" s="22">
        <f>+SUMIFS(Resultados_Dic3!Z$3:Z$99980,Resultados_Dic3!$F$3:$F$99980,Produccion_UO!$K1165,Resultados_Dic3!$D$3:$D$99980,Produccion_UO!$K$1131,Resultados_Dic3!$E$3:$E$99980,Produccion_UO!$J1165,Resultados_Dic3!$A$3:$A$99980,Produccion_UO!$H1165)*$J$1160</f>
        <v>0</v>
      </c>
      <c r="AF1165" s="22">
        <f>+SUMIFS(Resultados_Dic3!AA$3:AA$99980,Resultados_Dic3!$F$3:$F$99980,Produccion_UO!$K1165,Resultados_Dic3!$D$3:$D$99980,Produccion_UO!$K$1131,Resultados_Dic3!$E$3:$E$99980,Produccion_UO!$J1165,Resultados_Dic3!$A$3:$A$99980,Produccion_UO!$H1165)*$J$1160</f>
        <v>0</v>
      </c>
      <c r="AG1165" s="22">
        <f>+SUMIFS(Resultados_Dic3!AB$3:AB$99980,Resultados_Dic3!$F$3:$F$99980,Produccion_UO!$K1165,Resultados_Dic3!$D$3:$D$99980,Produccion_UO!$K$1131,Resultados_Dic3!$E$3:$E$99980,Produccion_UO!$J1165,Resultados_Dic3!$A$3:$A$99980,Produccion_UO!$H1165)*$J$1160</f>
        <v>0</v>
      </c>
      <c r="AH1165" s="22">
        <f>+SUMIFS(Resultados_Dic3!AC$3:AC$99980,Resultados_Dic3!$F$3:$F$99980,Produccion_UO!$K1165,Resultados_Dic3!$D$3:$D$99980,Produccion_UO!$K$1131,Resultados_Dic3!$E$3:$E$99980,Produccion_UO!$J1165,Resultados_Dic3!$A$3:$A$99980,Produccion_UO!$H1165)*$J$1160</f>
        <v>0</v>
      </c>
      <c r="AI1165" s="22">
        <f>+SUMIFS(Resultados_Dic3!AD$3:AD$99980,Resultados_Dic3!$F$3:$F$99980,Produccion_UO!$K1165,Resultados_Dic3!$D$3:$D$99980,Produccion_UO!$K$1131,Resultados_Dic3!$E$3:$E$99980,Produccion_UO!$J1165,Resultados_Dic3!$A$3:$A$99980,Produccion_UO!$H1165)*$J$1160</f>
        <v>0</v>
      </c>
      <c r="AJ1165" s="22">
        <f>+SUMIFS(Resultados_Dic3!AE$3:AE$99980,Resultados_Dic3!$F$3:$F$99980,Produccion_UO!$K1165,Resultados_Dic3!$D$3:$D$99980,Produccion_UO!$K$1131,Resultados_Dic3!$E$3:$E$99980,Produccion_UO!$J1165,Resultados_Dic3!$A$3:$A$99980,Produccion_UO!$H1165)*$J$1160</f>
        <v>0</v>
      </c>
      <c r="AK1165" s="22">
        <f>+SUMIFS(Resultados_Dic3!AF$3:AF$99980,Resultados_Dic3!$F$3:$F$99980,Produccion_UO!$K1165,Resultados_Dic3!$D$3:$D$99980,Produccion_UO!$K$1131,Resultados_Dic3!$E$3:$E$99980,Produccion_UO!$J1165,Resultados_Dic3!$A$3:$A$99980,Produccion_UO!$H1165)*$J$1160</f>
        <v>0</v>
      </c>
      <c r="AL1165" s="22">
        <f>+SUMIFS(Resultados_Dic3!AG$3:AG$99980,Resultados_Dic3!$F$3:$F$99980,Produccion_UO!$K1165,Resultados_Dic3!$D$3:$D$99980,Produccion_UO!$K$1131,Resultados_Dic3!$E$3:$E$99980,Produccion_UO!$J1165,Resultados_Dic3!$A$3:$A$99980,Produccion_UO!$H1165)*$J$1160</f>
        <v>0</v>
      </c>
      <c r="AM1165" s="22">
        <f>+SUMIFS(Resultados_Dic3!AH$3:AH$99980,Resultados_Dic3!$F$3:$F$99980,Produccion_UO!$K1165,Resultados_Dic3!$D$3:$D$99980,Produccion_UO!$K$1131,Resultados_Dic3!$E$3:$E$99980,Produccion_UO!$J1165,Resultados_Dic3!$A$3:$A$99980,Produccion_UO!$H1165)*$J$1160</f>
        <v>0</v>
      </c>
      <c r="AN1165" s="22">
        <f>+SUMIFS(Resultados_Dic3!AI$3:AI$99980,Resultados_Dic3!$F$3:$F$99980,Produccion_UO!$K1165,Resultados_Dic3!$D$3:$D$99980,Produccion_UO!$K$1131,Resultados_Dic3!$E$3:$E$99980,Produccion_UO!$J1165,Resultados_Dic3!$A$3:$A$99980,Produccion_UO!$H1165)*$J$1160</f>
        <v>0</v>
      </c>
      <c r="AO1165" s="22">
        <f>+SUMIFS(Resultados_Dic3!AJ$3:AJ$99980,Resultados_Dic3!$F$3:$F$99980,Produccion_UO!$K1165,Resultados_Dic3!$D$3:$D$99980,Produccion_UO!$K$1131,Resultados_Dic3!$E$3:$E$99980,Produccion_UO!$J1165,Resultados_Dic3!$A$3:$A$99980,Produccion_UO!$H1165)*$J$1160</f>
        <v>0</v>
      </c>
      <c r="AP1165" s="22">
        <f>+SUMIFS(Resultados_Dic3!AK$3:AK$99980,Resultados_Dic3!$F$3:$F$99980,Produccion_UO!$K1165,Resultados_Dic3!$D$3:$D$99980,Produccion_UO!$K$1131,Resultados_Dic3!$E$3:$E$99980,Produccion_UO!$J1165,Resultados_Dic3!$A$3:$A$99980,Produccion_UO!$H1165)*$J$1160</f>
        <v>0</v>
      </c>
      <c r="AQ1165" s="22">
        <f>+SUMIFS(Resultados_Dic3!AL$3:AL$99980,Resultados_Dic3!$F$3:$F$99980,Produccion_UO!$K1165,Resultados_Dic3!$D$3:$D$99980,Produccion_UO!$K$1131,Resultados_Dic3!$E$3:$E$99980,Produccion_UO!$J1165,Resultados_Dic3!$A$3:$A$99980,Produccion_UO!$H1165)*$J$1160</f>
        <v>0</v>
      </c>
      <c r="AR1165" s="22">
        <f>+SUMIFS(Resultados_Dic3!AM$3:AM$99980,Resultados_Dic3!$F$3:$F$99980,Produccion_UO!$K1165,Resultados_Dic3!$D$3:$D$99980,Produccion_UO!$K$1131,Resultados_Dic3!$E$3:$E$99980,Produccion_UO!$J1165,Resultados_Dic3!$A$3:$A$99980,Produccion_UO!$H1165)*$J$1160</f>
        <v>0</v>
      </c>
    </row>
    <row r="1166" spans="6:44" x14ac:dyDescent="0.25">
      <c r="H1166" s="17" t="str">
        <f t="shared" si="358"/>
        <v>DIC5</v>
      </c>
      <c r="K1166" s="317" t="s">
        <v>820</v>
      </c>
      <c r="L1166" s="313" t="s">
        <v>819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  <c r="AG1166" s="22">
        <v>0</v>
      </c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0</v>
      </c>
      <c r="AN1166" s="22">
        <v>0</v>
      </c>
      <c r="AO1166" s="22">
        <v>0</v>
      </c>
      <c r="AP1166" s="22">
        <v>0</v>
      </c>
      <c r="AQ1166" s="22">
        <v>0</v>
      </c>
      <c r="AR1166" s="22">
        <v>0</v>
      </c>
    </row>
    <row r="1167" spans="6:44" x14ac:dyDescent="0.25">
      <c r="H1167" s="17" t="str">
        <f t="shared" si="358"/>
        <v>DIC5</v>
      </c>
      <c r="J1167" s="24" t="s">
        <v>65</v>
      </c>
      <c r="K1167" s="317" t="s">
        <v>251</v>
      </c>
      <c r="L1167" s="313" t="s">
        <v>698</v>
      </c>
      <c r="M1167" s="22">
        <f>+SUMIFS(Resultados_Dic3!H$3:H$99980,Resultados_Dic3!$F$3:$F$99980,Produccion_UO!$K1167,Resultados_Dic3!$D$3:$D$99980,Produccion_UO!$K$1131,Resultados_Dic3!$E$3:$E$99980,Produccion_UO!$J1167,Resultados_Dic3!$A$3:$A$99980,Produccion_UO!$H1167)*$J$1160</f>
        <v>13.412418112231446</v>
      </c>
      <c r="N1167" s="22">
        <f>+SUMIFS(Resultados_Dic3!I$3:I$99980,Resultados_Dic3!$F$3:$F$99980,Produccion_UO!$K1167,Resultados_Dic3!$D$3:$D$99980,Produccion_UO!$K$1131,Resultados_Dic3!$E$3:$E$99980,Produccion_UO!$J1167,Resultados_Dic3!$A$3:$A$99980,Produccion_UO!$H1167)*$J$1160</f>
        <v>13.774447141503797</v>
      </c>
      <c r="O1167" s="22">
        <f>+SUMIFS(Resultados_Dic3!J$3:J$99980,Resultados_Dic3!$F$3:$F$99980,Produccion_UO!$K1167,Resultados_Dic3!$D$3:$D$99980,Produccion_UO!$K$1131,Resultados_Dic3!$E$3:$E$99980,Produccion_UO!$J1167,Resultados_Dic3!$A$3:$A$99980,Produccion_UO!$H1167)*$J$1160</f>
        <v>14.087667720118329</v>
      </c>
      <c r="P1167" s="22">
        <f>+SUMIFS(Resultados_Dic3!K$3:K$99980,Resultados_Dic3!$F$3:$F$99980,Produccion_UO!$K1167,Resultados_Dic3!$D$3:$D$99980,Produccion_UO!$K$1131,Resultados_Dic3!$E$3:$E$99980,Produccion_UO!$J1167,Resultados_Dic3!$A$3:$A$99980,Produccion_UO!$H1167)*$J$1160</f>
        <v>14.398727046456374</v>
      </c>
      <c r="Q1167" s="22">
        <f>+SUMIFS(Resultados_Dic3!L$3:L$99980,Resultados_Dic3!$F$3:$F$99980,Produccion_UO!$K1167,Resultados_Dic3!$D$3:$D$99980,Produccion_UO!$K$1131,Resultados_Dic3!$E$3:$E$99980,Produccion_UO!$J1167,Resultados_Dic3!$A$3:$A$99980,Produccion_UO!$H1167)*$J$1160</f>
        <v>14.707625120517843</v>
      </c>
      <c r="R1167" s="22">
        <f>+SUMIFS(Resultados_Dic3!M$3:M$99980,Resultados_Dic3!$F$3:$F$99980,Produccion_UO!$K1167,Resultados_Dic3!$D$3:$D$99980,Produccion_UO!$K$1131,Resultados_Dic3!$E$3:$E$99980,Produccion_UO!$J1167,Resultados_Dic3!$A$3:$A$99980,Produccion_UO!$H1167)*$J$1160</f>
        <v>15.014361942302827</v>
      </c>
      <c r="S1167" s="22">
        <f>+SUMIFS(Resultados_Dic3!N$3:N$99980,Resultados_Dic3!$F$3:$F$99980,Produccion_UO!$K1167,Resultados_Dic3!$D$3:$D$99980,Produccion_UO!$K$1131,Resultados_Dic3!$E$3:$E$99980,Produccion_UO!$J1167,Resultados_Dic3!$A$3:$A$99980,Produccion_UO!$H1167)*$J$1160</f>
        <v>15.318937511811232</v>
      </c>
      <c r="T1167" s="22">
        <f>+SUMIFS(Resultados_Dic3!O$3:O$99980,Resultados_Dic3!$F$3:$F$99980,Produccion_UO!$K1167,Resultados_Dic3!$D$3:$D$99980,Produccion_UO!$K$1131,Resultados_Dic3!$E$3:$E$99980,Produccion_UO!$J1167,Resultados_Dic3!$A$3:$A$99980,Produccion_UO!$H1167)*$J$1160</f>
        <v>15.462399715934607</v>
      </c>
      <c r="U1167" s="22">
        <f>+SUMIFS(Resultados_Dic3!P$3:P$99980,Resultados_Dic3!$F$3:$F$99980,Produccion_UO!$K1167,Resultados_Dic3!$D$3:$D$99980,Produccion_UO!$K$1131,Resultados_Dic3!$E$3:$E$99980,Produccion_UO!$J1167,Resultados_Dic3!$A$3:$A$99980,Produccion_UO!$H1167)*$J$1160</f>
        <v>15.602658298746416</v>
      </c>
      <c r="V1167" s="22">
        <f>+SUMIFS(Resultados_Dic3!Q$3:Q$99980,Resultados_Dic3!$F$3:$F$99980,Produccion_UO!$K1167,Resultados_Dic3!$D$3:$D$99980,Produccion_UO!$K$1131,Resultados_Dic3!$E$3:$E$99980,Produccion_UO!$J1167,Resultados_Dic3!$A$3:$A$99980,Produccion_UO!$H1167)*$J$1160</f>
        <v>15.739713260246656</v>
      </c>
      <c r="W1167" s="22">
        <f>+SUMIFS(Resultados_Dic3!R$3:R$99980,Resultados_Dic3!$F$3:$F$99980,Produccion_UO!$K1167,Resultados_Dic3!$D$3:$D$99980,Produccion_UO!$K$1131,Resultados_Dic3!$E$3:$E$99980,Produccion_UO!$J1167,Resultados_Dic3!$A$3:$A$99980,Produccion_UO!$H1167)*$J$1160</f>
        <v>15.873564600435234</v>
      </c>
      <c r="X1167" s="22">
        <f>+SUMIFS(Resultados_Dic3!S$3:S$99980,Resultados_Dic3!$F$3:$F$99980,Produccion_UO!$K1167,Resultados_Dic3!$D$3:$D$99980,Produccion_UO!$K$1131,Resultados_Dic3!$E$3:$E$99980,Produccion_UO!$J1167,Resultados_Dic3!$A$3:$A$99980,Produccion_UO!$H1167)*$J$1160</f>
        <v>16.004212319312245</v>
      </c>
      <c r="Y1167" s="22">
        <f>+SUMIFS(Resultados_Dic3!T$3:T$99980,Resultados_Dic3!$F$3:$F$99980,Produccion_UO!$K1167,Resultados_Dic3!$D$3:$D$99980,Produccion_UO!$K$1131,Resultados_Dic3!$E$3:$E$99980,Produccion_UO!$J1167,Resultados_Dic3!$A$3:$A$99980,Produccion_UO!$H1167)*$J$1160</f>
        <v>16.031548826114527</v>
      </c>
      <c r="Z1167" s="22">
        <f>+SUMIFS(Resultados_Dic3!U$3:U$99980,Resultados_Dic3!$F$3:$F$99980,Produccion_UO!$K1167,Resultados_Dic3!$D$3:$D$99980,Produccion_UO!$K$1131,Resultados_Dic3!$E$3:$E$99980,Produccion_UO!$J1167,Resultados_Dic3!$A$3:$A$99980,Produccion_UO!$H1167)*$J$1160</f>
        <v>16.055924313399629</v>
      </c>
      <c r="AA1167" s="22">
        <f>+SUMIFS(Resultados_Dic3!V$3:V$99980,Resultados_Dic3!$F$3:$F$99980,Produccion_UO!$K1167,Resultados_Dic3!$D$3:$D$99980,Produccion_UO!$K$1131,Resultados_Dic3!$E$3:$E$99980,Produccion_UO!$J1167,Resultados_Dic3!$A$3:$A$99980,Produccion_UO!$H1167)*$J$1160</f>
        <v>16.077338781167462</v>
      </c>
      <c r="AB1167" s="22">
        <f>+SUMIFS(Resultados_Dic3!W$3:W$99980,Resultados_Dic3!$F$3:$F$99980,Produccion_UO!$K1167,Resultados_Dic3!$D$3:$D$99980,Produccion_UO!$K$1131,Resultados_Dic3!$E$3:$E$99980,Produccion_UO!$J1167,Resultados_Dic3!$A$3:$A$99980,Produccion_UO!$H1167)*$J$1160</f>
        <v>16.095792229418219</v>
      </c>
      <c r="AC1167" s="22">
        <f>+SUMIFS(Resultados_Dic3!X$3:X$99980,Resultados_Dic3!$F$3:$F$99980,Produccion_UO!$K1167,Resultados_Dic3!$D$3:$D$99980,Produccion_UO!$K$1131,Resultados_Dic3!$E$3:$E$99980,Produccion_UO!$J1167,Resultados_Dic3!$A$3:$A$99980,Produccion_UO!$H1167)*$J$1160</f>
        <v>16.111284658151796</v>
      </c>
      <c r="AD1167" s="22">
        <f>+SUMIFS(Resultados_Dic3!Y$3:Y$99980,Resultados_Dic3!$F$3:$F$99980,Produccion_UO!$K1167,Resultados_Dic3!$D$3:$D$99980,Produccion_UO!$K$1131,Resultados_Dic3!$E$3:$E$99980,Produccion_UO!$J1167,Resultados_Dic3!$A$3:$A$99980,Produccion_UO!$H1167)*$J$1160</f>
        <v>16.099103729026442</v>
      </c>
      <c r="AE1167" s="22">
        <f>+SUMIFS(Resultados_Dic3!Z$3:Z$99980,Resultados_Dic3!$F$3:$F$99980,Produccion_UO!$K1167,Resultados_Dic3!$D$3:$D$99980,Produccion_UO!$K$1131,Resultados_Dic3!$E$3:$E$99980,Produccion_UO!$J1167,Resultados_Dic3!$A$3:$A$99980,Produccion_UO!$H1167)*$J$1160</f>
        <v>16.07169232503265</v>
      </c>
      <c r="AF1167" s="22">
        <f>+SUMIFS(Resultados_Dic3!AA$3:AA$99980,Resultados_Dic3!$F$3:$F$99980,Produccion_UO!$K1167,Resultados_Dic3!$D$3:$D$99980,Produccion_UO!$K$1131,Resultados_Dic3!$E$3:$E$99980,Produccion_UO!$J1167,Resultados_Dic3!$A$3:$A$99980,Produccion_UO!$H1167)*$J$1160</f>
        <v>16.052602592168444</v>
      </c>
      <c r="AG1167" s="22">
        <f>+SUMIFS(Resultados_Dic3!AB$3:AB$99980,Resultados_Dic3!$F$3:$F$99980,Produccion_UO!$K1167,Resultados_Dic3!$D$3:$D$99980,Produccion_UO!$K$1131,Resultados_Dic3!$E$3:$E$99980,Produccion_UO!$J1167,Resultados_Dic3!$A$3:$A$99980,Produccion_UO!$H1167)*$J$1160</f>
        <v>16.030121813366826</v>
      </c>
      <c r="AH1167" s="22">
        <f>+SUMIFS(Resultados_Dic3!AC$3:AC$99980,Resultados_Dic3!$F$3:$F$99980,Produccion_UO!$K1167,Resultados_Dic3!$D$3:$D$99980,Produccion_UO!$K$1131,Resultados_Dic3!$E$3:$E$99980,Produccion_UO!$J1167,Resultados_Dic3!$A$3:$A$99980,Produccion_UO!$H1167)*$J$1160</f>
        <v>16.004249988627809</v>
      </c>
      <c r="AI1167" s="22">
        <f>+SUMIFS(Resultados_Dic3!AD$3:AD$99980,Resultados_Dic3!$F$3:$F$99980,Produccion_UO!$K1167,Resultados_Dic3!$D$3:$D$99980,Produccion_UO!$K$1131,Resultados_Dic3!$E$3:$E$99980,Produccion_UO!$J1167,Resultados_Dic3!$A$3:$A$99980,Produccion_UO!$H1167)*$J$1160</f>
        <v>15.976186337266556</v>
      </c>
      <c r="AJ1167" s="22">
        <f>+SUMIFS(Resultados_Dic3!AE$3:AE$99980,Resultados_Dic3!$F$3:$F$99980,Produccion_UO!$K1167,Resultados_Dic3!$D$3:$D$99980,Produccion_UO!$K$1131,Resultados_Dic3!$E$3:$E$99980,Produccion_UO!$J1167,Resultados_Dic3!$A$3:$A$99980,Produccion_UO!$H1167)*$J$1160</f>
        <v>15.945167264663475</v>
      </c>
      <c r="AK1167" s="22">
        <f>+SUMIFS(Resultados_Dic3!AF$3:AF$99980,Resultados_Dic3!$F$3:$F$99980,Produccion_UO!$K1167,Resultados_Dic3!$D$3:$D$99980,Produccion_UO!$K$1131,Resultados_Dic3!$E$3:$E$99980,Produccion_UO!$J1167,Resultados_Dic3!$A$3:$A$99980,Produccion_UO!$H1167)*$J$1160</f>
        <v>15.911192770818658</v>
      </c>
      <c r="AL1167" s="22">
        <f>+SUMIFS(Resultados_Dic3!AG$3:AG$99980,Resultados_Dic3!$F$3:$F$99980,Produccion_UO!$K1167,Resultados_Dic3!$D$3:$D$99980,Produccion_UO!$K$1131,Resultados_Dic3!$E$3:$E$99980,Produccion_UO!$J1167,Resultados_Dic3!$A$3:$A$99980,Produccion_UO!$H1167)*$J$1160</f>
        <v>15.8742628557322</v>
      </c>
      <c r="AM1167" s="22">
        <f>+SUMIFS(Resultados_Dic3!AH$3:AH$99980,Resultados_Dic3!$F$3:$F$99980,Produccion_UO!$K1167,Resultados_Dic3!$D$3:$D$99980,Produccion_UO!$K$1131,Resultados_Dic3!$E$3:$E$99980,Produccion_UO!$J1167,Resultados_Dic3!$A$3:$A$99980,Produccion_UO!$H1167)*$J$1160</f>
        <v>15.834377519403816</v>
      </c>
      <c r="AN1167" s="22">
        <f>+SUMIFS(Resultados_Dic3!AI$3:AI$99980,Resultados_Dic3!$F$3:$F$99980,Produccion_UO!$K1167,Resultados_Dic3!$D$3:$D$99980,Produccion_UO!$K$1131,Resultados_Dic3!$E$3:$E$99980,Produccion_UO!$J1167,Resultados_Dic3!$A$3:$A$99980,Produccion_UO!$H1167)*$J$1160</f>
        <v>15.830282973622319</v>
      </c>
      <c r="AO1167" s="22">
        <f>+SUMIFS(Resultados_Dic3!AJ$3:AJ$99980,Resultados_Dic3!$F$3:$F$99980,Produccion_UO!$K1167,Resultados_Dic3!$D$3:$D$99980,Produccion_UO!$K$1131,Resultados_Dic3!$E$3:$E$99980,Produccion_UO!$J1167,Resultados_Dic3!$A$3:$A$99980,Produccion_UO!$H1167)*$J$1160</f>
        <v>15.822974911745799</v>
      </c>
      <c r="AP1167" s="22">
        <f>+SUMIFS(Resultados_Dic3!AK$3:AK$99980,Resultados_Dic3!$F$3:$F$99980,Produccion_UO!$K1167,Resultados_Dic3!$D$3:$D$99980,Produccion_UO!$K$1131,Resultados_Dic3!$E$3:$E$99980,Produccion_UO!$J1167,Resultados_Dic3!$A$3:$A$99980,Produccion_UO!$H1167)*$J$1160</f>
        <v>15.812453333774345</v>
      </c>
      <c r="AQ1167" s="22">
        <f>+SUMIFS(Resultados_Dic3!AL$3:AL$99980,Resultados_Dic3!$F$3:$F$99980,Produccion_UO!$K1167,Resultados_Dic3!$D$3:$D$99980,Produccion_UO!$K$1131,Resultados_Dic3!$E$3:$E$99980,Produccion_UO!$J1167,Resultados_Dic3!$A$3:$A$99980,Produccion_UO!$H1167)*$J$1160</f>
        <v>15.798718239707778</v>
      </c>
      <c r="AR1167" s="22">
        <f>+SUMIFS(Resultados_Dic3!AM$3:AM$99980,Resultados_Dic3!$F$3:$F$99980,Produccion_UO!$K1167,Resultados_Dic3!$D$3:$D$99980,Produccion_UO!$K$1131,Resultados_Dic3!$E$3:$E$99980,Produccion_UO!$J1167,Resultados_Dic3!$A$3:$A$99980,Produccion_UO!$H1167)*$J$1160</f>
        <v>15.781769629546279</v>
      </c>
    </row>
    <row r="1169" spans="6:44" s="15" customFormat="1" x14ac:dyDescent="0.25">
      <c r="F1169" s="96"/>
      <c r="H1169" s="12"/>
      <c r="I1169" s="319" t="s">
        <v>513</v>
      </c>
      <c r="J1169" s="115">
        <f>+IF(OR(K1169="OIL",K1169="OIL-eq"),$H$5,IF(K1169="GAS",$H$4,IF(K1169="GSL",$H$8,IF(K1169="DSL",$H$9,IF(K1169="KER",$H$10,IF(K1169="LPG",$H$11,IF(K1169="HFO",$H$12,IF(K1169="AVG",$H$13,IF(K1169="RFG",$H$14,IF(K1169="ELC",$H$15,$H$16))))))))))</f>
        <v>0.50178132369913186</v>
      </c>
      <c r="K1169" s="318" t="s">
        <v>39</v>
      </c>
      <c r="L1169" s="314" t="s">
        <v>759</v>
      </c>
      <c r="M1169" s="135">
        <f>+M1170+M1172-M1171-M1175-M1176</f>
        <v>7.8825834748386114E-15</v>
      </c>
      <c r="N1169" s="135">
        <f t="shared" ref="N1169" si="360">+N1170+N1172-N1171-N1175-N1176</f>
        <v>-4.5519144009631418E-15</v>
      </c>
      <c r="O1169" s="135">
        <f t="shared" ref="O1169" si="361">+O1170+O1172-O1171-O1175-O1176</f>
        <v>-1.5765166949677223E-14</v>
      </c>
      <c r="P1169" s="135">
        <f t="shared" ref="P1169" si="362">+P1170+P1172-P1171-P1175-P1176</f>
        <v>1.8873791418627661E-15</v>
      </c>
      <c r="Q1169" s="135">
        <f t="shared" ref="Q1169" si="363">+Q1170+Q1172-Q1171-Q1175-Q1176</f>
        <v>1.1102230246251565E-15</v>
      </c>
      <c r="R1169" s="135">
        <f t="shared" ref="R1169" si="364">+R1170+R1172-R1171-R1175-R1176</f>
        <v>-1.8540724511240114E-14</v>
      </c>
      <c r="S1169" s="135">
        <f t="shared" ref="S1169" si="365">+S1170+S1172-S1171-S1175-S1176</f>
        <v>-2.2204460492503131E-15</v>
      </c>
      <c r="T1169" s="135">
        <f t="shared" ref="T1169" si="366">+T1170+T1172-T1171-T1175-T1176</f>
        <v>1.1102230246251565E-15</v>
      </c>
      <c r="U1169" s="135">
        <f t="shared" ref="U1169" si="367">+U1170+U1172-U1171-U1175-U1176</f>
        <v>7.5495165674510645E-15</v>
      </c>
      <c r="V1169" s="135">
        <f t="shared" ref="V1169" si="368">+V1170+V1172-V1171-V1175-V1176</f>
        <v>1.0880185641326534E-14</v>
      </c>
      <c r="W1169" s="135">
        <f t="shared" ref="W1169" si="369">+W1170+W1172-W1171-W1175-W1176</f>
        <v>3.1086244689504383E-15</v>
      </c>
      <c r="X1169" s="135">
        <f t="shared" ref="X1169" si="370">+X1170+X1172-X1171-X1175-X1176</f>
        <v>-3.4416913763379853E-15</v>
      </c>
      <c r="Y1169" s="135">
        <f t="shared" ref="Y1169" si="371">+Y1170+Y1172-Y1171-Y1175-Y1176</f>
        <v>1.4543921622589551E-14</v>
      </c>
      <c r="Z1169" s="135">
        <f t="shared" ref="Z1169" si="372">+Z1170+Z1172-Z1171-Z1175-Z1176</f>
        <v>0</v>
      </c>
      <c r="AA1169" s="135">
        <f t="shared" ref="AA1169" si="373">+AA1170+AA1172-AA1171-AA1175-AA1176</f>
        <v>-1.021405182655144E-14</v>
      </c>
      <c r="AB1169" s="135">
        <f t="shared" ref="AB1169" si="374">+AB1170+AB1172-AB1171-AB1175-AB1176</f>
        <v>1.5987211554602254E-14</v>
      </c>
      <c r="AC1169" s="135">
        <f t="shared" ref="AC1169" si="375">+AC1170+AC1172-AC1171-AC1175-AC1176</f>
        <v>-1.0658141036401503E-14</v>
      </c>
      <c r="AD1169" s="135">
        <f t="shared" ref="AD1169" si="376">+AD1170+AD1172-AD1171-AD1175-AD1176</f>
        <v>2.4424906541753444E-14</v>
      </c>
      <c r="AE1169" s="135">
        <f t="shared" ref="AE1169" si="377">+AE1170+AE1172-AE1171-AE1175-AE1176</f>
        <v>2.1094237467877974E-14</v>
      </c>
      <c r="AF1169" s="135">
        <f t="shared" ref="AF1169" si="378">+AF1170+AF1172-AF1171-AF1175-AF1176</f>
        <v>1.4654943925052066E-14</v>
      </c>
      <c r="AG1169" s="135">
        <f t="shared" ref="AG1169" si="379">+AG1170+AG1172-AG1171-AG1175-AG1176</f>
        <v>-2.3092638912203256E-14</v>
      </c>
      <c r="AH1169" s="135">
        <f t="shared" ref="AH1169" si="380">+AH1170+AH1172-AH1171-AH1175-AH1176</f>
        <v>-4.6629367034256575E-15</v>
      </c>
      <c r="AI1169" s="135">
        <f t="shared" ref="AI1169" si="381">+AI1170+AI1172-AI1171-AI1175-AI1176</f>
        <v>1.0880185641326534E-14</v>
      </c>
      <c r="AJ1169" s="135">
        <f t="shared" ref="AJ1169" si="382">+AJ1170+AJ1172-AJ1171-AJ1175-AJ1176</f>
        <v>2.0206059048177849E-14</v>
      </c>
      <c r="AK1169" s="135">
        <f t="shared" ref="AK1169" si="383">+AK1170+AK1172-AK1171-AK1175-AK1176</f>
        <v>1.4654943925052066E-14</v>
      </c>
      <c r="AL1169" s="135">
        <f t="shared" ref="AL1169" si="384">+AL1170+AL1172-AL1171-AL1175-AL1176</f>
        <v>7.9936057773011271E-15</v>
      </c>
      <c r="AM1169" s="135">
        <f t="shared" ref="AM1169" si="385">+AM1170+AM1172-AM1171-AM1175-AM1176</f>
        <v>-4.6629367034256575E-15</v>
      </c>
      <c r="AN1169" s="135">
        <f t="shared" ref="AN1169" si="386">+AN1170+AN1172-AN1171-AN1175-AN1176</f>
        <v>-1.4654943925052066E-14</v>
      </c>
      <c r="AO1169" s="135">
        <f t="shared" ref="AO1169" si="387">+AO1170+AO1172-AO1171-AO1175-AO1176</f>
        <v>-1.2656542480726785E-14</v>
      </c>
      <c r="AP1169" s="135">
        <f t="shared" ref="AP1169" si="388">+AP1170+AP1172-AP1171-AP1175-AP1176</f>
        <v>-1.5765166949677223E-14</v>
      </c>
      <c r="AQ1169" s="135">
        <f t="shared" ref="AQ1169" si="389">+AQ1170+AQ1172-AQ1171-AQ1175-AQ1176</f>
        <v>-8.8817841970012523E-15</v>
      </c>
      <c r="AR1169" s="135">
        <f t="shared" ref="AR1169" si="390">+AR1170+AR1172-AR1171-AR1175-AR1176</f>
        <v>-4.6629367034256575E-15</v>
      </c>
    </row>
    <row r="1170" spans="6:44" x14ac:dyDescent="0.25">
      <c r="H1170" s="17" t="str">
        <f t="shared" ref="H1170:H1176" si="391">+$B$1</f>
        <v>DIC5</v>
      </c>
      <c r="I1170" s="24"/>
      <c r="J1170" s="24" t="s">
        <v>39</v>
      </c>
      <c r="K1170" s="315" t="s">
        <v>318</v>
      </c>
      <c r="L1170" s="230" t="s">
        <v>738</v>
      </c>
      <c r="M1170" s="22">
        <f>+SUMIFS(Resultados_Dic3!H$3:H$99980,Resultados_Dic3!$F$3:$F$99980,Produccion_UO!$K1170,Resultados_Dic3!$D$3:$D$99980,Produccion_UO!$K$1131,Resultados_Dic3!$E$3:$E$99980,Produccion_UO!$J1170,Resultados_Dic3!$A$3:$A$99980,Produccion_UO!$H1170)*$J$1169</f>
        <v>0</v>
      </c>
      <c r="N1170" s="22">
        <f>+SUMIFS(Resultados_Dic3!I$3:I$99980,Resultados_Dic3!$F$3:$F$99980,Produccion_UO!$K1170,Resultados_Dic3!$D$3:$D$99980,Produccion_UO!$K$1131,Resultados_Dic3!$E$3:$E$99980,Produccion_UO!$J1170,Resultados_Dic3!$A$3:$A$99980,Produccion_UO!$H1170)*$J$1169</f>
        <v>0</v>
      </c>
      <c r="O1170" s="22">
        <f>+SUMIFS(Resultados_Dic3!J$3:J$99980,Resultados_Dic3!$F$3:$F$99980,Produccion_UO!$K1170,Resultados_Dic3!$D$3:$D$99980,Produccion_UO!$K$1131,Resultados_Dic3!$E$3:$E$99980,Produccion_UO!$J1170,Resultados_Dic3!$A$3:$A$99980,Produccion_UO!$H1170)*$J$1169</f>
        <v>0</v>
      </c>
      <c r="P1170" s="22">
        <f>+SUMIFS(Resultados_Dic3!K$3:K$99980,Resultados_Dic3!$F$3:$F$99980,Produccion_UO!$K1170,Resultados_Dic3!$D$3:$D$99980,Produccion_UO!$K$1131,Resultados_Dic3!$E$3:$E$99980,Produccion_UO!$J1170,Resultados_Dic3!$A$3:$A$99980,Produccion_UO!$H1170)*$J$1169</f>
        <v>0</v>
      </c>
      <c r="Q1170" s="22">
        <f>+SUMIFS(Resultados_Dic3!L$3:L$99980,Resultados_Dic3!$F$3:$F$99980,Produccion_UO!$K1170,Resultados_Dic3!$D$3:$D$99980,Produccion_UO!$K$1131,Resultados_Dic3!$E$3:$E$99980,Produccion_UO!$J1170,Resultados_Dic3!$A$3:$A$99980,Produccion_UO!$H1170)*$J$1169</f>
        <v>0</v>
      </c>
      <c r="R1170" s="22">
        <f>+SUMIFS(Resultados_Dic3!M$3:M$99980,Resultados_Dic3!$F$3:$F$99980,Produccion_UO!$K1170,Resultados_Dic3!$D$3:$D$99980,Produccion_UO!$K$1131,Resultados_Dic3!$E$3:$E$99980,Produccion_UO!$J1170,Resultados_Dic3!$A$3:$A$99980,Produccion_UO!$H1170)*$J$1169</f>
        <v>0</v>
      </c>
      <c r="S1170" s="22">
        <f>+SUMIFS(Resultados_Dic3!N$3:N$99980,Resultados_Dic3!$F$3:$F$99980,Produccion_UO!$K1170,Resultados_Dic3!$D$3:$D$99980,Produccion_UO!$K$1131,Resultados_Dic3!$E$3:$E$99980,Produccion_UO!$J1170,Resultados_Dic3!$A$3:$A$99980,Produccion_UO!$H1170)*$J$1169</f>
        <v>0</v>
      </c>
      <c r="T1170" s="22">
        <f>+SUMIFS(Resultados_Dic3!O$3:O$99980,Resultados_Dic3!$F$3:$F$99980,Produccion_UO!$K1170,Resultados_Dic3!$D$3:$D$99980,Produccion_UO!$K$1131,Resultados_Dic3!$E$3:$E$99980,Produccion_UO!$J1170,Resultados_Dic3!$A$3:$A$99980,Produccion_UO!$H1170)*$J$1169</f>
        <v>0</v>
      </c>
      <c r="U1170" s="22">
        <f>+SUMIFS(Resultados_Dic3!P$3:P$99980,Resultados_Dic3!$F$3:$F$99980,Produccion_UO!$K1170,Resultados_Dic3!$D$3:$D$99980,Produccion_UO!$K$1131,Resultados_Dic3!$E$3:$E$99980,Produccion_UO!$J1170,Resultados_Dic3!$A$3:$A$99980,Produccion_UO!$H1170)*$J$1169</f>
        <v>0</v>
      </c>
      <c r="V1170" s="22">
        <f>+SUMIFS(Resultados_Dic3!Q$3:Q$99980,Resultados_Dic3!$F$3:$F$99980,Produccion_UO!$K1170,Resultados_Dic3!$D$3:$D$99980,Produccion_UO!$K$1131,Resultados_Dic3!$E$3:$E$99980,Produccion_UO!$J1170,Resultados_Dic3!$A$3:$A$99980,Produccion_UO!$H1170)*$J$1169</f>
        <v>0</v>
      </c>
      <c r="W1170" s="22">
        <f>+SUMIFS(Resultados_Dic3!R$3:R$99980,Resultados_Dic3!$F$3:$F$99980,Produccion_UO!$K1170,Resultados_Dic3!$D$3:$D$99980,Produccion_UO!$K$1131,Resultados_Dic3!$E$3:$E$99980,Produccion_UO!$J1170,Resultados_Dic3!$A$3:$A$99980,Produccion_UO!$H1170)*$J$1169</f>
        <v>0</v>
      </c>
      <c r="X1170" s="22">
        <f>+SUMIFS(Resultados_Dic3!S$3:S$99980,Resultados_Dic3!$F$3:$F$99980,Produccion_UO!$K1170,Resultados_Dic3!$D$3:$D$99980,Produccion_UO!$K$1131,Resultados_Dic3!$E$3:$E$99980,Produccion_UO!$J1170,Resultados_Dic3!$A$3:$A$99980,Produccion_UO!$H1170)*$J$1169</f>
        <v>0</v>
      </c>
      <c r="Y1170" s="22">
        <f>+SUMIFS(Resultados_Dic3!T$3:T$99980,Resultados_Dic3!$F$3:$F$99980,Produccion_UO!$K1170,Resultados_Dic3!$D$3:$D$99980,Produccion_UO!$K$1131,Resultados_Dic3!$E$3:$E$99980,Produccion_UO!$J1170,Resultados_Dic3!$A$3:$A$99980,Produccion_UO!$H1170)*$J$1169</f>
        <v>0</v>
      </c>
      <c r="Z1170" s="22">
        <f>+SUMIFS(Resultados_Dic3!U$3:U$99980,Resultados_Dic3!$F$3:$F$99980,Produccion_UO!$K1170,Resultados_Dic3!$D$3:$D$99980,Produccion_UO!$K$1131,Resultados_Dic3!$E$3:$E$99980,Produccion_UO!$J1170,Resultados_Dic3!$A$3:$A$99980,Produccion_UO!$H1170)*$J$1169</f>
        <v>0</v>
      </c>
      <c r="AA1170" s="22">
        <f>+SUMIFS(Resultados_Dic3!V$3:V$99980,Resultados_Dic3!$F$3:$F$99980,Produccion_UO!$K1170,Resultados_Dic3!$D$3:$D$99980,Produccion_UO!$K$1131,Resultados_Dic3!$E$3:$E$99980,Produccion_UO!$J1170,Resultados_Dic3!$A$3:$A$99980,Produccion_UO!$H1170)*$J$1169</f>
        <v>0</v>
      </c>
      <c r="AB1170" s="22">
        <f>+SUMIFS(Resultados_Dic3!W$3:W$99980,Resultados_Dic3!$F$3:$F$99980,Produccion_UO!$K1170,Resultados_Dic3!$D$3:$D$99980,Produccion_UO!$K$1131,Resultados_Dic3!$E$3:$E$99980,Produccion_UO!$J1170,Resultados_Dic3!$A$3:$A$99980,Produccion_UO!$H1170)*$J$1169</f>
        <v>0</v>
      </c>
      <c r="AC1170" s="22">
        <f>+SUMIFS(Resultados_Dic3!X$3:X$99980,Resultados_Dic3!$F$3:$F$99980,Produccion_UO!$K1170,Resultados_Dic3!$D$3:$D$99980,Produccion_UO!$K$1131,Resultados_Dic3!$E$3:$E$99980,Produccion_UO!$J1170,Resultados_Dic3!$A$3:$A$99980,Produccion_UO!$H1170)*$J$1169</f>
        <v>0</v>
      </c>
      <c r="AD1170" s="22">
        <f>+SUMIFS(Resultados_Dic3!Y$3:Y$99980,Resultados_Dic3!$F$3:$F$99980,Produccion_UO!$K1170,Resultados_Dic3!$D$3:$D$99980,Produccion_UO!$K$1131,Resultados_Dic3!$E$3:$E$99980,Produccion_UO!$J1170,Resultados_Dic3!$A$3:$A$99980,Produccion_UO!$H1170)*$J$1169</f>
        <v>0</v>
      </c>
      <c r="AE1170" s="22">
        <f>+SUMIFS(Resultados_Dic3!Z$3:Z$99980,Resultados_Dic3!$F$3:$F$99980,Produccion_UO!$K1170,Resultados_Dic3!$D$3:$D$99980,Produccion_UO!$K$1131,Resultados_Dic3!$E$3:$E$99980,Produccion_UO!$J1170,Resultados_Dic3!$A$3:$A$99980,Produccion_UO!$H1170)*$J$1169</f>
        <v>0</v>
      </c>
      <c r="AF1170" s="22">
        <f>+SUMIFS(Resultados_Dic3!AA$3:AA$99980,Resultados_Dic3!$F$3:$F$99980,Produccion_UO!$K1170,Resultados_Dic3!$D$3:$D$99980,Produccion_UO!$K$1131,Resultados_Dic3!$E$3:$E$99980,Produccion_UO!$J1170,Resultados_Dic3!$A$3:$A$99980,Produccion_UO!$H1170)*$J$1169</f>
        <v>0</v>
      </c>
      <c r="AG1170" s="22">
        <f>+SUMIFS(Resultados_Dic3!AB$3:AB$99980,Resultados_Dic3!$F$3:$F$99980,Produccion_UO!$K1170,Resultados_Dic3!$D$3:$D$99980,Produccion_UO!$K$1131,Resultados_Dic3!$E$3:$E$99980,Produccion_UO!$J1170,Resultados_Dic3!$A$3:$A$99980,Produccion_UO!$H1170)*$J$1169</f>
        <v>0</v>
      </c>
      <c r="AH1170" s="22">
        <f>+SUMIFS(Resultados_Dic3!AC$3:AC$99980,Resultados_Dic3!$F$3:$F$99980,Produccion_UO!$K1170,Resultados_Dic3!$D$3:$D$99980,Produccion_UO!$K$1131,Resultados_Dic3!$E$3:$E$99980,Produccion_UO!$J1170,Resultados_Dic3!$A$3:$A$99980,Produccion_UO!$H1170)*$J$1169</f>
        <v>0</v>
      </c>
      <c r="AI1170" s="22">
        <f>+SUMIFS(Resultados_Dic3!AD$3:AD$99980,Resultados_Dic3!$F$3:$F$99980,Produccion_UO!$K1170,Resultados_Dic3!$D$3:$D$99980,Produccion_UO!$K$1131,Resultados_Dic3!$E$3:$E$99980,Produccion_UO!$J1170,Resultados_Dic3!$A$3:$A$99980,Produccion_UO!$H1170)*$J$1169</f>
        <v>0</v>
      </c>
      <c r="AJ1170" s="22">
        <f>+SUMIFS(Resultados_Dic3!AE$3:AE$99980,Resultados_Dic3!$F$3:$F$99980,Produccion_UO!$K1170,Resultados_Dic3!$D$3:$D$99980,Produccion_UO!$K$1131,Resultados_Dic3!$E$3:$E$99980,Produccion_UO!$J1170,Resultados_Dic3!$A$3:$A$99980,Produccion_UO!$H1170)*$J$1169</f>
        <v>0</v>
      </c>
      <c r="AK1170" s="22">
        <f>+SUMIFS(Resultados_Dic3!AF$3:AF$99980,Resultados_Dic3!$F$3:$F$99980,Produccion_UO!$K1170,Resultados_Dic3!$D$3:$D$99980,Produccion_UO!$K$1131,Resultados_Dic3!$E$3:$E$99980,Produccion_UO!$J1170,Resultados_Dic3!$A$3:$A$99980,Produccion_UO!$H1170)*$J$1169</f>
        <v>0</v>
      </c>
      <c r="AL1170" s="22">
        <f>+SUMIFS(Resultados_Dic3!AG$3:AG$99980,Resultados_Dic3!$F$3:$F$99980,Produccion_UO!$K1170,Resultados_Dic3!$D$3:$D$99980,Produccion_UO!$K$1131,Resultados_Dic3!$E$3:$E$99980,Produccion_UO!$J1170,Resultados_Dic3!$A$3:$A$99980,Produccion_UO!$H1170)*$J$1169</f>
        <v>0</v>
      </c>
      <c r="AM1170" s="22">
        <f>+SUMIFS(Resultados_Dic3!AH$3:AH$99980,Resultados_Dic3!$F$3:$F$99980,Produccion_UO!$K1170,Resultados_Dic3!$D$3:$D$99980,Produccion_UO!$K$1131,Resultados_Dic3!$E$3:$E$99980,Produccion_UO!$J1170,Resultados_Dic3!$A$3:$A$99980,Produccion_UO!$H1170)*$J$1169</f>
        <v>0</v>
      </c>
      <c r="AN1170" s="22">
        <f>+SUMIFS(Resultados_Dic3!AI$3:AI$99980,Resultados_Dic3!$F$3:$F$99980,Produccion_UO!$K1170,Resultados_Dic3!$D$3:$D$99980,Produccion_UO!$K$1131,Resultados_Dic3!$E$3:$E$99980,Produccion_UO!$J1170,Resultados_Dic3!$A$3:$A$99980,Produccion_UO!$H1170)*$J$1169</f>
        <v>0</v>
      </c>
      <c r="AO1170" s="22">
        <f>+SUMIFS(Resultados_Dic3!AJ$3:AJ$99980,Resultados_Dic3!$F$3:$F$99980,Produccion_UO!$K1170,Resultados_Dic3!$D$3:$D$99980,Produccion_UO!$K$1131,Resultados_Dic3!$E$3:$E$99980,Produccion_UO!$J1170,Resultados_Dic3!$A$3:$A$99980,Produccion_UO!$H1170)*$J$1169</f>
        <v>0</v>
      </c>
      <c r="AP1170" s="22">
        <f>+SUMIFS(Resultados_Dic3!AK$3:AK$99980,Resultados_Dic3!$F$3:$F$99980,Produccion_UO!$K1170,Resultados_Dic3!$D$3:$D$99980,Produccion_UO!$K$1131,Resultados_Dic3!$E$3:$E$99980,Produccion_UO!$J1170,Resultados_Dic3!$A$3:$A$99980,Produccion_UO!$H1170)*$J$1169</f>
        <v>0</v>
      </c>
      <c r="AQ1170" s="22">
        <f>+SUMIFS(Resultados_Dic3!AL$3:AL$99980,Resultados_Dic3!$F$3:$F$99980,Produccion_UO!$K1170,Resultados_Dic3!$D$3:$D$99980,Produccion_UO!$K$1131,Resultados_Dic3!$E$3:$E$99980,Produccion_UO!$J1170,Resultados_Dic3!$A$3:$A$99980,Produccion_UO!$H1170)*$J$1169</f>
        <v>0</v>
      </c>
      <c r="AR1170" s="22">
        <f>+SUMIFS(Resultados_Dic3!AM$3:AM$99980,Resultados_Dic3!$F$3:$F$99980,Produccion_UO!$K1170,Resultados_Dic3!$D$3:$D$99980,Produccion_UO!$K$1131,Resultados_Dic3!$E$3:$E$99980,Produccion_UO!$J1170,Resultados_Dic3!$A$3:$A$99980,Produccion_UO!$H1170)*$J$1169</f>
        <v>0</v>
      </c>
    </row>
    <row r="1171" spans="6:44" x14ac:dyDescent="0.25">
      <c r="H1171" s="17" t="str">
        <f t="shared" si="391"/>
        <v>DIC5</v>
      </c>
      <c r="I1171" s="24"/>
      <c r="J1171" s="24" t="s">
        <v>39</v>
      </c>
      <c r="K1171" s="315" t="s">
        <v>186</v>
      </c>
      <c r="L1171" s="230" t="s">
        <v>739</v>
      </c>
      <c r="M1171" s="22">
        <f>+SUMIFS(Resultados_Dic3!H$3:H$99980,Resultados_Dic3!$F$3:$F$99980,Produccion_UO!$K1171,Resultados_Dic3!$D$3:$D$99980,Produccion_UO!$L$1131,Resultados_Dic3!$E$3:$E$99980,Produccion_UO!$J1171,Resultados_Dic3!$A$3:$A$99980,Produccion_UO!$H1171)*$J$1169</f>
        <v>36.230891148899488</v>
      </c>
      <c r="N1171" s="22">
        <f>+SUMIFS(Resultados_Dic3!I$3:I$99980,Resultados_Dic3!$F$3:$F$99980,Produccion_UO!$K1171,Resultados_Dic3!$D$3:$D$99980,Produccion_UO!$L$1131,Resultados_Dic3!$E$3:$E$99980,Produccion_UO!$J1171,Resultados_Dic3!$A$3:$A$99980,Produccion_UO!$H1171)*$J$1169</f>
        <v>41.371246194885991</v>
      </c>
      <c r="O1171" s="22">
        <f>+SUMIFS(Resultados_Dic3!J$3:J$99980,Resultados_Dic3!$F$3:$F$99980,Produccion_UO!$K1171,Resultados_Dic3!$D$3:$D$99980,Produccion_UO!$L$1131,Resultados_Dic3!$E$3:$E$99980,Produccion_UO!$J1171,Resultados_Dic3!$A$3:$A$99980,Produccion_UO!$H1171)*$J$1169</f>
        <v>41.346204781106721</v>
      </c>
      <c r="P1171" s="22">
        <f>+SUMIFS(Resultados_Dic3!K$3:K$99980,Resultados_Dic3!$F$3:$F$99980,Produccion_UO!$K1171,Resultados_Dic3!$D$3:$D$99980,Produccion_UO!$L$1131,Resultados_Dic3!$E$3:$E$99980,Produccion_UO!$J1171,Resultados_Dic3!$A$3:$A$99980,Produccion_UO!$H1171)*$J$1169</f>
        <v>41.320713026999442</v>
      </c>
      <c r="Q1171" s="22">
        <f>+SUMIFS(Resultados_Dic3!L$3:L$99980,Resultados_Dic3!$F$3:$F$99980,Produccion_UO!$K1171,Resultados_Dic3!$D$3:$D$99980,Produccion_UO!$L$1131,Resultados_Dic3!$E$3:$E$99980,Produccion_UO!$J1171,Resultados_Dic3!$A$3:$A$99980,Produccion_UO!$H1171)*$J$1169</f>
        <v>41.294770932564198</v>
      </c>
      <c r="R1171" s="22">
        <f>+SUMIFS(Resultados_Dic3!M$3:M$99980,Resultados_Dic3!$F$3:$F$99980,Produccion_UO!$K1171,Resultados_Dic3!$D$3:$D$99980,Produccion_UO!$L$1131,Resultados_Dic3!$E$3:$E$99980,Produccion_UO!$J1171,Resultados_Dic3!$A$3:$A$99980,Produccion_UO!$H1171)*$J$1169</f>
        <v>41.268378497800988</v>
      </c>
      <c r="S1171" s="22">
        <f>+SUMIFS(Resultados_Dic3!N$3:N$99980,Resultados_Dic3!$F$3:$F$99980,Produccion_UO!$K1171,Resultados_Dic3!$D$3:$D$99980,Produccion_UO!$L$1131,Resultados_Dic3!$E$3:$E$99980,Produccion_UO!$J1171,Resultados_Dic3!$A$3:$A$99980,Produccion_UO!$H1171)*$J$1169</f>
        <v>41.241535722709763</v>
      </c>
      <c r="T1171" s="22">
        <f>+SUMIFS(Resultados_Dic3!O$3:O$99980,Resultados_Dic3!$F$3:$F$99980,Produccion_UO!$K1171,Resultados_Dic3!$D$3:$D$99980,Produccion_UO!$L$1131,Resultados_Dic3!$E$3:$E$99980,Produccion_UO!$J1171,Resultados_Dic3!$A$3:$A$99980,Produccion_UO!$H1171)*$J$1169</f>
        <v>41.217224911388278</v>
      </c>
      <c r="U1171" s="22">
        <f>+SUMIFS(Resultados_Dic3!P$3:P$99980,Resultados_Dic3!$F$3:$F$99980,Produccion_UO!$K1171,Resultados_Dic3!$D$3:$D$99980,Produccion_UO!$L$1131,Resultados_Dic3!$E$3:$E$99980,Produccion_UO!$J1171,Resultados_Dic3!$A$3:$A$99980,Produccion_UO!$H1171)*$J$1169</f>
        <v>41.192560097327707</v>
      </c>
      <c r="V1171" s="22">
        <f>+SUMIFS(Resultados_Dic3!Q$3:Q$99980,Resultados_Dic3!$F$3:$F$99980,Produccion_UO!$K1171,Resultados_Dic3!$D$3:$D$99980,Produccion_UO!$L$1131,Resultados_Dic3!$E$3:$E$99980,Produccion_UO!$J1171,Resultados_Dic3!$A$3:$A$99980,Produccion_UO!$H1171)*$J$1169</f>
        <v>41.16754128052807</v>
      </c>
      <c r="W1171" s="22">
        <f>+SUMIFS(Resultados_Dic3!R$3:R$99980,Resultados_Dic3!$F$3:$F$99980,Produccion_UO!$K1171,Resultados_Dic3!$D$3:$D$99980,Produccion_UO!$L$1131,Resultados_Dic3!$E$3:$E$99980,Produccion_UO!$J1171,Resultados_Dic3!$A$3:$A$99980,Produccion_UO!$H1171)*$J$1169</f>
        <v>41.14216846098936</v>
      </c>
      <c r="X1171" s="22">
        <f>+SUMIFS(Resultados_Dic3!S$3:S$99980,Resultados_Dic3!$F$3:$F$99980,Produccion_UO!$K1171,Resultados_Dic3!$D$3:$D$99980,Produccion_UO!$L$1131,Resultados_Dic3!$E$3:$E$99980,Produccion_UO!$J1171,Resultados_Dic3!$A$3:$A$99980,Produccion_UO!$H1171)*$J$1169</f>
        <v>41.116441638711571</v>
      </c>
      <c r="Y1171" s="22">
        <f>+SUMIFS(Resultados_Dic3!T$3:T$99980,Resultados_Dic3!$F$3:$F$99980,Produccion_UO!$K1171,Resultados_Dic3!$D$3:$D$99980,Produccion_UO!$L$1131,Resultados_Dic3!$E$3:$E$99980,Produccion_UO!$J1171,Resultados_Dic3!$A$3:$A$99980,Produccion_UO!$H1171)*$J$1169</f>
        <v>41.090853122283498</v>
      </c>
      <c r="Z1171" s="22">
        <f>+SUMIFS(Resultados_Dic3!U$3:U$99980,Resultados_Dic3!$F$3:$F$99980,Produccion_UO!$K1171,Resultados_Dic3!$D$3:$D$99980,Produccion_UO!$L$1131,Resultados_Dic3!$E$3:$E$99980,Produccion_UO!$J1171,Resultados_Dic3!$A$3:$A$99980,Produccion_UO!$H1171)*$J$1169</f>
        <v>41.064972407147415</v>
      </c>
      <c r="AA1171" s="22">
        <f>+SUMIFS(Resultados_Dic3!V$3:V$99980,Resultados_Dic3!$F$3:$F$99980,Produccion_UO!$K1171,Resultados_Dic3!$D$3:$D$99980,Produccion_UO!$L$1131,Resultados_Dic3!$E$3:$E$99980,Produccion_UO!$J1171,Resultados_Dic3!$A$3:$A$99980,Produccion_UO!$H1171)*$J$1169</f>
        <v>41.038799493303273</v>
      </c>
      <c r="AB1171" s="22">
        <f>+SUMIFS(Resultados_Dic3!W$3:W$99980,Resultados_Dic3!$F$3:$F$99980,Produccion_UO!$K1171,Resultados_Dic3!$D$3:$D$99980,Produccion_UO!$L$1131,Resultados_Dic3!$E$3:$E$99980,Produccion_UO!$J1171,Resultados_Dic3!$A$3:$A$99980,Produccion_UO!$H1171)*$J$1169</f>
        <v>41.012334380751057</v>
      </c>
      <c r="AC1171" s="22">
        <f>+SUMIFS(Resultados_Dic3!X$3:X$99980,Resultados_Dic3!$F$3:$F$99980,Produccion_UO!$K1171,Resultados_Dic3!$D$3:$D$99980,Produccion_UO!$L$1131,Resultados_Dic3!$E$3:$E$99980,Produccion_UO!$J1171,Resultados_Dic3!$A$3:$A$99980,Produccion_UO!$H1171)*$J$1169</f>
        <v>40.985577069490844</v>
      </c>
      <c r="AD1171" s="22">
        <f>+SUMIFS(Resultados_Dic3!Y$3:Y$99980,Resultados_Dic3!$F$3:$F$99980,Produccion_UO!$K1171,Resultados_Dic3!$D$3:$D$99980,Produccion_UO!$L$1131,Resultados_Dic3!$E$3:$E$99980,Produccion_UO!$J1171,Resultados_Dic3!$A$3:$A$99980,Produccion_UO!$H1171)*$J$1169</f>
        <v>40.957257752046161</v>
      </c>
      <c r="AE1171" s="22">
        <f>+SUMIFS(Resultados_Dic3!Z$3:Z$99980,Resultados_Dic3!$F$3:$F$99980,Produccion_UO!$K1171,Resultados_Dic3!$D$3:$D$99980,Produccion_UO!$L$1131,Resultados_Dic3!$E$3:$E$99980,Produccion_UO!$J1171,Resultados_Dic3!$A$3:$A$99980,Produccion_UO!$H1171)*$J$1169</f>
        <v>40.928636755574836</v>
      </c>
      <c r="AF1171" s="22">
        <f>+SUMIFS(Resultados_Dic3!AA$3:AA$99980,Resultados_Dic3!$F$3:$F$99980,Produccion_UO!$K1171,Resultados_Dic3!$D$3:$D$99980,Produccion_UO!$L$1131,Resultados_Dic3!$E$3:$E$99980,Produccion_UO!$J1171,Resultados_Dic3!$A$3:$A$99980,Produccion_UO!$H1171)*$J$1169</f>
        <v>40.899714080076819</v>
      </c>
      <c r="AG1171" s="22">
        <f>+SUMIFS(Resultados_Dic3!AB$3:AB$99980,Resultados_Dic3!$F$3:$F$99980,Produccion_UO!$K1171,Resultados_Dic3!$D$3:$D$99980,Produccion_UO!$L$1131,Resultados_Dic3!$E$3:$E$99980,Produccion_UO!$J1171,Resultados_Dic3!$A$3:$A$99980,Produccion_UO!$H1171)*$J$1169</f>
        <v>40.870489725552154</v>
      </c>
      <c r="AH1171" s="22">
        <f>+SUMIFS(Resultados_Dic3!AC$3:AC$99980,Resultados_Dic3!$F$3:$F$99980,Produccion_UO!$K1171,Resultados_Dic3!$D$3:$D$99980,Produccion_UO!$L$1131,Resultados_Dic3!$E$3:$E$99980,Produccion_UO!$J1171,Resultados_Dic3!$A$3:$A$99980,Produccion_UO!$H1171)*$J$1169</f>
        <v>40.840963692000749</v>
      </c>
      <c r="AI1171" s="22">
        <f>+SUMIFS(Resultados_Dic3!AD$3:AD$99980,Resultados_Dic3!$F$3:$F$99980,Produccion_UO!$K1171,Resultados_Dic3!$D$3:$D$99980,Produccion_UO!$L$1131,Resultados_Dic3!$E$3:$E$99980,Produccion_UO!$J1171,Resultados_Dic3!$A$3:$A$99980,Produccion_UO!$H1171)*$J$1169</f>
        <v>40.807530578368855</v>
      </c>
      <c r="AJ1171" s="22">
        <f>+SUMIFS(Resultados_Dic3!AE$3:AE$99980,Resultados_Dic3!$F$3:$F$99980,Produccion_UO!$K1171,Resultados_Dic3!$D$3:$D$99980,Produccion_UO!$L$1131,Resultados_Dic3!$E$3:$E$99980,Produccion_UO!$J1171,Resultados_Dic3!$A$3:$A$99980,Produccion_UO!$H1171)*$J$1169</f>
        <v>40.773773527800081</v>
      </c>
      <c r="AK1171" s="22">
        <f>+SUMIFS(Resultados_Dic3!AF$3:AF$99980,Resultados_Dic3!$F$3:$F$99980,Produccion_UO!$K1171,Resultados_Dic3!$D$3:$D$99980,Produccion_UO!$L$1131,Resultados_Dic3!$E$3:$E$99980,Produccion_UO!$J1171,Resultados_Dic3!$A$3:$A$99980,Produccion_UO!$H1171)*$J$1169</f>
        <v>40.739692540294442</v>
      </c>
      <c r="AL1171" s="22">
        <f>+SUMIFS(Resultados_Dic3!AG$3:AG$99980,Resultados_Dic3!$F$3:$F$99980,Produccion_UO!$K1171,Resultados_Dic3!$D$3:$D$99980,Produccion_UO!$L$1131,Resultados_Dic3!$E$3:$E$99980,Produccion_UO!$J1171,Resultados_Dic3!$A$3:$A$99980,Produccion_UO!$H1171)*$J$1169</f>
        <v>40.705287615851923</v>
      </c>
      <c r="AM1171" s="22">
        <f>+SUMIFS(Resultados_Dic3!AH$3:AH$99980,Resultados_Dic3!$F$3:$F$99980,Produccion_UO!$K1171,Resultados_Dic3!$D$3:$D$99980,Produccion_UO!$L$1131,Resultados_Dic3!$E$3:$E$99980,Produccion_UO!$J1171,Resultados_Dic3!$A$3:$A$99980,Produccion_UO!$H1171)*$J$1169</f>
        <v>40.670558754472523</v>
      </c>
      <c r="AN1171" s="22">
        <f>+SUMIFS(Resultados_Dic3!AI$3:AI$99980,Resultados_Dic3!$F$3:$F$99980,Produccion_UO!$K1171,Resultados_Dic3!$D$3:$D$99980,Produccion_UO!$L$1131,Resultados_Dic3!$E$3:$E$99980,Produccion_UO!$J1171,Resultados_Dic3!$A$3:$A$99980,Produccion_UO!$H1171)*$J$1169</f>
        <v>40.632558984702143</v>
      </c>
      <c r="AO1171" s="22">
        <f>+SUMIFS(Resultados_Dic3!AJ$3:AJ$99980,Resultados_Dic3!$F$3:$F$99980,Produccion_UO!$K1171,Resultados_Dic3!$D$3:$D$99980,Produccion_UO!$L$1131,Resultados_Dic3!$E$3:$E$99980,Produccion_UO!$J1171,Resultados_Dic3!$A$3:$A$99980,Produccion_UO!$H1171)*$J$1169</f>
        <v>40.594175287282447</v>
      </c>
      <c r="AP1171" s="22">
        <f>+SUMIFS(Resultados_Dic3!AK$3:AK$99980,Resultados_Dic3!$F$3:$F$99980,Produccion_UO!$K1171,Resultados_Dic3!$D$3:$D$99980,Produccion_UO!$L$1131,Resultados_Dic3!$E$3:$E$99980,Produccion_UO!$J1171,Resultados_Dic3!$A$3:$A$99980,Produccion_UO!$H1171)*$J$1169</f>
        <v>40.555407662213455</v>
      </c>
      <c r="AQ1171" s="22">
        <f>+SUMIFS(Resultados_Dic3!AL$3:AL$99980,Resultados_Dic3!$F$3:$F$99980,Produccion_UO!$K1171,Resultados_Dic3!$D$3:$D$99980,Produccion_UO!$L$1131,Resultados_Dic3!$E$3:$E$99980,Produccion_UO!$J1171,Resultados_Dic3!$A$3:$A$99980,Produccion_UO!$H1171)*$J$1169</f>
        <v>40.516256109495153</v>
      </c>
      <c r="AR1171" s="22">
        <f>+SUMIFS(Resultados_Dic3!AM$3:AM$99980,Resultados_Dic3!$F$3:$F$99980,Produccion_UO!$K1171,Resultados_Dic3!$D$3:$D$99980,Produccion_UO!$L$1131,Resultados_Dic3!$E$3:$E$99980,Produccion_UO!$J1171,Resultados_Dic3!$A$3:$A$99980,Produccion_UO!$H1171)*$J$1169</f>
        <v>40.476720629127549</v>
      </c>
    </row>
    <row r="1172" spans="6:44" x14ac:dyDescent="0.25">
      <c r="H1172" s="17" t="str">
        <f t="shared" si="391"/>
        <v>DIC5</v>
      </c>
      <c r="I1172" s="24"/>
      <c r="J1172" s="24"/>
      <c r="K1172" s="315"/>
      <c r="L1172" s="305" t="s">
        <v>697</v>
      </c>
      <c r="M1172" s="22">
        <f>+SUM(M1173:M1174)</f>
        <v>37.353484782528383</v>
      </c>
      <c r="N1172" s="22">
        <f t="shared" ref="N1172:AR1172" si="392">+SUM(N1173:N1174)</f>
        <v>42.582138304498059</v>
      </c>
      <c r="O1172" s="22">
        <f t="shared" si="392"/>
        <v>42.582138304498059</v>
      </c>
      <c r="P1172" s="22">
        <f t="shared" si="392"/>
        <v>42.582138304498059</v>
      </c>
      <c r="Q1172" s="22">
        <f t="shared" si="392"/>
        <v>42.582138304498059</v>
      </c>
      <c r="R1172" s="22">
        <f t="shared" si="392"/>
        <v>42.582138304498059</v>
      </c>
      <c r="S1172" s="22">
        <f t="shared" si="392"/>
        <v>42.582138304498059</v>
      </c>
      <c r="T1172" s="22">
        <f t="shared" si="392"/>
        <v>42.582138304498059</v>
      </c>
      <c r="U1172" s="22">
        <f t="shared" si="392"/>
        <v>42.582138304498059</v>
      </c>
      <c r="V1172" s="22">
        <f t="shared" si="392"/>
        <v>42.582138304498059</v>
      </c>
      <c r="W1172" s="22">
        <f t="shared" si="392"/>
        <v>42.582138304498059</v>
      </c>
      <c r="X1172" s="22">
        <f t="shared" si="392"/>
        <v>42.582138304498059</v>
      </c>
      <c r="Y1172" s="22">
        <f t="shared" si="392"/>
        <v>42.582138304498059</v>
      </c>
      <c r="Z1172" s="22">
        <f t="shared" si="392"/>
        <v>42.582138304498059</v>
      </c>
      <c r="AA1172" s="22">
        <f t="shared" si="392"/>
        <v>42.582138304498059</v>
      </c>
      <c r="AB1172" s="22">
        <f t="shared" si="392"/>
        <v>42.582138304498059</v>
      </c>
      <c r="AC1172" s="22">
        <f t="shared" si="392"/>
        <v>42.582138304498059</v>
      </c>
      <c r="AD1172" s="22">
        <f t="shared" si="392"/>
        <v>42.582138304498059</v>
      </c>
      <c r="AE1172" s="22">
        <f t="shared" si="392"/>
        <v>42.582138304498059</v>
      </c>
      <c r="AF1172" s="22">
        <f t="shared" si="392"/>
        <v>42.582138304498059</v>
      </c>
      <c r="AG1172" s="22">
        <f t="shared" si="392"/>
        <v>42.582138304498059</v>
      </c>
      <c r="AH1172" s="22">
        <f t="shared" si="392"/>
        <v>42.582138304498059</v>
      </c>
      <c r="AI1172" s="22">
        <f t="shared" si="392"/>
        <v>42.582138304498059</v>
      </c>
      <c r="AJ1172" s="22">
        <f t="shared" si="392"/>
        <v>42.582138304498059</v>
      </c>
      <c r="AK1172" s="22">
        <f t="shared" si="392"/>
        <v>42.582138304498059</v>
      </c>
      <c r="AL1172" s="22">
        <f t="shared" si="392"/>
        <v>42.582138304498059</v>
      </c>
      <c r="AM1172" s="22">
        <f t="shared" si="392"/>
        <v>42.582138304498059</v>
      </c>
      <c r="AN1172" s="22">
        <f t="shared" si="392"/>
        <v>42.582138304498059</v>
      </c>
      <c r="AO1172" s="22">
        <f t="shared" si="392"/>
        <v>42.582138304498059</v>
      </c>
      <c r="AP1172" s="22">
        <f t="shared" si="392"/>
        <v>42.582138304498059</v>
      </c>
      <c r="AQ1172" s="22">
        <f t="shared" si="392"/>
        <v>42.582138304498059</v>
      </c>
      <c r="AR1172" s="22">
        <f t="shared" si="392"/>
        <v>42.582138304498059</v>
      </c>
    </row>
    <row r="1173" spans="6:44" x14ac:dyDescent="0.25">
      <c r="H1173" s="17" t="str">
        <f t="shared" si="391"/>
        <v>DIC5</v>
      </c>
      <c r="I1173" s="24"/>
      <c r="J1173" s="24" t="s">
        <v>39</v>
      </c>
      <c r="K1173" s="315" t="s">
        <v>270</v>
      </c>
      <c r="L1173" s="316" t="s">
        <v>270</v>
      </c>
      <c r="M1173" s="22">
        <f>+SUMIFS(Resultados_Dic3!H$3:H$99980,Resultados_Dic3!$F$3:$F$99980,Produccion_UO!$K1173,Resultados_Dic3!$D$3:$D$99980,Produccion_UO!$K$1131,Resultados_Dic3!$E$3:$E$99980,Produccion_UO!$J1173,Resultados_Dic3!$A$3:$A$99980,Produccion_UO!$H1173)*$J$1169</f>
        <v>1.7295573113277736</v>
      </c>
      <c r="N1173" s="22">
        <f>+SUMIFS(Resultados_Dic3!I$3:I$99980,Resultados_Dic3!$F$3:$F$99980,Produccion_UO!$K1173,Resultados_Dic3!$D$3:$D$99980,Produccion_UO!$K$1131,Resultados_Dic3!$E$3:$E$99980,Produccion_UO!$J1173,Resultados_Dic3!$A$3:$A$99980,Produccion_UO!$H1173)*$J$1169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O1173" s="22">
        <f>+SUMIFS(Resultados_Dic3!J$3:J$99980,Resultados_Dic3!$F$3:$F$99980,Produccion_UO!$K1173,Resultados_Dic3!$D$3:$D$99980,Produccion_UO!$K$1131,Resultados_Dic3!$E$3:$E$99980,Produccion_UO!$J1173,Resultados_Dic3!$A$3:$A$99980,Produccion_UO!$H1173)*$J$1169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P1173" s="22">
        <f>+SUMIFS(Resultados_Dic3!K$3:K$99980,Resultados_Dic3!$F$3:$F$99980,Produccion_UO!$K1173,Resultados_Dic3!$D$3:$D$99980,Produccion_UO!$K$1131,Resultados_Dic3!$E$3:$E$99980,Produccion_UO!$J1173,Resultados_Dic3!$A$3:$A$99980,Produccion_UO!$H1173)*$J$1169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Q1173" s="22">
        <f>+SUMIFS(Resultados_Dic3!L$3:L$99980,Resultados_Dic3!$F$3:$F$99980,Produccion_UO!$K1173,Resultados_Dic3!$D$3:$D$99980,Produccion_UO!$K$1131,Resultados_Dic3!$E$3:$E$99980,Produccion_UO!$J1173,Resultados_Dic3!$A$3:$A$99980,Produccion_UO!$H1173)*$J$1169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R1173" s="22">
        <f>+SUMIFS(Resultados_Dic3!M$3:M$99980,Resultados_Dic3!$F$3:$F$99980,Produccion_UO!$K1173,Resultados_Dic3!$D$3:$D$99980,Produccion_UO!$K$1131,Resultados_Dic3!$E$3:$E$99980,Produccion_UO!$J1173,Resultados_Dic3!$A$3:$A$99980,Produccion_UO!$H1173)*$J$1169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S1173" s="22">
        <f>+SUMIFS(Resultados_Dic3!N$3:N$99980,Resultados_Dic3!$F$3:$F$99980,Produccion_UO!$K1173,Resultados_Dic3!$D$3:$D$99980,Produccion_UO!$K$1131,Resultados_Dic3!$E$3:$E$99980,Produccion_UO!$J1173,Resultados_Dic3!$A$3:$A$99980,Produccion_UO!$H1173)*$J$1169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T1173" s="22">
        <f>+SUMIFS(Resultados_Dic3!O$3:O$99980,Resultados_Dic3!$F$3:$F$99980,Produccion_UO!$K1173,Resultados_Dic3!$D$3:$D$99980,Produccion_UO!$K$1131,Resultados_Dic3!$E$3:$E$99980,Produccion_UO!$J1173,Resultados_Dic3!$A$3:$A$99980,Produccion_UO!$H1173)*$J$1169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U1173" s="22">
        <f>+SUMIFS(Resultados_Dic3!P$3:P$99980,Resultados_Dic3!$F$3:$F$99980,Produccion_UO!$K1173,Resultados_Dic3!$D$3:$D$99980,Produccion_UO!$K$1131,Resultados_Dic3!$E$3:$E$99980,Produccion_UO!$J1173,Resultados_Dic3!$A$3:$A$99980,Produccion_UO!$H1173)*$J$1169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V1173" s="22">
        <f>+SUMIFS(Resultados_Dic3!Q$3:Q$99980,Resultados_Dic3!$F$3:$F$99980,Produccion_UO!$K1173,Resultados_Dic3!$D$3:$D$99980,Produccion_UO!$K$1131,Resultados_Dic3!$E$3:$E$99980,Produccion_UO!$J1173,Resultados_Dic3!$A$3:$A$99980,Produccion_UO!$H1173)*$J$1169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W1173" s="22">
        <f>+SUMIFS(Resultados_Dic3!R$3:R$99980,Resultados_Dic3!$F$3:$F$99980,Produccion_UO!$K1173,Resultados_Dic3!$D$3:$D$99980,Produccion_UO!$K$1131,Resultados_Dic3!$E$3:$E$99980,Produccion_UO!$J1173,Resultados_Dic3!$A$3:$A$99980,Produccion_UO!$H1173)*$J$1169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X1173" s="22">
        <f>+SUMIFS(Resultados_Dic3!S$3:S$99980,Resultados_Dic3!$F$3:$F$99980,Produccion_UO!$K1173,Resultados_Dic3!$D$3:$D$99980,Produccion_UO!$K$1131,Resultados_Dic3!$E$3:$E$99980,Produccion_UO!$J1173,Resultados_Dic3!$A$3:$A$99980,Produccion_UO!$H1173)*$J$1169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Y1173" s="22">
        <f>+SUMIFS(Resultados_Dic3!T$3:T$99980,Resultados_Dic3!$F$3:$F$99980,Produccion_UO!$K1173,Resultados_Dic3!$D$3:$D$99980,Produccion_UO!$K$1131,Resultados_Dic3!$E$3:$E$99980,Produccion_UO!$J1173,Resultados_Dic3!$A$3:$A$99980,Produccion_UO!$H1173)*$J$1169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Z1173" s="22">
        <f>+SUMIFS(Resultados_Dic3!U$3:U$99980,Resultados_Dic3!$F$3:$F$99980,Produccion_UO!$K1173,Resultados_Dic3!$D$3:$D$99980,Produccion_UO!$K$1131,Resultados_Dic3!$E$3:$E$99980,Produccion_UO!$J1173,Resultados_Dic3!$A$3:$A$99980,Produccion_UO!$H1173)*$J$1169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A1173" s="22">
        <f>+SUMIFS(Resultados_Dic3!V$3:V$99980,Resultados_Dic3!$F$3:$F$99980,Produccion_UO!$K1173,Resultados_Dic3!$D$3:$D$99980,Produccion_UO!$K$1131,Resultados_Dic3!$E$3:$E$99980,Produccion_UO!$J1173,Resultados_Dic3!$A$3:$A$99980,Produccion_UO!$H1173)*$J$1169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B1173" s="22">
        <f>+SUMIFS(Resultados_Dic3!W$3:W$99980,Resultados_Dic3!$F$3:$F$99980,Produccion_UO!$K1173,Resultados_Dic3!$D$3:$D$99980,Produccion_UO!$K$1131,Resultados_Dic3!$E$3:$E$99980,Produccion_UO!$J1173,Resultados_Dic3!$A$3:$A$99980,Produccion_UO!$H1173)*$J$1169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C1173" s="22">
        <f>+SUMIFS(Resultados_Dic3!X$3:X$99980,Resultados_Dic3!$F$3:$F$99980,Produccion_UO!$K1173,Resultados_Dic3!$D$3:$D$99980,Produccion_UO!$K$1131,Resultados_Dic3!$E$3:$E$99980,Produccion_UO!$J1173,Resultados_Dic3!$A$3:$A$99980,Produccion_UO!$H1173)*$J$1169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D1173" s="22">
        <f>+SUMIFS(Resultados_Dic3!Y$3:Y$99980,Resultados_Dic3!$F$3:$F$99980,Produccion_UO!$K1173,Resultados_Dic3!$D$3:$D$99980,Produccion_UO!$K$1131,Resultados_Dic3!$E$3:$E$99980,Produccion_UO!$J1173,Resultados_Dic3!$A$3:$A$99980,Produccion_UO!$H1173)*$J$1169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E1173" s="22">
        <f>+SUMIFS(Resultados_Dic3!Z$3:Z$99980,Resultados_Dic3!$F$3:$F$99980,Produccion_UO!$K1173,Resultados_Dic3!$D$3:$D$99980,Produccion_UO!$K$1131,Resultados_Dic3!$E$3:$E$99980,Produccion_UO!$J1173,Resultados_Dic3!$A$3:$A$99980,Produccion_UO!$H1173)*$J$1169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F1173" s="22">
        <f>+SUMIFS(Resultados_Dic3!AA$3:AA$99980,Resultados_Dic3!$F$3:$F$99980,Produccion_UO!$K1173,Resultados_Dic3!$D$3:$D$99980,Produccion_UO!$K$1131,Resultados_Dic3!$E$3:$E$99980,Produccion_UO!$J1173,Resultados_Dic3!$A$3:$A$99980,Produccion_UO!$H1173)*$J$1169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G1173" s="22">
        <f>+SUMIFS(Resultados_Dic3!AB$3:AB$99980,Resultados_Dic3!$F$3:$F$99980,Produccion_UO!$K1173,Resultados_Dic3!$D$3:$D$99980,Produccion_UO!$K$1131,Resultados_Dic3!$E$3:$E$99980,Produccion_UO!$J1173,Resultados_Dic3!$A$3:$A$99980,Produccion_UO!$H1173)*$J$1169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H1173" s="22">
        <f>+SUMIFS(Resultados_Dic3!AC$3:AC$99980,Resultados_Dic3!$F$3:$F$99980,Produccion_UO!$K1173,Resultados_Dic3!$D$3:$D$99980,Produccion_UO!$K$1131,Resultados_Dic3!$E$3:$E$99980,Produccion_UO!$J1173,Resultados_Dic3!$A$3:$A$99980,Produccion_UO!$H1173)*$J$1169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I1173" s="22">
        <f>+SUMIFS(Resultados_Dic3!AD$3:AD$99980,Resultados_Dic3!$F$3:$F$99980,Produccion_UO!$K1173,Resultados_Dic3!$D$3:$D$99980,Produccion_UO!$K$1131,Resultados_Dic3!$E$3:$E$99980,Produccion_UO!$J1173,Resultados_Dic3!$A$3:$A$99980,Produccion_UO!$H1173)*$J$1169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J1173" s="22">
        <f>+SUMIFS(Resultados_Dic3!AE$3:AE$99980,Resultados_Dic3!$F$3:$F$99980,Produccion_UO!$K1173,Resultados_Dic3!$D$3:$D$99980,Produccion_UO!$K$1131,Resultados_Dic3!$E$3:$E$99980,Produccion_UO!$J1173,Resultados_Dic3!$A$3:$A$99980,Produccion_UO!$H1173)*$J$1169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K1173" s="22">
        <f>+SUMIFS(Resultados_Dic3!AF$3:AF$99980,Resultados_Dic3!$F$3:$F$99980,Produccion_UO!$K1173,Resultados_Dic3!$D$3:$D$99980,Produccion_UO!$K$1131,Resultados_Dic3!$E$3:$E$99980,Produccion_UO!$J1173,Resultados_Dic3!$A$3:$A$99980,Produccion_UO!$H1173)*$J$1169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L1173" s="22">
        <f>+SUMIFS(Resultados_Dic3!AG$3:AG$99980,Resultados_Dic3!$F$3:$F$99980,Produccion_UO!$K1173,Resultados_Dic3!$D$3:$D$99980,Produccion_UO!$K$1131,Resultados_Dic3!$E$3:$E$99980,Produccion_UO!$J1173,Resultados_Dic3!$A$3:$A$99980,Produccion_UO!$H1173)*$J$1169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M1173" s="22">
        <f>+SUMIFS(Resultados_Dic3!AH$3:AH$99980,Resultados_Dic3!$F$3:$F$99980,Produccion_UO!$K1173,Resultados_Dic3!$D$3:$D$99980,Produccion_UO!$K$1131,Resultados_Dic3!$E$3:$E$99980,Produccion_UO!$J1173,Resultados_Dic3!$A$3:$A$99980,Produccion_UO!$H1173)*$J$1169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N1173" s="22">
        <f>+SUMIFS(Resultados_Dic3!AI$3:AI$99980,Resultados_Dic3!$F$3:$F$99980,Produccion_UO!$K1173,Resultados_Dic3!$D$3:$D$99980,Produccion_UO!$K$1131,Resultados_Dic3!$E$3:$E$99980,Produccion_UO!$J1173,Resultados_Dic3!$A$3:$A$99980,Produccion_UO!$H1173)*$J$1169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O1173" s="22">
        <f>+SUMIFS(Resultados_Dic3!AJ$3:AJ$99980,Resultados_Dic3!$F$3:$F$99980,Produccion_UO!$K1173,Resultados_Dic3!$D$3:$D$99980,Produccion_UO!$K$1131,Resultados_Dic3!$E$3:$E$99980,Produccion_UO!$J1173,Resultados_Dic3!$A$3:$A$99980,Produccion_UO!$H1173)*$J$1169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P1173" s="22">
        <f>+SUMIFS(Resultados_Dic3!AK$3:AK$99980,Resultados_Dic3!$F$3:$F$99980,Produccion_UO!$K1173,Resultados_Dic3!$D$3:$D$99980,Produccion_UO!$K$1131,Resultados_Dic3!$E$3:$E$99980,Produccion_UO!$J1173,Resultados_Dic3!$A$3:$A$99980,Produccion_UO!$H1173)*$J$1169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Q1173" s="22">
        <f>+SUMIFS(Resultados_Dic3!AL$3:AL$99980,Resultados_Dic3!$F$3:$F$99980,Produccion_UO!$K1173,Resultados_Dic3!$D$3:$D$99980,Produccion_UO!$K$1131,Resultados_Dic3!$E$3:$E$99980,Produccion_UO!$J1173,Resultados_Dic3!$A$3:$A$99980,Produccion_UO!$H1173)*$J$1169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R1173" s="22">
        <f>+SUMIFS(Resultados_Dic3!AM$3:AM$99980,Resultados_Dic3!$F$3:$F$99980,Produccion_UO!$K1173,Resultados_Dic3!$D$3:$D$99980,Produccion_UO!$K$1131,Resultados_Dic3!$E$3:$E$99980,Produccion_UO!$J1173,Resultados_Dic3!$A$3:$A$99980,Produccion_UO!$H1173)*$J$1169</f>
        <v>1.8411416539940786</v>
      </c>
    </row>
    <row r="1174" spans="6:44" x14ac:dyDescent="0.25">
      <c r="H1174" s="17" t="str">
        <f t="shared" si="391"/>
        <v>DIC5</v>
      </c>
      <c r="I1174" s="24"/>
      <c r="J1174" s="24" t="s">
        <v>39</v>
      </c>
      <c r="K1174" s="315" t="s">
        <v>271</v>
      </c>
      <c r="L1174" s="316" t="s">
        <v>271</v>
      </c>
      <c r="M1174" s="22">
        <f>+SUMIFS(Resultados_Dic3!H$3:H$99980,Resultados_Dic3!$F$3:$F$99980,Produccion_UO!$K1174,Resultados_Dic3!$D$3:$D$99980,Produccion_UO!$K$1131,Resultados_Dic3!$E$3:$E$99980,Produccion_UO!$J1174,Resultados_Dic3!$A$3:$A$99980,Produccion_UO!$H1174)*$J$1169</f>
        <v>35.623927471200609</v>
      </c>
      <c r="N1174" s="22">
        <f>+SUMIFS(Resultados_Dic3!I$3:I$99980,Resultados_Dic3!$F$3:$F$99980,Produccion_UO!$K1174,Resultados_Dic3!$D$3:$D$99980,Produccion_UO!$K$1131,Resultados_Dic3!$E$3:$E$99980,Produccion_UO!$J1174,Resultados_Dic3!$A$3:$A$99980,Produccion_UO!$H1174)*$J$1169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O1174" s="22">
        <f>+SUMIFS(Resultados_Dic3!J$3:J$99980,Resultados_Dic3!$F$3:$F$99980,Produccion_UO!$K1174,Resultados_Dic3!$D$3:$D$99980,Produccion_UO!$K$1131,Resultados_Dic3!$E$3:$E$99980,Produccion_UO!$J1174,Resultados_Dic3!$A$3:$A$99980,Produccion_UO!$H1174)*$J$1169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P1174" s="22">
        <f>+SUMIFS(Resultados_Dic3!K$3:K$99980,Resultados_Dic3!$F$3:$F$99980,Produccion_UO!$K1174,Resultados_Dic3!$D$3:$D$99980,Produccion_UO!$K$1131,Resultados_Dic3!$E$3:$E$99980,Produccion_UO!$J1174,Resultados_Dic3!$A$3:$A$99980,Produccion_UO!$H1174)*$J$1169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Q1174" s="22">
        <f>+SUMIFS(Resultados_Dic3!L$3:L$99980,Resultados_Dic3!$F$3:$F$99980,Produccion_UO!$K1174,Resultados_Dic3!$D$3:$D$99980,Produccion_UO!$K$1131,Resultados_Dic3!$E$3:$E$99980,Produccion_UO!$J1174,Resultados_Dic3!$A$3:$A$99980,Produccion_UO!$H1174)*$J$1169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R1174" s="22">
        <f>+SUMIFS(Resultados_Dic3!M$3:M$99980,Resultados_Dic3!$F$3:$F$99980,Produccion_UO!$K1174,Resultados_Dic3!$D$3:$D$99980,Produccion_UO!$K$1131,Resultados_Dic3!$E$3:$E$99980,Produccion_UO!$J1174,Resultados_Dic3!$A$3:$A$99980,Produccion_UO!$H1174)*$J$1169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S1174" s="22">
        <f>+SUMIFS(Resultados_Dic3!N$3:N$99980,Resultados_Dic3!$F$3:$F$99980,Produccion_UO!$K1174,Resultados_Dic3!$D$3:$D$99980,Produccion_UO!$K$1131,Resultados_Dic3!$E$3:$E$99980,Produccion_UO!$J1174,Resultados_Dic3!$A$3:$A$99980,Produccion_UO!$H1174)*$J$1169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T1174" s="22">
        <f>+SUMIFS(Resultados_Dic3!O$3:O$99980,Resultados_Dic3!$F$3:$F$99980,Produccion_UO!$K1174,Resultados_Dic3!$D$3:$D$99980,Produccion_UO!$K$1131,Resultados_Dic3!$E$3:$E$99980,Produccion_UO!$J1174,Resultados_Dic3!$A$3:$A$99980,Produccion_UO!$H1174)*$J$1169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U1174" s="22">
        <f>+SUMIFS(Resultados_Dic3!P$3:P$99980,Resultados_Dic3!$F$3:$F$99980,Produccion_UO!$K1174,Resultados_Dic3!$D$3:$D$99980,Produccion_UO!$K$1131,Resultados_Dic3!$E$3:$E$99980,Produccion_UO!$J1174,Resultados_Dic3!$A$3:$A$99980,Produccion_UO!$H1174)*$J$1169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V1174" s="22">
        <f>+SUMIFS(Resultados_Dic3!Q$3:Q$99980,Resultados_Dic3!$F$3:$F$99980,Produccion_UO!$K1174,Resultados_Dic3!$D$3:$D$99980,Produccion_UO!$K$1131,Resultados_Dic3!$E$3:$E$99980,Produccion_UO!$J1174,Resultados_Dic3!$A$3:$A$99980,Produccion_UO!$H1174)*$J$1169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W1174" s="22">
        <f>+SUMIFS(Resultados_Dic3!R$3:R$99980,Resultados_Dic3!$F$3:$F$99980,Produccion_UO!$K1174,Resultados_Dic3!$D$3:$D$99980,Produccion_UO!$K$1131,Resultados_Dic3!$E$3:$E$99980,Produccion_UO!$J1174,Resultados_Dic3!$A$3:$A$99980,Produccion_UO!$H1174)*$J$1169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X1174" s="22">
        <f>+SUMIFS(Resultados_Dic3!S$3:S$99980,Resultados_Dic3!$F$3:$F$99980,Produccion_UO!$K1174,Resultados_Dic3!$D$3:$D$99980,Produccion_UO!$K$1131,Resultados_Dic3!$E$3:$E$99980,Produccion_UO!$J1174,Resultados_Dic3!$A$3:$A$99980,Produccion_UO!$H1174)*$J$1169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Y1174" s="22">
        <f>+SUMIFS(Resultados_Dic3!T$3:T$99980,Resultados_Dic3!$F$3:$F$99980,Produccion_UO!$K1174,Resultados_Dic3!$D$3:$D$99980,Produccion_UO!$K$1131,Resultados_Dic3!$E$3:$E$99980,Produccion_UO!$J1174,Resultados_Dic3!$A$3:$A$99980,Produccion_UO!$H1174)*$J$1169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Z1174" s="22">
        <f>+SUMIFS(Resultados_Dic3!U$3:U$99980,Resultados_Dic3!$F$3:$F$99980,Produccion_UO!$K1174,Resultados_Dic3!$D$3:$D$99980,Produccion_UO!$K$1131,Resultados_Dic3!$E$3:$E$99980,Produccion_UO!$J1174,Resultados_Dic3!$A$3:$A$99980,Produccion_UO!$H1174)*$J$1169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A1174" s="22">
        <f>+SUMIFS(Resultados_Dic3!V$3:V$99980,Resultados_Dic3!$F$3:$F$99980,Produccion_UO!$K1174,Resultados_Dic3!$D$3:$D$99980,Produccion_UO!$K$1131,Resultados_Dic3!$E$3:$E$99980,Produccion_UO!$J1174,Resultados_Dic3!$A$3:$A$99980,Produccion_UO!$H1174)*$J$1169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B1174" s="22">
        <f>+SUMIFS(Resultados_Dic3!W$3:W$99980,Resultados_Dic3!$F$3:$F$99980,Produccion_UO!$K1174,Resultados_Dic3!$D$3:$D$99980,Produccion_UO!$K$1131,Resultados_Dic3!$E$3:$E$99980,Produccion_UO!$J1174,Resultados_Dic3!$A$3:$A$99980,Produccion_UO!$H1174)*$J$1169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C1174" s="22">
        <f>+SUMIFS(Resultados_Dic3!X$3:X$99980,Resultados_Dic3!$F$3:$F$99980,Produccion_UO!$K1174,Resultados_Dic3!$D$3:$D$99980,Produccion_UO!$K$1131,Resultados_Dic3!$E$3:$E$99980,Produccion_UO!$J1174,Resultados_Dic3!$A$3:$A$99980,Produccion_UO!$H1174)*$J$1169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D1174" s="22">
        <f>+SUMIFS(Resultados_Dic3!Y$3:Y$99980,Resultados_Dic3!$F$3:$F$99980,Produccion_UO!$K1174,Resultados_Dic3!$D$3:$D$99980,Produccion_UO!$K$1131,Resultados_Dic3!$E$3:$E$99980,Produccion_UO!$J1174,Resultados_Dic3!$A$3:$A$99980,Produccion_UO!$H1174)*$J$1169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E1174" s="22">
        <f>+SUMIFS(Resultados_Dic3!Z$3:Z$99980,Resultados_Dic3!$F$3:$F$99980,Produccion_UO!$K1174,Resultados_Dic3!$D$3:$D$99980,Produccion_UO!$K$1131,Resultados_Dic3!$E$3:$E$99980,Produccion_UO!$J1174,Resultados_Dic3!$A$3:$A$99980,Produccion_UO!$H1174)*$J$1169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F1174" s="22">
        <f>+SUMIFS(Resultados_Dic3!AA$3:AA$99980,Resultados_Dic3!$F$3:$F$99980,Produccion_UO!$K1174,Resultados_Dic3!$D$3:$D$99980,Produccion_UO!$K$1131,Resultados_Dic3!$E$3:$E$99980,Produccion_UO!$J1174,Resultados_Dic3!$A$3:$A$99980,Produccion_UO!$H1174)*$J$1169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G1174" s="22">
        <f>+SUMIFS(Resultados_Dic3!AB$3:AB$99980,Resultados_Dic3!$F$3:$F$99980,Produccion_UO!$K1174,Resultados_Dic3!$D$3:$D$99980,Produccion_UO!$K$1131,Resultados_Dic3!$E$3:$E$99980,Produccion_UO!$J1174,Resultados_Dic3!$A$3:$A$99980,Produccion_UO!$H1174)*$J$1169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H1174" s="22">
        <f>+SUMIFS(Resultados_Dic3!AC$3:AC$99980,Resultados_Dic3!$F$3:$F$99980,Produccion_UO!$K1174,Resultados_Dic3!$D$3:$D$99980,Produccion_UO!$K$1131,Resultados_Dic3!$E$3:$E$99980,Produccion_UO!$J1174,Resultados_Dic3!$A$3:$A$99980,Produccion_UO!$H1174)*$J$1169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I1174" s="22">
        <f>+SUMIFS(Resultados_Dic3!AD$3:AD$99980,Resultados_Dic3!$F$3:$F$99980,Produccion_UO!$K1174,Resultados_Dic3!$D$3:$D$99980,Produccion_UO!$K$1131,Resultados_Dic3!$E$3:$E$99980,Produccion_UO!$J1174,Resultados_Dic3!$A$3:$A$99980,Produccion_UO!$H1174)*$J$1169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J1174" s="22">
        <f>+SUMIFS(Resultados_Dic3!AE$3:AE$99980,Resultados_Dic3!$F$3:$F$99980,Produccion_UO!$K1174,Resultados_Dic3!$D$3:$D$99980,Produccion_UO!$K$1131,Resultados_Dic3!$E$3:$E$99980,Produccion_UO!$J1174,Resultados_Dic3!$A$3:$A$99980,Produccion_UO!$H1174)*$J$1169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K1174" s="22">
        <f>+SUMIFS(Resultados_Dic3!AF$3:AF$99980,Resultados_Dic3!$F$3:$F$99980,Produccion_UO!$K1174,Resultados_Dic3!$D$3:$D$99980,Produccion_UO!$K$1131,Resultados_Dic3!$E$3:$E$99980,Produccion_UO!$J1174,Resultados_Dic3!$A$3:$A$99980,Produccion_UO!$H1174)*$J$1169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L1174" s="22">
        <f>+SUMIFS(Resultados_Dic3!AG$3:AG$99980,Resultados_Dic3!$F$3:$F$99980,Produccion_UO!$K1174,Resultados_Dic3!$D$3:$D$99980,Produccion_UO!$K$1131,Resultados_Dic3!$E$3:$E$99980,Produccion_UO!$J1174,Resultados_Dic3!$A$3:$A$99980,Produccion_UO!$H1174)*$J$1169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M1174" s="22">
        <f>+SUMIFS(Resultados_Dic3!AH$3:AH$99980,Resultados_Dic3!$F$3:$F$99980,Produccion_UO!$K1174,Resultados_Dic3!$D$3:$D$99980,Produccion_UO!$K$1131,Resultados_Dic3!$E$3:$E$99980,Produccion_UO!$J1174,Resultados_Dic3!$A$3:$A$99980,Produccion_UO!$H1174)*$J$1169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N1174" s="22">
        <f>+SUMIFS(Resultados_Dic3!AI$3:AI$99980,Resultados_Dic3!$F$3:$F$99980,Produccion_UO!$K1174,Resultados_Dic3!$D$3:$D$99980,Produccion_UO!$K$1131,Resultados_Dic3!$E$3:$E$99980,Produccion_UO!$J1174,Resultados_Dic3!$A$3:$A$99980,Produccion_UO!$H1174)*$J$1169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O1174" s="22">
        <f>+SUMIFS(Resultados_Dic3!AJ$3:AJ$99980,Resultados_Dic3!$F$3:$F$99980,Produccion_UO!$K1174,Resultados_Dic3!$D$3:$D$99980,Produccion_UO!$K$1131,Resultados_Dic3!$E$3:$E$99980,Produccion_UO!$J1174,Resultados_Dic3!$A$3:$A$99980,Produccion_UO!$H1174)*$J$1169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P1174" s="22">
        <f>+SUMIFS(Resultados_Dic3!AK$3:AK$99980,Resultados_Dic3!$F$3:$F$99980,Produccion_UO!$K1174,Resultados_Dic3!$D$3:$D$99980,Produccion_UO!$K$1131,Resultados_Dic3!$E$3:$E$99980,Produccion_UO!$J1174,Resultados_Dic3!$A$3:$A$99980,Produccion_UO!$H1174)*$J$1169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Q1174" s="22">
        <f>+SUMIFS(Resultados_Dic3!AL$3:AL$99980,Resultados_Dic3!$F$3:$F$99980,Produccion_UO!$K1174,Resultados_Dic3!$D$3:$D$99980,Produccion_UO!$K$1131,Resultados_Dic3!$E$3:$E$99980,Produccion_UO!$J1174,Resultados_Dic3!$A$3:$A$99980,Produccion_UO!$H1174)*$J$1169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R1174" s="22">
        <f>+SUMIFS(Resultados_Dic3!AM$3:AM$99980,Resultados_Dic3!$F$3:$F$99980,Produccion_UO!$K1174,Resultados_Dic3!$D$3:$D$99980,Produccion_UO!$K$1131,Resultados_Dic3!$E$3:$E$99980,Produccion_UO!$J1174,Resultados_Dic3!$A$3:$A$99980,Produccion_UO!$H1174)*$J$1169</f>
        <v>40.74099665050398</v>
      </c>
    </row>
    <row r="1175" spans="6:44" x14ac:dyDescent="0.25">
      <c r="H1175" s="17" t="str">
        <f t="shared" si="391"/>
        <v>DIC5</v>
      </c>
      <c r="K1175" s="317" t="s">
        <v>820</v>
      </c>
      <c r="L1175" s="313" t="s">
        <v>819</v>
      </c>
      <c r="M1175" s="22">
        <f>+(M1071+M1090)</f>
        <v>0.52773187438356661</v>
      </c>
      <c r="N1175" s="22">
        <f t="shared" ref="N1175:AR1175" si="393">+(N1071+N1090)</f>
        <v>0.6035359954066436</v>
      </c>
      <c r="O1175" s="22">
        <f t="shared" si="393"/>
        <v>0.6035359954066436</v>
      </c>
      <c r="P1175" s="22">
        <f t="shared" si="393"/>
        <v>0.6035359954066436</v>
      </c>
      <c r="Q1175" s="22">
        <f t="shared" si="393"/>
        <v>0.6035359954066436</v>
      </c>
      <c r="R1175" s="22">
        <f t="shared" si="393"/>
        <v>0.6035359954066436</v>
      </c>
      <c r="S1175" s="22">
        <f t="shared" si="393"/>
        <v>0.6035359954066436</v>
      </c>
      <c r="T1175" s="22">
        <f t="shared" si="393"/>
        <v>0.6035359954066436</v>
      </c>
      <c r="U1175" s="22">
        <f t="shared" si="393"/>
        <v>0.6035359954066436</v>
      </c>
      <c r="V1175" s="22">
        <f t="shared" si="393"/>
        <v>0.6035359954066436</v>
      </c>
      <c r="W1175" s="22">
        <f t="shared" si="393"/>
        <v>0.6035359954066436</v>
      </c>
      <c r="X1175" s="22">
        <f t="shared" si="393"/>
        <v>0.6035359954066436</v>
      </c>
      <c r="Y1175" s="22">
        <f t="shared" si="393"/>
        <v>0.6035359954066436</v>
      </c>
      <c r="Z1175" s="22">
        <f t="shared" si="393"/>
        <v>0.6035359954066436</v>
      </c>
      <c r="AA1175" s="22">
        <f t="shared" si="393"/>
        <v>0.6035359954066436</v>
      </c>
      <c r="AB1175" s="22">
        <f t="shared" si="393"/>
        <v>0.6035359954066436</v>
      </c>
      <c r="AC1175" s="22">
        <f t="shared" si="393"/>
        <v>0.6035359954066436</v>
      </c>
      <c r="AD1175" s="22">
        <f t="shared" si="393"/>
        <v>0.6035359954066436</v>
      </c>
      <c r="AE1175" s="22">
        <f t="shared" si="393"/>
        <v>0.6035359954066436</v>
      </c>
      <c r="AF1175" s="22">
        <f t="shared" si="393"/>
        <v>0.6035359954066436</v>
      </c>
      <c r="AG1175" s="22">
        <f t="shared" si="393"/>
        <v>0.6035359954066436</v>
      </c>
      <c r="AH1175" s="22">
        <f t="shared" si="393"/>
        <v>0.6035359954066436</v>
      </c>
      <c r="AI1175" s="22">
        <f t="shared" si="393"/>
        <v>0.6035359954066436</v>
      </c>
      <c r="AJ1175" s="22">
        <f t="shared" si="393"/>
        <v>0.6035359954066436</v>
      </c>
      <c r="AK1175" s="22">
        <f t="shared" si="393"/>
        <v>0.6035359954066436</v>
      </c>
      <c r="AL1175" s="22">
        <f t="shared" si="393"/>
        <v>0.6035359954066436</v>
      </c>
      <c r="AM1175" s="22">
        <f t="shared" si="393"/>
        <v>0.6035359954066436</v>
      </c>
      <c r="AN1175" s="22">
        <f t="shared" si="393"/>
        <v>0.6035359954066436</v>
      </c>
      <c r="AO1175" s="22">
        <f t="shared" si="393"/>
        <v>0.6035359954066436</v>
      </c>
      <c r="AP1175" s="22">
        <f t="shared" si="393"/>
        <v>0.6035359954066436</v>
      </c>
      <c r="AQ1175" s="22">
        <f t="shared" si="393"/>
        <v>0.6035359954066436</v>
      </c>
      <c r="AR1175" s="22">
        <f t="shared" si="393"/>
        <v>0.6035359954066436</v>
      </c>
    </row>
    <row r="1176" spans="6:44" x14ac:dyDescent="0.25">
      <c r="H1176" s="17" t="str">
        <f t="shared" si="391"/>
        <v>DIC5</v>
      </c>
      <c r="J1176" s="24" t="s">
        <v>68</v>
      </c>
      <c r="K1176" s="317" t="s">
        <v>247</v>
      </c>
      <c r="L1176" s="313" t="s">
        <v>698</v>
      </c>
      <c r="M1176" s="22">
        <f>+SUMIFS(Resultados_Dic3!H$3:H$99980,Resultados_Dic3!$F$3:$F$99980,Produccion_UO!$K1176,Resultados_Dic3!$D$3:$D$99980,Produccion_UO!$K$1131,Resultados_Dic3!$E$3:$E$99980,Produccion_UO!$J1176,Resultados_Dic3!$A$3:$A$99980,Produccion_UO!$H1176)*$J$1169</f>
        <v>0.59486175924532081</v>
      </c>
      <c r="N1176" s="22">
        <f>+SUMIFS(Resultados_Dic3!I$3:I$99980,Resultados_Dic3!$F$3:$F$99980,Produccion_UO!$K1176,Resultados_Dic3!$D$3:$D$99980,Produccion_UO!$K$1131,Resultados_Dic3!$E$3:$E$99980,Produccion_UO!$J1176,Resultados_Dic3!$A$3:$A$99980,Produccion_UO!$H1176)*$J$1169</f>
        <v>0.60735611420542912</v>
      </c>
      <c r="O1176" s="22">
        <f>+SUMIFS(Resultados_Dic3!J$3:J$99980,Resultados_Dic3!$F$3:$F$99980,Produccion_UO!$K1176,Resultados_Dic3!$D$3:$D$99980,Produccion_UO!$K$1131,Resultados_Dic3!$E$3:$E$99980,Produccion_UO!$J1176,Resultados_Dic3!$A$3:$A$99980,Produccion_UO!$H1176)*$J$1169</f>
        <v>0.63239752798471061</v>
      </c>
      <c r="P1176" s="22">
        <f>+SUMIFS(Resultados_Dic3!K$3:K$99980,Resultados_Dic3!$F$3:$F$99980,Produccion_UO!$K1176,Resultados_Dic3!$D$3:$D$99980,Produccion_UO!$K$1131,Resultados_Dic3!$E$3:$E$99980,Produccion_UO!$J1176,Resultados_Dic3!$A$3:$A$99980,Produccion_UO!$H1176)*$J$1169</f>
        <v>0.65788928209197151</v>
      </c>
      <c r="Q1176" s="22">
        <f>+SUMIFS(Resultados_Dic3!L$3:L$99980,Resultados_Dic3!$F$3:$F$99980,Produccion_UO!$K1176,Resultados_Dic3!$D$3:$D$99980,Produccion_UO!$K$1131,Resultados_Dic3!$E$3:$E$99980,Produccion_UO!$J1176,Resultados_Dic3!$A$3:$A$99980,Produccion_UO!$H1176)*$J$1169</f>
        <v>0.68383137652721648</v>
      </c>
      <c r="R1176" s="22">
        <f>+SUMIFS(Resultados_Dic3!M$3:M$99980,Resultados_Dic3!$F$3:$F$99980,Produccion_UO!$K1176,Resultados_Dic3!$D$3:$D$99980,Produccion_UO!$K$1131,Resultados_Dic3!$E$3:$E$99980,Produccion_UO!$J1176,Resultados_Dic3!$A$3:$A$99980,Produccion_UO!$H1176)*$J$1169</f>
        <v>0.71022381129044598</v>
      </c>
      <c r="S1176" s="22">
        <f>+SUMIFS(Resultados_Dic3!N$3:N$99980,Resultados_Dic3!$F$3:$F$99980,Produccion_UO!$K1176,Resultados_Dic3!$D$3:$D$99980,Produccion_UO!$K$1131,Resultados_Dic3!$E$3:$E$99980,Produccion_UO!$J1176,Resultados_Dic3!$A$3:$A$99980,Produccion_UO!$H1176)*$J$1169</f>
        <v>0.7370665863816549</v>
      </c>
      <c r="T1176" s="22">
        <f>+SUMIFS(Resultados_Dic3!O$3:O$99980,Resultados_Dic3!$F$3:$F$99980,Produccion_UO!$K1176,Resultados_Dic3!$D$3:$D$99980,Produccion_UO!$K$1131,Resultados_Dic3!$E$3:$E$99980,Produccion_UO!$J1176,Resultados_Dic3!$A$3:$A$99980,Produccion_UO!$H1176)*$J$1169</f>
        <v>0.76137739770313606</v>
      </c>
      <c r="U1176" s="22">
        <f>+SUMIFS(Resultados_Dic3!P$3:P$99980,Resultados_Dic3!$F$3:$F$99980,Produccion_UO!$K1176,Resultados_Dic3!$D$3:$D$99980,Produccion_UO!$K$1131,Resultados_Dic3!$E$3:$E$99980,Produccion_UO!$J1176,Resultados_Dic3!$A$3:$A$99980,Produccion_UO!$H1176)*$J$1169</f>
        <v>0.78604221176370104</v>
      </c>
      <c r="V1176" s="22">
        <f>+SUMIFS(Resultados_Dic3!Q$3:Q$99980,Resultados_Dic3!$F$3:$F$99980,Produccion_UO!$K1176,Resultados_Dic3!$D$3:$D$99980,Produccion_UO!$K$1131,Resultados_Dic3!$E$3:$E$99980,Produccion_UO!$J1176,Resultados_Dic3!$A$3:$A$99980,Produccion_UO!$H1176)*$J$1169</f>
        <v>0.81106102856333473</v>
      </c>
      <c r="W1176" s="22">
        <f>+SUMIFS(Resultados_Dic3!R$3:R$99980,Resultados_Dic3!$F$3:$F$99980,Produccion_UO!$K1176,Resultados_Dic3!$D$3:$D$99980,Produccion_UO!$K$1131,Resultados_Dic3!$E$3:$E$99980,Produccion_UO!$J1176,Resultados_Dic3!$A$3:$A$99980,Produccion_UO!$H1176)*$J$1169</f>
        <v>0.83643384810205224</v>
      </c>
      <c r="X1176" s="22">
        <f>+SUMIFS(Resultados_Dic3!S$3:S$99980,Resultados_Dic3!$F$3:$F$99980,Produccion_UO!$K1176,Resultados_Dic3!$D$3:$D$99980,Produccion_UO!$K$1131,Resultados_Dic3!$E$3:$E$99980,Produccion_UO!$J1176,Resultados_Dic3!$A$3:$A$99980,Produccion_UO!$H1176)*$J$1169</f>
        <v>0.86216067037984834</v>
      </c>
      <c r="Y1176" s="22">
        <f>+SUMIFS(Resultados_Dic3!T$3:T$99980,Resultados_Dic3!$F$3:$F$99980,Produccion_UO!$K1176,Resultados_Dic3!$D$3:$D$99980,Produccion_UO!$K$1131,Resultados_Dic3!$E$3:$E$99980,Produccion_UO!$J1176,Resultados_Dic3!$A$3:$A$99980,Produccion_UO!$H1176)*$J$1169</f>
        <v>0.88774918680790305</v>
      </c>
      <c r="Z1176" s="22">
        <f>+SUMIFS(Resultados_Dic3!U$3:U$99980,Resultados_Dic3!$F$3:$F$99980,Produccion_UO!$K1176,Resultados_Dic3!$D$3:$D$99980,Produccion_UO!$K$1131,Resultados_Dic3!$E$3:$E$99980,Produccion_UO!$J1176,Resultados_Dic3!$A$3:$A$99980,Produccion_UO!$H1176)*$J$1169</f>
        <v>0.91362990194400107</v>
      </c>
      <c r="AA1176" s="22">
        <f>+SUMIFS(Resultados_Dic3!V$3:V$99980,Resultados_Dic3!$F$3:$F$99980,Produccion_UO!$K1176,Resultados_Dic3!$D$3:$D$99980,Produccion_UO!$K$1131,Resultados_Dic3!$E$3:$E$99980,Produccion_UO!$J1176,Resultados_Dic3!$A$3:$A$99980,Produccion_UO!$H1176)*$J$1169</f>
        <v>0.93980281578815295</v>
      </c>
      <c r="AB1176" s="22">
        <f>+SUMIFS(Resultados_Dic3!W$3:W$99980,Resultados_Dic3!$F$3:$F$99980,Produccion_UO!$K1176,Resultados_Dic3!$D$3:$D$99980,Produccion_UO!$K$1131,Resultados_Dic3!$E$3:$E$99980,Produccion_UO!$J1176,Resultados_Dic3!$A$3:$A$99980,Produccion_UO!$H1176)*$J$1169</f>
        <v>0.96626792834034314</v>
      </c>
      <c r="AC1176" s="22">
        <f>+SUMIFS(Resultados_Dic3!X$3:X$99980,Resultados_Dic3!$F$3:$F$99980,Produccion_UO!$K1176,Resultados_Dic3!$D$3:$D$99980,Produccion_UO!$K$1131,Resultados_Dic3!$E$3:$E$99980,Produccion_UO!$J1176,Resultados_Dic3!$A$3:$A$99980,Produccion_UO!$H1176)*$J$1169</f>
        <v>0.99302523960058198</v>
      </c>
      <c r="AD1176" s="22">
        <f>+SUMIFS(Resultados_Dic3!Y$3:Y$99980,Resultados_Dic3!$F$3:$F$99980,Produccion_UO!$K1176,Resultados_Dic3!$D$3:$D$99980,Produccion_UO!$K$1131,Resultados_Dic3!$E$3:$E$99980,Produccion_UO!$J1176,Resultados_Dic3!$A$3:$A$99980,Produccion_UO!$H1176)*$J$1169</f>
        <v>1.0213445570452304</v>
      </c>
      <c r="AE1176" s="22">
        <f>+SUMIFS(Resultados_Dic3!Z$3:Z$99980,Resultados_Dic3!$F$3:$F$99980,Produccion_UO!$K1176,Resultados_Dic3!$D$3:$D$99980,Produccion_UO!$K$1131,Resultados_Dic3!$E$3:$E$99980,Produccion_UO!$J1176,Resultados_Dic3!$A$3:$A$99980,Produccion_UO!$H1176)*$J$1169</f>
        <v>1.0499655535165588</v>
      </c>
      <c r="AF1176" s="22">
        <f>+SUMIFS(Resultados_Dic3!AA$3:AA$99980,Resultados_Dic3!$F$3:$F$99980,Produccion_UO!$K1176,Resultados_Dic3!$D$3:$D$99980,Produccion_UO!$K$1131,Resultados_Dic3!$E$3:$E$99980,Produccion_UO!$J1176,Resultados_Dic3!$A$3:$A$99980,Produccion_UO!$H1176)*$J$1169</f>
        <v>1.0788882290145816</v>
      </c>
      <c r="AG1176" s="22">
        <f>+SUMIFS(Resultados_Dic3!AB$3:AB$99980,Resultados_Dic3!$F$3:$F$99980,Produccion_UO!$K1176,Resultados_Dic3!$D$3:$D$99980,Produccion_UO!$K$1131,Resultados_Dic3!$E$3:$E$99980,Produccion_UO!$J1176,Resultados_Dic3!$A$3:$A$99980,Produccion_UO!$H1176)*$J$1169</f>
        <v>1.1081125835392842</v>
      </c>
      <c r="AH1176" s="22">
        <f>+SUMIFS(Resultados_Dic3!AC$3:AC$99980,Resultados_Dic3!$F$3:$F$99980,Produccion_UO!$K1176,Resultados_Dic3!$D$3:$D$99980,Produccion_UO!$K$1131,Resultados_Dic3!$E$3:$E$99980,Produccion_UO!$J1176,Resultados_Dic3!$A$3:$A$99980,Produccion_UO!$H1176)*$J$1169</f>
        <v>1.1376386170906716</v>
      </c>
      <c r="AI1176" s="22">
        <f>+SUMIFS(Resultados_Dic3!AD$3:AD$99980,Resultados_Dic3!$F$3:$F$99980,Produccion_UO!$K1176,Resultados_Dic3!$D$3:$D$99980,Produccion_UO!$K$1131,Resultados_Dic3!$E$3:$E$99980,Produccion_UO!$J1176,Resultados_Dic3!$A$3:$A$99980,Produccion_UO!$H1176)*$J$1169</f>
        <v>1.1710717307225498</v>
      </c>
      <c r="AJ1176" s="22">
        <f>+SUMIFS(Resultados_Dic3!AE$3:AE$99980,Resultados_Dic3!$F$3:$F$99980,Produccion_UO!$K1176,Resultados_Dic3!$D$3:$D$99980,Produccion_UO!$K$1131,Resultados_Dic3!$E$3:$E$99980,Produccion_UO!$J1176,Resultados_Dic3!$A$3:$A$99980,Produccion_UO!$H1176)*$J$1169</f>
        <v>1.2048287812913141</v>
      </c>
      <c r="AK1176" s="22">
        <f>+SUMIFS(Resultados_Dic3!AF$3:AF$99980,Resultados_Dic3!$F$3:$F$99980,Produccion_UO!$K1176,Resultados_Dic3!$D$3:$D$99980,Produccion_UO!$K$1131,Resultados_Dic3!$E$3:$E$99980,Produccion_UO!$J1176,Resultados_Dic3!$A$3:$A$99980,Produccion_UO!$H1176)*$J$1169</f>
        <v>1.238909768796959</v>
      </c>
      <c r="AL1176" s="22">
        <f>+SUMIFS(Resultados_Dic3!AG$3:AG$99980,Resultados_Dic3!$F$3:$F$99980,Produccion_UO!$K1176,Resultados_Dic3!$D$3:$D$99980,Produccion_UO!$K$1131,Resultados_Dic3!$E$3:$E$99980,Produccion_UO!$J1176,Resultados_Dic3!$A$3:$A$99980,Produccion_UO!$H1176)*$J$1169</f>
        <v>1.273314693239485</v>
      </c>
      <c r="AM1176" s="22">
        <f>+SUMIFS(Resultados_Dic3!AH$3:AH$99980,Resultados_Dic3!$F$3:$F$99980,Produccion_UO!$K1176,Resultados_Dic3!$D$3:$D$99980,Produccion_UO!$K$1131,Resultados_Dic3!$E$3:$E$99980,Produccion_UO!$J1176,Resultados_Dic3!$A$3:$A$99980,Produccion_UO!$H1176)*$J$1169</f>
        <v>1.3080435546188969</v>
      </c>
      <c r="AN1176" s="22">
        <f>+SUMIFS(Resultados_Dic3!AI$3:AI$99980,Resultados_Dic3!$F$3:$F$99980,Produccion_UO!$K1176,Resultados_Dic3!$D$3:$D$99980,Produccion_UO!$K$1131,Resultados_Dic3!$E$3:$E$99980,Produccion_UO!$J1176,Resultados_Dic3!$A$3:$A$99980,Produccion_UO!$H1176)*$J$1169</f>
        <v>1.3460433243892869</v>
      </c>
      <c r="AO1176" s="22">
        <f>+SUMIFS(Resultados_Dic3!AJ$3:AJ$99980,Resultados_Dic3!$F$3:$F$99980,Produccion_UO!$K1176,Resultados_Dic3!$D$3:$D$99980,Produccion_UO!$K$1131,Resultados_Dic3!$E$3:$E$99980,Produccion_UO!$J1176,Resultados_Dic3!$A$3:$A$99980,Produccion_UO!$H1176)*$J$1169</f>
        <v>1.3844270218089816</v>
      </c>
      <c r="AP1176" s="22">
        <f>+SUMIFS(Resultados_Dic3!AK$3:AK$99980,Resultados_Dic3!$F$3:$F$99980,Produccion_UO!$K1176,Resultados_Dic3!$D$3:$D$99980,Produccion_UO!$K$1131,Resultados_Dic3!$E$3:$E$99980,Produccion_UO!$J1176,Resultados_Dic3!$A$3:$A$99980,Produccion_UO!$H1176)*$J$1169</f>
        <v>1.4231946468779768</v>
      </c>
      <c r="AQ1176" s="22">
        <f>+SUMIFS(Resultados_Dic3!AL$3:AL$99980,Resultados_Dic3!$F$3:$F$99980,Produccion_UO!$K1176,Resultados_Dic3!$D$3:$D$99980,Produccion_UO!$K$1131,Resultados_Dic3!$E$3:$E$99980,Produccion_UO!$J1176,Resultados_Dic3!$A$3:$A$99980,Produccion_UO!$H1176)*$J$1169</f>
        <v>1.4623461995962717</v>
      </c>
      <c r="AR1176" s="22">
        <f>+SUMIFS(Resultados_Dic3!AM$3:AM$99980,Resultados_Dic3!$F$3:$F$99980,Produccion_UO!$K1176,Resultados_Dic3!$D$3:$D$99980,Produccion_UO!$K$1131,Resultados_Dic3!$E$3:$E$99980,Produccion_UO!$J1176,Resultados_Dic3!$A$3:$A$99980,Produccion_UO!$H1176)*$J$1169</f>
        <v>1.5018816799638717</v>
      </c>
    </row>
    <row r="1178" spans="6:44" s="15" customFormat="1" x14ac:dyDescent="0.25">
      <c r="F1178" s="96"/>
      <c r="H1178" s="12"/>
      <c r="I1178" s="319" t="s">
        <v>513</v>
      </c>
      <c r="J1178" s="115">
        <f>+IF(OR(K1178="OIL",K1178="OIL-eq"),$H$5,IF(K1178="GAS",$H$4,IF(K1178="GSL",$H$8,IF(K1178="DSL",$H$9,IF(K1178="KER",$H$10,IF(K1178="LPG",$H$11,IF(K1178="HFO",$H$12,IF(K1178="AVG",$H$13,IF(K1178="RFG",$H$14,IF(K1178="ELC",$H$15,$H$16))))))))))</f>
        <v>0.58168280836459885</v>
      </c>
      <c r="K1178" s="318" t="s">
        <v>41</v>
      </c>
      <c r="L1178" s="314" t="s">
        <v>760</v>
      </c>
      <c r="M1178" s="135">
        <f>+M1179+M1181-M1180-M1184-M1185</f>
        <v>0</v>
      </c>
      <c r="N1178" s="135">
        <f t="shared" ref="N1178:AR1178" si="394">+N1179+N1181-N1180-N1184-N1185</f>
        <v>0</v>
      </c>
      <c r="O1178" s="135">
        <f t="shared" si="394"/>
        <v>0</v>
      </c>
      <c r="P1178" s="135">
        <f t="shared" si="394"/>
        <v>0</v>
      </c>
      <c r="Q1178" s="135">
        <f t="shared" si="394"/>
        <v>-5.6843418860808015E-14</v>
      </c>
      <c r="R1178" s="135">
        <f t="shared" si="394"/>
        <v>0</v>
      </c>
      <c r="S1178" s="135">
        <f t="shared" si="394"/>
        <v>0</v>
      </c>
      <c r="T1178" s="135">
        <f t="shared" si="394"/>
        <v>0</v>
      </c>
      <c r="U1178" s="135">
        <f t="shared" si="394"/>
        <v>0</v>
      </c>
      <c r="V1178" s="135">
        <f t="shared" si="394"/>
        <v>0</v>
      </c>
      <c r="W1178" s="135">
        <f t="shared" si="394"/>
        <v>0</v>
      </c>
      <c r="X1178" s="135">
        <f t="shared" si="394"/>
        <v>0</v>
      </c>
      <c r="Y1178" s="135">
        <f t="shared" si="394"/>
        <v>0</v>
      </c>
      <c r="Z1178" s="135">
        <f t="shared" si="394"/>
        <v>-5.6843418860808015E-14</v>
      </c>
      <c r="AA1178" s="135">
        <f t="shared" si="394"/>
        <v>-2.8421709430404007E-13</v>
      </c>
      <c r="AB1178" s="135">
        <f t="shared" si="394"/>
        <v>-1.7763568394002505E-13</v>
      </c>
      <c r="AC1178" s="135">
        <f t="shared" si="394"/>
        <v>0</v>
      </c>
      <c r="AD1178" s="135">
        <f t="shared" si="394"/>
        <v>1.2789769243681803E-13</v>
      </c>
      <c r="AE1178" s="135">
        <f t="shared" si="394"/>
        <v>-1.8474111129762605E-13</v>
      </c>
      <c r="AF1178" s="135">
        <f t="shared" si="394"/>
        <v>-1.1368683772161603E-13</v>
      </c>
      <c r="AG1178" s="135">
        <f t="shared" si="394"/>
        <v>1.7053025658242404E-13</v>
      </c>
      <c r="AH1178" s="135">
        <f t="shared" si="394"/>
        <v>1.7053025658242404E-13</v>
      </c>
      <c r="AI1178" s="135">
        <f t="shared" si="394"/>
        <v>-2.4158453015843406E-13</v>
      </c>
      <c r="AJ1178" s="135">
        <f t="shared" si="394"/>
        <v>-1.2789769243681803E-13</v>
      </c>
      <c r="AK1178" s="135">
        <f t="shared" si="394"/>
        <v>-1.7053025658242404E-13</v>
      </c>
      <c r="AL1178" s="135">
        <f t="shared" si="394"/>
        <v>-3.1263880373444408E-13</v>
      </c>
      <c r="AM1178" s="135">
        <f t="shared" si="394"/>
        <v>0</v>
      </c>
      <c r="AN1178" s="135">
        <f t="shared" si="394"/>
        <v>0</v>
      </c>
      <c r="AO1178" s="135">
        <f t="shared" si="394"/>
        <v>-1.8474111129762605E-13</v>
      </c>
      <c r="AP1178" s="135">
        <f t="shared" si="394"/>
        <v>-1.8474111129762605E-13</v>
      </c>
      <c r="AQ1178" s="135">
        <f t="shared" si="394"/>
        <v>-1.8474111129762605E-13</v>
      </c>
      <c r="AR1178" s="135">
        <f t="shared" si="394"/>
        <v>-1.5631940186722204E-13</v>
      </c>
    </row>
    <row r="1179" spans="6:44" x14ac:dyDescent="0.25">
      <c r="H1179" s="17" t="str">
        <f t="shared" ref="H1179:H1185" si="395">+$B$1</f>
        <v>DIC5</v>
      </c>
      <c r="I1179" s="24"/>
      <c r="J1179" s="24" t="s">
        <v>41</v>
      </c>
      <c r="K1179" s="315" t="s">
        <v>189</v>
      </c>
      <c r="L1179" s="230" t="s">
        <v>738</v>
      </c>
      <c r="M1179" s="22">
        <f>+SUMIFS(Resultados_Dic3!H$3:H$99980,Resultados_Dic3!$F$3:$F$99980,Produccion_UO!$K1179,Resultados_Dic3!$D$3:$D$99980,Produccion_UO!$K$1131,Resultados_Dic3!$E$3:$E$99980,Produccion_UO!$J1179,Resultados_Dic3!$A$3:$A$99980,Produccion_UO!$H1179)*$J$1178</f>
        <v>4.5108177653921713</v>
      </c>
      <c r="N1179" s="22">
        <f>+SUMIFS(Resultados_Dic3!I$3:I$99980,Resultados_Dic3!$F$3:$F$99980,Produccion_UO!$K1179,Resultados_Dic3!$D$3:$D$99980,Produccion_UO!$K$1131,Resultados_Dic3!$E$3:$E$99980,Produccion_UO!$J1179,Resultados_Dic3!$A$3:$A$99980,Produccion_UO!$H1179)*$J$1178</f>
        <v>1.4174334778612048</v>
      </c>
      <c r="O1179" s="22">
        <f>+SUMIFS(Resultados_Dic3!J$3:J$99980,Resultados_Dic3!$F$3:$F$99980,Produccion_UO!$K1179,Resultados_Dic3!$D$3:$D$99980,Produccion_UO!$K$1131,Resultados_Dic3!$E$3:$E$99980,Produccion_UO!$J1179,Resultados_Dic3!$A$3:$A$99980,Produccion_UO!$H1179)*$J$1178</f>
        <v>3.1200300475108573</v>
      </c>
      <c r="P1179" s="22">
        <f>+SUMIFS(Resultados_Dic3!K$3:K$99980,Resultados_Dic3!$F$3:$F$99980,Produccion_UO!$K1179,Resultados_Dic3!$D$3:$D$99980,Produccion_UO!$K$1131,Resultados_Dic3!$E$3:$E$99980,Produccion_UO!$J1179,Resultados_Dic3!$A$3:$A$99980,Produccion_UO!$H1179)*$J$1178</f>
        <v>4.8632109487449844</v>
      </c>
      <c r="Q1179" s="22">
        <f>+SUMIFS(Resultados_Dic3!L$3:L$99980,Resultados_Dic3!$F$3:$F$99980,Produccion_UO!$K1179,Resultados_Dic3!$D$3:$D$99980,Produccion_UO!$K$1131,Resultados_Dic3!$E$3:$E$99980,Produccion_UO!$J1179,Resultados_Dic3!$A$3:$A$99980,Produccion_UO!$H1179)*$J$1178</f>
        <v>6.6469761815635637</v>
      </c>
      <c r="R1179" s="22">
        <f>+SUMIFS(Resultados_Dic3!M$3:M$99980,Resultados_Dic3!$F$3:$F$99980,Produccion_UO!$K1179,Resultados_Dic3!$D$3:$D$99980,Produccion_UO!$K$1131,Resultados_Dic3!$E$3:$E$99980,Produccion_UO!$J1179,Resultados_Dic3!$A$3:$A$99980,Produccion_UO!$H1179)*$J$1178</f>
        <v>8.47132574596667</v>
      </c>
      <c r="S1179" s="22">
        <f>+SUMIFS(Resultados_Dic3!N$3:N$99980,Resultados_Dic3!$F$3:$F$99980,Produccion_UO!$K1179,Resultados_Dic3!$D$3:$D$99980,Produccion_UO!$K$1131,Resultados_Dic3!$E$3:$E$99980,Produccion_UO!$J1179,Resultados_Dic3!$A$3:$A$99980,Produccion_UO!$H1179)*$J$1178</f>
        <v>10.336259641954223</v>
      </c>
      <c r="T1179" s="22">
        <f>+SUMIFS(Resultados_Dic3!O$3:O$99980,Resultados_Dic3!$F$3:$F$99980,Produccion_UO!$K1179,Resultados_Dic3!$D$3:$D$99980,Produccion_UO!$K$1131,Resultados_Dic3!$E$3:$E$99980,Produccion_UO!$J1179,Resultados_Dic3!$A$3:$A$99980,Produccion_UO!$H1179)*$J$1178</f>
        <v>12.165872530426958</v>
      </c>
      <c r="U1179" s="22">
        <f>+SUMIFS(Resultados_Dic3!P$3:P$99980,Resultados_Dic3!$F$3:$F$99980,Produccion_UO!$K1179,Resultados_Dic3!$D$3:$D$99980,Produccion_UO!$K$1131,Resultados_Dic3!$E$3:$E$99980,Produccion_UO!$J1179,Resultados_Dic3!$A$3:$A$99980,Produccion_UO!$H1179)*$J$1178</f>
        <v>14.031107965734464</v>
      </c>
      <c r="V1179" s="22">
        <f>+SUMIFS(Resultados_Dic3!Q$3:Q$99980,Resultados_Dic3!$F$3:$F$99980,Produccion_UO!$K1179,Resultados_Dic3!$D$3:$D$99980,Produccion_UO!$K$1131,Resultados_Dic3!$E$3:$E$99980,Produccion_UO!$J1179,Resultados_Dic3!$A$3:$A$99980,Produccion_UO!$H1179)*$J$1178</f>
        <v>15.931965947876742</v>
      </c>
      <c r="W1179" s="22">
        <f>+SUMIFS(Resultados_Dic3!R$3:R$99980,Resultados_Dic3!$F$3:$F$99980,Produccion_UO!$K1179,Resultados_Dic3!$D$3:$D$99980,Produccion_UO!$K$1131,Resultados_Dic3!$E$3:$E$99980,Produccion_UO!$J1179,Resultados_Dic3!$A$3:$A$99980,Produccion_UO!$H1179)*$J$1178</f>
        <v>17.868446476853794</v>
      </c>
      <c r="X1179" s="22">
        <f>+SUMIFS(Resultados_Dic3!S$3:S$99980,Resultados_Dic3!$F$3:$F$99980,Produccion_UO!$K1179,Resultados_Dic3!$D$3:$D$99980,Produccion_UO!$K$1131,Resultados_Dic3!$E$3:$E$99980,Produccion_UO!$J1179,Resultados_Dic3!$A$3:$A$99980,Produccion_UO!$H1179)*$J$1178</f>
        <v>19.840549552665625</v>
      </c>
      <c r="Y1179" s="22">
        <f>+SUMIFS(Resultados_Dic3!T$3:T$99980,Resultados_Dic3!$F$3:$F$99980,Produccion_UO!$K1179,Resultados_Dic3!$D$3:$D$99980,Produccion_UO!$K$1131,Resultados_Dic3!$E$3:$E$99980,Produccion_UO!$J1179,Resultados_Dic3!$A$3:$A$99980,Produccion_UO!$H1179)*$J$1178</f>
        <v>21.883477002982232</v>
      </c>
      <c r="Z1179" s="22">
        <f>+SUMIFS(Resultados_Dic3!U$3:U$99980,Resultados_Dic3!$F$3:$F$99980,Produccion_UO!$K1179,Resultados_Dic3!$D$3:$D$99980,Produccion_UO!$K$1131,Resultados_Dic3!$E$3:$E$99980,Produccion_UO!$J1179,Resultados_Dic3!$A$3:$A$99980,Produccion_UO!$H1179)*$J$1178</f>
        <v>23.957332898689877</v>
      </c>
      <c r="AA1179" s="22">
        <f>+SUMIFS(Resultados_Dic3!V$3:V$99980,Resultados_Dic3!$F$3:$F$99980,Produccion_UO!$K1179,Resultados_Dic3!$D$3:$D$99980,Produccion_UO!$K$1131,Resultados_Dic3!$E$3:$E$99980,Produccion_UO!$J1179,Resultados_Dic3!$A$3:$A$99980,Produccion_UO!$H1179)*$J$1178</f>
        <v>26.062117239788737</v>
      </c>
      <c r="AB1179" s="22">
        <f>+SUMIFS(Resultados_Dic3!W$3:W$99980,Resultados_Dic3!$F$3:$F$99980,Produccion_UO!$K1179,Resultados_Dic3!$D$3:$D$99980,Produccion_UO!$K$1131,Resultados_Dic3!$E$3:$E$99980,Produccion_UO!$J1179,Resultados_Dic3!$A$3:$A$99980,Produccion_UO!$H1179)*$J$1178</f>
        <v>28.197830026278684</v>
      </c>
      <c r="AC1179" s="22">
        <f>+SUMIFS(Resultados_Dic3!X$3:X$99980,Resultados_Dic3!$F$3:$F$99980,Produccion_UO!$K1179,Resultados_Dic3!$D$3:$D$99980,Produccion_UO!$K$1131,Resultados_Dic3!$E$3:$E$99980,Produccion_UO!$J1179,Resultados_Dic3!$A$3:$A$99980,Produccion_UO!$H1179)*$J$1178</f>
        <v>30.364471258159732</v>
      </c>
      <c r="AD1179" s="22">
        <f>+SUMIFS(Resultados_Dic3!Y$3:Y$99980,Resultados_Dic3!$F$3:$F$99980,Produccion_UO!$K1179,Resultados_Dic3!$D$3:$D$99980,Produccion_UO!$K$1131,Resultados_Dic3!$E$3:$E$99980,Produccion_UO!$J1179,Resultados_Dic3!$A$3:$A$99980,Produccion_UO!$H1179)*$J$1178</f>
        <v>32.662669400086386</v>
      </c>
      <c r="AE1179" s="22">
        <f>+SUMIFS(Resultados_Dic3!Z$3:Z$99980,Resultados_Dic3!$F$3:$F$99980,Produccion_UO!$K1179,Resultados_Dic3!$D$3:$D$99980,Produccion_UO!$K$1131,Resultados_Dic3!$E$3:$E$99980,Produccion_UO!$J1179,Resultados_Dic3!$A$3:$A$99980,Produccion_UO!$H1179)*$J$1178</f>
        <v>34.993614150600592</v>
      </c>
      <c r="AF1179" s="22">
        <f>+SUMIFS(Resultados_Dic3!AA$3:AA$99980,Resultados_Dic3!$F$3:$F$99980,Produccion_UO!$K1179,Resultados_Dic3!$D$3:$D$99980,Produccion_UO!$K$1131,Resultados_Dic3!$E$3:$E$99980,Produccion_UO!$J1179,Resultados_Dic3!$A$3:$A$99980,Produccion_UO!$H1179)*$J$1178</f>
        <v>37.357305509702528</v>
      </c>
      <c r="AG1179" s="22">
        <f>+SUMIFS(Resultados_Dic3!AB$3:AB$99980,Resultados_Dic3!$F$3:$F$99980,Produccion_UO!$K1179,Resultados_Dic3!$D$3:$D$99980,Produccion_UO!$K$1131,Resultados_Dic3!$E$3:$E$99980,Produccion_UO!$J1179,Resultados_Dic3!$A$3:$A$99980,Produccion_UO!$H1179)*$J$1178</f>
        <v>39.753743477392085</v>
      </c>
      <c r="AH1179" s="22">
        <f>+SUMIFS(Resultados_Dic3!AC$3:AC$99980,Resultados_Dic3!$F$3:$F$99980,Produccion_UO!$K1179,Resultados_Dic3!$D$3:$D$99980,Produccion_UO!$K$1131,Resultados_Dic3!$E$3:$E$99980,Produccion_UO!$J1179,Resultados_Dic3!$A$3:$A$99980,Produccion_UO!$H1179)*$J$1178</f>
        <v>42.182928053669315</v>
      </c>
      <c r="AI1179" s="22">
        <f>+SUMIFS(Resultados_Dic3!AD$3:AD$99980,Resultados_Dic3!$F$3:$F$99980,Produccion_UO!$K1179,Resultados_Dic3!$D$3:$D$99980,Produccion_UO!$K$1131,Resultados_Dic3!$E$3:$E$99980,Produccion_UO!$J1179,Resultados_Dic3!$A$3:$A$99980,Produccion_UO!$H1179)*$J$1178</f>
        <v>44.594413509457524</v>
      </c>
      <c r="AJ1179" s="22">
        <f>+SUMIFS(Resultados_Dic3!AE$3:AE$99980,Resultados_Dic3!$F$3:$F$99980,Produccion_UO!$K1179,Resultados_Dic3!$D$3:$D$99980,Produccion_UO!$K$1131,Resultados_Dic3!$E$3:$E$99980,Produccion_UO!$J1179,Resultados_Dic3!$A$3:$A$99980,Produccion_UO!$H1179)*$J$1178</f>
        <v>47.036377625828521</v>
      </c>
      <c r="AK1179" s="22">
        <f>+SUMIFS(Resultados_Dic3!AF$3:AF$99980,Resultados_Dic3!$F$3:$F$99980,Produccion_UO!$K1179,Resultados_Dic3!$D$3:$D$99980,Produccion_UO!$K$1131,Resultados_Dic3!$E$3:$E$99980,Produccion_UO!$J1179,Resultados_Dic3!$A$3:$A$99980,Produccion_UO!$H1179)*$J$1178</f>
        <v>49.508820402782199</v>
      </c>
      <c r="AL1179" s="22">
        <f>+SUMIFS(Resultados_Dic3!AG$3:AG$99980,Resultados_Dic3!$F$3:$F$99980,Produccion_UO!$K1179,Resultados_Dic3!$D$3:$D$99980,Produccion_UO!$K$1131,Resultados_Dic3!$E$3:$E$99980,Produccion_UO!$J1179,Resultados_Dic3!$A$3:$A$99980,Produccion_UO!$H1179)*$J$1178</f>
        <v>52.011741840318649</v>
      </c>
      <c r="AM1179" s="22">
        <f>+SUMIFS(Resultados_Dic3!AH$3:AH$99980,Resultados_Dic3!$F$3:$F$99980,Produccion_UO!$K1179,Resultados_Dic3!$D$3:$D$99980,Produccion_UO!$K$1131,Resultados_Dic3!$E$3:$E$99980,Produccion_UO!$J1179,Resultados_Dic3!$A$3:$A$99980,Produccion_UO!$H1179)*$J$1178</f>
        <v>54.545141938437837</v>
      </c>
      <c r="AN1179" s="22">
        <f>+SUMIFS(Resultados_Dic3!AI$3:AI$99980,Resultados_Dic3!$F$3:$F$99980,Produccion_UO!$K1179,Resultados_Dic3!$D$3:$D$99980,Produccion_UO!$K$1131,Resultados_Dic3!$E$3:$E$99980,Produccion_UO!$J1179,Resultados_Dic3!$A$3:$A$99980,Produccion_UO!$H1179)*$J$1178</f>
        <v>56.967713969835799</v>
      </c>
      <c r="AO1179" s="22">
        <f>+SUMIFS(Resultados_Dic3!AJ$3:AJ$99980,Resultados_Dic3!$F$3:$F$99980,Produccion_UO!$K1179,Resultados_Dic3!$D$3:$D$99980,Produccion_UO!$K$1131,Resultados_Dic3!$E$3:$E$99980,Produccion_UO!$J1179,Resultados_Dic3!$A$3:$A$99980,Produccion_UO!$H1179)*$J$1178</f>
        <v>59.420834613112298</v>
      </c>
      <c r="AP1179" s="22">
        <f>+SUMIFS(Resultados_Dic3!AK$3:AK$99980,Resultados_Dic3!$F$3:$F$99980,Produccion_UO!$K1179,Resultados_Dic3!$D$3:$D$99980,Produccion_UO!$K$1131,Resultados_Dic3!$E$3:$E$99980,Produccion_UO!$J1179,Resultados_Dic3!$A$3:$A$99980,Produccion_UO!$H1179)*$J$1178</f>
        <v>61.904503868267462</v>
      </c>
      <c r="AQ1179" s="22">
        <f>+SUMIFS(Resultados_Dic3!AL$3:AL$99980,Resultados_Dic3!$F$3:$F$99980,Produccion_UO!$K1179,Resultados_Dic3!$D$3:$D$99980,Produccion_UO!$K$1131,Resultados_Dic3!$E$3:$E$99980,Produccion_UO!$J1179,Resultados_Dic3!$A$3:$A$99980,Produccion_UO!$H1179)*$J$1178</f>
        <v>64.418721735301176</v>
      </c>
      <c r="AR1179" s="22">
        <f>+SUMIFS(Resultados_Dic3!AM$3:AM$99980,Resultados_Dic3!$F$3:$F$99980,Produccion_UO!$K1179,Resultados_Dic3!$D$3:$D$99980,Produccion_UO!$K$1131,Resultados_Dic3!$E$3:$E$99980,Produccion_UO!$J1179,Resultados_Dic3!$A$3:$A$99980,Produccion_UO!$H1179)*$J$1178</f>
        <v>66.963488214213427</v>
      </c>
    </row>
    <row r="1180" spans="6:44" x14ac:dyDescent="0.25">
      <c r="H1180" s="17" t="str">
        <f t="shared" si="395"/>
        <v>DIC5</v>
      </c>
      <c r="I1180" s="24"/>
      <c r="J1180" s="24" t="s">
        <v>41</v>
      </c>
      <c r="K1180" s="315" t="s">
        <v>301</v>
      </c>
      <c r="L1180" s="230" t="s">
        <v>739</v>
      </c>
      <c r="M1180" s="22">
        <f>+SUMIFS(Resultados_Dic3!H$3:H$99980,Resultados_Dic3!$F$3:$F$99980,Produccion_UO!$K1180,Resultados_Dic3!$D$3:$D$99980,Produccion_UO!$L$1131,Resultados_Dic3!$E$3:$E$99980,Produccion_UO!$J1180,Resultados_Dic3!$A$3:$A$99980,Produccion_UO!$H1180)*$J$1178</f>
        <v>0</v>
      </c>
      <c r="N1180" s="22">
        <f>+SUMIFS(Resultados_Dic3!I$3:I$99980,Resultados_Dic3!$F$3:$F$99980,Produccion_UO!$K1180,Resultados_Dic3!$D$3:$D$99980,Produccion_UO!$L$1131,Resultados_Dic3!$E$3:$E$99980,Produccion_UO!$J1180,Resultados_Dic3!$A$3:$A$99980,Produccion_UO!$H1180)*$J$1178</f>
        <v>0</v>
      </c>
      <c r="O1180" s="22">
        <f>+SUMIFS(Resultados_Dic3!J$3:J$99980,Resultados_Dic3!$F$3:$F$99980,Produccion_UO!$K1180,Resultados_Dic3!$D$3:$D$99980,Produccion_UO!$L$1131,Resultados_Dic3!$E$3:$E$99980,Produccion_UO!$J1180,Resultados_Dic3!$A$3:$A$99980,Produccion_UO!$H1180)*$J$1178</f>
        <v>0</v>
      </c>
      <c r="P1180" s="22">
        <f>+SUMIFS(Resultados_Dic3!K$3:K$99980,Resultados_Dic3!$F$3:$F$99980,Produccion_UO!$K1180,Resultados_Dic3!$D$3:$D$99980,Produccion_UO!$L$1131,Resultados_Dic3!$E$3:$E$99980,Produccion_UO!$J1180,Resultados_Dic3!$A$3:$A$99980,Produccion_UO!$H1180)*$J$1178</f>
        <v>0</v>
      </c>
      <c r="Q1180" s="22">
        <f>+SUMIFS(Resultados_Dic3!L$3:L$99980,Resultados_Dic3!$F$3:$F$99980,Produccion_UO!$K1180,Resultados_Dic3!$D$3:$D$99980,Produccion_UO!$L$1131,Resultados_Dic3!$E$3:$E$99980,Produccion_UO!$J1180,Resultados_Dic3!$A$3:$A$99980,Produccion_UO!$H1180)*$J$1178</f>
        <v>0</v>
      </c>
      <c r="R1180" s="22">
        <f>+SUMIFS(Resultados_Dic3!M$3:M$99980,Resultados_Dic3!$F$3:$F$99980,Produccion_UO!$K1180,Resultados_Dic3!$D$3:$D$99980,Produccion_UO!$L$1131,Resultados_Dic3!$E$3:$E$99980,Produccion_UO!$J1180,Resultados_Dic3!$A$3:$A$99980,Produccion_UO!$H1180)*$J$1178</f>
        <v>0</v>
      </c>
      <c r="S1180" s="22">
        <f>+SUMIFS(Resultados_Dic3!N$3:N$99980,Resultados_Dic3!$F$3:$F$99980,Produccion_UO!$K1180,Resultados_Dic3!$D$3:$D$99980,Produccion_UO!$L$1131,Resultados_Dic3!$E$3:$E$99980,Produccion_UO!$J1180,Resultados_Dic3!$A$3:$A$99980,Produccion_UO!$H1180)*$J$1178</f>
        <v>0</v>
      </c>
      <c r="T1180" s="22">
        <f>+SUMIFS(Resultados_Dic3!O$3:O$99980,Resultados_Dic3!$F$3:$F$99980,Produccion_UO!$K1180,Resultados_Dic3!$D$3:$D$99980,Produccion_UO!$L$1131,Resultados_Dic3!$E$3:$E$99980,Produccion_UO!$J1180,Resultados_Dic3!$A$3:$A$99980,Produccion_UO!$H1180)*$J$1178</f>
        <v>0</v>
      </c>
      <c r="U1180" s="22">
        <f>+SUMIFS(Resultados_Dic3!P$3:P$99980,Resultados_Dic3!$F$3:$F$99980,Produccion_UO!$K1180,Resultados_Dic3!$D$3:$D$99980,Produccion_UO!$L$1131,Resultados_Dic3!$E$3:$E$99980,Produccion_UO!$J1180,Resultados_Dic3!$A$3:$A$99980,Produccion_UO!$H1180)*$J$1178</f>
        <v>0</v>
      </c>
      <c r="V1180" s="22">
        <f>+SUMIFS(Resultados_Dic3!Q$3:Q$99980,Resultados_Dic3!$F$3:$F$99980,Produccion_UO!$K1180,Resultados_Dic3!$D$3:$D$99980,Produccion_UO!$L$1131,Resultados_Dic3!$E$3:$E$99980,Produccion_UO!$J1180,Resultados_Dic3!$A$3:$A$99980,Produccion_UO!$H1180)*$J$1178</f>
        <v>0</v>
      </c>
      <c r="W1180" s="22">
        <f>+SUMIFS(Resultados_Dic3!R$3:R$99980,Resultados_Dic3!$F$3:$F$99980,Produccion_UO!$K1180,Resultados_Dic3!$D$3:$D$99980,Produccion_UO!$L$1131,Resultados_Dic3!$E$3:$E$99980,Produccion_UO!$J1180,Resultados_Dic3!$A$3:$A$99980,Produccion_UO!$H1180)*$J$1178</f>
        <v>0</v>
      </c>
      <c r="X1180" s="22">
        <f>+SUMIFS(Resultados_Dic3!S$3:S$99980,Resultados_Dic3!$F$3:$F$99980,Produccion_UO!$K1180,Resultados_Dic3!$D$3:$D$99980,Produccion_UO!$L$1131,Resultados_Dic3!$E$3:$E$99980,Produccion_UO!$J1180,Resultados_Dic3!$A$3:$A$99980,Produccion_UO!$H1180)*$J$1178</f>
        <v>0</v>
      </c>
      <c r="Y1180" s="22">
        <f>+SUMIFS(Resultados_Dic3!T$3:T$99980,Resultados_Dic3!$F$3:$F$99980,Produccion_UO!$K1180,Resultados_Dic3!$D$3:$D$99980,Produccion_UO!$L$1131,Resultados_Dic3!$E$3:$E$99980,Produccion_UO!$J1180,Resultados_Dic3!$A$3:$A$99980,Produccion_UO!$H1180)*$J$1178</f>
        <v>0</v>
      </c>
      <c r="Z1180" s="22">
        <f>+SUMIFS(Resultados_Dic3!U$3:U$99980,Resultados_Dic3!$F$3:$F$99980,Produccion_UO!$K1180,Resultados_Dic3!$D$3:$D$99980,Produccion_UO!$L$1131,Resultados_Dic3!$E$3:$E$99980,Produccion_UO!$J1180,Resultados_Dic3!$A$3:$A$99980,Produccion_UO!$H1180)*$J$1178</f>
        <v>0</v>
      </c>
      <c r="AA1180" s="22">
        <f>+SUMIFS(Resultados_Dic3!V$3:V$99980,Resultados_Dic3!$F$3:$F$99980,Produccion_UO!$K1180,Resultados_Dic3!$D$3:$D$99980,Produccion_UO!$L$1131,Resultados_Dic3!$E$3:$E$99980,Produccion_UO!$J1180,Resultados_Dic3!$A$3:$A$99980,Produccion_UO!$H1180)*$J$1178</f>
        <v>0</v>
      </c>
      <c r="AB1180" s="22">
        <f>+SUMIFS(Resultados_Dic3!W$3:W$99980,Resultados_Dic3!$F$3:$F$99980,Produccion_UO!$K1180,Resultados_Dic3!$D$3:$D$99980,Produccion_UO!$L$1131,Resultados_Dic3!$E$3:$E$99980,Produccion_UO!$J1180,Resultados_Dic3!$A$3:$A$99980,Produccion_UO!$H1180)*$J$1178</f>
        <v>0</v>
      </c>
      <c r="AC1180" s="22">
        <f>+SUMIFS(Resultados_Dic3!X$3:X$99980,Resultados_Dic3!$F$3:$F$99980,Produccion_UO!$K1180,Resultados_Dic3!$D$3:$D$99980,Produccion_UO!$L$1131,Resultados_Dic3!$E$3:$E$99980,Produccion_UO!$J1180,Resultados_Dic3!$A$3:$A$99980,Produccion_UO!$H1180)*$J$1178</f>
        <v>0</v>
      </c>
      <c r="AD1180" s="22">
        <f>+SUMIFS(Resultados_Dic3!Y$3:Y$99980,Resultados_Dic3!$F$3:$F$99980,Produccion_UO!$K1180,Resultados_Dic3!$D$3:$D$99980,Produccion_UO!$L$1131,Resultados_Dic3!$E$3:$E$99980,Produccion_UO!$J1180,Resultados_Dic3!$A$3:$A$99980,Produccion_UO!$H1180)*$J$1178</f>
        <v>0</v>
      </c>
      <c r="AE1180" s="22">
        <f>+SUMIFS(Resultados_Dic3!Z$3:Z$99980,Resultados_Dic3!$F$3:$F$99980,Produccion_UO!$K1180,Resultados_Dic3!$D$3:$D$99980,Produccion_UO!$L$1131,Resultados_Dic3!$E$3:$E$99980,Produccion_UO!$J1180,Resultados_Dic3!$A$3:$A$99980,Produccion_UO!$H1180)*$J$1178</f>
        <v>0</v>
      </c>
      <c r="AF1180" s="22">
        <f>+SUMIFS(Resultados_Dic3!AA$3:AA$99980,Resultados_Dic3!$F$3:$F$99980,Produccion_UO!$K1180,Resultados_Dic3!$D$3:$D$99980,Produccion_UO!$L$1131,Resultados_Dic3!$E$3:$E$99980,Produccion_UO!$J1180,Resultados_Dic3!$A$3:$A$99980,Produccion_UO!$H1180)*$J$1178</f>
        <v>0</v>
      </c>
      <c r="AG1180" s="22">
        <f>+SUMIFS(Resultados_Dic3!AB$3:AB$99980,Resultados_Dic3!$F$3:$F$99980,Produccion_UO!$K1180,Resultados_Dic3!$D$3:$D$99980,Produccion_UO!$L$1131,Resultados_Dic3!$E$3:$E$99980,Produccion_UO!$J1180,Resultados_Dic3!$A$3:$A$99980,Produccion_UO!$H1180)*$J$1178</f>
        <v>0</v>
      </c>
      <c r="AH1180" s="22">
        <f>+SUMIFS(Resultados_Dic3!AC$3:AC$99980,Resultados_Dic3!$F$3:$F$99980,Produccion_UO!$K1180,Resultados_Dic3!$D$3:$D$99980,Produccion_UO!$L$1131,Resultados_Dic3!$E$3:$E$99980,Produccion_UO!$J1180,Resultados_Dic3!$A$3:$A$99980,Produccion_UO!$H1180)*$J$1178</f>
        <v>0</v>
      </c>
      <c r="AI1180" s="22">
        <f>+SUMIFS(Resultados_Dic3!AD$3:AD$99980,Resultados_Dic3!$F$3:$F$99980,Produccion_UO!$K1180,Resultados_Dic3!$D$3:$D$99980,Produccion_UO!$L$1131,Resultados_Dic3!$E$3:$E$99980,Produccion_UO!$J1180,Resultados_Dic3!$A$3:$A$99980,Produccion_UO!$H1180)*$J$1178</f>
        <v>0</v>
      </c>
      <c r="AJ1180" s="22">
        <f>+SUMIFS(Resultados_Dic3!AE$3:AE$99980,Resultados_Dic3!$F$3:$F$99980,Produccion_UO!$K1180,Resultados_Dic3!$D$3:$D$99980,Produccion_UO!$L$1131,Resultados_Dic3!$E$3:$E$99980,Produccion_UO!$J1180,Resultados_Dic3!$A$3:$A$99980,Produccion_UO!$H1180)*$J$1178</f>
        <v>0</v>
      </c>
      <c r="AK1180" s="22">
        <f>+SUMIFS(Resultados_Dic3!AF$3:AF$99980,Resultados_Dic3!$F$3:$F$99980,Produccion_UO!$K1180,Resultados_Dic3!$D$3:$D$99980,Produccion_UO!$L$1131,Resultados_Dic3!$E$3:$E$99980,Produccion_UO!$J1180,Resultados_Dic3!$A$3:$A$99980,Produccion_UO!$H1180)*$J$1178</f>
        <v>0</v>
      </c>
      <c r="AL1180" s="22">
        <f>+SUMIFS(Resultados_Dic3!AG$3:AG$99980,Resultados_Dic3!$F$3:$F$99980,Produccion_UO!$K1180,Resultados_Dic3!$D$3:$D$99980,Produccion_UO!$L$1131,Resultados_Dic3!$E$3:$E$99980,Produccion_UO!$J1180,Resultados_Dic3!$A$3:$A$99980,Produccion_UO!$H1180)*$J$1178</f>
        <v>0</v>
      </c>
      <c r="AM1180" s="22">
        <f>+SUMIFS(Resultados_Dic3!AH$3:AH$99980,Resultados_Dic3!$F$3:$F$99980,Produccion_UO!$K1180,Resultados_Dic3!$D$3:$D$99980,Produccion_UO!$L$1131,Resultados_Dic3!$E$3:$E$99980,Produccion_UO!$J1180,Resultados_Dic3!$A$3:$A$99980,Produccion_UO!$H1180)*$J$1178</f>
        <v>0</v>
      </c>
      <c r="AN1180" s="22">
        <f>+SUMIFS(Resultados_Dic3!AI$3:AI$99980,Resultados_Dic3!$F$3:$F$99980,Produccion_UO!$K1180,Resultados_Dic3!$D$3:$D$99980,Produccion_UO!$L$1131,Resultados_Dic3!$E$3:$E$99980,Produccion_UO!$J1180,Resultados_Dic3!$A$3:$A$99980,Produccion_UO!$H1180)*$J$1178</f>
        <v>0</v>
      </c>
      <c r="AO1180" s="22">
        <f>+SUMIFS(Resultados_Dic3!AJ$3:AJ$99980,Resultados_Dic3!$F$3:$F$99980,Produccion_UO!$K1180,Resultados_Dic3!$D$3:$D$99980,Produccion_UO!$L$1131,Resultados_Dic3!$E$3:$E$99980,Produccion_UO!$J1180,Resultados_Dic3!$A$3:$A$99980,Produccion_UO!$H1180)*$J$1178</f>
        <v>0</v>
      </c>
      <c r="AP1180" s="22">
        <f>+SUMIFS(Resultados_Dic3!AK$3:AK$99980,Resultados_Dic3!$F$3:$F$99980,Produccion_UO!$K1180,Resultados_Dic3!$D$3:$D$99980,Produccion_UO!$L$1131,Resultados_Dic3!$E$3:$E$99980,Produccion_UO!$J1180,Resultados_Dic3!$A$3:$A$99980,Produccion_UO!$H1180)*$J$1178</f>
        <v>0</v>
      </c>
      <c r="AQ1180" s="22">
        <f>+SUMIFS(Resultados_Dic3!AL$3:AL$99980,Resultados_Dic3!$F$3:$F$99980,Produccion_UO!$K1180,Resultados_Dic3!$D$3:$D$99980,Produccion_UO!$L$1131,Resultados_Dic3!$E$3:$E$99980,Produccion_UO!$J1180,Resultados_Dic3!$A$3:$A$99980,Produccion_UO!$H1180)*$J$1178</f>
        <v>0</v>
      </c>
      <c r="AR1180" s="22">
        <f>+SUMIFS(Resultados_Dic3!AM$3:AM$99980,Resultados_Dic3!$F$3:$F$99980,Produccion_UO!$K1180,Resultados_Dic3!$D$3:$D$99980,Produccion_UO!$L$1131,Resultados_Dic3!$E$3:$E$99980,Produccion_UO!$J1180,Resultados_Dic3!$A$3:$A$99980,Produccion_UO!$H1180)*$J$1178</f>
        <v>0</v>
      </c>
    </row>
    <row r="1181" spans="6:44" x14ac:dyDescent="0.25">
      <c r="H1181" s="17" t="str">
        <f t="shared" si="395"/>
        <v>DIC5</v>
      </c>
      <c r="I1181" s="24"/>
      <c r="J1181" s="24"/>
      <c r="K1181" s="315"/>
      <c r="L1181" s="305" t="s">
        <v>697</v>
      </c>
      <c r="M1181" s="22">
        <f>+SUM(M1182:M1183)</f>
        <v>29.884377534610714</v>
      </c>
      <c r="N1181" s="22">
        <f t="shared" ref="N1181:AR1181" si="396">+SUM(N1182:N1183)</f>
        <v>33.297861871584622</v>
      </c>
      <c r="O1181" s="22">
        <f t="shared" si="396"/>
        <v>33.297861871584622</v>
      </c>
      <c r="P1181" s="22">
        <f t="shared" si="396"/>
        <v>33.297861871584622</v>
      </c>
      <c r="Q1181" s="22">
        <f t="shared" si="396"/>
        <v>33.297861871584622</v>
      </c>
      <c r="R1181" s="22">
        <f t="shared" si="396"/>
        <v>33.297861871584622</v>
      </c>
      <c r="S1181" s="22">
        <f t="shared" si="396"/>
        <v>33.297861871584622</v>
      </c>
      <c r="T1181" s="22">
        <f t="shared" si="396"/>
        <v>33.297861871584622</v>
      </c>
      <c r="U1181" s="22">
        <f t="shared" si="396"/>
        <v>33.297861871584622</v>
      </c>
      <c r="V1181" s="22">
        <f t="shared" si="396"/>
        <v>33.297861871584622</v>
      </c>
      <c r="W1181" s="22">
        <f t="shared" si="396"/>
        <v>33.297861871584622</v>
      </c>
      <c r="X1181" s="22">
        <f t="shared" si="396"/>
        <v>33.297861871584622</v>
      </c>
      <c r="Y1181" s="22">
        <f t="shared" si="396"/>
        <v>33.297861871584622</v>
      </c>
      <c r="Z1181" s="22">
        <f t="shared" si="396"/>
        <v>33.297861871584622</v>
      </c>
      <c r="AA1181" s="22">
        <f t="shared" si="396"/>
        <v>33.297861871584622</v>
      </c>
      <c r="AB1181" s="22">
        <f t="shared" si="396"/>
        <v>33.297861871584622</v>
      </c>
      <c r="AC1181" s="22">
        <f t="shared" si="396"/>
        <v>33.297861871584622</v>
      </c>
      <c r="AD1181" s="22">
        <f t="shared" si="396"/>
        <v>33.297861871584622</v>
      </c>
      <c r="AE1181" s="22">
        <f t="shared" si="396"/>
        <v>33.297861871584622</v>
      </c>
      <c r="AF1181" s="22">
        <f t="shared" si="396"/>
        <v>33.297861871584622</v>
      </c>
      <c r="AG1181" s="22">
        <f t="shared" si="396"/>
        <v>33.297861871584622</v>
      </c>
      <c r="AH1181" s="22">
        <f t="shared" si="396"/>
        <v>33.297861871584622</v>
      </c>
      <c r="AI1181" s="22">
        <f t="shared" si="396"/>
        <v>33.297861871584622</v>
      </c>
      <c r="AJ1181" s="22">
        <f t="shared" si="396"/>
        <v>33.297861871584622</v>
      </c>
      <c r="AK1181" s="22">
        <f t="shared" si="396"/>
        <v>33.297861871584622</v>
      </c>
      <c r="AL1181" s="22">
        <f t="shared" si="396"/>
        <v>33.297861871584622</v>
      </c>
      <c r="AM1181" s="22">
        <f t="shared" si="396"/>
        <v>33.297861871584622</v>
      </c>
      <c r="AN1181" s="22">
        <f t="shared" si="396"/>
        <v>33.297861871584622</v>
      </c>
      <c r="AO1181" s="22">
        <f t="shared" si="396"/>
        <v>33.297861871584622</v>
      </c>
      <c r="AP1181" s="22">
        <f t="shared" si="396"/>
        <v>33.297861871584622</v>
      </c>
      <c r="AQ1181" s="22">
        <f t="shared" si="396"/>
        <v>33.297861871584622</v>
      </c>
      <c r="AR1181" s="22">
        <f t="shared" si="396"/>
        <v>33.297861871584622</v>
      </c>
    </row>
    <row r="1182" spans="6:44" x14ac:dyDescent="0.25">
      <c r="H1182" s="17" t="str">
        <f t="shared" si="395"/>
        <v>DIC5</v>
      </c>
      <c r="I1182" s="24"/>
      <c r="J1182" s="24" t="s">
        <v>41</v>
      </c>
      <c r="K1182" s="315" t="s">
        <v>270</v>
      </c>
      <c r="L1182" s="316" t="s">
        <v>270</v>
      </c>
      <c r="M1182" s="22">
        <f>+SUMIFS(Resultados_Dic3!H$3:H$99980,Resultados_Dic3!$F$3:$F$99980,Produccion_UO!$K1182,Resultados_Dic3!$D$3:$D$99980,Produccion_UO!$K$1131,Resultados_Dic3!$E$3:$E$99980,Produccion_UO!$J1182,Resultados_Dic3!$A$3:$A$99980,Produccion_UO!$H1182)*$J$1178</f>
        <v>11.110845084394965</v>
      </c>
      <c r="N1182" s="22">
        <f>+SUMIFS(Resultados_Dic3!I$3:I$99980,Resultados_Dic3!$F$3:$F$99980,Produccion_UO!$K1182,Resultados_Dic3!$D$3:$D$99980,Produccion_UO!$K$1131,Resultados_Dic3!$E$3:$E$99980,Produccion_UO!$J1182,Resultados_Dic3!$A$3:$A$99980,Produccion_UO!$H1182)*$J$1178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O1182" s="22">
        <f>+SUMIFS(Resultados_Dic3!J$3:J$99980,Resultados_Dic3!$F$3:$F$99980,Produccion_UO!$K1182,Resultados_Dic3!$D$3:$D$99980,Produccion_UO!$K$1131,Resultados_Dic3!$E$3:$E$99980,Produccion_UO!$J1182,Resultados_Dic3!$A$3:$A$99980,Produccion_UO!$H1182)*$J$1178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P1182" s="22">
        <f>+SUMIFS(Resultados_Dic3!K$3:K$99980,Resultados_Dic3!$F$3:$F$99980,Produccion_UO!$K1182,Resultados_Dic3!$D$3:$D$99980,Produccion_UO!$K$1131,Resultados_Dic3!$E$3:$E$99980,Produccion_UO!$J1182,Resultados_Dic3!$A$3:$A$99980,Produccion_UO!$H1182)*$J$1178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Q1182" s="22">
        <f>+SUMIFS(Resultados_Dic3!L$3:L$99980,Resultados_Dic3!$F$3:$F$99980,Produccion_UO!$K1182,Resultados_Dic3!$D$3:$D$99980,Produccion_UO!$K$1131,Resultados_Dic3!$E$3:$E$99980,Produccion_UO!$J1182,Resultados_Dic3!$A$3:$A$99980,Produccion_UO!$H1182)*$J$1178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R1182" s="22">
        <f>+SUMIFS(Resultados_Dic3!M$3:M$99980,Resultados_Dic3!$F$3:$F$99980,Produccion_UO!$K1182,Resultados_Dic3!$D$3:$D$99980,Produccion_UO!$K$1131,Resultados_Dic3!$E$3:$E$99980,Produccion_UO!$J1182,Resultados_Dic3!$A$3:$A$99980,Produccion_UO!$H1182)*$J$1178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S1182" s="22">
        <f>+SUMIFS(Resultados_Dic3!N$3:N$99980,Resultados_Dic3!$F$3:$F$99980,Produccion_UO!$K1182,Resultados_Dic3!$D$3:$D$99980,Produccion_UO!$K$1131,Resultados_Dic3!$E$3:$E$99980,Produccion_UO!$J1182,Resultados_Dic3!$A$3:$A$99980,Produccion_UO!$H1182)*$J$1178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T1182" s="22">
        <f>+SUMIFS(Resultados_Dic3!O$3:O$99980,Resultados_Dic3!$F$3:$F$99980,Produccion_UO!$K1182,Resultados_Dic3!$D$3:$D$99980,Produccion_UO!$K$1131,Resultados_Dic3!$E$3:$E$99980,Produccion_UO!$J1182,Resultados_Dic3!$A$3:$A$99980,Produccion_UO!$H1182)*$J$1178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U1182" s="22">
        <f>+SUMIFS(Resultados_Dic3!P$3:P$99980,Resultados_Dic3!$F$3:$F$99980,Produccion_UO!$K1182,Resultados_Dic3!$D$3:$D$99980,Produccion_UO!$K$1131,Resultados_Dic3!$E$3:$E$99980,Produccion_UO!$J1182,Resultados_Dic3!$A$3:$A$99980,Produccion_UO!$H1182)*$J$1178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V1182" s="22">
        <f>+SUMIFS(Resultados_Dic3!Q$3:Q$99980,Resultados_Dic3!$F$3:$F$99980,Produccion_UO!$K1182,Resultados_Dic3!$D$3:$D$99980,Produccion_UO!$K$1131,Resultados_Dic3!$E$3:$E$99980,Produccion_UO!$J1182,Resultados_Dic3!$A$3:$A$99980,Produccion_UO!$H1182)*$J$1178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W1182" s="22">
        <f>+SUMIFS(Resultados_Dic3!R$3:R$99980,Resultados_Dic3!$F$3:$F$99980,Produccion_UO!$K1182,Resultados_Dic3!$D$3:$D$99980,Produccion_UO!$K$1131,Resultados_Dic3!$E$3:$E$99980,Produccion_UO!$J1182,Resultados_Dic3!$A$3:$A$99980,Produccion_UO!$H1182)*$J$1178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X1182" s="22">
        <f>+SUMIFS(Resultados_Dic3!S$3:S$99980,Resultados_Dic3!$F$3:$F$99980,Produccion_UO!$K1182,Resultados_Dic3!$D$3:$D$99980,Produccion_UO!$K$1131,Resultados_Dic3!$E$3:$E$99980,Produccion_UO!$J1182,Resultados_Dic3!$A$3:$A$99980,Produccion_UO!$H1182)*$J$1178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Y1182" s="22">
        <f>+SUMIFS(Resultados_Dic3!T$3:T$99980,Resultados_Dic3!$F$3:$F$99980,Produccion_UO!$K1182,Resultados_Dic3!$D$3:$D$99980,Produccion_UO!$K$1131,Resultados_Dic3!$E$3:$E$99980,Produccion_UO!$J1182,Resultados_Dic3!$A$3:$A$99980,Produccion_UO!$H1182)*$J$1178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Z1182" s="22">
        <f>+SUMIFS(Resultados_Dic3!U$3:U$99980,Resultados_Dic3!$F$3:$F$99980,Produccion_UO!$K1182,Resultados_Dic3!$D$3:$D$99980,Produccion_UO!$K$1131,Resultados_Dic3!$E$3:$E$99980,Produccion_UO!$J1182,Resultados_Dic3!$A$3:$A$99980,Produccion_UO!$H1182)*$J$1178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A1182" s="22">
        <f>+SUMIFS(Resultados_Dic3!V$3:V$99980,Resultados_Dic3!$F$3:$F$99980,Produccion_UO!$K1182,Resultados_Dic3!$D$3:$D$99980,Produccion_UO!$K$1131,Resultados_Dic3!$E$3:$E$99980,Produccion_UO!$J1182,Resultados_Dic3!$A$3:$A$99980,Produccion_UO!$H1182)*$J$1178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B1182" s="22">
        <f>+SUMIFS(Resultados_Dic3!W$3:W$99980,Resultados_Dic3!$F$3:$F$99980,Produccion_UO!$K1182,Resultados_Dic3!$D$3:$D$99980,Produccion_UO!$K$1131,Resultados_Dic3!$E$3:$E$99980,Produccion_UO!$J1182,Resultados_Dic3!$A$3:$A$99980,Produccion_UO!$H1182)*$J$1178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C1182" s="22">
        <f>+SUMIFS(Resultados_Dic3!X$3:X$99980,Resultados_Dic3!$F$3:$F$99980,Produccion_UO!$K1182,Resultados_Dic3!$D$3:$D$99980,Produccion_UO!$K$1131,Resultados_Dic3!$E$3:$E$99980,Produccion_UO!$J1182,Resultados_Dic3!$A$3:$A$99980,Produccion_UO!$H1182)*$J$1178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D1182" s="22">
        <f>+SUMIFS(Resultados_Dic3!Y$3:Y$99980,Resultados_Dic3!$F$3:$F$99980,Produccion_UO!$K1182,Resultados_Dic3!$D$3:$D$99980,Produccion_UO!$K$1131,Resultados_Dic3!$E$3:$E$99980,Produccion_UO!$J1182,Resultados_Dic3!$A$3:$A$99980,Produccion_UO!$H1182)*$J$1178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E1182" s="22">
        <f>+SUMIFS(Resultados_Dic3!Z$3:Z$99980,Resultados_Dic3!$F$3:$F$99980,Produccion_UO!$K1182,Resultados_Dic3!$D$3:$D$99980,Produccion_UO!$K$1131,Resultados_Dic3!$E$3:$E$99980,Produccion_UO!$J1182,Resultados_Dic3!$A$3:$A$99980,Produccion_UO!$H1182)*$J$1178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F1182" s="22">
        <f>+SUMIFS(Resultados_Dic3!AA$3:AA$99980,Resultados_Dic3!$F$3:$F$99980,Produccion_UO!$K1182,Resultados_Dic3!$D$3:$D$99980,Produccion_UO!$K$1131,Resultados_Dic3!$E$3:$E$99980,Produccion_UO!$J1182,Resultados_Dic3!$A$3:$A$99980,Produccion_UO!$H1182)*$J$1178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G1182" s="22">
        <f>+SUMIFS(Resultados_Dic3!AB$3:AB$99980,Resultados_Dic3!$F$3:$F$99980,Produccion_UO!$K1182,Resultados_Dic3!$D$3:$D$99980,Produccion_UO!$K$1131,Resultados_Dic3!$E$3:$E$99980,Produccion_UO!$J1182,Resultados_Dic3!$A$3:$A$99980,Produccion_UO!$H1182)*$J$1178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H1182" s="22">
        <f>+SUMIFS(Resultados_Dic3!AC$3:AC$99980,Resultados_Dic3!$F$3:$F$99980,Produccion_UO!$K1182,Resultados_Dic3!$D$3:$D$99980,Produccion_UO!$K$1131,Resultados_Dic3!$E$3:$E$99980,Produccion_UO!$J1182,Resultados_Dic3!$A$3:$A$99980,Produccion_UO!$H1182)*$J$1178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I1182" s="22">
        <f>+SUMIFS(Resultados_Dic3!AD$3:AD$99980,Resultados_Dic3!$F$3:$F$99980,Produccion_UO!$K1182,Resultados_Dic3!$D$3:$D$99980,Produccion_UO!$K$1131,Resultados_Dic3!$E$3:$E$99980,Produccion_UO!$J1182,Resultados_Dic3!$A$3:$A$99980,Produccion_UO!$H1182)*$J$1178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J1182" s="22">
        <f>+SUMIFS(Resultados_Dic3!AE$3:AE$99980,Resultados_Dic3!$F$3:$F$99980,Produccion_UO!$K1182,Resultados_Dic3!$D$3:$D$99980,Produccion_UO!$K$1131,Resultados_Dic3!$E$3:$E$99980,Produccion_UO!$J1182,Resultados_Dic3!$A$3:$A$99980,Produccion_UO!$H1182)*$J$1178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K1182" s="22">
        <f>+SUMIFS(Resultados_Dic3!AF$3:AF$99980,Resultados_Dic3!$F$3:$F$99980,Produccion_UO!$K1182,Resultados_Dic3!$D$3:$D$99980,Produccion_UO!$K$1131,Resultados_Dic3!$E$3:$E$99980,Produccion_UO!$J1182,Resultados_Dic3!$A$3:$A$99980,Produccion_UO!$H1182)*$J$1178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L1182" s="22">
        <f>+SUMIFS(Resultados_Dic3!AG$3:AG$99980,Resultados_Dic3!$F$3:$F$99980,Produccion_UO!$K1182,Resultados_Dic3!$D$3:$D$99980,Produccion_UO!$K$1131,Resultados_Dic3!$E$3:$E$99980,Produccion_UO!$J1182,Resultados_Dic3!$A$3:$A$99980,Produccion_UO!$H1182)*$J$1178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M1182" s="22">
        <f>+SUMIFS(Resultados_Dic3!AH$3:AH$99980,Resultados_Dic3!$F$3:$F$99980,Produccion_UO!$K1182,Resultados_Dic3!$D$3:$D$99980,Produccion_UO!$K$1131,Resultados_Dic3!$E$3:$E$99980,Produccion_UO!$J1182,Resultados_Dic3!$A$3:$A$99980,Produccion_UO!$H1182)*$J$1178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N1182" s="22">
        <f>+SUMIFS(Resultados_Dic3!AI$3:AI$99980,Resultados_Dic3!$F$3:$F$99980,Produccion_UO!$K1182,Resultados_Dic3!$D$3:$D$99980,Produccion_UO!$K$1131,Resultados_Dic3!$E$3:$E$99980,Produccion_UO!$J1182,Resultados_Dic3!$A$3:$A$99980,Produccion_UO!$H1182)*$J$1178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O1182" s="22">
        <f>+SUMIFS(Resultados_Dic3!AJ$3:AJ$99980,Resultados_Dic3!$F$3:$F$99980,Produccion_UO!$K1182,Resultados_Dic3!$D$3:$D$99980,Produccion_UO!$K$1131,Resultados_Dic3!$E$3:$E$99980,Produccion_UO!$J1182,Resultados_Dic3!$A$3:$A$99980,Produccion_UO!$H1182)*$J$1178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P1182" s="22">
        <f>+SUMIFS(Resultados_Dic3!AK$3:AK$99980,Resultados_Dic3!$F$3:$F$99980,Produccion_UO!$K1182,Resultados_Dic3!$D$3:$D$99980,Produccion_UO!$K$1131,Resultados_Dic3!$E$3:$E$99980,Produccion_UO!$J1182,Resultados_Dic3!$A$3:$A$99980,Produccion_UO!$H1182)*$J$1178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Q1182" s="22">
        <f>+SUMIFS(Resultados_Dic3!AL$3:AL$99980,Resultados_Dic3!$F$3:$F$99980,Produccion_UO!$K1182,Resultados_Dic3!$D$3:$D$99980,Produccion_UO!$K$1131,Resultados_Dic3!$E$3:$E$99980,Produccion_UO!$J1182,Resultados_Dic3!$A$3:$A$99980,Produccion_UO!$H1182)*$J$1178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R1182" s="22">
        <f>+SUMIFS(Resultados_Dic3!AM$3:AM$99980,Resultados_Dic3!$F$3:$F$99980,Produccion_UO!$K1182,Resultados_Dic3!$D$3:$D$99980,Produccion_UO!$K$1131,Resultados_Dic3!$E$3:$E$99980,Produccion_UO!$J1182,Resultados_Dic3!$A$3:$A$99980,Produccion_UO!$H1182)*$J$1178</f>
        <v>11.827673799517203</v>
      </c>
    </row>
    <row r="1183" spans="6:44" x14ac:dyDescent="0.25">
      <c r="H1183" s="17" t="str">
        <f t="shared" si="395"/>
        <v>DIC5</v>
      </c>
      <c r="I1183" s="24"/>
      <c r="J1183" s="24" t="s">
        <v>41</v>
      </c>
      <c r="K1183" s="315" t="s">
        <v>271</v>
      </c>
      <c r="L1183" s="316" t="s">
        <v>271</v>
      </c>
      <c r="M1183" s="22">
        <f>+SUMIFS(Resultados_Dic3!H$3:H$99980,Resultados_Dic3!$F$3:$F$99980,Produccion_UO!$K1183,Resultados_Dic3!$D$3:$D$99980,Produccion_UO!$K$1131,Resultados_Dic3!$E$3:$E$99980,Produccion_UO!$J1183,Resultados_Dic3!$A$3:$A$99980,Produccion_UO!$H1183)*$J$1178</f>
        <v>18.773532450215747</v>
      </c>
      <c r="N1183" s="22">
        <f>+SUMIFS(Resultados_Dic3!I$3:I$99980,Resultados_Dic3!$F$3:$F$99980,Produccion_UO!$K1183,Resultados_Dic3!$D$3:$D$99980,Produccion_UO!$K$1131,Resultados_Dic3!$E$3:$E$99980,Produccion_UO!$J1183,Resultados_Dic3!$A$3:$A$99980,Produccion_UO!$H1183)*$J$1178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O1183" s="22">
        <f>+SUMIFS(Resultados_Dic3!J$3:J$99980,Resultados_Dic3!$F$3:$F$99980,Produccion_UO!$K1183,Resultados_Dic3!$D$3:$D$99980,Produccion_UO!$K$1131,Resultados_Dic3!$E$3:$E$99980,Produccion_UO!$J1183,Resultados_Dic3!$A$3:$A$99980,Produccion_UO!$H1183)*$J$1178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P1183" s="22">
        <f>+SUMIFS(Resultados_Dic3!K$3:K$99980,Resultados_Dic3!$F$3:$F$99980,Produccion_UO!$K1183,Resultados_Dic3!$D$3:$D$99980,Produccion_UO!$K$1131,Resultados_Dic3!$E$3:$E$99980,Produccion_UO!$J1183,Resultados_Dic3!$A$3:$A$99980,Produccion_UO!$H1183)*$J$1178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Q1183" s="22">
        <f>+SUMIFS(Resultados_Dic3!L$3:L$99980,Resultados_Dic3!$F$3:$F$99980,Produccion_UO!$K1183,Resultados_Dic3!$D$3:$D$99980,Produccion_UO!$K$1131,Resultados_Dic3!$E$3:$E$99980,Produccion_UO!$J1183,Resultados_Dic3!$A$3:$A$99980,Produccion_UO!$H1183)*$J$1178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R1183" s="22">
        <f>+SUMIFS(Resultados_Dic3!M$3:M$99980,Resultados_Dic3!$F$3:$F$99980,Produccion_UO!$K1183,Resultados_Dic3!$D$3:$D$99980,Produccion_UO!$K$1131,Resultados_Dic3!$E$3:$E$99980,Produccion_UO!$J1183,Resultados_Dic3!$A$3:$A$99980,Produccion_UO!$H1183)*$J$1178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S1183" s="22">
        <f>+SUMIFS(Resultados_Dic3!N$3:N$99980,Resultados_Dic3!$F$3:$F$99980,Produccion_UO!$K1183,Resultados_Dic3!$D$3:$D$99980,Produccion_UO!$K$1131,Resultados_Dic3!$E$3:$E$99980,Produccion_UO!$J1183,Resultados_Dic3!$A$3:$A$99980,Produccion_UO!$H1183)*$J$1178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T1183" s="22">
        <f>+SUMIFS(Resultados_Dic3!O$3:O$99980,Resultados_Dic3!$F$3:$F$99980,Produccion_UO!$K1183,Resultados_Dic3!$D$3:$D$99980,Produccion_UO!$K$1131,Resultados_Dic3!$E$3:$E$99980,Produccion_UO!$J1183,Resultados_Dic3!$A$3:$A$99980,Produccion_UO!$H1183)*$J$1178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U1183" s="22">
        <f>+SUMIFS(Resultados_Dic3!P$3:P$99980,Resultados_Dic3!$F$3:$F$99980,Produccion_UO!$K1183,Resultados_Dic3!$D$3:$D$99980,Produccion_UO!$K$1131,Resultados_Dic3!$E$3:$E$99980,Produccion_UO!$J1183,Resultados_Dic3!$A$3:$A$99980,Produccion_UO!$H1183)*$J$1178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V1183" s="22">
        <f>+SUMIFS(Resultados_Dic3!Q$3:Q$99980,Resultados_Dic3!$F$3:$F$99980,Produccion_UO!$K1183,Resultados_Dic3!$D$3:$D$99980,Produccion_UO!$K$1131,Resultados_Dic3!$E$3:$E$99980,Produccion_UO!$J1183,Resultados_Dic3!$A$3:$A$99980,Produccion_UO!$H1183)*$J$1178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W1183" s="22">
        <f>+SUMIFS(Resultados_Dic3!R$3:R$99980,Resultados_Dic3!$F$3:$F$99980,Produccion_UO!$K1183,Resultados_Dic3!$D$3:$D$99980,Produccion_UO!$K$1131,Resultados_Dic3!$E$3:$E$99980,Produccion_UO!$J1183,Resultados_Dic3!$A$3:$A$99980,Produccion_UO!$H1183)*$J$1178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X1183" s="22">
        <f>+SUMIFS(Resultados_Dic3!S$3:S$99980,Resultados_Dic3!$F$3:$F$99980,Produccion_UO!$K1183,Resultados_Dic3!$D$3:$D$99980,Produccion_UO!$K$1131,Resultados_Dic3!$E$3:$E$99980,Produccion_UO!$J1183,Resultados_Dic3!$A$3:$A$99980,Produccion_UO!$H1183)*$J$1178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Y1183" s="22">
        <f>+SUMIFS(Resultados_Dic3!T$3:T$99980,Resultados_Dic3!$F$3:$F$99980,Produccion_UO!$K1183,Resultados_Dic3!$D$3:$D$99980,Produccion_UO!$K$1131,Resultados_Dic3!$E$3:$E$99980,Produccion_UO!$J1183,Resultados_Dic3!$A$3:$A$99980,Produccion_UO!$H1183)*$J$1178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Z1183" s="22">
        <f>+SUMIFS(Resultados_Dic3!U$3:U$99980,Resultados_Dic3!$F$3:$F$99980,Produccion_UO!$K1183,Resultados_Dic3!$D$3:$D$99980,Produccion_UO!$K$1131,Resultados_Dic3!$E$3:$E$99980,Produccion_UO!$J1183,Resultados_Dic3!$A$3:$A$99980,Produccion_UO!$H1183)*$J$1178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A1183" s="22">
        <f>+SUMIFS(Resultados_Dic3!V$3:V$99980,Resultados_Dic3!$F$3:$F$99980,Produccion_UO!$K1183,Resultados_Dic3!$D$3:$D$99980,Produccion_UO!$K$1131,Resultados_Dic3!$E$3:$E$99980,Produccion_UO!$J1183,Resultados_Dic3!$A$3:$A$99980,Produccion_UO!$H1183)*$J$1178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B1183" s="22">
        <f>+SUMIFS(Resultados_Dic3!W$3:W$99980,Resultados_Dic3!$F$3:$F$99980,Produccion_UO!$K1183,Resultados_Dic3!$D$3:$D$99980,Produccion_UO!$K$1131,Resultados_Dic3!$E$3:$E$99980,Produccion_UO!$J1183,Resultados_Dic3!$A$3:$A$99980,Produccion_UO!$H1183)*$J$1178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C1183" s="22">
        <f>+SUMIFS(Resultados_Dic3!X$3:X$99980,Resultados_Dic3!$F$3:$F$99980,Produccion_UO!$K1183,Resultados_Dic3!$D$3:$D$99980,Produccion_UO!$K$1131,Resultados_Dic3!$E$3:$E$99980,Produccion_UO!$J1183,Resultados_Dic3!$A$3:$A$99980,Produccion_UO!$H1183)*$J$1178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D1183" s="22">
        <f>+SUMIFS(Resultados_Dic3!Y$3:Y$99980,Resultados_Dic3!$F$3:$F$99980,Produccion_UO!$K1183,Resultados_Dic3!$D$3:$D$99980,Produccion_UO!$K$1131,Resultados_Dic3!$E$3:$E$99980,Produccion_UO!$J1183,Resultados_Dic3!$A$3:$A$99980,Produccion_UO!$H1183)*$J$1178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E1183" s="22">
        <f>+SUMIFS(Resultados_Dic3!Z$3:Z$99980,Resultados_Dic3!$F$3:$F$99980,Produccion_UO!$K1183,Resultados_Dic3!$D$3:$D$99980,Produccion_UO!$K$1131,Resultados_Dic3!$E$3:$E$99980,Produccion_UO!$J1183,Resultados_Dic3!$A$3:$A$99980,Produccion_UO!$H1183)*$J$1178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F1183" s="22">
        <f>+SUMIFS(Resultados_Dic3!AA$3:AA$99980,Resultados_Dic3!$F$3:$F$99980,Produccion_UO!$K1183,Resultados_Dic3!$D$3:$D$99980,Produccion_UO!$K$1131,Resultados_Dic3!$E$3:$E$99980,Produccion_UO!$J1183,Resultados_Dic3!$A$3:$A$99980,Produccion_UO!$H1183)*$J$1178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G1183" s="22">
        <f>+SUMIFS(Resultados_Dic3!AB$3:AB$99980,Resultados_Dic3!$F$3:$F$99980,Produccion_UO!$K1183,Resultados_Dic3!$D$3:$D$99980,Produccion_UO!$K$1131,Resultados_Dic3!$E$3:$E$99980,Produccion_UO!$J1183,Resultados_Dic3!$A$3:$A$99980,Produccion_UO!$H1183)*$J$1178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H1183" s="22">
        <f>+SUMIFS(Resultados_Dic3!AC$3:AC$99980,Resultados_Dic3!$F$3:$F$99980,Produccion_UO!$K1183,Resultados_Dic3!$D$3:$D$99980,Produccion_UO!$K$1131,Resultados_Dic3!$E$3:$E$99980,Produccion_UO!$J1183,Resultados_Dic3!$A$3:$A$99980,Produccion_UO!$H1183)*$J$1178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I1183" s="22">
        <f>+SUMIFS(Resultados_Dic3!AD$3:AD$99980,Resultados_Dic3!$F$3:$F$99980,Produccion_UO!$K1183,Resultados_Dic3!$D$3:$D$99980,Produccion_UO!$K$1131,Resultados_Dic3!$E$3:$E$99980,Produccion_UO!$J1183,Resultados_Dic3!$A$3:$A$99980,Produccion_UO!$H1183)*$J$1178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J1183" s="22">
        <f>+SUMIFS(Resultados_Dic3!AE$3:AE$99980,Resultados_Dic3!$F$3:$F$99980,Produccion_UO!$K1183,Resultados_Dic3!$D$3:$D$99980,Produccion_UO!$K$1131,Resultados_Dic3!$E$3:$E$99980,Produccion_UO!$J1183,Resultados_Dic3!$A$3:$A$99980,Produccion_UO!$H1183)*$J$1178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K1183" s="22">
        <f>+SUMIFS(Resultados_Dic3!AF$3:AF$99980,Resultados_Dic3!$F$3:$F$99980,Produccion_UO!$K1183,Resultados_Dic3!$D$3:$D$99980,Produccion_UO!$K$1131,Resultados_Dic3!$E$3:$E$99980,Produccion_UO!$J1183,Resultados_Dic3!$A$3:$A$99980,Produccion_UO!$H1183)*$J$1178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L1183" s="22">
        <f>+SUMIFS(Resultados_Dic3!AG$3:AG$99980,Resultados_Dic3!$F$3:$F$99980,Produccion_UO!$K1183,Resultados_Dic3!$D$3:$D$99980,Produccion_UO!$K$1131,Resultados_Dic3!$E$3:$E$99980,Produccion_UO!$J1183,Resultados_Dic3!$A$3:$A$99980,Produccion_UO!$H1183)*$J$1178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M1183" s="22">
        <f>+SUMIFS(Resultados_Dic3!AH$3:AH$99980,Resultados_Dic3!$F$3:$F$99980,Produccion_UO!$K1183,Resultados_Dic3!$D$3:$D$99980,Produccion_UO!$K$1131,Resultados_Dic3!$E$3:$E$99980,Produccion_UO!$J1183,Resultados_Dic3!$A$3:$A$99980,Produccion_UO!$H1183)*$J$1178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N1183" s="22">
        <f>+SUMIFS(Resultados_Dic3!AI$3:AI$99980,Resultados_Dic3!$F$3:$F$99980,Produccion_UO!$K1183,Resultados_Dic3!$D$3:$D$99980,Produccion_UO!$K$1131,Resultados_Dic3!$E$3:$E$99980,Produccion_UO!$J1183,Resultados_Dic3!$A$3:$A$99980,Produccion_UO!$H1183)*$J$1178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O1183" s="22">
        <f>+SUMIFS(Resultados_Dic3!AJ$3:AJ$99980,Resultados_Dic3!$F$3:$F$99980,Produccion_UO!$K1183,Resultados_Dic3!$D$3:$D$99980,Produccion_UO!$K$1131,Resultados_Dic3!$E$3:$E$99980,Produccion_UO!$J1183,Resultados_Dic3!$A$3:$A$99980,Produccion_UO!$H1183)*$J$1178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P1183" s="22">
        <f>+SUMIFS(Resultados_Dic3!AK$3:AK$99980,Resultados_Dic3!$F$3:$F$99980,Produccion_UO!$K1183,Resultados_Dic3!$D$3:$D$99980,Produccion_UO!$K$1131,Resultados_Dic3!$E$3:$E$99980,Produccion_UO!$J1183,Resultados_Dic3!$A$3:$A$99980,Produccion_UO!$H1183)*$J$1178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Q1183" s="22">
        <f>+SUMIFS(Resultados_Dic3!AL$3:AL$99980,Resultados_Dic3!$F$3:$F$99980,Produccion_UO!$K1183,Resultados_Dic3!$D$3:$D$99980,Produccion_UO!$K$1131,Resultados_Dic3!$E$3:$E$99980,Produccion_UO!$J1183,Resultados_Dic3!$A$3:$A$99980,Produccion_UO!$H1183)*$J$1178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R1183" s="22">
        <f>+SUMIFS(Resultados_Dic3!AM$3:AM$99980,Resultados_Dic3!$F$3:$F$99980,Produccion_UO!$K1183,Resultados_Dic3!$D$3:$D$99980,Produccion_UO!$K$1131,Resultados_Dic3!$E$3:$E$99980,Produccion_UO!$J1183,Resultados_Dic3!$A$3:$A$99980,Produccion_UO!$H1183)*$J$1178</f>
        <v>21.470188072067419</v>
      </c>
    </row>
    <row r="1184" spans="6:44" x14ac:dyDescent="0.25">
      <c r="H1184" s="17" t="str">
        <f t="shared" si="395"/>
        <v>DIC5</v>
      </c>
      <c r="K1184" s="317" t="s">
        <v>820</v>
      </c>
      <c r="L1184" s="313" t="s">
        <v>819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0</v>
      </c>
      <c r="X1184" s="22">
        <v>0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  <c r="AG1184" s="22">
        <v>0</v>
      </c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0</v>
      </c>
      <c r="AN1184" s="22">
        <v>0</v>
      </c>
      <c r="AO1184" s="22">
        <v>0</v>
      </c>
      <c r="AP1184" s="22">
        <v>0</v>
      </c>
      <c r="AQ1184" s="22">
        <v>0</v>
      </c>
      <c r="AR1184" s="22">
        <v>0</v>
      </c>
    </row>
    <row r="1185" spans="6:44" x14ac:dyDescent="0.25">
      <c r="H1185" s="17" t="str">
        <f t="shared" si="395"/>
        <v>DIC5</v>
      </c>
      <c r="J1185" s="24" t="s">
        <v>69</v>
      </c>
      <c r="K1185" s="317" t="s">
        <v>248</v>
      </c>
      <c r="L1185" s="313" t="s">
        <v>698</v>
      </c>
      <c r="M1185" s="22">
        <f>+SUMIFS(Resultados_Dic3!H$3:H$99980,Resultados_Dic3!$F$3:$F$99980,Produccion_UO!$K1185,Resultados_Dic3!$D$3:$D$99980,Produccion_UO!$K$1131,Resultados_Dic3!$E$3:$E$99980,Produccion_UO!$J1185,Resultados_Dic3!$A$3:$A$99980,Produccion_UO!$H1185)*$J$1178</f>
        <v>34.395195300002854</v>
      </c>
      <c r="N1185" s="22">
        <f>+SUMIFS(Resultados_Dic3!I$3:I$99980,Resultados_Dic3!$F$3:$F$99980,Produccion_UO!$K1185,Resultados_Dic3!$D$3:$D$99980,Produccion_UO!$K$1131,Resultados_Dic3!$E$3:$E$99980,Produccion_UO!$J1185,Resultados_Dic3!$A$3:$A$99980,Produccion_UO!$H1185)*$J$1178</f>
        <v>34.715295349445832</v>
      </c>
      <c r="O1185" s="22">
        <f>+SUMIFS(Resultados_Dic3!J$3:J$99980,Resultados_Dic3!$F$3:$F$99980,Produccion_UO!$K1185,Resultados_Dic3!$D$3:$D$99980,Produccion_UO!$K$1131,Resultados_Dic3!$E$3:$E$99980,Produccion_UO!$J1185,Resultados_Dic3!$A$3:$A$99980,Produccion_UO!$H1185)*$J$1178</f>
        <v>36.417891919095489</v>
      </c>
      <c r="P1185" s="22">
        <f>+SUMIFS(Resultados_Dic3!K$3:K$99980,Resultados_Dic3!$F$3:$F$99980,Produccion_UO!$K1185,Resultados_Dic3!$D$3:$D$99980,Produccion_UO!$K$1131,Resultados_Dic3!$E$3:$E$99980,Produccion_UO!$J1185,Resultados_Dic3!$A$3:$A$99980,Produccion_UO!$H1185)*$J$1178</f>
        <v>38.161072820329643</v>
      </c>
      <c r="Q1185" s="22">
        <f>+SUMIFS(Resultados_Dic3!L$3:L$99980,Resultados_Dic3!$F$3:$F$99980,Produccion_UO!$K1185,Resultados_Dic3!$D$3:$D$99980,Produccion_UO!$K$1131,Resultados_Dic3!$E$3:$E$99980,Produccion_UO!$J1185,Resultados_Dic3!$A$3:$A$99980,Produccion_UO!$H1185)*$J$1178</f>
        <v>39.944838053148246</v>
      </c>
      <c r="R1185" s="22">
        <f>+SUMIFS(Resultados_Dic3!M$3:M$99980,Resultados_Dic3!$F$3:$F$99980,Produccion_UO!$K1185,Resultados_Dic3!$D$3:$D$99980,Produccion_UO!$K$1131,Resultados_Dic3!$E$3:$E$99980,Produccion_UO!$J1185,Resultados_Dic3!$A$3:$A$99980,Produccion_UO!$H1185)*$J$1178</f>
        <v>41.769187617551296</v>
      </c>
      <c r="S1185" s="22">
        <f>+SUMIFS(Resultados_Dic3!N$3:N$99980,Resultados_Dic3!$F$3:$F$99980,Produccion_UO!$K1185,Resultados_Dic3!$D$3:$D$99980,Produccion_UO!$K$1131,Resultados_Dic3!$E$3:$E$99980,Produccion_UO!$J1185,Resultados_Dic3!$A$3:$A$99980,Produccion_UO!$H1185)*$J$1178</f>
        <v>43.634121513538844</v>
      </c>
      <c r="T1185" s="22">
        <f>+SUMIFS(Resultados_Dic3!O$3:O$99980,Resultados_Dic3!$F$3:$F$99980,Produccion_UO!$K1185,Resultados_Dic3!$D$3:$D$99980,Produccion_UO!$K$1131,Resultados_Dic3!$E$3:$E$99980,Produccion_UO!$J1185,Resultados_Dic3!$A$3:$A$99980,Produccion_UO!$H1185)*$J$1178</f>
        <v>45.463734402011582</v>
      </c>
      <c r="U1185" s="22">
        <f>+SUMIFS(Resultados_Dic3!P$3:P$99980,Resultados_Dic3!$F$3:$F$99980,Produccion_UO!$K1185,Resultados_Dic3!$D$3:$D$99980,Produccion_UO!$K$1131,Resultados_Dic3!$E$3:$E$99980,Produccion_UO!$J1185,Resultados_Dic3!$A$3:$A$99980,Produccion_UO!$H1185)*$J$1178</f>
        <v>47.328969837319086</v>
      </c>
      <c r="V1185" s="22">
        <f>+SUMIFS(Resultados_Dic3!Q$3:Q$99980,Resultados_Dic3!$F$3:$F$99980,Produccion_UO!$K1185,Resultados_Dic3!$D$3:$D$99980,Produccion_UO!$K$1131,Resultados_Dic3!$E$3:$E$99980,Produccion_UO!$J1185,Resultados_Dic3!$A$3:$A$99980,Produccion_UO!$H1185)*$J$1178</f>
        <v>49.22982781946137</v>
      </c>
      <c r="W1185" s="22">
        <f>+SUMIFS(Resultados_Dic3!R$3:R$99980,Resultados_Dic3!$F$3:$F$99980,Produccion_UO!$K1185,Resultados_Dic3!$D$3:$D$99980,Produccion_UO!$K$1131,Resultados_Dic3!$E$3:$E$99980,Produccion_UO!$J1185,Resultados_Dic3!$A$3:$A$99980,Produccion_UO!$H1185)*$J$1178</f>
        <v>51.16630834843842</v>
      </c>
      <c r="X1185" s="22">
        <f>+SUMIFS(Resultados_Dic3!S$3:S$99980,Resultados_Dic3!$F$3:$F$99980,Produccion_UO!$K1185,Resultados_Dic3!$D$3:$D$99980,Produccion_UO!$K$1131,Resultados_Dic3!$E$3:$E$99980,Produccion_UO!$J1185,Resultados_Dic3!$A$3:$A$99980,Produccion_UO!$H1185)*$J$1178</f>
        <v>53.138411424250251</v>
      </c>
      <c r="Y1185" s="22">
        <f>+SUMIFS(Resultados_Dic3!T$3:T$99980,Resultados_Dic3!$F$3:$F$99980,Produccion_UO!$K1185,Resultados_Dic3!$D$3:$D$99980,Produccion_UO!$K$1131,Resultados_Dic3!$E$3:$E$99980,Produccion_UO!$J1185,Resultados_Dic3!$A$3:$A$99980,Produccion_UO!$H1185)*$J$1178</f>
        <v>55.181338874566855</v>
      </c>
      <c r="Z1185" s="22">
        <f>+SUMIFS(Resultados_Dic3!U$3:U$99980,Resultados_Dic3!$F$3:$F$99980,Produccion_UO!$K1185,Resultados_Dic3!$D$3:$D$99980,Produccion_UO!$K$1131,Resultados_Dic3!$E$3:$E$99980,Produccion_UO!$J1185,Resultados_Dic3!$A$3:$A$99980,Produccion_UO!$H1185)*$J$1178</f>
        <v>57.255194770274557</v>
      </c>
      <c r="AA1185" s="22">
        <f>+SUMIFS(Resultados_Dic3!V$3:V$99980,Resultados_Dic3!$F$3:$F$99980,Produccion_UO!$K1185,Resultados_Dic3!$D$3:$D$99980,Produccion_UO!$K$1131,Resultados_Dic3!$E$3:$E$99980,Produccion_UO!$J1185,Resultados_Dic3!$A$3:$A$99980,Produccion_UO!$H1185)*$J$1178</f>
        <v>59.359979111373647</v>
      </c>
      <c r="AB1185" s="22">
        <f>+SUMIFS(Resultados_Dic3!W$3:W$99980,Resultados_Dic3!$F$3:$F$99980,Produccion_UO!$K1185,Resultados_Dic3!$D$3:$D$99980,Produccion_UO!$K$1131,Resultados_Dic3!$E$3:$E$99980,Produccion_UO!$J1185,Resultados_Dic3!$A$3:$A$99980,Produccion_UO!$H1185)*$J$1178</f>
        <v>61.495691897863487</v>
      </c>
      <c r="AC1185" s="22">
        <f>+SUMIFS(Resultados_Dic3!X$3:X$99980,Resultados_Dic3!$F$3:$F$99980,Produccion_UO!$K1185,Resultados_Dic3!$D$3:$D$99980,Produccion_UO!$K$1131,Resultados_Dic3!$E$3:$E$99980,Produccion_UO!$J1185,Resultados_Dic3!$A$3:$A$99980,Produccion_UO!$H1185)*$J$1178</f>
        <v>63.662333129744354</v>
      </c>
      <c r="AD1185" s="22">
        <f>+SUMIFS(Resultados_Dic3!Y$3:Y$99980,Resultados_Dic3!$F$3:$F$99980,Produccion_UO!$K1185,Resultados_Dic3!$D$3:$D$99980,Produccion_UO!$K$1131,Resultados_Dic3!$E$3:$E$99980,Produccion_UO!$J1185,Resultados_Dic3!$A$3:$A$99980,Produccion_UO!$H1185)*$J$1178</f>
        <v>65.960531271670888</v>
      </c>
      <c r="AE1185" s="22">
        <f>+SUMIFS(Resultados_Dic3!Z$3:Z$99980,Resultados_Dic3!$F$3:$F$99980,Produccion_UO!$K1185,Resultados_Dic3!$D$3:$D$99980,Produccion_UO!$K$1131,Resultados_Dic3!$E$3:$E$99980,Produccion_UO!$J1185,Resultados_Dic3!$A$3:$A$99980,Produccion_UO!$H1185)*$J$1178</f>
        <v>68.291476022185392</v>
      </c>
      <c r="AF1185" s="22">
        <f>+SUMIFS(Resultados_Dic3!AA$3:AA$99980,Resultados_Dic3!$F$3:$F$99980,Produccion_UO!$K1185,Resultados_Dic3!$D$3:$D$99980,Produccion_UO!$K$1131,Resultados_Dic3!$E$3:$E$99980,Produccion_UO!$J1185,Resultados_Dic3!$A$3:$A$99980,Produccion_UO!$H1185)*$J$1178</f>
        <v>70.655167381287271</v>
      </c>
      <c r="AG1185" s="22">
        <f>+SUMIFS(Resultados_Dic3!AB$3:AB$99980,Resultados_Dic3!$F$3:$F$99980,Produccion_UO!$K1185,Resultados_Dic3!$D$3:$D$99980,Produccion_UO!$K$1131,Resultados_Dic3!$E$3:$E$99980,Produccion_UO!$J1185,Resultados_Dic3!$A$3:$A$99980,Produccion_UO!$H1185)*$J$1178</f>
        <v>73.051605348976537</v>
      </c>
      <c r="AH1185" s="22">
        <f>+SUMIFS(Resultados_Dic3!AC$3:AC$99980,Resultados_Dic3!$F$3:$F$99980,Produccion_UO!$K1185,Resultados_Dic3!$D$3:$D$99980,Produccion_UO!$K$1131,Resultados_Dic3!$E$3:$E$99980,Produccion_UO!$J1185,Resultados_Dic3!$A$3:$A$99980,Produccion_UO!$H1185)*$J$1178</f>
        <v>75.48078992525376</v>
      </c>
      <c r="AI1185" s="22">
        <f>+SUMIFS(Resultados_Dic3!AD$3:AD$99980,Resultados_Dic3!$F$3:$F$99980,Produccion_UO!$K1185,Resultados_Dic3!$D$3:$D$99980,Produccion_UO!$K$1131,Resultados_Dic3!$E$3:$E$99980,Produccion_UO!$J1185,Resultados_Dic3!$A$3:$A$99980,Produccion_UO!$H1185)*$J$1178</f>
        <v>77.892275381042381</v>
      </c>
      <c r="AJ1185" s="22">
        <f>+SUMIFS(Resultados_Dic3!AE$3:AE$99980,Resultados_Dic3!$F$3:$F$99980,Produccion_UO!$K1185,Resultados_Dic3!$D$3:$D$99980,Produccion_UO!$K$1131,Resultados_Dic3!$E$3:$E$99980,Produccion_UO!$J1185,Resultados_Dic3!$A$3:$A$99980,Produccion_UO!$H1185)*$J$1178</f>
        <v>80.334239497413265</v>
      </c>
      <c r="AK1185" s="22">
        <f>+SUMIFS(Resultados_Dic3!AF$3:AF$99980,Resultados_Dic3!$F$3:$F$99980,Produccion_UO!$K1185,Resultados_Dic3!$D$3:$D$99980,Produccion_UO!$K$1131,Resultados_Dic3!$E$3:$E$99980,Produccion_UO!$J1185,Resultados_Dic3!$A$3:$A$99980,Produccion_UO!$H1185)*$J$1178</f>
        <v>82.806682274366992</v>
      </c>
      <c r="AL1185" s="22">
        <f>+SUMIFS(Resultados_Dic3!AG$3:AG$99980,Resultados_Dic3!$F$3:$F$99980,Produccion_UO!$K1185,Resultados_Dic3!$D$3:$D$99980,Produccion_UO!$K$1131,Resultados_Dic3!$E$3:$E$99980,Produccion_UO!$J1185,Resultados_Dic3!$A$3:$A$99980,Produccion_UO!$H1185)*$J$1178</f>
        <v>85.309603711903577</v>
      </c>
      <c r="AM1185" s="22">
        <f>+SUMIFS(Resultados_Dic3!AH$3:AH$99980,Resultados_Dic3!$F$3:$F$99980,Produccion_UO!$K1185,Resultados_Dic3!$D$3:$D$99980,Produccion_UO!$K$1131,Resultados_Dic3!$E$3:$E$99980,Produccion_UO!$J1185,Resultados_Dic3!$A$3:$A$99980,Produccion_UO!$H1185)*$J$1178</f>
        <v>87.843003810022395</v>
      </c>
      <c r="AN1185" s="22">
        <f>+SUMIFS(Resultados_Dic3!AI$3:AI$99980,Resultados_Dic3!$F$3:$F$99980,Produccion_UO!$K1185,Resultados_Dic3!$D$3:$D$99980,Produccion_UO!$K$1131,Resultados_Dic3!$E$3:$E$99980,Produccion_UO!$J1185,Resultados_Dic3!$A$3:$A$99980,Produccion_UO!$H1185)*$J$1178</f>
        <v>90.265575841420485</v>
      </c>
      <c r="AO1185" s="22">
        <f>+SUMIFS(Resultados_Dic3!AJ$3:AJ$99980,Resultados_Dic3!$F$3:$F$99980,Produccion_UO!$K1185,Resultados_Dic3!$D$3:$D$99980,Produccion_UO!$K$1131,Resultados_Dic3!$E$3:$E$99980,Produccion_UO!$J1185,Resultados_Dic3!$A$3:$A$99980,Produccion_UO!$H1185)*$J$1178</f>
        <v>92.718696484697105</v>
      </c>
      <c r="AP1185" s="22">
        <f>+SUMIFS(Resultados_Dic3!AK$3:AK$99980,Resultados_Dic3!$F$3:$F$99980,Produccion_UO!$K1185,Resultados_Dic3!$D$3:$D$99980,Produccion_UO!$K$1131,Resultados_Dic3!$E$3:$E$99980,Produccion_UO!$J1185,Resultados_Dic3!$A$3:$A$99980,Produccion_UO!$H1185)*$J$1178</f>
        <v>95.202365739852269</v>
      </c>
      <c r="AQ1185" s="22">
        <f>+SUMIFS(Resultados_Dic3!AL$3:AL$99980,Resultados_Dic3!$F$3:$F$99980,Produccion_UO!$K1185,Resultados_Dic3!$D$3:$D$99980,Produccion_UO!$K$1131,Resultados_Dic3!$E$3:$E$99980,Produccion_UO!$J1185,Resultados_Dic3!$A$3:$A$99980,Produccion_UO!$H1185)*$J$1178</f>
        <v>97.716583606885976</v>
      </c>
      <c r="AR1185" s="22">
        <f>+SUMIFS(Resultados_Dic3!AM$3:AM$99980,Resultados_Dic3!$F$3:$F$99980,Produccion_UO!$K1185,Resultados_Dic3!$D$3:$D$99980,Produccion_UO!$K$1131,Resultados_Dic3!$E$3:$E$99980,Produccion_UO!$J1185,Resultados_Dic3!$A$3:$A$99980,Produccion_UO!$H1185)*$J$1178</f>
        <v>100.26135008579821</v>
      </c>
    </row>
    <row r="1187" spans="6:44" s="15" customFormat="1" x14ac:dyDescent="0.25">
      <c r="F1187" s="96"/>
      <c r="H1187" s="12"/>
      <c r="I1187" s="319" t="s">
        <v>513</v>
      </c>
      <c r="J1187" s="115">
        <f>+IF(OR(K1187="OIL",K1187="OIL-eq"),$H$5,IF(K1187="GAS",$H$4,IF(K1187="GSL",$H$8,IF(K1187="DSL",$H$9,IF(K1187="KER",$H$10,IF(K1187="LPG",$H$11,IF(K1187="HFO",$H$12,IF(K1187="AVG",$H$13,IF(K1187="RFG",$H$14,IF(K1187="ELC",$H$15,$H$16))))))))))</f>
        <v>0.67480936635400501</v>
      </c>
      <c r="K1187" s="318" t="s">
        <v>43</v>
      </c>
      <c r="L1187" s="314" t="s">
        <v>43</v>
      </c>
      <c r="M1187" s="135">
        <f>+M1188+M1190-M1189-M1194-M1195+M1193</f>
        <v>0</v>
      </c>
      <c r="N1187" s="135">
        <f>+N1188+N1190-N1189-N1194-N1195+N1193</f>
        <v>3.1974423109204508E-14</v>
      </c>
      <c r="O1187" s="135">
        <f t="shared" ref="O1187:AR1187" si="397">+O1188+O1190-O1189-O1194-O1195+O1193</f>
        <v>3.3750779948604759E-14</v>
      </c>
      <c r="P1187" s="135">
        <f t="shared" si="397"/>
        <v>2.6645352591003757E-14</v>
      </c>
      <c r="Q1187" s="135">
        <f t="shared" si="397"/>
        <v>2.8421709430404007E-14</v>
      </c>
      <c r="R1187" s="135">
        <f t="shared" si="397"/>
        <v>1.4210854715202004E-14</v>
      </c>
      <c r="S1187" s="135">
        <f t="shared" si="397"/>
        <v>0</v>
      </c>
      <c r="T1187" s="135">
        <f t="shared" si="397"/>
        <v>-1.7763568394002505E-14</v>
      </c>
      <c r="U1187" s="135">
        <f t="shared" si="397"/>
        <v>1.0658141036401503E-14</v>
      </c>
      <c r="V1187" s="135">
        <f t="shared" si="397"/>
        <v>-1.3183898417423734E-14</v>
      </c>
      <c r="W1187" s="135">
        <f t="shared" si="397"/>
        <v>-1.3516965324811281E-14</v>
      </c>
      <c r="X1187" s="135">
        <f t="shared" si="397"/>
        <v>-1.5792922525292852E-14</v>
      </c>
      <c r="Y1187" s="135">
        <f t="shared" si="397"/>
        <v>-4.3576253716537394E-15</v>
      </c>
      <c r="Z1187" s="135">
        <f t="shared" si="397"/>
        <v>3.0225821845419887E-14</v>
      </c>
      <c r="AA1187" s="135">
        <f t="shared" si="397"/>
        <v>-1.2180360886571151E-14</v>
      </c>
      <c r="AB1187" s="135">
        <f t="shared" si="397"/>
        <v>4.2632564145606011E-14</v>
      </c>
      <c r="AC1187" s="135">
        <f t="shared" si="397"/>
        <v>4.2632564145606011E-14</v>
      </c>
      <c r="AD1187" s="135">
        <f t="shared" si="397"/>
        <v>-2.4868995751603507E-14</v>
      </c>
      <c r="AE1187" s="135">
        <f t="shared" si="397"/>
        <v>-2.4868995751603507E-14</v>
      </c>
      <c r="AF1187" s="135">
        <f t="shared" si="397"/>
        <v>-2.4868995751603507E-14</v>
      </c>
      <c r="AG1187" s="135">
        <f t="shared" si="397"/>
        <v>3.907985046680551E-14</v>
      </c>
      <c r="AH1187" s="135">
        <f t="shared" si="397"/>
        <v>-2.4868995751603507E-14</v>
      </c>
      <c r="AI1187" s="135">
        <f t="shared" si="397"/>
        <v>4.2632564145606011E-14</v>
      </c>
      <c r="AJ1187" s="135">
        <f t="shared" si="397"/>
        <v>3.907985046680551E-14</v>
      </c>
      <c r="AK1187" s="135">
        <f t="shared" si="397"/>
        <v>4.2632564145606011E-14</v>
      </c>
      <c r="AL1187" s="135">
        <f t="shared" si="397"/>
        <v>3.907985046680551E-14</v>
      </c>
      <c r="AM1187" s="135">
        <f t="shared" si="397"/>
        <v>-2.8421709430404007E-14</v>
      </c>
      <c r="AN1187" s="135">
        <f t="shared" si="397"/>
        <v>-2.8421709430404007E-14</v>
      </c>
      <c r="AO1187" s="135">
        <f t="shared" si="397"/>
        <v>4.2632564145606011E-14</v>
      </c>
      <c r="AP1187" s="135">
        <f t="shared" si="397"/>
        <v>3.907985046680551E-14</v>
      </c>
      <c r="AQ1187" s="135">
        <f t="shared" si="397"/>
        <v>4.2632564145606011E-14</v>
      </c>
      <c r="AR1187" s="135">
        <f t="shared" si="397"/>
        <v>-3.1974423109204508E-14</v>
      </c>
    </row>
    <row r="1188" spans="6:44" x14ac:dyDescent="0.25">
      <c r="H1188" s="17" t="str">
        <f t="shared" ref="H1188:H1195" si="398">+$B$1</f>
        <v>DIC5</v>
      </c>
      <c r="I1188" s="24"/>
      <c r="J1188" s="24" t="s">
        <v>43</v>
      </c>
      <c r="K1188" s="315" t="s">
        <v>192</v>
      </c>
      <c r="L1188" s="230" t="s">
        <v>738</v>
      </c>
      <c r="M1188" s="22">
        <f>+SUMIFS(Resultados_Dic3!H$3:H$99980,Resultados_Dic3!$F$3:$F$99980,Produccion_UO!$K1188,Resultados_Dic3!$D$3:$D$99980,Produccion_UO!$K$1131,Resultados_Dic3!$E$3:$E$99980,Produccion_UO!$J1188,Resultados_Dic3!$A$3:$A$99980,Produccion_UO!$H1188)*$J$1187</f>
        <v>0</v>
      </c>
      <c r="N1188" s="22">
        <f>+SUMIFS(Resultados_Dic3!I$3:I$99980,Resultados_Dic3!$F$3:$F$99980,Produccion_UO!$K1188,Resultados_Dic3!$D$3:$D$99980,Produccion_UO!$K$1131,Resultados_Dic3!$E$3:$E$99980,Produccion_UO!$J1188,Resultados_Dic3!$A$3:$A$99980,Produccion_UO!$H1188)*$J$1187</f>
        <v>0</v>
      </c>
      <c r="O1188" s="22">
        <f>+SUMIFS(Resultados_Dic3!J$3:J$99980,Resultados_Dic3!$F$3:$F$99980,Produccion_UO!$K1188,Resultados_Dic3!$D$3:$D$99980,Produccion_UO!$K$1131,Resultados_Dic3!$E$3:$E$99980,Produccion_UO!$J1188,Resultados_Dic3!$A$3:$A$99980,Produccion_UO!$H1188)*$J$1187</f>
        <v>0</v>
      </c>
      <c r="P1188" s="22">
        <f>+SUMIFS(Resultados_Dic3!K$3:K$99980,Resultados_Dic3!$F$3:$F$99980,Produccion_UO!$K1188,Resultados_Dic3!$D$3:$D$99980,Produccion_UO!$K$1131,Resultados_Dic3!$E$3:$E$99980,Produccion_UO!$J1188,Resultados_Dic3!$A$3:$A$99980,Produccion_UO!$H1188)*$J$1187</f>
        <v>0</v>
      </c>
      <c r="Q1188" s="22">
        <f>+SUMIFS(Resultados_Dic3!L$3:L$99980,Resultados_Dic3!$F$3:$F$99980,Produccion_UO!$K1188,Resultados_Dic3!$D$3:$D$99980,Produccion_UO!$K$1131,Resultados_Dic3!$E$3:$E$99980,Produccion_UO!$J1188,Resultados_Dic3!$A$3:$A$99980,Produccion_UO!$H1188)*$J$1187</f>
        <v>0</v>
      </c>
      <c r="R1188" s="22">
        <f>+SUMIFS(Resultados_Dic3!M$3:M$99980,Resultados_Dic3!$F$3:$F$99980,Produccion_UO!$K1188,Resultados_Dic3!$D$3:$D$99980,Produccion_UO!$K$1131,Resultados_Dic3!$E$3:$E$99980,Produccion_UO!$J1188,Resultados_Dic3!$A$3:$A$99980,Produccion_UO!$H1188)*$J$1187</f>
        <v>0</v>
      </c>
      <c r="S1188" s="22">
        <f>+SUMIFS(Resultados_Dic3!N$3:N$99980,Resultados_Dic3!$F$3:$F$99980,Produccion_UO!$K1188,Resultados_Dic3!$D$3:$D$99980,Produccion_UO!$K$1131,Resultados_Dic3!$E$3:$E$99980,Produccion_UO!$J1188,Resultados_Dic3!$A$3:$A$99980,Produccion_UO!$H1188)*$J$1187</f>
        <v>0</v>
      </c>
      <c r="T1188" s="22">
        <f>+SUMIFS(Resultados_Dic3!O$3:O$99980,Resultados_Dic3!$F$3:$F$99980,Produccion_UO!$K1188,Resultados_Dic3!$D$3:$D$99980,Produccion_UO!$K$1131,Resultados_Dic3!$E$3:$E$99980,Produccion_UO!$J1188,Resultados_Dic3!$A$3:$A$99980,Produccion_UO!$H1188)*$J$1187</f>
        <v>0</v>
      </c>
      <c r="U1188" s="22">
        <f>+SUMIFS(Resultados_Dic3!P$3:P$99980,Resultados_Dic3!$F$3:$F$99980,Produccion_UO!$K1188,Resultados_Dic3!$D$3:$D$99980,Produccion_UO!$K$1131,Resultados_Dic3!$E$3:$E$99980,Produccion_UO!$J1188,Resultados_Dic3!$A$3:$A$99980,Produccion_UO!$H1188)*$J$1187</f>
        <v>7.5617241084886979</v>
      </c>
      <c r="V1188" s="22">
        <f>+SUMIFS(Resultados_Dic3!Q$3:Q$99980,Resultados_Dic3!$F$3:$F$99980,Produccion_UO!$K1188,Resultados_Dic3!$D$3:$D$99980,Produccion_UO!$K$1131,Resultados_Dic3!$E$3:$E$99980,Produccion_UO!$J1188,Resultados_Dic3!$A$3:$A$99980,Produccion_UO!$H1188)*$J$1187</f>
        <v>11.271619005863217</v>
      </c>
      <c r="W1188" s="22">
        <f>+SUMIFS(Resultados_Dic3!R$3:R$99980,Resultados_Dic3!$F$3:$F$99980,Produccion_UO!$K1188,Resultados_Dic3!$D$3:$D$99980,Produccion_UO!$K$1131,Resultados_Dic3!$E$3:$E$99980,Produccion_UO!$J1188,Resultados_Dic3!$A$3:$A$99980,Produccion_UO!$H1188)*$J$1187</f>
        <v>11.653955274315811</v>
      </c>
      <c r="X1188" s="22">
        <f>+SUMIFS(Resultados_Dic3!S$3:S$99980,Resultados_Dic3!$F$3:$F$99980,Produccion_UO!$K1188,Resultados_Dic3!$D$3:$D$99980,Produccion_UO!$K$1131,Resultados_Dic3!$E$3:$E$99980,Produccion_UO!$J1188,Resultados_Dic3!$A$3:$A$99980,Produccion_UO!$H1188)*$J$1187</f>
        <v>11.988732954863082</v>
      </c>
      <c r="Y1188" s="22">
        <f>+SUMIFS(Resultados_Dic3!T$3:T$99980,Resultados_Dic3!$F$3:$F$99980,Produccion_UO!$K1188,Resultados_Dic3!$D$3:$D$99980,Produccion_UO!$K$1131,Resultados_Dic3!$E$3:$E$99980,Produccion_UO!$J1188,Resultados_Dic3!$A$3:$A$99980,Produccion_UO!$H1188)*$J$1187</f>
        <v>12.24913634230616</v>
      </c>
      <c r="Z1188" s="22">
        <f>+SUMIFS(Resultados_Dic3!U$3:U$99980,Resultados_Dic3!$F$3:$F$99980,Produccion_UO!$K1188,Resultados_Dic3!$D$3:$D$99980,Produccion_UO!$K$1131,Resultados_Dic3!$E$3:$E$99980,Produccion_UO!$J1188,Resultados_Dic3!$A$3:$A$99980,Produccion_UO!$H1188)*$J$1187</f>
        <v>12.531306553203322</v>
      </c>
      <c r="AA1188" s="22">
        <f>+SUMIFS(Resultados_Dic3!V$3:V$99980,Resultados_Dic3!$F$3:$F$99980,Produccion_UO!$K1188,Resultados_Dic3!$D$3:$D$99980,Produccion_UO!$K$1131,Resultados_Dic3!$E$3:$E$99980,Produccion_UO!$J1188,Resultados_Dic3!$A$3:$A$99980,Produccion_UO!$H1188)*$J$1187</f>
        <v>12.893616719470813</v>
      </c>
      <c r="AB1188" s="22">
        <f>+SUMIFS(Resultados_Dic3!W$3:W$99980,Resultados_Dic3!$F$3:$F$99980,Produccion_UO!$K1188,Resultados_Dic3!$D$3:$D$99980,Produccion_UO!$K$1131,Resultados_Dic3!$E$3:$E$99980,Produccion_UO!$J1188,Resultados_Dic3!$A$3:$A$99980,Produccion_UO!$H1188)*$J$1187</f>
        <v>13.145699478626831</v>
      </c>
      <c r="AC1188" s="22">
        <f>+SUMIFS(Resultados_Dic3!X$3:X$99980,Resultados_Dic3!$F$3:$F$99980,Produccion_UO!$K1188,Resultados_Dic3!$D$3:$D$99980,Produccion_UO!$K$1131,Resultados_Dic3!$E$3:$E$99980,Produccion_UO!$J1188,Resultados_Dic3!$A$3:$A$99980,Produccion_UO!$H1188)*$J$1187</f>
        <v>13.393437402173291</v>
      </c>
      <c r="AD1188" s="22">
        <f>+SUMIFS(Resultados_Dic3!Y$3:Y$99980,Resultados_Dic3!$F$3:$F$99980,Produccion_UO!$K1188,Resultados_Dic3!$D$3:$D$99980,Produccion_UO!$K$1131,Resultados_Dic3!$E$3:$E$99980,Produccion_UO!$J1188,Resultados_Dic3!$A$3:$A$99980,Produccion_UO!$H1188)*$J$1187</f>
        <v>13.692891671485661</v>
      </c>
      <c r="AE1188" s="22">
        <f>+SUMIFS(Resultados_Dic3!Z$3:Z$99980,Resultados_Dic3!$F$3:$F$99980,Produccion_UO!$K1188,Resultados_Dic3!$D$3:$D$99980,Produccion_UO!$K$1131,Resultados_Dic3!$E$3:$E$99980,Produccion_UO!$J1188,Resultados_Dic3!$A$3:$A$99980,Produccion_UO!$H1188)*$J$1187</f>
        <v>13.993715371362171</v>
      </c>
      <c r="AF1188" s="22">
        <f>+SUMIFS(Resultados_Dic3!AA$3:AA$99980,Resultados_Dic3!$F$3:$F$99980,Produccion_UO!$K1188,Resultados_Dic3!$D$3:$D$99980,Produccion_UO!$K$1131,Resultados_Dic3!$E$3:$E$99980,Produccion_UO!$J1188,Resultados_Dic3!$A$3:$A$99980,Produccion_UO!$H1188)*$J$1187</f>
        <v>14.295908501802822</v>
      </c>
      <c r="AG1188" s="22">
        <f>+SUMIFS(Resultados_Dic3!AB$3:AB$99980,Resultados_Dic3!$F$3:$F$99980,Produccion_UO!$K1188,Resultados_Dic3!$D$3:$D$99980,Produccion_UO!$K$1131,Resultados_Dic3!$E$3:$E$99980,Produccion_UO!$J1188,Resultados_Dic3!$A$3:$A$99980,Produccion_UO!$H1188)*$J$1187</f>
        <v>14.599471062807613</v>
      </c>
      <c r="AH1188" s="22">
        <f>+SUMIFS(Resultados_Dic3!AC$3:AC$99980,Resultados_Dic3!$F$3:$F$99980,Produccion_UO!$K1188,Resultados_Dic3!$D$3:$D$99980,Produccion_UO!$K$1131,Resultados_Dic3!$E$3:$E$99980,Produccion_UO!$J1188,Resultados_Dic3!$A$3:$A$99980,Produccion_UO!$H1188)*$J$1187</f>
        <v>14.904403054376477</v>
      </c>
      <c r="AI1188" s="22">
        <f>+SUMIFS(Resultados_Dic3!AD$3:AD$99980,Resultados_Dic3!$F$3:$F$99980,Produccion_UO!$K1188,Resultados_Dic3!$D$3:$D$99980,Produccion_UO!$K$1131,Resultados_Dic3!$E$3:$E$99980,Produccion_UO!$J1188,Resultados_Dic3!$A$3:$A$99980,Produccion_UO!$H1188)*$J$1187</f>
        <v>15.309690892677914</v>
      </c>
      <c r="AJ1188" s="22">
        <f>+SUMIFS(Resultados_Dic3!AE$3:AE$99980,Resultados_Dic3!$F$3:$F$99980,Produccion_UO!$K1188,Resultados_Dic3!$D$3:$D$99980,Produccion_UO!$K$1131,Resultados_Dic3!$E$3:$E$99980,Produccion_UO!$J1188,Resultados_Dic3!$A$3:$A$99980,Produccion_UO!$H1188)*$J$1187</f>
        <v>15.715324217321548</v>
      </c>
      <c r="AK1188" s="22">
        <f>+SUMIFS(Resultados_Dic3!AF$3:AF$99980,Resultados_Dic3!$F$3:$F$99980,Produccion_UO!$K1188,Resultados_Dic3!$D$3:$D$99980,Produccion_UO!$K$1131,Resultados_Dic3!$E$3:$E$99980,Produccion_UO!$J1188,Resultados_Dic3!$A$3:$A$99980,Produccion_UO!$H1188)*$J$1187</f>
        <v>16.121303028307445</v>
      </c>
      <c r="AL1188" s="22">
        <f>+SUMIFS(Resultados_Dic3!AG$3:AG$99980,Resultados_Dic3!$F$3:$F$99980,Produccion_UO!$K1188,Resultados_Dic3!$D$3:$D$99980,Produccion_UO!$K$1131,Resultados_Dic3!$E$3:$E$99980,Produccion_UO!$J1188,Resultados_Dic3!$A$3:$A$99980,Produccion_UO!$H1188)*$J$1187</f>
        <v>16.527627325635603</v>
      </c>
      <c r="AM1188" s="22">
        <f>+SUMIFS(Resultados_Dic3!AH$3:AH$99980,Resultados_Dic3!$F$3:$F$99980,Produccion_UO!$K1188,Resultados_Dic3!$D$3:$D$99980,Produccion_UO!$K$1131,Resultados_Dic3!$E$3:$E$99980,Produccion_UO!$J1188,Resultados_Dic3!$A$3:$A$99980,Produccion_UO!$H1188)*$J$1187</f>
        <v>16.934297109305959</v>
      </c>
      <c r="AN1188" s="22">
        <f>+SUMIFS(Resultados_Dic3!AI$3:AI$99980,Resultados_Dic3!$F$3:$F$99980,Produccion_UO!$K1188,Resultados_Dic3!$D$3:$D$99980,Produccion_UO!$K$1131,Resultados_Dic3!$E$3:$E$99980,Produccion_UO!$J1188,Resultados_Dic3!$A$3:$A$99980,Produccion_UO!$H1188)*$J$1187</f>
        <v>17.39965808925508</v>
      </c>
      <c r="AO1188" s="22">
        <f>+SUMIFS(Resultados_Dic3!AJ$3:AJ$99980,Resultados_Dic3!$F$3:$F$99980,Produccion_UO!$K1188,Resultados_Dic3!$D$3:$D$99980,Produccion_UO!$K$1131,Resultados_Dic3!$E$3:$E$99980,Produccion_UO!$J1188,Resultados_Dic3!$A$3:$A$99980,Produccion_UO!$H1188)*$J$1187</f>
        <v>17.864709184533638</v>
      </c>
      <c r="AP1188" s="22">
        <f>+SUMIFS(Resultados_Dic3!AK$3:AK$99980,Resultados_Dic3!$F$3:$F$99980,Produccion_UO!$K1188,Resultados_Dic3!$D$3:$D$99980,Produccion_UO!$K$1131,Resultados_Dic3!$E$3:$E$99980,Produccion_UO!$J1188,Resultados_Dic3!$A$3:$A$99980,Produccion_UO!$H1188)*$J$1187</f>
        <v>18.329450395141642</v>
      </c>
      <c r="AQ1188" s="22">
        <f>+SUMIFS(Resultados_Dic3!AL$3:AL$99980,Resultados_Dic3!$F$3:$F$99980,Produccion_UO!$K1188,Resultados_Dic3!$D$3:$D$99980,Produccion_UO!$K$1131,Resultados_Dic3!$E$3:$E$99980,Produccion_UO!$J1188,Resultados_Dic3!$A$3:$A$99980,Produccion_UO!$H1188)*$J$1187</f>
        <v>18.793881721079089</v>
      </c>
      <c r="AR1188" s="22">
        <f>+SUMIFS(Resultados_Dic3!AM$3:AM$99980,Resultados_Dic3!$F$3:$F$99980,Produccion_UO!$K1188,Resultados_Dic3!$D$3:$D$99980,Produccion_UO!$K$1131,Resultados_Dic3!$E$3:$E$99980,Produccion_UO!$J1188,Resultados_Dic3!$A$3:$A$99980,Produccion_UO!$H1188)*$J$1187</f>
        <v>19.258003162345975</v>
      </c>
    </row>
    <row r="1189" spans="6:44" x14ac:dyDescent="0.25">
      <c r="H1189" s="17" t="str">
        <f t="shared" si="398"/>
        <v>DIC5</v>
      </c>
      <c r="I1189" s="24"/>
      <c r="J1189" s="24" t="s">
        <v>43</v>
      </c>
      <c r="K1189" s="315" t="s">
        <v>191</v>
      </c>
      <c r="L1189" s="230" t="s">
        <v>739</v>
      </c>
      <c r="M1189" s="22">
        <f>+SUMIFS(Resultados_Dic3!H$3:H$99980,Resultados_Dic3!$F$3:$F$99980,Produccion_UO!$K1189,Resultados_Dic3!$D$3:$D$99980,Produccion_UO!$L$1131,Resultados_Dic3!$E$3:$E$99980,Produccion_UO!$J1189,Resultados_Dic3!$A$3:$A$99980,Produccion_UO!$H1189)*$J$1187</f>
        <v>5.4200699580290035</v>
      </c>
      <c r="N1189" s="22">
        <f>+SUMIFS(Resultados_Dic3!I$3:I$99980,Resultados_Dic3!$F$3:$F$99980,Produccion_UO!$K1189,Resultados_Dic3!$D$3:$D$99980,Produccion_UO!$L$1131,Resultados_Dic3!$E$3:$E$99980,Produccion_UO!$J1189,Resultados_Dic3!$A$3:$A$99980,Produccion_UO!$H1189)*$J$1187</f>
        <v>6.5133275470180845</v>
      </c>
      <c r="O1189" s="22">
        <f>+SUMIFS(Resultados_Dic3!J$3:J$99980,Resultados_Dic3!$F$3:$F$99980,Produccion_UO!$K1189,Resultados_Dic3!$D$3:$D$99980,Produccion_UO!$L$1131,Resultados_Dic3!$E$3:$E$99980,Produccion_UO!$J1189,Resultados_Dic3!$A$3:$A$99980,Produccion_UO!$H1189)*$J$1187</f>
        <v>6.1291421296581481</v>
      </c>
      <c r="P1189" s="22">
        <f>+SUMIFS(Resultados_Dic3!K$3:K$99980,Resultados_Dic3!$F$3:$F$99980,Produccion_UO!$K1189,Resultados_Dic3!$D$3:$D$99980,Produccion_UO!$L$1131,Resultados_Dic3!$E$3:$E$99980,Produccion_UO!$J1189,Resultados_Dic3!$A$3:$A$99980,Produccion_UO!$H1189)*$J$1187</f>
        <v>5.7495318964017956</v>
      </c>
      <c r="Q1189" s="22">
        <f>+SUMIFS(Resultados_Dic3!L$3:L$99980,Resultados_Dic3!$F$3:$F$99980,Produccion_UO!$K1189,Resultados_Dic3!$D$3:$D$99980,Produccion_UO!$L$1131,Resultados_Dic3!$E$3:$E$99980,Produccion_UO!$J1189,Resultados_Dic3!$A$3:$A$99980,Produccion_UO!$H1189)*$J$1187</f>
        <v>5.3744968472490253</v>
      </c>
      <c r="R1189" s="22">
        <f>+SUMIFS(Resultados_Dic3!M$3:M$99980,Resultados_Dic3!$F$3:$F$99980,Produccion_UO!$K1189,Resultados_Dic3!$D$3:$D$99980,Produccion_UO!$L$1131,Resultados_Dic3!$E$3:$E$99980,Produccion_UO!$J1189,Resultados_Dic3!$A$3:$A$99980,Produccion_UO!$H1189)*$J$1187</f>
        <v>4.9998536357726975</v>
      </c>
      <c r="S1189" s="22">
        <f>+SUMIFS(Resultados_Dic3!N$3:N$99980,Resultados_Dic3!$F$3:$F$99980,Produccion_UO!$K1189,Resultados_Dic3!$D$3:$D$99980,Produccion_UO!$L$1131,Resultados_Dic3!$E$3:$E$99980,Produccion_UO!$J1189,Resultados_Dic3!$A$3:$A$99980,Produccion_UO!$H1189)*$J$1187</f>
        <v>4.6131374115613744</v>
      </c>
      <c r="T1189" s="22">
        <f>+SUMIFS(Resultados_Dic3!O$3:O$99980,Resultados_Dic3!$F$3:$F$99980,Produccion_UO!$K1189,Resultados_Dic3!$D$3:$D$99980,Produccion_UO!$L$1131,Resultados_Dic3!$E$3:$E$99980,Produccion_UO!$J1189,Resultados_Dic3!$A$3:$A$99980,Produccion_UO!$H1189)*$J$1187</f>
        <v>4.2580054784954786</v>
      </c>
      <c r="U1189" s="22">
        <f>+SUMIFS(Resultados_Dic3!P$3:P$99980,Resultados_Dic3!$F$3:$F$99980,Produccion_UO!$K1189,Resultados_Dic3!$D$3:$D$99980,Produccion_UO!$L$1131,Resultados_Dic3!$E$3:$E$99980,Produccion_UO!$J1189,Resultados_Dic3!$A$3:$A$99980,Produccion_UO!$H1189)*$J$1187</f>
        <v>0</v>
      </c>
      <c r="V1189" s="22">
        <f>+SUMIFS(Resultados_Dic3!Q$3:Q$99980,Resultados_Dic3!$F$3:$F$99980,Produccion_UO!$K1189,Resultados_Dic3!$D$3:$D$99980,Produccion_UO!$L$1131,Resultados_Dic3!$E$3:$E$99980,Produccion_UO!$J1189,Resultados_Dic3!$A$3:$A$99980,Produccion_UO!$H1189)*$J$1187</f>
        <v>0</v>
      </c>
      <c r="W1189" s="22">
        <f>+SUMIFS(Resultados_Dic3!R$3:R$99980,Resultados_Dic3!$F$3:$F$99980,Produccion_UO!$K1189,Resultados_Dic3!$D$3:$D$99980,Produccion_UO!$L$1131,Resultados_Dic3!$E$3:$E$99980,Produccion_UO!$J1189,Resultados_Dic3!$A$3:$A$99980,Produccion_UO!$H1189)*$J$1187</f>
        <v>0</v>
      </c>
      <c r="X1189" s="22">
        <f>+SUMIFS(Resultados_Dic3!S$3:S$99980,Resultados_Dic3!$F$3:$F$99980,Produccion_UO!$K1189,Resultados_Dic3!$D$3:$D$99980,Produccion_UO!$L$1131,Resultados_Dic3!$E$3:$E$99980,Produccion_UO!$J1189,Resultados_Dic3!$A$3:$A$99980,Produccion_UO!$H1189)*$J$1187</f>
        <v>0</v>
      </c>
      <c r="Y1189" s="22">
        <f>+SUMIFS(Resultados_Dic3!T$3:T$99980,Resultados_Dic3!$F$3:$F$99980,Produccion_UO!$K1189,Resultados_Dic3!$D$3:$D$99980,Produccion_UO!$L$1131,Resultados_Dic3!$E$3:$E$99980,Produccion_UO!$J1189,Resultados_Dic3!$A$3:$A$99980,Produccion_UO!$H1189)*$J$1187</f>
        <v>0</v>
      </c>
      <c r="Z1189" s="22">
        <f>+SUMIFS(Resultados_Dic3!U$3:U$99980,Resultados_Dic3!$F$3:$F$99980,Produccion_UO!$K1189,Resultados_Dic3!$D$3:$D$99980,Produccion_UO!$L$1131,Resultados_Dic3!$E$3:$E$99980,Produccion_UO!$J1189,Resultados_Dic3!$A$3:$A$99980,Produccion_UO!$H1189)*$J$1187</f>
        <v>0</v>
      </c>
      <c r="AA1189" s="22">
        <f>+SUMIFS(Resultados_Dic3!V$3:V$99980,Resultados_Dic3!$F$3:$F$99980,Produccion_UO!$K1189,Resultados_Dic3!$D$3:$D$99980,Produccion_UO!$L$1131,Resultados_Dic3!$E$3:$E$99980,Produccion_UO!$J1189,Resultados_Dic3!$A$3:$A$99980,Produccion_UO!$H1189)*$J$1187</f>
        <v>0</v>
      </c>
      <c r="AB1189" s="22">
        <f>+SUMIFS(Resultados_Dic3!W$3:W$99980,Resultados_Dic3!$F$3:$F$99980,Produccion_UO!$K1189,Resultados_Dic3!$D$3:$D$99980,Produccion_UO!$L$1131,Resultados_Dic3!$E$3:$E$99980,Produccion_UO!$J1189,Resultados_Dic3!$A$3:$A$99980,Produccion_UO!$H1189)*$J$1187</f>
        <v>0</v>
      </c>
      <c r="AC1189" s="22">
        <f>+SUMIFS(Resultados_Dic3!X$3:X$99980,Resultados_Dic3!$F$3:$F$99980,Produccion_UO!$K1189,Resultados_Dic3!$D$3:$D$99980,Produccion_UO!$L$1131,Resultados_Dic3!$E$3:$E$99980,Produccion_UO!$J1189,Resultados_Dic3!$A$3:$A$99980,Produccion_UO!$H1189)*$J$1187</f>
        <v>0</v>
      </c>
      <c r="AD1189" s="22">
        <f>+SUMIFS(Resultados_Dic3!Y$3:Y$99980,Resultados_Dic3!$F$3:$F$99980,Produccion_UO!$K1189,Resultados_Dic3!$D$3:$D$99980,Produccion_UO!$L$1131,Resultados_Dic3!$E$3:$E$99980,Produccion_UO!$J1189,Resultados_Dic3!$A$3:$A$99980,Produccion_UO!$H1189)*$J$1187</f>
        <v>0</v>
      </c>
      <c r="AE1189" s="22">
        <f>+SUMIFS(Resultados_Dic3!Z$3:Z$99980,Resultados_Dic3!$F$3:$F$99980,Produccion_UO!$K1189,Resultados_Dic3!$D$3:$D$99980,Produccion_UO!$L$1131,Resultados_Dic3!$E$3:$E$99980,Produccion_UO!$J1189,Resultados_Dic3!$A$3:$A$99980,Produccion_UO!$H1189)*$J$1187</f>
        <v>0</v>
      </c>
      <c r="AF1189" s="22">
        <f>+SUMIFS(Resultados_Dic3!AA$3:AA$99980,Resultados_Dic3!$F$3:$F$99980,Produccion_UO!$K1189,Resultados_Dic3!$D$3:$D$99980,Produccion_UO!$L$1131,Resultados_Dic3!$E$3:$E$99980,Produccion_UO!$J1189,Resultados_Dic3!$A$3:$A$99980,Produccion_UO!$H1189)*$J$1187</f>
        <v>0</v>
      </c>
      <c r="AG1189" s="22">
        <f>+SUMIFS(Resultados_Dic3!AB$3:AB$99980,Resultados_Dic3!$F$3:$F$99980,Produccion_UO!$K1189,Resultados_Dic3!$D$3:$D$99980,Produccion_UO!$L$1131,Resultados_Dic3!$E$3:$E$99980,Produccion_UO!$J1189,Resultados_Dic3!$A$3:$A$99980,Produccion_UO!$H1189)*$J$1187</f>
        <v>0</v>
      </c>
      <c r="AH1189" s="22">
        <f>+SUMIFS(Resultados_Dic3!AC$3:AC$99980,Resultados_Dic3!$F$3:$F$99980,Produccion_UO!$K1189,Resultados_Dic3!$D$3:$D$99980,Produccion_UO!$L$1131,Resultados_Dic3!$E$3:$E$99980,Produccion_UO!$J1189,Resultados_Dic3!$A$3:$A$99980,Produccion_UO!$H1189)*$J$1187</f>
        <v>0</v>
      </c>
      <c r="AI1189" s="22">
        <f>+SUMIFS(Resultados_Dic3!AD$3:AD$99980,Resultados_Dic3!$F$3:$F$99980,Produccion_UO!$K1189,Resultados_Dic3!$D$3:$D$99980,Produccion_UO!$L$1131,Resultados_Dic3!$E$3:$E$99980,Produccion_UO!$J1189,Resultados_Dic3!$A$3:$A$99980,Produccion_UO!$H1189)*$J$1187</f>
        <v>0</v>
      </c>
      <c r="AJ1189" s="22">
        <f>+SUMIFS(Resultados_Dic3!AE$3:AE$99980,Resultados_Dic3!$F$3:$F$99980,Produccion_UO!$K1189,Resultados_Dic3!$D$3:$D$99980,Produccion_UO!$L$1131,Resultados_Dic3!$E$3:$E$99980,Produccion_UO!$J1189,Resultados_Dic3!$A$3:$A$99980,Produccion_UO!$H1189)*$J$1187</f>
        <v>0</v>
      </c>
      <c r="AK1189" s="22">
        <f>+SUMIFS(Resultados_Dic3!AF$3:AF$99980,Resultados_Dic3!$F$3:$F$99980,Produccion_UO!$K1189,Resultados_Dic3!$D$3:$D$99980,Produccion_UO!$L$1131,Resultados_Dic3!$E$3:$E$99980,Produccion_UO!$J1189,Resultados_Dic3!$A$3:$A$99980,Produccion_UO!$H1189)*$J$1187</f>
        <v>0</v>
      </c>
      <c r="AL1189" s="22">
        <f>+SUMIFS(Resultados_Dic3!AG$3:AG$99980,Resultados_Dic3!$F$3:$F$99980,Produccion_UO!$K1189,Resultados_Dic3!$D$3:$D$99980,Produccion_UO!$L$1131,Resultados_Dic3!$E$3:$E$99980,Produccion_UO!$J1189,Resultados_Dic3!$A$3:$A$99980,Produccion_UO!$H1189)*$J$1187</f>
        <v>0</v>
      </c>
      <c r="AM1189" s="22">
        <f>+SUMIFS(Resultados_Dic3!AH$3:AH$99980,Resultados_Dic3!$F$3:$F$99980,Produccion_UO!$K1189,Resultados_Dic3!$D$3:$D$99980,Produccion_UO!$L$1131,Resultados_Dic3!$E$3:$E$99980,Produccion_UO!$J1189,Resultados_Dic3!$A$3:$A$99980,Produccion_UO!$H1189)*$J$1187</f>
        <v>0</v>
      </c>
      <c r="AN1189" s="22">
        <f>+SUMIFS(Resultados_Dic3!AI$3:AI$99980,Resultados_Dic3!$F$3:$F$99980,Produccion_UO!$K1189,Resultados_Dic3!$D$3:$D$99980,Produccion_UO!$L$1131,Resultados_Dic3!$E$3:$E$99980,Produccion_UO!$J1189,Resultados_Dic3!$A$3:$A$99980,Produccion_UO!$H1189)*$J$1187</f>
        <v>0</v>
      </c>
      <c r="AO1189" s="22">
        <f>+SUMIFS(Resultados_Dic3!AJ$3:AJ$99980,Resultados_Dic3!$F$3:$F$99980,Produccion_UO!$K1189,Resultados_Dic3!$D$3:$D$99980,Produccion_UO!$L$1131,Resultados_Dic3!$E$3:$E$99980,Produccion_UO!$J1189,Resultados_Dic3!$A$3:$A$99980,Produccion_UO!$H1189)*$J$1187</f>
        <v>0</v>
      </c>
      <c r="AP1189" s="22">
        <f>+SUMIFS(Resultados_Dic3!AK$3:AK$99980,Resultados_Dic3!$F$3:$F$99980,Produccion_UO!$K1189,Resultados_Dic3!$D$3:$D$99980,Produccion_UO!$L$1131,Resultados_Dic3!$E$3:$E$99980,Produccion_UO!$J1189,Resultados_Dic3!$A$3:$A$99980,Produccion_UO!$H1189)*$J$1187</f>
        <v>0</v>
      </c>
      <c r="AQ1189" s="22">
        <f>+SUMIFS(Resultados_Dic3!AL$3:AL$99980,Resultados_Dic3!$F$3:$F$99980,Produccion_UO!$K1189,Resultados_Dic3!$D$3:$D$99980,Produccion_UO!$L$1131,Resultados_Dic3!$E$3:$E$99980,Produccion_UO!$J1189,Resultados_Dic3!$A$3:$A$99980,Produccion_UO!$H1189)*$J$1187</f>
        <v>0</v>
      </c>
      <c r="AR1189" s="22">
        <f>+SUMIFS(Resultados_Dic3!AM$3:AM$99980,Resultados_Dic3!$F$3:$F$99980,Produccion_UO!$K1189,Resultados_Dic3!$D$3:$D$99980,Produccion_UO!$L$1131,Resultados_Dic3!$E$3:$E$99980,Produccion_UO!$J1189,Resultados_Dic3!$A$3:$A$99980,Produccion_UO!$H1189)*$J$1187</f>
        <v>0</v>
      </c>
    </row>
    <row r="1190" spans="6:44" x14ac:dyDescent="0.25">
      <c r="H1190" s="17" t="str">
        <f t="shared" si="398"/>
        <v>DIC5</v>
      </c>
      <c r="I1190" s="24"/>
      <c r="J1190" s="24"/>
      <c r="K1190" s="315"/>
      <c r="L1190" s="305" t="s">
        <v>697</v>
      </c>
      <c r="M1190" s="22">
        <f>+SUM(M1191:M1192)</f>
        <v>7.4029485627424449</v>
      </c>
      <c r="N1190" s="22">
        <f t="shared" ref="N1190:AR1190" si="399">+SUM(N1191:N1192)</f>
        <v>8.1212397015449493</v>
      </c>
      <c r="O1190" s="22">
        <f t="shared" si="399"/>
        <v>8.1212397015449493</v>
      </c>
      <c r="P1190" s="22">
        <f t="shared" si="399"/>
        <v>8.1212397015449493</v>
      </c>
      <c r="Q1190" s="22">
        <f t="shared" si="399"/>
        <v>8.1212397015449493</v>
      </c>
      <c r="R1190" s="22">
        <f t="shared" si="399"/>
        <v>8.1212397015449493</v>
      </c>
      <c r="S1190" s="22">
        <f t="shared" si="399"/>
        <v>8.1212397015449493</v>
      </c>
      <c r="T1190" s="22">
        <f t="shared" si="399"/>
        <v>8.1212397015449493</v>
      </c>
      <c r="U1190" s="22">
        <f t="shared" si="399"/>
        <v>8.1212397015449493</v>
      </c>
      <c r="V1190" s="22">
        <f t="shared" si="399"/>
        <v>8.1212397015449493</v>
      </c>
      <c r="W1190" s="22">
        <f t="shared" si="399"/>
        <v>8.1212397015449493</v>
      </c>
      <c r="X1190" s="22">
        <f t="shared" si="399"/>
        <v>8.1212397015449493</v>
      </c>
      <c r="Y1190" s="22">
        <f t="shared" si="399"/>
        <v>8.1212397015449493</v>
      </c>
      <c r="Z1190" s="22">
        <f t="shared" si="399"/>
        <v>8.1212397015449493</v>
      </c>
      <c r="AA1190" s="22">
        <f t="shared" si="399"/>
        <v>8.1212397015449493</v>
      </c>
      <c r="AB1190" s="22">
        <f t="shared" si="399"/>
        <v>8.1212397015449493</v>
      </c>
      <c r="AC1190" s="22">
        <f t="shared" si="399"/>
        <v>8.1212397015449493</v>
      </c>
      <c r="AD1190" s="22">
        <f t="shared" si="399"/>
        <v>8.1212397015449493</v>
      </c>
      <c r="AE1190" s="22">
        <f t="shared" si="399"/>
        <v>8.1212397015449493</v>
      </c>
      <c r="AF1190" s="22">
        <f t="shared" si="399"/>
        <v>8.1212397015449493</v>
      </c>
      <c r="AG1190" s="22">
        <f t="shared" si="399"/>
        <v>8.1212397015449493</v>
      </c>
      <c r="AH1190" s="22">
        <f t="shared" si="399"/>
        <v>8.1212397015449493</v>
      </c>
      <c r="AI1190" s="22">
        <f t="shared" si="399"/>
        <v>8.1212397015449493</v>
      </c>
      <c r="AJ1190" s="22">
        <f t="shared" si="399"/>
        <v>8.1212397015449493</v>
      </c>
      <c r="AK1190" s="22">
        <f t="shared" si="399"/>
        <v>8.1212397015449493</v>
      </c>
      <c r="AL1190" s="22">
        <f t="shared" si="399"/>
        <v>8.1212397015449493</v>
      </c>
      <c r="AM1190" s="22">
        <f t="shared" si="399"/>
        <v>8.1212397015449493</v>
      </c>
      <c r="AN1190" s="22">
        <f t="shared" si="399"/>
        <v>8.1212397015449493</v>
      </c>
      <c r="AO1190" s="22">
        <f t="shared" si="399"/>
        <v>8.1212397015449493</v>
      </c>
      <c r="AP1190" s="22">
        <f t="shared" si="399"/>
        <v>8.1212397015449493</v>
      </c>
      <c r="AQ1190" s="22">
        <f t="shared" si="399"/>
        <v>8.1212397015449493</v>
      </c>
      <c r="AR1190" s="22">
        <f t="shared" si="399"/>
        <v>8.1212397015449493</v>
      </c>
    </row>
    <row r="1191" spans="6:44" x14ac:dyDescent="0.25">
      <c r="H1191" s="17" t="str">
        <f t="shared" si="398"/>
        <v>DIC5</v>
      </c>
      <c r="I1191" s="24"/>
      <c r="J1191" s="24" t="s">
        <v>43</v>
      </c>
      <c r="K1191" s="315" t="s">
        <v>270</v>
      </c>
      <c r="L1191" s="316" t="s">
        <v>270</v>
      </c>
      <c r="M1191" s="22">
        <f>+SUMIFS(Resultados_Dic3!H$3:H$99980,Resultados_Dic3!$F$3:$F$99980,Produccion_UO!$K1191,Resultados_Dic3!$D$3:$D$99980,Produccion_UO!$K$1131,Resultados_Dic3!$E$3:$E$99980,Produccion_UO!$J1191,Resultados_Dic3!$A$3:$A$99980,Produccion_UO!$H1191)*$J$1187</f>
        <v>4.3611682203739184</v>
      </c>
      <c r="N1191" s="22">
        <f>+SUMIFS(Resultados_Dic3!I$3:I$99980,Resultados_Dic3!$F$3:$F$99980,Produccion_UO!$K1191,Resultados_Dic3!$D$3:$D$99980,Produccion_UO!$K$1131,Resultados_Dic3!$E$3:$E$99980,Produccion_UO!$J1191,Resultados_Dic3!$A$3:$A$99980,Produccion_UO!$H1191)*$J$1187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O1191" s="22">
        <f>+SUMIFS(Resultados_Dic3!J$3:J$99980,Resultados_Dic3!$F$3:$F$99980,Produccion_UO!$K1191,Resultados_Dic3!$D$3:$D$99980,Produccion_UO!$K$1131,Resultados_Dic3!$E$3:$E$99980,Produccion_UO!$J1191,Resultados_Dic3!$A$3:$A$99980,Produccion_UO!$H1191)*$J$1187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P1191" s="22">
        <f>+SUMIFS(Resultados_Dic3!K$3:K$99980,Resultados_Dic3!$F$3:$F$99980,Produccion_UO!$K1191,Resultados_Dic3!$D$3:$D$99980,Produccion_UO!$K$1131,Resultados_Dic3!$E$3:$E$99980,Produccion_UO!$J1191,Resultados_Dic3!$A$3:$A$99980,Produccion_UO!$H1191)*$J$1187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Q1191" s="22">
        <f>+SUMIFS(Resultados_Dic3!L$3:L$99980,Resultados_Dic3!$F$3:$F$99980,Produccion_UO!$K1191,Resultados_Dic3!$D$3:$D$99980,Produccion_UO!$K$1131,Resultados_Dic3!$E$3:$E$99980,Produccion_UO!$J1191,Resultados_Dic3!$A$3:$A$99980,Produccion_UO!$H1191)*$J$1187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R1191" s="22">
        <f>+SUMIFS(Resultados_Dic3!M$3:M$99980,Resultados_Dic3!$F$3:$F$99980,Produccion_UO!$K1191,Resultados_Dic3!$D$3:$D$99980,Produccion_UO!$K$1131,Resultados_Dic3!$E$3:$E$99980,Produccion_UO!$J1191,Resultados_Dic3!$A$3:$A$99980,Produccion_UO!$H1191)*$J$1187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S1191" s="22">
        <f>+SUMIFS(Resultados_Dic3!N$3:N$99980,Resultados_Dic3!$F$3:$F$99980,Produccion_UO!$K1191,Resultados_Dic3!$D$3:$D$99980,Produccion_UO!$K$1131,Resultados_Dic3!$E$3:$E$99980,Produccion_UO!$J1191,Resultados_Dic3!$A$3:$A$99980,Produccion_UO!$H1191)*$J$1187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T1191" s="22">
        <f>+SUMIFS(Resultados_Dic3!O$3:O$99980,Resultados_Dic3!$F$3:$F$99980,Produccion_UO!$K1191,Resultados_Dic3!$D$3:$D$99980,Produccion_UO!$K$1131,Resultados_Dic3!$E$3:$E$99980,Produccion_UO!$J1191,Resultados_Dic3!$A$3:$A$99980,Produccion_UO!$H1191)*$J$1187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U1191" s="22">
        <f>+SUMIFS(Resultados_Dic3!P$3:P$99980,Resultados_Dic3!$F$3:$F$99980,Produccion_UO!$K1191,Resultados_Dic3!$D$3:$D$99980,Produccion_UO!$K$1131,Resultados_Dic3!$E$3:$E$99980,Produccion_UO!$J1191,Resultados_Dic3!$A$3:$A$99980,Produccion_UO!$H1191)*$J$1187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V1191" s="22">
        <f>+SUMIFS(Resultados_Dic3!Q$3:Q$99980,Resultados_Dic3!$F$3:$F$99980,Produccion_UO!$K1191,Resultados_Dic3!$D$3:$D$99980,Produccion_UO!$K$1131,Resultados_Dic3!$E$3:$E$99980,Produccion_UO!$J1191,Resultados_Dic3!$A$3:$A$99980,Produccion_UO!$H1191)*$J$1187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W1191" s="22">
        <f>+SUMIFS(Resultados_Dic3!R$3:R$99980,Resultados_Dic3!$F$3:$F$99980,Produccion_UO!$K1191,Resultados_Dic3!$D$3:$D$99980,Produccion_UO!$K$1131,Resultados_Dic3!$E$3:$E$99980,Produccion_UO!$J1191,Resultados_Dic3!$A$3:$A$99980,Produccion_UO!$H1191)*$J$1187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X1191" s="22">
        <f>+SUMIFS(Resultados_Dic3!S$3:S$99980,Resultados_Dic3!$F$3:$F$99980,Produccion_UO!$K1191,Resultados_Dic3!$D$3:$D$99980,Produccion_UO!$K$1131,Resultados_Dic3!$E$3:$E$99980,Produccion_UO!$J1191,Resultados_Dic3!$A$3:$A$99980,Produccion_UO!$H1191)*$J$1187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Y1191" s="22">
        <f>+SUMIFS(Resultados_Dic3!T$3:T$99980,Resultados_Dic3!$F$3:$F$99980,Produccion_UO!$K1191,Resultados_Dic3!$D$3:$D$99980,Produccion_UO!$K$1131,Resultados_Dic3!$E$3:$E$99980,Produccion_UO!$J1191,Resultados_Dic3!$A$3:$A$99980,Produccion_UO!$H1191)*$J$1187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Z1191" s="22">
        <f>+SUMIFS(Resultados_Dic3!U$3:U$99980,Resultados_Dic3!$F$3:$F$99980,Produccion_UO!$K1191,Resultados_Dic3!$D$3:$D$99980,Produccion_UO!$K$1131,Resultados_Dic3!$E$3:$E$99980,Produccion_UO!$J1191,Resultados_Dic3!$A$3:$A$99980,Produccion_UO!$H1191)*$J$1187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A1191" s="22">
        <f>+SUMIFS(Resultados_Dic3!V$3:V$99980,Resultados_Dic3!$F$3:$F$99980,Produccion_UO!$K1191,Resultados_Dic3!$D$3:$D$99980,Produccion_UO!$K$1131,Resultados_Dic3!$E$3:$E$99980,Produccion_UO!$J1191,Resultados_Dic3!$A$3:$A$99980,Produccion_UO!$H1191)*$J$1187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B1191" s="22">
        <f>+SUMIFS(Resultados_Dic3!W$3:W$99980,Resultados_Dic3!$F$3:$F$99980,Produccion_UO!$K1191,Resultados_Dic3!$D$3:$D$99980,Produccion_UO!$K$1131,Resultados_Dic3!$E$3:$E$99980,Produccion_UO!$J1191,Resultados_Dic3!$A$3:$A$99980,Produccion_UO!$H1191)*$J$1187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C1191" s="22">
        <f>+SUMIFS(Resultados_Dic3!X$3:X$99980,Resultados_Dic3!$F$3:$F$99980,Produccion_UO!$K1191,Resultados_Dic3!$D$3:$D$99980,Produccion_UO!$K$1131,Resultados_Dic3!$E$3:$E$99980,Produccion_UO!$J1191,Resultados_Dic3!$A$3:$A$99980,Produccion_UO!$H1191)*$J$1187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D1191" s="22">
        <f>+SUMIFS(Resultados_Dic3!Y$3:Y$99980,Resultados_Dic3!$F$3:$F$99980,Produccion_UO!$K1191,Resultados_Dic3!$D$3:$D$99980,Produccion_UO!$K$1131,Resultados_Dic3!$E$3:$E$99980,Produccion_UO!$J1191,Resultados_Dic3!$A$3:$A$99980,Produccion_UO!$H1191)*$J$1187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E1191" s="22">
        <f>+SUMIFS(Resultados_Dic3!Z$3:Z$99980,Resultados_Dic3!$F$3:$F$99980,Produccion_UO!$K1191,Resultados_Dic3!$D$3:$D$99980,Produccion_UO!$K$1131,Resultados_Dic3!$E$3:$E$99980,Produccion_UO!$J1191,Resultados_Dic3!$A$3:$A$99980,Produccion_UO!$H1191)*$J$1187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F1191" s="22">
        <f>+SUMIFS(Resultados_Dic3!AA$3:AA$99980,Resultados_Dic3!$F$3:$F$99980,Produccion_UO!$K1191,Resultados_Dic3!$D$3:$D$99980,Produccion_UO!$K$1131,Resultados_Dic3!$E$3:$E$99980,Produccion_UO!$J1191,Resultados_Dic3!$A$3:$A$99980,Produccion_UO!$H1191)*$J$1187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G1191" s="22">
        <f>+SUMIFS(Resultados_Dic3!AB$3:AB$99980,Resultados_Dic3!$F$3:$F$99980,Produccion_UO!$K1191,Resultados_Dic3!$D$3:$D$99980,Produccion_UO!$K$1131,Resultados_Dic3!$E$3:$E$99980,Produccion_UO!$J1191,Resultados_Dic3!$A$3:$A$99980,Produccion_UO!$H1191)*$J$1187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H1191" s="22">
        <f>+SUMIFS(Resultados_Dic3!AC$3:AC$99980,Resultados_Dic3!$F$3:$F$99980,Produccion_UO!$K1191,Resultados_Dic3!$D$3:$D$99980,Produccion_UO!$K$1131,Resultados_Dic3!$E$3:$E$99980,Produccion_UO!$J1191,Resultados_Dic3!$A$3:$A$99980,Produccion_UO!$H1191)*$J$1187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I1191" s="22">
        <f>+SUMIFS(Resultados_Dic3!AD$3:AD$99980,Resultados_Dic3!$F$3:$F$99980,Produccion_UO!$K1191,Resultados_Dic3!$D$3:$D$99980,Produccion_UO!$K$1131,Resultados_Dic3!$E$3:$E$99980,Produccion_UO!$J1191,Resultados_Dic3!$A$3:$A$99980,Produccion_UO!$H1191)*$J$1187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J1191" s="22">
        <f>+SUMIFS(Resultados_Dic3!AE$3:AE$99980,Resultados_Dic3!$F$3:$F$99980,Produccion_UO!$K1191,Resultados_Dic3!$D$3:$D$99980,Produccion_UO!$K$1131,Resultados_Dic3!$E$3:$E$99980,Produccion_UO!$J1191,Resultados_Dic3!$A$3:$A$99980,Produccion_UO!$H1191)*$J$1187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K1191" s="22">
        <f>+SUMIFS(Resultados_Dic3!AF$3:AF$99980,Resultados_Dic3!$F$3:$F$99980,Produccion_UO!$K1191,Resultados_Dic3!$D$3:$D$99980,Produccion_UO!$K$1131,Resultados_Dic3!$E$3:$E$99980,Produccion_UO!$J1191,Resultados_Dic3!$A$3:$A$99980,Produccion_UO!$H1191)*$J$1187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L1191" s="22">
        <f>+SUMIFS(Resultados_Dic3!AG$3:AG$99980,Resultados_Dic3!$F$3:$F$99980,Produccion_UO!$K1191,Resultados_Dic3!$D$3:$D$99980,Produccion_UO!$K$1131,Resultados_Dic3!$E$3:$E$99980,Produccion_UO!$J1191,Resultados_Dic3!$A$3:$A$99980,Produccion_UO!$H1191)*$J$1187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M1191" s="22">
        <f>+SUMIFS(Resultados_Dic3!AH$3:AH$99980,Resultados_Dic3!$F$3:$F$99980,Produccion_UO!$K1191,Resultados_Dic3!$D$3:$D$99980,Produccion_UO!$K$1131,Resultados_Dic3!$E$3:$E$99980,Produccion_UO!$J1191,Resultados_Dic3!$A$3:$A$99980,Produccion_UO!$H1191)*$J$1187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N1191" s="22">
        <f>+SUMIFS(Resultados_Dic3!AI$3:AI$99980,Resultados_Dic3!$F$3:$F$99980,Produccion_UO!$K1191,Resultados_Dic3!$D$3:$D$99980,Produccion_UO!$K$1131,Resultados_Dic3!$E$3:$E$99980,Produccion_UO!$J1191,Resultados_Dic3!$A$3:$A$99980,Produccion_UO!$H1191)*$J$1187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O1191" s="22">
        <f>+SUMIFS(Resultados_Dic3!AJ$3:AJ$99980,Resultados_Dic3!$F$3:$F$99980,Produccion_UO!$K1191,Resultados_Dic3!$D$3:$D$99980,Produccion_UO!$K$1131,Resultados_Dic3!$E$3:$E$99980,Produccion_UO!$J1191,Resultados_Dic3!$A$3:$A$99980,Produccion_UO!$H1191)*$J$1187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P1191" s="22">
        <f>+SUMIFS(Resultados_Dic3!AK$3:AK$99980,Resultados_Dic3!$F$3:$F$99980,Produccion_UO!$K1191,Resultados_Dic3!$D$3:$D$99980,Produccion_UO!$K$1131,Resultados_Dic3!$E$3:$E$99980,Produccion_UO!$J1191,Resultados_Dic3!$A$3:$A$99980,Produccion_UO!$H1191)*$J$1187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Q1191" s="22">
        <f>+SUMIFS(Resultados_Dic3!AL$3:AL$99980,Resultados_Dic3!$F$3:$F$99980,Produccion_UO!$K1191,Resultados_Dic3!$D$3:$D$99980,Produccion_UO!$K$1131,Resultados_Dic3!$E$3:$E$99980,Produccion_UO!$J1191,Resultados_Dic3!$A$3:$A$99980,Produccion_UO!$H1191)*$J$1187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R1191" s="22">
        <f>+SUMIFS(Resultados_Dic3!AM$3:AM$99980,Resultados_Dic3!$F$3:$F$99980,Produccion_UO!$K1191,Resultados_Dic3!$D$3:$D$99980,Produccion_UO!$K$1131,Resultados_Dic3!$E$3:$E$99980,Produccion_UO!$J1191,Resultados_Dic3!$A$3:$A$99980,Produccion_UO!$H1191)*$J$1187</f>
        <v>4.6425339120109452</v>
      </c>
    </row>
    <row r="1192" spans="6:44" x14ac:dyDescent="0.25">
      <c r="H1192" s="17" t="str">
        <f t="shared" si="398"/>
        <v>DIC5</v>
      </c>
      <c r="I1192" s="24"/>
      <c r="J1192" s="24" t="s">
        <v>43</v>
      </c>
      <c r="K1192" s="315" t="s">
        <v>271</v>
      </c>
      <c r="L1192" s="316" t="s">
        <v>271</v>
      </c>
      <c r="M1192" s="22">
        <f>+SUMIFS(Resultados_Dic3!H$3:H$99980,Resultados_Dic3!$F$3:$F$99980,Produccion_UO!$K1192,Resultados_Dic3!$D$3:$D$99980,Produccion_UO!$K$1131,Resultados_Dic3!$E$3:$E$99980,Produccion_UO!$J1192,Resultados_Dic3!$A$3:$A$99980,Produccion_UO!$H1192)*$J$1187</f>
        <v>3.041780342368527</v>
      </c>
      <c r="N1192" s="22">
        <f>+SUMIFS(Resultados_Dic3!I$3:I$99980,Resultados_Dic3!$F$3:$F$99980,Produccion_UO!$K1192,Resultados_Dic3!$D$3:$D$99980,Produccion_UO!$K$1131,Resultados_Dic3!$E$3:$E$99980,Produccion_UO!$J1192,Resultados_Dic3!$A$3:$A$99980,Produccion_UO!$H1192)*$J$1187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O1192" s="22">
        <f>+SUMIFS(Resultados_Dic3!J$3:J$99980,Resultados_Dic3!$F$3:$F$99980,Produccion_UO!$K1192,Resultados_Dic3!$D$3:$D$99980,Produccion_UO!$K$1131,Resultados_Dic3!$E$3:$E$99980,Produccion_UO!$J1192,Resultados_Dic3!$A$3:$A$99980,Produccion_UO!$H1192)*$J$1187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P1192" s="22">
        <f>+SUMIFS(Resultados_Dic3!K$3:K$99980,Resultados_Dic3!$F$3:$F$99980,Produccion_UO!$K1192,Resultados_Dic3!$D$3:$D$99980,Produccion_UO!$K$1131,Resultados_Dic3!$E$3:$E$99980,Produccion_UO!$J1192,Resultados_Dic3!$A$3:$A$99980,Produccion_UO!$H1192)*$J$1187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Q1192" s="22">
        <f>+SUMIFS(Resultados_Dic3!L$3:L$99980,Resultados_Dic3!$F$3:$F$99980,Produccion_UO!$K1192,Resultados_Dic3!$D$3:$D$99980,Produccion_UO!$K$1131,Resultados_Dic3!$E$3:$E$99980,Produccion_UO!$J1192,Resultados_Dic3!$A$3:$A$99980,Produccion_UO!$H1192)*$J$1187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R1192" s="22">
        <f>+SUMIFS(Resultados_Dic3!M$3:M$99980,Resultados_Dic3!$F$3:$F$99980,Produccion_UO!$K1192,Resultados_Dic3!$D$3:$D$99980,Produccion_UO!$K$1131,Resultados_Dic3!$E$3:$E$99980,Produccion_UO!$J1192,Resultados_Dic3!$A$3:$A$99980,Produccion_UO!$H1192)*$J$1187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S1192" s="22">
        <f>+SUMIFS(Resultados_Dic3!N$3:N$99980,Resultados_Dic3!$F$3:$F$99980,Produccion_UO!$K1192,Resultados_Dic3!$D$3:$D$99980,Produccion_UO!$K$1131,Resultados_Dic3!$E$3:$E$99980,Produccion_UO!$J1192,Resultados_Dic3!$A$3:$A$99980,Produccion_UO!$H1192)*$J$1187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T1192" s="22">
        <f>+SUMIFS(Resultados_Dic3!O$3:O$99980,Resultados_Dic3!$F$3:$F$99980,Produccion_UO!$K1192,Resultados_Dic3!$D$3:$D$99980,Produccion_UO!$K$1131,Resultados_Dic3!$E$3:$E$99980,Produccion_UO!$J1192,Resultados_Dic3!$A$3:$A$99980,Produccion_UO!$H1192)*$J$1187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U1192" s="22">
        <f>+SUMIFS(Resultados_Dic3!P$3:P$99980,Resultados_Dic3!$F$3:$F$99980,Produccion_UO!$K1192,Resultados_Dic3!$D$3:$D$99980,Produccion_UO!$K$1131,Resultados_Dic3!$E$3:$E$99980,Produccion_UO!$J1192,Resultados_Dic3!$A$3:$A$99980,Produccion_UO!$H1192)*$J$1187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V1192" s="22">
        <f>+SUMIFS(Resultados_Dic3!Q$3:Q$99980,Resultados_Dic3!$F$3:$F$99980,Produccion_UO!$K1192,Resultados_Dic3!$D$3:$D$99980,Produccion_UO!$K$1131,Resultados_Dic3!$E$3:$E$99980,Produccion_UO!$J1192,Resultados_Dic3!$A$3:$A$99980,Produccion_UO!$H1192)*$J$1187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W1192" s="22">
        <f>+SUMIFS(Resultados_Dic3!R$3:R$99980,Resultados_Dic3!$F$3:$F$99980,Produccion_UO!$K1192,Resultados_Dic3!$D$3:$D$99980,Produccion_UO!$K$1131,Resultados_Dic3!$E$3:$E$99980,Produccion_UO!$J1192,Resultados_Dic3!$A$3:$A$99980,Produccion_UO!$H1192)*$J$1187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X1192" s="22">
        <f>+SUMIFS(Resultados_Dic3!S$3:S$99980,Resultados_Dic3!$F$3:$F$99980,Produccion_UO!$K1192,Resultados_Dic3!$D$3:$D$99980,Produccion_UO!$K$1131,Resultados_Dic3!$E$3:$E$99980,Produccion_UO!$J1192,Resultados_Dic3!$A$3:$A$99980,Produccion_UO!$H1192)*$J$1187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Y1192" s="22">
        <f>+SUMIFS(Resultados_Dic3!T$3:T$99980,Resultados_Dic3!$F$3:$F$99980,Produccion_UO!$K1192,Resultados_Dic3!$D$3:$D$99980,Produccion_UO!$K$1131,Resultados_Dic3!$E$3:$E$99980,Produccion_UO!$J1192,Resultados_Dic3!$A$3:$A$99980,Produccion_UO!$H1192)*$J$1187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Z1192" s="22">
        <f>+SUMIFS(Resultados_Dic3!U$3:U$99980,Resultados_Dic3!$F$3:$F$99980,Produccion_UO!$K1192,Resultados_Dic3!$D$3:$D$99980,Produccion_UO!$K$1131,Resultados_Dic3!$E$3:$E$99980,Produccion_UO!$J1192,Resultados_Dic3!$A$3:$A$99980,Produccion_UO!$H1192)*$J$1187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A1192" s="22">
        <f>+SUMIFS(Resultados_Dic3!V$3:V$99980,Resultados_Dic3!$F$3:$F$99980,Produccion_UO!$K1192,Resultados_Dic3!$D$3:$D$99980,Produccion_UO!$K$1131,Resultados_Dic3!$E$3:$E$99980,Produccion_UO!$J1192,Resultados_Dic3!$A$3:$A$99980,Produccion_UO!$H1192)*$J$1187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B1192" s="22">
        <f>+SUMIFS(Resultados_Dic3!W$3:W$99980,Resultados_Dic3!$F$3:$F$99980,Produccion_UO!$K1192,Resultados_Dic3!$D$3:$D$99980,Produccion_UO!$K$1131,Resultados_Dic3!$E$3:$E$99980,Produccion_UO!$J1192,Resultados_Dic3!$A$3:$A$99980,Produccion_UO!$H1192)*$J$1187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C1192" s="22">
        <f>+SUMIFS(Resultados_Dic3!X$3:X$99980,Resultados_Dic3!$F$3:$F$99980,Produccion_UO!$K1192,Resultados_Dic3!$D$3:$D$99980,Produccion_UO!$K$1131,Resultados_Dic3!$E$3:$E$99980,Produccion_UO!$J1192,Resultados_Dic3!$A$3:$A$99980,Produccion_UO!$H1192)*$J$1187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D1192" s="22">
        <f>+SUMIFS(Resultados_Dic3!Y$3:Y$99980,Resultados_Dic3!$F$3:$F$99980,Produccion_UO!$K1192,Resultados_Dic3!$D$3:$D$99980,Produccion_UO!$K$1131,Resultados_Dic3!$E$3:$E$99980,Produccion_UO!$J1192,Resultados_Dic3!$A$3:$A$99980,Produccion_UO!$H1192)*$J$1187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E1192" s="22">
        <f>+SUMIFS(Resultados_Dic3!Z$3:Z$99980,Resultados_Dic3!$F$3:$F$99980,Produccion_UO!$K1192,Resultados_Dic3!$D$3:$D$99980,Produccion_UO!$K$1131,Resultados_Dic3!$E$3:$E$99980,Produccion_UO!$J1192,Resultados_Dic3!$A$3:$A$99980,Produccion_UO!$H1192)*$J$1187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F1192" s="22">
        <f>+SUMIFS(Resultados_Dic3!AA$3:AA$99980,Resultados_Dic3!$F$3:$F$99980,Produccion_UO!$K1192,Resultados_Dic3!$D$3:$D$99980,Produccion_UO!$K$1131,Resultados_Dic3!$E$3:$E$99980,Produccion_UO!$J1192,Resultados_Dic3!$A$3:$A$99980,Produccion_UO!$H1192)*$J$1187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G1192" s="22">
        <f>+SUMIFS(Resultados_Dic3!AB$3:AB$99980,Resultados_Dic3!$F$3:$F$99980,Produccion_UO!$K1192,Resultados_Dic3!$D$3:$D$99980,Produccion_UO!$K$1131,Resultados_Dic3!$E$3:$E$99980,Produccion_UO!$J1192,Resultados_Dic3!$A$3:$A$99980,Produccion_UO!$H1192)*$J$1187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H1192" s="22">
        <f>+SUMIFS(Resultados_Dic3!AC$3:AC$99980,Resultados_Dic3!$F$3:$F$99980,Produccion_UO!$K1192,Resultados_Dic3!$D$3:$D$99980,Produccion_UO!$K$1131,Resultados_Dic3!$E$3:$E$99980,Produccion_UO!$J1192,Resultados_Dic3!$A$3:$A$99980,Produccion_UO!$H1192)*$J$1187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I1192" s="22">
        <f>+SUMIFS(Resultados_Dic3!AD$3:AD$99980,Resultados_Dic3!$F$3:$F$99980,Produccion_UO!$K1192,Resultados_Dic3!$D$3:$D$99980,Produccion_UO!$K$1131,Resultados_Dic3!$E$3:$E$99980,Produccion_UO!$J1192,Resultados_Dic3!$A$3:$A$99980,Produccion_UO!$H1192)*$J$1187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J1192" s="22">
        <f>+SUMIFS(Resultados_Dic3!AE$3:AE$99980,Resultados_Dic3!$F$3:$F$99980,Produccion_UO!$K1192,Resultados_Dic3!$D$3:$D$99980,Produccion_UO!$K$1131,Resultados_Dic3!$E$3:$E$99980,Produccion_UO!$J1192,Resultados_Dic3!$A$3:$A$99980,Produccion_UO!$H1192)*$J$1187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K1192" s="22">
        <f>+SUMIFS(Resultados_Dic3!AF$3:AF$99980,Resultados_Dic3!$F$3:$F$99980,Produccion_UO!$K1192,Resultados_Dic3!$D$3:$D$99980,Produccion_UO!$K$1131,Resultados_Dic3!$E$3:$E$99980,Produccion_UO!$J1192,Resultados_Dic3!$A$3:$A$99980,Produccion_UO!$H1192)*$J$1187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L1192" s="22">
        <f>+SUMIFS(Resultados_Dic3!AG$3:AG$99980,Resultados_Dic3!$F$3:$F$99980,Produccion_UO!$K1192,Resultados_Dic3!$D$3:$D$99980,Produccion_UO!$K$1131,Resultados_Dic3!$E$3:$E$99980,Produccion_UO!$J1192,Resultados_Dic3!$A$3:$A$99980,Produccion_UO!$H1192)*$J$1187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M1192" s="22">
        <f>+SUMIFS(Resultados_Dic3!AH$3:AH$99980,Resultados_Dic3!$F$3:$F$99980,Produccion_UO!$K1192,Resultados_Dic3!$D$3:$D$99980,Produccion_UO!$K$1131,Resultados_Dic3!$E$3:$E$99980,Produccion_UO!$J1192,Resultados_Dic3!$A$3:$A$99980,Produccion_UO!$H1192)*$J$1187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N1192" s="22">
        <f>+SUMIFS(Resultados_Dic3!AI$3:AI$99980,Resultados_Dic3!$F$3:$F$99980,Produccion_UO!$K1192,Resultados_Dic3!$D$3:$D$99980,Produccion_UO!$K$1131,Resultados_Dic3!$E$3:$E$99980,Produccion_UO!$J1192,Resultados_Dic3!$A$3:$A$99980,Produccion_UO!$H1192)*$J$1187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O1192" s="22">
        <f>+SUMIFS(Resultados_Dic3!AJ$3:AJ$99980,Resultados_Dic3!$F$3:$F$99980,Produccion_UO!$K1192,Resultados_Dic3!$D$3:$D$99980,Produccion_UO!$K$1131,Resultados_Dic3!$E$3:$E$99980,Produccion_UO!$J1192,Resultados_Dic3!$A$3:$A$99980,Produccion_UO!$H1192)*$J$1187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P1192" s="22">
        <f>+SUMIFS(Resultados_Dic3!AK$3:AK$99980,Resultados_Dic3!$F$3:$F$99980,Produccion_UO!$K1192,Resultados_Dic3!$D$3:$D$99980,Produccion_UO!$K$1131,Resultados_Dic3!$E$3:$E$99980,Produccion_UO!$J1192,Resultados_Dic3!$A$3:$A$99980,Produccion_UO!$H1192)*$J$1187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Q1192" s="22">
        <f>+SUMIFS(Resultados_Dic3!AL$3:AL$99980,Resultados_Dic3!$F$3:$F$99980,Produccion_UO!$K1192,Resultados_Dic3!$D$3:$D$99980,Produccion_UO!$K$1131,Resultados_Dic3!$E$3:$E$99980,Produccion_UO!$J1192,Resultados_Dic3!$A$3:$A$99980,Produccion_UO!$H1192)*$J$1187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R1192" s="22">
        <f>+SUMIFS(Resultados_Dic3!AM$3:AM$99980,Resultados_Dic3!$F$3:$F$99980,Produccion_UO!$K1192,Resultados_Dic3!$D$3:$D$99980,Produccion_UO!$K$1131,Resultados_Dic3!$E$3:$E$99980,Produccion_UO!$J1192,Resultados_Dic3!$A$3:$A$99980,Produccion_UO!$H1192)*$J$1187</f>
        <v>3.4787057895340037</v>
      </c>
    </row>
    <row r="1193" spans="6:44" x14ac:dyDescent="0.25">
      <c r="I1193" s="24"/>
      <c r="J1193" s="24"/>
      <c r="K1193" s="317" t="s">
        <v>714</v>
      </c>
      <c r="L1193" s="305" t="s">
        <v>823</v>
      </c>
      <c r="M1193" s="22">
        <f>+M138</f>
        <v>15.194461296764379</v>
      </c>
      <c r="N1193" s="22">
        <f t="shared" ref="N1193:AR1193" si="400">+N138</f>
        <v>15.182087170663802</v>
      </c>
      <c r="O1193" s="22">
        <f t="shared" si="400"/>
        <v>15.171435683154867</v>
      </c>
      <c r="P1193" s="22">
        <f t="shared" si="400"/>
        <v>15.160784195645929</v>
      </c>
      <c r="Q1193" s="22">
        <f t="shared" si="400"/>
        <v>15.150132708136994</v>
      </c>
      <c r="R1193" s="22">
        <f t="shared" si="400"/>
        <v>15.135297874200905</v>
      </c>
      <c r="S1193" s="22">
        <f t="shared" si="400"/>
        <v>15.103814843426248</v>
      </c>
      <c r="T1193" s="22">
        <f t="shared" si="400"/>
        <v>15.075022257881614</v>
      </c>
      <c r="U1193" s="22">
        <f t="shared" si="400"/>
        <v>3.5778793093655139</v>
      </c>
      <c r="V1193" s="22">
        <f t="shared" si="400"/>
        <v>0.23183767024496862</v>
      </c>
      <c r="W1193" s="22">
        <f t="shared" si="400"/>
        <v>0.17160195692558203</v>
      </c>
      <c r="X1193" s="22">
        <f t="shared" si="400"/>
        <v>0.15536238644234698</v>
      </c>
      <c r="Y1193" s="22">
        <f t="shared" si="400"/>
        <v>0.14695789979994264</v>
      </c>
      <c r="Z1193" s="22">
        <f t="shared" si="400"/>
        <v>0.11572134538989157</v>
      </c>
      <c r="AA1193" s="22">
        <f t="shared" si="400"/>
        <v>3.2795912959200689E-3</v>
      </c>
      <c r="AB1193" s="22">
        <f t="shared" si="400"/>
        <v>0</v>
      </c>
      <c r="AC1193" s="22">
        <f t="shared" si="400"/>
        <v>0</v>
      </c>
      <c r="AD1193" s="22">
        <f t="shared" si="400"/>
        <v>0</v>
      </c>
      <c r="AE1193" s="22">
        <f t="shared" si="400"/>
        <v>0</v>
      </c>
      <c r="AF1193" s="22">
        <f t="shared" si="400"/>
        <v>0</v>
      </c>
      <c r="AG1193" s="22">
        <f t="shared" si="400"/>
        <v>0</v>
      </c>
      <c r="AH1193" s="22">
        <f t="shared" si="400"/>
        <v>0</v>
      </c>
      <c r="AI1193" s="22">
        <f t="shared" si="400"/>
        <v>0</v>
      </c>
      <c r="AJ1193" s="22">
        <f t="shared" si="400"/>
        <v>0</v>
      </c>
      <c r="AK1193" s="22">
        <f t="shared" si="400"/>
        <v>0</v>
      </c>
      <c r="AL1193" s="22">
        <f t="shared" si="400"/>
        <v>0</v>
      </c>
      <c r="AM1193" s="22">
        <f t="shared" si="400"/>
        <v>0</v>
      </c>
      <c r="AN1193" s="22">
        <f t="shared" si="400"/>
        <v>0</v>
      </c>
      <c r="AO1193" s="22">
        <f t="shared" si="400"/>
        <v>0</v>
      </c>
      <c r="AP1193" s="22">
        <f t="shared" si="400"/>
        <v>0</v>
      </c>
      <c r="AQ1193" s="22">
        <f t="shared" si="400"/>
        <v>0</v>
      </c>
      <c r="AR1193" s="22">
        <f t="shared" si="400"/>
        <v>0</v>
      </c>
    </row>
    <row r="1194" spans="6:44" x14ac:dyDescent="0.25">
      <c r="H1194" s="17" t="str">
        <f t="shared" si="398"/>
        <v>DIC5</v>
      </c>
      <c r="K1194" s="317" t="s">
        <v>820</v>
      </c>
      <c r="L1194" s="313" t="s">
        <v>819</v>
      </c>
      <c r="M1194" s="22">
        <f>+M259</f>
        <v>0</v>
      </c>
      <c r="N1194" s="22">
        <f t="shared" ref="N1194:AR1194" si="401">+N259</f>
        <v>0</v>
      </c>
      <c r="O1194" s="22">
        <f t="shared" si="401"/>
        <v>0</v>
      </c>
      <c r="P1194" s="22">
        <f t="shared" si="401"/>
        <v>0</v>
      </c>
      <c r="Q1194" s="22">
        <f t="shared" si="401"/>
        <v>0</v>
      </c>
      <c r="R1194" s="22">
        <f t="shared" si="401"/>
        <v>0</v>
      </c>
      <c r="S1194" s="22">
        <f t="shared" si="401"/>
        <v>0</v>
      </c>
      <c r="T1194" s="22">
        <f t="shared" si="401"/>
        <v>0</v>
      </c>
      <c r="U1194" s="22">
        <f t="shared" si="401"/>
        <v>0</v>
      </c>
      <c r="V1194" s="22">
        <f t="shared" si="401"/>
        <v>0</v>
      </c>
      <c r="W1194" s="22">
        <f t="shared" si="401"/>
        <v>0</v>
      </c>
      <c r="X1194" s="22">
        <f t="shared" si="401"/>
        <v>0</v>
      </c>
      <c r="Y1194" s="22">
        <f t="shared" si="401"/>
        <v>0</v>
      </c>
      <c r="Z1194" s="22">
        <f t="shared" si="401"/>
        <v>0</v>
      </c>
      <c r="AA1194" s="22">
        <f t="shared" si="401"/>
        <v>0</v>
      </c>
      <c r="AB1194" s="22">
        <f t="shared" si="401"/>
        <v>0</v>
      </c>
      <c r="AC1194" s="22">
        <f t="shared" si="401"/>
        <v>0</v>
      </c>
      <c r="AD1194" s="22">
        <f t="shared" si="401"/>
        <v>0</v>
      </c>
      <c r="AE1194" s="22">
        <f t="shared" si="401"/>
        <v>0</v>
      </c>
      <c r="AF1194" s="22">
        <f t="shared" si="401"/>
        <v>0</v>
      </c>
      <c r="AG1194" s="22">
        <f t="shared" si="401"/>
        <v>0</v>
      </c>
      <c r="AH1194" s="22">
        <f t="shared" si="401"/>
        <v>0</v>
      </c>
      <c r="AI1194" s="22">
        <f t="shared" si="401"/>
        <v>0</v>
      </c>
      <c r="AJ1194" s="22">
        <f t="shared" si="401"/>
        <v>0</v>
      </c>
      <c r="AK1194" s="22">
        <f t="shared" si="401"/>
        <v>0</v>
      </c>
      <c r="AL1194" s="22">
        <f t="shared" si="401"/>
        <v>0</v>
      </c>
      <c r="AM1194" s="22">
        <f t="shared" si="401"/>
        <v>0</v>
      </c>
      <c r="AN1194" s="22">
        <f t="shared" si="401"/>
        <v>0</v>
      </c>
      <c r="AO1194" s="22">
        <f t="shared" si="401"/>
        <v>0</v>
      </c>
      <c r="AP1194" s="22">
        <f t="shared" si="401"/>
        <v>0</v>
      </c>
      <c r="AQ1194" s="22">
        <f t="shared" si="401"/>
        <v>0</v>
      </c>
      <c r="AR1194" s="22">
        <f t="shared" si="401"/>
        <v>0</v>
      </c>
    </row>
    <row r="1195" spans="6:44" x14ac:dyDescent="0.25">
      <c r="H1195" s="17" t="str">
        <f t="shared" si="398"/>
        <v>DIC5</v>
      </c>
      <c r="J1195" s="24" t="s">
        <v>71</v>
      </c>
      <c r="K1195" s="317" t="s">
        <v>250</v>
      </c>
      <c r="L1195" s="313" t="s">
        <v>698</v>
      </c>
      <c r="M1195" s="22">
        <f>+SUMIFS(Resultados_Dic3!H$3:H$99980,Resultados_Dic3!$F$3:$F$99980,Produccion_UO!$K1195,Resultados_Dic3!$D$3:$D$99980,Produccion_UO!$K$1131,Resultados_Dic3!$E$3:$E$99980,Produccion_UO!$J1195,Resultados_Dic3!$A$3:$A$99980,Produccion_UO!$H1195)*$J$1187</f>
        <v>17.177339901477833</v>
      </c>
      <c r="N1195" s="22">
        <f>+SUMIFS(Resultados_Dic3!I$3:I$99980,Resultados_Dic3!$F$3:$F$99980,Produccion_UO!$K1195,Resultados_Dic3!$D$3:$D$99980,Produccion_UO!$K$1131,Resultados_Dic3!$E$3:$E$99980,Produccion_UO!$J1195,Resultados_Dic3!$A$3:$A$99980,Produccion_UO!$H1195)*$J$1187</f>
        <v>16.789999325190635</v>
      </c>
      <c r="O1195" s="22">
        <f>+SUMIFS(Resultados_Dic3!J$3:J$99980,Resultados_Dic3!$F$3:$F$99980,Produccion_UO!$K1195,Resultados_Dic3!$D$3:$D$99980,Produccion_UO!$K$1131,Resultados_Dic3!$E$3:$E$99980,Produccion_UO!$J1195,Resultados_Dic3!$A$3:$A$99980,Produccion_UO!$H1195)*$J$1187</f>
        <v>17.163533255041635</v>
      </c>
      <c r="P1195" s="22">
        <f>+SUMIFS(Resultados_Dic3!K$3:K$99980,Resultados_Dic3!$F$3:$F$99980,Produccion_UO!$K1195,Resultados_Dic3!$D$3:$D$99980,Produccion_UO!$K$1131,Resultados_Dic3!$E$3:$E$99980,Produccion_UO!$J1195,Resultados_Dic3!$A$3:$A$99980,Produccion_UO!$H1195)*$J$1187</f>
        <v>17.532492000789055</v>
      </c>
      <c r="Q1195" s="22">
        <f>+SUMIFS(Resultados_Dic3!L$3:L$99980,Resultados_Dic3!$F$3:$F$99980,Produccion_UO!$K1195,Resultados_Dic3!$D$3:$D$99980,Produccion_UO!$K$1131,Resultados_Dic3!$E$3:$E$99980,Produccion_UO!$J1195,Resultados_Dic3!$A$3:$A$99980,Produccion_UO!$H1195)*$J$1187</f>
        <v>17.896875562432889</v>
      </c>
      <c r="R1195" s="22">
        <f>+SUMIFS(Resultados_Dic3!M$3:M$99980,Resultados_Dic3!$F$3:$F$99980,Produccion_UO!$K1195,Resultados_Dic3!$D$3:$D$99980,Produccion_UO!$K$1131,Resultados_Dic3!$E$3:$E$99980,Produccion_UO!$J1195,Resultados_Dic3!$A$3:$A$99980,Produccion_UO!$H1195)*$J$1187</f>
        <v>18.256683939973144</v>
      </c>
      <c r="S1195" s="22">
        <f>+SUMIFS(Resultados_Dic3!N$3:N$99980,Resultados_Dic3!$F$3:$F$99980,Produccion_UO!$K1195,Resultados_Dic3!$D$3:$D$99980,Produccion_UO!$K$1131,Resultados_Dic3!$E$3:$E$99980,Produccion_UO!$J1195,Resultados_Dic3!$A$3:$A$99980,Produccion_UO!$H1195)*$J$1187</f>
        <v>18.611917133409811</v>
      </c>
      <c r="T1195" s="22">
        <f>+SUMIFS(Resultados_Dic3!O$3:O$99980,Resultados_Dic3!$F$3:$F$99980,Produccion_UO!$K1195,Resultados_Dic3!$D$3:$D$99980,Produccion_UO!$K$1131,Resultados_Dic3!$E$3:$E$99980,Produccion_UO!$J1195,Resultados_Dic3!$A$3:$A$99980,Produccion_UO!$H1195)*$J$1187</f>
        <v>18.938256480931102</v>
      </c>
      <c r="U1195" s="22">
        <f>+SUMIFS(Resultados_Dic3!P$3:P$99980,Resultados_Dic3!$F$3:$F$99980,Produccion_UO!$K1195,Resultados_Dic3!$D$3:$D$99980,Produccion_UO!$K$1131,Resultados_Dic3!$E$3:$E$99980,Produccion_UO!$J1195,Resultados_Dic3!$A$3:$A$99980,Produccion_UO!$H1195)*$J$1187</f>
        <v>19.260843119399151</v>
      </c>
      <c r="V1195" s="22">
        <f>+SUMIFS(Resultados_Dic3!Q$3:Q$99980,Resultados_Dic3!$F$3:$F$99980,Produccion_UO!$K1195,Resultados_Dic3!$D$3:$D$99980,Produccion_UO!$K$1131,Resultados_Dic3!$E$3:$E$99980,Produccion_UO!$J1195,Resultados_Dic3!$A$3:$A$99980,Produccion_UO!$H1195)*$J$1187</f>
        <v>19.624696377653148</v>
      </c>
      <c r="W1195" s="22">
        <f>+SUMIFS(Resultados_Dic3!R$3:R$99980,Resultados_Dic3!$F$3:$F$99980,Produccion_UO!$K1195,Resultados_Dic3!$D$3:$D$99980,Produccion_UO!$K$1131,Resultados_Dic3!$E$3:$E$99980,Produccion_UO!$J1195,Resultados_Dic3!$A$3:$A$99980,Produccion_UO!$H1195)*$J$1187</f>
        <v>19.946796932786356</v>
      </c>
      <c r="X1195" s="22">
        <f>+SUMIFS(Resultados_Dic3!S$3:S$99980,Resultados_Dic3!$F$3:$F$99980,Produccion_UO!$K1195,Resultados_Dic3!$D$3:$D$99980,Produccion_UO!$K$1131,Resultados_Dic3!$E$3:$E$99980,Produccion_UO!$J1195,Resultados_Dic3!$A$3:$A$99980,Produccion_UO!$H1195)*$J$1187</f>
        <v>20.265335042850396</v>
      </c>
      <c r="Y1195" s="22">
        <f>+SUMIFS(Resultados_Dic3!T$3:T$99980,Resultados_Dic3!$F$3:$F$99980,Produccion_UO!$K1195,Resultados_Dic3!$D$3:$D$99980,Produccion_UO!$K$1131,Resultados_Dic3!$E$3:$E$99980,Produccion_UO!$J1195,Resultados_Dic3!$A$3:$A$99980,Produccion_UO!$H1195)*$J$1187</f>
        <v>20.517333943651057</v>
      </c>
      <c r="Z1195" s="22">
        <f>+SUMIFS(Resultados_Dic3!U$3:U$99980,Resultados_Dic3!$F$3:$F$99980,Produccion_UO!$K1195,Resultados_Dic3!$D$3:$D$99980,Produccion_UO!$K$1131,Resultados_Dic3!$E$3:$E$99980,Produccion_UO!$J1195,Resultados_Dic3!$A$3:$A$99980,Produccion_UO!$H1195)*$J$1187</f>
        <v>20.768267600138135</v>
      </c>
      <c r="AA1195" s="22">
        <f>+SUMIFS(Resultados_Dic3!V$3:V$99980,Resultados_Dic3!$F$3:$F$99980,Produccion_UO!$K1195,Resultados_Dic3!$D$3:$D$99980,Produccion_UO!$K$1131,Resultados_Dic3!$E$3:$E$99980,Produccion_UO!$J1195,Resultados_Dic3!$A$3:$A$99980,Produccion_UO!$H1195)*$J$1187</f>
        <v>21.018136012311697</v>
      </c>
      <c r="AB1195" s="22">
        <f>+SUMIFS(Resultados_Dic3!W$3:W$99980,Resultados_Dic3!$F$3:$F$99980,Produccion_UO!$K1195,Resultados_Dic3!$D$3:$D$99980,Produccion_UO!$K$1131,Resultados_Dic3!$E$3:$E$99980,Produccion_UO!$J1195,Resultados_Dic3!$A$3:$A$99980,Produccion_UO!$H1195)*$J$1187</f>
        <v>21.26693918017174</v>
      </c>
      <c r="AC1195" s="22">
        <f>+SUMIFS(Resultados_Dic3!X$3:X$99980,Resultados_Dic3!$F$3:$F$99980,Produccion_UO!$K1195,Resultados_Dic3!$D$3:$D$99980,Produccion_UO!$K$1131,Resultados_Dic3!$E$3:$E$99980,Produccion_UO!$J1195,Resultados_Dic3!$A$3:$A$99980,Produccion_UO!$H1195)*$J$1187</f>
        <v>21.514677103718199</v>
      </c>
      <c r="AD1195" s="22">
        <f>+SUMIFS(Resultados_Dic3!Y$3:Y$99980,Resultados_Dic3!$F$3:$F$99980,Produccion_UO!$K1195,Resultados_Dic3!$D$3:$D$99980,Produccion_UO!$K$1131,Resultados_Dic3!$E$3:$E$99980,Produccion_UO!$J1195,Resultados_Dic3!$A$3:$A$99980,Produccion_UO!$H1195)*$J$1187</f>
        <v>21.814131373030637</v>
      </c>
      <c r="AE1195" s="22">
        <f>+SUMIFS(Resultados_Dic3!Z$3:Z$99980,Resultados_Dic3!$F$3:$F$99980,Produccion_UO!$K1195,Resultados_Dic3!$D$3:$D$99980,Produccion_UO!$K$1131,Resultados_Dic3!$E$3:$E$99980,Produccion_UO!$J1195,Resultados_Dic3!$A$3:$A$99980,Produccion_UO!$H1195)*$J$1187</f>
        <v>22.114955072907147</v>
      </c>
      <c r="AF1195" s="22">
        <f>+SUMIFS(Resultados_Dic3!AA$3:AA$99980,Resultados_Dic3!$F$3:$F$99980,Produccion_UO!$K1195,Resultados_Dic3!$D$3:$D$99980,Produccion_UO!$K$1131,Resultados_Dic3!$E$3:$E$99980,Produccion_UO!$J1195,Resultados_Dic3!$A$3:$A$99980,Produccion_UO!$H1195)*$J$1187</f>
        <v>22.417148203347796</v>
      </c>
      <c r="AG1195" s="22">
        <f>+SUMIFS(Resultados_Dic3!AB$3:AB$99980,Resultados_Dic3!$F$3:$F$99980,Produccion_UO!$K1195,Resultados_Dic3!$D$3:$D$99980,Produccion_UO!$K$1131,Resultados_Dic3!$E$3:$E$99980,Produccion_UO!$J1195,Resultados_Dic3!$A$3:$A$99980,Produccion_UO!$H1195)*$J$1187</f>
        <v>22.720710764352521</v>
      </c>
      <c r="AH1195" s="22">
        <f>+SUMIFS(Resultados_Dic3!AC$3:AC$99980,Resultados_Dic3!$F$3:$F$99980,Produccion_UO!$K1195,Resultados_Dic3!$D$3:$D$99980,Produccion_UO!$K$1131,Resultados_Dic3!$E$3:$E$99980,Produccion_UO!$J1195,Resultados_Dic3!$A$3:$A$99980,Produccion_UO!$H1195)*$J$1187</f>
        <v>23.025642755921449</v>
      </c>
      <c r="AI1195" s="22">
        <f>+SUMIFS(Resultados_Dic3!AD$3:AD$99980,Resultados_Dic3!$F$3:$F$99980,Produccion_UO!$K1195,Resultados_Dic3!$D$3:$D$99980,Produccion_UO!$K$1131,Resultados_Dic3!$E$3:$E$99980,Produccion_UO!$J1195,Resultados_Dic3!$A$3:$A$99980,Produccion_UO!$H1195)*$J$1187</f>
        <v>23.430930594222822</v>
      </c>
      <c r="AJ1195" s="22">
        <f>+SUMIFS(Resultados_Dic3!AE$3:AE$99980,Resultados_Dic3!$F$3:$F$99980,Produccion_UO!$K1195,Resultados_Dic3!$D$3:$D$99980,Produccion_UO!$K$1131,Resultados_Dic3!$E$3:$E$99980,Produccion_UO!$J1195,Resultados_Dic3!$A$3:$A$99980,Produccion_UO!$H1195)*$J$1187</f>
        <v>23.836563918866457</v>
      </c>
      <c r="AK1195" s="22">
        <f>+SUMIFS(Resultados_Dic3!AF$3:AF$99980,Resultados_Dic3!$F$3:$F$99980,Produccion_UO!$K1195,Resultados_Dic3!$D$3:$D$99980,Produccion_UO!$K$1131,Resultados_Dic3!$E$3:$E$99980,Produccion_UO!$J1195,Resultados_Dic3!$A$3:$A$99980,Produccion_UO!$H1195)*$J$1187</f>
        <v>24.242542729852353</v>
      </c>
      <c r="AL1195" s="22">
        <f>+SUMIFS(Resultados_Dic3!AG$3:AG$99980,Resultados_Dic3!$F$3:$F$99980,Produccion_UO!$K1195,Resultados_Dic3!$D$3:$D$99980,Produccion_UO!$K$1131,Resultados_Dic3!$E$3:$E$99980,Produccion_UO!$J1195,Resultados_Dic3!$A$3:$A$99980,Produccion_UO!$H1195)*$J$1187</f>
        <v>24.648867027180511</v>
      </c>
      <c r="AM1195" s="22">
        <f>+SUMIFS(Resultados_Dic3!AH$3:AH$99980,Resultados_Dic3!$F$3:$F$99980,Produccion_UO!$K1195,Resultados_Dic3!$D$3:$D$99980,Produccion_UO!$K$1131,Resultados_Dic3!$E$3:$E$99980,Produccion_UO!$J1195,Resultados_Dic3!$A$3:$A$99980,Produccion_UO!$H1195)*$J$1187</f>
        <v>25.055536810850938</v>
      </c>
      <c r="AN1195" s="22">
        <f>+SUMIFS(Resultados_Dic3!AI$3:AI$99980,Resultados_Dic3!$F$3:$F$99980,Produccion_UO!$K1195,Resultados_Dic3!$D$3:$D$99980,Produccion_UO!$K$1131,Resultados_Dic3!$E$3:$E$99980,Produccion_UO!$J1195,Resultados_Dic3!$A$3:$A$99980,Produccion_UO!$H1195)*$J$1187</f>
        <v>25.520897790800056</v>
      </c>
      <c r="AO1195" s="22">
        <f>+SUMIFS(Resultados_Dic3!AJ$3:AJ$99980,Resultados_Dic3!$F$3:$F$99980,Produccion_UO!$K1195,Resultados_Dic3!$D$3:$D$99980,Produccion_UO!$K$1131,Resultados_Dic3!$E$3:$E$99980,Produccion_UO!$J1195,Resultados_Dic3!$A$3:$A$99980,Produccion_UO!$H1195)*$J$1187</f>
        <v>25.985948886078546</v>
      </c>
      <c r="AP1195" s="22">
        <f>+SUMIFS(Resultados_Dic3!AK$3:AK$99980,Resultados_Dic3!$F$3:$F$99980,Produccion_UO!$K1195,Resultados_Dic3!$D$3:$D$99980,Produccion_UO!$K$1131,Resultados_Dic3!$E$3:$E$99980,Produccion_UO!$J1195,Resultados_Dic3!$A$3:$A$99980,Produccion_UO!$H1195)*$J$1187</f>
        <v>26.450690096686554</v>
      </c>
      <c r="AQ1195" s="22">
        <f>+SUMIFS(Resultados_Dic3!AL$3:AL$99980,Resultados_Dic3!$F$3:$F$99980,Produccion_UO!$K1195,Resultados_Dic3!$D$3:$D$99980,Produccion_UO!$K$1131,Resultados_Dic3!$E$3:$E$99980,Produccion_UO!$J1195,Resultados_Dic3!$A$3:$A$99980,Produccion_UO!$H1195)*$J$1187</f>
        <v>26.915121422623997</v>
      </c>
      <c r="AR1195" s="22">
        <f>+SUMIFS(Resultados_Dic3!AM$3:AM$99980,Resultados_Dic3!$F$3:$F$99980,Produccion_UO!$K1195,Resultados_Dic3!$D$3:$D$99980,Produccion_UO!$K$1131,Resultados_Dic3!$E$3:$E$99980,Produccion_UO!$J1195,Resultados_Dic3!$A$3:$A$99980,Produccion_UO!$H1195)*$J$1187</f>
        <v>27.379242863890955</v>
      </c>
    </row>
    <row r="1197" spans="6:44" s="15" customFormat="1" x14ac:dyDescent="0.25">
      <c r="F1197" s="96"/>
      <c r="H1197" s="12"/>
      <c r="I1197" s="319" t="s">
        <v>513</v>
      </c>
      <c r="J1197" s="115">
        <f>+IF(OR(K1197="OIL",K1197="OIL-eq"),$H$5,IF(K1197="GAS",$H$4,IF(K1197="GSL",$H$8,IF(K1197="DSL",$H$9,IF(K1197="KER",$H$10,IF(K1197="LPG",$H$11,IF(K1197="HFO",$H$12,IF(K1197="AVG",$H$13,IF(K1197="RFG",$H$14,IF(K1197="ELC",$H$15,$H$16))))))))))</f>
        <v>0.5755726948313572</v>
      </c>
      <c r="K1197" s="318" t="s">
        <v>32</v>
      </c>
      <c r="L1197" s="314" t="s">
        <v>32</v>
      </c>
      <c r="M1197" s="135">
        <f>+M1198+M1200-M1199-M1204-M1205+M1203</f>
        <v>0</v>
      </c>
      <c r="N1197" s="135">
        <f>+N1198+N1200-N1199-N1204-N1205+N1203</f>
        <v>0</v>
      </c>
      <c r="O1197" s="135">
        <f t="shared" ref="O1197" si="402">+O1198+O1200-O1199-O1204-O1205+O1203</f>
        <v>0</v>
      </c>
      <c r="P1197" s="135">
        <f t="shared" ref="P1197" si="403">+P1198+P1200-P1199-P1204-P1205+P1203</f>
        <v>0</v>
      </c>
      <c r="Q1197" s="135">
        <f t="shared" ref="Q1197" si="404">+Q1198+Q1200-Q1199-Q1204-Q1205+Q1203</f>
        <v>0</v>
      </c>
      <c r="R1197" s="135">
        <f t="shared" ref="R1197" si="405">+R1198+R1200-R1199-R1204-R1205+R1203</f>
        <v>0</v>
      </c>
      <c r="S1197" s="135">
        <f t="shared" ref="S1197" si="406">+S1198+S1200-S1199-S1204-S1205+S1203</f>
        <v>0</v>
      </c>
      <c r="T1197" s="135">
        <f t="shared" ref="T1197" si="407">+T1198+T1200-T1199-T1204-T1205+T1203</f>
        <v>0</v>
      </c>
      <c r="U1197" s="135">
        <f t="shared" ref="U1197" si="408">+U1198+U1200-U1199-U1204-U1205+U1203</f>
        <v>0</v>
      </c>
      <c r="V1197" s="135">
        <f t="shared" ref="V1197" si="409">+V1198+V1200-V1199-V1204-V1205+V1203</f>
        <v>0</v>
      </c>
      <c r="W1197" s="135">
        <f t="shared" ref="W1197" si="410">+W1198+W1200-W1199-W1204-W1205+W1203</f>
        <v>0</v>
      </c>
      <c r="X1197" s="135">
        <f t="shared" ref="X1197" si="411">+X1198+X1200-X1199-X1204-X1205+X1203</f>
        <v>0</v>
      </c>
      <c r="Y1197" s="135">
        <f t="shared" ref="Y1197" si="412">+Y1198+Y1200-Y1199-Y1204-Y1205+Y1203</f>
        <v>0</v>
      </c>
      <c r="Z1197" s="135">
        <f t="shared" ref="Z1197" si="413">+Z1198+Z1200-Z1199-Z1204-Z1205+Z1203</f>
        <v>0</v>
      </c>
      <c r="AA1197" s="135">
        <f t="shared" ref="AA1197" si="414">+AA1198+AA1200-AA1199-AA1204-AA1205+AA1203</f>
        <v>0</v>
      </c>
      <c r="AB1197" s="135">
        <f t="shared" ref="AB1197" si="415">+AB1198+AB1200-AB1199-AB1204-AB1205+AB1203</f>
        <v>0</v>
      </c>
      <c r="AC1197" s="135">
        <f t="shared" ref="AC1197" si="416">+AC1198+AC1200-AC1199-AC1204-AC1205+AC1203</f>
        <v>0</v>
      </c>
      <c r="AD1197" s="135">
        <f t="shared" ref="AD1197" si="417">+AD1198+AD1200-AD1199-AD1204-AD1205+AD1203</f>
        <v>0</v>
      </c>
      <c r="AE1197" s="135">
        <f t="shared" ref="AE1197" si="418">+AE1198+AE1200-AE1199-AE1204-AE1205+AE1203</f>
        <v>0</v>
      </c>
      <c r="AF1197" s="135">
        <f t="shared" ref="AF1197" si="419">+AF1198+AF1200-AF1199-AF1204-AF1205+AF1203</f>
        <v>0</v>
      </c>
      <c r="AG1197" s="135">
        <f t="shared" ref="AG1197" si="420">+AG1198+AG1200-AG1199-AG1204-AG1205+AG1203</f>
        <v>0</v>
      </c>
      <c r="AH1197" s="135">
        <f t="shared" ref="AH1197" si="421">+AH1198+AH1200-AH1199-AH1204-AH1205+AH1203</f>
        <v>0</v>
      </c>
      <c r="AI1197" s="135">
        <f t="shared" ref="AI1197" si="422">+AI1198+AI1200-AI1199-AI1204-AI1205+AI1203</f>
        <v>0</v>
      </c>
      <c r="AJ1197" s="135">
        <f t="shared" ref="AJ1197" si="423">+AJ1198+AJ1200-AJ1199-AJ1204-AJ1205+AJ1203</f>
        <v>0</v>
      </c>
      <c r="AK1197" s="135">
        <f t="shared" ref="AK1197" si="424">+AK1198+AK1200-AK1199-AK1204-AK1205+AK1203</f>
        <v>0</v>
      </c>
      <c r="AL1197" s="135">
        <f t="shared" ref="AL1197" si="425">+AL1198+AL1200-AL1199-AL1204-AL1205+AL1203</f>
        <v>0</v>
      </c>
      <c r="AM1197" s="135">
        <f t="shared" ref="AM1197" si="426">+AM1198+AM1200-AM1199-AM1204-AM1205+AM1203</f>
        <v>0</v>
      </c>
      <c r="AN1197" s="135">
        <f t="shared" ref="AN1197" si="427">+AN1198+AN1200-AN1199-AN1204-AN1205+AN1203</f>
        <v>0</v>
      </c>
      <c r="AO1197" s="135">
        <f t="shared" ref="AO1197" si="428">+AO1198+AO1200-AO1199-AO1204-AO1205+AO1203</f>
        <v>0</v>
      </c>
      <c r="AP1197" s="135">
        <f t="shared" ref="AP1197" si="429">+AP1198+AP1200-AP1199-AP1204-AP1205+AP1203</f>
        <v>0</v>
      </c>
      <c r="AQ1197" s="135">
        <f t="shared" ref="AQ1197" si="430">+AQ1198+AQ1200-AQ1199-AQ1204-AQ1205+AQ1203</f>
        <v>0</v>
      </c>
      <c r="AR1197" s="135">
        <f t="shared" ref="AR1197" si="431">+AR1198+AR1200-AR1199-AR1204-AR1205+AR1203</f>
        <v>0</v>
      </c>
    </row>
    <row r="1198" spans="6:44" x14ac:dyDescent="0.25">
      <c r="H1198" s="17" t="str">
        <f t="shared" ref="H1198:H1205" si="432">+$B$1</f>
        <v>DIC5</v>
      </c>
      <c r="I1198" s="24"/>
      <c r="J1198" s="24" t="s">
        <v>32</v>
      </c>
      <c r="K1198" s="315" t="s">
        <v>177</v>
      </c>
      <c r="L1198" s="230" t="s">
        <v>738</v>
      </c>
      <c r="M1198" s="22">
        <f>+SUMIFS(Resultados_Dic3!H$3:H$99980,Resultados_Dic3!$F$3:$F$99980,Produccion_UO!$K1198,Resultados_Dic3!$D$3:$D$99980,Produccion_UO!$K$1131,Resultados_Dic3!$E$3:$E$99980,Produccion_UO!$J1198,Resultados_Dic3!$A$3:$A$99980,Produccion_UO!$H1198)*$J$1187</f>
        <v>0.35393751265267559</v>
      </c>
      <c r="N1198" s="22">
        <f>+SUMIFS(Resultados_Dic3!I$3:I$99980,Resultados_Dic3!$F$3:$F$99980,Produccion_UO!$K1198,Resultados_Dic3!$D$3:$D$99980,Produccion_UO!$K$1131,Resultados_Dic3!$E$3:$E$99980,Produccion_UO!$J1198,Resultados_Dic3!$A$3:$A$99980,Produccion_UO!$H1198)*$J$1187</f>
        <v>0.35724407854781026</v>
      </c>
      <c r="O1198" s="22">
        <f>+SUMIFS(Resultados_Dic3!J$3:J$99980,Resultados_Dic3!$F$3:$F$99980,Produccion_UO!$K1198,Resultados_Dic3!$D$3:$D$99980,Produccion_UO!$K$1131,Resultados_Dic3!$E$3:$E$99980,Produccion_UO!$J1198,Resultados_Dic3!$A$3:$A$99980,Produccion_UO!$H1198)*$J$1187</f>
        <v>0.37476373561048382</v>
      </c>
      <c r="P1198" s="22">
        <f>+SUMIFS(Resultados_Dic3!K$3:K$99980,Resultados_Dic3!$F$3:$F$99980,Produccion_UO!$K1198,Resultados_Dic3!$D$3:$D$99980,Produccion_UO!$K$1131,Resultados_Dic3!$E$3:$E$99980,Produccion_UO!$J1198,Resultados_Dic3!$A$3:$A$99980,Produccion_UO!$H1198)*$J$1187</f>
        <v>0.39270097152423511</v>
      </c>
      <c r="Q1198" s="22">
        <f>+SUMIFS(Resultados_Dic3!L$3:L$99980,Resultados_Dic3!$F$3:$F$99980,Produccion_UO!$K1198,Resultados_Dic3!$D$3:$D$99980,Produccion_UO!$K$1131,Resultados_Dic3!$E$3:$E$99980,Produccion_UO!$J1198,Resultados_Dic3!$A$3:$A$99980,Produccion_UO!$H1198)*$J$1187</f>
        <v>0.41105578628906403</v>
      </c>
      <c r="R1198" s="22">
        <f>+SUMIFS(Resultados_Dic3!M$3:M$99980,Resultados_Dic3!$F$3:$F$99980,Produccion_UO!$K1198,Resultados_Dic3!$D$3:$D$99980,Produccion_UO!$K$1131,Resultados_Dic3!$E$3:$E$99980,Produccion_UO!$J1198,Resultados_Dic3!$A$3:$A$99980,Produccion_UO!$H1198)*$J$1187</f>
        <v>0.42982817990497063</v>
      </c>
      <c r="S1198" s="22">
        <f>+SUMIFS(Resultados_Dic3!N$3:N$99980,Resultados_Dic3!$F$3:$F$99980,Produccion_UO!$K1198,Resultados_Dic3!$D$3:$D$99980,Produccion_UO!$K$1131,Resultados_Dic3!$E$3:$E$99980,Produccion_UO!$J1198,Resultados_Dic3!$A$3:$A$99980,Produccion_UO!$H1198)*$J$1187</f>
        <v>0.44901815237195492</v>
      </c>
      <c r="T1198" s="22">
        <f>+SUMIFS(Resultados_Dic3!O$3:O$99980,Resultados_Dic3!$F$3:$F$99980,Produccion_UO!$K1198,Resultados_Dic3!$D$3:$D$99980,Produccion_UO!$K$1131,Resultados_Dic3!$E$3:$E$99980,Produccion_UO!$J1198,Resultados_Dic3!$A$3:$A$99980,Produccion_UO!$H1198)*$J$1187</f>
        <v>0.46784126570529999</v>
      </c>
      <c r="U1198" s="22">
        <f>+SUMIFS(Resultados_Dic3!P$3:P$99980,Resultados_Dic3!$F$3:$F$99980,Produccion_UO!$K1198,Resultados_Dic3!$D$3:$D$99980,Produccion_UO!$K$1131,Resultados_Dic3!$E$3:$E$99980,Produccion_UO!$J1198,Resultados_Dic3!$A$3:$A$99980,Produccion_UO!$H1198)*$J$1187</f>
        <v>0.48703081009044197</v>
      </c>
      <c r="V1198" s="22">
        <f>+SUMIFS(Resultados_Dic3!Q$3:Q$99980,Resultados_Dic3!$F$3:$F$99980,Produccion_UO!$K1198,Resultados_Dic3!$D$3:$D$99980,Produccion_UO!$K$1131,Resultados_Dic3!$E$3:$E$99980,Produccion_UO!$J1198,Resultados_Dic3!$A$3:$A$99980,Produccion_UO!$H1198)*$J$1187</f>
        <v>0.50658678552738168</v>
      </c>
      <c r="W1198" s="22">
        <f>+SUMIFS(Resultados_Dic3!R$3:R$99980,Resultados_Dic3!$F$3:$F$99980,Produccion_UO!$K1198,Resultados_Dic3!$D$3:$D$99980,Produccion_UO!$K$1131,Resultados_Dic3!$E$3:$E$99980,Produccion_UO!$J1198,Resultados_Dic3!$A$3:$A$99980,Produccion_UO!$H1198)*$J$1187</f>
        <v>0.5265091920161179</v>
      </c>
      <c r="X1198" s="22">
        <f>+SUMIFS(Resultados_Dic3!S$3:S$99980,Resultados_Dic3!$F$3:$F$99980,Produccion_UO!$K1198,Resultados_Dic3!$D$3:$D$99980,Produccion_UO!$K$1131,Resultados_Dic3!$E$3:$E$99980,Produccion_UO!$J1198,Resultados_Dic3!$A$3:$A$99980,Produccion_UO!$H1198)*$J$1187</f>
        <v>0.54679802955665091</v>
      </c>
      <c r="Y1198" s="22">
        <f>+SUMIFS(Resultados_Dic3!T$3:T$99980,Resultados_Dic3!$F$3:$F$99980,Produccion_UO!$K1198,Resultados_Dic3!$D$3:$D$99980,Produccion_UO!$K$1131,Resultados_Dic3!$E$3:$E$99980,Produccion_UO!$J1198,Resultados_Dic3!$A$3:$A$99980,Produccion_UO!$H1198)*$J$1187</f>
        <v>0.56782277828171468</v>
      </c>
      <c r="Z1198" s="22">
        <f>+SUMIFS(Resultados_Dic3!U$3:U$99980,Resultados_Dic3!$F$3:$F$99980,Produccion_UO!$K1198,Resultados_Dic3!$D$3:$D$99980,Produccion_UO!$K$1131,Resultados_Dic3!$E$3:$E$99980,Produccion_UO!$J1198,Resultados_Dic3!$A$3:$A$99980,Produccion_UO!$H1198)*$J$1187</f>
        <v>0.58916584297422769</v>
      </c>
      <c r="AA1198" s="22">
        <f>+SUMIFS(Resultados_Dic3!V$3:V$99980,Resultados_Dic3!$F$3:$F$99980,Produccion_UO!$K1198,Resultados_Dic3!$D$3:$D$99980,Produccion_UO!$K$1131,Resultados_Dic3!$E$3:$E$99980,Produccion_UO!$J1198,Resultados_Dic3!$A$3:$A$99980,Produccion_UO!$H1198)*$J$1187</f>
        <v>0.61082722363419117</v>
      </c>
      <c r="AB1198" s="22">
        <f>+SUMIFS(Resultados_Dic3!W$3:W$99980,Resultados_Dic3!$F$3:$F$99980,Produccion_UO!$K1198,Resultados_Dic3!$D$3:$D$99980,Produccion_UO!$K$1131,Resultados_Dic3!$E$3:$E$99980,Produccion_UO!$J1198,Resultados_Dic3!$A$3:$A$99980,Produccion_UO!$H1198)*$J$1187</f>
        <v>0.63280692026160401</v>
      </c>
      <c r="AC1198" s="22">
        <f>+SUMIFS(Resultados_Dic3!X$3:X$99980,Resultados_Dic3!$F$3:$F$99980,Produccion_UO!$K1198,Resultados_Dic3!$D$3:$D$99980,Produccion_UO!$K$1131,Resultados_Dic3!$E$3:$E$99980,Produccion_UO!$J1198,Resultados_Dic3!$A$3:$A$99980,Produccion_UO!$H1198)*$J$1187</f>
        <v>0.65510493285646676</v>
      </c>
      <c r="AD1198" s="22">
        <f>+SUMIFS(Resultados_Dic3!Y$3:Y$99980,Resultados_Dic3!$F$3:$F$99980,Produccion_UO!$K1198,Resultados_Dic3!$D$3:$D$99980,Produccion_UO!$K$1131,Resultados_Dic3!$E$3:$E$99980,Produccion_UO!$J1198,Resultados_Dic3!$A$3:$A$99980,Produccion_UO!$H1198)*$J$1187</f>
        <v>0.67876421564288414</v>
      </c>
      <c r="AE1198" s="22">
        <f>+SUMIFS(Resultados_Dic3!Z$3:Z$99980,Resultados_Dic3!$F$3:$F$99980,Produccion_UO!$K1198,Resultados_Dic3!$D$3:$D$99980,Produccion_UO!$K$1131,Resultados_Dic3!$E$3:$E$99980,Produccion_UO!$J1198,Resultados_Dic3!$A$3:$A$99980,Produccion_UO!$H1198)*$J$1187</f>
        <v>0.70276066991145159</v>
      </c>
      <c r="AF1198" s="22">
        <f>+SUMIFS(Resultados_Dic3!AA$3:AA$99980,Resultados_Dic3!$F$3:$F$99980,Produccion_UO!$K1198,Resultados_Dic3!$D$3:$D$99980,Produccion_UO!$K$1131,Resultados_Dic3!$E$3:$E$99980,Produccion_UO!$J1198,Resultados_Dic3!$A$3:$A$99980,Produccion_UO!$H1198)*$J$1187</f>
        <v>0.72709429566217698</v>
      </c>
      <c r="AG1198" s="22">
        <f>+SUMIFS(Resultados_Dic3!AB$3:AB$99980,Resultados_Dic3!$F$3:$F$99980,Produccion_UO!$K1198,Resultados_Dic3!$D$3:$D$99980,Produccion_UO!$K$1131,Resultados_Dic3!$E$3:$E$99980,Produccion_UO!$J1198,Resultados_Dic3!$A$3:$A$99980,Produccion_UO!$H1198)*$J$1187</f>
        <v>0.75176509289506044</v>
      </c>
      <c r="AH1198" s="22">
        <f>+SUMIFS(Resultados_Dic3!AC$3:AC$99980,Resultados_Dic3!$F$3:$F$99980,Produccion_UO!$K1198,Resultados_Dic3!$D$3:$D$99980,Produccion_UO!$K$1131,Resultados_Dic3!$E$3:$E$99980,Produccion_UO!$J1198,Resultados_Dic3!$A$3:$A$99980,Produccion_UO!$H1198)*$J$1187</f>
        <v>0.77677306161009518</v>
      </c>
      <c r="AI1198" s="22">
        <f>+SUMIFS(Resultados_Dic3!AD$3:AD$99980,Resultados_Dic3!$F$3:$F$99980,Produccion_UO!$K1198,Resultados_Dic3!$D$3:$D$99980,Produccion_UO!$K$1131,Resultados_Dic3!$E$3:$E$99980,Produccion_UO!$J1198,Resultados_Dic3!$A$3:$A$99980,Produccion_UO!$H1198)*$J$1187</f>
        <v>0.8015861842025036</v>
      </c>
      <c r="AJ1198" s="22">
        <f>+SUMIFS(Resultados_Dic3!AE$3:AE$99980,Resultados_Dic3!$F$3:$F$99980,Produccion_UO!$K1198,Resultados_Dic3!$D$3:$D$99980,Produccion_UO!$K$1131,Resultados_Dic3!$E$3:$E$99980,Produccion_UO!$J1198,Resultados_Dic3!$A$3:$A$99980,Produccion_UO!$H1198)*$J$1187</f>
        <v>0.82671290205447734</v>
      </c>
      <c r="AK1198" s="22">
        <f>+SUMIFS(Resultados_Dic3!AF$3:AF$99980,Resultados_Dic3!$F$3:$F$99980,Produccion_UO!$K1198,Resultados_Dic3!$D$3:$D$99980,Produccion_UO!$K$1131,Resultados_Dic3!$E$3:$E$99980,Produccion_UO!$J1198,Resultados_Dic3!$A$3:$A$99980,Produccion_UO!$H1198)*$J$1187</f>
        <v>0.85215321516602338</v>
      </c>
      <c r="AL1198" s="22">
        <f>+SUMIFS(Resultados_Dic3!AG$3:AG$99980,Resultados_Dic3!$F$3:$F$99980,Produccion_UO!$K1198,Resultados_Dic3!$D$3:$D$99980,Produccion_UO!$K$1131,Resultados_Dic3!$E$3:$E$99980,Produccion_UO!$J1198,Resultados_Dic3!$A$3:$A$99980,Produccion_UO!$H1198)*$J$1187</f>
        <v>0.87790712353714151</v>
      </c>
      <c r="AM1198" s="22">
        <f>+SUMIFS(Resultados_Dic3!AH$3:AH$99980,Resultados_Dic3!$F$3:$F$99980,Produccion_UO!$K1198,Resultados_Dic3!$D$3:$D$99980,Produccion_UO!$K$1131,Resultados_Dic3!$E$3:$E$99980,Produccion_UO!$J1198,Resultados_Dic3!$A$3:$A$99980,Produccion_UO!$H1198)*$J$1187</f>
        <v>0.90397462716782506</v>
      </c>
      <c r="AN1198" s="22">
        <f>+SUMIFS(Resultados_Dic3!AI$3:AI$99980,Resultados_Dic3!$F$3:$F$99980,Produccion_UO!$K1198,Resultados_Dic3!$D$3:$D$99980,Produccion_UO!$K$1131,Resultados_Dic3!$E$3:$E$99980,Produccion_UO!$J1198,Resultados_Dic3!$A$3:$A$99980,Produccion_UO!$H1198)*$J$1187</f>
        <v>0.92890755881372566</v>
      </c>
      <c r="AO1198" s="22">
        <f>+SUMIFS(Resultados_Dic3!AJ$3:AJ$99980,Resultados_Dic3!$F$3:$F$99980,Produccion_UO!$K1198,Resultados_Dic3!$D$3:$D$99980,Produccion_UO!$K$1131,Resultados_Dic3!$E$3:$E$99980,Produccion_UO!$J1198,Resultados_Dic3!$A$3:$A$99980,Produccion_UO!$H1198)*$J$1187</f>
        <v>0.95415491403542751</v>
      </c>
      <c r="AP1198" s="22">
        <f>+SUMIFS(Resultados_Dic3!AK$3:AK$99980,Resultados_Dic3!$F$3:$F$99980,Produccion_UO!$K1198,Resultados_Dic3!$D$3:$D$99980,Produccion_UO!$K$1131,Resultados_Dic3!$E$3:$E$99980,Produccion_UO!$J1198,Resultados_Dic3!$A$3:$A$99980,Produccion_UO!$H1198)*$J$1187</f>
        <v>0.97971669283291052</v>
      </c>
      <c r="AQ1198" s="22">
        <f>+SUMIFS(Resultados_Dic3!AL$3:AL$99980,Resultados_Dic3!$F$3:$F$99980,Produccion_UO!$K1198,Resultados_Dic3!$D$3:$D$99980,Produccion_UO!$K$1131,Resultados_Dic3!$E$3:$E$99980,Produccion_UO!$J1198,Resultados_Dic3!$A$3:$A$99980,Produccion_UO!$H1198)*$J$1187</f>
        <v>1.0055928952061948</v>
      </c>
      <c r="AR1198" s="22">
        <f>+SUMIFS(Resultados_Dic3!AM$3:AM$99980,Resultados_Dic3!$F$3:$F$99980,Produccion_UO!$K1198,Resultados_Dic3!$D$3:$D$99980,Produccion_UO!$K$1131,Resultados_Dic3!$E$3:$E$99980,Produccion_UO!$J1198,Resultados_Dic3!$A$3:$A$99980,Produccion_UO!$H1198)*$J$1187</f>
        <v>1.0317835211552735</v>
      </c>
    </row>
    <row r="1199" spans="6:44" x14ac:dyDescent="0.25">
      <c r="H1199" s="17" t="str">
        <f t="shared" si="432"/>
        <v>DIC5</v>
      </c>
      <c r="I1199" s="24"/>
      <c r="J1199" s="24" t="s">
        <v>32</v>
      </c>
      <c r="K1199" s="315" t="s">
        <v>297</v>
      </c>
      <c r="L1199" s="230" t="s">
        <v>739</v>
      </c>
      <c r="M1199" s="22">
        <f>+SUMIFS(Resultados_Dic3!H$3:H$99980,Resultados_Dic3!$F$3:$F$99980,Produccion_UO!$K1199,Resultados_Dic3!$D$3:$D$99980,Produccion_UO!$L$1131,Resultados_Dic3!$E$3:$E$99980,Produccion_UO!$J1199,Resultados_Dic3!$A$3:$A$99980,Produccion_UO!$H1199)*$J$1187</f>
        <v>0</v>
      </c>
      <c r="N1199" s="22">
        <f>+SUMIFS(Resultados_Dic3!I$3:I$99980,Resultados_Dic3!$F$3:$F$99980,Produccion_UO!$K1199,Resultados_Dic3!$D$3:$D$99980,Produccion_UO!$L$1131,Resultados_Dic3!$E$3:$E$99980,Produccion_UO!$J1199,Resultados_Dic3!$A$3:$A$99980,Produccion_UO!$H1199)*$J$1187</f>
        <v>0</v>
      </c>
      <c r="O1199" s="22">
        <f>+SUMIFS(Resultados_Dic3!J$3:J$99980,Resultados_Dic3!$F$3:$F$99980,Produccion_UO!$K1199,Resultados_Dic3!$D$3:$D$99980,Produccion_UO!$L$1131,Resultados_Dic3!$E$3:$E$99980,Produccion_UO!$J1199,Resultados_Dic3!$A$3:$A$99980,Produccion_UO!$H1199)*$J$1187</f>
        <v>0</v>
      </c>
      <c r="P1199" s="22">
        <f>+SUMIFS(Resultados_Dic3!K$3:K$99980,Resultados_Dic3!$F$3:$F$99980,Produccion_UO!$K1199,Resultados_Dic3!$D$3:$D$99980,Produccion_UO!$L$1131,Resultados_Dic3!$E$3:$E$99980,Produccion_UO!$J1199,Resultados_Dic3!$A$3:$A$99980,Produccion_UO!$H1199)*$J$1187</f>
        <v>0</v>
      </c>
      <c r="Q1199" s="22">
        <f>+SUMIFS(Resultados_Dic3!L$3:L$99980,Resultados_Dic3!$F$3:$F$99980,Produccion_UO!$K1199,Resultados_Dic3!$D$3:$D$99980,Produccion_UO!$L$1131,Resultados_Dic3!$E$3:$E$99980,Produccion_UO!$J1199,Resultados_Dic3!$A$3:$A$99980,Produccion_UO!$H1199)*$J$1187</f>
        <v>0</v>
      </c>
      <c r="R1199" s="22">
        <f>+SUMIFS(Resultados_Dic3!M$3:M$99980,Resultados_Dic3!$F$3:$F$99980,Produccion_UO!$K1199,Resultados_Dic3!$D$3:$D$99980,Produccion_UO!$L$1131,Resultados_Dic3!$E$3:$E$99980,Produccion_UO!$J1199,Resultados_Dic3!$A$3:$A$99980,Produccion_UO!$H1199)*$J$1187</f>
        <v>0</v>
      </c>
      <c r="S1199" s="22">
        <f>+SUMIFS(Resultados_Dic3!N$3:N$99980,Resultados_Dic3!$F$3:$F$99980,Produccion_UO!$K1199,Resultados_Dic3!$D$3:$D$99980,Produccion_UO!$L$1131,Resultados_Dic3!$E$3:$E$99980,Produccion_UO!$J1199,Resultados_Dic3!$A$3:$A$99980,Produccion_UO!$H1199)*$J$1187</f>
        <v>0</v>
      </c>
      <c r="T1199" s="22">
        <f>+SUMIFS(Resultados_Dic3!O$3:O$99980,Resultados_Dic3!$F$3:$F$99980,Produccion_UO!$K1199,Resultados_Dic3!$D$3:$D$99980,Produccion_UO!$L$1131,Resultados_Dic3!$E$3:$E$99980,Produccion_UO!$J1199,Resultados_Dic3!$A$3:$A$99980,Produccion_UO!$H1199)*$J$1187</f>
        <v>0</v>
      </c>
      <c r="U1199" s="22">
        <f>+SUMIFS(Resultados_Dic3!P$3:P$99980,Resultados_Dic3!$F$3:$F$99980,Produccion_UO!$K1199,Resultados_Dic3!$D$3:$D$99980,Produccion_UO!$L$1131,Resultados_Dic3!$E$3:$E$99980,Produccion_UO!$J1199,Resultados_Dic3!$A$3:$A$99980,Produccion_UO!$H1199)*$J$1187</f>
        <v>0</v>
      </c>
      <c r="V1199" s="22">
        <f>+SUMIFS(Resultados_Dic3!Q$3:Q$99980,Resultados_Dic3!$F$3:$F$99980,Produccion_UO!$K1199,Resultados_Dic3!$D$3:$D$99980,Produccion_UO!$L$1131,Resultados_Dic3!$E$3:$E$99980,Produccion_UO!$J1199,Resultados_Dic3!$A$3:$A$99980,Produccion_UO!$H1199)*$J$1187</f>
        <v>0</v>
      </c>
      <c r="W1199" s="22">
        <f>+SUMIFS(Resultados_Dic3!R$3:R$99980,Resultados_Dic3!$F$3:$F$99980,Produccion_UO!$K1199,Resultados_Dic3!$D$3:$D$99980,Produccion_UO!$L$1131,Resultados_Dic3!$E$3:$E$99980,Produccion_UO!$J1199,Resultados_Dic3!$A$3:$A$99980,Produccion_UO!$H1199)*$J$1187</f>
        <v>0</v>
      </c>
      <c r="X1199" s="22">
        <f>+SUMIFS(Resultados_Dic3!S$3:S$99980,Resultados_Dic3!$F$3:$F$99980,Produccion_UO!$K1199,Resultados_Dic3!$D$3:$D$99980,Produccion_UO!$L$1131,Resultados_Dic3!$E$3:$E$99980,Produccion_UO!$J1199,Resultados_Dic3!$A$3:$A$99980,Produccion_UO!$H1199)*$J$1187</f>
        <v>0</v>
      </c>
      <c r="Y1199" s="22">
        <f>+SUMIFS(Resultados_Dic3!T$3:T$99980,Resultados_Dic3!$F$3:$F$99980,Produccion_UO!$K1199,Resultados_Dic3!$D$3:$D$99980,Produccion_UO!$L$1131,Resultados_Dic3!$E$3:$E$99980,Produccion_UO!$J1199,Resultados_Dic3!$A$3:$A$99980,Produccion_UO!$H1199)*$J$1187</f>
        <v>0</v>
      </c>
      <c r="Z1199" s="22">
        <f>+SUMIFS(Resultados_Dic3!U$3:U$99980,Resultados_Dic3!$F$3:$F$99980,Produccion_UO!$K1199,Resultados_Dic3!$D$3:$D$99980,Produccion_UO!$L$1131,Resultados_Dic3!$E$3:$E$99980,Produccion_UO!$J1199,Resultados_Dic3!$A$3:$A$99980,Produccion_UO!$H1199)*$J$1187</f>
        <v>0</v>
      </c>
      <c r="AA1199" s="22">
        <f>+SUMIFS(Resultados_Dic3!V$3:V$99980,Resultados_Dic3!$F$3:$F$99980,Produccion_UO!$K1199,Resultados_Dic3!$D$3:$D$99980,Produccion_UO!$L$1131,Resultados_Dic3!$E$3:$E$99980,Produccion_UO!$J1199,Resultados_Dic3!$A$3:$A$99980,Produccion_UO!$H1199)*$J$1187</f>
        <v>0</v>
      </c>
      <c r="AB1199" s="22">
        <f>+SUMIFS(Resultados_Dic3!W$3:W$99980,Resultados_Dic3!$F$3:$F$99980,Produccion_UO!$K1199,Resultados_Dic3!$D$3:$D$99980,Produccion_UO!$L$1131,Resultados_Dic3!$E$3:$E$99980,Produccion_UO!$J1199,Resultados_Dic3!$A$3:$A$99980,Produccion_UO!$H1199)*$J$1187</f>
        <v>0</v>
      </c>
      <c r="AC1199" s="22">
        <f>+SUMIFS(Resultados_Dic3!X$3:X$99980,Resultados_Dic3!$F$3:$F$99980,Produccion_UO!$K1199,Resultados_Dic3!$D$3:$D$99980,Produccion_UO!$L$1131,Resultados_Dic3!$E$3:$E$99980,Produccion_UO!$J1199,Resultados_Dic3!$A$3:$A$99980,Produccion_UO!$H1199)*$J$1187</f>
        <v>0</v>
      </c>
      <c r="AD1199" s="22">
        <f>+SUMIFS(Resultados_Dic3!Y$3:Y$99980,Resultados_Dic3!$F$3:$F$99980,Produccion_UO!$K1199,Resultados_Dic3!$D$3:$D$99980,Produccion_UO!$L$1131,Resultados_Dic3!$E$3:$E$99980,Produccion_UO!$J1199,Resultados_Dic3!$A$3:$A$99980,Produccion_UO!$H1199)*$J$1187</f>
        <v>0</v>
      </c>
      <c r="AE1199" s="22">
        <f>+SUMIFS(Resultados_Dic3!Z$3:Z$99980,Resultados_Dic3!$F$3:$F$99980,Produccion_UO!$K1199,Resultados_Dic3!$D$3:$D$99980,Produccion_UO!$L$1131,Resultados_Dic3!$E$3:$E$99980,Produccion_UO!$J1199,Resultados_Dic3!$A$3:$A$99980,Produccion_UO!$H1199)*$J$1187</f>
        <v>0</v>
      </c>
      <c r="AF1199" s="22">
        <f>+SUMIFS(Resultados_Dic3!AA$3:AA$99980,Resultados_Dic3!$F$3:$F$99980,Produccion_UO!$K1199,Resultados_Dic3!$D$3:$D$99980,Produccion_UO!$L$1131,Resultados_Dic3!$E$3:$E$99980,Produccion_UO!$J1199,Resultados_Dic3!$A$3:$A$99980,Produccion_UO!$H1199)*$J$1187</f>
        <v>0</v>
      </c>
      <c r="AG1199" s="22">
        <f>+SUMIFS(Resultados_Dic3!AB$3:AB$99980,Resultados_Dic3!$F$3:$F$99980,Produccion_UO!$K1199,Resultados_Dic3!$D$3:$D$99980,Produccion_UO!$L$1131,Resultados_Dic3!$E$3:$E$99980,Produccion_UO!$J1199,Resultados_Dic3!$A$3:$A$99980,Produccion_UO!$H1199)*$J$1187</f>
        <v>0</v>
      </c>
      <c r="AH1199" s="22">
        <f>+SUMIFS(Resultados_Dic3!AC$3:AC$99980,Resultados_Dic3!$F$3:$F$99980,Produccion_UO!$K1199,Resultados_Dic3!$D$3:$D$99980,Produccion_UO!$L$1131,Resultados_Dic3!$E$3:$E$99980,Produccion_UO!$J1199,Resultados_Dic3!$A$3:$A$99980,Produccion_UO!$H1199)*$J$1187</f>
        <v>0</v>
      </c>
      <c r="AI1199" s="22">
        <f>+SUMIFS(Resultados_Dic3!AD$3:AD$99980,Resultados_Dic3!$F$3:$F$99980,Produccion_UO!$K1199,Resultados_Dic3!$D$3:$D$99980,Produccion_UO!$L$1131,Resultados_Dic3!$E$3:$E$99980,Produccion_UO!$J1199,Resultados_Dic3!$A$3:$A$99980,Produccion_UO!$H1199)*$J$1187</f>
        <v>0</v>
      </c>
      <c r="AJ1199" s="22">
        <f>+SUMIFS(Resultados_Dic3!AE$3:AE$99980,Resultados_Dic3!$F$3:$F$99980,Produccion_UO!$K1199,Resultados_Dic3!$D$3:$D$99980,Produccion_UO!$L$1131,Resultados_Dic3!$E$3:$E$99980,Produccion_UO!$J1199,Resultados_Dic3!$A$3:$A$99980,Produccion_UO!$H1199)*$J$1187</f>
        <v>0</v>
      </c>
      <c r="AK1199" s="22">
        <f>+SUMIFS(Resultados_Dic3!AF$3:AF$99980,Resultados_Dic3!$F$3:$F$99980,Produccion_UO!$K1199,Resultados_Dic3!$D$3:$D$99980,Produccion_UO!$L$1131,Resultados_Dic3!$E$3:$E$99980,Produccion_UO!$J1199,Resultados_Dic3!$A$3:$A$99980,Produccion_UO!$H1199)*$J$1187</f>
        <v>0</v>
      </c>
      <c r="AL1199" s="22">
        <f>+SUMIFS(Resultados_Dic3!AG$3:AG$99980,Resultados_Dic3!$F$3:$F$99980,Produccion_UO!$K1199,Resultados_Dic3!$D$3:$D$99980,Produccion_UO!$L$1131,Resultados_Dic3!$E$3:$E$99980,Produccion_UO!$J1199,Resultados_Dic3!$A$3:$A$99980,Produccion_UO!$H1199)*$J$1187</f>
        <v>0</v>
      </c>
      <c r="AM1199" s="22">
        <f>+SUMIFS(Resultados_Dic3!AH$3:AH$99980,Resultados_Dic3!$F$3:$F$99980,Produccion_UO!$K1199,Resultados_Dic3!$D$3:$D$99980,Produccion_UO!$L$1131,Resultados_Dic3!$E$3:$E$99980,Produccion_UO!$J1199,Resultados_Dic3!$A$3:$A$99980,Produccion_UO!$H1199)*$J$1187</f>
        <v>0</v>
      </c>
      <c r="AN1199" s="22">
        <f>+SUMIFS(Resultados_Dic3!AI$3:AI$99980,Resultados_Dic3!$F$3:$F$99980,Produccion_UO!$K1199,Resultados_Dic3!$D$3:$D$99980,Produccion_UO!$L$1131,Resultados_Dic3!$E$3:$E$99980,Produccion_UO!$J1199,Resultados_Dic3!$A$3:$A$99980,Produccion_UO!$H1199)*$J$1187</f>
        <v>0</v>
      </c>
      <c r="AO1199" s="22">
        <f>+SUMIFS(Resultados_Dic3!AJ$3:AJ$99980,Resultados_Dic3!$F$3:$F$99980,Produccion_UO!$K1199,Resultados_Dic3!$D$3:$D$99980,Produccion_UO!$L$1131,Resultados_Dic3!$E$3:$E$99980,Produccion_UO!$J1199,Resultados_Dic3!$A$3:$A$99980,Produccion_UO!$H1199)*$J$1187</f>
        <v>0</v>
      </c>
      <c r="AP1199" s="22">
        <f>+SUMIFS(Resultados_Dic3!AK$3:AK$99980,Resultados_Dic3!$F$3:$F$99980,Produccion_UO!$K1199,Resultados_Dic3!$D$3:$D$99980,Produccion_UO!$L$1131,Resultados_Dic3!$E$3:$E$99980,Produccion_UO!$J1199,Resultados_Dic3!$A$3:$A$99980,Produccion_UO!$H1199)*$J$1187</f>
        <v>0</v>
      </c>
      <c r="AQ1199" s="22">
        <f>+SUMIFS(Resultados_Dic3!AL$3:AL$99980,Resultados_Dic3!$F$3:$F$99980,Produccion_UO!$K1199,Resultados_Dic3!$D$3:$D$99980,Produccion_UO!$L$1131,Resultados_Dic3!$E$3:$E$99980,Produccion_UO!$J1199,Resultados_Dic3!$A$3:$A$99980,Produccion_UO!$H1199)*$J$1187</f>
        <v>0</v>
      </c>
      <c r="AR1199" s="22">
        <f>+SUMIFS(Resultados_Dic3!AM$3:AM$99980,Resultados_Dic3!$F$3:$F$99980,Produccion_UO!$K1199,Resultados_Dic3!$D$3:$D$99980,Produccion_UO!$L$1131,Resultados_Dic3!$E$3:$E$99980,Produccion_UO!$J1199,Resultados_Dic3!$A$3:$A$99980,Produccion_UO!$H1199)*$J$1187</f>
        <v>0</v>
      </c>
    </row>
    <row r="1200" spans="6:44" x14ac:dyDescent="0.25">
      <c r="H1200" s="17" t="str">
        <f t="shared" si="432"/>
        <v>DIC5</v>
      </c>
      <c r="I1200" s="24"/>
      <c r="J1200" s="24"/>
      <c r="K1200" s="315"/>
      <c r="L1200" s="305" t="s">
        <v>697</v>
      </c>
      <c r="M1200" s="22">
        <f>+SUM(M1201:M1202)</f>
        <v>0</v>
      </c>
      <c r="N1200" s="22">
        <f t="shared" ref="N1200:AR1200" si="433">+SUM(N1201:N1202)</f>
        <v>0</v>
      </c>
      <c r="O1200" s="22">
        <f t="shared" si="433"/>
        <v>0</v>
      </c>
      <c r="P1200" s="22">
        <f t="shared" si="433"/>
        <v>0</v>
      </c>
      <c r="Q1200" s="22">
        <f t="shared" si="433"/>
        <v>0</v>
      </c>
      <c r="R1200" s="22">
        <f t="shared" si="433"/>
        <v>0</v>
      </c>
      <c r="S1200" s="22">
        <f t="shared" si="433"/>
        <v>0</v>
      </c>
      <c r="T1200" s="22">
        <f t="shared" si="433"/>
        <v>0</v>
      </c>
      <c r="U1200" s="22">
        <f t="shared" si="433"/>
        <v>0</v>
      </c>
      <c r="V1200" s="22">
        <f t="shared" si="433"/>
        <v>0</v>
      </c>
      <c r="W1200" s="22">
        <f t="shared" si="433"/>
        <v>0</v>
      </c>
      <c r="X1200" s="22">
        <f t="shared" si="433"/>
        <v>0</v>
      </c>
      <c r="Y1200" s="22">
        <f t="shared" si="433"/>
        <v>0</v>
      </c>
      <c r="Z1200" s="22">
        <f t="shared" si="433"/>
        <v>0</v>
      </c>
      <c r="AA1200" s="22">
        <f t="shared" si="433"/>
        <v>0</v>
      </c>
      <c r="AB1200" s="22">
        <f t="shared" si="433"/>
        <v>0</v>
      </c>
      <c r="AC1200" s="22">
        <f t="shared" si="433"/>
        <v>0</v>
      </c>
      <c r="AD1200" s="22">
        <f t="shared" si="433"/>
        <v>0</v>
      </c>
      <c r="AE1200" s="22">
        <f t="shared" si="433"/>
        <v>0</v>
      </c>
      <c r="AF1200" s="22">
        <f t="shared" si="433"/>
        <v>0</v>
      </c>
      <c r="AG1200" s="22">
        <f t="shared" si="433"/>
        <v>0</v>
      </c>
      <c r="AH1200" s="22">
        <f t="shared" si="433"/>
        <v>0</v>
      </c>
      <c r="AI1200" s="22">
        <f t="shared" si="433"/>
        <v>0</v>
      </c>
      <c r="AJ1200" s="22">
        <f t="shared" si="433"/>
        <v>0</v>
      </c>
      <c r="AK1200" s="22">
        <f t="shared" si="433"/>
        <v>0</v>
      </c>
      <c r="AL1200" s="22">
        <f t="shared" si="433"/>
        <v>0</v>
      </c>
      <c r="AM1200" s="22">
        <f t="shared" si="433"/>
        <v>0</v>
      </c>
      <c r="AN1200" s="22">
        <f t="shared" si="433"/>
        <v>0</v>
      </c>
      <c r="AO1200" s="22">
        <f t="shared" si="433"/>
        <v>0</v>
      </c>
      <c r="AP1200" s="22">
        <f t="shared" si="433"/>
        <v>0</v>
      </c>
      <c r="AQ1200" s="22">
        <f t="shared" si="433"/>
        <v>0</v>
      </c>
      <c r="AR1200" s="22">
        <f t="shared" si="433"/>
        <v>0</v>
      </c>
    </row>
    <row r="1201" spans="6:44" x14ac:dyDescent="0.25">
      <c r="H1201" s="17" t="str">
        <f t="shared" si="432"/>
        <v>DIC5</v>
      </c>
      <c r="I1201" s="24"/>
      <c r="J1201" s="24" t="s">
        <v>32</v>
      </c>
      <c r="K1201" s="315" t="s">
        <v>270</v>
      </c>
      <c r="L1201" s="316" t="s">
        <v>270</v>
      </c>
      <c r="M1201" s="22">
        <f>+SUMIFS(Resultados_Dic3!H$3:H$99980,Resultados_Dic3!$F$3:$F$99980,Produccion_UO!$K1201,Resultados_Dic3!$D$3:$D$99980,Produccion_UO!$K$1131,Resultados_Dic3!$E$3:$E$99980,Produccion_UO!$J1201,Resultados_Dic3!$A$3:$A$99980,Produccion_UO!$H1201)*$J$1187</f>
        <v>0</v>
      </c>
      <c r="N1201" s="22">
        <f>+SUMIFS(Resultados_Dic3!I$3:I$99980,Resultados_Dic3!$F$3:$F$99980,Produccion_UO!$K1201,Resultados_Dic3!$D$3:$D$99980,Produccion_UO!$K$1131,Resultados_Dic3!$E$3:$E$99980,Produccion_UO!$J1201,Resultados_Dic3!$A$3:$A$99980,Produccion_UO!$H1201)*$J$1187</f>
        <v>0</v>
      </c>
      <c r="O1201" s="22">
        <f>+SUMIFS(Resultados_Dic3!J$3:J$99980,Resultados_Dic3!$F$3:$F$99980,Produccion_UO!$K1201,Resultados_Dic3!$D$3:$D$99980,Produccion_UO!$K$1131,Resultados_Dic3!$E$3:$E$99980,Produccion_UO!$J1201,Resultados_Dic3!$A$3:$A$99980,Produccion_UO!$H1201)*$J$1187</f>
        <v>0</v>
      </c>
      <c r="P1201" s="22">
        <f>+SUMIFS(Resultados_Dic3!K$3:K$99980,Resultados_Dic3!$F$3:$F$99980,Produccion_UO!$K1201,Resultados_Dic3!$D$3:$D$99980,Produccion_UO!$K$1131,Resultados_Dic3!$E$3:$E$99980,Produccion_UO!$J1201,Resultados_Dic3!$A$3:$A$99980,Produccion_UO!$H1201)*$J$1187</f>
        <v>0</v>
      </c>
      <c r="Q1201" s="22">
        <f>+SUMIFS(Resultados_Dic3!L$3:L$99980,Resultados_Dic3!$F$3:$F$99980,Produccion_UO!$K1201,Resultados_Dic3!$D$3:$D$99980,Produccion_UO!$K$1131,Resultados_Dic3!$E$3:$E$99980,Produccion_UO!$J1201,Resultados_Dic3!$A$3:$A$99980,Produccion_UO!$H1201)*$J$1187</f>
        <v>0</v>
      </c>
      <c r="R1201" s="22">
        <f>+SUMIFS(Resultados_Dic3!M$3:M$99980,Resultados_Dic3!$F$3:$F$99980,Produccion_UO!$K1201,Resultados_Dic3!$D$3:$D$99980,Produccion_UO!$K$1131,Resultados_Dic3!$E$3:$E$99980,Produccion_UO!$J1201,Resultados_Dic3!$A$3:$A$99980,Produccion_UO!$H1201)*$J$1187</f>
        <v>0</v>
      </c>
      <c r="S1201" s="22">
        <f>+SUMIFS(Resultados_Dic3!N$3:N$99980,Resultados_Dic3!$F$3:$F$99980,Produccion_UO!$K1201,Resultados_Dic3!$D$3:$D$99980,Produccion_UO!$K$1131,Resultados_Dic3!$E$3:$E$99980,Produccion_UO!$J1201,Resultados_Dic3!$A$3:$A$99980,Produccion_UO!$H1201)*$J$1187</f>
        <v>0</v>
      </c>
      <c r="T1201" s="22">
        <f>+SUMIFS(Resultados_Dic3!O$3:O$99980,Resultados_Dic3!$F$3:$F$99980,Produccion_UO!$K1201,Resultados_Dic3!$D$3:$D$99980,Produccion_UO!$K$1131,Resultados_Dic3!$E$3:$E$99980,Produccion_UO!$J1201,Resultados_Dic3!$A$3:$A$99980,Produccion_UO!$H1201)*$J$1187</f>
        <v>0</v>
      </c>
      <c r="U1201" s="22">
        <f>+SUMIFS(Resultados_Dic3!P$3:P$99980,Resultados_Dic3!$F$3:$F$99980,Produccion_UO!$K1201,Resultados_Dic3!$D$3:$D$99980,Produccion_UO!$K$1131,Resultados_Dic3!$E$3:$E$99980,Produccion_UO!$J1201,Resultados_Dic3!$A$3:$A$99980,Produccion_UO!$H1201)*$J$1187</f>
        <v>0</v>
      </c>
      <c r="V1201" s="22">
        <f>+SUMIFS(Resultados_Dic3!Q$3:Q$99980,Resultados_Dic3!$F$3:$F$99980,Produccion_UO!$K1201,Resultados_Dic3!$D$3:$D$99980,Produccion_UO!$K$1131,Resultados_Dic3!$E$3:$E$99980,Produccion_UO!$J1201,Resultados_Dic3!$A$3:$A$99980,Produccion_UO!$H1201)*$J$1187</f>
        <v>0</v>
      </c>
      <c r="W1201" s="22">
        <f>+SUMIFS(Resultados_Dic3!R$3:R$99980,Resultados_Dic3!$F$3:$F$99980,Produccion_UO!$K1201,Resultados_Dic3!$D$3:$D$99980,Produccion_UO!$K$1131,Resultados_Dic3!$E$3:$E$99980,Produccion_UO!$J1201,Resultados_Dic3!$A$3:$A$99980,Produccion_UO!$H1201)*$J$1187</f>
        <v>0</v>
      </c>
      <c r="X1201" s="22">
        <f>+SUMIFS(Resultados_Dic3!S$3:S$99980,Resultados_Dic3!$F$3:$F$99980,Produccion_UO!$K1201,Resultados_Dic3!$D$3:$D$99980,Produccion_UO!$K$1131,Resultados_Dic3!$E$3:$E$99980,Produccion_UO!$J1201,Resultados_Dic3!$A$3:$A$99980,Produccion_UO!$H1201)*$J$1187</f>
        <v>0</v>
      </c>
      <c r="Y1201" s="22">
        <f>+SUMIFS(Resultados_Dic3!T$3:T$99980,Resultados_Dic3!$F$3:$F$99980,Produccion_UO!$K1201,Resultados_Dic3!$D$3:$D$99980,Produccion_UO!$K$1131,Resultados_Dic3!$E$3:$E$99980,Produccion_UO!$J1201,Resultados_Dic3!$A$3:$A$99980,Produccion_UO!$H1201)*$J$1187</f>
        <v>0</v>
      </c>
      <c r="Z1201" s="22">
        <f>+SUMIFS(Resultados_Dic3!U$3:U$99980,Resultados_Dic3!$F$3:$F$99980,Produccion_UO!$K1201,Resultados_Dic3!$D$3:$D$99980,Produccion_UO!$K$1131,Resultados_Dic3!$E$3:$E$99980,Produccion_UO!$J1201,Resultados_Dic3!$A$3:$A$99980,Produccion_UO!$H1201)*$J$1187</f>
        <v>0</v>
      </c>
      <c r="AA1201" s="22">
        <f>+SUMIFS(Resultados_Dic3!V$3:V$99980,Resultados_Dic3!$F$3:$F$99980,Produccion_UO!$K1201,Resultados_Dic3!$D$3:$D$99980,Produccion_UO!$K$1131,Resultados_Dic3!$E$3:$E$99980,Produccion_UO!$J1201,Resultados_Dic3!$A$3:$A$99980,Produccion_UO!$H1201)*$J$1187</f>
        <v>0</v>
      </c>
      <c r="AB1201" s="22">
        <f>+SUMIFS(Resultados_Dic3!W$3:W$99980,Resultados_Dic3!$F$3:$F$99980,Produccion_UO!$K1201,Resultados_Dic3!$D$3:$D$99980,Produccion_UO!$K$1131,Resultados_Dic3!$E$3:$E$99980,Produccion_UO!$J1201,Resultados_Dic3!$A$3:$A$99980,Produccion_UO!$H1201)*$J$1187</f>
        <v>0</v>
      </c>
      <c r="AC1201" s="22">
        <f>+SUMIFS(Resultados_Dic3!X$3:X$99980,Resultados_Dic3!$F$3:$F$99980,Produccion_UO!$K1201,Resultados_Dic3!$D$3:$D$99980,Produccion_UO!$K$1131,Resultados_Dic3!$E$3:$E$99980,Produccion_UO!$J1201,Resultados_Dic3!$A$3:$A$99980,Produccion_UO!$H1201)*$J$1187</f>
        <v>0</v>
      </c>
      <c r="AD1201" s="22">
        <f>+SUMIFS(Resultados_Dic3!Y$3:Y$99980,Resultados_Dic3!$F$3:$F$99980,Produccion_UO!$K1201,Resultados_Dic3!$D$3:$D$99980,Produccion_UO!$K$1131,Resultados_Dic3!$E$3:$E$99980,Produccion_UO!$J1201,Resultados_Dic3!$A$3:$A$99980,Produccion_UO!$H1201)*$J$1187</f>
        <v>0</v>
      </c>
      <c r="AE1201" s="22">
        <f>+SUMIFS(Resultados_Dic3!Z$3:Z$99980,Resultados_Dic3!$F$3:$F$99980,Produccion_UO!$K1201,Resultados_Dic3!$D$3:$D$99980,Produccion_UO!$K$1131,Resultados_Dic3!$E$3:$E$99980,Produccion_UO!$J1201,Resultados_Dic3!$A$3:$A$99980,Produccion_UO!$H1201)*$J$1187</f>
        <v>0</v>
      </c>
      <c r="AF1201" s="22">
        <f>+SUMIFS(Resultados_Dic3!AA$3:AA$99980,Resultados_Dic3!$F$3:$F$99980,Produccion_UO!$K1201,Resultados_Dic3!$D$3:$D$99980,Produccion_UO!$K$1131,Resultados_Dic3!$E$3:$E$99980,Produccion_UO!$J1201,Resultados_Dic3!$A$3:$A$99980,Produccion_UO!$H1201)*$J$1187</f>
        <v>0</v>
      </c>
      <c r="AG1201" s="22">
        <f>+SUMIFS(Resultados_Dic3!AB$3:AB$99980,Resultados_Dic3!$F$3:$F$99980,Produccion_UO!$K1201,Resultados_Dic3!$D$3:$D$99980,Produccion_UO!$K$1131,Resultados_Dic3!$E$3:$E$99980,Produccion_UO!$J1201,Resultados_Dic3!$A$3:$A$99980,Produccion_UO!$H1201)*$J$1187</f>
        <v>0</v>
      </c>
      <c r="AH1201" s="22">
        <f>+SUMIFS(Resultados_Dic3!AC$3:AC$99980,Resultados_Dic3!$F$3:$F$99980,Produccion_UO!$K1201,Resultados_Dic3!$D$3:$D$99980,Produccion_UO!$K$1131,Resultados_Dic3!$E$3:$E$99980,Produccion_UO!$J1201,Resultados_Dic3!$A$3:$A$99980,Produccion_UO!$H1201)*$J$1187</f>
        <v>0</v>
      </c>
      <c r="AI1201" s="22">
        <f>+SUMIFS(Resultados_Dic3!AD$3:AD$99980,Resultados_Dic3!$F$3:$F$99980,Produccion_UO!$K1201,Resultados_Dic3!$D$3:$D$99980,Produccion_UO!$K$1131,Resultados_Dic3!$E$3:$E$99980,Produccion_UO!$J1201,Resultados_Dic3!$A$3:$A$99980,Produccion_UO!$H1201)*$J$1187</f>
        <v>0</v>
      </c>
      <c r="AJ1201" s="22">
        <f>+SUMIFS(Resultados_Dic3!AE$3:AE$99980,Resultados_Dic3!$F$3:$F$99980,Produccion_UO!$K1201,Resultados_Dic3!$D$3:$D$99980,Produccion_UO!$K$1131,Resultados_Dic3!$E$3:$E$99980,Produccion_UO!$J1201,Resultados_Dic3!$A$3:$A$99980,Produccion_UO!$H1201)*$J$1187</f>
        <v>0</v>
      </c>
      <c r="AK1201" s="22">
        <f>+SUMIFS(Resultados_Dic3!AF$3:AF$99980,Resultados_Dic3!$F$3:$F$99980,Produccion_UO!$K1201,Resultados_Dic3!$D$3:$D$99980,Produccion_UO!$K$1131,Resultados_Dic3!$E$3:$E$99980,Produccion_UO!$J1201,Resultados_Dic3!$A$3:$A$99980,Produccion_UO!$H1201)*$J$1187</f>
        <v>0</v>
      </c>
      <c r="AL1201" s="22">
        <f>+SUMIFS(Resultados_Dic3!AG$3:AG$99980,Resultados_Dic3!$F$3:$F$99980,Produccion_UO!$K1201,Resultados_Dic3!$D$3:$D$99980,Produccion_UO!$K$1131,Resultados_Dic3!$E$3:$E$99980,Produccion_UO!$J1201,Resultados_Dic3!$A$3:$A$99980,Produccion_UO!$H1201)*$J$1187</f>
        <v>0</v>
      </c>
      <c r="AM1201" s="22">
        <f>+SUMIFS(Resultados_Dic3!AH$3:AH$99980,Resultados_Dic3!$F$3:$F$99980,Produccion_UO!$K1201,Resultados_Dic3!$D$3:$D$99980,Produccion_UO!$K$1131,Resultados_Dic3!$E$3:$E$99980,Produccion_UO!$J1201,Resultados_Dic3!$A$3:$A$99980,Produccion_UO!$H1201)*$J$1187</f>
        <v>0</v>
      </c>
      <c r="AN1201" s="22">
        <f>+SUMIFS(Resultados_Dic3!AI$3:AI$99980,Resultados_Dic3!$F$3:$F$99980,Produccion_UO!$K1201,Resultados_Dic3!$D$3:$D$99980,Produccion_UO!$K$1131,Resultados_Dic3!$E$3:$E$99980,Produccion_UO!$J1201,Resultados_Dic3!$A$3:$A$99980,Produccion_UO!$H1201)*$J$1187</f>
        <v>0</v>
      </c>
      <c r="AO1201" s="22">
        <f>+SUMIFS(Resultados_Dic3!AJ$3:AJ$99980,Resultados_Dic3!$F$3:$F$99980,Produccion_UO!$K1201,Resultados_Dic3!$D$3:$D$99980,Produccion_UO!$K$1131,Resultados_Dic3!$E$3:$E$99980,Produccion_UO!$J1201,Resultados_Dic3!$A$3:$A$99980,Produccion_UO!$H1201)*$J$1187</f>
        <v>0</v>
      </c>
      <c r="AP1201" s="22">
        <f>+SUMIFS(Resultados_Dic3!AK$3:AK$99980,Resultados_Dic3!$F$3:$F$99980,Produccion_UO!$K1201,Resultados_Dic3!$D$3:$D$99980,Produccion_UO!$K$1131,Resultados_Dic3!$E$3:$E$99980,Produccion_UO!$J1201,Resultados_Dic3!$A$3:$A$99980,Produccion_UO!$H1201)*$J$1187</f>
        <v>0</v>
      </c>
      <c r="AQ1201" s="22">
        <f>+SUMIFS(Resultados_Dic3!AL$3:AL$99980,Resultados_Dic3!$F$3:$F$99980,Produccion_UO!$K1201,Resultados_Dic3!$D$3:$D$99980,Produccion_UO!$K$1131,Resultados_Dic3!$E$3:$E$99980,Produccion_UO!$J1201,Resultados_Dic3!$A$3:$A$99980,Produccion_UO!$H1201)*$J$1187</f>
        <v>0</v>
      </c>
      <c r="AR1201" s="22">
        <f>+SUMIFS(Resultados_Dic3!AM$3:AM$99980,Resultados_Dic3!$F$3:$F$99980,Produccion_UO!$K1201,Resultados_Dic3!$D$3:$D$99980,Produccion_UO!$K$1131,Resultados_Dic3!$E$3:$E$99980,Produccion_UO!$J1201,Resultados_Dic3!$A$3:$A$99980,Produccion_UO!$H1201)*$J$1187</f>
        <v>0</v>
      </c>
    </row>
    <row r="1202" spans="6:44" x14ac:dyDescent="0.25">
      <c r="H1202" s="17" t="str">
        <f t="shared" si="432"/>
        <v>DIC5</v>
      </c>
      <c r="I1202" s="24"/>
      <c r="J1202" s="24" t="s">
        <v>32</v>
      </c>
      <c r="K1202" s="315" t="s">
        <v>271</v>
      </c>
      <c r="L1202" s="316" t="s">
        <v>271</v>
      </c>
      <c r="M1202" s="22">
        <f>+SUMIFS(Resultados_Dic3!H$3:H$99980,Resultados_Dic3!$F$3:$F$99980,Produccion_UO!$K1202,Resultados_Dic3!$D$3:$D$99980,Produccion_UO!$K$1131,Resultados_Dic3!$E$3:$E$99980,Produccion_UO!$J1202,Resultados_Dic3!$A$3:$A$99980,Produccion_UO!$H1202)*$J$1187</f>
        <v>0</v>
      </c>
      <c r="N1202" s="22">
        <f>+SUMIFS(Resultados_Dic3!I$3:I$99980,Resultados_Dic3!$F$3:$F$99980,Produccion_UO!$K1202,Resultados_Dic3!$D$3:$D$99980,Produccion_UO!$K$1131,Resultados_Dic3!$E$3:$E$99980,Produccion_UO!$J1202,Resultados_Dic3!$A$3:$A$99980,Produccion_UO!$H1202)*$J$1187</f>
        <v>0</v>
      </c>
      <c r="O1202" s="22">
        <f>+SUMIFS(Resultados_Dic3!J$3:J$99980,Resultados_Dic3!$F$3:$F$99980,Produccion_UO!$K1202,Resultados_Dic3!$D$3:$D$99980,Produccion_UO!$K$1131,Resultados_Dic3!$E$3:$E$99980,Produccion_UO!$J1202,Resultados_Dic3!$A$3:$A$99980,Produccion_UO!$H1202)*$J$1187</f>
        <v>0</v>
      </c>
      <c r="P1202" s="22">
        <f>+SUMIFS(Resultados_Dic3!K$3:K$99980,Resultados_Dic3!$F$3:$F$99980,Produccion_UO!$K1202,Resultados_Dic3!$D$3:$D$99980,Produccion_UO!$K$1131,Resultados_Dic3!$E$3:$E$99980,Produccion_UO!$J1202,Resultados_Dic3!$A$3:$A$99980,Produccion_UO!$H1202)*$J$1187</f>
        <v>0</v>
      </c>
      <c r="Q1202" s="22">
        <f>+SUMIFS(Resultados_Dic3!L$3:L$99980,Resultados_Dic3!$F$3:$F$99980,Produccion_UO!$K1202,Resultados_Dic3!$D$3:$D$99980,Produccion_UO!$K$1131,Resultados_Dic3!$E$3:$E$99980,Produccion_UO!$J1202,Resultados_Dic3!$A$3:$A$99980,Produccion_UO!$H1202)*$J$1187</f>
        <v>0</v>
      </c>
      <c r="R1202" s="22">
        <f>+SUMIFS(Resultados_Dic3!M$3:M$99980,Resultados_Dic3!$F$3:$F$99980,Produccion_UO!$K1202,Resultados_Dic3!$D$3:$D$99980,Produccion_UO!$K$1131,Resultados_Dic3!$E$3:$E$99980,Produccion_UO!$J1202,Resultados_Dic3!$A$3:$A$99980,Produccion_UO!$H1202)*$J$1187</f>
        <v>0</v>
      </c>
      <c r="S1202" s="22">
        <f>+SUMIFS(Resultados_Dic3!N$3:N$99980,Resultados_Dic3!$F$3:$F$99980,Produccion_UO!$K1202,Resultados_Dic3!$D$3:$D$99980,Produccion_UO!$K$1131,Resultados_Dic3!$E$3:$E$99980,Produccion_UO!$J1202,Resultados_Dic3!$A$3:$A$99980,Produccion_UO!$H1202)*$J$1187</f>
        <v>0</v>
      </c>
      <c r="T1202" s="22">
        <f>+SUMIFS(Resultados_Dic3!O$3:O$99980,Resultados_Dic3!$F$3:$F$99980,Produccion_UO!$K1202,Resultados_Dic3!$D$3:$D$99980,Produccion_UO!$K$1131,Resultados_Dic3!$E$3:$E$99980,Produccion_UO!$J1202,Resultados_Dic3!$A$3:$A$99980,Produccion_UO!$H1202)*$J$1187</f>
        <v>0</v>
      </c>
      <c r="U1202" s="22">
        <f>+SUMIFS(Resultados_Dic3!P$3:P$99980,Resultados_Dic3!$F$3:$F$99980,Produccion_UO!$K1202,Resultados_Dic3!$D$3:$D$99980,Produccion_UO!$K$1131,Resultados_Dic3!$E$3:$E$99980,Produccion_UO!$J1202,Resultados_Dic3!$A$3:$A$99980,Produccion_UO!$H1202)*$J$1187</f>
        <v>0</v>
      </c>
      <c r="V1202" s="22">
        <f>+SUMIFS(Resultados_Dic3!Q$3:Q$99980,Resultados_Dic3!$F$3:$F$99980,Produccion_UO!$K1202,Resultados_Dic3!$D$3:$D$99980,Produccion_UO!$K$1131,Resultados_Dic3!$E$3:$E$99980,Produccion_UO!$J1202,Resultados_Dic3!$A$3:$A$99980,Produccion_UO!$H1202)*$J$1187</f>
        <v>0</v>
      </c>
      <c r="W1202" s="22">
        <f>+SUMIFS(Resultados_Dic3!R$3:R$99980,Resultados_Dic3!$F$3:$F$99980,Produccion_UO!$K1202,Resultados_Dic3!$D$3:$D$99980,Produccion_UO!$K$1131,Resultados_Dic3!$E$3:$E$99980,Produccion_UO!$J1202,Resultados_Dic3!$A$3:$A$99980,Produccion_UO!$H1202)*$J$1187</f>
        <v>0</v>
      </c>
      <c r="X1202" s="22">
        <f>+SUMIFS(Resultados_Dic3!S$3:S$99980,Resultados_Dic3!$F$3:$F$99980,Produccion_UO!$K1202,Resultados_Dic3!$D$3:$D$99980,Produccion_UO!$K$1131,Resultados_Dic3!$E$3:$E$99980,Produccion_UO!$J1202,Resultados_Dic3!$A$3:$A$99980,Produccion_UO!$H1202)*$J$1187</f>
        <v>0</v>
      </c>
      <c r="Y1202" s="22">
        <f>+SUMIFS(Resultados_Dic3!T$3:T$99980,Resultados_Dic3!$F$3:$F$99980,Produccion_UO!$K1202,Resultados_Dic3!$D$3:$D$99980,Produccion_UO!$K$1131,Resultados_Dic3!$E$3:$E$99980,Produccion_UO!$J1202,Resultados_Dic3!$A$3:$A$99980,Produccion_UO!$H1202)*$J$1187</f>
        <v>0</v>
      </c>
      <c r="Z1202" s="22">
        <f>+SUMIFS(Resultados_Dic3!U$3:U$99980,Resultados_Dic3!$F$3:$F$99980,Produccion_UO!$K1202,Resultados_Dic3!$D$3:$D$99980,Produccion_UO!$K$1131,Resultados_Dic3!$E$3:$E$99980,Produccion_UO!$J1202,Resultados_Dic3!$A$3:$A$99980,Produccion_UO!$H1202)*$J$1187</f>
        <v>0</v>
      </c>
      <c r="AA1202" s="22">
        <f>+SUMIFS(Resultados_Dic3!V$3:V$99980,Resultados_Dic3!$F$3:$F$99980,Produccion_UO!$K1202,Resultados_Dic3!$D$3:$D$99980,Produccion_UO!$K$1131,Resultados_Dic3!$E$3:$E$99980,Produccion_UO!$J1202,Resultados_Dic3!$A$3:$A$99980,Produccion_UO!$H1202)*$J$1187</f>
        <v>0</v>
      </c>
      <c r="AB1202" s="22">
        <f>+SUMIFS(Resultados_Dic3!W$3:W$99980,Resultados_Dic3!$F$3:$F$99980,Produccion_UO!$K1202,Resultados_Dic3!$D$3:$D$99980,Produccion_UO!$K$1131,Resultados_Dic3!$E$3:$E$99980,Produccion_UO!$J1202,Resultados_Dic3!$A$3:$A$99980,Produccion_UO!$H1202)*$J$1187</f>
        <v>0</v>
      </c>
      <c r="AC1202" s="22">
        <f>+SUMIFS(Resultados_Dic3!X$3:X$99980,Resultados_Dic3!$F$3:$F$99980,Produccion_UO!$K1202,Resultados_Dic3!$D$3:$D$99980,Produccion_UO!$K$1131,Resultados_Dic3!$E$3:$E$99980,Produccion_UO!$J1202,Resultados_Dic3!$A$3:$A$99980,Produccion_UO!$H1202)*$J$1187</f>
        <v>0</v>
      </c>
      <c r="AD1202" s="22">
        <f>+SUMIFS(Resultados_Dic3!Y$3:Y$99980,Resultados_Dic3!$F$3:$F$99980,Produccion_UO!$K1202,Resultados_Dic3!$D$3:$D$99980,Produccion_UO!$K$1131,Resultados_Dic3!$E$3:$E$99980,Produccion_UO!$J1202,Resultados_Dic3!$A$3:$A$99980,Produccion_UO!$H1202)*$J$1187</f>
        <v>0</v>
      </c>
      <c r="AE1202" s="22">
        <f>+SUMIFS(Resultados_Dic3!Z$3:Z$99980,Resultados_Dic3!$F$3:$F$99980,Produccion_UO!$K1202,Resultados_Dic3!$D$3:$D$99980,Produccion_UO!$K$1131,Resultados_Dic3!$E$3:$E$99980,Produccion_UO!$J1202,Resultados_Dic3!$A$3:$A$99980,Produccion_UO!$H1202)*$J$1187</f>
        <v>0</v>
      </c>
      <c r="AF1202" s="22">
        <f>+SUMIFS(Resultados_Dic3!AA$3:AA$99980,Resultados_Dic3!$F$3:$F$99980,Produccion_UO!$K1202,Resultados_Dic3!$D$3:$D$99980,Produccion_UO!$K$1131,Resultados_Dic3!$E$3:$E$99980,Produccion_UO!$J1202,Resultados_Dic3!$A$3:$A$99980,Produccion_UO!$H1202)*$J$1187</f>
        <v>0</v>
      </c>
      <c r="AG1202" s="22">
        <f>+SUMIFS(Resultados_Dic3!AB$3:AB$99980,Resultados_Dic3!$F$3:$F$99980,Produccion_UO!$K1202,Resultados_Dic3!$D$3:$D$99980,Produccion_UO!$K$1131,Resultados_Dic3!$E$3:$E$99980,Produccion_UO!$J1202,Resultados_Dic3!$A$3:$A$99980,Produccion_UO!$H1202)*$J$1187</f>
        <v>0</v>
      </c>
      <c r="AH1202" s="22">
        <f>+SUMIFS(Resultados_Dic3!AC$3:AC$99980,Resultados_Dic3!$F$3:$F$99980,Produccion_UO!$K1202,Resultados_Dic3!$D$3:$D$99980,Produccion_UO!$K$1131,Resultados_Dic3!$E$3:$E$99980,Produccion_UO!$J1202,Resultados_Dic3!$A$3:$A$99980,Produccion_UO!$H1202)*$J$1187</f>
        <v>0</v>
      </c>
      <c r="AI1202" s="22">
        <f>+SUMIFS(Resultados_Dic3!AD$3:AD$99980,Resultados_Dic3!$F$3:$F$99980,Produccion_UO!$K1202,Resultados_Dic3!$D$3:$D$99980,Produccion_UO!$K$1131,Resultados_Dic3!$E$3:$E$99980,Produccion_UO!$J1202,Resultados_Dic3!$A$3:$A$99980,Produccion_UO!$H1202)*$J$1187</f>
        <v>0</v>
      </c>
      <c r="AJ1202" s="22">
        <f>+SUMIFS(Resultados_Dic3!AE$3:AE$99980,Resultados_Dic3!$F$3:$F$99980,Produccion_UO!$K1202,Resultados_Dic3!$D$3:$D$99980,Produccion_UO!$K$1131,Resultados_Dic3!$E$3:$E$99980,Produccion_UO!$J1202,Resultados_Dic3!$A$3:$A$99980,Produccion_UO!$H1202)*$J$1187</f>
        <v>0</v>
      </c>
      <c r="AK1202" s="22">
        <f>+SUMIFS(Resultados_Dic3!AF$3:AF$99980,Resultados_Dic3!$F$3:$F$99980,Produccion_UO!$K1202,Resultados_Dic3!$D$3:$D$99980,Produccion_UO!$K$1131,Resultados_Dic3!$E$3:$E$99980,Produccion_UO!$J1202,Resultados_Dic3!$A$3:$A$99980,Produccion_UO!$H1202)*$J$1187</f>
        <v>0</v>
      </c>
      <c r="AL1202" s="22">
        <f>+SUMIFS(Resultados_Dic3!AG$3:AG$99980,Resultados_Dic3!$F$3:$F$99980,Produccion_UO!$K1202,Resultados_Dic3!$D$3:$D$99980,Produccion_UO!$K$1131,Resultados_Dic3!$E$3:$E$99980,Produccion_UO!$J1202,Resultados_Dic3!$A$3:$A$99980,Produccion_UO!$H1202)*$J$1187</f>
        <v>0</v>
      </c>
      <c r="AM1202" s="22">
        <f>+SUMIFS(Resultados_Dic3!AH$3:AH$99980,Resultados_Dic3!$F$3:$F$99980,Produccion_UO!$K1202,Resultados_Dic3!$D$3:$D$99980,Produccion_UO!$K$1131,Resultados_Dic3!$E$3:$E$99980,Produccion_UO!$J1202,Resultados_Dic3!$A$3:$A$99980,Produccion_UO!$H1202)*$J$1187</f>
        <v>0</v>
      </c>
      <c r="AN1202" s="22">
        <f>+SUMIFS(Resultados_Dic3!AI$3:AI$99980,Resultados_Dic3!$F$3:$F$99980,Produccion_UO!$K1202,Resultados_Dic3!$D$3:$D$99980,Produccion_UO!$K$1131,Resultados_Dic3!$E$3:$E$99980,Produccion_UO!$J1202,Resultados_Dic3!$A$3:$A$99980,Produccion_UO!$H1202)*$J$1187</f>
        <v>0</v>
      </c>
      <c r="AO1202" s="22">
        <f>+SUMIFS(Resultados_Dic3!AJ$3:AJ$99980,Resultados_Dic3!$F$3:$F$99980,Produccion_UO!$K1202,Resultados_Dic3!$D$3:$D$99980,Produccion_UO!$K$1131,Resultados_Dic3!$E$3:$E$99980,Produccion_UO!$J1202,Resultados_Dic3!$A$3:$A$99980,Produccion_UO!$H1202)*$J$1187</f>
        <v>0</v>
      </c>
      <c r="AP1202" s="22">
        <f>+SUMIFS(Resultados_Dic3!AK$3:AK$99980,Resultados_Dic3!$F$3:$F$99980,Produccion_UO!$K1202,Resultados_Dic3!$D$3:$D$99980,Produccion_UO!$K$1131,Resultados_Dic3!$E$3:$E$99980,Produccion_UO!$J1202,Resultados_Dic3!$A$3:$A$99980,Produccion_UO!$H1202)*$J$1187</f>
        <v>0</v>
      </c>
      <c r="AQ1202" s="22">
        <f>+SUMIFS(Resultados_Dic3!AL$3:AL$99980,Resultados_Dic3!$F$3:$F$99980,Produccion_UO!$K1202,Resultados_Dic3!$D$3:$D$99980,Produccion_UO!$K$1131,Resultados_Dic3!$E$3:$E$99980,Produccion_UO!$J1202,Resultados_Dic3!$A$3:$A$99980,Produccion_UO!$H1202)*$J$1187</f>
        <v>0</v>
      </c>
      <c r="AR1202" s="22">
        <f>+SUMIFS(Resultados_Dic3!AM$3:AM$99980,Resultados_Dic3!$F$3:$F$99980,Produccion_UO!$K1202,Resultados_Dic3!$D$3:$D$99980,Produccion_UO!$K$1131,Resultados_Dic3!$E$3:$E$99980,Produccion_UO!$J1202,Resultados_Dic3!$A$3:$A$99980,Produccion_UO!$H1202)*$J$1187</f>
        <v>0</v>
      </c>
    </row>
    <row r="1203" spans="6:44" x14ac:dyDescent="0.25">
      <c r="I1203" s="24"/>
      <c r="J1203" s="24"/>
      <c r="K1203" s="317" t="s">
        <v>714</v>
      </c>
      <c r="L1203" s="305" t="s">
        <v>823</v>
      </c>
      <c r="M1203" s="22">
        <f>+M148</f>
        <v>0</v>
      </c>
      <c r="N1203" s="22">
        <f t="shared" ref="N1203:AR1203" si="434">+N148</f>
        <v>0</v>
      </c>
      <c r="O1203" s="22">
        <f t="shared" si="434"/>
        <v>0</v>
      </c>
      <c r="P1203" s="22">
        <f t="shared" si="434"/>
        <v>0</v>
      </c>
      <c r="Q1203" s="22">
        <f t="shared" si="434"/>
        <v>0</v>
      </c>
      <c r="R1203" s="22">
        <f t="shared" si="434"/>
        <v>0</v>
      </c>
      <c r="S1203" s="22">
        <f t="shared" si="434"/>
        <v>0</v>
      </c>
      <c r="T1203" s="22">
        <f t="shared" si="434"/>
        <v>0</v>
      </c>
      <c r="U1203" s="22">
        <f t="shared" si="434"/>
        <v>0</v>
      </c>
      <c r="V1203" s="22">
        <f t="shared" si="434"/>
        <v>0</v>
      </c>
      <c r="W1203" s="22">
        <f t="shared" si="434"/>
        <v>0</v>
      </c>
      <c r="X1203" s="22">
        <f t="shared" si="434"/>
        <v>0</v>
      </c>
      <c r="Y1203" s="22">
        <f t="shared" si="434"/>
        <v>0</v>
      </c>
      <c r="Z1203" s="22">
        <f t="shared" si="434"/>
        <v>0</v>
      </c>
      <c r="AA1203" s="22">
        <f t="shared" si="434"/>
        <v>0</v>
      </c>
      <c r="AB1203" s="22">
        <f t="shared" si="434"/>
        <v>0</v>
      </c>
      <c r="AC1203" s="22">
        <f t="shared" si="434"/>
        <v>0</v>
      </c>
      <c r="AD1203" s="22">
        <f t="shared" si="434"/>
        <v>0</v>
      </c>
      <c r="AE1203" s="22">
        <f t="shared" si="434"/>
        <v>0</v>
      </c>
      <c r="AF1203" s="22">
        <f t="shared" si="434"/>
        <v>0</v>
      </c>
      <c r="AG1203" s="22">
        <f t="shared" si="434"/>
        <v>0</v>
      </c>
      <c r="AH1203" s="22">
        <f t="shared" si="434"/>
        <v>0</v>
      </c>
      <c r="AI1203" s="22">
        <f t="shared" si="434"/>
        <v>0</v>
      </c>
      <c r="AJ1203" s="22">
        <f t="shared" si="434"/>
        <v>0</v>
      </c>
      <c r="AK1203" s="22">
        <f t="shared" si="434"/>
        <v>0</v>
      </c>
      <c r="AL1203" s="22">
        <f t="shared" si="434"/>
        <v>0</v>
      </c>
      <c r="AM1203" s="22">
        <f t="shared" si="434"/>
        <v>0</v>
      </c>
      <c r="AN1203" s="22">
        <f t="shared" si="434"/>
        <v>0</v>
      </c>
      <c r="AO1203" s="22">
        <f t="shared" si="434"/>
        <v>0</v>
      </c>
      <c r="AP1203" s="22">
        <f t="shared" si="434"/>
        <v>0</v>
      </c>
      <c r="AQ1203" s="22">
        <f t="shared" si="434"/>
        <v>0</v>
      </c>
      <c r="AR1203" s="22">
        <f t="shared" si="434"/>
        <v>0</v>
      </c>
    </row>
    <row r="1204" spans="6:44" x14ac:dyDescent="0.25">
      <c r="H1204" s="17" t="str">
        <f t="shared" si="432"/>
        <v>DIC5</v>
      </c>
      <c r="K1204" s="317" t="s">
        <v>820</v>
      </c>
      <c r="L1204" s="313" t="s">
        <v>819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0</v>
      </c>
      <c r="X1204" s="22">
        <v>0</v>
      </c>
      <c r="Y1204" s="22">
        <v>0</v>
      </c>
      <c r="Z1204" s="22">
        <v>0</v>
      </c>
      <c r="AA1204" s="22">
        <v>0</v>
      </c>
      <c r="AB1204" s="22">
        <v>0</v>
      </c>
      <c r="AC1204" s="22">
        <v>0</v>
      </c>
      <c r="AD1204" s="22">
        <v>0</v>
      </c>
      <c r="AE1204" s="22">
        <v>0</v>
      </c>
      <c r="AF1204" s="22">
        <v>0</v>
      </c>
      <c r="AG1204" s="22">
        <v>0</v>
      </c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0</v>
      </c>
      <c r="AN1204" s="22">
        <v>0</v>
      </c>
      <c r="AO1204" s="22">
        <v>0</v>
      </c>
      <c r="AP1204" s="22">
        <v>0</v>
      </c>
      <c r="AQ1204" s="22">
        <v>0</v>
      </c>
      <c r="AR1204" s="22">
        <v>0</v>
      </c>
    </row>
    <row r="1205" spans="6:44" x14ac:dyDescent="0.25">
      <c r="H1205" s="17" t="str">
        <f t="shared" si="432"/>
        <v>DIC5</v>
      </c>
      <c r="J1205" s="24" t="s">
        <v>62</v>
      </c>
      <c r="K1205" s="317" t="s">
        <v>243</v>
      </c>
      <c r="L1205" s="313" t="s">
        <v>698</v>
      </c>
      <c r="M1205" s="22">
        <f>+SUMIFS(Resultados_Dic3!H$3:H$99980,Resultados_Dic3!$F$3:$F$99980,Produccion_UO!$K1205,Resultados_Dic3!$D$3:$D$99980,Produccion_UO!$K$1131,Resultados_Dic3!$E$3:$E$99980,Produccion_UO!$J1205,Resultados_Dic3!$A$3:$A$99980,Produccion_UO!$H1205)*$J$1187</f>
        <v>0.35393751265267559</v>
      </c>
      <c r="N1205" s="22">
        <f>+SUMIFS(Resultados_Dic3!I$3:I$99980,Resultados_Dic3!$F$3:$F$99980,Produccion_UO!$K1205,Resultados_Dic3!$D$3:$D$99980,Produccion_UO!$K$1131,Resultados_Dic3!$E$3:$E$99980,Produccion_UO!$J1205,Resultados_Dic3!$A$3:$A$99980,Produccion_UO!$H1205)*$J$1187</f>
        <v>0.35724407854781026</v>
      </c>
      <c r="O1205" s="22">
        <f>+SUMIFS(Resultados_Dic3!J$3:J$99980,Resultados_Dic3!$F$3:$F$99980,Produccion_UO!$K1205,Resultados_Dic3!$D$3:$D$99980,Produccion_UO!$K$1131,Resultados_Dic3!$E$3:$E$99980,Produccion_UO!$J1205,Resultados_Dic3!$A$3:$A$99980,Produccion_UO!$H1205)*$J$1187</f>
        <v>0.37476373561048382</v>
      </c>
      <c r="P1205" s="22">
        <f>+SUMIFS(Resultados_Dic3!K$3:K$99980,Resultados_Dic3!$F$3:$F$99980,Produccion_UO!$K1205,Resultados_Dic3!$D$3:$D$99980,Produccion_UO!$K$1131,Resultados_Dic3!$E$3:$E$99980,Produccion_UO!$J1205,Resultados_Dic3!$A$3:$A$99980,Produccion_UO!$H1205)*$J$1187</f>
        <v>0.39270097152423511</v>
      </c>
      <c r="Q1205" s="22">
        <f>+SUMIFS(Resultados_Dic3!L$3:L$99980,Resultados_Dic3!$F$3:$F$99980,Produccion_UO!$K1205,Resultados_Dic3!$D$3:$D$99980,Produccion_UO!$K$1131,Resultados_Dic3!$E$3:$E$99980,Produccion_UO!$J1205,Resultados_Dic3!$A$3:$A$99980,Produccion_UO!$H1205)*$J$1187</f>
        <v>0.41105578628906403</v>
      </c>
      <c r="R1205" s="22">
        <f>+SUMIFS(Resultados_Dic3!M$3:M$99980,Resultados_Dic3!$F$3:$F$99980,Produccion_UO!$K1205,Resultados_Dic3!$D$3:$D$99980,Produccion_UO!$K$1131,Resultados_Dic3!$E$3:$E$99980,Produccion_UO!$J1205,Resultados_Dic3!$A$3:$A$99980,Produccion_UO!$H1205)*$J$1187</f>
        <v>0.42982817990497063</v>
      </c>
      <c r="S1205" s="22">
        <f>+SUMIFS(Resultados_Dic3!N$3:N$99980,Resultados_Dic3!$F$3:$F$99980,Produccion_UO!$K1205,Resultados_Dic3!$D$3:$D$99980,Produccion_UO!$K$1131,Resultados_Dic3!$E$3:$E$99980,Produccion_UO!$J1205,Resultados_Dic3!$A$3:$A$99980,Produccion_UO!$H1205)*$J$1187</f>
        <v>0.44901815237195492</v>
      </c>
      <c r="T1205" s="22">
        <f>+SUMIFS(Resultados_Dic3!O$3:O$99980,Resultados_Dic3!$F$3:$F$99980,Produccion_UO!$K1205,Resultados_Dic3!$D$3:$D$99980,Produccion_UO!$K$1131,Resultados_Dic3!$E$3:$E$99980,Produccion_UO!$J1205,Resultados_Dic3!$A$3:$A$99980,Produccion_UO!$H1205)*$J$1187</f>
        <v>0.46784126570529999</v>
      </c>
      <c r="U1205" s="22">
        <f>+SUMIFS(Resultados_Dic3!P$3:P$99980,Resultados_Dic3!$F$3:$F$99980,Produccion_UO!$K1205,Resultados_Dic3!$D$3:$D$99980,Produccion_UO!$K$1131,Resultados_Dic3!$E$3:$E$99980,Produccion_UO!$J1205,Resultados_Dic3!$A$3:$A$99980,Produccion_UO!$H1205)*$J$1187</f>
        <v>0.48703081009044197</v>
      </c>
      <c r="V1205" s="22">
        <f>+SUMIFS(Resultados_Dic3!Q$3:Q$99980,Resultados_Dic3!$F$3:$F$99980,Produccion_UO!$K1205,Resultados_Dic3!$D$3:$D$99980,Produccion_UO!$K$1131,Resultados_Dic3!$E$3:$E$99980,Produccion_UO!$J1205,Resultados_Dic3!$A$3:$A$99980,Produccion_UO!$H1205)*$J$1187</f>
        <v>0.50658678552738168</v>
      </c>
      <c r="W1205" s="22">
        <f>+SUMIFS(Resultados_Dic3!R$3:R$99980,Resultados_Dic3!$F$3:$F$99980,Produccion_UO!$K1205,Resultados_Dic3!$D$3:$D$99980,Produccion_UO!$K$1131,Resultados_Dic3!$E$3:$E$99980,Produccion_UO!$J1205,Resultados_Dic3!$A$3:$A$99980,Produccion_UO!$H1205)*$J$1187</f>
        <v>0.5265091920161179</v>
      </c>
      <c r="X1205" s="22">
        <f>+SUMIFS(Resultados_Dic3!S$3:S$99980,Resultados_Dic3!$F$3:$F$99980,Produccion_UO!$K1205,Resultados_Dic3!$D$3:$D$99980,Produccion_UO!$K$1131,Resultados_Dic3!$E$3:$E$99980,Produccion_UO!$J1205,Resultados_Dic3!$A$3:$A$99980,Produccion_UO!$H1205)*$J$1187</f>
        <v>0.54679802955665091</v>
      </c>
      <c r="Y1205" s="22">
        <f>+SUMIFS(Resultados_Dic3!T$3:T$99980,Resultados_Dic3!$F$3:$F$99980,Produccion_UO!$K1205,Resultados_Dic3!$D$3:$D$99980,Produccion_UO!$K$1131,Resultados_Dic3!$E$3:$E$99980,Produccion_UO!$J1205,Resultados_Dic3!$A$3:$A$99980,Produccion_UO!$H1205)*$J$1187</f>
        <v>0.56782277828171468</v>
      </c>
      <c r="Z1205" s="22">
        <f>+SUMIFS(Resultados_Dic3!U$3:U$99980,Resultados_Dic3!$F$3:$F$99980,Produccion_UO!$K1205,Resultados_Dic3!$D$3:$D$99980,Produccion_UO!$K$1131,Resultados_Dic3!$E$3:$E$99980,Produccion_UO!$J1205,Resultados_Dic3!$A$3:$A$99980,Produccion_UO!$H1205)*$J$1187</f>
        <v>0.58916584297422769</v>
      </c>
      <c r="AA1205" s="22">
        <f>+SUMIFS(Resultados_Dic3!V$3:V$99980,Resultados_Dic3!$F$3:$F$99980,Produccion_UO!$K1205,Resultados_Dic3!$D$3:$D$99980,Produccion_UO!$K$1131,Resultados_Dic3!$E$3:$E$99980,Produccion_UO!$J1205,Resultados_Dic3!$A$3:$A$99980,Produccion_UO!$H1205)*$J$1187</f>
        <v>0.61082722363419117</v>
      </c>
      <c r="AB1205" s="22">
        <f>+SUMIFS(Resultados_Dic3!W$3:W$99980,Resultados_Dic3!$F$3:$F$99980,Produccion_UO!$K1205,Resultados_Dic3!$D$3:$D$99980,Produccion_UO!$K$1131,Resultados_Dic3!$E$3:$E$99980,Produccion_UO!$J1205,Resultados_Dic3!$A$3:$A$99980,Produccion_UO!$H1205)*$J$1187</f>
        <v>0.63280692026160401</v>
      </c>
      <c r="AC1205" s="22">
        <f>+SUMIFS(Resultados_Dic3!X$3:X$99980,Resultados_Dic3!$F$3:$F$99980,Produccion_UO!$K1205,Resultados_Dic3!$D$3:$D$99980,Produccion_UO!$K$1131,Resultados_Dic3!$E$3:$E$99980,Produccion_UO!$J1205,Resultados_Dic3!$A$3:$A$99980,Produccion_UO!$H1205)*$J$1187</f>
        <v>0.65510493285646676</v>
      </c>
      <c r="AD1205" s="22">
        <f>+SUMIFS(Resultados_Dic3!Y$3:Y$99980,Resultados_Dic3!$F$3:$F$99980,Produccion_UO!$K1205,Resultados_Dic3!$D$3:$D$99980,Produccion_UO!$K$1131,Resultados_Dic3!$E$3:$E$99980,Produccion_UO!$J1205,Resultados_Dic3!$A$3:$A$99980,Produccion_UO!$H1205)*$J$1187</f>
        <v>0.67876421564288414</v>
      </c>
      <c r="AE1205" s="22">
        <f>+SUMIFS(Resultados_Dic3!Z$3:Z$99980,Resultados_Dic3!$F$3:$F$99980,Produccion_UO!$K1205,Resultados_Dic3!$D$3:$D$99980,Produccion_UO!$K$1131,Resultados_Dic3!$E$3:$E$99980,Produccion_UO!$J1205,Resultados_Dic3!$A$3:$A$99980,Produccion_UO!$H1205)*$J$1187</f>
        <v>0.70276066991145159</v>
      </c>
      <c r="AF1205" s="22">
        <f>+SUMIFS(Resultados_Dic3!AA$3:AA$99980,Resultados_Dic3!$F$3:$F$99980,Produccion_UO!$K1205,Resultados_Dic3!$D$3:$D$99980,Produccion_UO!$K$1131,Resultados_Dic3!$E$3:$E$99980,Produccion_UO!$J1205,Resultados_Dic3!$A$3:$A$99980,Produccion_UO!$H1205)*$J$1187</f>
        <v>0.72709429566217698</v>
      </c>
      <c r="AG1205" s="22">
        <f>+SUMIFS(Resultados_Dic3!AB$3:AB$99980,Resultados_Dic3!$F$3:$F$99980,Produccion_UO!$K1205,Resultados_Dic3!$D$3:$D$99980,Produccion_UO!$K$1131,Resultados_Dic3!$E$3:$E$99980,Produccion_UO!$J1205,Resultados_Dic3!$A$3:$A$99980,Produccion_UO!$H1205)*$J$1187</f>
        <v>0.75176509289506044</v>
      </c>
      <c r="AH1205" s="22">
        <f>+SUMIFS(Resultados_Dic3!AC$3:AC$99980,Resultados_Dic3!$F$3:$F$99980,Produccion_UO!$K1205,Resultados_Dic3!$D$3:$D$99980,Produccion_UO!$K$1131,Resultados_Dic3!$E$3:$E$99980,Produccion_UO!$J1205,Resultados_Dic3!$A$3:$A$99980,Produccion_UO!$H1205)*$J$1187</f>
        <v>0.77677306161009518</v>
      </c>
      <c r="AI1205" s="22">
        <f>+SUMIFS(Resultados_Dic3!AD$3:AD$99980,Resultados_Dic3!$F$3:$F$99980,Produccion_UO!$K1205,Resultados_Dic3!$D$3:$D$99980,Produccion_UO!$K$1131,Resultados_Dic3!$E$3:$E$99980,Produccion_UO!$J1205,Resultados_Dic3!$A$3:$A$99980,Produccion_UO!$H1205)*$J$1187</f>
        <v>0.8015861842025036</v>
      </c>
      <c r="AJ1205" s="22">
        <f>+SUMIFS(Resultados_Dic3!AE$3:AE$99980,Resultados_Dic3!$F$3:$F$99980,Produccion_UO!$K1205,Resultados_Dic3!$D$3:$D$99980,Produccion_UO!$K$1131,Resultados_Dic3!$E$3:$E$99980,Produccion_UO!$J1205,Resultados_Dic3!$A$3:$A$99980,Produccion_UO!$H1205)*$J$1187</f>
        <v>0.82671290205447734</v>
      </c>
      <c r="AK1205" s="22">
        <f>+SUMIFS(Resultados_Dic3!AF$3:AF$99980,Resultados_Dic3!$F$3:$F$99980,Produccion_UO!$K1205,Resultados_Dic3!$D$3:$D$99980,Produccion_UO!$K$1131,Resultados_Dic3!$E$3:$E$99980,Produccion_UO!$J1205,Resultados_Dic3!$A$3:$A$99980,Produccion_UO!$H1205)*$J$1187</f>
        <v>0.85215321516602338</v>
      </c>
      <c r="AL1205" s="22">
        <f>+SUMIFS(Resultados_Dic3!AG$3:AG$99980,Resultados_Dic3!$F$3:$F$99980,Produccion_UO!$K1205,Resultados_Dic3!$D$3:$D$99980,Produccion_UO!$K$1131,Resultados_Dic3!$E$3:$E$99980,Produccion_UO!$J1205,Resultados_Dic3!$A$3:$A$99980,Produccion_UO!$H1205)*$J$1187</f>
        <v>0.87790712353714151</v>
      </c>
      <c r="AM1205" s="22">
        <f>+SUMIFS(Resultados_Dic3!AH$3:AH$99980,Resultados_Dic3!$F$3:$F$99980,Produccion_UO!$K1205,Resultados_Dic3!$D$3:$D$99980,Produccion_UO!$K$1131,Resultados_Dic3!$E$3:$E$99980,Produccion_UO!$J1205,Resultados_Dic3!$A$3:$A$99980,Produccion_UO!$H1205)*$J$1187</f>
        <v>0.90397462716782506</v>
      </c>
      <c r="AN1205" s="22">
        <f>+SUMIFS(Resultados_Dic3!AI$3:AI$99980,Resultados_Dic3!$F$3:$F$99980,Produccion_UO!$K1205,Resultados_Dic3!$D$3:$D$99980,Produccion_UO!$K$1131,Resultados_Dic3!$E$3:$E$99980,Produccion_UO!$J1205,Resultados_Dic3!$A$3:$A$99980,Produccion_UO!$H1205)*$J$1187</f>
        <v>0.92890755881372566</v>
      </c>
      <c r="AO1205" s="22">
        <f>+SUMIFS(Resultados_Dic3!AJ$3:AJ$99980,Resultados_Dic3!$F$3:$F$99980,Produccion_UO!$K1205,Resultados_Dic3!$D$3:$D$99980,Produccion_UO!$K$1131,Resultados_Dic3!$E$3:$E$99980,Produccion_UO!$J1205,Resultados_Dic3!$A$3:$A$99980,Produccion_UO!$H1205)*$J$1187</f>
        <v>0.95415491403542751</v>
      </c>
      <c r="AP1205" s="22">
        <f>+SUMIFS(Resultados_Dic3!AK$3:AK$99980,Resultados_Dic3!$F$3:$F$99980,Produccion_UO!$K1205,Resultados_Dic3!$D$3:$D$99980,Produccion_UO!$K$1131,Resultados_Dic3!$E$3:$E$99980,Produccion_UO!$J1205,Resultados_Dic3!$A$3:$A$99980,Produccion_UO!$H1205)*$J$1187</f>
        <v>0.97971669283291052</v>
      </c>
      <c r="AQ1205" s="22">
        <f>+SUMIFS(Resultados_Dic3!AL$3:AL$99980,Resultados_Dic3!$F$3:$F$99980,Produccion_UO!$K1205,Resultados_Dic3!$D$3:$D$99980,Produccion_UO!$K$1131,Resultados_Dic3!$E$3:$E$99980,Produccion_UO!$J1205,Resultados_Dic3!$A$3:$A$99980,Produccion_UO!$H1205)*$J$1187</f>
        <v>1.0055928952061948</v>
      </c>
      <c r="AR1205" s="22">
        <f>+SUMIFS(Resultados_Dic3!AM$3:AM$99980,Resultados_Dic3!$F$3:$F$99980,Produccion_UO!$K1205,Resultados_Dic3!$D$3:$D$99980,Produccion_UO!$K$1131,Resultados_Dic3!$E$3:$E$99980,Produccion_UO!$J1205,Resultados_Dic3!$A$3:$A$99980,Produccion_UO!$H1205)*$J$1187</f>
        <v>1.0317835211552735</v>
      </c>
    </row>
    <row r="1207" spans="6:44" s="15" customFormat="1" x14ac:dyDescent="0.25">
      <c r="F1207" s="96"/>
      <c r="H1207" s="12"/>
      <c r="I1207" s="319" t="s">
        <v>513</v>
      </c>
      <c r="J1207" s="115">
        <f>+IF(OR(K1207="OIL",K1207="OIL-eq"),$H$5,IF(K1207="GAS",$H$4,IF(K1207="GSL",$H$8,IF(K1207="DSL",$H$9,IF(K1207="KER",$H$10,IF(K1207="LPG",$H$11,IF(K1207="HFO",$H$12,IF(K1207="AVG",$H$13,IF(K1207="RFG",$H$14,IF(K1207="ELC",$H$15,$H$16))))))))))</f>
        <v>0.65387256023800955</v>
      </c>
      <c r="K1207" s="318" t="s">
        <v>339</v>
      </c>
      <c r="L1207" s="314" t="s">
        <v>824</v>
      </c>
      <c r="M1207" s="320">
        <f>+M1208+M1210-M1209-M1214-M1215+M1213</f>
        <v>14.930517933972208</v>
      </c>
      <c r="N1207" s="320">
        <f>+N1208+N1210-N1209-N1214-N1215+N1213</f>
        <v>16.547826283873484</v>
      </c>
      <c r="O1207" s="320">
        <f t="shared" ref="O1207" si="435">+O1208+O1210-O1209-O1214-O1215+O1213</f>
        <v>16.547826283873484</v>
      </c>
      <c r="P1207" s="320">
        <f t="shared" ref="P1207" si="436">+P1208+P1210-P1209-P1214-P1215+P1213</f>
        <v>16.547826283873484</v>
      </c>
      <c r="Q1207" s="320">
        <f t="shared" ref="Q1207" si="437">+Q1208+Q1210-Q1209-Q1214-Q1215+Q1213</f>
        <v>16.547826283873484</v>
      </c>
      <c r="R1207" s="320">
        <f t="shared" ref="R1207" si="438">+R1208+R1210-R1209-R1214-R1215+R1213</f>
        <v>16.547826283873484</v>
      </c>
      <c r="S1207" s="320">
        <f t="shared" ref="S1207" si="439">+S1208+S1210-S1209-S1214-S1215+S1213</f>
        <v>16.547826283873484</v>
      </c>
      <c r="T1207" s="320">
        <f t="shared" ref="T1207" si="440">+T1208+T1210-T1209-T1214-T1215+T1213</f>
        <v>16.547826283873484</v>
      </c>
      <c r="U1207" s="320">
        <f t="shared" ref="U1207" si="441">+U1208+U1210-U1209-U1214-U1215+U1213</f>
        <v>16.547826283873484</v>
      </c>
      <c r="V1207" s="320">
        <f t="shared" ref="V1207" si="442">+V1208+V1210-V1209-V1214-V1215+V1213</f>
        <v>16.547826283873484</v>
      </c>
      <c r="W1207" s="320">
        <f t="shared" ref="W1207" si="443">+W1208+W1210-W1209-W1214-W1215+W1213</f>
        <v>16.547826283873484</v>
      </c>
      <c r="X1207" s="320">
        <f t="shared" ref="X1207" si="444">+X1208+X1210-X1209-X1214-X1215+X1213</f>
        <v>16.547826283873484</v>
      </c>
      <c r="Y1207" s="320">
        <f t="shared" ref="Y1207" si="445">+Y1208+Y1210-Y1209-Y1214-Y1215+Y1213</f>
        <v>16.547826283873484</v>
      </c>
      <c r="Z1207" s="320">
        <f t="shared" ref="Z1207" si="446">+Z1208+Z1210-Z1209-Z1214-Z1215+Z1213</f>
        <v>16.547826283873484</v>
      </c>
      <c r="AA1207" s="320">
        <f t="shared" ref="AA1207" si="447">+AA1208+AA1210-AA1209-AA1214-AA1215+AA1213</f>
        <v>16.547826283873484</v>
      </c>
      <c r="AB1207" s="320">
        <f t="shared" ref="AB1207" si="448">+AB1208+AB1210-AB1209-AB1214-AB1215+AB1213</f>
        <v>16.547826283873484</v>
      </c>
      <c r="AC1207" s="320">
        <f t="shared" ref="AC1207" si="449">+AC1208+AC1210-AC1209-AC1214-AC1215+AC1213</f>
        <v>16.547826283873484</v>
      </c>
      <c r="AD1207" s="320">
        <f t="shared" ref="AD1207" si="450">+AD1208+AD1210-AD1209-AD1214-AD1215+AD1213</f>
        <v>16.547826283873484</v>
      </c>
      <c r="AE1207" s="320">
        <f t="shared" ref="AE1207" si="451">+AE1208+AE1210-AE1209-AE1214-AE1215+AE1213</f>
        <v>16.547826283873484</v>
      </c>
      <c r="AF1207" s="320">
        <f t="shared" ref="AF1207" si="452">+AF1208+AF1210-AF1209-AF1214-AF1215+AF1213</f>
        <v>16.547826283873484</v>
      </c>
      <c r="AG1207" s="320">
        <f t="shared" ref="AG1207" si="453">+AG1208+AG1210-AG1209-AG1214-AG1215+AG1213</f>
        <v>16.547826283873484</v>
      </c>
      <c r="AH1207" s="320">
        <f t="shared" ref="AH1207" si="454">+AH1208+AH1210-AH1209-AH1214-AH1215+AH1213</f>
        <v>16.547826283873484</v>
      </c>
      <c r="AI1207" s="320">
        <f t="shared" ref="AI1207" si="455">+AI1208+AI1210-AI1209-AI1214-AI1215+AI1213</f>
        <v>16.547826283873484</v>
      </c>
      <c r="AJ1207" s="320">
        <f t="shared" ref="AJ1207" si="456">+AJ1208+AJ1210-AJ1209-AJ1214-AJ1215+AJ1213</f>
        <v>16.547826283873484</v>
      </c>
      <c r="AK1207" s="320">
        <f t="shared" ref="AK1207" si="457">+AK1208+AK1210-AK1209-AK1214-AK1215+AK1213</f>
        <v>16.547826283873484</v>
      </c>
      <c r="AL1207" s="320">
        <f t="shared" ref="AL1207" si="458">+AL1208+AL1210-AL1209-AL1214-AL1215+AL1213</f>
        <v>16.547826283873484</v>
      </c>
      <c r="AM1207" s="320">
        <f t="shared" ref="AM1207" si="459">+AM1208+AM1210-AM1209-AM1214-AM1215+AM1213</f>
        <v>16.547826283873484</v>
      </c>
      <c r="AN1207" s="320">
        <f t="shared" ref="AN1207" si="460">+AN1208+AN1210-AN1209-AN1214-AN1215+AN1213</f>
        <v>16.547826283873484</v>
      </c>
      <c r="AO1207" s="320">
        <f t="shared" ref="AO1207" si="461">+AO1208+AO1210-AO1209-AO1214-AO1215+AO1213</f>
        <v>16.547826283873484</v>
      </c>
      <c r="AP1207" s="320">
        <f t="shared" ref="AP1207" si="462">+AP1208+AP1210-AP1209-AP1214-AP1215+AP1213</f>
        <v>16.547826283873484</v>
      </c>
      <c r="AQ1207" s="320">
        <f t="shared" ref="AQ1207" si="463">+AQ1208+AQ1210-AQ1209-AQ1214-AQ1215+AQ1213</f>
        <v>16.547826283873484</v>
      </c>
      <c r="AR1207" s="320">
        <f t="shared" ref="AR1207" si="464">+AR1208+AR1210-AR1209-AR1214-AR1215+AR1213</f>
        <v>16.547826283873484</v>
      </c>
    </row>
    <row r="1208" spans="6:44" x14ac:dyDescent="0.25">
      <c r="H1208" s="17" t="str">
        <f t="shared" ref="H1208:H1215" si="465">+$B$1</f>
        <v>DIC5</v>
      </c>
      <c r="I1208" s="24"/>
      <c r="J1208" s="24" t="s">
        <v>339</v>
      </c>
      <c r="K1208" s="315" t="s">
        <v>825</v>
      </c>
      <c r="L1208" s="230" t="s">
        <v>738</v>
      </c>
      <c r="M1208" s="22">
        <f>+SUMIFS(Resultados_Dic3!H$3:H$99980,Resultados_Dic3!$F$3:$F$99980,Produccion_UO!$K1208,Resultados_Dic3!$D$3:$D$99980,Produccion_UO!$K$1131,Resultados_Dic3!$E$3:$E$99980,Produccion_UO!$J1208,Resultados_Dic3!$A$3:$A$99980,Produccion_UO!$H1208)*$J$1187</f>
        <v>0</v>
      </c>
      <c r="N1208" s="22">
        <f>+SUMIFS(Resultados_Dic3!I$3:I$99980,Resultados_Dic3!$F$3:$F$99980,Produccion_UO!$K1208,Resultados_Dic3!$D$3:$D$99980,Produccion_UO!$K$1131,Resultados_Dic3!$E$3:$E$99980,Produccion_UO!$J1208,Resultados_Dic3!$A$3:$A$99980,Produccion_UO!$H1208)*$J$1187</f>
        <v>0</v>
      </c>
      <c r="O1208" s="22">
        <f>+SUMIFS(Resultados_Dic3!J$3:J$99980,Resultados_Dic3!$F$3:$F$99980,Produccion_UO!$K1208,Resultados_Dic3!$D$3:$D$99980,Produccion_UO!$K$1131,Resultados_Dic3!$E$3:$E$99980,Produccion_UO!$J1208,Resultados_Dic3!$A$3:$A$99980,Produccion_UO!$H1208)*$J$1187</f>
        <v>0</v>
      </c>
      <c r="P1208" s="22">
        <f>+SUMIFS(Resultados_Dic3!K$3:K$99980,Resultados_Dic3!$F$3:$F$99980,Produccion_UO!$K1208,Resultados_Dic3!$D$3:$D$99980,Produccion_UO!$K$1131,Resultados_Dic3!$E$3:$E$99980,Produccion_UO!$J1208,Resultados_Dic3!$A$3:$A$99980,Produccion_UO!$H1208)*$J$1187</f>
        <v>0</v>
      </c>
      <c r="Q1208" s="22">
        <f>+SUMIFS(Resultados_Dic3!L$3:L$99980,Resultados_Dic3!$F$3:$F$99980,Produccion_UO!$K1208,Resultados_Dic3!$D$3:$D$99980,Produccion_UO!$K$1131,Resultados_Dic3!$E$3:$E$99980,Produccion_UO!$J1208,Resultados_Dic3!$A$3:$A$99980,Produccion_UO!$H1208)*$J$1187</f>
        <v>0</v>
      </c>
      <c r="R1208" s="22">
        <f>+SUMIFS(Resultados_Dic3!M$3:M$99980,Resultados_Dic3!$F$3:$F$99980,Produccion_UO!$K1208,Resultados_Dic3!$D$3:$D$99980,Produccion_UO!$K$1131,Resultados_Dic3!$E$3:$E$99980,Produccion_UO!$J1208,Resultados_Dic3!$A$3:$A$99980,Produccion_UO!$H1208)*$J$1187</f>
        <v>0</v>
      </c>
      <c r="S1208" s="22">
        <f>+SUMIFS(Resultados_Dic3!N$3:N$99980,Resultados_Dic3!$F$3:$F$99980,Produccion_UO!$K1208,Resultados_Dic3!$D$3:$D$99980,Produccion_UO!$K$1131,Resultados_Dic3!$E$3:$E$99980,Produccion_UO!$J1208,Resultados_Dic3!$A$3:$A$99980,Produccion_UO!$H1208)*$J$1187</f>
        <v>0</v>
      </c>
      <c r="T1208" s="22">
        <f>+SUMIFS(Resultados_Dic3!O$3:O$99980,Resultados_Dic3!$F$3:$F$99980,Produccion_UO!$K1208,Resultados_Dic3!$D$3:$D$99980,Produccion_UO!$K$1131,Resultados_Dic3!$E$3:$E$99980,Produccion_UO!$J1208,Resultados_Dic3!$A$3:$A$99980,Produccion_UO!$H1208)*$J$1187</f>
        <v>0</v>
      </c>
      <c r="U1208" s="22">
        <f>+SUMIFS(Resultados_Dic3!P$3:P$99980,Resultados_Dic3!$F$3:$F$99980,Produccion_UO!$K1208,Resultados_Dic3!$D$3:$D$99980,Produccion_UO!$K$1131,Resultados_Dic3!$E$3:$E$99980,Produccion_UO!$J1208,Resultados_Dic3!$A$3:$A$99980,Produccion_UO!$H1208)*$J$1187</f>
        <v>0</v>
      </c>
      <c r="V1208" s="22">
        <f>+SUMIFS(Resultados_Dic3!Q$3:Q$99980,Resultados_Dic3!$F$3:$F$99980,Produccion_UO!$K1208,Resultados_Dic3!$D$3:$D$99980,Produccion_UO!$K$1131,Resultados_Dic3!$E$3:$E$99980,Produccion_UO!$J1208,Resultados_Dic3!$A$3:$A$99980,Produccion_UO!$H1208)*$J$1187</f>
        <v>0</v>
      </c>
      <c r="W1208" s="22">
        <f>+SUMIFS(Resultados_Dic3!R$3:R$99980,Resultados_Dic3!$F$3:$F$99980,Produccion_UO!$K1208,Resultados_Dic3!$D$3:$D$99980,Produccion_UO!$K$1131,Resultados_Dic3!$E$3:$E$99980,Produccion_UO!$J1208,Resultados_Dic3!$A$3:$A$99980,Produccion_UO!$H1208)*$J$1187</f>
        <v>0</v>
      </c>
      <c r="X1208" s="22">
        <f>+SUMIFS(Resultados_Dic3!S$3:S$99980,Resultados_Dic3!$F$3:$F$99980,Produccion_UO!$K1208,Resultados_Dic3!$D$3:$D$99980,Produccion_UO!$K$1131,Resultados_Dic3!$E$3:$E$99980,Produccion_UO!$J1208,Resultados_Dic3!$A$3:$A$99980,Produccion_UO!$H1208)*$J$1187</f>
        <v>0</v>
      </c>
      <c r="Y1208" s="22">
        <f>+SUMIFS(Resultados_Dic3!T$3:T$99980,Resultados_Dic3!$F$3:$F$99980,Produccion_UO!$K1208,Resultados_Dic3!$D$3:$D$99980,Produccion_UO!$K$1131,Resultados_Dic3!$E$3:$E$99980,Produccion_UO!$J1208,Resultados_Dic3!$A$3:$A$99980,Produccion_UO!$H1208)*$J$1187</f>
        <v>0</v>
      </c>
      <c r="Z1208" s="22">
        <f>+SUMIFS(Resultados_Dic3!U$3:U$99980,Resultados_Dic3!$F$3:$F$99980,Produccion_UO!$K1208,Resultados_Dic3!$D$3:$D$99980,Produccion_UO!$K$1131,Resultados_Dic3!$E$3:$E$99980,Produccion_UO!$J1208,Resultados_Dic3!$A$3:$A$99980,Produccion_UO!$H1208)*$J$1187</f>
        <v>0</v>
      </c>
      <c r="AA1208" s="22">
        <f>+SUMIFS(Resultados_Dic3!V$3:V$99980,Resultados_Dic3!$F$3:$F$99980,Produccion_UO!$K1208,Resultados_Dic3!$D$3:$D$99980,Produccion_UO!$K$1131,Resultados_Dic3!$E$3:$E$99980,Produccion_UO!$J1208,Resultados_Dic3!$A$3:$A$99980,Produccion_UO!$H1208)*$J$1187</f>
        <v>0</v>
      </c>
      <c r="AB1208" s="22">
        <f>+SUMIFS(Resultados_Dic3!W$3:W$99980,Resultados_Dic3!$F$3:$F$99980,Produccion_UO!$K1208,Resultados_Dic3!$D$3:$D$99980,Produccion_UO!$K$1131,Resultados_Dic3!$E$3:$E$99980,Produccion_UO!$J1208,Resultados_Dic3!$A$3:$A$99980,Produccion_UO!$H1208)*$J$1187</f>
        <v>0</v>
      </c>
      <c r="AC1208" s="22">
        <f>+SUMIFS(Resultados_Dic3!X$3:X$99980,Resultados_Dic3!$F$3:$F$99980,Produccion_UO!$K1208,Resultados_Dic3!$D$3:$D$99980,Produccion_UO!$K$1131,Resultados_Dic3!$E$3:$E$99980,Produccion_UO!$J1208,Resultados_Dic3!$A$3:$A$99980,Produccion_UO!$H1208)*$J$1187</f>
        <v>0</v>
      </c>
      <c r="AD1208" s="22">
        <f>+SUMIFS(Resultados_Dic3!Y$3:Y$99980,Resultados_Dic3!$F$3:$F$99980,Produccion_UO!$K1208,Resultados_Dic3!$D$3:$D$99980,Produccion_UO!$K$1131,Resultados_Dic3!$E$3:$E$99980,Produccion_UO!$J1208,Resultados_Dic3!$A$3:$A$99980,Produccion_UO!$H1208)*$J$1187</f>
        <v>0</v>
      </c>
      <c r="AE1208" s="22">
        <f>+SUMIFS(Resultados_Dic3!Z$3:Z$99980,Resultados_Dic3!$F$3:$F$99980,Produccion_UO!$K1208,Resultados_Dic3!$D$3:$D$99980,Produccion_UO!$K$1131,Resultados_Dic3!$E$3:$E$99980,Produccion_UO!$J1208,Resultados_Dic3!$A$3:$A$99980,Produccion_UO!$H1208)*$J$1187</f>
        <v>0</v>
      </c>
      <c r="AF1208" s="22">
        <f>+SUMIFS(Resultados_Dic3!AA$3:AA$99980,Resultados_Dic3!$F$3:$F$99980,Produccion_UO!$K1208,Resultados_Dic3!$D$3:$D$99980,Produccion_UO!$K$1131,Resultados_Dic3!$E$3:$E$99980,Produccion_UO!$J1208,Resultados_Dic3!$A$3:$A$99980,Produccion_UO!$H1208)*$J$1187</f>
        <v>0</v>
      </c>
      <c r="AG1208" s="22">
        <f>+SUMIFS(Resultados_Dic3!AB$3:AB$99980,Resultados_Dic3!$F$3:$F$99980,Produccion_UO!$K1208,Resultados_Dic3!$D$3:$D$99980,Produccion_UO!$K$1131,Resultados_Dic3!$E$3:$E$99980,Produccion_UO!$J1208,Resultados_Dic3!$A$3:$A$99980,Produccion_UO!$H1208)*$J$1187</f>
        <v>0</v>
      </c>
      <c r="AH1208" s="22">
        <f>+SUMIFS(Resultados_Dic3!AC$3:AC$99980,Resultados_Dic3!$F$3:$F$99980,Produccion_UO!$K1208,Resultados_Dic3!$D$3:$D$99980,Produccion_UO!$K$1131,Resultados_Dic3!$E$3:$E$99980,Produccion_UO!$J1208,Resultados_Dic3!$A$3:$A$99980,Produccion_UO!$H1208)*$J$1187</f>
        <v>0</v>
      </c>
      <c r="AI1208" s="22">
        <f>+SUMIFS(Resultados_Dic3!AD$3:AD$99980,Resultados_Dic3!$F$3:$F$99980,Produccion_UO!$K1208,Resultados_Dic3!$D$3:$D$99980,Produccion_UO!$K$1131,Resultados_Dic3!$E$3:$E$99980,Produccion_UO!$J1208,Resultados_Dic3!$A$3:$A$99980,Produccion_UO!$H1208)*$J$1187</f>
        <v>0</v>
      </c>
      <c r="AJ1208" s="22">
        <f>+SUMIFS(Resultados_Dic3!AE$3:AE$99980,Resultados_Dic3!$F$3:$F$99980,Produccion_UO!$K1208,Resultados_Dic3!$D$3:$D$99980,Produccion_UO!$K$1131,Resultados_Dic3!$E$3:$E$99980,Produccion_UO!$J1208,Resultados_Dic3!$A$3:$A$99980,Produccion_UO!$H1208)*$J$1187</f>
        <v>0</v>
      </c>
      <c r="AK1208" s="22">
        <f>+SUMIFS(Resultados_Dic3!AF$3:AF$99980,Resultados_Dic3!$F$3:$F$99980,Produccion_UO!$K1208,Resultados_Dic3!$D$3:$D$99980,Produccion_UO!$K$1131,Resultados_Dic3!$E$3:$E$99980,Produccion_UO!$J1208,Resultados_Dic3!$A$3:$A$99980,Produccion_UO!$H1208)*$J$1187</f>
        <v>0</v>
      </c>
      <c r="AL1208" s="22">
        <f>+SUMIFS(Resultados_Dic3!AG$3:AG$99980,Resultados_Dic3!$F$3:$F$99980,Produccion_UO!$K1208,Resultados_Dic3!$D$3:$D$99980,Produccion_UO!$K$1131,Resultados_Dic3!$E$3:$E$99980,Produccion_UO!$J1208,Resultados_Dic3!$A$3:$A$99980,Produccion_UO!$H1208)*$J$1187</f>
        <v>0</v>
      </c>
      <c r="AM1208" s="22">
        <f>+SUMIFS(Resultados_Dic3!AH$3:AH$99980,Resultados_Dic3!$F$3:$F$99980,Produccion_UO!$K1208,Resultados_Dic3!$D$3:$D$99980,Produccion_UO!$K$1131,Resultados_Dic3!$E$3:$E$99980,Produccion_UO!$J1208,Resultados_Dic3!$A$3:$A$99980,Produccion_UO!$H1208)*$J$1187</f>
        <v>0</v>
      </c>
      <c r="AN1208" s="22">
        <f>+SUMIFS(Resultados_Dic3!AI$3:AI$99980,Resultados_Dic3!$F$3:$F$99980,Produccion_UO!$K1208,Resultados_Dic3!$D$3:$D$99980,Produccion_UO!$K$1131,Resultados_Dic3!$E$3:$E$99980,Produccion_UO!$J1208,Resultados_Dic3!$A$3:$A$99980,Produccion_UO!$H1208)*$J$1187</f>
        <v>0</v>
      </c>
      <c r="AO1208" s="22">
        <f>+SUMIFS(Resultados_Dic3!AJ$3:AJ$99980,Resultados_Dic3!$F$3:$F$99980,Produccion_UO!$K1208,Resultados_Dic3!$D$3:$D$99980,Produccion_UO!$K$1131,Resultados_Dic3!$E$3:$E$99980,Produccion_UO!$J1208,Resultados_Dic3!$A$3:$A$99980,Produccion_UO!$H1208)*$J$1187</f>
        <v>0</v>
      </c>
      <c r="AP1208" s="22">
        <f>+SUMIFS(Resultados_Dic3!AK$3:AK$99980,Resultados_Dic3!$F$3:$F$99980,Produccion_UO!$K1208,Resultados_Dic3!$D$3:$D$99980,Produccion_UO!$K$1131,Resultados_Dic3!$E$3:$E$99980,Produccion_UO!$J1208,Resultados_Dic3!$A$3:$A$99980,Produccion_UO!$H1208)*$J$1187</f>
        <v>0</v>
      </c>
      <c r="AQ1208" s="22">
        <f>+SUMIFS(Resultados_Dic3!AL$3:AL$99980,Resultados_Dic3!$F$3:$F$99980,Produccion_UO!$K1208,Resultados_Dic3!$D$3:$D$99980,Produccion_UO!$K$1131,Resultados_Dic3!$E$3:$E$99980,Produccion_UO!$J1208,Resultados_Dic3!$A$3:$A$99980,Produccion_UO!$H1208)*$J$1187</f>
        <v>0</v>
      </c>
      <c r="AR1208" s="22">
        <f>+SUMIFS(Resultados_Dic3!AM$3:AM$99980,Resultados_Dic3!$F$3:$F$99980,Produccion_UO!$K1208,Resultados_Dic3!$D$3:$D$99980,Produccion_UO!$K$1131,Resultados_Dic3!$E$3:$E$99980,Produccion_UO!$J1208,Resultados_Dic3!$A$3:$A$99980,Produccion_UO!$H1208)*$J$1187</f>
        <v>0</v>
      </c>
    </row>
    <row r="1209" spans="6:44" x14ac:dyDescent="0.25">
      <c r="H1209" s="17" t="str">
        <f t="shared" si="465"/>
        <v>DIC5</v>
      </c>
      <c r="I1209" s="24"/>
      <c r="J1209" s="24" t="s">
        <v>339</v>
      </c>
      <c r="K1209" s="315" t="s">
        <v>826</v>
      </c>
      <c r="L1209" s="230" t="s">
        <v>739</v>
      </c>
      <c r="M1209" s="22">
        <f>+SUMIFS(Resultados_Dic3!H$3:H$99980,Resultados_Dic3!$F$3:$F$99980,Produccion_UO!$K1209,Resultados_Dic3!$D$3:$D$99980,Produccion_UO!$L$1131,Resultados_Dic3!$E$3:$E$99980,Produccion_UO!$J1209,Resultados_Dic3!$A$3:$A$99980,Produccion_UO!$H1209)*$J$1187</f>
        <v>0</v>
      </c>
      <c r="N1209" s="22">
        <f>+SUMIFS(Resultados_Dic3!I$3:I$99980,Resultados_Dic3!$F$3:$F$99980,Produccion_UO!$K1209,Resultados_Dic3!$D$3:$D$99980,Produccion_UO!$L$1131,Resultados_Dic3!$E$3:$E$99980,Produccion_UO!$J1209,Resultados_Dic3!$A$3:$A$99980,Produccion_UO!$H1209)*$J$1187</f>
        <v>0</v>
      </c>
      <c r="O1209" s="22">
        <f>+SUMIFS(Resultados_Dic3!J$3:J$99980,Resultados_Dic3!$F$3:$F$99980,Produccion_UO!$K1209,Resultados_Dic3!$D$3:$D$99980,Produccion_UO!$L$1131,Resultados_Dic3!$E$3:$E$99980,Produccion_UO!$J1209,Resultados_Dic3!$A$3:$A$99980,Produccion_UO!$H1209)*$J$1187</f>
        <v>0</v>
      </c>
      <c r="P1209" s="22">
        <f>+SUMIFS(Resultados_Dic3!K$3:K$99980,Resultados_Dic3!$F$3:$F$99980,Produccion_UO!$K1209,Resultados_Dic3!$D$3:$D$99980,Produccion_UO!$L$1131,Resultados_Dic3!$E$3:$E$99980,Produccion_UO!$J1209,Resultados_Dic3!$A$3:$A$99980,Produccion_UO!$H1209)*$J$1187</f>
        <v>0</v>
      </c>
      <c r="Q1209" s="22">
        <f>+SUMIFS(Resultados_Dic3!L$3:L$99980,Resultados_Dic3!$F$3:$F$99980,Produccion_UO!$K1209,Resultados_Dic3!$D$3:$D$99980,Produccion_UO!$L$1131,Resultados_Dic3!$E$3:$E$99980,Produccion_UO!$J1209,Resultados_Dic3!$A$3:$A$99980,Produccion_UO!$H1209)*$J$1187</f>
        <v>0</v>
      </c>
      <c r="R1209" s="22">
        <f>+SUMIFS(Resultados_Dic3!M$3:M$99980,Resultados_Dic3!$F$3:$F$99980,Produccion_UO!$K1209,Resultados_Dic3!$D$3:$D$99980,Produccion_UO!$L$1131,Resultados_Dic3!$E$3:$E$99980,Produccion_UO!$J1209,Resultados_Dic3!$A$3:$A$99980,Produccion_UO!$H1209)*$J$1187</f>
        <v>0</v>
      </c>
      <c r="S1209" s="22">
        <f>+SUMIFS(Resultados_Dic3!N$3:N$99980,Resultados_Dic3!$F$3:$F$99980,Produccion_UO!$K1209,Resultados_Dic3!$D$3:$D$99980,Produccion_UO!$L$1131,Resultados_Dic3!$E$3:$E$99980,Produccion_UO!$J1209,Resultados_Dic3!$A$3:$A$99980,Produccion_UO!$H1209)*$J$1187</f>
        <v>0</v>
      </c>
      <c r="T1209" s="22">
        <f>+SUMIFS(Resultados_Dic3!O$3:O$99980,Resultados_Dic3!$F$3:$F$99980,Produccion_UO!$K1209,Resultados_Dic3!$D$3:$D$99980,Produccion_UO!$L$1131,Resultados_Dic3!$E$3:$E$99980,Produccion_UO!$J1209,Resultados_Dic3!$A$3:$A$99980,Produccion_UO!$H1209)*$J$1187</f>
        <v>0</v>
      </c>
      <c r="U1209" s="22">
        <f>+SUMIFS(Resultados_Dic3!P$3:P$99980,Resultados_Dic3!$F$3:$F$99980,Produccion_UO!$K1209,Resultados_Dic3!$D$3:$D$99980,Produccion_UO!$L$1131,Resultados_Dic3!$E$3:$E$99980,Produccion_UO!$J1209,Resultados_Dic3!$A$3:$A$99980,Produccion_UO!$H1209)*$J$1187</f>
        <v>0</v>
      </c>
      <c r="V1209" s="22">
        <f>+SUMIFS(Resultados_Dic3!Q$3:Q$99980,Resultados_Dic3!$F$3:$F$99980,Produccion_UO!$K1209,Resultados_Dic3!$D$3:$D$99980,Produccion_UO!$L$1131,Resultados_Dic3!$E$3:$E$99980,Produccion_UO!$J1209,Resultados_Dic3!$A$3:$A$99980,Produccion_UO!$H1209)*$J$1187</f>
        <v>0</v>
      </c>
      <c r="W1209" s="22">
        <f>+SUMIFS(Resultados_Dic3!R$3:R$99980,Resultados_Dic3!$F$3:$F$99980,Produccion_UO!$K1209,Resultados_Dic3!$D$3:$D$99980,Produccion_UO!$L$1131,Resultados_Dic3!$E$3:$E$99980,Produccion_UO!$J1209,Resultados_Dic3!$A$3:$A$99980,Produccion_UO!$H1209)*$J$1187</f>
        <v>0</v>
      </c>
      <c r="X1209" s="22">
        <f>+SUMIFS(Resultados_Dic3!S$3:S$99980,Resultados_Dic3!$F$3:$F$99980,Produccion_UO!$K1209,Resultados_Dic3!$D$3:$D$99980,Produccion_UO!$L$1131,Resultados_Dic3!$E$3:$E$99980,Produccion_UO!$J1209,Resultados_Dic3!$A$3:$A$99980,Produccion_UO!$H1209)*$J$1187</f>
        <v>0</v>
      </c>
      <c r="Y1209" s="22">
        <f>+SUMIFS(Resultados_Dic3!T$3:T$99980,Resultados_Dic3!$F$3:$F$99980,Produccion_UO!$K1209,Resultados_Dic3!$D$3:$D$99980,Produccion_UO!$L$1131,Resultados_Dic3!$E$3:$E$99980,Produccion_UO!$J1209,Resultados_Dic3!$A$3:$A$99980,Produccion_UO!$H1209)*$J$1187</f>
        <v>0</v>
      </c>
      <c r="Z1209" s="22">
        <f>+SUMIFS(Resultados_Dic3!U$3:U$99980,Resultados_Dic3!$F$3:$F$99980,Produccion_UO!$K1209,Resultados_Dic3!$D$3:$D$99980,Produccion_UO!$L$1131,Resultados_Dic3!$E$3:$E$99980,Produccion_UO!$J1209,Resultados_Dic3!$A$3:$A$99980,Produccion_UO!$H1209)*$J$1187</f>
        <v>0</v>
      </c>
      <c r="AA1209" s="22">
        <f>+SUMIFS(Resultados_Dic3!V$3:V$99980,Resultados_Dic3!$F$3:$F$99980,Produccion_UO!$K1209,Resultados_Dic3!$D$3:$D$99980,Produccion_UO!$L$1131,Resultados_Dic3!$E$3:$E$99980,Produccion_UO!$J1209,Resultados_Dic3!$A$3:$A$99980,Produccion_UO!$H1209)*$J$1187</f>
        <v>0</v>
      </c>
      <c r="AB1209" s="22">
        <f>+SUMIFS(Resultados_Dic3!W$3:W$99980,Resultados_Dic3!$F$3:$F$99980,Produccion_UO!$K1209,Resultados_Dic3!$D$3:$D$99980,Produccion_UO!$L$1131,Resultados_Dic3!$E$3:$E$99980,Produccion_UO!$J1209,Resultados_Dic3!$A$3:$A$99980,Produccion_UO!$H1209)*$J$1187</f>
        <v>0</v>
      </c>
      <c r="AC1209" s="22">
        <f>+SUMIFS(Resultados_Dic3!X$3:X$99980,Resultados_Dic3!$F$3:$F$99980,Produccion_UO!$K1209,Resultados_Dic3!$D$3:$D$99980,Produccion_UO!$L$1131,Resultados_Dic3!$E$3:$E$99980,Produccion_UO!$J1209,Resultados_Dic3!$A$3:$A$99980,Produccion_UO!$H1209)*$J$1187</f>
        <v>0</v>
      </c>
      <c r="AD1209" s="22">
        <f>+SUMIFS(Resultados_Dic3!Y$3:Y$99980,Resultados_Dic3!$F$3:$F$99980,Produccion_UO!$K1209,Resultados_Dic3!$D$3:$D$99980,Produccion_UO!$L$1131,Resultados_Dic3!$E$3:$E$99980,Produccion_UO!$J1209,Resultados_Dic3!$A$3:$A$99980,Produccion_UO!$H1209)*$J$1187</f>
        <v>0</v>
      </c>
      <c r="AE1209" s="22">
        <f>+SUMIFS(Resultados_Dic3!Z$3:Z$99980,Resultados_Dic3!$F$3:$F$99980,Produccion_UO!$K1209,Resultados_Dic3!$D$3:$D$99980,Produccion_UO!$L$1131,Resultados_Dic3!$E$3:$E$99980,Produccion_UO!$J1209,Resultados_Dic3!$A$3:$A$99980,Produccion_UO!$H1209)*$J$1187</f>
        <v>0</v>
      </c>
      <c r="AF1209" s="22">
        <f>+SUMIFS(Resultados_Dic3!AA$3:AA$99980,Resultados_Dic3!$F$3:$F$99980,Produccion_UO!$K1209,Resultados_Dic3!$D$3:$D$99980,Produccion_UO!$L$1131,Resultados_Dic3!$E$3:$E$99980,Produccion_UO!$J1209,Resultados_Dic3!$A$3:$A$99980,Produccion_UO!$H1209)*$J$1187</f>
        <v>0</v>
      </c>
      <c r="AG1209" s="22">
        <f>+SUMIFS(Resultados_Dic3!AB$3:AB$99980,Resultados_Dic3!$F$3:$F$99980,Produccion_UO!$K1209,Resultados_Dic3!$D$3:$D$99980,Produccion_UO!$L$1131,Resultados_Dic3!$E$3:$E$99980,Produccion_UO!$J1209,Resultados_Dic3!$A$3:$A$99980,Produccion_UO!$H1209)*$J$1187</f>
        <v>0</v>
      </c>
      <c r="AH1209" s="22">
        <f>+SUMIFS(Resultados_Dic3!AC$3:AC$99980,Resultados_Dic3!$F$3:$F$99980,Produccion_UO!$K1209,Resultados_Dic3!$D$3:$D$99980,Produccion_UO!$L$1131,Resultados_Dic3!$E$3:$E$99980,Produccion_UO!$J1209,Resultados_Dic3!$A$3:$A$99980,Produccion_UO!$H1209)*$J$1187</f>
        <v>0</v>
      </c>
      <c r="AI1209" s="22">
        <f>+SUMIFS(Resultados_Dic3!AD$3:AD$99980,Resultados_Dic3!$F$3:$F$99980,Produccion_UO!$K1209,Resultados_Dic3!$D$3:$D$99980,Produccion_UO!$L$1131,Resultados_Dic3!$E$3:$E$99980,Produccion_UO!$J1209,Resultados_Dic3!$A$3:$A$99980,Produccion_UO!$H1209)*$J$1187</f>
        <v>0</v>
      </c>
      <c r="AJ1209" s="22">
        <f>+SUMIFS(Resultados_Dic3!AE$3:AE$99980,Resultados_Dic3!$F$3:$F$99980,Produccion_UO!$K1209,Resultados_Dic3!$D$3:$D$99980,Produccion_UO!$L$1131,Resultados_Dic3!$E$3:$E$99980,Produccion_UO!$J1209,Resultados_Dic3!$A$3:$A$99980,Produccion_UO!$H1209)*$J$1187</f>
        <v>0</v>
      </c>
      <c r="AK1209" s="22">
        <f>+SUMIFS(Resultados_Dic3!AF$3:AF$99980,Resultados_Dic3!$F$3:$F$99980,Produccion_UO!$K1209,Resultados_Dic3!$D$3:$D$99980,Produccion_UO!$L$1131,Resultados_Dic3!$E$3:$E$99980,Produccion_UO!$J1209,Resultados_Dic3!$A$3:$A$99980,Produccion_UO!$H1209)*$J$1187</f>
        <v>0</v>
      </c>
      <c r="AL1209" s="22">
        <f>+SUMIFS(Resultados_Dic3!AG$3:AG$99980,Resultados_Dic3!$F$3:$F$99980,Produccion_UO!$K1209,Resultados_Dic3!$D$3:$D$99980,Produccion_UO!$L$1131,Resultados_Dic3!$E$3:$E$99980,Produccion_UO!$J1209,Resultados_Dic3!$A$3:$A$99980,Produccion_UO!$H1209)*$J$1187</f>
        <v>0</v>
      </c>
      <c r="AM1209" s="22">
        <f>+SUMIFS(Resultados_Dic3!AH$3:AH$99980,Resultados_Dic3!$F$3:$F$99980,Produccion_UO!$K1209,Resultados_Dic3!$D$3:$D$99980,Produccion_UO!$L$1131,Resultados_Dic3!$E$3:$E$99980,Produccion_UO!$J1209,Resultados_Dic3!$A$3:$A$99980,Produccion_UO!$H1209)*$J$1187</f>
        <v>0</v>
      </c>
      <c r="AN1209" s="22">
        <f>+SUMIFS(Resultados_Dic3!AI$3:AI$99980,Resultados_Dic3!$F$3:$F$99980,Produccion_UO!$K1209,Resultados_Dic3!$D$3:$D$99980,Produccion_UO!$L$1131,Resultados_Dic3!$E$3:$E$99980,Produccion_UO!$J1209,Resultados_Dic3!$A$3:$A$99980,Produccion_UO!$H1209)*$J$1187</f>
        <v>0</v>
      </c>
      <c r="AO1209" s="22">
        <f>+SUMIFS(Resultados_Dic3!AJ$3:AJ$99980,Resultados_Dic3!$F$3:$F$99980,Produccion_UO!$K1209,Resultados_Dic3!$D$3:$D$99980,Produccion_UO!$L$1131,Resultados_Dic3!$E$3:$E$99980,Produccion_UO!$J1209,Resultados_Dic3!$A$3:$A$99980,Produccion_UO!$H1209)*$J$1187</f>
        <v>0</v>
      </c>
      <c r="AP1209" s="22">
        <f>+SUMIFS(Resultados_Dic3!AK$3:AK$99980,Resultados_Dic3!$F$3:$F$99980,Produccion_UO!$K1209,Resultados_Dic3!$D$3:$D$99980,Produccion_UO!$L$1131,Resultados_Dic3!$E$3:$E$99980,Produccion_UO!$J1209,Resultados_Dic3!$A$3:$A$99980,Produccion_UO!$H1209)*$J$1187</f>
        <v>0</v>
      </c>
      <c r="AQ1209" s="22">
        <f>+SUMIFS(Resultados_Dic3!AL$3:AL$99980,Resultados_Dic3!$F$3:$F$99980,Produccion_UO!$K1209,Resultados_Dic3!$D$3:$D$99980,Produccion_UO!$L$1131,Resultados_Dic3!$E$3:$E$99980,Produccion_UO!$J1209,Resultados_Dic3!$A$3:$A$99980,Produccion_UO!$H1209)*$J$1187</f>
        <v>0</v>
      </c>
      <c r="AR1209" s="22">
        <f>+SUMIFS(Resultados_Dic3!AM$3:AM$99980,Resultados_Dic3!$F$3:$F$99980,Produccion_UO!$K1209,Resultados_Dic3!$D$3:$D$99980,Produccion_UO!$L$1131,Resultados_Dic3!$E$3:$E$99980,Produccion_UO!$J1209,Resultados_Dic3!$A$3:$A$99980,Produccion_UO!$H1209)*$J$1187</f>
        <v>0</v>
      </c>
    </row>
    <row r="1210" spans="6:44" x14ac:dyDescent="0.25">
      <c r="H1210" s="17" t="str">
        <f t="shared" si="465"/>
        <v>DIC5</v>
      </c>
      <c r="I1210" s="24"/>
      <c r="J1210" s="24"/>
      <c r="K1210" s="315"/>
      <c r="L1210" s="305" t="s">
        <v>697</v>
      </c>
      <c r="M1210" s="22">
        <f>+SUM(M1211:M1212)</f>
        <v>16.701683592965448</v>
      </c>
      <c r="N1210" s="22">
        <f t="shared" ref="N1210" si="466">+SUM(N1211:N1212)</f>
        <v>18.479594889163575</v>
      </c>
      <c r="O1210" s="22">
        <f t="shared" ref="O1210" si="467">+SUM(O1211:O1212)</f>
        <v>18.479594889163575</v>
      </c>
      <c r="P1210" s="22">
        <f t="shared" ref="P1210" si="468">+SUM(P1211:P1212)</f>
        <v>18.479594889163575</v>
      </c>
      <c r="Q1210" s="22">
        <f t="shared" ref="Q1210" si="469">+SUM(Q1211:Q1212)</f>
        <v>18.479594889163575</v>
      </c>
      <c r="R1210" s="22">
        <f t="shared" ref="R1210" si="470">+SUM(R1211:R1212)</f>
        <v>18.479594889163575</v>
      </c>
      <c r="S1210" s="22">
        <f t="shared" ref="S1210" si="471">+SUM(S1211:S1212)</f>
        <v>18.479594889163575</v>
      </c>
      <c r="T1210" s="22">
        <f t="shared" ref="T1210" si="472">+SUM(T1211:T1212)</f>
        <v>18.479594889163575</v>
      </c>
      <c r="U1210" s="22">
        <f t="shared" ref="U1210" si="473">+SUM(U1211:U1212)</f>
        <v>18.479594889163575</v>
      </c>
      <c r="V1210" s="22">
        <f t="shared" ref="V1210" si="474">+SUM(V1211:V1212)</f>
        <v>18.479594889163575</v>
      </c>
      <c r="W1210" s="22">
        <f t="shared" ref="W1210" si="475">+SUM(W1211:W1212)</f>
        <v>18.479594889163575</v>
      </c>
      <c r="X1210" s="22">
        <f t="shared" ref="X1210" si="476">+SUM(X1211:X1212)</f>
        <v>18.479594889163575</v>
      </c>
      <c r="Y1210" s="22">
        <f t="shared" ref="Y1210" si="477">+SUM(Y1211:Y1212)</f>
        <v>18.479594889163575</v>
      </c>
      <c r="Z1210" s="22">
        <f t="shared" ref="Z1210" si="478">+SUM(Z1211:Z1212)</f>
        <v>18.479594889163575</v>
      </c>
      <c r="AA1210" s="22">
        <f t="shared" ref="AA1210" si="479">+SUM(AA1211:AA1212)</f>
        <v>18.479594889163575</v>
      </c>
      <c r="AB1210" s="22">
        <f t="shared" ref="AB1210" si="480">+SUM(AB1211:AB1212)</f>
        <v>18.479594889163575</v>
      </c>
      <c r="AC1210" s="22">
        <f t="shared" ref="AC1210" si="481">+SUM(AC1211:AC1212)</f>
        <v>18.479594889163575</v>
      </c>
      <c r="AD1210" s="22">
        <f t="shared" ref="AD1210" si="482">+SUM(AD1211:AD1212)</f>
        <v>18.479594889163575</v>
      </c>
      <c r="AE1210" s="22">
        <f t="shared" ref="AE1210" si="483">+SUM(AE1211:AE1212)</f>
        <v>18.479594889163575</v>
      </c>
      <c r="AF1210" s="22">
        <f t="shared" ref="AF1210" si="484">+SUM(AF1211:AF1212)</f>
        <v>18.479594889163575</v>
      </c>
      <c r="AG1210" s="22">
        <f t="shared" ref="AG1210" si="485">+SUM(AG1211:AG1212)</f>
        <v>18.479594889163575</v>
      </c>
      <c r="AH1210" s="22">
        <f t="shared" ref="AH1210" si="486">+SUM(AH1211:AH1212)</f>
        <v>18.479594889163575</v>
      </c>
      <c r="AI1210" s="22">
        <f t="shared" ref="AI1210" si="487">+SUM(AI1211:AI1212)</f>
        <v>18.479594889163575</v>
      </c>
      <c r="AJ1210" s="22">
        <f t="shared" ref="AJ1210" si="488">+SUM(AJ1211:AJ1212)</f>
        <v>18.479594889163575</v>
      </c>
      <c r="AK1210" s="22">
        <f t="shared" ref="AK1210" si="489">+SUM(AK1211:AK1212)</f>
        <v>18.479594889163575</v>
      </c>
      <c r="AL1210" s="22">
        <f t="shared" ref="AL1210" si="490">+SUM(AL1211:AL1212)</f>
        <v>18.479594889163575</v>
      </c>
      <c r="AM1210" s="22">
        <f t="shared" ref="AM1210" si="491">+SUM(AM1211:AM1212)</f>
        <v>18.479594889163575</v>
      </c>
      <c r="AN1210" s="22">
        <f t="shared" ref="AN1210" si="492">+SUM(AN1211:AN1212)</f>
        <v>18.479594889163575</v>
      </c>
      <c r="AO1210" s="22">
        <f t="shared" ref="AO1210" si="493">+SUM(AO1211:AO1212)</f>
        <v>18.479594889163575</v>
      </c>
      <c r="AP1210" s="22">
        <f t="shared" ref="AP1210" si="494">+SUM(AP1211:AP1212)</f>
        <v>18.479594889163575</v>
      </c>
      <c r="AQ1210" s="22">
        <f t="shared" ref="AQ1210" si="495">+SUM(AQ1211:AQ1212)</f>
        <v>18.479594889163575</v>
      </c>
      <c r="AR1210" s="22">
        <f t="shared" ref="AR1210" si="496">+SUM(AR1211:AR1212)</f>
        <v>18.479594889163575</v>
      </c>
    </row>
    <row r="1211" spans="6:44" x14ac:dyDescent="0.25">
      <c r="H1211" s="17" t="str">
        <f t="shared" si="465"/>
        <v>DIC5</v>
      </c>
      <c r="I1211" s="24"/>
      <c r="J1211" s="24" t="s">
        <v>60</v>
      </c>
      <c r="K1211" s="315" t="s">
        <v>270</v>
      </c>
      <c r="L1211" s="316" t="s">
        <v>270</v>
      </c>
      <c r="M1211" s="22">
        <f>+SUMIFS(Resultados_Dic3!H$3:H$99980,Resultados_Dic3!$F$3:$F$99980,Produccion_UO!$K1211,Resultados_Dic3!$D$3:$D$99980,Produccion_UO!$K$1131,Resultados_Dic3!$E$3:$E$99980,Produccion_UO!$J1211,Resultados_Dic3!$A$3:$A$99980,Produccion_UO!$H1211)*$J$1187</f>
        <v>7.8501027966730552</v>
      </c>
      <c r="N1211" s="22">
        <f>+SUMIFS(Resultados_Dic3!I$3:I$99980,Resultados_Dic3!$F$3:$F$99980,Produccion_UO!$K1211,Resultados_Dic3!$D$3:$D$99980,Produccion_UO!$K$1131,Resultados_Dic3!$E$3:$E$99980,Produccion_UO!$J1211,Resultados_Dic3!$A$3:$A$99980,Produccion_UO!$H1211)*$J$1187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O1211" s="22">
        <f>+SUMIFS(Resultados_Dic3!J$3:J$99980,Resultados_Dic3!$F$3:$F$99980,Produccion_UO!$K1211,Resultados_Dic3!$D$3:$D$99980,Produccion_UO!$K$1131,Resultados_Dic3!$E$3:$E$99980,Produccion_UO!$J1211,Resultados_Dic3!$A$3:$A$99980,Produccion_UO!$H1211)*$J$1187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P1211" s="22">
        <f>+SUMIFS(Resultados_Dic3!K$3:K$99980,Resultados_Dic3!$F$3:$F$99980,Produccion_UO!$K1211,Resultados_Dic3!$D$3:$D$99980,Produccion_UO!$K$1131,Resultados_Dic3!$E$3:$E$99980,Produccion_UO!$J1211,Resultados_Dic3!$A$3:$A$99980,Produccion_UO!$H1211)*$J$1187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Q1211" s="22">
        <f>+SUMIFS(Resultados_Dic3!L$3:L$99980,Resultados_Dic3!$F$3:$F$99980,Produccion_UO!$K1211,Resultados_Dic3!$D$3:$D$99980,Produccion_UO!$K$1131,Resultados_Dic3!$E$3:$E$99980,Produccion_UO!$J1211,Resultados_Dic3!$A$3:$A$99980,Produccion_UO!$H1211)*$J$1187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R1211" s="22">
        <f>+SUMIFS(Resultados_Dic3!M$3:M$99980,Resultados_Dic3!$F$3:$F$99980,Produccion_UO!$K1211,Resultados_Dic3!$D$3:$D$99980,Produccion_UO!$K$1131,Resultados_Dic3!$E$3:$E$99980,Produccion_UO!$J1211,Resultados_Dic3!$A$3:$A$99980,Produccion_UO!$H1211)*$J$1187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S1211" s="22">
        <f>+SUMIFS(Resultados_Dic3!N$3:N$99980,Resultados_Dic3!$F$3:$F$99980,Produccion_UO!$K1211,Resultados_Dic3!$D$3:$D$99980,Produccion_UO!$K$1131,Resultados_Dic3!$E$3:$E$99980,Produccion_UO!$J1211,Resultados_Dic3!$A$3:$A$99980,Produccion_UO!$H1211)*$J$1187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T1211" s="22">
        <f>+SUMIFS(Resultados_Dic3!O$3:O$99980,Resultados_Dic3!$F$3:$F$99980,Produccion_UO!$K1211,Resultados_Dic3!$D$3:$D$99980,Produccion_UO!$K$1131,Resultados_Dic3!$E$3:$E$99980,Produccion_UO!$J1211,Resultados_Dic3!$A$3:$A$99980,Produccion_UO!$H1211)*$J$1187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U1211" s="22">
        <f>+SUMIFS(Resultados_Dic3!P$3:P$99980,Resultados_Dic3!$F$3:$F$99980,Produccion_UO!$K1211,Resultados_Dic3!$D$3:$D$99980,Produccion_UO!$K$1131,Resultados_Dic3!$E$3:$E$99980,Produccion_UO!$J1211,Resultados_Dic3!$A$3:$A$99980,Produccion_UO!$H1211)*$J$1187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V1211" s="22">
        <f>+SUMIFS(Resultados_Dic3!Q$3:Q$99980,Resultados_Dic3!$F$3:$F$99980,Produccion_UO!$K1211,Resultados_Dic3!$D$3:$D$99980,Produccion_UO!$K$1131,Resultados_Dic3!$E$3:$E$99980,Produccion_UO!$J1211,Resultados_Dic3!$A$3:$A$99980,Produccion_UO!$H1211)*$J$1187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W1211" s="22">
        <f>+SUMIFS(Resultados_Dic3!R$3:R$99980,Resultados_Dic3!$F$3:$F$99980,Produccion_UO!$K1211,Resultados_Dic3!$D$3:$D$99980,Produccion_UO!$K$1131,Resultados_Dic3!$E$3:$E$99980,Produccion_UO!$J1211,Resultados_Dic3!$A$3:$A$99980,Produccion_UO!$H1211)*$J$1187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X1211" s="22">
        <f>+SUMIFS(Resultados_Dic3!S$3:S$99980,Resultados_Dic3!$F$3:$F$99980,Produccion_UO!$K1211,Resultados_Dic3!$D$3:$D$99980,Produccion_UO!$K$1131,Resultados_Dic3!$E$3:$E$99980,Produccion_UO!$J1211,Resultados_Dic3!$A$3:$A$99980,Produccion_UO!$H1211)*$J$1187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Y1211" s="22">
        <f>+SUMIFS(Resultados_Dic3!T$3:T$99980,Resultados_Dic3!$F$3:$F$99980,Produccion_UO!$K1211,Resultados_Dic3!$D$3:$D$99980,Produccion_UO!$K$1131,Resultados_Dic3!$E$3:$E$99980,Produccion_UO!$J1211,Resultados_Dic3!$A$3:$A$99980,Produccion_UO!$H1211)*$J$1187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Z1211" s="22">
        <f>+SUMIFS(Resultados_Dic3!U$3:U$99980,Resultados_Dic3!$F$3:$F$99980,Produccion_UO!$K1211,Resultados_Dic3!$D$3:$D$99980,Produccion_UO!$K$1131,Resultados_Dic3!$E$3:$E$99980,Produccion_UO!$J1211,Resultados_Dic3!$A$3:$A$99980,Produccion_UO!$H1211)*$J$1187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A1211" s="22">
        <f>+SUMIFS(Resultados_Dic3!V$3:V$99980,Resultados_Dic3!$F$3:$F$99980,Produccion_UO!$K1211,Resultados_Dic3!$D$3:$D$99980,Produccion_UO!$K$1131,Resultados_Dic3!$E$3:$E$99980,Produccion_UO!$J1211,Resultados_Dic3!$A$3:$A$99980,Produccion_UO!$H1211)*$J$1187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B1211" s="22">
        <f>+SUMIFS(Resultados_Dic3!W$3:W$99980,Resultados_Dic3!$F$3:$F$99980,Produccion_UO!$K1211,Resultados_Dic3!$D$3:$D$99980,Produccion_UO!$K$1131,Resultados_Dic3!$E$3:$E$99980,Produccion_UO!$J1211,Resultados_Dic3!$A$3:$A$99980,Produccion_UO!$H1211)*$J$1187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C1211" s="22">
        <f>+SUMIFS(Resultados_Dic3!X$3:X$99980,Resultados_Dic3!$F$3:$F$99980,Produccion_UO!$K1211,Resultados_Dic3!$D$3:$D$99980,Produccion_UO!$K$1131,Resultados_Dic3!$E$3:$E$99980,Produccion_UO!$J1211,Resultados_Dic3!$A$3:$A$99980,Produccion_UO!$H1211)*$J$1187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D1211" s="22">
        <f>+SUMIFS(Resultados_Dic3!Y$3:Y$99980,Resultados_Dic3!$F$3:$F$99980,Produccion_UO!$K1211,Resultados_Dic3!$D$3:$D$99980,Produccion_UO!$K$1131,Resultados_Dic3!$E$3:$E$99980,Produccion_UO!$J1211,Resultados_Dic3!$A$3:$A$99980,Produccion_UO!$H1211)*$J$1187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E1211" s="22">
        <f>+SUMIFS(Resultados_Dic3!Z$3:Z$99980,Resultados_Dic3!$F$3:$F$99980,Produccion_UO!$K1211,Resultados_Dic3!$D$3:$D$99980,Produccion_UO!$K$1131,Resultados_Dic3!$E$3:$E$99980,Produccion_UO!$J1211,Resultados_Dic3!$A$3:$A$99980,Produccion_UO!$H1211)*$J$1187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F1211" s="22">
        <f>+SUMIFS(Resultados_Dic3!AA$3:AA$99980,Resultados_Dic3!$F$3:$F$99980,Produccion_UO!$K1211,Resultados_Dic3!$D$3:$D$99980,Produccion_UO!$K$1131,Resultados_Dic3!$E$3:$E$99980,Produccion_UO!$J1211,Resultados_Dic3!$A$3:$A$99980,Produccion_UO!$H1211)*$J$1187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G1211" s="22">
        <f>+SUMIFS(Resultados_Dic3!AB$3:AB$99980,Resultados_Dic3!$F$3:$F$99980,Produccion_UO!$K1211,Resultados_Dic3!$D$3:$D$99980,Produccion_UO!$K$1131,Resultados_Dic3!$E$3:$E$99980,Produccion_UO!$J1211,Resultados_Dic3!$A$3:$A$99980,Produccion_UO!$H1211)*$J$1187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H1211" s="22">
        <f>+SUMIFS(Resultados_Dic3!AC$3:AC$99980,Resultados_Dic3!$F$3:$F$99980,Produccion_UO!$K1211,Resultados_Dic3!$D$3:$D$99980,Produccion_UO!$K$1131,Resultados_Dic3!$E$3:$E$99980,Produccion_UO!$J1211,Resultados_Dic3!$A$3:$A$99980,Produccion_UO!$H1211)*$J$1187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I1211" s="22">
        <f>+SUMIFS(Resultados_Dic3!AD$3:AD$99980,Resultados_Dic3!$F$3:$F$99980,Produccion_UO!$K1211,Resultados_Dic3!$D$3:$D$99980,Produccion_UO!$K$1131,Resultados_Dic3!$E$3:$E$99980,Produccion_UO!$J1211,Resultados_Dic3!$A$3:$A$99980,Produccion_UO!$H1211)*$J$1187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J1211" s="22">
        <f>+SUMIFS(Resultados_Dic3!AE$3:AE$99980,Resultados_Dic3!$F$3:$F$99980,Produccion_UO!$K1211,Resultados_Dic3!$D$3:$D$99980,Produccion_UO!$K$1131,Resultados_Dic3!$E$3:$E$99980,Produccion_UO!$J1211,Resultados_Dic3!$A$3:$A$99980,Produccion_UO!$H1211)*$J$1187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K1211" s="22">
        <f>+SUMIFS(Resultados_Dic3!AF$3:AF$99980,Resultados_Dic3!$F$3:$F$99980,Produccion_UO!$K1211,Resultados_Dic3!$D$3:$D$99980,Produccion_UO!$K$1131,Resultados_Dic3!$E$3:$E$99980,Produccion_UO!$J1211,Resultados_Dic3!$A$3:$A$99980,Produccion_UO!$H1211)*$J$1187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L1211" s="22">
        <f>+SUMIFS(Resultados_Dic3!AG$3:AG$99980,Resultados_Dic3!$F$3:$F$99980,Produccion_UO!$K1211,Resultados_Dic3!$D$3:$D$99980,Produccion_UO!$K$1131,Resultados_Dic3!$E$3:$E$99980,Produccion_UO!$J1211,Resultados_Dic3!$A$3:$A$99980,Produccion_UO!$H1211)*$J$1187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M1211" s="22">
        <f>+SUMIFS(Resultados_Dic3!AH$3:AH$99980,Resultados_Dic3!$F$3:$F$99980,Produccion_UO!$K1211,Resultados_Dic3!$D$3:$D$99980,Produccion_UO!$K$1131,Resultados_Dic3!$E$3:$E$99980,Produccion_UO!$J1211,Resultados_Dic3!$A$3:$A$99980,Produccion_UO!$H1211)*$J$1187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N1211" s="22">
        <f>+SUMIFS(Resultados_Dic3!AI$3:AI$99980,Resultados_Dic3!$F$3:$F$99980,Produccion_UO!$K1211,Resultados_Dic3!$D$3:$D$99980,Produccion_UO!$K$1131,Resultados_Dic3!$E$3:$E$99980,Produccion_UO!$J1211,Resultados_Dic3!$A$3:$A$99980,Produccion_UO!$H1211)*$J$1187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O1211" s="22">
        <f>+SUMIFS(Resultados_Dic3!AJ$3:AJ$99980,Resultados_Dic3!$F$3:$F$99980,Produccion_UO!$K1211,Resultados_Dic3!$D$3:$D$99980,Produccion_UO!$K$1131,Resultados_Dic3!$E$3:$E$99980,Produccion_UO!$J1211,Resultados_Dic3!$A$3:$A$99980,Produccion_UO!$H1211)*$J$1187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P1211" s="22">
        <f>+SUMIFS(Resultados_Dic3!AK$3:AK$99980,Resultados_Dic3!$F$3:$F$99980,Produccion_UO!$K1211,Resultados_Dic3!$D$3:$D$99980,Produccion_UO!$K$1131,Resultados_Dic3!$E$3:$E$99980,Produccion_UO!$J1211,Resultados_Dic3!$A$3:$A$99980,Produccion_UO!$H1211)*$J$1187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Q1211" s="22">
        <f>+SUMIFS(Resultados_Dic3!AL$3:AL$99980,Resultados_Dic3!$F$3:$F$99980,Produccion_UO!$K1211,Resultados_Dic3!$D$3:$D$99980,Produccion_UO!$K$1131,Resultados_Dic3!$E$3:$E$99980,Produccion_UO!$J1211,Resultados_Dic3!$A$3:$A$99980,Produccion_UO!$H1211)*$J$1187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R1211" s="22">
        <f>+SUMIFS(Resultados_Dic3!AM$3:AM$99980,Resultados_Dic3!$F$3:$F$99980,Produccion_UO!$K1211,Resultados_Dic3!$D$3:$D$99980,Produccion_UO!$K$1131,Resultados_Dic3!$E$3:$E$99980,Produccion_UO!$J1211,Resultados_Dic3!$A$3:$A$99980,Produccion_UO!$H1211)*$J$1187</f>
        <v>8.3565610416196776</v>
      </c>
    </row>
    <row r="1212" spans="6:44" x14ac:dyDescent="0.25">
      <c r="H1212" s="17" t="str">
        <f t="shared" si="465"/>
        <v>DIC5</v>
      </c>
      <c r="I1212" s="24"/>
      <c r="J1212" s="24" t="s">
        <v>61</v>
      </c>
      <c r="K1212" s="315" t="s">
        <v>271</v>
      </c>
      <c r="L1212" s="316" t="s">
        <v>271</v>
      </c>
      <c r="M1212" s="22">
        <f>+SUMIFS(Resultados_Dic3!H$3:H$99980,Resultados_Dic3!$F$3:$F$99980,Produccion_UO!$K1212,Resultados_Dic3!$D$3:$D$99980,Produccion_UO!$K$1131,Resultados_Dic3!$E$3:$E$99980,Produccion_UO!$J1212,Resultados_Dic3!$A$3:$A$99980,Produccion_UO!$H1212)*$J$1187</f>
        <v>8.851580796292394</v>
      </c>
      <c r="N1212" s="22">
        <f>+SUMIFS(Resultados_Dic3!I$3:I$99980,Resultados_Dic3!$F$3:$F$99980,Produccion_UO!$K1212,Resultados_Dic3!$D$3:$D$99980,Produccion_UO!$K$1131,Resultados_Dic3!$E$3:$E$99980,Produccion_UO!$J1212,Resultados_Dic3!$A$3:$A$99980,Produccion_UO!$H1212)*$J$1187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O1212" s="22">
        <f>+SUMIFS(Resultados_Dic3!J$3:J$99980,Resultados_Dic3!$F$3:$F$99980,Produccion_UO!$K1212,Resultados_Dic3!$D$3:$D$99980,Produccion_UO!$K$1131,Resultados_Dic3!$E$3:$E$99980,Produccion_UO!$J1212,Resultados_Dic3!$A$3:$A$99980,Produccion_UO!$H1212)*$J$1187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P1212" s="22">
        <f>+SUMIFS(Resultados_Dic3!K$3:K$99980,Resultados_Dic3!$F$3:$F$99980,Produccion_UO!$K1212,Resultados_Dic3!$D$3:$D$99980,Produccion_UO!$K$1131,Resultados_Dic3!$E$3:$E$99980,Produccion_UO!$J1212,Resultados_Dic3!$A$3:$A$99980,Produccion_UO!$H1212)*$J$1187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Q1212" s="22">
        <f>+SUMIFS(Resultados_Dic3!L$3:L$99980,Resultados_Dic3!$F$3:$F$99980,Produccion_UO!$K1212,Resultados_Dic3!$D$3:$D$99980,Produccion_UO!$K$1131,Resultados_Dic3!$E$3:$E$99980,Produccion_UO!$J1212,Resultados_Dic3!$A$3:$A$99980,Produccion_UO!$H1212)*$J$1187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R1212" s="22">
        <f>+SUMIFS(Resultados_Dic3!M$3:M$99980,Resultados_Dic3!$F$3:$F$99980,Produccion_UO!$K1212,Resultados_Dic3!$D$3:$D$99980,Produccion_UO!$K$1131,Resultados_Dic3!$E$3:$E$99980,Produccion_UO!$J1212,Resultados_Dic3!$A$3:$A$99980,Produccion_UO!$H1212)*$J$1187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S1212" s="22">
        <f>+SUMIFS(Resultados_Dic3!N$3:N$99980,Resultados_Dic3!$F$3:$F$99980,Produccion_UO!$K1212,Resultados_Dic3!$D$3:$D$99980,Produccion_UO!$K$1131,Resultados_Dic3!$E$3:$E$99980,Produccion_UO!$J1212,Resultados_Dic3!$A$3:$A$99980,Produccion_UO!$H1212)*$J$1187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T1212" s="22">
        <f>+SUMIFS(Resultados_Dic3!O$3:O$99980,Resultados_Dic3!$F$3:$F$99980,Produccion_UO!$K1212,Resultados_Dic3!$D$3:$D$99980,Produccion_UO!$K$1131,Resultados_Dic3!$E$3:$E$99980,Produccion_UO!$J1212,Resultados_Dic3!$A$3:$A$99980,Produccion_UO!$H1212)*$J$1187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U1212" s="22">
        <f>+SUMIFS(Resultados_Dic3!P$3:P$99980,Resultados_Dic3!$F$3:$F$99980,Produccion_UO!$K1212,Resultados_Dic3!$D$3:$D$99980,Produccion_UO!$K$1131,Resultados_Dic3!$E$3:$E$99980,Produccion_UO!$J1212,Resultados_Dic3!$A$3:$A$99980,Produccion_UO!$H1212)*$J$1187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V1212" s="22">
        <f>+SUMIFS(Resultados_Dic3!Q$3:Q$99980,Resultados_Dic3!$F$3:$F$99980,Produccion_UO!$K1212,Resultados_Dic3!$D$3:$D$99980,Produccion_UO!$K$1131,Resultados_Dic3!$E$3:$E$99980,Produccion_UO!$J1212,Resultados_Dic3!$A$3:$A$99980,Produccion_UO!$H1212)*$J$1187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W1212" s="22">
        <f>+SUMIFS(Resultados_Dic3!R$3:R$99980,Resultados_Dic3!$F$3:$F$99980,Produccion_UO!$K1212,Resultados_Dic3!$D$3:$D$99980,Produccion_UO!$K$1131,Resultados_Dic3!$E$3:$E$99980,Produccion_UO!$J1212,Resultados_Dic3!$A$3:$A$99980,Produccion_UO!$H1212)*$J$1187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X1212" s="22">
        <f>+SUMIFS(Resultados_Dic3!S$3:S$99980,Resultados_Dic3!$F$3:$F$99980,Produccion_UO!$K1212,Resultados_Dic3!$D$3:$D$99980,Produccion_UO!$K$1131,Resultados_Dic3!$E$3:$E$99980,Produccion_UO!$J1212,Resultados_Dic3!$A$3:$A$99980,Produccion_UO!$H1212)*$J$1187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Y1212" s="22">
        <f>+SUMIFS(Resultados_Dic3!T$3:T$99980,Resultados_Dic3!$F$3:$F$99980,Produccion_UO!$K1212,Resultados_Dic3!$D$3:$D$99980,Produccion_UO!$K$1131,Resultados_Dic3!$E$3:$E$99980,Produccion_UO!$J1212,Resultados_Dic3!$A$3:$A$99980,Produccion_UO!$H1212)*$J$1187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Z1212" s="22">
        <f>+SUMIFS(Resultados_Dic3!U$3:U$99980,Resultados_Dic3!$F$3:$F$99980,Produccion_UO!$K1212,Resultados_Dic3!$D$3:$D$99980,Produccion_UO!$K$1131,Resultados_Dic3!$E$3:$E$99980,Produccion_UO!$J1212,Resultados_Dic3!$A$3:$A$99980,Produccion_UO!$H1212)*$J$1187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A1212" s="22">
        <f>+SUMIFS(Resultados_Dic3!V$3:V$99980,Resultados_Dic3!$F$3:$F$99980,Produccion_UO!$K1212,Resultados_Dic3!$D$3:$D$99980,Produccion_UO!$K$1131,Resultados_Dic3!$E$3:$E$99980,Produccion_UO!$J1212,Resultados_Dic3!$A$3:$A$99980,Produccion_UO!$H1212)*$J$1187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B1212" s="22">
        <f>+SUMIFS(Resultados_Dic3!W$3:W$99980,Resultados_Dic3!$F$3:$F$99980,Produccion_UO!$K1212,Resultados_Dic3!$D$3:$D$99980,Produccion_UO!$K$1131,Resultados_Dic3!$E$3:$E$99980,Produccion_UO!$J1212,Resultados_Dic3!$A$3:$A$99980,Produccion_UO!$H1212)*$J$1187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C1212" s="22">
        <f>+SUMIFS(Resultados_Dic3!X$3:X$99980,Resultados_Dic3!$F$3:$F$99980,Produccion_UO!$K1212,Resultados_Dic3!$D$3:$D$99980,Produccion_UO!$K$1131,Resultados_Dic3!$E$3:$E$99980,Produccion_UO!$J1212,Resultados_Dic3!$A$3:$A$99980,Produccion_UO!$H1212)*$J$1187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D1212" s="22">
        <f>+SUMIFS(Resultados_Dic3!Y$3:Y$99980,Resultados_Dic3!$F$3:$F$99980,Produccion_UO!$K1212,Resultados_Dic3!$D$3:$D$99980,Produccion_UO!$K$1131,Resultados_Dic3!$E$3:$E$99980,Produccion_UO!$J1212,Resultados_Dic3!$A$3:$A$99980,Produccion_UO!$H1212)*$J$1187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E1212" s="22">
        <f>+SUMIFS(Resultados_Dic3!Z$3:Z$99980,Resultados_Dic3!$F$3:$F$99980,Produccion_UO!$K1212,Resultados_Dic3!$D$3:$D$99980,Produccion_UO!$K$1131,Resultados_Dic3!$E$3:$E$99980,Produccion_UO!$J1212,Resultados_Dic3!$A$3:$A$99980,Produccion_UO!$H1212)*$J$1187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F1212" s="22">
        <f>+SUMIFS(Resultados_Dic3!AA$3:AA$99980,Resultados_Dic3!$F$3:$F$99980,Produccion_UO!$K1212,Resultados_Dic3!$D$3:$D$99980,Produccion_UO!$K$1131,Resultados_Dic3!$E$3:$E$99980,Produccion_UO!$J1212,Resultados_Dic3!$A$3:$A$99980,Produccion_UO!$H1212)*$J$1187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G1212" s="22">
        <f>+SUMIFS(Resultados_Dic3!AB$3:AB$99980,Resultados_Dic3!$F$3:$F$99980,Produccion_UO!$K1212,Resultados_Dic3!$D$3:$D$99980,Produccion_UO!$K$1131,Resultados_Dic3!$E$3:$E$99980,Produccion_UO!$J1212,Resultados_Dic3!$A$3:$A$99980,Produccion_UO!$H1212)*$J$1187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H1212" s="22">
        <f>+SUMIFS(Resultados_Dic3!AC$3:AC$99980,Resultados_Dic3!$F$3:$F$99980,Produccion_UO!$K1212,Resultados_Dic3!$D$3:$D$99980,Produccion_UO!$K$1131,Resultados_Dic3!$E$3:$E$99980,Produccion_UO!$J1212,Resultados_Dic3!$A$3:$A$99980,Produccion_UO!$H1212)*$J$1187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I1212" s="22">
        <f>+SUMIFS(Resultados_Dic3!AD$3:AD$99980,Resultados_Dic3!$F$3:$F$99980,Produccion_UO!$K1212,Resultados_Dic3!$D$3:$D$99980,Produccion_UO!$K$1131,Resultados_Dic3!$E$3:$E$99980,Produccion_UO!$J1212,Resultados_Dic3!$A$3:$A$99980,Produccion_UO!$H1212)*$J$1187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J1212" s="22">
        <f>+SUMIFS(Resultados_Dic3!AE$3:AE$99980,Resultados_Dic3!$F$3:$F$99980,Produccion_UO!$K1212,Resultados_Dic3!$D$3:$D$99980,Produccion_UO!$K$1131,Resultados_Dic3!$E$3:$E$99980,Produccion_UO!$J1212,Resultados_Dic3!$A$3:$A$99980,Produccion_UO!$H1212)*$J$1187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K1212" s="22">
        <f>+SUMIFS(Resultados_Dic3!AF$3:AF$99980,Resultados_Dic3!$F$3:$F$99980,Produccion_UO!$K1212,Resultados_Dic3!$D$3:$D$99980,Produccion_UO!$K$1131,Resultados_Dic3!$E$3:$E$99980,Produccion_UO!$J1212,Resultados_Dic3!$A$3:$A$99980,Produccion_UO!$H1212)*$J$1187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L1212" s="22">
        <f>+SUMIFS(Resultados_Dic3!AG$3:AG$99980,Resultados_Dic3!$F$3:$F$99980,Produccion_UO!$K1212,Resultados_Dic3!$D$3:$D$99980,Produccion_UO!$K$1131,Resultados_Dic3!$E$3:$E$99980,Produccion_UO!$J1212,Resultados_Dic3!$A$3:$A$99980,Produccion_UO!$H1212)*$J$1187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M1212" s="22">
        <f>+SUMIFS(Resultados_Dic3!AH$3:AH$99980,Resultados_Dic3!$F$3:$F$99980,Produccion_UO!$K1212,Resultados_Dic3!$D$3:$D$99980,Produccion_UO!$K$1131,Resultados_Dic3!$E$3:$E$99980,Produccion_UO!$J1212,Resultados_Dic3!$A$3:$A$99980,Produccion_UO!$H1212)*$J$1187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N1212" s="22">
        <f>+SUMIFS(Resultados_Dic3!AI$3:AI$99980,Resultados_Dic3!$F$3:$F$99980,Produccion_UO!$K1212,Resultados_Dic3!$D$3:$D$99980,Produccion_UO!$K$1131,Resultados_Dic3!$E$3:$E$99980,Produccion_UO!$J1212,Resultados_Dic3!$A$3:$A$99980,Produccion_UO!$H1212)*$J$1187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O1212" s="22">
        <f>+SUMIFS(Resultados_Dic3!AJ$3:AJ$99980,Resultados_Dic3!$F$3:$F$99980,Produccion_UO!$K1212,Resultados_Dic3!$D$3:$D$99980,Produccion_UO!$K$1131,Resultados_Dic3!$E$3:$E$99980,Produccion_UO!$J1212,Resultados_Dic3!$A$3:$A$99980,Produccion_UO!$H1212)*$J$1187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P1212" s="22">
        <f>+SUMIFS(Resultados_Dic3!AK$3:AK$99980,Resultados_Dic3!$F$3:$F$99980,Produccion_UO!$K1212,Resultados_Dic3!$D$3:$D$99980,Produccion_UO!$K$1131,Resultados_Dic3!$E$3:$E$99980,Produccion_UO!$J1212,Resultados_Dic3!$A$3:$A$99980,Produccion_UO!$H1212)*$J$1187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Q1212" s="22">
        <f>+SUMIFS(Resultados_Dic3!AL$3:AL$99980,Resultados_Dic3!$F$3:$F$99980,Produccion_UO!$K1212,Resultados_Dic3!$D$3:$D$99980,Produccion_UO!$K$1131,Resultados_Dic3!$E$3:$E$99980,Produccion_UO!$J1212,Resultados_Dic3!$A$3:$A$99980,Produccion_UO!$H1212)*$J$1187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R1212" s="22">
        <f>+SUMIFS(Resultados_Dic3!AM$3:AM$99980,Resultados_Dic3!$F$3:$F$99980,Produccion_UO!$K1212,Resultados_Dic3!$D$3:$D$99980,Produccion_UO!$K$1131,Resultados_Dic3!$E$3:$E$99980,Produccion_UO!$J1212,Resultados_Dic3!$A$3:$A$99980,Produccion_UO!$H1212)*$J$1187</f>
        <v>10.123033847543898</v>
      </c>
    </row>
    <row r="1213" spans="6:44" x14ac:dyDescent="0.25">
      <c r="I1213" s="24"/>
      <c r="J1213" s="24"/>
      <c r="K1213" s="317" t="s">
        <v>714</v>
      </c>
      <c r="L1213" s="305" t="s">
        <v>823</v>
      </c>
      <c r="M1213" s="22">
        <f>+M158</f>
        <v>0</v>
      </c>
      <c r="N1213" s="22">
        <f t="shared" ref="N1213:AR1213" si="497">+N158</f>
        <v>0</v>
      </c>
      <c r="O1213" s="22">
        <f t="shared" si="497"/>
        <v>0</v>
      </c>
      <c r="P1213" s="22">
        <f t="shared" si="497"/>
        <v>0</v>
      </c>
      <c r="Q1213" s="22">
        <f t="shared" si="497"/>
        <v>0</v>
      </c>
      <c r="R1213" s="22">
        <f t="shared" si="497"/>
        <v>0</v>
      </c>
      <c r="S1213" s="22">
        <f t="shared" si="497"/>
        <v>0</v>
      </c>
      <c r="T1213" s="22">
        <f t="shared" si="497"/>
        <v>0</v>
      </c>
      <c r="U1213" s="22">
        <f t="shared" si="497"/>
        <v>0</v>
      </c>
      <c r="V1213" s="22">
        <f t="shared" si="497"/>
        <v>0</v>
      </c>
      <c r="W1213" s="22">
        <f t="shared" si="497"/>
        <v>0</v>
      </c>
      <c r="X1213" s="22">
        <f t="shared" si="497"/>
        <v>0</v>
      </c>
      <c r="Y1213" s="22">
        <f t="shared" si="497"/>
        <v>0</v>
      </c>
      <c r="Z1213" s="22">
        <f t="shared" si="497"/>
        <v>0</v>
      </c>
      <c r="AA1213" s="22">
        <f t="shared" si="497"/>
        <v>0</v>
      </c>
      <c r="AB1213" s="22">
        <f t="shared" si="497"/>
        <v>0</v>
      </c>
      <c r="AC1213" s="22">
        <f t="shared" si="497"/>
        <v>0</v>
      </c>
      <c r="AD1213" s="22">
        <f t="shared" si="497"/>
        <v>0</v>
      </c>
      <c r="AE1213" s="22">
        <f t="shared" si="497"/>
        <v>0</v>
      </c>
      <c r="AF1213" s="22">
        <f t="shared" si="497"/>
        <v>0</v>
      </c>
      <c r="AG1213" s="22">
        <f t="shared" si="497"/>
        <v>0</v>
      </c>
      <c r="AH1213" s="22">
        <f t="shared" si="497"/>
        <v>0</v>
      </c>
      <c r="AI1213" s="22">
        <f t="shared" si="497"/>
        <v>0</v>
      </c>
      <c r="AJ1213" s="22">
        <f t="shared" si="497"/>
        <v>0</v>
      </c>
      <c r="AK1213" s="22">
        <f t="shared" si="497"/>
        <v>0</v>
      </c>
      <c r="AL1213" s="22">
        <f t="shared" si="497"/>
        <v>0</v>
      </c>
      <c r="AM1213" s="22">
        <f t="shared" si="497"/>
        <v>0</v>
      </c>
      <c r="AN1213" s="22">
        <f t="shared" si="497"/>
        <v>0</v>
      </c>
      <c r="AO1213" s="22">
        <f t="shared" si="497"/>
        <v>0</v>
      </c>
      <c r="AP1213" s="22">
        <f t="shared" si="497"/>
        <v>0</v>
      </c>
      <c r="AQ1213" s="22">
        <f t="shared" si="497"/>
        <v>0</v>
      </c>
      <c r="AR1213" s="22">
        <f t="shared" si="497"/>
        <v>0</v>
      </c>
    </row>
    <row r="1214" spans="6:44" x14ac:dyDescent="0.25">
      <c r="H1214" s="17" t="str">
        <f t="shared" si="465"/>
        <v>DIC5</v>
      </c>
      <c r="K1214" s="317" t="s">
        <v>820</v>
      </c>
      <c r="L1214" s="313" t="s">
        <v>819</v>
      </c>
      <c r="M1214" s="22">
        <f>+(M1070+M1089)*$J$1207</f>
        <v>1.7711656589932403</v>
      </c>
      <c r="N1214" s="22">
        <f t="shared" ref="N1214:AR1214" si="498">+(N1070+N1089)*$J$1207</f>
        <v>1.9317686052900915</v>
      </c>
      <c r="O1214" s="22">
        <f t="shared" si="498"/>
        <v>1.9317686052900915</v>
      </c>
      <c r="P1214" s="22">
        <f t="shared" si="498"/>
        <v>1.9317686052900915</v>
      </c>
      <c r="Q1214" s="22">
        <f t="shared" si="498"/>
        <v>1.9317686052900915</v>
      </c>
      <c r="R1214" s="22">
        <f t="shared" si="498"/>
        <v>1.9317686052900915</v>
      </c>
      <c r="S1214" s="22">
        <f t="shared" si="498"/>
        <v>1.9317686052900915</v>
      </c>
      <c r="T1214" s="22">
        <f t="shared" si="498"/>
        <v>1.9317686052900915</v>
      </c>
      <c r="U1214" s="22">
        <f t="shared" si="498"/>
        <v>1.9317686052900915</v>
      </c>
      <c r="V1214" s="22">
        <f t="shared" si="498"/>
        <v>1.9317686052900915</v>
      </c>
      <c r="W1214" s="22">
        <f t="shared" si="498"/>
        <v>1.9317686052900915</v>
      </c>
      <c r="X1214" s="22">
        <f t="shared" si="498"/>
        <v>1.9317686052900915</v>
      </c>
      <c r="Y1214" s="22">
        <f t="shared" si="498"/>
        <v>1.9317686052900915</v>
      </c>
      <c r="Z1214" s="22">
        <f t="shared" si="498"/>
        <v>1.9317686052900915</v>
      </c>
      <c r="AA1214" s="22">
        <f t="shared" si="498"/>
        <v>1.9317686052900915</v>
      </c>
      <c r="AB1214" s="22">
        <f t="shared" si="498"/>
        <v>1.9317686052900915</v>
      </c>
      <c r="AC1214" s="22">
        <f t="shared" si="498"/>
        <v>1.9317686052900915</v>
      </c>
      <c r="AD1214" s="22">
        <f t="shared" si="498"/>
        <v>1.9317686052900915</v>
      </c>
      <c r="AE1214" s="22">
        <f t="shared" si="498"/>
        <v>1.9317686052900915</v>
      </c>
      <c r="AF1214" s="22">
        <f t="shared" si="498"/>
        <v>1.9317686052900915</v>
      </c>
      <c r="AG1214" s="22">
        <f t="shared" si="498"/>
        <v>1.9317686052900915</v>
      </c>
      <c r="AH1214" s="22">
        <f t="shared" si="498"/>
        <v>1.9317686052900915</v>
      </c>
      <c r="AI1214" s="22">
        <f t="shared" si="498"/>
        <v>1.9317686052900915</v>
      </c>
      <c r="AJ1214" s="22">
        <f t="shared" si="498"/>
        <v>1.9317686052900915</v>
      </c>
      <c r="AK1214" s="22">
        <f t="shared" si="498"/>
        <v>1.9317686052900915</v>
      </c>
      <c r="AL1214" s="22">
        <f t="shared" si="498"/>
        <v>1.9317686052900915</v>
      </c>
      <c r="AM1214" s="22">
        <f t="shared" si="498"/>
        <v>1.9317686052900915</v>
      </c>
      <c r="AN1214" s="22">
        <f t="shared" si="498"/>
        <v>1.9317686052900915</v>
      </c>
      <c r="AO1214" s="22">
        <f t="shared" si="498"/>
        <v>1.9317686052900915</v>
      </c>
      <c r="AP1214" s="22">
        <f t="shared" si="498"/>
        <v>1.9317686052900915</v>
      </c>
      <c r="AQ1214" s="22">
        <f t="shared" si="498"/>
        <v>1.9317686052900915</v>
      </c>
      <c r="AR1214" s="22">
        <f t="shared" si="498"/>
        <v>1.9317686052900915</v>
      </c>
    </row>
    <row r="1215" spans="6:44" x14ac:dyDescent="0.25">
      <c r="H1215" s="17" t="str">
        <f t="shared" si="465"/>
        <v>DIC5</v>
      </c>
      <c r="J1215" s="24" t="s">
        <v>339</v>
      </c>
      <c r="K1215" s="317" t="s">
        <v>827</v>
      </c>
      <c r="L1215" s="313" t="s">
        <v>698</v>
      </c>
      <c r="M1215" s="22">
        <f>+SUMIFS(Resultados_Dic3!H$3:H$99980,Resultados_Dic3!$F$3:$F$99980,Produccion_UO!$K1215,Resultados_Dic3!$D$3:$D$99980,Produccion_UO!$K$1131,Resultados_Dic3!$E$3:$E$99980,Produccion_UO!$J1215,Resultados_Dic3!$A$3:$A$99980,Produccion_UO!$H1215)*$J$1187</f>
        <v>0</v>
      </c>
      <c r="N1215" s="22">
        <f>+SUMIFS(Resultados_Dic3!I$3:I$99980,Resultados_Dic3!$F$3:$F$99980,Produccion_UO!$K1215,Resultados_Dic3!$D$3:$D$99980,Produccion_UO!$K$1131,Resultados_Dic3!$E$3:$E$99980,Produccion_UO!$J1215,Resultados_Dic3!$A$3:$A$99980,Produccion_UO!$H1215)*$J$1187</f>
        <v>0</v>
      </c>
      <c r="O1215" s="22">
        <f>+SUMIFS(Resultados_Dic3!J$3:J$99980,Resultados_Dic3!$F$3:$F$99980,Produccion_UO!$K1215,Resultados_Dic3!$D$3:$D$99980,Produccion_UO!$K$1131,Resultados_Dic3!$E$3:$E$99980,Produccion_UO!$J1215,Resultados_Dic3!$A$3:$A$99980,Produccion_UO!$H1215)*$J$1187</f>
        <v>0</v>
      </c>
      <c r="P1215" s="22">
        <f>+SUMIFS(Resultados_Dic3!K$3:K$99980,Resultados_Dic3!$F$3:$F$99980,Produccion_UO!$K1215,Resultados_Dic3!$D$3:$D$99980,Produccion_UO!$K$1131,Resultados_Dic3!$E$3:$E$99980,Produccion_UO!$J1215,Resultados_Dic3!$A$3:$A$99980,Produccion_UO!$H1215)*$J$1187</f>
        <v>0</v>
      </c>
      <c r="Q1215" s="22">
        <f>+SUMIFS(Resultados_Dic3!L$3:L$99980,Resultados_Dic3!$F$3:$F$99980,Produccion_UO!$K1215,Resultados_Dic3!$D$3:$D$99980,Produccion_UO!$K$1131,Resultados_Dic3!$E$3:$E$99980,Produccion_UO!$J1215,Resultados_Dic3!$A$3:$A$99980,Produccion_UO!$H1215)*$J$1187</f>
        <v>0</v>
      </c>
      <c r="R1215" s="22">
        <f>+SUMIFS(Resultados_Dic3!M$3:M$99980,Resultados_Dic3!$F$3:$F$99980,Produccion_UO!$K1215,Resultados_Dic3!$D$3:$D$99980,Produccion_UO!$K$1131,Resultados_Dic3!$E$3:$E$99980,Produccion_UO!$J1215,Resultados_Dic3!$A$3:$A$99980,Produccion_UO!$H1215)*$J$1187</f>
        <v>0</v>
      </c>
      <c r="S1215" s="22">
        <f>+SUMIFS(Resultados_Dic3!N$3:N$99980,Resultados_Dic3!$F$3:$F$99980,Produccion_UO!$K1215,Resultados_Dic3!$D$3:$D$99980,Produccion_UO!$K$1131,Resultados_Dic3!$E$3:$E$99980,Produccion_UO!$J1215,Resultados_Dic3!$A$3:$A$99980,Produccion_UO!$H1215)*$J$1187</f>
        <v>0</v>
      </c>
      <c r="T1215" s="22">
        <f>+SUMIFS(Resultados_Dic3!O$3:O$99980,Resultados_Dic3!$F$3:$F$99980,Produccion_UO!$K1215,Resultados_Dic3!$D$3:$D$99980,Produccion_UO!$K$1131,Resultados_Dic3!$E$3:$E$99980,Produccion_UO!$J1215,Resultados_Dic3!$A$3:$A$99980,Produccion_UO!$H1215)*$J$1187</f>
        <v>0</v>
      </c>
      <c r="U1215" s="22">
        <f>+SUMIFS(Resultados_Dic3!P$3:P$99980,Resultados_Dic3!$F$3:$F$99980,Produccion_UO!$K1215,Resultados_Dic3!$D$3:$D$99980,Produccion_UO!$K$1131,Resultados_Dic3!$E$3:$E$99980,Produccion_UO!$J1215,Resultados_Dic3!$A$3:$A$99980,Produccion_UO!$H1215)*$J$1187</f>
        <v>0</v>
      </c>
      <c r="V1215" s="22">
        <f>+SUMIFS(Resultados_Dic3!Q$3:Q$99980,Resultados_Dic3!$F$3:$F$99980,Produccion_UO!$K1215,Resultados_Dic3!$D$3:$D$99980,Produccion_UO!$K$1131,Resultados_Dic3!$E$3:$E$99980,Produccion_UO!$J1215,Resultados_Dic3!$A$3:$A$99980,Produccion_UO!$H1215)*$J$1187</f>
        <v>0</v>
      </c>
      <c r="W1215" s="22">
        <f>+SUMIFS(Resultados_Dic3!R$3:R$99980,Resultados_Dic3!$F$3:$F$99980,Produccion_UO!$K1215,Resultados_Dic3!$D$3:$D$99980,Produccion_UO!$K$1131,Resultados_Dic3!$E$3:$E$99980,Produccion_UO!$J1215,Resultados_Dic3!$A$3:$A$99980,Produccion_UO!$H1215)*$J$1187</f>
        <v>0</v>
      </c>
      <c r="X1215" s="22">
        <f>+SUMIFS(Resultados_Dic3!S$3:S$99980,Resultados_Dic3!$F$3:$F$99980,Produccion_UO!$K1215,Resultados_Dic3!$D$3:$D$99980,Produccion_UO!$K$1131,Resultados_Dic3!$E$3:$E$99980,Produccion_UO!$J1215,Resultados_Dic3!$A$3:$A$99980,Produccion_UO!$H1215)*$J$1187</f>
        <v>0</v>
      </c>
      <c r="Y1215" s="22">
        <f>+SUMIFS(Resultados_Dic3!T$3:T$99980,Resultados_Dic3!$F$3:$F$99980,Produccion_UO!$K1215,Resultados_Dic3!$D$3:$D$99980,Produccion_UO!$K$1131,Resultados_Dic3!$E$3:$E$99980,Produccion_UO!$J1215,Resultados_Dic3!$A$3:$A$99980,Produccion_UO!$H1215)*$J$1187</f>
        <v>0</v>
      </c>
      <c r="Z1215" s="22">
        <f>+SUMIFS(Resultados_Dic3!U$3:U$99980,Resultados_Dic3!$F$3:$F$99980,Produccion_UO!$K1215,Resultados_Dic3!$D$3:$D$99980,Produccion_UO!$K$1131,Resultados_Dic3!$E$3:$E$99980,Produccion_UO!$J1215,Resultados_Dic3!$A$3:$A$99980,Produccion_UO!$H1215)*$J$1187</f>
        <v>0</v>
      </c>
      <c r="AA1215" s="22">
        <f>+SUMIFS(Resultados_Dic3!V$3:V$99980,Resultados_Dic3!$F$3:$F$99980,Produccion_UO!$K1215,Resultados_Dic3!$D$3:$D$99980,Produccion_UO!$K$1131,Resultados_Dic3!$E$3:$E$99980,Produccion_UO!$J1215,Resultados_Dic3!$A$3:$A$99980,Produccion_UO!$H1215)*$J$1187</f>
        <v>0</v>
      </c>
      <c r="AB1215" s="22">
        <f>+SUMIFS(Resultados_Dic3!W$3:W$99980,Resultados_Dic3!$F$3:$F$99980,Produccion_UO!$K1215,Resultados_Dic3!$D$3:$D$99980,Produccion_UO!$K$1131,Resultados_Dic3!$E$3:$E$99980,Produccion_UO!$J1215,Resultados_Dic3!$A$3:$A$99980,Produccion_UO!$H1215)*$J$1187</f>
        <v>0</v>
      </c>
      <c r="AC1215" s="22">
        <f>+SUMIFS(Resultados_Dic3!X$3:X$99980,Resultados_Dic3!$F$3:$F$99980,Produccion_UO!$K1215,Resultados_Dic3!$D$3:$D$99980,Produccion_UO!$K$1131,Resultados_Dic3!$E$3:$E$99980,Produccion_UO!$J1215,Resultados_Dic3!$A$3:$A$99980,Produccion_UO!$H1215)*$J$1187</f>
        <v>0</v>
      </c>
      <c r="AD1215" s="22">
        <f>+SUMIFS(Resultados_Dic3!Y$3:Y$99980,Resultados_Dic3!$F$3:$F$99980,Produccion_UO!$K1215,Resultados_Dic3!$D$3:$D$99980,Produccion_UO!$K$1131,Resultados_Dic3!$E$3:$E$99980,Produccion_UO!$J1215,Resultados_Dic3!$A$3:$A$99980,Produccion_UO!$H1215)*$J$1187</f>
        <v>0</v>
      </c>
      <c r="AE1215" s="22">
        <f>+SUMIFS(Resultados_Dic3!Z$3:Z$99980,Resultados_Dic3!$F$3:$F$99980,Produccion_UO!$K1215,Resultados_Dic3!$D$3:$D$99980,Produccion_UO!$K$1131,Resultados_Dic3!$E$3:$E$99980,Produccion_UO!$J1215,Resultados_Dic3!$A$3:$A$99980,Produccion_UO!$H1215)*$J$1187</f>
        <v>0</v>
      </c>
      <c r="AF1215" s="22">
        <f>+SUMIFS(Resultados_Dic3!AA$3:AA$99980,Resultados_Dic3!$F$3:$F$99980,Produccion_UO!$K1215,Resultados_Dic3!$D$3:$D$99980,Produccion_UO!$K$1131,Resultados_Dic3!$E$3:$E$99980,Produccion_UO!$J1215,Resultados_Dic3!$A$3:$A$99980,Produccion_UO!$H1215)*$J$1187</f>
        <v>0</v>
      </c>
      <c r="AG1215" s="22">
        <f>+SUMIFS(Resultados_Dic3!AB$3:AB$99980,Resultados_Dic3!$F$3:$F$99980,Produccion_UO!$K1215,Resultados_Dic3!$D$3:$D$99980,Produccion_UO!$K$1131,Resultados_Dic3!$E$3:$E$99980,Produccion_UO!$J1215,Resultados_Dic3!$A$3:$A$99980,Produccion_UO!$H1215)*$J$1187</f>
        <v>0</v>
      </c>
      <c r="AH1215" s="22">
        <f>+SUMIFS(Resultados_Dic3!AC$3:AC$99980,Resultados_Dic3!$F$3:$F$99980,Produccion_UO!$K1215,Resultados_Dic3!$D$3:$D$99980,Produccion_UO!$K$1131,Resultados_Dic3!$E$3:$E$99980,Produccion_UO!$J1215,Resultados_Dic3!$A$3:$A$99980,Produccion_UO!$H1215)*$J$1187</f>
        <v>0</v>
      </c>
      <c r="AI1215" s="22">
        <f>+SUMIFS(Resultados_Dic3!AD$3:AD$99980,Resultados_Dic3!$F$3:$F$99980,Produccion_UO!$K1215,Resultados_Dic3!$D$3:$D$99980,Produccion_UO!$K$1131,Resultados_Dic3!$E$3:$E$99980,Produccion_UO!$J1215,Resultados_Dic3!$A$3:$A$99980,Produccion_UO!$H1215)*$J$1187</f>
        <v>0</v>
      </c>
      <c r="AJ1215" s="22">
        <f>+SUMIFS(Resultados_Dic3!AE$3:AE$99980,Resultados_Dic3!$F$3:$F$99980,Produccion_UO!$K1215,Resultados_Dic3!$D$3:$D$99980,Produccion_UO!$K$1131,Resultados_Dic3!$E$3:$E$99980,Produccion_UO!$J1215,Resultados_Dic3!$A$3:$A$99980,Produccion_UO!$H1215)*$J$1187</f>
        <v>0</v>
      </c>
      <c r="AK1215" s="22">
        <f>+SUMIFS(Resultados_Dic3!AF$3:AF$99980,Resultados_Dic3!$F$3:$F$99980,Produccion_UO!$K1215,Resultados_Dic3!$D$3:$D$99980,Produccion_UO!$K$1131,Resultados_Dic3!$E$3:$E$99980,Produccion_UO!$J1215,Resultados_Dic3!$A$3:$A$99980,Produccion_UO!$H1215)*$J$1187</f>
        <v>0</v>
      </c>
      <c r="AL1215" s="22">
        <f>+SUMIFS(Resultados_Dic3!AG$3:AG$99980,Resultados_Dic3!$F$3:$F$99980,Produccion_UO!$K1215,Resultados_Dic3!$D$3:$D$99980,Produccion_UO!$K$1131,Resultados_Dic3!$E$3:$E$99980,Produccion_UO!$J1215,Resultados_Dic3!$A$3:$A$99980,Produccion_UO!$H1215)*$J$1187</f>
        <v>0</v>
      </c>
      <c r="AM1215" s="22">
        <f>+SUMIFS(Resultados_Dic3!AH$3:AH$99980,Resultados_Dic3!$F$3:$F$99980,Produccion_UO!$K1215,Resultados_Dic3!$D$3:$D$99980,Produccion_UO!$K$1131,Resultados_Dic3!$E$3:$E$99980,Produccion_UO!$J1215,Resultados_Dic3!$A$3:$A$99980,Produccion_UO!$H1215)*$J$1187</f>
        <v>0</v>
      </c>
      <c r="AN1215" s="22">
        <f>+SUMIFS(Resultados_Dic3!AI$3:AI$99980,Resultados_Dic3!$F$3:$F$99980,Produccion_UO!$K1215,Resultados_Dic3!$D$3:$D$99980,Produccion_UO!$K$1131,Resultados_Dic3!$E$3:$E$99980,Produccion_UO!$J1215,Resultados_Dic3!$A$3:$A$99980,Produccion_UO!$H1215)*$J$1187</f>
        <v>0</v>
      </c>
      <c r="AO1215" s="22">
        <f>+SUMIFS(Resultados_Dic3!AJ$3:AJ$99980,Resultados_Dic3!$F$3:$F$99980,Produccion_UO!$K1215,Resultados_Dic3!$D$3:$D$99980,Produccion_UO!$K$1131,Resultados_Dic3!$E$3:$E$99980,Produccion_UO!$J1215,Resultados_Dic3!$A$3:$A$99980,Produccion_UO!$H1215)*$J$1187</f>
        <v>0</v>
      </c>
      <c r="AP1215" s="22">
        <f>+SUMIFS(Resultados_Dic3!AK$3:AK$99980,Resultados_Dic3!$F$3:$F$99980,Produccion_UO!$K1215,Resultados_Dic3!$D$3:$D$99980,Produccion_UO!$K$1131,Resultados_Dic3!$E$3:$E$99980,Produccion_UO!$J1215,Resultados_Dic3!$A$3:$A$99980,Produccion_UO!$H1215)*$J$1187</f>
        <v>0</v>
      </c>
      <c r="AQ1215" s="22">
        <f>+SUMIFS(Resultados_Dic3!AL$3:AL$99980,Resultados_Dic3!$F$3:$F$99980,Produccion_UO!$K1215,Resultados_Dic3!$D$3:$D$99980,Produccion_UO!$K$1131,Resultados_Dic3!$E$3:$E$99980,Produccion_UO!$J1215,Resultados_Dic3!$A$3:$A$99980,Produccion_UO!$H1215)*$J$1187</f>
        <v>0</v>
      </c>
      <c r="AR1215" s="22">
        <f>+SUMIFS(Resultados_Dic3!AM$3:AM$99980,Resultados_Dic3!$F$3:$F$99980,Produccion_UO!$K1215,Resultados_Dic3!$D$3:$D$99980,Produccion_UO!$K$1131,Resultados_Dic3!$E$3:$E$99980,Produccion_UO!$J1215,Resultados_Dic3!$A$3:$A$99980,Produccion_UO!$H1215)*$J$1187</f>
        <v>0</v>
      </c>
    </row>
    <row r="1219" spans="6:44" ht="23.25" x14ac:dyDescent="0.35">
      <c r="K1219" s="357" t="s">
        <v>856</v>
      </c>
    </row>
    <row r="1221" spans="6:44" x14ac:dyDescent="0.25">
      <c r="J1221">
        <v>1</v>
      </c>
      <c r="K1221" s="360" t="s">
        <v>389</v>
      </c>
      <c r="L1221" s="360" t="s">
        <v>377</v>
      </c>
    </row>
    <row r="1222" spans="6:44" x14ac:dyDescent="0.25">
      <c r="I1222" s="266"/>
    </row>
    <row r="1223" spans="6:44" s="15" customFormat="1" x14ac:dyDescent="0.25">
      <c r="F1223" s="96"/>
      <c r="H1223" s="12"/>
      <c r="I1223" s="346" t="s">
        <v>752</v>
      </c>
      <c r="J1223" s="115">
        <f>+IF(OR(K1223="OIL",K1223="OIL-eq"),$H$5,IF(K1223="GAS",$H$4,IF(K1223="GSL",$H$8,IF(K1223="DSL",$H$9,IF(K1223="KER",$H$10,IF(K1223="LPG",$H$11,IF(K1223="HFO",$H$12,IF(K1223="AVG",$H$13,IF(K1223="RFG",$H$14,IF(K1223="ELC",$H$15,$H$16))))))))))</f>
        <v>1</v>
      </c>
      <c r="K1223" s="347" t="s">
        <v>836</v>
      </c>
      <c r="L1223" s="314" t="s">
        <v>320</v>
      </c>
      <c r="M1223" s="361">
        <v>2019</v>
      </c>
      <c r="N1223" s="361">
        <v>2020</v>
      </c>
      <c r="O1223" s="361">
        <v>2021</v>
      </c>
      <c r="P1223" s="361">
        <v>2022</v>
      </c>
      <c r="Q1223" s="361">
        <v>2023</v>
      </c>
      <c r="R1223" s="361">
        <v>2024</v>
      </c>
      <c r="S1223" s="361">
        <v>2025</v>
      </c>
      <c r="T1223" s="361">
        <v>2026</v>
      </c>
      <c r="U1223" s="361">
        <v>2027</v>
      </c>
      <c r="V1223" s="361">
        <v>2028</v>
      </c>
      <c r="W1223" s="361">
        <v>2029</v>
      </c>
      <c r="X1223" s="361">
        <v>2030</v>
      </c>
      <c r="Y1223" s="361">
        <v>2031</v>
      </c>
      <c r="Z1223" s="361">
        <v>2032</v>
      </c>
      <c r="AA1223" s="361">
        <v>2033</v>
      </c>
      <c r="AB1223" s="361">
        <v>2034</v>
      </c>
      <c r="AC1223" s="361">
        <v>2035</v>
      </c>
      <c r="AD1223" s="361">
        <v>2036</v>
      </c>
      <c r="AE1223" s="361">
        <v>2037</v>
      </c>
      <c r="AF1223" s="361">
        <v>2038</v>
      </c>
      <c r="AG1223" s="361">
        <v>2039</v>
      </c>
      <c r="AH1223" s="361">
        <v>2040</v>
      </c>
      <c r="AI1223" s="361">
        <v>2041</v>
      </c>
      <c r="AJ1223" s="361">
        <v>2042</v>
      </c>
      <c r="AK1223" s="361">
        <v>2043</v>
      </c>
      <c r="AL1223" s="361">
        <v>2044</v>
      </c>
      <c r="AM1223" s="361">
        <v>2045</v>
      </c>
      <c r="AN1223" s="361">
        <v>2046</v>
      </c>
      <c r="AO1223" s="361">
        <v>2047</v>
      </c>
      <c r="AP1223" s="361">
        <v>2048</v>
      </c>
      <c r="AQ1223" s="361">
        <v>2049</v>
      </c>
      <c r="AR1223" s="361">
        <v>2050</v>
      </c>
    </row>
    <row r="1224" spans="6:44" x14ac:dyDescent="0.25">
      <c r="H1224" s="17" t="str">
        <f t="shared" ref="H1224:H1245" si="499">+$B$1</f>
        <v>DIC5</v>
      </c>
      <c r="I1224" s="24"/>
      <c r="J1224" s="24" t="s">
        <v>72</v>
      </c>
      <c r="K1224" s="359" t="s">
        <v>170</v>
      </c>
      <c r="L1224" s="230" t="s">
        <v>829</v>
      </c>
      <c r="M1224" s="21">
        <f>+SUMIFS(Resultados_Dic3!H$3:H$99980,Resultados_Dic3!$F$3:$F$99980,Produccion_UO!$K1224,Resultados_Dic3!$D$3:$D$99980,Produccion_UO!$L$1221,Resultados_Dic3!$E$3:$E$99980,Produccion_UO!$J1224,Resultados_Dic3!$A$3:$A$99980,Produccion_UO!$H1224)*$J$1223</f>
        <v>0.72675796819485805</v>
      </c>
      <c r="N1224" s="21">
        <f>+SUMIFS(Resultados_Dic3!I$3:I$99980,Resultados_Dic3!$F$3:$F$99980,Produccion_UO!$K1224,Resultados_Dic3!$D$3:$D$99980,Produccion_UO!$L$1221,Resultados_Dic3!$E$3:$E$99980,Produccion_UO!$J1224,Resultados_Dic3!$A$3:$A$99980,Produccion_UO!$H1224)*$J$1223</f>
        <v>0.58728001537639796</v>
      </c>
      <c r="O1224" s="21">
        <f>+SUMIFS(Resultados_Dic3!J$3:J$99980,Resultados_Dic3!$F$3:$F$99980,Produccion_UO!$K1224,Resultados_Dic3!$D$3:$D$99980,Produccion_UO!$L$1221,Resultados_Dic3!$E$3:$E$99980,Produccion_UO!$J1224,Resultados_Dic3!$A$3:$A$99980,Produccion_UO!$H1224)*$J$1223</f>
        <v>0.45980812676562499</v>
      </c>
      <c r="P1224" s="21">
        <f>+SUMIFS(Resultados_Dic3!K$3:K$99980,Resultados_Dic3!$F$3:$F$99980,Produccion_UO!$K1224,Resultados_Dic3!$D$3:$D$99980,Produccion_UO!$L$1221,Resultados_Dic3!$E$3:$E$99980,Produccion_UO!$J1224,Resultados_Dic3!$A$3:$A$99980,Produccion_UO!$H1224)*$J$1223</f>
        <v>0.536969701929635</v>
      </c>
      <c r="Q1224" s="21">
        <f>+SUMIFS(Resultados_Dic3!L$3:L$99980,Resultados_Dic3!$F$3:$F$99980,Produccion_UO!$K1224,Resultados_Dic3!$D$3:$D$99980,Produccion_UO!$L$1221,Resultados_Dic3!$E$3:$E$99980,Produccion_UO!$J1224,Resultados_Dic3!$A$3:$A$99980,Produccion_UO!$H1224)*$J$1223</f>
        <v>0.51181454520625302</v>
      </c>
      <c r="R1224" s="21">
        <f>+SUMIFS(Resultados_Dic3!M$3:M$99980,Resultados_Dic3!$F$3:$F$99980,Produccion_UO!$K1224,Resultados_Dic3!$D$3:$D$99980,Produccion_UO!$L$1221,Resultados_Dic3!$E$3:$E$99980,Produccion_UO!$J1224,Resultados_Dic3!$A$3:$A$99980,Produccion_UO!$H1224)*$J$1223</f>
        <v>0</v>
      </c>
      <c r="S1224" s="21">
        <f>+SUMIFS(Resultados_Dic3!N$3:N$99980,Resultados_Dic3!$F$3:$F$99980,Produccion_UO!$K1224,Resultados_Dic3!$D$3:$D$99980,Produccion_UO!$L$1221,Resultados_Dic3!$E$3:$E$99980,Produccion_UO!$J1224,Resultados_Dic3!$A$3:$A$99980,Produccion_UO!$H1224)*$J$1223</f>
        <v>0</v>
      </c>
      <c r="T1224" s="21">
        <f>+SUMIFS(Resultados_Dic3!O$3:O$99980,Resultados_Dic3!$F$3:$F$99980,Produccion_UO!$K1224,Resultados_Dic3!$D$3:$D$99980,Produccion_UO!$L$1221,Resultados_Dic3!$E$3:$E$99980,Produccion_UO!$J1224,Resultados_Dic3!$A$3:$A$99980,Produccion_UO!$H1224)*$J$1223</f>
        <v>0</v>
      </c>
      <c r="U1224" s="21">
        <f>+SUMIFS(Resultados_Dic3!P$3:P$99980,Resultados_Dic3!$F$3:$F$99980,Produccion_UO!$K1224,Resultados_Dic3!$D$3:$D$99980,Produccion_UO!$L$1221,Resultados_Dic3!$E$3:$E$99980,Produccion_UO!$J1224,Resultados_Dic3!$A$3:$A$99980,Produccion_UO!$H1224)*$J$1223</f>
        <v>0</v>
      </c>
      <c r="V1224" s="21">
        <f>+SUMIFS(Resultados_Dic3!Q$3:Q$99980,Resultados_Dic3!$F$3:$F$99980,Produccion_UO!$K1224,Resultados_Dic3!$D$3:$D$99980,Produccion_UO!$L$1221,Resultados_Dic3!$E$3:$E$99980,Produccion_UO!$J1224,Resultados_Dic3!$A$3:$A$99980,Produccion_UO!$H1224)*$J$1223</f>
        <v>0</v>
      </c>
      <c r="W1224" s="21">
        <f>+SUMIFS(Resultados_Dic3!R$3:R$99980,Resultados_Dic3!$F$3:$F$99980,Produccion_UO!$K1224,Resultados_Dic3!$D$3:$D$99980,Produccion_UO!$L$1221,Resultados_Dic3!$E$3:$E$99980,Produccion_UO!$J1224,Resultados_Dic3!$A$3:$A$99980,Produccion_UO!$H1224)*$J$1223</f>
        <v>0</v>
      </c>
      <c r="X1224" s="21">
        <f>+SUMIFS(Resultados_Dic3!S$3:S$99980,Resultados_Dic3!$F$3:$F$99980,Produccion_UO!$K1224,Resultados_Dic3!$D$3:$D$99980,Produccion_UO!$L$1221,Resultados_Dic3!$E$3:$E$99980,Produccion_UO!$J1224,Resultados_Dic3!$A$3:$A$99980,Produccion_UO!$H1224)*$J$1223</f>
        <v>0</v>
      </c>
      <c r="Y1224" s="21">
        <f>+SUMIFS(Resultados_Dic3!T$3:T$99980,Resultados_Dic3!$F$3:$F$99980,Produccion_UO!$K1224,Resultados_Dic3!$D$3:$D$99980,Produccion_UO!$L$1221,Resultados_Dic3!$E$3:$E$99980,Produccion_UO!$J1224,Resultados_Dic3!$A$3:$A$99980,Produccion_UO!$H1224)*$J$1223</f>
        <v>0</v>
      </c>
      <c r="Z1224" s="21">
        <f>+SUMIFS(Resultados_Dic3!U$3:U$99980,Resultados_Dic3!$F$3:$F$99980,Produccion_UO!$K1224,Resultados_Dic3!$D$3:$D$99980,Produccion_UO!$L$1221,Resultados_Dic3!$E$3:$E$99980,Produccion_UO!$J1224,Resultados_Dic3!$A$3:$A$99980,Produccion_UO!$H1224)*$J$1223</f>
        <v>0</v>
      </c>
      <c r="AA1224" s="21">
        <f>+SUMIFS(Resultados_Dic3!V$3:V$99980,Resultados_Dic3!$F$3:$F$99980,Produccion_UO!$K1224,Resultados_Dic3!$D$3:$D$99980,Produccion_UO!$L$1221,Resultados_Dic3!$E$3:$E$99980,Produccion_UO!$J1224,Resultados_Dic3!$A$3:$A$99980,Produccion_UO!$H1224)*$J$1223</f>
        <v>0</v>
      </c>
      <c r="AB1224" s="21">
        <f>+SUMIFS(Resultados_Dic3!W$3:W$99980,Resultados_Dic3!$F$3:$F$99980,Produccion_UO!$K1224,Resultados_Dic3!$D$3:$D$99980,Produccion_UO!$L$1221,Resultados_Dic3!$E$3:$E$99980,Produccion_UO!$J1224,Resultados_Dic3!$A$3:$A$99980,Produccion_UO!$H1224)*$J$1223</f>
        <v>0</v>
      </c>
      <c r="AC1224" s="21">
        <f>+SUMIFS(Resultados_Dic3!X$3:X$99980,Resultados_Dic3!$F$3:$F$99980,Produccion_UO!$K1224,Resultados_Dic3!$D$3:$D$99980,Produccion_UO!$L$1221,Resultados_Dic3!$E$3:$E$99980,Produccion_UO!$J1224,Resultados_Dic3!$A$3:$A$99980,Produccion_UO!$H1224)*$J$1223</f>
        <v>0</v>
      </c>
      <c r="AD1224" s="21">
        <f>+SUMIFS(Resultados_Dic3!Y$3:Y$99980,Resultados_Dic3!$F$3:$F$99980,Produccion_UO!$K1224,Resultados_Dic3!$D$3:$D$99980,Produccion_UO!$L$1221,Resultados_Dic3!$E$3:$E$99980,Produccion_UO!$J1224,Resultados_Dic3!$A$3:$A$99980,Produccion_UO!$H1224)*$J$1223</f>
        <v>0</v>
      </c>
      <c r="AE1224" s="21">
        <f>+SUMIFS(Resultados_Dic3!Z$3:Z$99980,Resultados_Dic3!$F$3:$F$99980,Produccion_UO!$K1224,Resultados_Dic3!$D$3:$D$99980,Produccion_UO!$L$1221,Resultados_Dic3!$E$3:$E$99980,Produccion_UO!$J1224,Resultados_Dic3!$A$3:$A$99980,Produccion_UO!$H1224)*$J$1223</f>
        <v>0</v>
      </c>
      <c r="AF1224" s="21">
        <f>+SUMIFS(Resultados_Dic3!AA$3:AA$99980,Resultados_Dic3!$F$3:$F$99980,Produccion_UO!$K1224,Resultados_Dic3!$D$3:$D$99980,Produccion_UO!$L$1221,Resultados_Dic3!$E$3:$E$99980,Produccion_UO!$J1224,Resultados_Dic3!$A$3:$A$99980,Produccion_UO!$H1224)*$J$1223</f>
        <v>0</v>
      </c>
      <c r="AG1224" s="21">
        <f>+SUMIFS(Resultados_Dic3!AB$3:AB$99980,Resultados_Dic3!$F$3:$F$99980,Produccion_UO!$K1224,Resultados_Dic3!$D$3:$D$99980,Produccion_UO!$L$1221,Resultados_Dic3!$E$3:$E$99980,Produccion_UO!$J1224,Resultados_Dic3!$A$3:$A$99980,Produccion_UO!$H1224)*$J$1223</f>
        <v>0</v>
      </c>
      <c r="AH1224" s="21">
        <f>+SUMIFS(Resultados_Dic3!AC$3:AC$99980,Resultados_Dic3!$F$3:$F$99980,Produccion_UO!$K1224,Resultados_Dic3!$D$3:$D$99980,Produccion_UO!$L$1221,Resultados_Dic3!$E$3:$E$99980,Produccion_UO!$J1224,Resultados_Dic3!$A$3:$A$99980,Produccion_UO!$H1224)*$J$1223</f>
        <v>0</v>
      </c>
      <c r="AI1224" s="21">
        <f>+SUMIFS(Resultados_Dic3!AD$3:AD$99980,Resultados_Dic3!$F$3:$F$99980,Produccion_UO!$K1224,Resultados_Dic3!$D$3:$D$99980,Produccion_UO!$L$1221,Resultados_Dic3!$E$3:$E$99980,Produccion_UO!$J1224,Resultados_Dic3!$A$3:$A$99980,Produccion_UO!$H1224)*$J$1223</f>
        <v>0</v>
      </c>
      <c r="AJ1224" s="21">
        <f>+SUMIFS(Resultados_Dic3!AE$3:AE$99980,Resultados_Dic3!$F$3:$F$99980,Produccion_UO!$K1224,Resultados_Dic3!$D$3:$D$99980,Produccion_UO!$L$1221,Resultados_Dic3!$E$3:$E$99980,Produccion_UO!$J1224,Resultados_Dic3!$A$3:$A$99980,Produccion_UO!$H1224)*$J$1223</f>
        <v>0</v>
      </c>
      <c r="AK1224" s="21">
        <f>+SUMIFS(Resultados_Dic3!AF$3:AF$99980,Resultados_Dic3!$F$3:$F$99980,Produccion_UO!$K1224,Resultados_Dic3!$D$3:$D$99980,Produccion_UO!$L$1221,Resultados_Dic3!$E$3:$E$99980,Produccion_UO!$J1224,Resultados_Dic3!$A$3:$A$99980,Produccion_UO!$H1224)*$J$1223</f>
        <v>0</v>
      </c>
      <c r="AL1224" s="21">
        <f>+SUMIFS(Resultados_Dic3!AG$3:AG$99980,Resultados_Dic3!$F$3:$F$99980,Produccion_UO!$K1224,Resultados_Dic3!$D$3:$D$99980,Produccion_UO!$L$1221,Resultados_Dic3!$E$3:$E$99980,Produccion_UO!$J1224,Resultados_Dic3!$A$3:$A$99980,Produccion_UO!$H1224)*$J$1223</f>
        <v>0</v>
      </c>
      <c r="AM1224" s="21">
        <f>+SUMIFS(Resultados_Dic3!AH$3:AH$99980,Resultados_Dic3!$F$3:$F$99980,Produccion_UO!$K1224,Resultados_Dic3!$D$3:$D$99980,Produccion_UO!$L$1221,Resultados_Dic3!$E$3:$E$99980,Produccion_UO!$J1224,Resultados_Dic3!$A$3:$A$99980,Produccion_UO!$H1224)*$J$1223</f>
        <v>0</v>
      </c>
      <c r="AN1224" s="21">
        <f>+SUMIFS(Resultados_Dic3!AI$3:AI$99980,Resultados_Dic3!$F$3:$F$99980,Produccion_UO!$K1224,Resultados_Dic3!$D$3:$D$99980,Produccion_UO!$L$1221,Resultados_Dic3!$E$3:$E$99980,Produccion_UO!$J1224,Resultados_Dic3!$A$3:$A$99980,Produccion_UO!$H1224)*$J$1223</f>
        <v>0</v>
      </c>
      <c r="AO1224" s="21">
        <f>+SUMIFS(Resultados_Dic3!AJ$3:AJ$99980,Resultados_Dic3!$F$3:$F$99980,Produccion_UO!$K1224,Resultados_Dic3!$D$3:$D$99980,Produccion_UO!$L$1221,Resultados_Dic3!$E$3:$E$99980,Produccion_UO!$J1224,Resultados_Dic3!$A$3:$A$99980,Produccion_UO!$H1224)*$J$1223</f>
        <v>0</v>
      </c>
      <c r="AP1224" s="21">
        <f>+SUMIFS(Resultados_Dic3!AK$3:AK$99980,Resultados_Dic3!$F$3:$F$99980,Produccion_UO!$K1224,Resultados_Dic3!$D$3:$D$99980,Produccion_UO!$L$1221,Resultados_Dic3!$E$3:$E$99980,Produccion_UO!$J1224,Resultados_Dic3!$A$3:$A$99980,Produccion_UO!$H1224)*$J$1223</f>
        <v>0</v>
      </c>
      <c r="AQ1224" s="21">
        <f>+SUMIFS(Resultados_Dic3!AL$3:AL$99980,Resultados_Dic3!$F$3:$F$99980,Produccion_UO!$K1224,Resultados_Dic3!$D$3:$D$99980,Produccion_UO!$L$1221,Resultados_Dic3!$E$3:$E$99980,Produccion_UO!$J1224,Resultados_Dic3!$A$3:$A$99980,Produccion_UO!$H1224)*$J$1223</f>
        <v>0</v>
      </c>
      <c r="AR1224" s="21">
        <f>+SUMIFS(Resultados_Dic3!AM$3:AM$99980,Resultados_Dic3!$F$3:$F$99980,Produccion_UO!$K1224,Resultados_Dic3!$D$3:$D$99980,Produccion_UO!$L$1221,Resultados_Dic3!$E$3:$E$99980,Produccion_UO!$J1224,Resultados_Dic3!$A$3:$A$99980,Produccion_UO!$H1224)*$J$1223</f>
        <v>0</v>
      </c>
    </row>
    <row r="1225" spans="6:44" x14ac:dyDescent="0.25">
      <c r="H1225" s="17" t="str">
        <f t="shared" si="499"/>
        <v>DIC5</v>
      </c>
      <c r="I1225" s="24"/>
      <c r="J1225" s="24"/>
      <c r="K1225" s="359"/>
      <c r="L1225" s="230" t="s">
        <v>857</v>
      </c>
      <c r="M1225" s="21">
        <f>+(M1226+M1228+M1227+M1229)</f>
        <v>0.73408618936161696</v>
      </c>
      <c r="N1225" s="21">
        <f t="shared" ref="N1225:AR1225" si="500">+(N1226+N1228+N1227+N1229)</f>
        <v>0.59320181882106504</v>
      </c>
      <c r="O1225" s="21">
        <f t="shared" si="500"/>
        <v>0.46444457492948998</v>
      </c>
      <c r="P1225" s="21">
        <f t="shared" si="500"/>
        <v>0.54238420429190404</v>
      </c>
      <c r="Q1225" s="21">
        <f t="shared" si="500"/>
        <v>0.51697539702732298</v>
      </c>
      <c r="R1225" s="21">
        <f t="shared" si="500"/>
        <v>0</v>
      </c>
      <c r="S1225" s="21">
        <f t="shared" si="500"/>
        <v>0</v>
      </c>
      <c r="T1225" s="21">
        <f t="shared" si="500"/>
        <v>0</v>
      </c>
      <c r="U1225" s="21">
        <f t="shared" si="500"/>
        <v>0</v>
      </c>
      <c r="V1225" s="21">
        <f t="shared" si="500"/>
        <v>0</v>
      </c>
      <c r="W1225" s="21">
        <f t="shared" si="500"/>
        <v>0</v>
      </c>
      <c r="X1225" s="21">
        <f t="shared" si="500"/>
        <v>0</v>
      </c>
      <c r="Y1225" s="21">
        <f t="shared" si="500"/>
        <v>0</v>
      </c>
      <c r="Z1225" s="21">
        <f t="shared" si="500"/>
        <v>0</v>
      </c>
      <c r="AA1225" s="21">
        <f t="shared" si="500"/>
        <v>0</v>
      </c>
      <c r="AB1225" s="21">
        <f t="shared" si="500"/>
        <v>0</v>
      </c>
      <c r="AC1225" s="21">
        <f t="shared" si="500"/>
        <v>0</v>
      </c>
      <c r="AD1225" s="21">
        <f t="shared" si="500"/>
        <v>0</v>
      </c>
      <c r="AE1225" s="21">
        <f t="shared" si="500"/>
        <v>0</v>
      </c>
      <c r="AF1225" s="21">
        <f t="shared" si="500"/>
        <v>0</v>
      </c>
      <c r="AG1225" s="21">
        <f t="shared" si="500"/>
        <v>0</v>
      </c>
      <c r="AH1225" s="21">
        <f t="shared" si="500"/>
        <v>0</v>
      </c>
      <c r="AI1225" s="21">
        <f t="shared" si="500"/>
        <v>0</v>
      </c>
      <c r="AJ1225" s="21">
        <f t="shared" si="500"/>
        <v>0</v>
      </c>
      <c r="AK1225" s="21">
        <f t="shared" si="500"/>
        <v>0</v>
      </c>
      <c r="AL1225" s="21">
        <f t="shared" si="500"/>
        <v>0</v>
      </c>
      <c r="AM1225" s="21">
        <f t="shared" si="500"/>
        <v>0</v>
      </c>
      <c r="AN1225" s="21">
        <f t="shared" si="500"/>
        <v>0</v>
      </c>
      <c r="AO1225" s="21">
        <f t="shared" si="500"/>
        <v>0</v>
      </c>
      <c r="AP1225" s="21">
        <f t="shared" si="500"/>
        <v>0</v>
      </c>
      <c r="AQ1225" s="21">
        <f t="shared" si="500"/>
        <v>0</v>
      </c>
      <c r="AR1225" s="21">
        <f t="shared" si="500"/>
        <v>0</v>
      </c>
    </row>
    <row r="1226" spans="6:44" x14ac:dyDescent="0.25">
      <c r="H1226" s="17" t="str">
        <f t="shared" si="499"/>
        <v>DIC5</v>
      </c>
      <c r="I1226" s="24"/>
      <c r="J1226" s="24" t="s">
        <v>78</v>
      </c>
      <c r="K1226" s="359" t="s">
        <v>224</v>
      </c>
      <c r="L1226" s="341" t="s">
        <v>874</v>
      </c>
      <c r="M1226" s="21">
        <f>+SUMIFS(Resultados_Dic3!H$3:H$99980,Resultados_Dic3!$F$3:$F$99980,Produccion_UO!$K1226,Resultados_Dic3!$D$3:$D$99980,Produccion_UO!$L$1221,Resultados_Dic3!$E$3:$E$99980,Produccion_UO!$J1226,Resultados_Dic3!$A$3:$A$99980,Produccion_UO!$H1226)*$J$1223</f>
        <v>0.73408618936161696</v>
      </c>
      <c r="N1226" s="21">
        <f>+SUMIFS(Resultados_Dic3!I$3:I$99980,Resultados_Dic3!$F$3:$F$99980,Produccion_UO!$K1226,Resultados_Dic3!$D$3:$D$99980,Produccion_UO!$L$1221,Resultados_Dic3!$E$3:$E$99980,Produccion_UO!$J1226,Resultados_Dic3!$A$3:$A$99980,Produccion_UO!$H1226)*$J$1223</f>
        <v>0.59320181882106504</v>
      </c>
      <c r="O1226" s="21">
        <f>+SUMIFS(Resultados_Dic3!J$3:J$99980,Resultados_Dic3!$F$3:$F$99980,Produccion_UO!$K1226,Resultados_Dic3!$D$3:$D$99980,Produccion_UO!$L$1221,Resultados_Dic3!$E$3:$E$99980,Produccion_UO!$J1226,Resultados_Dic3!$A$3:$A$99980,Produccion_UO!$H1226)*$J$1223</f>
        <v>0.46444457492948998</v>
      </c>
      <c r="P1226" s="21">
        <f>+SUMIFS(Resultados_Dic3!K$3:K$99980,Resultados_Dic3!$F$3:$F$99980,Produccion_UO!$K1226,Resultados_Dic3!$D$3:$D$99980,Produccion_UO!$L$1221,Resultados_Dic3!$E$3:$E$99980,Produccion_UO!$J1226,Resultados_Dic3!$A$3:$A$99980,Produccion_UO!$H1226)*$J$1223</f>
        <v>0.54238420429190404</v>
      </c>
      <c r="Q1226" s="21">
        <f>+SUMIFS(Resultados_Dic3!L$3:L$99980,Resultados_Dic3!$F$3:$F$99980,Produccion_UO!$K1226,Resultados_Dic3!$D$3:$D$99980,Produccion_UO!$L$1221,Resultados_Dic3!$E$3:$E$99980,Produccion_UO!$J1226,Resultados_Dic3!$A$3:$A$99980,Produccion_UO!$H1226)*$J$1223</f>
        <v>0.51697539702732298</v>
      </c>
      <c r="R1226" s="21">
        <f>+SUMIFS(Resultados_Dic3!M$3:M$99980,Resultados_Dic3!$F$3:$F$99980,Produccion_UO!$K1226,Resultados_Dic3!$D$3:$D$99980,Produccion_UO!$L$1221,Resultados_Dic3!$E$3:$E$99980,Produccion_UO!$J1226,Resultados_Dic3!$A$3:$A$99980,Produccion_UO!$H1226)*$J$1223</f>
        <v>0</v>
      </c>
      <c r="S1226" s="21">
        <f>+SUMIFS(Resultados_Dic3!N$3:N$99980,Resultados_Dic3!$F$3:$F$99980,Produccion_UO!$K1226,Resultados_Dic3!$D$3:$D$99980,Produccion_UO!$L$1221,Resultados_Dic3!$E$3:$E$99980,Produccion_UO!$J1226,Resultados_Dic3!$A$3:$A$99980,Produccion_UO!$H1226)*$J$1223</f>
        <v>0</v>
      </c>
      <c r="T1226" s="21">
        <f>+SUMIFS(Resultados_Dic3!O$3:O$99980,Resultados_Dic3!$F$3:$F$99980,Produccion_UO!$K1226,Resultados_Dic3!$D$3:$D$99980,Produccion_UO!$L$1221,Resultados_Dic3!$E$3:$E$99980,Produccion_UO!$J1226,Resultados_Dic3!$A$3:$A$99980,Produccion_UO!$H1226)*$J$1223</f>
        <v>0</v>
      </c>
      <c r="U1226" s="21">
        <f>+SUMIFS(Resultados_Dic3!P$3:P$99980,Resultados_Dic3!$F$3:$F$99980,Produccion_UO!$K1226,Resultados_Dic3!$D$3:$D$99980,Produccion_UO!$L$1221,Resultados_Dic3!$E$3:$E$99980,Produccion_UO!$J1226,Resultados_Dic3!$A$3:$A$99980,Produccion_UO!$H1226)*$J$1223</f>
        <v>0</v>
      </c>
      <c r="V1226" s="21">
        <f>+SUMIFS(Resultados_Dic3!Q$3:Q$99980,Resultados_Dic3!$F$3:$F$99980,Produccion_UO!$K1226,Resultados_Dic3!$D$3:$D$99980,Produccion_UO!$L$1221,Resultados_Dic3!$E$3:$E$99980,Produccion_UO!$J1226,Resultados_Dic3!$A$3:$A$99980,Produccion_UO!$H1226)*$J$1223</f>
        <v>0</v>
      </c>
      <c r="W1226" s="21">
        <f>+SUMIFS(Resultados_Dic3!R$3:R$99980,Resultados_Dic3!$F$3:$F$99980,Produccion_UO!$K1226,Resultados_Dic3!$D$3:$D$99980,Produccion_UO!$L$1221,Resultados_Dic3!$E$3:$E$99980,Produccion_UO!$J1226,Resultados_Dic3!$A$3:$A$99980,Produccion_UO!$H1226)*$J$1223</f>
        <v>0</v>
      </c>
      <c r="X1226" s="21">
        <f>+SUMIFS(Resultados_Dic3!S$3:S$99980,Resultados_Dic3!$F$3:$F$99980,Produccion_UO!$K1226,Resultados_Dic3!$D$3:$D$99980,Produccion_UO!$L$1221,Resultados_Dic3!$E$3:$E$99980,Produccion_UO!$J1226,Resultados_Dic3!$A$3:$A$99980,Produccion_UO!$H1226)*$J$1223</f>
        <v>0</v>
      </c>
      <c r="Y1226" s="21">
        <f>+SUMIFS(Resultados_Dic3!T$3:T$99980,Resultados_Dic3!$F$3:$F$99980,Produccion_UO!$K1226,Resultados_Dic3!$D$3:$D$99980,Produccion_UO!$L$1221,Resultados_Dic3!$E$3:$E$99980,Produccion_UO!$J1226,Resultados_Dic3!$A$3:$A$99980,Produccion_UO!$H1226)*$J$1223</f>
        <v>0</v>
      </c>
      <c r="Z1226" s="21">
        <f>+SUMIFS(Resultados_Dic3!U$3:U$99980,Resultados_Dic3!$F$3:$F$99980,Produccion_UO!$K1226,Resultados_Dic3!$D$3:$D$99980,Produccion_UO!$L$1221,Resultados_Dic3!$E$3:$E$99980,Produccion_UO!$J1226,Resultados_Dic3!$A$3:$A$99980,Produccion_UO!$H1226)*$J$1223</f>
        <v>0</v>
      </c>
      <c r="AA1226" s="21">
        <f>+SUMIFS(Resultados_Dic3!V$3:V$99980,Resultados_Dic3!$F$3:$F$99980,Produccion_UO!$K1226,Resultados_Dic3!$D$3:$D$99980,Produccion_UO!$L$1221,Resultados_Dic3!$E$3:$E$99980,Produccion_UO!$J1226,Resultados_Dic3!$A$3:$A$99980,Produccion_UO!$H1226)*$J$1223</f>
        <v>0</v>
      </c>
      <c r="AB1226" s="21">
        <f>+SUMIFS(Resultados_Dic3!W$3:W$99980,Resultados_Dic3!$F$3:$F$99980,Produccion_UO!$K1226,Resultados_Dic3!$D$3:$D$99980,Produccion_UO!$L$1221,Resultados_Dic3!$E$3:$E$99980,Produccion_UO!$J1226,Resultados_Dic3!$A$3:$A$99980,Produccion_UO!$H1226)*$J$1223</f>
        <v>0</v>
      </c>
      <c r="AC1226" s="21">
        <f>+SUMIFS(Resultados_Dic3!X$3:X$99980,Resultados_Dic3!$F$3:$F$99980,Produccion_UO!$K1226,Resultados_Dic3!$D$3:$D$99980,Produccion_UO!$L$1221,Resultados_Dic3!$E$3:$E$99980,Produccion_UO!$J1226,Resultados_Dic3!$A$3:$A$99980,Produccion_UO!$H1226)*$J$1223</f>
        <v>0</v>
      </c>
      <c r="AD1226" s="21">
        <f>+SUMIFS(Resultados_Dic3!Y$3:Y$99980,Resultados_Dic3!$F$3:$F$99980,Produccion_UO!$K1226,Resultados_Dic3!$D$3:$D$99980,Produccion_UO!$L$1221,Resultados_Dic3!$E$3:$E$99980,Produccion_UO!$J1226,Resultados_Dic3!$A$3:$A$99980,Produccion_UO!$H1226)*$J$1223</f>
        <v>0</v>
      </c>
      <c r="AE1226" s="21">
        <f>+SUMIFS(Resultados_Dic3!Z$3:Z$99980,Resultados_Dic3!$F$3:$F$99980,Produccion_UO!$K1226,Resultados_Dic3!$D$3:$D$99980,Produccion_UO!$L$1221,Resultados_Dic3!$E$3:$E$99980,Produccion_UO!$J1226,Resultados_Dic3!$A$3:$A$99980,Produccion_UO!$H1226)*$J$1223</f>
        <v>0</v>
      </c>
      <c r="AF1226" s="21">
        <f>+SUMIFS(Resultados_Dic3!AA$3:AA$99980,Resultados_Dic3!$F$3:$F$99980,Produccion_UO!$K1226,Resultados_Dic3!$D$3:$D$99980,Produccion_UO!$L$1221,Resultados_Dic3!$E$3:$E$99980,Produccion_UO!$J1226,Resultados_Dic3!$A$3:$A$99980,Produccion_UO!$H1226)*$J$1223</f>
        <v>0</v>
      </c>
      <c r="AG1226" s="21">
        <f>+SUMIFS(Resultados_Dic3!AB$3:AB$99980,Resultados_Dic3!$F$3:$F$99980,Produccion_UO!$K1226,Resultados_Dic3!$D$3:$D$99980,Produccion_UO!$L$1221,Resultados_Dic3!$E$3:$E$99980,Produccion_UO!$J1226,Resultados_Dic3!$A$3:$A$99980,Produccion_UO!$H1226)*$J$1223</f>
        <v>0</v>
      </c>
      <c r="AH1226" s="21">
        <f>+SUMIFS(Resultados_Dic3!AC$3:AC$99980,Resultados_Dic3!$F$3:$F$99980,Produccion_UO!$K1226,Resultados_Dic3!$D$3:$D$99980,Produccion_UO!$L$1221,Resultados_Dic3!$E$3:$E$99980,Produccion_UO!$J1226,Resultados_Dic3!$A$3:$A$99980,Produccion_UO!$H1226)*$J$1223</f>
        <v>0</v>
      </c>
      <c r="AI1226" s="21">
        <f>+SUMIFS(Resultados_Dic3!AD$3:AD$99980,Resultados_Dic3!$F$3:$F$99980,Produccion_UO!$K1226,Resultados_Dic3!$D$3:$D$99980,Produccion_UO!$L$1221,Resultados_Dic3!$E$3:$E$99980,Produccion_UO!$J1226,Resultados_Dic3!$A$3:$A$99980,Produccion_UO!$H1226)*$J$1223</f>
        <v>0</v>
      </c>
      <c r="AJ1226" s="21">
        <f>+SUMIFS(Resultados_Dic3!AE$3:AE$99980,Resultados_Dic3!$F$3:$F$99980,Produccion_UO!$K1226,Resultados_Dic3!$D$3:$D$99980,Produccion_UO!$L$1221,Resultados_Dic3!$E$3:$E$99980,Produccion_UO!$J1226,Resultados_Dic3!$A$3:$A$99980,Produccion_UO!$H1226)*$J$1223</f>
        <v>0</v>
      </c>
      <c r="AK1226" s="21">
        <f>+SUMIFS(Resultados_Dic3!AF$3:AF$99980,Resultados_Dic3!$F$3:$F$99980,Produccion_UO!$K1226,Resultados_Dic3!$D$3:$D$99980,Produccion_UO!$L$1221,Resultados_Dic3!$E$3:$E$99980,Produccion_UO!$J1226,Resultados_Dic3!$A$3:$A$99980,Produccion_UO!$H1226)*$J$1223</f>
        <v>0</v>
      </c>
      <c r="AL1226" s="21">
        <f>+SUMIFS(Resultados_Dic3!AG$3:AG$99980,Resultados_Dic3!$F$3:$F$99980,Produccion_UO!$K1226,Resultados_Dic3!$D$3:$D$99980,Produccion_UO!$L$1221,Resultados_Dic3!$E$3:$E$99980,Produccion_UO!$J1226,Resultados_Dic3!$A$3:$A$99980,Produccion_UO!$H1226)*$J$1223</f>
        <v>0</v>
      </c>
      <c r="AM1226" s="21">
        <f>+SUMIFS(Resultados_Dic3!AH$3:AH$99980,Resultados_Dic3!$F$3:$F$99980,Produccion_UO!$K1226,Resultados_Dic3!$D$3:$D$99980,Produccion_UO!$L$1221,Resultados_Dic3!$E$3:$E$99980,Produccion_UO!$J1226,Resultados_Dic3!$A$3:$A$99980,Produccion_UO!$H1226)*$J$1223</f>
        <v>0</v>
      </c>
      <c r="AN1226" s="21">
        <f>+SUMIFS(Resultados_Dic3!AI$3:AI$99980,Resultados_Dic3!$F$3:$F$99980,Produccion_UO!$K1226,Resultados_Dic3!$D$3:$D$99980,Produccion_UO!$L$1221,Resultados_Dic3!$E$3:$E$99980,Produccion_UO!$J1226,Resultados_Dic3!$A$3:$A$99980,Produccion_UO!$H1226)*$J$1223</f>
        <v>0</v>
      </c>
      <c r="AO1226" s="21">
        <f>+SUMIFS(Resultados_Dic3!AJ$3:AJ$99980,Resultados_Dic3!$F$3:$F$99980,Produccion_UO!$K1226,Resultados_Dic3!$D$3:$D$99980,Produccion_UO!$L$1221,Resultados_Dic3!$E$3:$E$99980,Produccion_UO!$J1226,Resultados_Dic3!$A$3:$A$99980,Produccion_UO!$H1226)*$J$1223</f>
        <v>0</v>
      </c>
      <c r="AP1226" s="21">
        <f>+SUMIFS(Resultados_Dic3!AK$3:AK$99980,Resultados_Dic3!$F$3:$F$99980,Produccion_UO!$K1226,Resultados_Dic3!$D$3:$D$99980,Produccion_UO!$L$1221,Resultados_Dic3!$E$3:$E$99980,Produccion_UO!$J1226,Resultados_Dic3!$A$3:$A$99980,Produccion_UO!$H1226)*$J$1223</f>
        <v>0</v>
      </c>
      <c r="AQ1226" s="21">
        <f>+SUMIFS(Resultados_Dic3!AL$3:AL$99980,Resultados_Dic3!$F$3:$F$99980,Produccion_UO!$K1226,Resultados_Dic3!$D$3:$D$99980,Produccion_UO!$L$1221,Resultados_Dic3!$E$3:$E$99980,Produccion_UO!$J1226,Resultados_Dic3!$A$3:$A$99980,Produccion_UO!$H1226)*$J$1223</f>
        <v>0</v>
      </c>
      <c r="AR1226" s="21">
        <f>+SUMIFS(Resultados_Dic3!AM$3:AM$99980,Resultados_Dic3!$F$3:$F$99980,Produccion_UO!$K1226,Resultados_Dic3!$D$3:$D$99980,Produccion_UO!$L$1221,Resultados_Dic3!$E$3:$E$99980,Produccion_UO!$J1226,Resultados_Dic3!$A$3:$A$99980,Produccion_UO!$H1226)*$J$1223</f>
        <v>0</v>
      </c>
    </row>
    <row r="1227" spans="6:44" x14ac:dyDescent="0.25">
      <c r="H1227" s="17" t="str">
        <f t="shared" si="499"/>
        <v>DIC5</v>
      </c>
      <c r="I1227" s="24"/>
      <c r="J1227" s="24" t="s">
        <v>84</v>
      </c>
      <c r="K1227" s="359" t="s">
        <v>373</v>
      </c>
      <c r="L1227" s="341" t="s">
        <v>875</v>
      </c>
      <c r="M1227" s="21">
        <f>+SUMIFS(Resultados_Dic3!H$3:H$99980,Resultados_Dic3!$F$3:$F$99980,Produccion_UO!$K1227,Resultados_Dic3!$D$3:$D$99980,Produccion_UO!$L$1221,Resultados_Dic3!$E$3:$E$99980,Produccion_UO!$J1227,Resultados_Dic3!$A$3:$A$99980,Produccion_UO!$H1227)*$J$1223</f>
        <v>0</v>
      </c>
      <c r="N1227" s="21">
        <f>+SUMIFS(Resultados_Dic3!I$3:I$99980,Resultados_Dic3!$F$3:$F$99980,Produccion_UO!$K1227,Resultados_Dic3!$D$3:$D$99980,Produccion_UO!$L$1221,Resultados_Dic3!$E$3:$E$99980,Produccion_UO!$J1227,Resultados_Dic3!$A$3:$A$99980,Produccion_UO!$H1227)*$J$1223</f>
        <v>0</v>
      </c>
      <c r="O1227" s="21">
        <f>+SUMIFS(Resultados_Dic3!J$3:J$99980,Resultados_Dic3!$F$3:$F$99980,Produccion_UO!$K1227,Resultados_Dic3!$D$3:$D$99980,Produccion_UO!$L$1221,Resultados_Dic3!$E$3:$E$99980,Produccion_UO!$J1227,Resultados_Dic3!$A$3:$A$99980,Produccion_UO!$H1227)*$J$1223</f>
        <v>0</v>
      </c>
      <c r="P1227" s="21">
        <f>+SUMIFS(Resultados_Dic3!K$3:K$99980,Resultados_Dic3!$F$3:$F$99980,Produccion_UO!$K1227,Resultados_Dic3!$D$3:$D$99980,Produccion_UO!$L$1221,Resultados_Dic3!$E$3:$E$99980,Produccion_UO!$J1227,Resultados_Dic3!$A$3:$A$99980,Produccion_UO!$H1227)*$J$1223</f>
        <v>0</v>
      </c>
      <c r="Q1227" s="21">
        <f>+SUMIFS(Resultados_Dic3!L$3:L$99980,Resultados_Dic3!$F$3:$F$99980,Produccion_UO!$K1227,Resultados_Dic3!$D$3:$D$99980,Produccion_UO!$L$1221,Resultados_Dic3!$E$3:$E$99980,Produccion_UO!$J1227,Resultados_Dic3!$A$3:$A$99980,Produccion_UO!$H1227)*$J$1223</f>
        <v>0</v>
      </c>
      <c r="R1227" s="21">
        <f>+SUMIFS(Resultados_Dic3!M$3:M$99980,Resultados_Dic3!$F$3:$F$99980,Produccion_UO!$K1227,Resultados_Dic3!$D$3:$D$99980,Produccion_UO!$L$1221,Resultados_Dic3!$E$3:$E$99980,Produccion_UO!$J1227,Resultados_Dic3!$A$3:$A$99980,Produccion_UO!$H1227)*$J$1223</f>
        <v>0</v>
      </c>
      <c r="S1227" s="21">
        <f>+SUMIFS(Resultados_Dic3!N$3:N$99980,Resultados_Dic3!$F$3:$F$99980,Produccion_UO!$K1227,Resultados_Dic3!$D$3:$D$99980,Produccion_UO!$L$1221,Resultados_Dic3!$E$3:$E$99980,Produccion_UO!$J1227,Resultados_Dic3!$A$3:$A$99980,Produccion_UO!$H1227)*$J$1223</f>
        <v>0</v>
      </c>
      <c r="T1227" s="21">
        <f>+SUMIFS(Resultados_Dic3!O$3:O$99980,Resultados_Dic3!$F$3:$F$99980,Produccion_UO!$K1227,Resultados_Dic3!$D$3:$D$99980,Produccion_UO!$L$1221,Resultados_Dic3!$E$3:$E$99980,Produccion_UO!$J1227,Resultados_Dic3!$A$3:$A$99980,Produccion_UO!$H1227)*$J$1223</f>
        <v>0</v>
      </c>
      <c r="U1227" s="21">
        <f>+SUMIFS(Resultados_Dic3!P$3:P$99980,Resultados_Dic3!$F$3:$F$99980,Produccion_UO!$K1227,Resultados_Dic3!$D$3:$D$99980,Produccion_UO!$L$1221,Resultados_Dic3!$E$3:$E$99980,Produccion_UO!$J1227,Resultados_Dic3!$A$3:$A$99980,Produccion_UO!$H1227)*$J$1223</f>
        <v>0</v>
      </c>
      <c r="V1227" s="21">
        <f>+SUMIFS(Resultados_Dic3!Q$3:Q$99980,Resultados_Dic3!$F$3:$F$99980,Produccion_UO!$K1227,Resultados_Dic3!$D$3:$D$99980,Produccion_UO!$L$1221,Resultados_Dic3!$E$3:$E$99980,Produccion_UO!$J1227,Resultados_Dic3!$A$3:$A$99980,Produccion_UO!$H1227)*$J$1223</f>
        <v>0</v>
      </c>
      <c r="W1227" s="21">
        <f>+SUMIFS(Resultados_Dic3!R$3:R$99980,Resultados_Dic3!$F$3:$F$99980,Produccion_UO!$K1227,Resultados_Dic3!$D$3:$D$99980,Produccion_UO!$L$1221,Resultados_Dic3!$E$3:$E$99980,Produccion_UO!$J1227,Resultados_Dic3!$A$3:$A$99980,Produccion_UO!$H1227)*$J$1223</f>
        <v>0</v>
      </c>
      <c r="X1227" s="21">
        <f>+SUMIFS(Resultados_Dic3!S$3:S$99980,Resultados_Dic3!$F$3:$F$99980,Produccion_UO!$K1227,Resultados_Dic3!$D$3:$D$99980,Produccion_UO!$L$1221,Resultados_Dic3!$E$3:$E$99980,Produccion_UO!$J1227,Resultados_Dic3!$A$3:$A$99980,Produccion_UO!$H1227)*$J$1223</f>
        <v>0</v>
      </c>
      <c r="Y1227" s="21">
        <f>+SUMIFS(Resultados_Dic3!T$3:T$99980,Resultados_Dic3!$F$3:$F$99980,Produccion_UO!$K1227,Resultados_Dic3!$D$3:$D$99980,Produccion_UO!$L$1221,Resultados_Dic3!$E$3:$E$99980,Produccion_UO!$J1227,Resultados_Dic3!$A$3:$A$99980,Produccion_UO!$H1227)*$J$1223</f>
        <v>0</v>
      </c>
      <c r="Z1227" s="21">
        <f>+SUMIFS(Resultados_Dic3!U$3:U$99980,Resultados_Dic3!$F$3:$F$99980,Produccion_UO!$K1227,Resultados_Dic3!$D$3:$D$99980,Produccion_UO!$L$1221,Resultados_Dic3!$E$3:$E$99980,Produccion_UO!$J1227,Resultados_Dic3!$A$3:$A$99980,Produccion_UO!$H1227)*$J$1223</f>
        <v>0</v>
      </c>
      <c r="AA1227" s="21">
        <f>+SUMIFS(Resultados_Dic3!V$3:V$99980,Resultados_Dic3!$F$3:$F$99980,Produccion_UO!$K1227,Resultados_Dic3!$D$3:$D$99980,Produccion_UO!$L$1221,Resultados_Dic3!$E$3:$E$99980,Produccion_UO!$J1227,Resultados_Dic3!$A$3:$A$99980,Produccion_UO!$H1227)*$J$1223</f>
        <v>0</v>
      </c>
      <c r="AB1227" s="21">
        <f>+SUMIFS(Resultados_Dic3!W$3:W$99980,Resultados_Dic3!$F$3:$F$99980,Produccion_UO!$K1227,Resultados_Dic3!$D$3:$D$99980,Produccion_UO!$L$1221,Resultados_Dic3!$E$3:$E$99980,Produccion_UO!$J1227,Resultados_Dic3!$A$3:$A$99980,Produccion_UO!$H1227)*$J$1223</f>
        <v>0</v>
      </c>
      <c r="AC1227" s="21">
        <f>+SUMIFS(Resultados_Dic3!X$3:X$99980,Resultados_Dic3!$F$3:$F$99980,Produccion_UO!$K1227,Resultados_Dic3!$D$3:$D$99980,Produccion_UO!$L$1221,Resultados_Dic3!$E$3:$E$99980,Produccion_UO!$J1227,Resultados_Dic3!$A$3:$A$99980,Produccion_UO!$H1227)*$J$1223</f>
        <v>0</v>
      </c>
      <c r="AD1227" s="21">
        <f>+SUMIFS(Resultados_Dic3!Y$3:Y$99980,Resultados_Dic3!$F$3:$F$99980,Produccion_UO!$K1227,Resultados_Dic3!$D$3:$D$99980,Produccion_UO!$L$1221,Resultados_Dic3!$E$3:$E$99980,Produccion_UO!$J1227,Resultados_Dic3!$A$3:$A$99980,Produccion_UO!$H1227)*$J$1223</f>
        <v>0</v>
      </c>
      <c r="AE1227" s="21">
        <f>+SUMIFS(Resultados_Dic3!Z$3:Z$99980,Resultados_Dic3!$F$3:$F$99980,Produccion_UO!$K1227,Resultados_Dic3!$D$3:$D$99980,Produccion_UO!$L$1221,Resultados_Dic3!$E$3:$E$99980,Produccion_UO!$J1227,Resultados_Dic3!$A$3:$A$99980,Produccion_UO!$H1227)*$J$1223</f>
        <v>0</v>
      </c>
      <c r="AF1227" s="21">
        <f>+SUMIFS(Resultados_Dic3!AA$3:AA$99980,Resultados_Dic3!$F$3:$F$99980,Produccion_UO!$K1227,Resultados_Dic3!$D$3:$D$99980,Produccion_UO!$L$1221,Resultados_Dic3!$E$3:$E$99980,Produccion_UO!$J1227,Resultados_Dic3!$A$3:$A$99980,Produccion_UO!$H1227)*$J$1223</f>
        <v>0</v>
      </c>
      <c r="AG1227" s="21">
        <f>+SUMIFS(Resultados_Dic3!AB$3:AB$99980,Resultados_Dic3!$F$3:$F$99980,Produccion_UO!$K1227,Resultados_Dic3!$D$3:$D$99980,Produccion_UO!$L$1221,Resultados_Dic3!$E$3:$E$99980,Produccion_UO!$J1227,Resultados_Dic3!$A$3:$A$99980,Produccion_UO!$H1227)*$J$1223</f>
        <v>0</v>
      </c>
      <c r="AH1227" s="21">
        <f>+SUMIFS(Resultados_Dic3!AC$3:AC$99980,Resultados_Dic3!$F$3:$F$99980,Produccion_UO!$K1227,Resultados_Dic3!$D$3:$D$99980,Produccion_UO!$L$1221,Resultados_Dic3!$E$3:$E$99980,Produccion_UO!$J1227,Resultados_Dic3!$A$3:$A$99980,Produccion_UO!$H1227)*$J$1223</f>
        <v>0</v>
      </c>
      <c r="AI1227" s="21">
        <f>+SUMIFS(Resultados_Dic3!AD$3:AD$99980,Resultados_Dic3!$F$3:$F$99980,Produccion_UO!$K1227,Resultados_Dic3!$D$3:$D$99980,Produccion_UO!$L$1221,Resultados_Dic3!$E$3:$E$99980,Produccion_UO!$J1227,Resultados_Dic3!$A$3:$A$99980,Produccion_UO!$H1227)*$J$1223</f>
        <v>0</v>
      </c>
      <c r="AJ1227" s="21">
        <f>+SUMIFS(Resultados_Dic3!AE$3:AE$99980,Resultados_Dic3!$F$3:$F$99980,Produccion_UO!$K1227,Resultados_Dic3!$D$3:$D$99980,Produccion_UO!$L$1221,Resultados_Dic3!$E$3:$E$99980,Produccion_UO!$J1227,Resultados_Dic3!$A$3:$A$99980,Produccion_UO!$H1227)*$J$1223</f>
        <v>0</v>
      </c>
      <c r="AK1227" s="21">
        <f>+SUMIFS(Resultados_Dic3!AF$3:AF$99980,Resultados_Dic3!$F$3:$F$99980,Produccion_UO!$K1227,Resultados_Dic3!$D$3:$D$99980,Produccion_UO!$L$1221,Resultados_Dic3!$E$3:$E$99980,Produccion_UO!$J1227,Resultados_Dic3!$A$3:$A$99980,Produccion_UO!$H1227)*$J$1223</f>
        <v>0</v>
      </c>
      <c r="AL1227" s="21">
        <f>+SUMIFS(Resultados_Dic3!AG$3:AG$99980,Resultados_Dic3!$F$3:$F$99980,Produccion_UO!$K1227,Resultados_Dic3!$D$3:$D$99980,Produccion_UO!$L$1221,Resultados_Dic3!$E$3:$E$99980,Produccion_UO!$J1227,Resultados_Dic3!$A$3:$A$99980,Produccion_UO!$H1227)*$J$1223</f>
        <v>0</v>
      </c>
      <c r="AM1227" s="21">
        <f>+SUMIFS(Resultados_Dic3!AH$3:AH$99980,Resultados_Dic3!$F$3:$F$99980,Produccion_UO!$K1227,Resultados_Dic3!$D$3:$D$99980,Produccion_UO!$L$1221,Resultados_Dic3!$E$3:$E$99980,Produccion_UO!$J1227,Resultados_Dic3!$A$3:$A$99980,Produccion_UO!$H1227)*$J$1223</f>
        <v>0</v>
      </c>
      <c r="AN1227" s="21">
        <f>+SUMIFS(Resultados_Dic3!AI$3:AI$99980,Resultados_Dic3!$F$3:$F$99980,Produccion_UO!$K1227,Resultados_Dic3!$D$3:$D$99980,Produccion_UO!$L$1221,Resultados_Dic3!$E$3:$E$99980,Produccion_UO!$J1227,Resultados_Dic3!$A$3:$A$99980,Produccion_UO!$H1227)*$J$1223</f>
        <v>0</v>
      </c>
      <c r="AO1227" s="21">
        <f>+SUMIFS(Resultados_Dic3!AJ$3:AJ$99980,Resultados_Dic3!$F$3:$F$99980,Produccion_UO!$K1227,Resultados_Dic3!$D$3:$D$99980,Produccion_UO!$L$1221,Resultados_Dic3!$E$3:$E$99980,Produccion_UO!$J1227,Resultados_Dic3!$A$3:$A$99980,Produccion_UO!$H1227)*$J$1223</f>
        <v>0</v>
      </c>
      <c r="AP1227" s="21">
        <f>+SUMIFS(Resultados_Dic3!AK$3:AK$99980,Resultados_Dic3!$F$3:$F$99980,Produccion_UO!$K1227,Resultados_Dic3!$D$3:$D$99980,Produccion_UO!$L$1221,Resultados_Dic3!$E$3:$E$99980,Produccion_UO!$J1227,Resultados_Dic3!$A$3:$A$99980,Produccion_UO!$H1227)*$J$1223</f>
        <v>0</v>
      </c>
      <c r="AQ1227" s="21">
        <f>+SUMIFS(Resultados_Dic3!AL$3:AL$99980,Resultados_Dic3!$F$3:$F$99980,Produccion_UO!$K1227,Resultados_Dic3!$D$3:$D$99980,Produccion_UO!$L$1221,Resultados_Dic3!$E$3:$E$99980,Produccion_UO!$J1227,Resultados_Dic3!$A$3:$A$99980,Produccion_UO!$H1227)*$J$1223</f>
        <v>0</v>
      </c>
      <c r="AR1227" s="21">
        <f>+SUMIFS(Resultados_Dic3!AM$3:AM$99980,Resultados_Dic3!$F$3:$F$99980,Produccion_UO!$K1227,Resultados_Dic3!$D$3:$D$99980,Produccion_UO!$L$1221,Resultados_Dic3!$E$3:$E$99980,Produccion_UO!$J1227,Resultados_Dic3!$A$3:$A$99980,Produccion_UO!$H1227)*$J$1223</f>
        <v>0</v>
      </c>
    </row>
    <row r="1228" spans="6:44" x14ac:dyDescent="0.25">
      <c r="H1228" s="17" t="str">
        <f t="shared" si="499"/>
        <v>DIC5</v>
      </c>
      <c r="I1228" s="24"/>
      <c r="J1228" s="24" t="s">
        <v>78</v>
      </c>
      <c r="K1228" s="359" t="s">
        <v>394</v>
      </c>
      <c r="L1228" s="341" t="s">
        <v>876</v>
      </c>
      <c r="M1228" s="21">
        <f>+SUMIFS(Resultados_Dic3!H$3:H$99980,Resultados_Dic3!$F$3:$F$99980,Produccion_UO!$K1228,Resultados_Dic3!$D$3:$D$99980,Produccion_UO!$L$1221,Resultados_Dic3!$E$3:$E$99980,Produccion_UO!$J1228,Resultados_Dic3!$A$3:$A$99980,Produccion_UO!$H1228)*$J$1223</f>
        <v>0</v>
      </c>
      <c r="N1228" s="21">
        <f>+SUMIFS(Resultados_Dic3!I$3:I$99980,Resultados_Dic3!$F$3:$F$99980,Produccion_UO!$K1228,Resultados_Dic3!$D$3:$D$99980,Produccion_UO!$L$1221,Resultados_Dic3!$E$3:$E$99980,Produccion_UO!$J1228,Resultados_Dic3!$A$3:$A$99980,Produccion_UO!$H1228)*$J$1223</f>
        <v>0</v>
      </c>
      <c r="O1228" s="21">
        <f>+SUMIFS(Resultados_Dic3!J$3:J$99980,Resultados_Dic3!$F$3:$F$99980,Produccion_UO!$K1228,Resultados_Dic3!$D$3:$D$99980,Produccion_UO!$L$1221,Resultados_Dic3!$E$3:$E$99980,Produccion_UO!$J1228,Resultados_Dic3!$A$3:$A$99980,Produccion_UO!$H1228)*$J$1223</f>
        <v>0</v>
      </c>
      <c r="P1228" s="21">
        <f>+SUMIFS(Resultados_Dic3!K$3:K$99980,Resultados_Dic3!$F$3:$F$99980,Produccion_UO!$K1228,Resultados_Dic3!$D$3:$D$99980,Produccion_UO!$L$1221,Resultados_Dic3!$E$3:$E$99980,Produccion_UO!$J1228,Resultados_Dic3!$A$3:$A$99980,Produccion_UO!$H1228)*$J$1223</f>
        <v>0</v>
      </c>
      <c r="Q1228" s="21">
        <f>+SUMIFS(Resultados_Dic3!L$3:L$99980,Resultados_Dic3!$F$3:$F$99980,Produccion_UO!$K1228,Resultados_Dic3!$D$3:$D$99980,Produccion_UO!$L$1221,Resultados_Dic3!$E$3:$E$99980,Produccion_UO!$J1228,Resultados_Dic3!$A$3:$A$99980,Produccion_UO!$H1228)*$J$1223</f>
        <v>0</v>
      </c>
      <c r="R1228" s="21">
        <f>+SUMIFS(Resultados_Dic3!M$3:M$99980,Resultados_Dic3!$F$3:$F$99980,Produccion_UO!$K1228,Resultados_Dic3!$D$3:$D$99980,Produccion_UO!$L$1221,Resultados_Dic3!$E$3:$E$99980,Produccion_UO!$J1228,Resultados_Dic3!$A$3:$A$99980,Produccion_UO!$H1228)*$J$1223</f>
        <v>0</v>
      </c>
      <c r="S1228" s="21">
        <f>+SUMIFS(Resultados_Dic3!N$3:N$99980,Resultados_Dic3!$F$3:$F$99980,Produccion_UO!$K1228,Resultados_Dic3!$D$3:$D$99980,Produccion_UO!$L$1221,Resultados_Dic3!$E$3:$E$99980,Produccion_UO!$J1228,Resultados_Dic3!$A$3:$A$99980,Produccion_UO!$H1228)*$J$1223</f>
        <v>0</v>
      </c>
      <c r="T1228" s="21">
        <f>+SUMIFS(Resultados_Dic3!O$3:O$99980,Resultados_Dic3!$F$3:$F$99980,Produccion_UO!$K1228,Resultados_Dic3!$D$3:$D$99980,Produccion_UO!$L$1221,Resultados_Dic3!$E$3:$E$99980,Produccion_UO!$J1228,Resultados_Dic3!$A$3:$A$99980,Produccion_UO!$H1228)*$J$1223</f>
        <v>0</v>
      </c>
      <c r="U1228" s="21">
        <f>+SUMIFS(Resultados_Dic3!P$3:P$99980,Resultados_Dic3!$F$3:$F$99980,Produccion_UO!$K1228,Resultados_Dic3!$D$3:$D$99980,Produccion_UO!$L$1221,Resultados_Dic3!$E$3:$E$99980,Produccion_UO!$J1228,Resultados_Dic3!$A$3:$A$99980,Produccion_UO!$H1228)*$J$1223</f>
        <v>0</v>
      </c>
      <c r="V1228" s="21">
        <f>+SUMIFS(Resultados_Dic3!Q$3:Q$99980,Resultados_Dic3!$F$3:$F$99980,Produccion_UO!$K1228,Resultados_Dic3!$D$3:$D$99980,Produccion_UO!$L$1221,Resultados_Dic3!$E$3:$E$99980,Produccion_UO!$J1228,Resultados_Dic3!$A$3:$A$99980,Produccion_UO!$H1228)*$J$1223</f>
        <v>0</v>
      </c>
      <c r="W1228" s="21">
        <f>+SUMIFS(Resultados_Dic3!R$3:R$99980,Resultados_Dic3!$F$3:$F$99980,Produccion_UO!$K1228,Resultados_Dic3!$D$3:$D$99980,Produccion_UO!$L$1221,Resultados_Dic3!$E$3:$E$99980,Produccion_UO!$J1228,Resultados_Dic3!$A$3:$A$99980,Produccion_UO!$H1228)*$J$1223</f>
        <v>0</v>
      </c>
      <c r="X1228" s="21">
        <f>+SUMIFS(Resultados_Dic3!S$3:S$99980,Resultados_Dic3!$F$3:$F$99980,Produccion_UO!$K1228,Resultados_Dic3!$D$3:$D$99980,Produccion_UO!$L$1221,Resultados_Dic3!$E$3:$E$99980,Produccion_UO!$J1228,Resultados_Dic3!$A$3:$A$99980,Produccion_UO!$H1228)*$J$1223</f>
        <v>0</v>
      </c>
      <c r="Y1228" s="21">
        <f>+SUMIFS(Resultados_Dic3!T$3:T$99980,Resultados_Dic3!$F$3:$F$99980,Produccion_UO!$K1228,Resultados_Dic3!$D$3:$D$99980,Produccion_UO!$L$1221,Resultados_Dic3!$E$3:$E$99980,Produccion_UO!$J1228,Resultados_Dic3!$A$3:$A$99980,Produccion_UO!$H1228)*$J$1223</f>
        <v>0</v>
      </c>
      <c r="Z1228" s="21">
        <f>+SUMIFS(Resultados_Dic3!U$3:U$99980,Resultados_Dic3!$F$3:$F$99980,Produccion_UO!$K1228,Resultados_Dic3!$D$3:$D$99980,Produccion_UO!$L$1221,Resultados_Dic3!$E$3:$E$99980,Produccion_UO!$J1228,Resultados_Dic3!$A$3:$A$99980,Produccion_UO!$H1228)*$J$1223</f>
        <v>0</v>
      </c>
      <c r="AA1228" s="21">
        <f>+SUMIFS(Resultados_Dic3!V$3:V$99980,Resultados_Dic3!$F$3:$F$99980,Produccion_UO!$K1228,Resultados_Dic3!$D$3:$D$99980,Produccion_UO!$L$1221,Resultados_Dic3!$E$3:$E$99980,Produccion_UO!$J1228,Resultados_Dic3!$A$3:$A$99980,Produccion_UO!$H1228)*$J$1223</f>
        <v>0</v>
      </c>
      <c r="AB1228" s="21">
        <f>+SUMIFS(Resultados_Dic3!W$3:W$99980,Resultados_Dic3!$F$3:$F$99980,Produccion_UO!$K1228,Resultados_Dic3!$D$3:$D$99980,Produccion_UO!$L$1221,Resultados_Dic3!$E$3:$E$99980,Produccion_UO!$J1228,Resultados_Dic3!$A$3:$A$99980,Produccion_UO!$H1228)*$J$1223</f>
        <v>0</v>
      </c>
      <c r="AC1228" s="21">
        <f>+SUMIFS(Resultados_Dic3!X$3:X$99980,Resultados_Dic3!$F$3:$F$99980,Produccion_UO!$K1228,Resultados_Dic3!$D$3:$D$99980,Produccion_UO!$L$1221,Resultados_Dic3!$E$3:$E$99980,Produccion_UO!$J1228,Resultados_Dic3!$A$3:$A$99980,Produccion_UO!$H1228)*$J$1223</f>
        <v>0</v>
      </c>
      <c r="AD1228" s="21">
        <f>+SUMIFS(Resultados_Dic3!Y$3:Y$99980,Resultados_Dic3!$F$3:$F$99980,Produccion_UO!$K1228,Resultados_Dic3!$D$3:$D$99980,Produccion_UO!$L$1221,Resultados_Dic3!$E$3:$E$99980,Produccion_UO!$J1228,Resultados_Dic3!$A$3:$A$99980,Produccion_UO!$H1228)*$J$1223</f>
        <v>0</v>
      </c>
      <c r="AE1228" s="21">
        <f>+SUMIFS(Resultados_Dic3!Z$3:Z$99980,Resultados_Dic3!$F$3:$F$99980,Produccion_UO!$K1228,Resultados_Dic3!$D$3:$D$99980,Produccion_UO!$L$1221,Resultados_Dic3!$E$3:$E$99980,Produccion_UO!$J1228,Resultados_Dic3!$A$3:$A$99980,Produccion_UO!$H1228)*$J$1223</f>
        <v>0</v>
      </c>
      <c r="AF1228" s="21">
        <f>+SUMIFS(Resultados_Dic3!AA$3:AA$99980,Resultados_Dic3!$F$3:$F$99980,Produccion_UO!$K1228,Resultados_Dic3!$D$3:$D$99980,Produccion_UO!$L$1221,Resultados_Dic3!$E$3:$E$99980,Produccion_UO!$J1228,Resultados_Dic3!$A$3:$A$99980,Produccion_UO!$H1228)*$J$1223</f>
        <v>0</v>
      </c>
      <c r="AG1228" s="21">
        <f>+SUMIFS(Resultados_Dic3!AB$3:AB$99980,Resultados_Dic3!$F$3:$F$99980,Produccion_UO!$K1228,Resultados_Dic3!$D$3:$D$99980,Produccion_UO!$L$1221,Resultados_Dic3!$E$3:$E$99980,Produccion_UO!$J1228,Resultados_Dic3!$A$3:$A$99980,Produccion_UO!$H1228)*$J$1223</f>
        <v>0</v>
      </c>
      <c r="AH1228" s="21">
        <f>+SUMIFS(Resultados_Dic3!AC$3:AC$99980,Resultados_Dic3!$F$3:$F$99980,Produccion_UO!$K1228,Resultados_Dic3!$D$3:$D$99980,Produccion_UO!$L$1221,Resultados_Dic3!$E$3:$E$99980,Produccion_UO!$J1228,Resultados_Dic3!$A$3:$A$99980,Produccion_UO!$H1228)*$J$1223</f>
        <v>0</v>
      </c>
      <c r="AI1228" s="21">
        <f>+SUMIFS(Resultados_Dic3!AD$3:AD$99980,Resultados_Dic3!$F$3:$F$99980,Produccion_UO!$K1228,Resultados_Dic3!$D$3:$D$99980,Produccion_UO!$L$1221,Resultados_Dic3!$E$3:$E$99980,Produccion_UO!$J1228,Resultados_Dic3!$A$3:$A$99980,Produccion_UO!$H1228)*$J$1223</f>
        <v>0</v>
      </c>
      <c r="AJ1228" s="21">
        <f>+SUMIFS(Resultados_Dic3!AE$3:AE$99980,Resultados_Dic3!$F$3:$F$99980,Produccion_UO!$K1228,Resultados_Dic3!$D$3:$D$99980,Produccion_UO!$L$1221,Resultados_Dic3!$E$3:$E$99980,Produccion_UO!$J1228,Resultados_Dic3!$A$3:$A$99980,Produccion_UO!$H1228)*$J$1223</f>
        <v>0</v>
      </c>
      <c r="AK1228" s="21">
        <f>+SUMIFS(Resultados_Dic3!AF$3:AF$99980,Resultados_Dic3!$F$3:$F$99980,Produccion_UO!$K1228,Resultados_Dic3!$D$3:$D$99980,Produccion_UO!$L$1221,Resultados_Dic3!$E$3:$E$99980,Produccion_UO!$J1228,Resultados_Dic3!$A$3:$A$99980,Produccion_UO!$H1228)*$J$1223</f>
        <v>0</v>
      </c>
      <c r="AL1228" s="21">
        <f>+SUMIFS(Resultados_Dic3!AG$3:AG$99980,Resultados_Dic3!$F$3:$F$99980,Produccion_UO!$K1228,Resultados_Dic3!$D$3:$D$99980,Produccion_UO!$L$1221,Resultados_Dic3!$E$3:$E$99980,Produccion_UO!$J1228,Resultados_Dic3!$A$3:$A$99980,Produccion_UO!$H1228)*$J$1223</f>
        <v>0</v>
      </c>
      <c r="AM1228" s="21">
        <f>+SUMIFS(Resultados_Dic3!AH$3:AH$99980,Resultados_Dic3!$F$3:$F$99980,Produccion_UO!$K1228,Resultados_Dic3!$D$3:$D$99980,Produccion_UO!$L$1221,Resultados_Dic3!$E$3:$E$99980,Produccion_UO!$J1228,Resultados_Dic3!$A$3:$A$99980,Produccion_UO!$H1228)*$J$1223</f>
        <v>0</v>
      </c>
      <c r="AN1228" s="21">
        <f>+SUMIFS(Resultados_Dic3!AI$3:AI$99980,Resultados_Dic3!$F$3:$F$99980,Produccion_UO!$K1228,Resultados_Dic3!$D$3:$D$99980,Produccion_UO!$L$1221,Resultados_Dic3!$E$3:$E$99980,Produccion_UO!$J1228,Resultados_Dic3!$A$3:$A$99980,Produccion_UO!$H1228)*$J$1223</f>
        <v>0</v>
      </c>
      <c r="AO1228" s="21">
        <f>+SUMIFS(Resultados_Dic3!AJ$3:AJ$99980,Resultados_Dic3!$F$3:$F$99980,Produccion_UO!$K1228,Resultados_Dic3!$D$3:$D$99980,Produccion_UO!$L$1221,Resultados_Dic3!$E$3:$E$99980,Produccion_UO!$J1228,Resultados_Dic3!$A$3:$A$99980,Produccion_UO!$H1228)*$J$1223</f>
        <v>0</v>
      </c>
      <c r="AP1228" s="21">
        <f>+SUMIFS(Resultados_Dic3!AK$3:AK$99980,Resultados_Dic3!$F$3:$F$99980,Produccion_UO!$K1228,Resultados_Dic3!$D$3:$D$99980,Produccion_UO!$L$1221,Resultados_Dic3!$E$3:$E$99980,Produccion_UO!$J1228,Resultados_Dic3!$A$3:$A$99980,Produccion_UO!$H1228)*$J$1223</f>
        <v>0</v>
      </c>
      <c r="AQ1228" s="21">
        <f>+SUMIFS(Resultados_Dic3!AL$3:AL$99980,Resultados_Dic3!$F$3:$F$99980,Produccion_UO!$K1228,Resultados_Dic3!$D$3:$D$99980,Produccion_UO!$L$1221,Resultados_Dic3!$E$3:$E$99980,Produccion_UO!$J1228,Resultados_Dic3!$A$3:$A$99980,Produccion_UO!$H1228)*$J$1223</f>
        <v>0</v>
      </c>
      <c r="AR1228" s="21">
        <f>+SUMIFS(Resultados_Dic3!AM$3:AM$99980,Resultados_Dic3!$F$3:$F$99980,Produccion_UO!$K1228,Resultados_Dic3!$D$3:$D$99980,Produccion_UO!$L$1221,Resultados_Dic3!$E$3:$E$99980,Produccion_UO!$J1228,Resultados_Dic3!$A$3:$A$99980,Produccion_UO!$H1228)*$J$1223</f>
        <v>0</v>
      </c>
    </row>
    <row r="1229" spans="6:44" x14ac:dyDescent="0.25">
      <c r="H1229" s="17" t="str">
        <f t="shared" si="499"/>
        <v>DIC5</v>
      </c>
      <c r="I1229" s="24"/>
      <c r="J1229" s="24" t="s">
        <v>458</v>
      </c>
      <c r="K1229" s="359" t="s">
        <v>392</v>
      </c>
      <c r="L1229" s="341" t="s">
        <v>877</v>
      </c>
      <c r="M1229" s="21">
        <f>+SUMIFS(Resultados_Dic3!H$3:H$99980,Resultados_Dic3!$F$3:$F$99980,Produccion_UO!$K1229,Resultados_Dic3!$D$3:$D$99980,Produccion_UO!$L$1221,Resultados_Dic3!$E$3:$E$99980,Produccion_UO!$J1229,Resultados_Dic3!$A$3:$A$99980,Produccion_UO!$H1229)*$J$1223</f>
        <v>0</v>
      </c>
      <c r="N1229" s="21">
        <f>+SUMIFS(Resultados_Dic3!I$3:I$99980,Resultados_Dic3!$F$3:$F$99980,Produccion_UO!$K1229,Resultados_Dic3!$D$3:$D$99980,Produccion_UO!$L$1221,Resultados_Dic3!$E$3:$E$99980,Produccion_UO!$J1229,Resultados_Dic3!$A$3:$A$99980,Produccion_UO!$H1229)*$J$1223</f>
        <v>0</v>
      </c>
      <c r="O1229" s="21">
        <f>+SUMIFS(Resultados_Dic3!J$3:J$99980,Resultados_Dic3!$F$3:$F$99980,Produccion_UO!$K1229,Resultados_Dic3!$D$3:$D$99980,Produccion_UO!$L$1221,Resultados_Dic3!$E$3:$E$99980,Produccion_UO!$J1229,Resultados_Dic3!$A$3:$A$99980,Produccion_UO!$H1229)*$J$1223</f>
        <v>0</v>
      </c>
      <c r="P1229" s="21">
        <f>+SUMIFS(Resultados_Dic3!K$3:K$99980,Resultados_Dic3!$F$3:$F$99980,Produccion_UO!$K1229,Resultados_Dic3!$D$3:$D$99980,Produccion_UO!$L$1221,Resultados_Dic3!$E$3:$E$99980,Produccion_UO!$J1229,Resultados_Dic3!$A$3:$A$99980,Produccion_UO!$H1229)*$J$1223</f>
        <v>0</v>
      </c>
      <c r="Q1229" s="21">
        <f>+SUMIFS(Resultados_Dic3!L$3:L$99980,Resultados_Dic3!$F$3:$F$99980,Produccion_UO!$K1229,Resultados_Dic3!$D$3:$D$99980,Produccion_UO!$L$1221,Resultados_Dic3!$E$3:$E$99980,Produccion_UO!$J1229,Resultados_Dic3!$A$3:$A$99980,Produccion_UO!$H1229)*$J$1223</f>
        <v>0</v>
      </c>
      <c r="R1229" s="21">
        <f>+SUMIFS(Resultados_Dic3!M$3:M$99980,Resultados_Dic3!$F$3:$F$99980,Produccion_UO!$K1229,Resultados_Dic3!$D$3:$D$99980,Produccion_UO!$L$1221,Resultados_Dic3!$E$3:$E$99980,Produccion_UO!$J1229,Resultados_Dic3!$A$3:$A$99980,Produccion_UO!$H1229)*$J$1223</f>
        <v>0</v>
      </c>
      <c r="S1229" s="21">
        <f>+SUMIFS(Resultados_Dic3!N$3:N$99980,Resultados_Dic3!$F$3:$F$99980,Produccion_UO!$K1229,Resultados_Dic3!$D$3:$D$99980,Produccion_UO!$L$1221,Resultados_Dic3!$E$3:$E$99980,Produccion_UO!$J1229,Resultados_Dic3!$A$3:$A$99980,Produccion_UO!$H1229)*$J$1223</f>
        <v>0</v>
      </c>
      <c r="T1229" s="21">
        <f>+SUMIFS(Resultados_Dic3!O$3:O$99980,Resultados_Dic3!$F$3:$F$99980,Produccion_UO!$K1229,Resultados_Dic3!$D$3:$D$99980,Produccion_UO!$L$1221,Resultados_Dic3!$E$3:$E$99980,Produccion_UO!$J1229,Resultados_Dic3!$A$3:$A$99980,Produccion_UO!$H1229)*$J$1223</f>
        <v>0</v>
      </c>
      <c r="U1229" s="21">
        <f>+SUMIFS(Resultados_Dic3!P$3:P$99980,Resultados_Dic3!$F$3:$F$99980,Produccion_UO!$K1229,Resultados_Dic3!$D$3:$D$99980,Produccion_UO!$L$1221,Resultados_Dic3!$E$3:$E$99980,Produccion_UO!$J1229,Resultados_Dic3!$A$3:$A$99980,Produccion_UO!$H1229)*$J$1223</f>
        <v>0</v>
      </c>
      <c r="V1229" s="21">
        <f>+SUMIFS(Resultados_Dic3!Q$3:Q$99980,Resultados_Dic3!$F$3:$F$99980,Produccion_UO!$K1229,Resultados_Dic3!$D$3:$D$99980,Produccion_UO!$L$1221,Resultados_Dic3!$E$3:$E$99980,Produccion_UO!$J1229,Resultados_Dic3!$A$3:$A$99980,Produccion_UO!$H1229)*$J$1223</f>
        <v>0</v>
      </c>
      <c r="W1229" s="21">
        <f>+SUMIFS(Resultados_Dic3!R$3:R$99980,Resultados_Dic3!$F$3:$F$99980,Produccion_UO!$K1229,Resultados_Dic3!$D$3:$D$99980,Produccion_UO!$L$1221,Resultados_Dic3!$E$3:$E$99980,Produccion_UO!$J1229,Resultados_Dic3!$A$3:$A$99980,Produccion_UO!$H1229)*$J$1223</f>
        <v>0</v>
      </c>
      <c r="X1229" s="21">
        <f>+SUMIFS(Resultados_Dic3!S$3:S$99980,Resultados_Dic3!$F$3:$F$99980,Produccion_UO!$K1229,Resultados_Dic3!$D$3:$D$99980,Produccion_UO!$L$1221,Resultados_Dic3!$E$3:$E$99980,Produccion_UO!$J1229,Resultados_Dic3!$A$3:$A$99980,Produccion_UO!$H1229)*$J$1223</f>
        <v>0</v>
      </c>
      <c r="Y1229" s="21">
        <f>+SUMIFS(Resultados_Dic3!T$3:T$99980,Resultados_Dic3!$F$3:$F$99980,Produccion_UO!$K1229,Resultados_Dic3!$D$3:$D$99980,Produccion_UO!$L$1221,Resultados_Dic3!$E$3:$E$99980,Produccion_UO!$J1229,Resultados_Dic3!$A$3:$A$99980,Produccion_UO!$H1229)*$J$1223</f>
        <v>0</v>
      </c>
      <c r="Z1229" s="21">
        <f>+SUMIFS(Resultados_Dic3!U$3:U$99980,Resultados_Dic3!$F$3:$F$99980,Produccion_UO!$K1229,Resultados_Dic3!$D$3:$D$99980,Produccion_UO!$L$1221,Resultados_Dic3!$E$3:$E$99980,Produccion_UO!$J1229,Resultados_Dic3!$A$3:$A$99980,Produccion_UO!$H1229)*$J$1223</f>
        <v>0</v>
      </c>
      <c r="AA1229" s="21">
        <f>+SUMIFS(Resultados_Dic3!V$3:V$99980,Resultados_Dic3!$F$3:$F$99980,Produccion_UO!$K1229,Resultados_Dic3!$D$3:$D$99980,Produccion_UO!$L$1221,Resultados_Dic3!$E$3:$E$99980,Produccion_UO!$J1229,Resultados_Dic3!$A$3:$A$99980,Produccion_UO!$H1229)*$J$1223</f>
        <v>0</v>
      </c>
      <c r="AB1229" s="21">
        <f>+SUMIFS(Resultados_Dic3!W$3:W$99980,Resultados_Dic3!$F$3:$F$99980,Produccion_UO!$K1229,Resultados_Dic3!$D$3:$D$99980,Produccion_UO!$L$1221,Resultados_Dic3!$E$3:$E$99980,Produccion_UO!$J1229,Resultados_Dic3!$A$3:$A$99980,Produccion_UO!$H1229)*$J$1223</f>
        <v>0</v>
      </c>
      <c r="AC1229" s="21">
        <f>+SUMIFS(Resultados_Dic3!X$3:X$99980,Resultados_Dic3!$F$3:$F$99980,Produccion_UO!$K1229,Resultados_Dic3!$D$3:$D$99980,Produccion_UO!$L$1221,Resultados_Dic3!$E$3:$E$99980,Produccion_UO!$J1229,Resultados_Dic3!$A$3:$A$99980,Produccion_UO!$H1229)*$J$1223</f>
        <v>0</v>
      </c>
      <c r="AD1229" s="21">
        <f>+SUMIFS(Resultados_Dic3!Y$3:Y$99980,Resultados_Dic3!$F$3:$F$99980,Produccion_UO!$K1229,Resultados_Dic3!$D$3:$D$99980,Produccion_UO!$L$1221,Resultados_Dic3!$E$3:$E$99980,Produccion_UO!$J1229,Resultados_Dic3!$A$3:$A$99980,Produccion_UO!$H1229)*$J$1223</f>
        <v>0</v>
      </c>
      <c r="AE1229" s="21">
        <f>+SUMIFS(Resultados_Dic3!Z$3:Z$99980,Resultados_Dic3!$F$3:$F$99980,Produccion_UO!$K1229,Resultados_Dic3!$D$3:$D$99980,Produccion_UO!$L$1221,Resultados_Dic3!$E$3:$E$99980,Produccion_UO!$J1229,Resultados_Dic3!$A$3:$A$99980,Produccion_UO!$H1229)*$J$1223</f>
        <v>0</v>
      </c>
      <c r="AF1229" s="21">
        <f>+SUMIFS(Resultados_Dic3!AA$3:AA$99980,Resultados_Dic3!$F$3:$F$99980,Produccion_UO!$K1229,Resultados_Dic3!$D$3:$D$99980,Produccion_UO!$L$1221,Resultados_Dic3!$E$3:$E$99980,Produccion_UO!$J1229,Resultados_Dic3!$A$3:$A$99980,Produccion_UO!$H1229)*$J$1223</f>
        <v>0</v>
      </c>
      <c r="AG1229" s="21">
        <f>+SUMIFS(Resultados_Dic3!AB$3:AB$99980,Resultados_Dic3!$F$3:$F$99980,Produccion_UO!$K1229,Resultados_Dic3!$D$3:$D$99980,Produccion_UO!$L$1221,Resultados_Dic3!$E$3:$E$99980,Produccion_UO!$J1229,Resultados_Dic3!$A$3:$A$99980,Produccion_UO!$H1229)*$J$1223</f>
        <v>0</v>
      </c>
      <c r="AH1229" s="21">
        <f>+SUMIFS(Resultados_Dic3!AC$3:AC$99980,Resultados_Dic3!$F$3:$F$99980,Produccion_UO!$K1229,Resultados_Dic3!$D$3:$D$99980,Produccion_UO!$L$1221,Resultados_Dic3!$E$3:$E$99980,Produccion_UO!$J1229,Resultados_Dic3!$A$3:$A$99980,Produccion_UO!$H1229)*$J$1223</f>
        <v>0</v>
      </c>
      <c r="AI1229" s="21">
        <f>+SUMIFS(Resultados_Dic3!AD$3:AD$99980,Resultados_Dic3!$F$3:$F$99980,Produccion_UO!$K1229,Resultados_Dic3!$D$3:$D$99980,Produccion_UO!$L$1221,Resultados_Dic3!$E$3:$E$99980,Produccion_UO!$J1229,Resultados_Dic3!$A$3:$A$99980,Produccion_UO!$H1229)*$J$1223</f>
        <v>0</v>
      </c>
      <c r="AJ1229" s="21">
        <f>+SUMIFS(Resultados_Dic3!AE$3:AE$99980,Resultados_Dic3!$F$3:$F$99980,Produccion_UO!$K1229,Resultados_Dic3!$D$3:$D$99980,Produccion_UO!$L$1221,Resultados_Dic3!$E$3:$E$99980,Produccion_UO!$J1229,Resultados_Dic3!$A$3:$A$99980,Produccion_UO!$H1229)*$J$1223</f>
        <v>0</v>
      </c>
      <c r="AK1229" s="21">
        <f>+SUMIFS(Resultados_Dic3!AF$3:AF$99980,Resultados_Dic3!$F$3:$F$99980,Produccion_UO!$K1229,Resultados_Dic3!$D$3:$D$99980,Produccion_UO!$L$1221,Resultados_Dic3!$E$3:$E$99980,Produccion_UO!$J1229,Resultados_Dic3!$A$3:$A$99980,Produccion_UO!$H1229)*$J$1223</f>
        <v>0</v>
      </c>
      <c r="AL1229" s="21">
        <f>+SUMIFS(Resultados_Dic3!AG$3:AG$99980,Resultados_Dic3!$F$3:$F$99980,Produccion_UO!$K1229,Resultados_Dic3!$D$3:$D$99980,Produccion_UO!$L$1221,Resultados_Dic3!$E$3:$E$99980,Produccion_UO!$J1229,Resultados_Dic3!$A$3:$A$99980,Produccion_UO!$H1229)*$J$1223</f>
        <v>0</v>
      </c>
      <c r="AM1229" s="21">
        <f>+SUMIFS(Resultados_Dic3!AH$3:AH$99980,Resultados_Dic3!$F$3:$F$99980,Produccion_UO!$K1229,Resultados_Dic3!$D$3:$D$99980,Produccion_UO!$L$1221,Resultados_Dic3!$E$3:$E$99980,Produccion_UO!$J1229,Resultados_Dic3!$A$3:$A$99980,Produccion_UO!$H1229)*$J$1223</f>
        <v>0</v>
      </c>
      <c r="AN1229" s="21">
        <f>+SUMIFS(Resultados_Dic3!AI$3:AI$99980,Resultados_Dic3!$F$3:$F$99980,Produccion_UO!$K1229,Resultados_Dic3!$D$3:$D$99980,Produccion_UO!$L$1221,Resultados_Dic3!$E$3:$E$99980,Produccion_UO!$J1229,Resultados_Dic3!$A$3:$A$99980,Produccion_UO!$H1229)*$J$1223</f>
        <v>0</v>
      </c>
      <c r="AO1229" s="21">
        <f>+SUMIFS(Resultados_Dic3!AJ$3:AJ$99980,Resultados_Dic3!$F$3:$F$99980,Produccion_UO!$K1229,Resultados_Dic3!$D$3:$D$99980,Produccion_UO!$L$1221,Resultados_Dic3!$E$3:$E$99980,Produccion_UO!$J1229,Resultados_Dic3!$A$3:$A$99980,Produccion_UO!$H1229)*$J$1223</f>
        <v>0</v>
      </c>
      <c r="AP1229" s="21">
        <f>+SUMIFS(Resultados_Dic3!AK$3:AK$99980,Resultados_Dic3!$F$3:$F$99980,Produccion_UO!$K1229,Resultados_Dic3!$D$3:$D$99980,Produccion_UO!$L$1221,Resultados_Dic3!$E$3:$E$99980,Produccion_UO!$J1229,Resultados_Dic3!$A$3:$A$99980,Produccion_UO!$H1229)*$J$1223</f>
        <v>0</v>
      </c>
      <c r="AQ1229" s="21">
        <f>+SUMIFS(Resultados_Dic3!AL$3:AL$99980,Resultados_Dic3!$F$3:$F$99980,Produccion_UO!$K1229,Resultados_Dic3!$D$3:$D$99980,Produccion_UO!$L$1221,Resultados_Dic3!$E$3:$E$99980,Produccion_UO!$J1229,Resultados_Dic3!$A$3:$A$99980,Produccion_UO!$H1229)*$J$1223</f>
        <v>0</v>
      </c>
      <c r="AR1229" s="21">
        <f>+SUMIFS(Resultados_Dic3!AM$3:AM$99980,Resultados_Dic3!$F$3:$F$99980,Produccion_UO!$K1229,Resultados_Dic3!$D$3:$D$99980,Produccion_UO!$L$1221,Resultados_Dic3!$E$3:$E$99980,Produccion_UO!$J1229,Resultados_Dic3!$A$3:$A$99980,Produccion_UO!$H1229)*$J$1223</f>
        <v>0</v>
      </c>
    </row>
    <row r="1230" spans="6:44" x14ac:dyDescent="0.25">
      <c r="H1230" s="17" t="str">
        <f t="shared" si="499"/>
        <v>DIC5</v>
      </c>
      <c r="I1230" s="24"/>
      <c r="J1230" s="24"/>
      <c r="K1230" s="342"/>
      <c r="L1230" s="343" t="s">
        <v>860</v>
      </c>
      <c r="M1230" s="344">
        <f>+M1225+M1224</f>
        <v>1.460844157556475</v>
      </c>
      <c r="N1230" s="344">
        <f t="shared" ref="N1230:AR1230" si="501">+N1225+N1224</f>
        <v>1.180481834197463</v>
      </c>
      <c r="O1230" s="344">
        <f t="shared" si="501"/>
        <v>0.92425270169511498</v>
      </c>
      <c r="P1230" s="344">
        <f t="shared" si="501"/>
        <v>1.0793539062215389</v>
      </c>
      <c r="Q1230" s="344">
        <f t="shared" si="501"/>
        <v>1.028789942233576</v>
      </c>
      <c r="R1230" s="344">
        <f t="shared" si="501"/>
        <v>0</v>
      </c>
      <c r="S1230" s="344">
        <f t="shared" si="501"/>
        <v>0</v>
      </c>
      <c r="T1230" s="344">
        <f t="shared" si="501"/>
        <v>0</v>
      </c>
      <c r="U1230" s="344">
        <f t="shared" si="501"/>
        <v>0</v>
      </c>
      <c r="V1230" s="344">
        <f t="shared" si="501"/>
        <v>0</v>
      </c>
      <c r="W1230" s="344">
        <f t="shared" si="501"/>
        <v>0</v>
      </c>
      <c r="X1230" s="344">
        <f t="shared" si="501"/>
        <v>0</v>
      </c>
      <c r="Y1230" s="344">
        <f t="shared" si="501"/>
        <v>0</v>
      </c>
      <c r="Z1230" s="344">
        <f t="shared" si="501"/>
        <v>0</v>
      </c>
      <c r="AA1230" s="344">
        <f t="shared" si="501"/>
        <v>0</v>
      </c>
      <c r="AB1230" s="344">
        <f t="shared" si="501"/>
        <v>0</v>
      </c>
      <c r="AC1230" s="344">
        <f t="shared" si="501"/>
        <v>0</v>
      </c>
      <c r="AD1230" s="344">
        <f t="shared" si="501"/>
        <v>0</v>
      </c>
      <c r="AE1230" s="344">
        <f t="shared" si="501"/>
        <v>0</v>
      </c>
      <c r="AF1230" s="344">
        <f t="shared" si="501"/>
        <v>0</v>
      </c>
      <c r="AG1230" s="344">
        <f t="shared" si="501"/>
        <v>0</v>
      </c>
      <c r="AH1230" s="344">
        <f t="shared" si="501"/>
        <v>0</v>
      </c>
      <c r="AI1230" s="344">
        <f t="shared" si="501"/>
        <v>0</v>
      </c>
      <c r="AJ1230" s="344">
        <f t="shared" si="501"/>
        <v>0</v>
      </c>
      <c r="AK1230" s="344">
        <f t="shared" si="501"/>
        <v>0</v>
      </c>
      <c r="AL1230" s="344">
        <f t="shared" si="501"/>
        <v>0</v>
      </c>
      <c r="AM1230" s="344">
        <f t="shared" si="501"/>
        <v>0</v>
      </c>
      <c r="AN1230" s="344">
        <f t="shared" si="501"/>
        <v>0</v>
      </c>
      <c r="AO1230" s="344">
        <f t="shared" si="501"/>
        <v>0</v>
      </c>
      <c r="AP1230" s="344">
        <f t="shared" si="501"/>
        <v>0</v>
      </c>
      <c r="AQ1230" s="344">
        <f t="shared" si="501"/>
        <v>0</v>
      </c>
      <c r="AR1230" s="344">
        <f t="shared" si="501"/>
        <v>0</v>
      </c>
    </row>
    <row r="1231" spans="6:44" x14ac:dyDescent="0.25">
      <c r="H1231" s="17" t="str">
        <f t="shared" si="499"/>
        <v>DIC5</v>
      </c>
      <c r="I1231" s="24"/>
      <c r="J1231" s="24"/>
      <c r="K1231" s="359"/>
      <c r="L1231" s="230" t="s">
        <v>835</v>
      </c>
      <c r="M1231" s="21">
        <f>+SUM(M1232:M1234)</f>
        <v>0.72675796819485805</v>
      </c>
      <c r="N1231" s="21">
        <f t="shared" ref="N1231:AR1231" si="502">+SUM(N1232:N1234)</f>
        <v>0.58728001537639796</v>
      </c>
      <c r="O1231" s="21">
        <f t="shared" si="502"/>
        <v>0.45980812676562499</v>
      </c>
      <c r="P1231" s="21">
        <f t="shared" si="502"/>
        <v>0.536969701929635</v>
      </c>
      <c r="Q1231" s="21">
        <f t="shared" si="502"/>
        <v>0.51181454520625302</v>
      </c>
      <c r="R1231" s="21">
        <f t="shared" si="502"/>
        <v>0</v>
      </c>
      <c r="S1231" s="21">
        <f t="shared" si="502"/>
        <v>0</v>
      </c>
      <c r="T1231" s="21">
        <f t="shared" si="502"/>
        <v>0</v>
      </c>
      <c r="U1231" s="21">
        <f t="shared" si="502"/>
        <v>0</v>
      </c>
      <c r="V1231" s="21">
        <f t="shared" si="502"/>
        <v>0</v>
      </c>
      <c r="W1231" s="21">
        <f t="shared" si="502"/>
        <v>0</v>
      </c>
      <c r="X1231" s="21">
        <f t="shared" si="502"/>
        <v>0</v>
      </c>
      <c r="Y1231" s="21">
        <f t="shared" si="502"/>
        <v>0</v>
      </c>
      <c r="Z1231" s="21">
        <f t="shared" si="502"/>
        <v>0</v>
      </c>
      <c r="AA1231" s="21">
        <f t="shared" si="502"/>
        <v>0</v>
      </c>
      <c r="AB1231" s="21">
        <f t="shared" si="502"/>
        <v>0</v>
      </c>
      <c r="AC1231" s="21">
        <f t="shared" si="502"/>
        <v>0</v>
      </c>
      <c r="AD1231" s="21">
        <f t="shared" si="502"/>
        <v>0</v>
      </c>
      <c r="AE1231" s="21">
        <f t="shared" si="502"/>
        <v>0</v>
      </c>
      <c r="AF1231" s="21">
        <f t="shared" si="502"/>
        <v>0</v>
      </c>
      <c r="AG1231" s="21">
        <f t="shared" si="502"/>
        <v>0</v>
      </c>
      <c r="AH1231" s="21">
        <f t="shared" si="502"/>
        <v>0</v>
      </c>
      <c r="AI1231" s="21">
        <f t="shared" si="502"/>
        <v>0</v>
      </c>
      <c r="AJ1231" s="21">
        <f t="shared" si="502"/>
        <v>0</v>
      </c>
      <c r="AK1231" s="21">
        <f t="shared" si="502"/>
        <v>0</v>
      </c>
      <c r="AL1231" s="21">
        <f t="shared" si="502"/>
        <v>0</v>
      </c>
      <c r="AM1231" s="21">
        <f t="shared" si="502"/>
        <v>0</v>
      </c>
      <c r="AN1231" s="21">
        <f t="shared" si="502"/>
        <v>0</v>
      </c>
      <c r="AO1231" s="21">
        <f t="shared" si="502"/>
        <v>0</v>
      </c>
      <c r="AP1231" s="21">
        <f t="shared" si="502"/>
        <v>0</v>
      </c>
      <c r="AQ1231" s="21">
        <f t="shared" si="502"/>
        <v>0</v>
      </c>
      <c r="AR1231" s="21">
        <f t="shared" si="502"/>
        <v>0</v>
      </c>
    </row>
    <row r="1232" spans="6:44" x14ac:dyDescent="0.25">
      <c r="H1232" s="17" t="str">
        <f t="shared" si="499"/>
        <v>DIC5</v>
      </c>
      <c r="I1232" s="24"/>
      <c r="J1232" s="24" t="s">
        <v>72</v>
      </c>
      <c r="K1232" s="359" t="s">
        <v>210</v>
      </c>
      <c r="L1232" s="316" t="s">
        <v>750</v>
      </c>
      <c r="M1232" s="21">
        <f>+SUMIFS(Resultados_Dic3!H$3:H$99980,Resultados_Dic3!$F$3:$F$99980,Produccion_UO!$K1232,Resultados_Dic3!$D$3:$D$99980,Produccion_UO!$K$1485,Resultados_Dic3!$E$3:$E$99980,Produccion_UO!$J1232,Resultados_Dic3!$A$3:$A$99980,Produccion_UO!$H1232)*$J$1223</f>
        <v>0.72675796819485805</v>
      </c>
      <c r="N1232" s="21">
        <f>+SUMIFS(Resultados_Dic3!I$3:I$99980,Resultados_Dic3!$F$3:$F$99980,Produccion_UO!$K1232,Resultados_Dic3!$D$3:$D$99980,Produccion_UO!$K$1485,Resultados_Dic3!$E$3:$E$99980,Produccion_UO!$J1232,Resultados_Dic3!$A$3:$A$99980,Produccion_UO!$H1232)*$J$1223</f>
        <v>0.58728001537639796</v>
      </c>
      <c r="O1232" s="21">
        <f>+SUMIFS(Resultados_Dic3!J$3:J$99980,Resultados_Dic3!$F$3:$F$99980,Produccion_UO!$K1232,Resultados_Dic3!$D$3:$D$99980,Produccion_UO!$K$1485,Resultados_Dic3!$E$3:$E$99980,Produccion_UO!$J1232,Resultados_Dic3!$A$3:$A$99980,Produccion_UO!$H1232)*$J$1223</f>
        <v>0.45980812676562499</v>
      </c>
      <c r="P1232" s="21">
        <f>+SUMIFS(Resultados_Dic3!K$3:K$99980,Resultados_Dic3!$F$3:$F$99980,Produccion_UO!$K1232,Resultados_Dic3!$D$3:$D$99980,Produccion_UO!$K$1485,Resultados_Dic3!$E$3:$E$99980,Produccion_UO!$J1232,Resultados_Dic3!$A$3:$A$99980,Produccion_UO!$H1232)*$J$1223</f>
        <v>0.536969701929635</v>
      </c>
      <c r="Q1232" s="21">
        <f>+SUMIFS(Resultados_Dic3!L$3:L$99980,Resultados_Dic3!$F$3:$F$99980,Produccion_UO!$K1232,Resultados_Dic3!$D$3:$D$99980,Produccion_UO!$K$1485,Resultados_Dic3!$E$3:$E$99980,Produccion_UO!$J1232,Resultados_Dic3!$A$3:$A$99980,Produccion_UO!$H1232)*$J$1223</f>
        <v>0.51181454520625302</v>
      </c>
      <c r="R1232" s="21">
        <f>+SUMIFS(Resultados_Dic3!M$3:M$99980,Resultados_Dic3!$F$3:$F$99980,Produccion_UO!$K1232,Resultados_Dic3!$D$3:$D$99980,Produccion_UO!$K$1485,Resultados_Dic3!$E$3:$E$99980,Produccion_UO!$J1232,Resultados_Dic3!$A$3:$A$99980,Produccion_UO!$H1232)*$J$1223</f>
        <v>0</v>
      </c>
      <c r="S1232" s="21">
        <f>+SUMIFS(Resultados_Dic3!N$3:N$99980,Resultados_Dic3!$F$3:$F$99980,Produccion_UO!$K1232,Resultados_Dic3!$D$3:$D$99980,Produccion_UO!$K$1485,Resultados_Dic3!$E$3:$E$99980,Produccion_UO!$J1232,Resultados_Dic3!$A$3:$A$99980,Produccion_UO!$H1232)*$J$1223</f>
        <v>0</v>
      </c>
      <c r="T1232" s="21">
        <f>+SUMIFS(Resultados_Dic3!O$3:O$99980,Resultados_Dic3!$F$3:$F$99980,Produccion_UO!$K1232,Resultados_Dic3!$D$3:$D$99980,Produccion_UO!$K$1485,Resultados_Dic3!$E$3:$E$99980,Produccion_UO!$J1232,Resultados_Dic3!$A$3:$A$99980,Produccion_UO!$H1232)*$J$1223</f>
        <v>0</v>
      </c>
      <c r="U1232" s="21">
        <f>+SUMIFS(Resultados_Dic3!P$3:P$99980,Resultados_Dic3!$F$3:$F$99980,Produccion_UO!$K1232,Resultados_Dic3!$D$3:$D$99980,Produccion_UO!$K$1485,Resultados_Dic3!$E$3:$E$99980,Produccion_UO!$J1232,Resultados_Dic3!$A$3:$A$99980,Produccion_UO!$H1232)*$J$1223</f>
        <v>0</v>
      </c>
      <c r="V1232" s="21">
        <f>+SUMIFS(Resultados_Dic3!Q$3:Q$99980,Resultados_Dic3!$F$3:$F$99980,Produccion_UO!$K1232,Resultados_Dic3!$D$3:$D$99980,Produccion_UO!$K$1485,Resultados_Dic3!$E$3:$E$99980,Produccion_UO!$J1232,Resultados_Dic3!$A$3:$A$99980,Produccion_UO!$H1232)*$J$1223</f>
        <v>0</v>
      </c>
      <c r="W1232" s="21">
        <f>+SUMIFS(Resultados_Dic3!R$3:R$99980,Resultados_Dic3!$F$3:$F$99980,Produccion_UO!$K1232,Resultados_Dic3!$D$3:$D$99980,Produccion_UO!$K$1485,Resultados_Dic3!$E$3:$E$99980,Produccion_UO!$J1232,Resultados_Dic3!$A$3:$A$99980,Produccion_UO!$H1232)*$J$1223</f>
        <v>0</v>
      </c>
      <c r="X1232" s="21">
        <f>+SUMIFS(Resultados_Dic3!S$3:S$99980,Resultados_Dic3!$F$3:$F$99980,Produccion_UO!$K1232,Resultados_Dic3!$D$3:$D$99980,Produccion_UO!$K$1485,Resultados_Dic3!$E$3:$E$99980,Produccion_UO!$J1232,Resultados_Dic3!$A$3:$A$99980,Produccion_UO!$H1232)*$J$1223</f>
        <v>0</v>
      </c>
      <c r="Y1232" s="21">
        <f>+SUMIFS(Resultados_Dic3!T$3:T$99980,Resultados_Dic3!$F$3:$F$99980,Produccion_UO!$K1232,Resultados_Dic3!$D$3:$D$99980,Produccion_UO!$K$1485,Resultados_Dic3!$E$3:$E$99980,Produccion_UO!$J1232,Resultados_Dic3!$A$3:$A$99980,Produccion_UO!$H1232)*$J$1223</f>
        <v>0</v>
      </c>
      <c r="Z1232" s="21">
        <f>+SUMIFS(Resultados_Dic3!U$3:U$99980,Resultados_Dic3!$F$3:$F$99980,Produccion_UO!$K1232,Resultados_Dic3!$D$3:$D$99980,Produccion_UO!$K$1485,Resultados_Dic3!$E$3:$E$99980,Produccion_UO!$J1232,Resultados_Dic3!$A$3:$A$99980,Produccion_UO!$H1232)*$J$1223</f>
        <v>0</v>
      </c>
      <c r="AA1232" s="21">
        <f>+SUMIFS(Resultados_Dic3!V$3:V$99980,Resultados_Dic3!$F$3:$F$99980,Produccion_UO!$K1232,Resultados_Dic3!$D$3:$D$99980,Produccion_UO!$K$1485,Resultados_Dic3!$E$3:$E$99980,Produccion_UO!$J1232,Resultados_Dic3!$A$3:$A$99980,Produccion_UO!$H1232)*$J$1223</f>
        <v>0</v>
      </c>
      <c r="AB1232" s="21">
        <f>+SUMIFS(Resultados_Dic3!W$3:W$99980,Resultados_Dic3!$F$3:$F$99980,Produccion_UO!$K1232,Resultados_Dic3!$D$3:$D$99980,Produccion_UO!$K$1485,Resultados_Dic3!$E$3:$E$99980,Produccion_UO!$J1232,Resultados_Dic3!$A$3:$A$99980,Produccion_UO!$H1232)*$J$1223</f>
        <v>0</v>
      </c>
      <c r="AC1232" s="21">
        <f>+SUMIFS(Resultados_Dic3!X$3:X$99980,Resultados_Dic3!$F$3:$F$99980,Produccion_UO!$K1232,Resultados_Dic3!$D$3:$D$99980,Produccion_UO!$K$1485,Resultados_Dic3!$E$3:$E$99980,Produccion_UO!$J1232,Resultados_Dic3!$A$3:$A$99980,Produccion_UO!$H1232)*$J$1223</f>
        <v>0</v>
      </c>
      <c r="AD1232" s="21">
        <f>+SUMIFS(Resultados_Dic3!Y$3:Y$99980,Resultados_Dic3!$F$3:$F$99980,Produccion_UO!$K1232,Resultados_Dic3!$D$3:$D$99980,Produccion_UO!$K$1485,Resultados_Dic3!$E$3:$E$99980,Produccion_UO!$J1232,Resultados_Dic3!$A$3:$A$99980,Produccion_UO!$H1232)*$J$1223</f>
        <v>0</v>
      </c>
      <c r="AE1232" s="21">
        <f>+SUMIFS(Resultados_Dic3!Z$3:Z$99980,Resultados_Dic3!$F$3:$F$99980,Produccion_UO!$K1232,Resultados_Dic3!$D$3:$D$99980,Produccion_UO!$K$1485,Resultados_Dic3!$E$3:$E$99980,Produccion_UO!$J1232,Resultados_Dic3!$A$3:$A$99980,Produccion_UO!$H1232)*$J$1223</f>
        <v>0</v>
      </c>
      <c r="AF1232" s="21">
        <f>+SUMIFS(Resultados_Dic3!AA$3:AA$99980,Resultados_Dic3!$F$3:$F$99980,Produccion_UO!$K1232,Resultados_Dic3!$D$3:$D$99980,Produccion_UO!$K$1485,Resultados_Dic3!$E$3:$E$99980,Produccion_UO!$J1232,Resultados_Dic3!$A$3:$A$99980,Produccion_UO!$H1232)*$J$1223</f>
        <v>0</v>
      </c>
      <c r="AG1232" s="21">
        <f>+SUMIFS(Resultados_Dic3!AB$3:AB$99980,Resultados_Dic3!$F$3:$F$99980,Produccion_UO!$K1232,Resultados_Dic3!$D$3:$D$99980,Produccion_UO!$K$1485,Resultados_Dic3!$E$3:$E$99980,Produccion_UO!$J1232,Resultados_Dic3!$A$3:$A$99980,Produccion_UO!$H1232)*$J$1223</f>
        <v>0</v>
      </c>
      <c r="AH1232" s="21">
        <f>+SUMIFS(Resultados_Dic3!AC$3:AC$99980,Resultados_Dic3!$F$3:$F$99980,Produccion_UO!$K1232,Resultados_Dic3!$D$3:$D$99980,Produccion_UO!$K$1485,Resultados_Dic3!$E$3:$E$99980,Produccion_UO!$J1232,Resultados_Dic3!$A$3:$A$99980,Produccion_UO!$H1232)*$J$1223</f>
        <v>0</v>
      </c>
      <c r="AI1232" s="21">
        <f>+SUMIFS(Resultados_Dic3!AD$3:AD$99980,Resultados_Dic3!$F$3:$F$99980,Produccion_UO!$K1232,Resultados_Dic3!$D$3:$D$99980,Produccion_UO!$K$1485,Resultados_Dic3!$E$3:$E$99980,Produccion_UO!$J1232,Resultados_Dic3!$A$3:$A$99980,Produccion_UO!$H1232)*$J$1223</f>
        <v>0</v>
      </c>
      <c r="AJ1232" s="21">
        <f>+SUMIFS(Resultados_Dic3!AE$3:AE$99980,Resultados_Dic3!$F$3:$F$99980,Produccion_UO!$K1232,Resultados_Dic3!$D$3:$D$99980,Produccion_UO!$K$1485,Resultados_Dic3!$E$3:$E$99980,Produccion_UO!$J1232,Resultados_Dic3!$A$3:$A$99980,Produccion_UO!$H1232)*$J$1223</f>
        <v>0</v>
      </c>
      <c r="AK1232" s="21">
        <f>+SUMIFS(Resultados_Dic3!AF$3:AF$99980,Resultados_Dic3!$F$3:$F$99980,Produccion_UO!$K1232,Resultados_Dic3!$D$3:$D$99980,Produccion_UO!$K$1485,Resultados_Dic3!$E$3:$E$99980,Produccion_UO!$J1232,Resultados_Dic3!$A$3:$A$99980,Produccion_UO!$H1232)*$J$1223</f>
        <v>0</v>
      </c>
      <c r="AL1232" s="21">
        <f>+SUMIFS(Resultados_Dic3!AG$3:AG$99980,Resultados_Dic3!$F$3:$F$99980,Produccion_UO!$K1232,Resultados_Dic3!$D$3:$D$99980,Produccion_UO!$K$1485,Resultados_Dic3!$E$3:$E$99980,Produccion_UO!$J1232,Resultados_Dic3!$A$3:$A$99980,Produccion_UO!$H1232)*$J$1223</f>
        <v>0</v>
      </c>
      <c r="AM1232" s="21">
        <f>+SUMIFS(Resultados_Dic3!AH$3:AH$99980,Resultados_Dic3!$F$3:$F$99980,Produccion_UO!$K1232,Resultados_Dic3!$D$3:$D$99980,Produccion_UO!$K$1485,Resultados_Dic3!$E$3:$E$99980,Produccion_UO!$J1232,Resultados_Dic3!$A$3:$A$99980,Produccion_UO!$H1232)*$J$1223</f>
        <v>0</v>
      </c>
      <c r="AN1232" s="21">
        <f>+SUMIFS(Resultados_Dic3!AI$3:AI$99980,Resultados_Dic3!$F$3:$F$99980,Produccion_UO!$K1232,Resultados_Dic3!$D$3:$D$99980,Produccion_UO!$K$1485,Resultados_Dic3!$E$3:$E$99980,Produccion_UO!$J1232,Resultados_Dic3!$A$3:$A$99980,Produccion_UO!$H1232)*$J$1223</f>
        <v>0</v>
      </c>
      <c r="AO1232" s="21">
        <f>+SUMIFS(Resultados_Dic3!AJ$3:AJ$99980,Resultados_Dic3!$F$3:$F$99980,Produccion_UO!$K1232,Resultados_Dic3!$D$3:$D$99980,Produccion_UO!$K$1485,Resultados_Dic3!$E$3:$E$99980,Produccion_UO!$J1232,Resultados_Dic3!$A$3:$A$99980,Produccion_UO!$H1232)*$J$1223</f>
        <v>0</v>
      </c>
      <c r="AP1232" s="21">
        <f>+SUMIFS(Resultados_Dic3!AK$3:AK$99980,Resultados_Dic3!$F$3:$F$99980,Produccion_UO!$K1232,Resultados_Dic3!$D$3:$D$99980,Produccion_UO!$K$1485,Resultados_Dic3!$E$3:$E$99980,Produccion_UO!$J1232,Resultados_Dic3!$A$3:$A$99980,Produccion_UO!$H1232)*$J$1223</f>
        <v>0</v>
      </c>
      <c r="AQ1232" s="21">
        <f>+SUMIFS(Resultados_Dic3!AL$3:AL$99980,Resultados_Dic3!$F$3:$F$99980,Produccion_UO!$K1232,Resultados_Dic3!$D$3:$D$99980,Produccion_UO!$K$1485,Resultados_Dic3!$E$3:$E$99980,Produccion_UO!$J1232,Resultados_Dic3!$A$3:$A$99980,Produccion_UO!$H1232)*$J$1223</f>
        <v>0</v>
      </c>
      <c r="AR1232" s="21">
        <f>+SUMIFS(Resultados_Dic3!AM$3:AM$99980,Resultados_Dic3!$F$3:$F$99980,Produccion_UO!$K1232,Resultados_Dic3!$D$3:$D$99980,Produccion_UO!$K$1485,Resultados_Dic3!$E$3:$E$99980,Produccion_UO!$J1232,Resultados_Dic3!$A$3:$A$99980,Produccion_UO!$H1232)*$J$1223</f>
        <v>0</v>
      </c>
    </row>
    <row r="1233" spans="8:44" x14ac:dyDescent="0.25">
      <c r="H1233" s="17" t="str">
        <f t="shared" si="499"/>
        <v>DIC5</v>
      </c>
      <c r="I1233" s="24"/>
      <c r="J1233" s="24" t="s">
        <v>72</v>
      </c>
      <c r="K1233" s="359" t="s">
        <v>468</v>
      </c>
      <c r="L1233" s="316" t="s">
        <v>746</v>
      </c>
      <c r="M1233" s="21">
        <f>+SUMIFS(Resultados_Dic3!H$3:H$99980,Resultados_Dic3!$F$3:$F$99980,Produccion_UO!$K1233,Resultados_Dic3!$D$3:$D$99980,Produccion_UO!$K$1485,Resultados_Dic3!$E$3:$E$99980,Produccion_UO!$J1233,Resultados_Dic3!$A$3:$A$99980,Produccion_UO!$H1233)*$J$1223</f>
        <v>0</v>
      </c>
      <c r="N1233" s="21">
        <f>+SUMIFS(Resultados_Dic3!I$3:I$99980,Resultados_Dic3!$F$3:$F$99980,Produccion_UO!$K1233,Resultados_Dic3!$D$3:$D$99980,Produccion_UO!$K$1485,Resultados_Dic3!$E$3:$E$99980,Produccion_UO!$J1233,Resultados_Dic3!$A$3:$A$99980,Produccion_UO!$H1233)*$J$1223</f>
        <v>0</v>
      </c>
      <c r="O1233" s="21">
        <f>+SUMIFS(Resultados_Dic3!J$3:J$99980,Resultados_Dic3!$F$3:$F$99980,Produccion_UO!$K1233,Resultados_Dic3!$D$3:$D$99980,Produccion_UO!$K$1485,Resultados_Dic3!$E$3:$E$99980,Produccion_UO!$J1233,Resultados_Dic3!$A$3:$A$99980,Produccion_UO!$H1233)*$J$1223</f>
        <v>0</v>
      </c>
      <c r="P1233" s="21">
        <f>+SUMIFS(Resultados_Dic3!K$3:K$99980,Resultados_Dic3!$F$3:$F$99980,Produccion_UO!$K1233,Resultados_Dic3!$D$3:$D$99980,Produccion_UO!$K$1485,Resultados_Dic3!$E$3:$E$99980,Produccion_UO!$J1233,Resultados_Dic3!$A$3:$A$99980,Produccion_UO!$H1233)*$J$1223</f>
        <v>0</v>
      </c>
      <c r="Q1233" s="21">
        <f>+SUMIFS(Resultados_Dic3!L$3:L$99980,Resultados_Dic3!$F$3:$F$99980,Produccion_UO!$K1233,Resultados_Dic3!$D$3:$D$99980,Produccion_UO!$K$1485,Resultados_Dic3!$E$3:$E$99980,Produccion_UO!$J1233,Resultados_Dic3!$A$3:$A$99980,Produccion_UO!$H1233)*$J$1223</f>
        <v>0</v>
      </c>
      <c r="R1233" s="21">
        <f>+SUMIFS(Resultados_Dic3!M$3:M$99980,Resultados_Dic3!$F$3:$F$99980,Produccion_UO!$K1233,Resultados_Dic3!$D$3:$D$99980,Produccion_UO!$K$1485,Resultados_Dic3!$E$3:$E$99980,Produccion_UO!$J1233,Resultados_Dic3!$A$3:$A$99980,Produccion_UO!$H1233)*$J$1223</f>
        <v>0</v>
      </c>
      <c r="S1233" s="21">
        <f>+SUMIFS(Resultados_Dic3!N$3:N$99980,Resultados_Dic3!$F$3:$F$99980,Produccion_UO!$K1233,Resultados_Dic3!$D$3:$D$99980,Produccion_UO!$K$1485,Resultados_Dic3!$E$3:$E$99980,Produccion_UO!$J1233,Resultados_Dic3!$A$3:$A$99980,Produccion_UO!$H1233)*$J$1223</f>
        <v>0</v>
      </c>
      <c r="T1233" s="21">
        <f>+SUMIFS(Resultados_Dic3!O$3:O$99980,Resultados_Dic3!$F$3:$F$99980,Produccion_UO!$K1233,Resultados_Dic3!$D$3:$D$99980,Produccion_UO!$K$1485,Resultados_Dic3!$E$3:$E$99980,Produccion_UO!$J1233,Resultados_Dic3!$A$3:$A$99980,Produccion_UO!$H1233)*$J$1223</f>
        <v>0</v>
      </c>
      <c r="U1233" s="21">
        <f>+SUMIFS(Resultados_Dic3!P$3:P$99980,Resultados_Dic3!$F$3:$F$99980,Produccion_UO!$K1233,Resultados_Dic3!$D$3:$D$99980,Produccion_UO!$K$1485,Resultados_Dic3!$E$3:$E$99980,Produccion_UO!$J1233,Resultados_Dic3!$A$3:$A$99980,Produccion_UO!$H1233)*$J$1223</f>
        <v>0</v>
      </c>
      <c r="V1233" s="21">
        <f>+SUMIFS(Resultados_Dic3!Q$3:Q$99980,Resultados_Dic3!$F$3:$F$99980,Produccion_UO!$K1233,Resultados_Dic3!$D$3:$D$99980,Produccion_UO!$K$1485,Resultados_Dic3!$E$3:$E$99980,Produccion_UO!$J1233,Resultados_Dic3!$A$3:$A$99980,Produccion_UO!$H1233)*$J$1223</f>
        <v>0</v>
      </c>
      <c r="W1233" s="21">
        <f>+SUMIFS(Resultados_Dic3!R$3:R$99980,Resultados_Dic3!$F$3:$F$99980,Produccion_UO!$K1233,Resultados_Dic3!$D$3:$D$99980,Produccion_UO!$K$1485,Resultados_Dic3!$E$3:$E$99980,Produccion_UO!$J1233,Resultados_Dic3!$A$3:$A$99980,Produccion_UO!$H1233)*$J$1223</f>
        <v>0</v>
      </c>
      <c r="X1233" s="21">
        <f>+SUMIFS(Resultados_Dic3!S$3:S$99980,Resultados_Dic3!$F$3:$F$99980,Produccion_UO!$K1233,Resultados_Dic3!$D$3:$D$99980,Produccion_UO!$K$1485,Resultados_Dic3!$E$3:$E$99980,Produccion_UO!$J1233,Resultados_Dic3!$A$3:$A$99980,Produccion_UO!$H1233)*$J$1223</f>
        <v>0</v>
      </c>
      <c r="Y1233" s="21">
        <f>+SUMIFS(Resultados_Dic3!T$3:T$99980,Resultados_Dic3!$F$3:$F$99980,Produccion_UO!$K1233,Resultados_Dic3!$D$3:$D$99980,Produccion_UO!$K$1485,Resultados_Dic3!$E$3:$E$99980,Produccion_UO!$J1233,Resultados_Dic3!$A$3:$A$99980,Produccion_UO!$H1233)*$J$1223</f>
        <v>0</v>
      </c>
      <c r="Z1233" s="21">
        <f>+SUMIFS(Resultados_Dic3!U$3:U$99980,Resultados_Dic3!$F$3:$F$99980,Produccion_UO!$K1233,Resultados_Dic3!$D$3:$D$99980,Produccion_UO!$K$1485,Resultados_Dic3!$E$3:$E$99980,Produccion_UO!$J1233,Resultados_Dic3!$A$3:$A$99980,Produccion_UO!$H1233)*$J$1223</f>
        <v>0</v>
      </c>
      <c r="AA1233" s="21">
        <f>+SUMIFS(Resultados_Dic3!V$3:V$99980,Resultados_Dic3!$F$3:$F$99980,Produccion_UO!$K1233,Resultados_Dic3!$D$3:$D$99980,Produccion_UO!$K$1485,Resultados_Dic3!$E$3:$E$99980,Produccion_UO!$J1233,Resultados_Dic3!$A$3:$A$99980,Produccion_UO!$H1233)*$J$1223</f>
        <v>0</v>
      </c>
      <c r="AB1233" s="21">
        <f>+SUMIFS(Resultados_Dic3!W$3:W$99980,Resultados_Dic3!$F$3:$F$99980,Produccion_UO!$K1233,Resultados_Dic3!$D$3:$D$99980,Produccion_UO!$K$1485,Resultados_Dic3!$E$3:$E$99980,Produccion_UO!$J1233,Resultados_Dic3!$A$3:$A$99980,Produccion_UO!$H1233)*$J$1223</f>
        <v>0</v>
      </c>
      <c r="AC1233" s="21">
        <f>+SUMIFS(Resultados_Dic3!X$3:X$99980,Resultados_Dic3!$F$3:$F$99980,Produccion_UO!$K1233,Resultados_Dic3!$D$3:$D$99980,Produccion_UO!$K$1485,Resultados_Dic3!$E$3:$E$99980,Produccion_UO!$J1233,Resultados_Dic3!$A$3:$A$99980,Produccion_UO!$H1233)*$J$1223</f>
        <v>0</v>
      </c>
      <c r="AD1233" s="21">
        <f>+SUMIFS(Resultados_Dic3!Y$3:Y$99980,Resultados_Dic3!$F$3:$F$99980,Produccion_UO!$K1233,Resultados_Dic3!$D$3:$D$99980,Produccion_UO!$K$1485,Resultados_Dic3!$E$3:$E$99980,Produccion_UO!$J1233,Resultados_Dic3!$A$3:$A$99980,Produccion_UO!$H1233)*$J$1223</f>
        <v>0</v>
      </c>
      <c r="AE1233" s="21">
        <f>+SUMIFS(Resultados_Dic3!Z$3:Z$99980,Resultados_Dic3!$F$3:$F$99980,Produccion_UO!$K1233,Resultados_Dic3!$D$3:$D$99980,Produccion_UO!$K$1485,Resultados_Dic3!$E$3:$E$99980,Produccion_UO!$J1233,Resultados_Dic3!$A$3:$A$99980,Produccion_UO!$H1233)*$J$1223</f>
        <v>0</v>
      </c>
      <c r="AF1233" s="21">
        <f>+SUMIFS(Resultados_Dic3!AA$3:AA$99980,Resultados_Dic3!$F$3:$F$99980,Produccion_UO!$K1233,Resultados_Dic3!$D$3:$D$99980,Produccion_UO!$K$1485,Resultados_Dic3!$E$3:$E$99980,Produccion_UO!$J1233,Resultados_Dic3!$A$3:$A$99980,Produccion_UO!$H1233)*$J$1223</f>
        <v>0</v>
      </c>
      <c r="AG1233" s="21">
        <f>+SUMIFS(Resultados_Dic3!AB$3:AB$99980,Resultados_Dic3!$F$3:$F$99980,Produccion_UO!$K1233,Resultados_Dic3!$D$3:$D$99980,Produccion_UO!$K$1485,Resultados_Dic3!$E$3:$E$99980,Produccion_UO!$J1233,Resultados_Dic3!$A$3:$A$99980,Produccion_UO!$H1233)*$J$1223</f>
        <v>0</v>
      </c>
      <c r="AH1233" s="21">
        <f>+SUMIFS(Resultados_Dic3!AC$3:AC$99980,Resultados_Dic3!$F$3:$F$99980,Produccion_UO!$K1233,Resultados_Dic3!$D$3:$D$99980,Produccion_UO!$K$1485,Resultados_Dic3!$E$3:$E$99980,Produccion_UO!$J1233,Resultados_Dic3!$A$3:$A$99980,Produccion_UO!$H1233)*$J$1223</f>
        <v>0</v>
      </c>
      <c r="AI1233" s="21">
        <f>+SUMIFS(Resultados_Dic3!AD$3:AD$99980,Resultados_Dic3!$F$3:$F$99980,Produccion_UO!$K1233,Resultados_Dic3!$D$3:$D$99980,Produccion_UO!$K$1485,Resultados_Dic3!$E$3:$E$99980,Produccion_UO!$J1233,Resultados_Dic3!$A$3:$A$99980,Produccion_UO!$H1233)*$J$1223</f>
        <v>0</v>
      </c>
      <c r="AJ1233" s="21">
        <f>+SUMIFS(Resultados_Dic3!AE$3:AE$99980,Resultados_Dic3!$F$3:$F$99980,Produccion_UO!$K1233,Resultados_Dic3!$D$3:$D$99980,Produccion_UO!$K$1485,Resultados_Dic3!$E$3:$E$99980,Produccion_UO!$J1233,Resultados_Dic3!$A$3:$A$99980,Produccion_UO!$H1233)*$J$1223</f>
        <v>0</v>
      </c>
      <c r="AK1233" s="21">
        <f>+SUMIFS(Resultados_Dic3!AF$3:AF$99980,Resultados_Dic3!$F$3:$F$99980,Produccion_UO!$K1233,Resultados_Dic3!$D$3:$D$99980,Produccion_UO!$K$1485,Resultados_Dic3!$E$3:$E$99980,Produccion_UO!$J1233,Resultados_Dic3!$A$3:$A$99980,Produccion_UO!$H1233)*$J$1223</f>
        <v>0</v>
      </c>
      <c r="AL1233" s="21">
        <f>+SUMIFS(Resultados_Dic3!AG$3:AG$99980,Resultados_Dic3!$F$3:$F$99980,Produccion_UO!$K1233,Resultados_Dic3!$D$3:$D$99980,Produccion_UO!$K$1485,Resultados_Dic3!$E$3:$E$99980,Produccion_UO!$J1233,Resultados_Dic3!$A$3:$A$99980,Produccion_UO!$H1233)*$J$1223</f>
        <v>0</v>
      </c>
      <c r="AM1233" s="21">
        <f>+SUMIFS(Resultados_Dic3!AH$3:AH$99980,Resultados_Dic3!$F$3:$F$99980,Produccion_UO!$K1233,Resultados_Dic3!$D$3:$D$99980,Produccion_UO!$K$1485,Resultados_Dic3!$E$3:$E$99980,Produccion_UO!$J1233,Resultados_Dic3!$A$3:$A$99980,Produccion_UO!$H1233)*$J$1223</f>
        <v>0</v>
      </c>
      <c r="AN1233" s="21">
        <f>+SUMIFS(Resultados_Dic3!AI$3:AI$99980,Resultados_Dic3!$F$3:$F$99980,Produccion_UO!$K1233,Resultados_Dic3!$D$3:$D$99980,Produccion_UO!$K$1485,Resultados_Dic3!$E$3:$E$99980,Produccion_UO!$J1233,Resultados_Dic3!$A$3:$A$99980,Produccion_UO!$H1233)*$J$1223</f>
        <v>0</v>
      </c>
      <c r="AO1233" s="21">
        <f>+SUMIFS(Resultados_Dic3!AJ$3:AJ$99980,Resultados_Dic3!$F$3:$F$99980,Produccion_UO!$K1233,Resultados_Dic3!$D$3:$D$99980,Produccion_UO!$K$1485,Resultados_Dic3!$E$3:$E$99980,Produccion_UO!$J1233,Resultados_Dic3!$A$3:$A$99980,Produccion_UO!$H1233)*$J$1223</f>
        <v>0</v>
      </c>
      <c r="AP1233" s="21">
        <f>+SUMIFS(Resultados_Dic3!AK$3:AK$99980,Resultados_Dic3!$F$3:$F$99980,Produccion_UO!$K1233,Resultados_Dic3!$D$3:$D$99980,Produccion_UO!$K$1485,Resultados_Dic3!$E$3:$E$99980,Produccion_UO!$J1233,Resultados_Dic3!$A$3:$A$99980,Produccion_UO!$H1233)*$J$1223</f>
        <v>0</v>
      </c>
      <c r="AQ1233" s="21">
        <f>+SUMIFS(Resultados_Dic3!AL$3:AL$99980,Resultados_Dic3!$F$3:$F$99980,Produccion_UO!$K1233,Resultados_Dic3!$D$3:$D$99980,Produccion_UO!$K$1485,Resultados_Dic3!$E$3:$E$99980,Produccion_UO!$J1233,Resultados_Dic3!$A$3:$A$99980,Produccion_UO!$H1233)*$J$1223</f>
        <v>0</v>
      </c>
      <c r="AR1233" s="21">
        <f>+SUMIFS(Resultados_Dic3!AM$3:AM$99980,Resultados_Dic3!$F$3:$F$99980,Produccion_UO!$K1233,Resultados_Dic3!$D$3:$D$99980,Produccion_UO!$K$1485,Resultados_Dic3!$E$3:$E$99980,Produccion_UO!$J1233,Resultados_Dic3!$A$3:$A$99980,Produccion_UO!$H1233)*$J$1223</f>
        <v>0</v>
      </c>
    </row>
    <row r="1234" spans="8:44" x14ac:dyDescent="0.25">
      <c r="H1234" s="17" t="str">
        <f t="shared" si="499"/>
        <v>DIC5</v>
      </c>
      <c r="I1234" s="24"/>
      <c r="J1234" s="24" t="s">
        <v>72</v>
      </c>
      <c r="K1234" s="359" t="s">
        <v>466</v>
      </c>
      <c r="L1234" s="316" t="s">
        <v>794</v>
      </c>
      <c r="M1234" s="21">
        <f>+SUMIFS(Resultados_Dic3!H$3:H$99980,Resultados_Dic3!$F$3:$F$99980,Produccion_UO!$K1234,Resultados_Dic3!$D$3:$D$99980,Produccion_UO!$K$1485,Resultados_Dic3!$E$3:$E$99980,Produccion_UO!$J1234,Resultados_Dic3!$A$3:$A$99980,Produccion_UO!$H1234)*$J$1223</f>
        <v>0</v>
      </c>
      <c r="N1234" s="21">
        <f>+SUMIFS(Resultados_Dic3!I$3:I$99980,Resultados_Dic3!$F$3:$F$99980,Produccion_UO!$K1234,Resultados_Dic3!$D$3:$D$99980,Produccion_UO!$K$1485,Resultados_Dic3!$E$3:$E$99980,Produccion_UO!$J1234,Resultados_Dic3!$A$3:$A$99980,Produccion_UO!$H1234)*$J$1223</f>
        <v>0</v>
      </c>
      <c r="O1234" s="21">
        <f>+SUMIFS(Resultados_Dic3!J$3:J$99980,Resultados_Dic3!$F$3:$F$99980,Produccion_UO!$K1234,Resultados_Dic3!$D$3:$D$99980,Produccion_UO!$K$1485,Resultados_Dic3!$E$3:$E$99980,Produccion_UO!$J1234,Resultados_Dic3!$A$3:$A$99980,Produccion_UO!$H1234)*$J$1223</f>
        <v>0</v>
      </c>
      <c r="P1234" s="21">
        <f>+SUMIFS(Resultados_Dic3!K$3:K$99980,Resultados_Dic3!$F$3:$F$99980,Produccion_UO!$K1234,Resultados_Dic3!$D$3:$D$99980,Produccion_UO!$K$1485,Resultados_Dic3!$E$3:$E$99980,Produccion_UO!$J1234,Resultados_Dic3!$A$3:$A$99980,Produccion_UO!$H1234)*$J$1223</f>
        <v>0</v>
      </c>
      <c r="Q1234" s="21">
        <f>+SUMIFS(Resultados_Dic3!L$3:L$99980,Resultados_Dic3!$F$3:$F$99980,Produccion_UO!$K1234,Resultados_Dic3!$D$3:$D$99980,Produccion_UO!$K$1485,Resultados_Dic3!$E$3:$E$99980,Produccion_UO!$J1234,Resultados_Dic3!$A$3:$A$99980,Produccion_UO!$H1234)*$J$1223</f>
        <v>0</v>
      </c>
      <c r="R1234" s="21">
        <f>+SUMIFS(Resultados_Dic3!M$3:M$99980,Resultados_Dic3!$F$3:$F$99980,Produccion_UO!$K1234,Resultados_Dic3!$D$3:$D$99980,Produccion_UO!$K$1485,Resultados_Dic3!$E$3:$E$99980,Produccion_UO!$J1234,Resultados_Dic3!$A$3:$A$99980,Produccion_UO!$H1234)*$J$1223</f>
        <v>0</v>
      </c>
      <c r="S1234" s="21">
        <f>+SUMIFS(Resultados_Dic3!N$3:N$99980,Resultados_Dic3!$F$3:$F$99980,Produccion_UO!$K1234,Resultados_Dic3!$D$3:$D$99980,Produccion_UO!$K$1485,Resultados_Dic3!$E$3:$E$99980,Produccion_UO!$J1234,Resultados_Dic3!$A$3:$A$99980,Produccion_UO!$H1234)*$J$1223</f>
        <v>0</v>
      </c>
      <c r="T1234" s="21">
        <f>+SUMIFS(Resultados_Dic3!O$3:O$99980,Resultados_Dic3!$F$3:$F$99980,Produccion_UO!$K1234,Resultados_Dic3!$D$3:$D$99980,Produccion_UO!$K$1485,Resultados_Dic3!$E$3:$E$99980,Produccion_UO!$J1234,Resultados_Dic3!$A$3:$A$99980,Produccion_UO!$H1234)*$J$1223</f>
        <v>0</v>
      </c>
      <c r="U1234" s="21">
        <f>+SUMIFS(Resultados_Dic3!P$3:P$99980,Resultados_Dic3!$F$3:$F$99980,Produccion_UO!$K1234,Resultados_Dic3!$D$3:$D$99980,Produccion_UO!$K$1485,Resultados_Dic3!$E$3:$E$99980,Produccion_UO!$J1234,Resultados_Dic3!$A$3:$A$99980,Produccion_UO!$H1234)*$J$1223</f>
        <v>0</v>
      </c>
      <c r="V1234" s="21">
        <f>+SUMIFS(Resultados_Dic3!Q$3:Q$99980,Resultados_Dic3!$F$3:$F$99980,Produccion_UO!$K1234,Resultados_Dic3!$D$3:$D$99980,Produccion_UO!$K$1485,Resultados_Dic3!$E$3:$E$99980,Produccion_UO!$J1234,Resultados_Dic3!$A$3:$A$99980,Produccion_UO!$H1234)*$J$1223</f>
        <v>0</v>
      </c>
      <c r="W1234" s="21">
        <f>+SUMIFS(Resultados_Dic3!R$3:R$99980,Resultados_Dic3!$F$3:$F$99980,Produccion_UO!$K1234,Resultados_Dic3!$D$3:$D$99980,Produccion_UO!$K$1485,Resultados_Dic3!$E$3:$E$99980,Produccion_UO!$J1234,Resultados_Dic3!$A$3:$A$99980,Produccion_UO!$H1234)*$J$1223</f>
        <v>0</v>
      </c>
      <c r="X1234" s="21">
        <f>+SUMIFS(Resultados_Dic3!S$3:S$99980,Resultados_Dic3!$F$3:$F$99980,Produccion_UO!$K1234,Resultados_Dic3!$D$3:$D$99980,Produccion_UO!$K$1485,Resultados_Dic3!$E$3:$E$99980,Produccion_UO!$J1234,Resultados_Dic3!$A$3:$A$99980,Produccion_UO!$H1234)*$J$1223</f>
        <v>0</v>
      </c>
      <c r="Y1234" s="21">
        <f>+SUMIFS(Resultados_Dic3!T$3:T$99980,Resultados_Dic3!$F$3:$F$99980,Produccion_UO!$K1234,Resultados_Dic3!$D$3:$D$99980,Produccion_UO!$K$1485,Resultados_Dic3!$E$3:$E$99980,Produccion_UO!$J1234,Resultados_Dic3!$A$3:$A$99980,Produccion_UO!$H1234)*$J$1223</f>
        <v>0</v>
      </c>
      <c r="Z1234" s="21">
        <f>+SUMIFS(Resultados_Dic3!U$3:U$99980,Resultados_Dic3!$F$3:$F$99980,Produccion_UO!$K1234,Resultados_Dic3!$D$3:$D$99980,Produccion_UO!$K$1485,Resultados_Dic3!$E$3:$E$99980,Produccion_UO!$J1234,Resultados_Dic3!$A$3:$A$99980,Produccion_UO!$H1234)*$J$1223</f>
        <v>0</v>
      </c>
      <c r="AA1234" s="21">
        <f>+SUMIFS(Resultados_Dic3!V$3:V$99980,Resultados_Dic3!$F$3:$F$99980,Produccion_UO!$K1234,Resultados_Dic3!$D$3:$D$99980,Produccion_UO!$K$1485,Resultados_Dic3!$E$3:$E$99980,Produccion_UO!$J1234,Resultados_Dic3!$A$3:$A$99980,Produccion_UO!$H1234)*$J$1223</f>
        <v>0</v>
      </c>
      <c r="AB1234" s="21">
        <f>+SUMIFS(Resultados_Dic3!W$3:W$99980,Resultados_Dic3!$F$3:$F$99980,Produccion_UO!$K1234,Resultados_Dic3!$D$3:$D$99980,Produccion_UO!$K$1485,Resultados_Dic3!$E$3:$E$99980,Produccion_UO!$J1234,Resultados_Dic3!$A$3:$A$99980,Produccion_UO!$H1234)*$J$1223</f>
        <v>0</v>
      </c>
      <c r="AC1234" s="21">
        <f>+SUMIFS(Resultados_Dic3!X$3:X$99980,Resultados_Dic3!$F$3:$F$99980,Produccion_UO!$K1234,Resultados_Dic3!$D$3:$D$99980,Produccion_UO!$K$1485,Resultados_Dic3!$E$3:$E$99980,Produccion_UO!$J1234,Resultados_Dic3!$A$3:$A$99980,Produccion_UO!$H1234)*$J$1223</f>
        <v>0</v>
      </c>
      <c r="AD1234" s="21">
        <f>+SUMIFS(Resultados_Dic3!Y$3:Y$99980,Resultados_Dic3!$F$3:$F$99980,Produccion_UO!$K1234,Resultados_Dic3!$D$3:$D$99980,Produccion_UO!$K$1485,Resultados_Dic3!$E$3:$E$99980,Produccion_UO!$J1234,Resultados_Dic3!$A$3:$A$99980,Produccion_UO!$H1234)*$J$1223</f>
        <v>0</v>
      </c>
      <c r="AE1234" s="21">
        <f>+SUMIFS(Resultados_Dic3!Z$3:Z$99980,Resultados_Dic3!$F$3:$F$99980,Produccion_UO!$K1234,Resultados_Dic3!$D$3:$D$99980,Produccion_UO!$K$1485,Resultados_Dic3!$E$3:$E$99980,Produccion_UO!$J1234,Resultados_Dic3!$A$3:$A$99980,Produccion_UO!$H1234)*$J$1223</f>
        <v>0</v>
      </c>
      <c r="AF1234" s="21">
        <f>+SUMIFS(Resultados_Dic3!AA$3:AA$99980,Resultados_Dic3!$F$3:$F$99980,Produccion_UO!$K1234,Resultados_Dic3!$D$3:$D$99980,Produccion_UO!$K$1485,Resultados_Dic3!$E$3:$E$99980,Produccion_UO!$J1234,Resultados_Dic3!$A$3:$A$99980,Produccion_UO!$H1234)*$J$1223</f>
        <v>0</v>
      </c>
      <c r="AG1234" s="21">
        <f>+SUMIFS(Resultados_Dic3!AB$3:AB$99980,Resultados_Dic3!$F$3:$F$99980,Produccion_UO!$K1234,Resultados_Dic3!$D$3:$D$99980,Produccion_UO!$K$1485,Resultados_Dic3!$E$3:$E$99980,Produccion_UO!$J1234,Resultados_Dic3!$A$3:$A$99980,Produccion_UO!$H1234)*$J$1223</f>
        <v>0</v>
      </c>
      <c r="AH1234" s="21">
        <f>+SUMIFS(Resultados_Dic3!AC$3:AC$99980,Resultados_Dic3!$F$3:$F$99980,Produccion_UO!$K1234,Resultados_Dic3!$D$3:$D$99980,Produccion_UO!$K$1485,Resultados_Dic3!$E$3:$E$99980,Produccion_UO!$J1234,Resultados_Dic3!$A$3:$A$99980,Produccion_UO!$H1234)*$J$1223</f>
        <v>0</v>
      </c>
      <c r="AI1234" s="21">
        <f>+SUMIFS(Resultados_Dic3!AD$3:AD$99980,Resultados_Dic3!$F$3:$F$99980,Produccion_UO!$K1234,Resultados_Dic3!$D$3:$D$99980,Produccion_UO!$K$1485,Resultados_Dic3!$E$3:$E$99980,Produccion_UO!$J1234,Resultados_Dic3!$A$3:$A$99980,Produccion_UO!$H1234)*$J$1223</f>
        <v>0</v>
      </c>
      <c r="AJ1234" s="21">
        <f>+SUMIFS(Resultados_Dic3!AE$3:AE$99980,Resultados_Dic3!$F$3:$F$99980,Produccion_UO!$K1234,Resultados_Dic3!$D$3:$D$99980,Produccion_UO!$K$1485,Resultados_Dic3!$E$3:$E$99980,Produccion_UO!$J1234,Resultados_Dic3!$A$3:$A$99980,Produccion_UO!$H1234)*$J$1223</f>
        <v>0</v>
      </c>
      <c r="AK1234" s="21">
        <f>+SUMIFS(Resultados_Dic3!AF$3:AF$99980,Resultados_Dic3!$F$3:$F$99980,Produccion_UO!$K1234,Resultados_Dic3!$D$3:$D$99980,Produccion_UO!$K$1485,Resultados_Dic3!$E$3:$E$99980,Produccion_UO!$J1234,Resultados_Dic3!$A$3:$A$99980,Produccion_UO!$H1234)*$J$1223</f>
        <v>0</v>
      </c>
      <c r="AL1234" s="21">
        <f>+SUMIFS(Resultados_Dic3!AG$3:AG$99980,Resultados_Dic3!$F$3:$F$99980,Produccion_UO!$K1234,Resultados_Dic3!$D$3:$D$99980,Produccion_UO!$K$1485,Resultados_Dic3!$E$3:$E$99980,Produccion_UO!$J1234,Resultados_Dic3!$A$3:$A$99980,Produccion_UO!$H1234)*$J$1223</f>
        <v>0</v>
      </c>
      <c r="AM1234" s="21">
        <f>+SUMIFS(Resultados_Dic3!AH$3:AH$99980,Resultados_Dic3!$F$3:$F$99980,Produccion_UO!$K1234,Resultados_Dic3!$D$3:$D$99980,Produccion_UO!$K$1485,Resultados_Dic3!$E$3:$E$99980,Produccion_UO!$J1234,Resultados_Dic3!$A$3:$A$99980,Produccion_UO!$H1234)*$J$1223</f>
        <v>0</v>
      </c>
      <c r="AN1234" s="21">
        <f>+SUMIFS(Resultados_Dic3!AI$3:AI$99980,Resultados_Dic3!$F$3:$F$99980,Produccion_UO!$K1234,Resultados_Dic3!$D$3:$D$99980,Produccion_UO!$K$1485,Resultados_Dic3!$E$3:$E$99980,Produccion_UO!$J1234,Resultados_Dic3!$A$3:$A$99980,Produccion_UO!$H1234)*$J$1223</f>
        <v>0</v>
      </c>
      <c r="AO1234" s="21">
        <f>+SUMIFS(Resultados_Dic3!AJ$3:AJ$99980,Resultados_Dic3!$F$3:$F$99980,Produccion_UO!$K1234,Resultados_Dic3!$D$3:$D$99980,Produccion_UO!$K$1485,Resultados_Dic3!$E$3:$E$99980,Produccion_UO!$J1234,Resultados_Dic3!$A$3:$A$99980,Produccion_UO!$H1234)*$J$1223</f>
        <v>0</v>
      </c>
      <c r="AP1234" s="21">
        <f>+SUMIFS(Resultados_Dic3!AK$3:AK$99980,Resultados_Dic3!$F$3:$F$99980,Produccion_UO!$K1234,Resultados_Dic3!$D$3:$D$99980,Produccion_UO!$K$1485,Resultados_Dic3!$E$3:$E$99980,Produccion_UO!$J1234,Resultados_Dic3!$A$3:$A$99980,Produccion_UO!$H1234)*$J$1223</f>
        <v>0</v>
      </c>
      <c r="AQ1234" s="21">
        <f>+SUMIFS(Resultados_Dic3!AL$3:AL$99980,Resultados_Dic3!$F$3:$F$99980,Produccion_UO!$K1234,Resultados_Dic3!$D$3:$D$99980,Produccion_UO!$K$1485,Resultados_Dic3!$E$3:$E$99980,Produccion_UO!$J1234,Resultados_Dic3!$A$3:$A$99980,Produccion_UO!$H1234)*$J$1223</f>
        <v>0</v>
      </c>
      <c r="AR1234" s="21">
        <f>+SUMIFS(Resultados_Dic3!AM$3:AM$99980,Resultados_Dic3!$F$3:$F$99980,Produccion_UO!$K1234,Resultados_Dic3!$D$3:$D$99980,Produccion_UO!$K$1485,Resultados_Dic3!$E$3:$E$99980,Produccion_UO!$J1234,Resultados_Dic3!$A$3:$A$99980,Produccion_UO!$H1234)*$J$1223</f>
        <v>0</v>
      </c>
    </row>
    <row r="1235" spans="8:44" x14ac:dyDescent="0.25">
      <c r="H1235" s="17" t="str">
        <f t="shared" si="499"/>
        <v>DIC5</v>
      </c>
      <c r="I1235" s="24"/>
      <c r="J1235" s="24" t="s">
        <v>72</v>
      </c>
      <c r="K1235" s="359" t="s">
        <v>286</v>
      </c>
      <c r="L1235" s="230" t="s">
        <v>832</v>
      </c>
      <c r="M1235" s="21">
        <f>+SUMIFS(Resultados_Dic3!H$3:H$99980,Resultados_Dic3!$F$3:$F$99980,Produccion_UO!$K1235,Resultados_Dic3!$D$3:$D$99980,Produccion_UO!$K$1485,Resultados_Dic3!$E$3:$E$99980,Produccion_UO!$J1235,Resultados_Dic3!$A$3:$A$99980,Produccion_UO!$H1235)*$J$1223</f>
        <v>0</v>
      </c>
      <c r="N1235" s="21">
        <f>+SUMIFS(Resultados_Dic3!I$3:I$99980,Resultados_Dic3!$F$3:$F$99980,Produccion_UO!$K1235,Resultados_Dic3!$D$3:$D$99980,Produccion_UO!$K$1485,Resultados_Dic3!$E$3:$E$99980,Produccion_UO!$J1235,Resultados_Dic3!$A$3:$A$99980,Produccion_UO!$H1235)*$J$1223</f>
        <v>0</v>
      </c>
      <c r="O1235" s="21">
        <f>+SUMIFS(Resultados_Dic3!J$3:J$99980,Resultados_Dic3!$F$3:$F$99980,Produccion_UO!$K1235,Resultados_Dic3!$D$3:$D$99980,Produccion_UO!$K$1485,Resultados_Dic3!$E$3:$E$99980,Produccion_UO!$J1235,Resultados_Dic3!$A$3:$A$99980,Produccion_UO!$H1235)*$J$1223</f>
        <v>0</v>
      </c>
      <c r="P1235" s="21">
        <f>+SUMIFS(Resultados_Dic3!K$3:K$99980,Resultados_Dic3!$F$3:$F$99980,Produccion_UO!$K1235,Resultados_Dic3!$D$3:$D$99980,Produccion_UO!$K$1485,Resultados_Dic3!$E$3:$E$99980,Produccion_UO!$J1235,Resultados_Dic3!$A$3:$A$99980,Produccion_UO!$H1235)*$J$1223</f>
        <v>0</v>
      </c>
      <c r="Q1235" s="21">
        <f>+SUMIFS(Resultados_Dic3!L$3:L$99980,Resultados_Dic3!$F$3:$F$99980,Produccion_UO!$K1235,Resultados_Dic3!$D$3:$D$99980,Produccion_UO!$K$1485,Resultados_Dic3!$E$3:$E$99980,Produccion_UO!$J1235,Resultados_Dic3!$A$3:$A$99980,Produccion_UO!$H1235)*$J$1223</f>
        <v>0</v>
      </c>
      <c r="R1235" s="21">
        <f>+SUMIFS(Resultados_Dic3!M$3:M$99980,Resultados_Dic3!$F$3:$F$99980,Produccion_UO!$K1235,Resultados_Dic3!$D$3:$D$99980,Produccion_UO!$K$1485,Resultados_Dic3!$E$3:$E$99980,Produccion_UO!$J1235,Resultados_Dic3!$A$3:$A$99980,Produccion_UO!$H1235)*$J$1223</f>
        <v>0</v>
      </c>
      <c r="S1235" s="21">
        <f>+SUMIFS(Resultados_Dic3!N$3:N$99980,Resultados_Dic3!$F$3:$F$99980,Produccion_UO!$K1235,Resultados_Dic3!$D$3:$D$99980,Produccion_UO!$K$1485,Resultados_Dic3!$E$3:$E$99980,Produccion_UO!$J1235,Resultados_Dic3!$A$3:$A$99980,Produccion_UO!$H1235)*$J$1223</f>
        <v>0</v>
      </c>
      <c r="T1235" s="21">
        <f>+SUMIFS(Resultados_Dic3!O$3:O$99980,Resultados_Dic3!$F$3:$F$99980,Produccion_UO!$K1235,Resultados_Dic3!$D$3:$D$99980,Produccion_UO!$K$1485,Resultados_Dic3!$E$3:$E$99980,Produccion_UO!$J1235,Resultados_Dic3!$A$3:$A$99980,Produccion_UO!$H1235)*$J$1223</f>
        <v>0</v>
      </c>
      <c r="U1235" s="21">
        <f>+SUMIFS(Resultados_Dic3!P$3:P$99980,Resultados_Dic3!$F$3:$F$99980,Produccion_UO!$K1235,Resultados_Dic3!$D$3:$D$99980,Produccion_UO!$K$1485,Resultados_Dic3!$E$3:$E$99980,Produccion_UO!$J1235,Resultados_Dic3!$A$3:$A$99980,Produccion_UO!$H1235)*$J$1223</f>
        <v>0</v>
      </c>
      <c r="V1235" s="21">
        <f>+SUMIFS(Resultados_Dic3!Q$3:Q$99980,Resultados_Dic3!$F$3:$F$99980,Produccion_UO!$K1235,Resultados_Dic3!$D$3:$D$99980,Produccion_UO!$K$1485,Resultados_Dic3!$E$3:$E$99980,Produccion_UO!$J1235,Resultados_Dic3!$A$3:$A$99980,Produccion_UO!$H1235)*$J$1223</f>
        <v>0</v>
      </c>
      <c r="W1235" s="21">
        <f>+SUMIFS(Resultados_Dic3!R$3:R$99980,Resultados_Dic3!$F$3:$F$99980,Produccion_UO!$K1235,Resultados_Dic3!$D$3:$D$99980,Produccion_UO!$K$1485,Resultados_Dic3!$E$3:$E$99980,Produccion_UO!$J1235,Resultados_Dic3!$A$3:$A$99980,Produccion_UO!$H1235)*$J$1223</f>
        <v>0</v>
      </c>
      <c r="X1235" s="21">
        <f>+SUMIFS(Resultados_Dic3!S$3:S$99980,Resultados_Dic3!$F$3:$F$99980,Produccion_UO!$K1235,Resultados_Dic3!$D$3:$D$99980,Produccion_UO!$K$1485,Resultados_Dic3!$E$3:$E$99980,Produccion_UO!$J1235,Resultados_Dic3!$A$3:$A$99980,Produccion_UO!$H1235)*$J$1223</f>
        <v>0</v>
      </c>
      <c r="Y1235" s="21">
        <f>+SUMIFS(Resultados_Dic3!T$3:T$99980,Resultados_Dic3!$F$3:$F$99980,Produccion_UO!$K1235,Resultados_Dic3!$D$3:$D$99980,Produccion_UO!$K$1485,Resultados_Dic3!$E$3:$E$99980,Produccion_UO!$J1235,Resultados_Dic3!$A$3:$A$99980,Produccion_UO!$H1235)*$J$1223</f>
        <v>0</v>
      </c>
      <c r="Z1235" s="21">
        <f>+SUMIFS(Resultados_Dic3!U$3:U$99980,Resultados_Dic3!$F$3:$F$99980,Produccion_UO!$K1235,Resultados_Dic3!$D$3:$D$99980,Produccion_UO!$K$1485,Resultados_Dic3!$E$3:$E$99980,Produccion_UO!$J1235,Resultados_Dic3!$A$3:$A$99980,Produccion_UO!$H1235)*$J$1223</f>
        <v>0</v>
      </c>
      <c r="AA1235" s="21">
        <f>+SUMIFS(Resultados_Dic3!V$3:V$99980,Resultados_Dic3!$F$3:$F$99980,Produccion_UO!$K1235,Resultados_Dic3!$D$3:$D$99980,Produccion_UO!$K$1485,Resultados_Dic3!$E$3:$E$99980,Produccion_UO!$J1235,Resultados_Dic3!$A$3:$A$99980,Produccion_UO!$H1235)*$J$1223</f>
        <v>0</v>
      </c>
      <c r="AB1235" s="21">
        <f>+SUMIFS(Resultados_Dic3!W$3:W$99980,Resultados_Dic3!$F$3:$F$99980,Produccion_UO!$K1235,Resultados_Dic3!$D$3:$D$99980,Produccion_UO!$K$1485,Resultados_Dic3!$E$3:$E$99980,Produccion_UO!$J1235,Resultados_Dic3!$A$3:$A$99980,Produccion_UO!$H1235)*$J$1223</f>
        <v>0</v>
      </c>
      <c r="AC1235" s="21">
        <f>+SUMIFS(Resultados_Dic3!X$3:X$99980,Resultados_Dic3!$F$3:$F$99980,Produccion_UO!$K1235,Resultados_Dic3!$D$3:$D$99980,Produccion_UO!$K$1485,Resultados_Dic3!$E$3:$E$99980,Produccion_UO!$J1235,Resultados_Dic3!$A$3:$A$99980,Produccion_UO!$H1235)*$J$1223</f>
        <v>0</v>
      </c>
      <c r="AD1235" s="21">
        <f>+SUMIFS(Resultados_Dic3!Y$3:Y$99980,Resultados_Dic3!$F$3:$F$99980,Produccion_UO!$K1235,Resultados_Dic3!$D$3:$D$99980,Produccion_UO!$K$1485,Resultados_Dic3!$E$3:$E$99980,Produccion_UO!$J1235,Resultados_Dic3!$A$3:$A$99980,Produccion_UO!$H1235)*$J$1223</f>
        <v>0</v>
      </c>
      <c r="AE1235" s="21">
        <f>+SUMIFS(Resultados_Dic3!Z$3:Z$99980,Resultados_Dic3!$F$3:$F$99980,Produccion_UO!$K1235,Resultados_Dic3!$D$3:$D$99980,Produccion_UO!$K$1485,Resultados_Dic3!$E$3:$E$99980,Produccion_UO!$J1235,Resultados_Dic3!$A$3:$A$99980,Produccion_UO!$H1235)*$J$1223</f>
        <v>0</v>
      </c>
      <c r="AF1235" s="21">
        <f>+SUMIFS(Resultados_Dic3!AA$3:AA$99980,Resultados_Dic3!$F$3:$F$99980,Produccion_UO!$K1235,Resultados_Dic3!$D$3:$D$99980,Produccion_UO!$K$1485,Resultados_Dic3!$E$3:$E$99980,Produccion_UO!$J1235,Resultados_Dic3!$A$3:$A$99980,Produccion_UO!$H1235)*$J$1223</f>
        <v>0</v>
      </c>
      <c r="AG1235" s="21">
        <f>+SUMIFS(Resultados_Dic3!AB$3:AB$99980,Resultados_Dic3!$F$3:$F$99980,Produccion_UO!$K1235,Resultados_Dic3!$D$3:$D$99980,Produccion_UO!$K$1485,Resultados_Dic3!$E$3:$E$99980,Produccion_UO!$J1235,Resultados_Dic3!$A$3:$A$99980,Produccion_UO!$H1235)*$J$1223</f>
        <v>0</v>
      </c>
      <c r="AH1235" s="21">
        <f>+SUMIFS(Resultados_Dic3!AC$3:AC$99980,Resultados_Dic3!$F$3:$F$99980,Produccion_UO!$K1235,Resultados_Dic3!$D$3:$D$99980,Produccion_UO!$K$1485,Resultados_Dic3!$E$3:$E$99980,Produccion_UO!$J1235,Resultados_Dic3!$A$3:$A$99980,Produccion_UO!$H1235)*$J$1223</f>
        <v>0</v>
      </c>
      <c r="AI1235" s="21">
        <f>+SUMIFS(Resultados_Dic3!AD$3:AD$99980,Resultados_Dic3!$F$3:$F$99980,Produccion_UO!$K1235,Resultados_Dic3!$D$3:$D$99980,Produccion_UO!$K$1485,Resultados_Dic3!$E$3:$E$99980,Produccion_UO!$J1235,Resultados_Dic3!$A$3:$A$99980,Produccion_UO!$H1235)*$J$1223</f>
        <v>0</v>
      </c>
      <c r="AJ1235" s="21">
        <f>+SUMIFS(Resultados_Dic3!AE$3:AE$99980,Resultados_Dic3!$F$3:$F$99980,Produccion_UO!$K1235,Resultados_Dic3!$D$3:$D$99980,Produccion_UO!$K$1485,Resultados_Dic3!$E$3:$E$99980,Produccion_UO!$J1235,Resultados_Dic3!$A$3:$A$99980,Produccion_UO!$H1235)*$J$1223</f>
        <v>0</v>
      </c>
      <c r="AK1235" s="21">
        <f>+SUMIFS(Resultados_Dic3!AF$3:AF$99980,Resultados_Dic3!$F$3:$F$99980,Produccion_UO!$K1235,Resultados_Dic3!$D$3:$D$99980,Produccion_UO!$K$1485,Resultados_Dic3!$E$3:$E$99980,Produccion_UO!$J1235,Resultados_Dic3!$A$3:$A$99980,Produccion_UO!$H1235)*$J$1223</f>
        <v>0</v>
      </c>
      <c r="AL1235" s="21">
        <f>+SUMIFS(Resultados_Dic3!AG$3:AG$99980,Resultados_Dic3!$F$3:$F$99980,Produccion_UO!$K1235,Resultados_Dic3!$D$3:$D$99980,Produccion_UO!$K$1485,Resultados_Dic3!$E$3:$E$99980,Produccion_UO!$J1235,Resultados_Dic3!$A$3:$A$99980,Produccion_UO!$H1235)*$J$1223</f>
        <v>0</v>
      </c>
      <c r="AM1235" s="21">
        <f>+SUMIFS(Resultados_Dic3!AH$3:AH$99980,Resultados_Dic3!$F$3:$F$99980,Produccion_UO!$K1235,Resultados_Dic3!$D$3:$D$99980,Produccion_UO!$K$1485,Resultados_Dic3!$E$3:$E$99980,Produccion_UO!$J1235,Resultados_Dic3!$A$3:$A$99980,Produccion_UO!$H1235)*$J$1223</f>
        <v>0</v>
      </c>
      <c r="AN1235" s="21">
        <f>+SUMIFS(Resultados_Dic3!AI$3:AI$99980,Resultados_Dic3!$F$3:$F$99980,Produccion_UO!$K1235,Resultados_Dic3!$D$3:$D$99980,Produccion_UO!$K$1485,Resultados_Dic3!$E$3:$E$99980,Produccion_UO!$J1235,Resultados_Dic3!$A$3:$A$99980,Produccion_UO!$H1235)*$J$1223</f>
        <v>0</v>
      </c>
      <c r="AO1235" s="21">
        <f>+SUMIFS(Resultados_Dic3!AJ$3:AJ$99980,Resultados_Dic3!$F$3:$F$99980,Produccion_UO!$K1235,Resultados_Dic3!$D$3:$D$99980,Produccion_UO!$K$1485,Resultados_Dic3!$E$3:$E$99980,Produccion_UO!$J1235,Resultados_Dic3!$A$3:$A$99980,Produccion_UO!$H1235)*$J$1223</f>
        <v>0</v>
      </c>
      <c r="AP1235" s="21">
        <f>+SUMIFS(Resultados_Dic3!AK$3:AK$99980,Resultados_Dic3!$F$3:$F$99980,Produccion_UO!$K1235,Resultados_Dic3!$D$3:$D$99980,Produccion_UO!$K$1485,Resultados_Dic3!$E$3:$E$99980,Produccion_UO!$J1235,Resultados_Dic3!$A$3:$A$99980,Produccion_UO!$H1235)*$J$1223</f>
        <v>0</v>
      </c>
      <c r="AQ1235" s="21">
        <f>+SUMIFS(Resultados_Dic3!AL$3:AL$99980,Resultados_Dic3!$F$3:$F$99980,Produccion_UO!$K1235,Resultados_Dic3!$D$3:$D$99980,Produccion_UO!$K$1485,Resultados_Dic3!$E$3:$E$99980,Produccion_UO!$J1235,Resultados_Dic3!$A$3:$A$99980,Produccion_UO!$H1235)*$J$1223</f>
        <v>0</v>
      </c>
      <c r="AR1235" s="21">
        <f>+SUMIFS(Resultados_Dic3!AM$3:AM$99980,Resultados_Dic3!$F$3:$F$99980,Produccion_UO!$K1235,Resultados_Dic3!$D$3:$D$99980,Produccion_UO!$K$1485,Resultados_Dic3!$E$3:$E$99980,Produccion_UO!$J1235,Resultados_Dic3!$A$3:$A$99980,Produccion_UO!$H1235)*$J$1223</f>
        <v>0</v>
      </c>
    </row>
    <row r="1236" spans="8:44" x14ac:dyDescent="0.25">
      <c r="H1236" s="17" t="str">
        <f t="shared" si="499"/>
        <v>DIC5</v>
      </c>
      <c r="I1236" s="24"/>
      <c r="J1236" s="24"/>
      <c r="K1236" s="342"/>
      <c r="L1236" s="302" t="s">
        <v>861</v>
      </c>
      <c r="M1236" s="344">
        <f>+M1231+M1235</f>
        <v>0.72675796819485805</v>
      </c>
      <c r="N1236" s="344">
        <f t="shared" ref="N1236:AR1236" si="503">+N1231+N1235</f>
        <v>0.58728001537639796</v>
      </c>
      <c r="O1236" s="344">
        <f t="shared" si="503"/>
        <v>0.45980812676562499</v>
      </c>
      <c r="P1236" s="344">
        <f t="shared" si="503"/>
        <v>0.536969701929635</v>
      </c>
      <c r="Q1236" s="344">
        <f t="shared" si="503"/>
        <v>0.51181454520625302</v>
      </c>
      <c r="R1236" s="344">
        <f t="shared" si="503"/>
        <v>0</v>
      </c>
      <c r="S1236" s="344">
        <f t="shared" si="503"/>
        <v>0</v>
      </c>
      <c r="T1236" s="344">
        <f t="shared" si="503"/>
        <v>0</v>
      </c>
      <c r="U1236" s="344">
        <f t="shared" si="503"/>
        <v>0</v>
      </c>
      <c r="V1236" s="344">
        <f t="shared" si="503"/>
        <v>0</v>
      </c>
      <c r="W1236" s="344">
        <f t="shared" si="503"/>
        <v>0</v>
      </c>
      <c r="X1236" s="344">
        <f t="shared" si="503"/>
        <v>0</v>
      </c>
      <c r="Y1236" s="344">
        <f t="shared" si="503"/>
        <v>0</v>
      </c>
      <c r="Z1236" s="344">
        <f t="shared" si="503"/>
        <v>0</v>
      </c>
      <c r="AA1236" s="344">
        <f t="shared" si="503"/>
        <v>0</v>
      </c>
      <c r="AB1236" s="344">
        <f t="shared" si="503"/>
        <v>0</v>
      </c>
      <c r="AC1236" s="344">
        <f t="shared" si="503"/>
        <v>0</v>
      </c>
      <c r="AD1236" s="344">
        <f t="shared" si="503"/>
        <v>0</v>
      </c>
      <c r="AE1236" s="344">
        <f t="shared" si="503"/>
        <v>0</v>
      </c>
      <c r="AF1236" s="344">
        <f t="shared" si="503"/>
        <v>0</v>
      </c>
      <c r="AG1236" s="344">
        <f t="shared" si="503"/>
        <v>0</v>
      </c>
      <c r="AH1236" s="344">
        <f t="shared" si="503"/>
        <v>0</v>
      </c>
      <c r="AI1236" s="344">
        <f t="shared" si="503"/>
        <v>0</v>
      </c>
      <c r="AJ1236" s="344">
        <f t="shared" si="503"/>
        <v>0</v>
      </c>
      <c r="AK1236" s="344">
        <f t="shared" si="503"/>
        <v>0</v>
      </c>
      <c r="AL1236" s="344">
        <f t="shared" si="503"/>
        <v>0</v>
      </c>
      <c r="AM1236" s="344">
        <f t="shared" si="503"/>
        <v>0</v>
      </c>
      <c r="AN1236" s="344">
        <f t="shared" si="503"/>
        <v>0</v>
      </c>
      <c r="AO1236" s="344">
        <f t="shared" si="503"/>
        <v>0</v>
      </c>
      <c r="AP1236" s="344">
        <f t="shared" si="503"/>
        <v>0</v>
      </c>
      <c r="AQ1236" s="344">
        <f t="shared" si="503"/>
        <v>0</v>
      </c>
      <c r="AR1236" s="344">
        <f t="shared" si="503"/>
        <v>0</v>
      </c>
    </row>
    <row r="1237" spans="8:44" x14ac:dyDescent="0.25">
      <c r="H1237" s="17" t="str">
        <f t="shared" si="499"/>
        <v>DIC5</v>
      </c>
      <c r="I1237" s="24"/>
      <c r="J1237" s="24"/>
      <c r="K1237" s="359"/>
      <c r="L1237" s="230" t="s">
        <v>831</v>
      </c>
      <c r="M1237" s="21">
        <f>+SUM(M1238:M1240)</f>
        <v>0.73408618936161696</v>
      </c>
      <c r="N1237" s="21">
        <f t="shared" ref="N1237:AR1237" si="504">+SUM(N1238:N1240)</f>
        <v>0.59320181882106504</v>
      </c>
      <c r="O1237" s="21">
        <f t="shared" si="504"/>
        <v>0.46444457492948998</v>
      </c>
      <c r="P1237" s="21">
        <f t="shared" si="504"/>
        <v>0.54238420429190404</v>
      </c>
      <c r="Q1237" s="21">
        <f t="shared" si="504"/>
        <v>0.51697539702732298</v>
      </c>
      <c r="R1237" s="21">
        <f t="shared" si="504"/>
        <v>0</v>
      </c>
      <c r="S1237" s="21">
        <f t="shared" si="504"/>
        <v>0</v>
      </c>
      <c r="T1237" s="21">
        <f t="shared" si="504"/>
        <v>0</v>
      </c>
      <c r="U1237" s="21">
        <f t="shared" si="504"/>
        <v>0</v>
      </c>
      <c r="V1237" s="21">
        <f t="shared" si="504"/>
        <v>0</v>
      </c>
      <c r="W1237" s="21">
        <f t="shared" si="504"/>
        <v>0</v>
      </c>
      <c r="X1237" s="21">
        <f t="shared" si="504"/>
        <v>0</v>
      </c>
      <c r="Y1237" s="21">
        <f t="shared" si="504"/>
        <v>0</v>
      </c>
      <c r="Z1237" s="21">
        <f t="shared" si="504"/>
        <v>0</v>
      </c>
      <c r="AA1237" s="21">
        <f t="shared" si="504"/>
        <v>0</v>
      </c>
      <c r="AB1237" s="21">
        <f t="shared" si="504"/>
        <v>0</v>
      </c>
      <c r="AC1237" s="21">
        <f t="shared" si="504"/>
        <v>0</v>
      </c>
      <c r="AD1237" s="21">
        <f t="shared" si="504"/>
        <v>0</v>
      </c>
      <c r="AE1237" s="21">
        <f t="shared" si="504"/>
        <v>0</v>
      </c>
      <c r="AF1237" s="21">
        <f t="shared" si="504"/>
        <v>0</v>
      </c>
      <c r="AG1237" s="21">
        <f t="shared" si="504"/>
        <v>0</v>
      </c>
      <c r="AH1237" s="21">
        <f t="shared" si="504"/>
        <v>0</v>
      </c>
      <c r="AI1237" s="21">
        <f t="shared" si="504"/>
        <v>0</v>
      </c>
      <c r="AJ1237" s="21">
        <f t="shared" si="504"/>
        <v>0</v>
      </c>
      <c r="AK1237" s="21">
        <f t="shared" si="504"/>
        <v>0</v>
      </c>
      <c r="AL1237" s="21">
        <f t="shared" si="504"/>
        <v>0</v>
      </c>
      <c r="AM1237" s="21">
        <f t="shared" si="504"/>
        <v>0</v>
      </c>
      <c r="AN1237" s="21">
        <f t="shared" si="504"/>
        <v>0</v>
      </c>
      <c r="AO1237" s="21">
        <f t="shared" si="504"/>
        <v>0</v>
      </c>
      <c r="AP1237" s="21">
        <f t="shared" si="504"/>
        <v>0</v>
      </c>
      <c r="AQ1237" s="21">
        <f t="shared" si="504"/>
        <v>0</v>
      </c>
      <c r="AR1237" s="21">
        <f t="shared" si="504"/>
        <v>0</v>
      </c>
    </row>
    <row r="1238" spans="8:44" x14ac:dyDescent="0.25">
      <c r="H1238" s="17" t="str">
        <f t="shared" si="499"/>
        <v>DIC5</v>
      </c>
      <c r="I1238" s="24"/>
      <c r="J1238" s="24" t="s">
        <v>78</v>
      </c>
      <c r="K1238" s="359" t="s">
        <v>201</v>
      </c>
      <c r="L1238" s="316" t="s">
        <v>750</v>
      </c>
      <c r="M1238" s="21">
        <f>+SUMIFS(Resultados_Dic3!H$3:H$99980,Resultados_Dic3!$F$3:$F$99980,Produccion_UO!$K1238,Resultados_Dic3!$D$3:$D$99980,Produccion_UO!$K$1485,Resultados_Dic3!$E$3:$E$99980,Produccion_UO!$J1238,Resultados_Dic3!$A$3:$A$99980,Produccion_UO!$H1238)*$J$1223</f>
        <v>0.73408618936161696</v>
      </c>
      <c r="N1238" s="21">
        <f>+SUMIFS(Resultados_Dic3!I$3:I$99980,Resultados_Dic3!$F$3:$F$99980,Produccion_UO!$K1238,Resultados_Dic3!$D$3:$D$99980,Produccion_UO!$K$1485,Resultados_Dic3!$E$3:$E$99980,Produccion_UO!$J1238,Resultados_Dic3!$A$3:$A$99980,Produccion_UO!$H1238)*$J$1223</f>
        <v>0.59320181882106504</v>
      </c>
      <c r="O1238" s="21">
        <f>+SUMIFS(Resultados_Dic3!J$3:J$99980,Resultados_Dic3!$F$3:$F$99980,Produccion_UO!$K1238,Resultados_Dic3!$D$3:$D$99980,Produccion_UO!$K$1485,Resultados_Dic3!$E$3:$E$99980,Produccion_UO!$J1238,Resultados_Dic3!$A$3:$A$99980,Produccion_UO!$H1238)*$J$1223</f>
        <v>0.46444457492948998</v>
      </c>
      <c r="P1238" s="21">
        <f>+SUMIFS(Resultados_Dic3!K$3:K$99980,Resultados_Dic3!$F$3:$F$99980,Produccion_UO!$K1238,Resultados_Dic3!$D$3:$D$99980,Produccion_UO!$K$1485,Resultados_Dic3!$E$3:$E$99980,Produccion_UO!$J1238,Resultados_Dic3!$A$3:$A$99980,Produccion_UO!$H1238)*$J$1223</f>
        <v>0.54238420429190404</v>
      </c>
      <c r="Q1238" s="21">
        <f>+SUMIFS(Resultados_Dic3!L$3:L$99980,Resultados_Dic3!$F$3:$F$99980,Produccion_UO!$K1238,Resultados_Dic3!$D$3:$D$99980,Produccion_UO!$K$1485,Resultados_Dic3!$E$3:$E$99980,Produccion_UO!$J1238,Resultados_Dic3!$A$3:$A$99980,Produccion_UO!$H1238)*$J$1223</f>
        <v>0.51697539702732298</v>
      </c>
      <c r="R1238" s="21">
        <f>+SUMIFS(Resultados_Dic3!M$3:M$99980,Resultados_Dic3!$F$3:$F$99980,Produccion_UO!$K1238,Resultados_Dic3!$D$3:$D$99980,Produccion_UO!$K$1485,Resultados_Dic3!$E$3:$E$99980,Produccion_UO!$J1238,Resultados_Dic3!$A$3:$A$99980,Produccion_UO!$H1238)*$J$1223</f>
        <v>0</v>
      </c>
      <c r="S1238" s="21">
        <f>+SUMIFS(Resultados_Dic3!N$3:N$99980,Resultados_Dic3!$F$3:$F$99980,Produccion_UO!$K1238,Resultados_Dic3!$D$3:$D$99980,Produccion_UO!$K$1485,Resultados_Dic3!$E$3:$E$99980,Produccion_UO!$J1238,Resultados_Dic3!$A$3:$A$99980,Produccion_UO!$H1238)*$J$1223</f>
        <v>0</v>
      </c>
      <c r="T1238" s="21">
        <f>+SUMIFS(Resultados_Dic3!O$3:O$99980,Resultados_Dic3!$F$3:$F$99980,Produccion_UO!$K1238,Resultados_Dic3!$D$3:$D$99980,Produccion_UO!$K$1485,Resultados_Dic3!$E$3:$E$99980,Produccion_UO!$J1238,Resultados_Dic3!$A$3:$A$99980,Produccion_UO!$H1238)*$J$1223</f>
        <v>0</v>
      </c>
      <c r="U1238" s="21">
        <f>+SUMIFS(Resultados_Dic3!P$3:P$99980,Resultados_Dic3!$F$3:$F$99980,Produccion_UO!$K1238,Resultados_Dic3!$D$3:$D$99980,Produccion_UO!$K$1485,Resultados_Dic3!$E$3:$E$99980,Produccion_UO!$J1238,Resultados_Dic3!$A$3:$A$99980,Produccion_UO!$H1238)*$J$1223</f>
        <v>0</v>
      </c>
      <c r="V1238" s="21">
        <f>+SUMIFS(Resultados_Dic3!Q$3:Q$99980,Resultados_Dic3!$F$3:$F$99980,Produccion_UO!$K1238,Resultados_Dic3!$D$3:$D$99980,Produccion_UO!$K$1485,Resultados_Dic3!$E$3:$E$99980,Produccion_UO!$J1238,Resultados_Dic3!$A$3:$A$99980,Produccion_UO!$H1238)*$J$1223</f>
        <v>0</v>
      </c>
      <c r="W1238" s="21">
        <f>+SUMIFS(Resultados_Dic3!R$3:R$99980,Resultados_Dic3!$F$3:$F$99980,Produccion_UO!$K1238,Resultados_Dic3!$D$3:$D$99980,Produccion_UO!$K$1485,Resultados_Dic3!$E$3:$E$99980,Produccion_UO!$J1238,Resultados_Dic3!$A$3:$A$99980,Produccion_UO!$H1238)*$J$1223</f>
        <v>0</v>
      </c>
      <c r="X1238" s="21">
        <f>+SUMIFS(Resultados_Dic3!S$3:S$99980,Resultados_Dic3!$F$3:$F$99980,Produccion_UO!$K1238,Resultados_Dic3!$D$3:$D$99980,Produccion_UO!$K$1485,Resultados_Dic3!$E$3:$E$99980,Produccion_UO!$J1238,Resultados_Dic3!$A$3:$A$99980,Produccion_UO!$H1238)*$J$1223</f>
        <v>0</v>
      </c>
      <c r="Y1238" s="21">
        <f>+SUMIFS(Resultados_Dic3!T$3:T$99980,Resultados_Dic3!$F$3:$F$99980,Produccion_UO!$K1238,Resultados_Dic3!$D$3:$D$99980,Produccion_UO!$K$1485,Resultados_Dic3!$E$3:$E$99980,Produccion_UO!$J1238,Resultados_Dic3!$A$3:$A$99980,Produccion_UO!$H1238)*$J$1223</f>
        <v>0</v>
      </c>
      <c r="Z1238" s="21">
        <f>+SUMIFS(Resultados_Dic3!U$3:U$99980,Resultados_Dic3!$F$3:$F$99980,Produccion_UO!$K1238,Resultados_Dic3!$D$3:$D$99980,Produccion_UO!$K$1485,Resultados_Dic3!$E$3:$E$99980,Produccion_UO!$J1238,Resultados_Dic3!$A$3:$A$99980,Produccion_UO!$H1238)*$J$1223</f>
        <v>0</v>
      </c>
      <c r="AA1238" s="21">
        <f>+SUMIFS(Resultados_Dic3!V$3:V$99980,Resultados_Dic3!$F$3:$F$99980,Produccion_UO!$K1238,Resultados_Dic3!$D$3:$D$99980,Produccion_UO!$K$1485,Resultados_Dic3!$E$3:$E$99980,Produccion_UO!$J1238,Resultados_Dic3!$A$3:$A$99980,Produccion_UO!$H1238)*$J$1223</f>
        <v>0</v>
      </c>
      <c r="AB1238" s="21">
        <f>+SUMIFS(Resultados_Dic3!W$3:W$99980,Resultados_Dic3!$F$3:$F$99980,Produccion_UO!$K1238,Resultados_Dic3!$D$3:$D$99980,Produccion_UO!$K$1485,Resultados_Dic3!$E$3:$E$99980,Produccion_UO!$J1238,Resultados_Dic3!$A$3:$A$99980,Produccion_UO!$H1238)*$J$1223</f>
        <v>0</v>
      </c>
      <c r="AC1238" s="21">
        <f>+SUMIFS(Resultados_Dic3!X$3:X$99980,Resultados_Dic3!$F$3:$F$99980,Produccion_UO!$K1238,Resultados_Dic3!$D$3:$D$99980,Produccion_UO!$K$1485,Resultados_Dic3!$E$3:$E$99980,Produccion_UO!$J1238,Resultados_Dic3!$A$3:$A$99980,Produccion_UO!$H1238)*$J$1223</f>
        <v>0</v>
      </c>
      <c r="AD1238" s="21">
        <f>+SUMIFS(Resultados_Dic3!Y$3:Y$99980,Resultados_Dic3!$F$3:$F$99980,Produccion_UO!$K1238,Resultados_Dic3!$D$3:$D$99980,Produccion_UO!$K$1485,Resultados_Dic3!$E$3:$E$99980,Produccion_UO!$J1238,Resultados_Dic3!$A$3:$A$99980,Produccion_UO!$H1238)*$J$1223</f>
        <v>0</v>
      </c>
      <c r="AE1238" s="21">
        <f>+SUMIFS(Resultados_Dic3!Z$3:Z$99980,Resultados_Dic3!$F$3:$F$99980,Produccion_UO!$K1238,Resultados_Dic3!$D$3:$D$99980,Produccion_UO!$K$1485,Resultados_Dic3!$E$3:$E$99980,Produccion_UO!$J1238,Resultados_Dic3!$A$3:$A$99980,Produccion_UO!$H1238)*$J$1223</f>
        <v>0</v>
      </c>
      <c r="AF1238" s="21">
        <f>+SUMIFS(Resultados_Dic3!AA$3:AA$99980,Resultados_Dic3!$F$3:$F$99980,Produccion_UO!$K1238,Resultados_Dic3!$D$3:$D$99980,Produccion_UO!$K$1485,Resultados_Dic3!$E$3:$E$99980,Produccion_UO!$J1238,Resultados_Dic3!$A$3:$A$99980,Produccion_UO!$H1238)*$J$1223</f>
        <v>0</v>
      </c>
      <c r="AG1238" s="21">
        <f>+SUMIFS(Resultados_Dic3!AB$3:AB$99980,Resultados_Dic3!$F$3:$F$99980,Produccion_UO!$K1238,Resultados_Dic3!$D$3:$D$99980,Produccion_UO!$K$1485,Resultados_Dic3!$E$3:$E$99980,Produccion_UO!$J1238,Resultados_Dic3!$A$3:$A$99980,Produccion_UO!$H1238)*$J$1223</f>
        <v>0</v>
      </c>
      <c r="AH1238" s="21">
        <f>+SUMIFS(Resultados_Dic3!AC$3:AC$99980,Resultados_Dic3!$F$3:$F$99980,Produccion_UO!$K1238,Resultados_Dic3!$D$3:$D$99980,Produccion_UO!$K$1485,Resultados_Dic3!$E$3:$E$99980,Produccion_UO!$J1238,Resultados_Dic3!$A$3:$A$99980,Produccion_UO!$H1238)*$J$1223</f>
        <v>0</v>
      </c>
      <c r="AI1238" s="21">
        <f>+SUMIFS(Resultados_Dic3!AD$3:AD$99980,Resultados_Dic3!$F$3:$F$99980,Produccion_UO!$K1238,Resultados_Dic3!$D$3:$D$99980,Produccion_UO!$K$1485,Resultados_Dic3!$E$3:$E$99980,Produccion_UO!$J1238,Resultados_Dic3!$A$3:$A$99980,Produccion_UO!$H1238)*$J$1223</f>
        <v>0</v>
      </c>
      <c r="AJ1238" s="21">
        <f>+SUMIFS(Resultados_Dic3!AE$3:AE$99980,Resultados_Dic3!$F$3:$F$99980,Produccion_UO!$K1238,Resultados_Dic3!$D$3:$D$99980,Produccion_UO!$K$1485,Resultados_Dic3!$E$3:$E$99980,Produccion_UO!$J1238,Resultados_Dic3!$A$3:$A$99980,Produccion_UO!$H1238)*$J$1223</f>
        <v>0</v>
      </c>
      <c r="AK1238" s="21">
        <f>+SUMIFS(Resultados_Dic3!AF$3:AF$99980,Resultados_Dic3!$F$3:$F$99980,Produccion_UO!$K1238,Resultados_Dic3!$D$3:$D$99980,Produccion_UO!$K$1485,Resultados_Dic3!$E$3:$E$99980,Produccion_UO!$J1238,Resultados_Dic3!$A$3:$A$99980,Produccion_UO!$H1238)*$J$1223</f>
        <v>0</v>
      </c>
      <c r="AL1238" s="21">
        <f>+SUMIFS(Resultados_Dic3!AG$3:AG$99980,Resultados_Dic3!$F$3:$F$99980,Produccion_UO!$K1238,Resultados_Dic3!$D$3:$D$99980,Produccion_UO!$K$1485,Resultados_Dic3!$E$3:$E$99980,Produccion_UO!$J1238,Resultados_Dic3!$A$3:$A$99980,Produccion_UO!$H1238)*$J$1223</f>
        <v>0</v>
      </c>
      <c r="AM1238" s="21">
        <f>+SUMIFS(Resultados_Dic3!AH$3:AH$99980,Resultados_Dic3!$F$3:$F$99980,Produccion_UO!$K1238,Resultados_Dic3!$D$3:$D$99980,Produccion_UO!$K$1485,Resultados_Dic3!$E$3:$E$99980,Produccion_UO!$J1238,Resultados_Dic3!$A$3:$A$99980,Produccion_UO!$H1238)*$J$1223</f>
        <v>0</v>
      </c>
      <c r="AN1238" s="21">
        <f>+SUMIFS(Resultados_Dic3!AI$3:AI$99980,Resultados_Dic3!$F$3:$F$99980,Produccion_UO!$K1238,Resultados_Dic3!$D$3:$D$99980,Produccion_UO!$K$1485,Resultados_Dic3!$E$3:$E$99980,Produccion_UO!$J1238,Resultados_Dic3!$A$3:$A$99980,Produccion_UO!$H1238)*$J$1223</f>
        <v>0</v>
      </c>
      <c r="AO1238" s="21">
        <f>+SUMIFS(Resultados_Dic3!AJ$3:AJ$99980,Resultados_Dic3!$F$3:$F$99980,Produccion_UO!$K1238,Resultados_Dic3!$D$3:$D$99980,Produccion_UO!$K$1485,Resultados_Dic3!$E$3:$E$99980,Produccion_UO!$J1238,Resultados_Dic3!$A$3:$A$99980,Produccion_UO!$H1238)*$J$1223</f>
        <v>0</v>
      </c>
      <c r="AP1238" s="21">
        <f>+SUMIFS(Resultados_Dic3!AK$3:AK$99980,Resultados_Dic3!$F$3:$F$99980,Produccion_UO!$K1238,Resultados_Dic3!$D$3:$D$99980,Produccion_UO!$K$1485,Resultados_Dic3!$E$3:$E$99980,Produccion_UO!$J1238,Resultados_Dic3!$A$3:$A$99980,Produccion_UO!$H1238)*$J$1223</f>
        <v>0</v>
      </c>
      <c r="AQ1238" s="21">
        <f>+SUMIFS(Resultados_Dic3!AL$3:AL$99980,Resultados_Dic3!$F$3:$F$99980,Produccion_UO!$K1238,Resultados_Dic3!$D$3:$D$99980,Produccion_UO!$K$1485,Resultados_Dic3!$E$3:$E$99980,Produccion_UO!$J1238,Resultados_Dic3!$A$3:$A$99980,Produccion_UO!$H1238)*$J$1223</f>
        <v>0</v>
      </c>
      <c r="AR1238" s="21">
        <f>+SUMIFS(Resultados_Dic3!AM$3:AM$99980,Resultados_Dic3!$F$3:$F$99980,Produccion_UO!$K1238,Resultados_Dic3!$D$3:$D$99980,Produccion_UO!$K$1485,Resultados_Dic3!$E$3:$E$99980,Produccion_UO!$J1238,Resultados_Dic3!$A$3:$A$99980,Produccion_UO!$H1238)*$J$1223</f>
        <v>0</v>
      </c>
    </row>
    <row r="1239" spans="8:44" x14ac:dyDescent="0.25">
      <c r="H1239" s="17" t="str">
        <f t="shared" si="499"/>
        <v>DIC5</v>
      </c>
      <c r="I1239" s="24"/>
      <c r="J1239" s="24" t="s">
        <v>78</v>
      </c>
      <c r="K1239" s="359" t="s">
        <v>452</v>
      </c>
      <c r="L1239" s="316" t="s">
        <v>746</v>
      </c>
      <c r="M1239" s="21">
        <f>+SUMIFS(Resultados_Dic3!H$3:H$99980,Resultados_Dic3!$F$3:$F$99980,Produccion_UO!$K1239,Resultados_Dic3!$D$3:$D$99980,Produccion_UO!$K$1485,Resultados_Dic3!$E$3:$E$99980,Produccion_UO!$J1239,Resultados_Dic3!$A$3:$A$99980,Produccion_UO!$H1239)*$J$1223</f>
        <v>0</v>
      </c>
      <c r="N1239" s="21">
        <f>+SUMIFS(Resultados_Dic3!I$3:I$99980,Resultados_Dic3!$F$3:$F$99980,Produccion_UO!$K1239,Resultados_Dic3!$D$3:$D$99980,Produccion_UO!$K$1485,Resultados_Dic3!$E$3:$E$99980,Produccion_UO!$J1239,Resultados_Dic3!$A$3:$A$99980,Produccion_UO!$H1239)*$J$1223</f>
        <v>0</v>
      </c>
      <c r="O1239" s="21">
        <f>+SUMIFS(Resultados_Dic3!J$3:J$99980,Resultados_Dic3!$F$3:$F$99980,Produccion_UO!$K1239,Resultados_Dic3!$D$3:$D$99980,Produccion_UO!$K$1485,Resultados_Dic3!$E$3:$E$99980,Produccion_UO!$J1239,Resultados_Dic3!$A$3:$A$99980,Produccion_UO!$H1239)*$J$1223</f>
        <v>0</v>
      </c>
      <c r="P1239" s="21">
        <f>+SUMIFS(Resultados_Dic3!K$3:K$99980,Resultados_Dic3!$F$3:$F$99980,Produccion_UO!$K1239,Resultados_Dic3!$D$3:$D$99980,Produccion_UO!$K$1485,Resultados_Dic3!$E$3:$E$99980,Produccion_UO!$J1239,Resultados_Dic3!$A$3:$A$99980,Produccion_UO!$H1239)*$J$1223</f>
        <v>0</v>
      </c>
      <c r="Q1239" s="21">
        <f>+SUMIFS(Resultados_Dic3!L$3:L$99980,Resultados_Dic3!$F$3:$F$99980,Produccion_UO!$K1239,Resultados_Dic3!$D$3:$D$99980,Produccion_UO!$K$1485,Resultados_Dic3!$E$3:$E$99980,Produccion_UO!$J1239,Resultados_Dic3!$A$3:$A$99980,Produccion_UO!$H1239)*$J$1223</f>
        <v>0</v>
      </c>
      <c r="R1239" s="21">
        <f>+SUMIFS(Resultados_Dic3!M$3:M$99980,Resultados_Dic3!$F$3:$F$99980,Produccion_UO!$K1239,Resultados_Dic3!$D$3:$D$99980,Produccion_UO!$K$1485,Resultados_Dic3!$E$3:$E$99980,Produccion_UO!$J1239,Resultados_Dic3!$A$3:$A$99980,Produccion_UO!$H1239)*$J$1223</f>
        <v>0</v>
      </c>
      <c r="S1239" s="21">
        <f>+SUMIFS(Resultados_Dic3!N$3:N$99980,Resultados_Dic3!$F$3:$F$99980,Produccion_UO!$K1239,Resultados_Dic3!$D$3:$D$99980,Produccion_UO!$K$1485,Resultados_Dic3!$E$3:$E$99980,Produccion_UO!$J1239,Resultados_Dic3!$A$3:$A$99980,Produccion_UO!$H1239)*$J$1223</f>
        <v>0</v>
      </c>
      <c r="T1239" s="21">
        <f>+SUMIFS(Resultados_Dic3!O$3:O$99980,Resultados_Dic3!$F$3:$F$99980,Produccion_UO!$K1239,Resultados_Dic3!$D$3:$D$99980,Produccion_UO!$K$1485,Resultados_Dic3!$E$3:$E$99980,Produccion_UO!$J1239,Resultados_Dic3!$A$3:$A$99980,Produccion_UO!$H1239)*$J$1223</f>
        <v>0</v>
      </c>
      <c r="U1239" s="21">
        <f>+SUMIFS(Resultados_Dic3!P$3:P$99980,Resultados_Dic3!$F$3:$F$99980,Produccion_UO!$K1239,Resultados_Dic3!$D$3:$D$99980,Produccion_UO!$K$1485,Resultados_Dic3!$E$3:$E$99980,Produccion_UO!$J1239,Resultados_Dic3!$A$3:$A$99980,Produccion_UO!$H1239)*$J$1223</f>
        <v>0</v>
      </c>
      <c r="V1239" s="21">
        <f>+SUMIFS(Resultados_Dic3!Q$3:Q$99980,Resultados_Dic3!$F$3:$F$99980,Produccion_UO!$K1239,Resultados_Dic3!$D$3:$D$99980,Produccion_UO!$K$1485,Resultados_Dic3!$E$3:$E$99980,Produccion_UO!$J1239,Resultados_Dic3!$A$3:$A$99980,Produccion_UO!$H1239)*$J$1223</f>
        <v>0</v>
      </c>
      <c r="W1239" s="21">
        <f>+SUMIFS(Resultados_Dic3!R$3:R$99980,Resultados_Dic3!$F$3:$F$99980,Produccion_UO!$K1239,Resultados_Dic3!$D$3:$D$99980,Produccion_UO!$K$1485,Resultados_Dic3!$E$3:$E$99980,Produccion_UO!$J1239,Resultados_Dic3!$A$3:$A$99980,Produccion_UO!$H1239)*$J$1223</f>
        <v>0</v>
      </c>
      <c r="X1239" s="21">
        <f>+SUMIFS(Resultados_Dic3!S$3:S$99980,Resultados_Dic3!$F$3:$F$99980,Produccion_UO!$K1239,Resultados_Dic3!$D$3:$D$99980,Produccion_UO!$K$1485,Resultados_Dic3!$E$3:$E$99980,Produccion_UO!$J1239,Resultados_Dic3!$A$3:$A$99980,Produccion_UO!$H1239)*$J$1223</f>
        <v>0</v>
      </c>
      <c r="Y1239" s="21">
        <f>+SUMIFS(Resultados_Dic3!T$3:T$99980,Resultados_Dic3!$F$3:$F$99980,Produccion_UO!$K1239,Resultados_Dic3!$D$3:$D$99980,Produccion_UO!$K$1485,Resultados_Dic3!$E$3:$E$99980,Produccion_UO!$J1239,Resultados_Dic3!$A$3:$A$99980,Produccion_UO!$H1239)*$J$1223</f>
        <v>0</v>
      </c>
      <c r="Z1239" s="21">
        <f>+SUMIFS(Resultados_Dic3!U$3:U$99980,Resultados_Dic3!$F$3:$F$99980,Produccion_UO!$K1239,Resultados_Dic3!$D$3:$D$99980,Produccion_UO!$K$1485,Resultados_Dic3!$E$3:$E$99980,Produccion_UO!$J1239,Resultados_Dic3!$A$3:$A$99980,Produccion_UO!$H1239)*$J$1223</f>
        <v>0</v>
      </c>
      <c r="AA1239" s="21">
        <f>+SUMIFS(Resultados_Dic3!V$3:V$99980,Resultados_Dic3!$F$3:$F$99980,Produccion_UO!$K1239,Resultados_Dic3!$D$3:$D$99980,Produccion_UO!$K$1485,Resultados_Dic3!$E$3:$E$99980,Produccion_UO!$J1239,Resultados_Dic3!$A$3:$A$99980,Produccion_UO!$H1239)*$J$1223</f>
        <v>0</v>
      </c>
      <c r="AB1239" s="21">
        <f>+SUMIFS(Resultados_Dic3!W$3:W$99980,Resultados_Dic3!$F$3:$F$99980,Produccion_UO!$K1239,Resultados_Dic3!$D$3:$D$99980,Produccion_UO!$K$1485,Resultados_Dic3!$E$3:$E$99980,Produccion_UO!$J1239,Resultados_Dic3!$A$3:$A$99980,Produccion_UO!$H1239)*$J$1223</f>
        <v>0</v>
      </c>
      <c r="AC1239" s="21">
        <f>+SUMIFS(Resultados_Dic3!X$3:X$99980,Resultados_Dic3!$F$3:$F$99980,Produccion_UO!$K1239,Resultados_Dic3!$D$3:$D$99980,Produccion_UO!$K$1485,Resultados_Dic3!$E$3:$E$99980,Produccion_UO!$J1239,Resultados_Dic3!$A$3:$A$99980,Produccion_UO!$H1239)*$J$1223</f>
        <v>0</v>
      </c>
      <c r="AD1239" s="21">
        <f>+SUMIFS(Resultados_Dic3!Y$3:Y$99980,Resultados_Dic3!$F$3:$F$99980,Produccion_UO!$K1239,Resultados_Dic3!$D$3:$D$99980,Produccion_UO!$K$1485,Resultados_Dic3!$E$3:$E$99980,Produccion_UO!$J1239,Resultados_Dic3!$A$3:$A$99980,Produccion_UO!$H1239)*$J$1223</f>
        <v>0</v>
      </c>
      <c r="AE1239" s="21">
        <f>+SUMIFS(Resultados_Dic3!Z$3:Z$99980,Resultados_Dic3!$F$3:$F$99980,Produccion_UO!$K1239,Resultados_Dic3!$D$3:$D$99980,Produccion_UO!$K$1485,Resultados_Dic3!$E$3:$E$99980,Produccion_UO!$J1239,Resultados_Dic3!$A$3:$A$99980,Produccion_UO!$H1239)*$J$1223</f>
        <v>0</v>
      </c>
      <c r="AF1239" s="21">
        <f>+SUMIFS(Resultados_Dic3!AA$3:AA$99980,Resultados_Dic3!$F$3:$F$99980,Produccion_UO!$K1239,Resultados_Dic3!$D$3:$D$99980,Produccion_UO!$K$1485,Resultados_Dic3!$E$3:$E$99980,Produccion_UO!$J1239,Resultados_Dic3!$A$3:$A$99980,Produccion_UO!$H1239)*$J$1223</f>
        <v>0</v>
      </c>
      <c r="AG1239" s="21">
        <f>+SUMIFS(Resultados_Dic3!AB$3:AB$99980,Resultados_Dic3!$F$3:$F$99980,Produccion_UO!$K1239,Resultados_Dic3!$D$3:$D$99980,Produccion_UO!$K$1485,Resultados_Dic3!$E$3:$E$99980,Produccion_UO!$J1239,Resultados_Dic3!$A$3:$A$99980,Produccion_UO!$H1239)*$J$1223</f>
        <v>0</v>
      </c>
      <c r="AH1239" s="21">
        <f>+SUMIFS(Resultados_Dic3!AC$3:AC$99980,Resultados_Dic3!$F$3:$F$99980,Produccion_UO!$K1239,Resultados_Dic3!$D$3:$D$99980,Produccion_UO!$K$1485,Resultados_Dic3!$E$3:$E$99980,Produccion_UO!$J1239,Resultados_Dic3!$A$3:$A$99980,Produccion_UO!$H1239)*$J$1223</f>
        <v>0</v>
      </c>
      <c r="AI1239" s="21">
        <f>+SUMIFS(Resultados_Dic3!AD$3:AD$99980,Resultados_Dic3!$F$3:$F$99980,Produccion_UO!$K1239,Resultados_Dic3!$D$3:$D$99980,Produccion_UO!$K$1485,Resultados_Dic3!$E$3:$E$99980,Produccion_UO!$J1239,Resultados_Dic3!$A$3:$A$99980,Produccion_UO!$H1239)*$J$1223</f>
        <v>0</v>
      </c>
      <c r="AJ1239" s="21">
        <f>+SUMIFS(Resultados_Dic3!AE$3:AE$99980,Resultados_Dic3!$F$3:$F$99980,Produccion_UO!$K1239,Resultados_Dic3!$D$3:$D$99980,Produccion_UO!$K$1485,Resultados_Dic3!$E$3:$E$99980,Produccion_UO!$J1239,Resultados_Dic3!$A$3:$A$99980,Produccion_UO!$H1239)*$J$1223</f>
        <v>0</v>
      </c>
      <c r="AK1239" s="21">
        <f>+SUMIFS(Resultados_Dic3!AF$3:AF$99980,Resultados_Dic3!$F$3:$F$99980,Produccion_UO!$K1239,Resultados_Dic3!$D$3:$D$99980,Produccion_UO!$K$1485,Resultados_Dic3!$E$3:$E$99980,Produccion_UO!$J1239,Resultados_Dic3!$A$3:$A$99980,Produccion_UO!$H1239)*$J$1223</f>
        <v>0</v>
      </c>
      <c r="AL1239" s="21">
        <f>+SUMIFS(Resultados_Dic3!AG$3:AG$99980,Resultados_Dic3!$F$3:$F$99980,Produccion_UO!$K1239,Resultados_Dic3!$D$3:$D$99980,Produccion_UO!$K$1485,Resultados_Dic3!$E$3:$E$99980,Produccion_UO!$J1239,Resultados_Dic3!$A$3:$A$99980,Produccion_UO!$H1239)*$J$1223</f>
        <v>0</v>
      </c>
      <c r="AM1239" s="21">
        <f>+SUMIFS(Resultados_Dic3!AH$3:AH$99980,Resultados_Dic3!$F$3:$F$99980,Produccion_UO!$K1239,Resultados_Dic3!$D$3:$D$99980,Produccion_UO!$K$1485,Resultados_Dic3!$E$3:$E$99980,Produccion_UO!$J1239,Resultados_Dic3!$A$3:$A$99980,Produccion_UO!$H1239)*$J$1223</f>
        <v>0</v>
      </c>
      <c r="AN1239" s="21">
        <f>+SUMIFS(Resultados_Dic3!AI$3:AI$99980,Resultados_Dic3!$F$3:$F$99980,Produccion_UO!$K1239,Resultados_Dic3!$D$3:$D$99980,Produccion_UO!$K$1485,Resultados_Dic3!$E$3:$E$99980,Produccion_UO!$J1239,Resultados_Dic3!$A$3:$A$99980,Produccion_UO!$H1239)*$J$1223</f>
        <v>0</v>
      </c>
      <c r="AO1239" s="21">
        <f>+SUMIFS(Resultados_Dic3!AJ$3:AJ$99980,Resultados_Dic3!$F$3:$F$99980,Produccion_UO!$K1239,Resultados_Dic3!$D$3:$D$99980,Produccion_UO!$K$1485,Resultados_Dic3!$E$3:$E$99980,Produccion_UO!$J1239,Resultados_Dic3!$A$3:$A$99980,Produccion_UO!$H1239)*$J$1223</f>
        <v>0</v>
      </c>
      <c r="AP1239" s="21">
        <f>+SUMIFS(Resultados_Dic3!AK$3:AK$99980,Resultados_Dic3!$F$3:$F$99980,Produccion_UO!$K1239,Resultados_Dic3!$D$3:$D$99980,Produccion_UO!$K$1485,Resultados_Dic3!$E$3:$E$99980,Produccion_UO!$J1239,Resultados_Dic3!$A$3:$A$99980,Produccion_UO!$H1239)*$J$1223</f>
        <v>0</v>
      </c>
      <c r="AQ1239" s="21">
        <f>+SUMIFS(Resultados_Dic3!AL$3:AL$99980,Resultados_Dic3!$F$3:$F$99980,Produccion_UO!$K1239,Resultados_Dic3!$D$3:$D$99980,Produccion_UO!$K$1485,Resultados_Dic3!$E$3:$E$99980,Produccion_UO!$J1239,Resultados_Dic3!$A$3:$A$99980,Produccion_UO!$H1239)*$J$1223</f>
        <v>0</v>
      </c>
      <c r="AR1239" s="21">
        <f>+SUMIFS(Resultados_Dic3!AM$3:AM$99980,Resultados_Dic3!$F$3:$F$99980,Produccion_UO!$K1239,Resultados_Dic3!$D$3:$D$99980,Produccion_UO!$K$1485,Resultados_Dic3!$E$3:$E$99980,Produccion_UO!$J1239,Resultados_Dic3!$A$3:$A$99980,Produccion_UO!$H1239)*$J$1223</f>
        <v>0</v>
      </c>
    </row>
    <row r="1240" spans="8:44" x14ac:dyDescent="0.25">
      <c r="H1240" s="17" t="str">
        <f t="shared" si="499"/>
        <v>DIC5</v>
      </c>
      <c r="I1240" s="24"/>
      <c r="J1240" s="24" t="s">
        <v>78</v>
      </c>
      <c r="K1240" s="359" t="s">
        <v>451</v>
      </c>
      <c r="L1240" s="316" t="s">
        <v>794</v>
      </c>
      <c r="M1240" s="21">
        <f>+SUMIFS(Resultados_Dic3!H$3:H$99980,Resultados_Dic3!$F$3:$F$99980,Produccion_UO!$K1240,Resultados_Dic3!$D$3:$D$99980,Produccion_UO!$K$1485,Resultados_Dic3!$E$3:$E$99980,Produccion_UO!$J1240,Resultados_Dic3!$A$3:$A$99980,Produccion_UO!$H1240)*$J$1223</f>
        <v>0</v>
      </c>
      <c r="N1240" s="21">
        <f>+SUMIFS(Resultados_Dic3!I$3:I$99980,Resultados_Dic3!$F$3:$F$99980,Produccion_UO!$K1240,Resultados_Dic3!$D$3:$D$99980,Produccion_UO!$K$1485,Resultados_Dic3!$E$3:$E$99980,Produccion_UO!$J1240,Resultados_Dic3!$A$3:$A$99980,Produccion_UO!$H1240)*$J$1223</f>
        <v>0</v>
      </c>
      <c r="O1240" s="21">
        <f>+SUMIFS(Resultados_Dic3!J$3:J$99980,Resultados_Dic3!$F$3:$F$99980,Produccion_UO!$K1240,Resultados_Dic3!$D$3:$D$99980,Produccion_UO!$K$1485,Resultados_Dic3!$E$3:$E$99980,Produccion_UO!$J1240,Resultados_Dic3!$A$3:$A$99980,Produccion_UO!$H1240)*$J$1223</f>
        <v>0</v>
      </c>
      <c r="P1240" s="21">
        <f>+SUMIFS(Resultados_Dic3!K$3:K$99980,Resultados_Dic3!$F$3:$F$99980,Produccion_UO!$K1240,Resultados_Dic3!$D$3:$D$99980,Produccion_UO!$K$1485,Resultados_Dic3!$E$3:$E$99980,Produccion_UO!$J1240,Resultados_Dic3!$A$3:$A$99980,Produccion_UO!$H1240)*$J$1223</f>
        <v>0</v>
      </c>
      <c r="Q1240" s="21">
        <f>+SUMIFS(Resultados_Dic3!L$3:L$99980,Resultados_Dic3!$F$3:$F$99980,Produccion_UO!$K1240,Resultados_Dic3!$D$3:$D$99980,Produccion_UO!$K$1485,Resultados_Dic3!$E$3:$E$99980,Produccion_UO!$J1240,Resultados_Dic3!$A$3:$A$99980,Produccion_UO!$H1240)*$J$1223</f>
        <v>0</v>
      </c>
      <c r="R1240" s="21">
        <f>+SUMIFS(Resultados_Dic3!M$3:M$99980,Resultados_Dic3!$F$3:$F$99980,Produccion_UO!$K1240,Resultados_Dic3!$D$3:$D$99980,Produccion_UO!$K$1485,Resultados_Dic3!$E$3:$E$99980,Produccion_UO!$J1240,Resultados_Dic3!$A$3:$A$99980,Produccion_UO!$H1240)*$J$1223</f>
        <v>0</v>
      </c>
      <c r="S1240" s="21">
        <f>+SUMIFS(Resultados_Dic3!N$3:N$99980,Resultados_Dic3!$F$3:$F$99980,Produccion_UO!$K1240,Resultados_Dic3!$D$3:$D$99980,Produccion_UO!$K$1485,Resultados_Dic3!$E$3:$E$99980,Produccion_UO!$J1240,Resultados_Dic3!$A$3:$A$99980,Produccion_UO!$H1240)*$J$1223</f>
        <v>0</v>
      </c>
      <c r="T1240" s="21">
        <f>+SUMIFS(Resultados_Dic3!O$3:O$99980,Resultados_Dic3!$F$3:$F$99980,Produccion_UO!$K1240,Resultados_Dic3!$D$3:$D$99980,Produccion_UO!$K$1485,Resultados_Dic3!$E$3:$E$99980,Produccion_UO!$J1240,Resultados_Dic3!$A$3:$A$99980,Produccion_UO!$H1240)*$J$1223</f>
        <v>0</v>
      </c>
      <c r="U1240" s="21">
        <f>+SUMIFS(Resultados_Dic3!P$3:P$99980,Resultados_Dic3!$F$3:$F$99980,Produccion_UO!$K1240,Resultados_Dic3!$D$3:$D$99980,Produccion_UO!$K$1485,Resultados_Dic3!$E$3:$E$99980,Produccion_UO!$J1240,Resultados_Dic3!$A$3:$A$99980,Produccion_UO!$H1240)*$J$1223</f>
        <v>0</v>
      </c>
      <c r="V1240" s="21">
        <f>+SUMIFS(Resultados_Dic3!Q$3:Q$99980,Resultados_Dic3!$F$3:$F$99980,Produccion_UO!$K1240,Resultados_Dic3!$D$3:$D$99980,Produccion_UO!$K$1485,Resultados_Dic3!$E$3:$E$99980,Produccion_UO!$J1240,Resultados_Dic3!$A$3:$A$99980,Produccion_UO!$H1240)*$J$1223</f>
        <v>0</v>
      </c>
      <c r="W1240" s="21">
        <f>+SUMIFS(Resultados_Dic3!R$3:R$99980,Resultados_Dic3!$F$3:$F$99980,Produccion_UO!$K1240,Resultados_Dic3!$D$3:$D$99980,Produccion_UO!$K$1485,Resultados_Dic3!$E$3:$E$99980,Produccion_UO!$J1240,Resultados_Dic3!$A$3:$A$99980,Produccion_UO!$H1240)*$J$1223</f>
        <v>0</v>
      </c>
      <c r="X1240" s="21">
        <f>+SUMIFS(Resultados_Dic3!S$3:S$99980,Resultados_Dic3!$F$3:$F$99980,Produccion_UO!$K1240,Resultados_Dic3!$D$3:$D$99980,Produccion_UO!$K$1485,Resultados_Dic3!$E$3:$E$99980,Produccion_UO!$J1240,Resultados_Dic3!$A$3:$A$99980,Produccion_UO!$H1240)*$J$1223</f>
        <v>0</v>
      </c>
      <c r="Y1240" s="21">
        <f>+SUMIFS(Resultados_Dic3!T$3:T$99980,Resultados_Dic3!$F$3:$F$99980,Produccion_UO!$K1240,Resultados_Dic3!$D$3:$D$99980,Produccion_UO!$K$1485,Resultados_Dic3!$E$3:$E$99980,Produccion_UO!$J1240,Resultados_Dic3!$A$3:$A$99980,Produccion_UO!$H1240)*$J$1223</f>
        <v>0</v>
      </c>
      <c r="Z1240" s="21">
        <f>+SUMIFS(Resultados_Dic3!U$3:U$99980,Resultados_Dic3!$F$3:$F$99980,Produccion_UO!$K1240,Resultados_Dic3!$D$3:$D$99980,Produccion_UO!$K$1485,Resultados_Dic3!$E$3:$E$99980,Produccion_UO!$J1240,Resultados_Dic3!$A$3:$A$99980,Produccion_UO!$H1240)*$J$1223</f>
        <v>0</v>
      </c>
      <c r="AA1240" s="21">
        <f>+SUMIFS(Resultados_Dic3!V$3:V$99980,Resultados_Dic3!$F$3:$F$99980,Produccion_UO!$K1240,Resultados_Dic3!$D$3:$D$99980,Produccion_UO!$K$1485,Resultados_Dic3!$E$3:$E$99980,Produccion_UO!$J1240,Resultados_Dic3!$A$3:$A$99980,Produccion_UO!$H1240)*$J$1223</f>
        <v>0</v>
      </c>
      <c r="AB1240" s="21">
        <f>+SUMIFS(Resultados_Dic3!W$3:W$99980,Resultados_Dic3!$F$3:$F$99980,Produccion_UO!$K1240,Resultados_Dic3!$D$3:$D$99980,Produccion_UO!$K$1485,Resultados_Dic3!$E$3:$E$99980,Produccion_UO!$J1240,Resultados_Dic3!$A$3:$A$99980,Produccion_UO!$H1240)*$J$1223</f>
        <v>0</v>
      </c>
      <c r="AC1240" s="21">
        <f>+SUMIFS(Resultados_Dic3!X$3:X$99980,Resultados_Dic3!$F$3:$F$99980,Produccion_UO!$K1240,Resultados_Dic3!$D$3:$D$99980,Produccion_UO!$K$1485,Resultados_Dic3!$E$3:$E$99980,Produccion_UO!$J1240,Resultados_Dic3!$A$3:$A$99980,Produccion_UO!$H1240)*$J$1223</f>
        <v>0</v>
      </c>
      <c r="AD1240" s="21">
        <f>+SUMIFS(Resultados_Dic3!Y$3:Y$99980,Resultados_Dic3!$F$3:$F$99980,Produccion_UO!$K1240,Resultados_Dic3!$D$3:$D$99980,Produccion_UO!$K$1485,Resultados_Dic3!$E$3:$E$99980,Produccion_UO!$J1240,Resultados_Dic3!$A$3:$A$99980,Produccion_UO!$H1240)*$J$1223</f>
        <v>0</v>
      </c>
      <c r="AE1240" s="21">
        <f>+SUMIFS(Resultados_Dic3!Z$3:Z$99980,Resultados_Dic3!$F$3:$F$99980,Produccion_UO!$K1240,Resultados_Dic3!$D$3:$D$99980,Produccion_UO!$K$1485,Resultados_Dic3!$E$3:$E$99980,Produccion_UO!$J1240,Resultados_Dic3!$A$3:$A$99980,Produccion_UO!$H1240)*$J$1223</f>
        <v>0</v>
      </c>
      <c r="AF1240" s="21">
        <f>+SUMIFS(Resultados_Dic3!AA$3:AA$99980,Resultados_Dic3!$F$3:$F$99980,Produccion_UO!$K1240,Resultados_Dic3!$D$3:$D$99980,Produccion_UO!$K$1485,Resultados_Dic3!$E$3:$E$99980,Produccion_UO!$J1240,Resultados_Dic3!$A$3:$A$99980,Produccion_UO!$H1240)*$J$1223</f>
        <v>0</v>
      </c>
      <c r="AG1240" s="21">
        <f>+SUMIFS(Resultados_Dic3!AB$3:AB$99980,Resultados_Dic3!$F$3:$F$99980,Produccion_UO!$K1240,Resultados_Dic3!$D$3:$D$99980,Produccion_UO!$K$1485,Resultados_Dic3!$E$3:$E$99980,Produccion_UO!$J1240,Resultados_Dic3!$A$3:$A$99980,Produccion_UO!$H1240)*$J$1223</f>
        <v>0</v>
      </c>
      <c r="AH1240" s="21">
        <f>+SUMIFS(Resultados_Dic3!AC$3:AC$99980,Resultados_Dic3!$F$3:$F$99980,Produccion_UO!$K1240,Resultados_Dic3!$D$3:$D$99980,Produccion_UO!$K$1485,Resultados_Dic3!$E$3:$E$99980,Produccion_UO!$J1240,Resultados_Dic3!$A$3:$A$99980,Produccion_UO!$H1240)*$J$1223</f>
        <v>0</v>
      </c>
      <c r="AI1240" s="21">
        <f>+SUMIFS(Resultados_Dic3!AD$3:AD$99980,Resultados_Dic3!$F$3:$F$99980,Produccion_UO!$K1240,Resultados_Dic3!$D$3:$D$99980,Produccion_UO!$K$1485,Resultados_Dic3!$E$3:$E$99980,Produccion_UO!$J1240,Resultados_Dic3!$A$3:$A$99980,Produccion_UO!$H1240)*$J$1223</f>
        <v>0</v>
      </c>
      <c r="AJ1240" s="21">
        <f>+SUMIFS(Resultados_Dic3!AE$3:AE$99980,Resultados_Dic3!$F$3:$F$99980,Produccion_UO!$K1240,Resultados_Dic3!$D$3:$D$99980,Produccion_UO!$K$1485,Resultados_Dic3!$E$3:$E$99980,Produccion_UO!$J1240,Resultados_Dic3!$A$3:$A$99980,Produccion_UO!$H1240)*$J$1223</f>
        <v>0</v>
      </c>
      <c r="AK1240" s="21">
        <f>+SUMIFS(Resultados_Dic3!AF$3:AF$99980,Resultados_Dic3!$F$3:$F$99980,Produccion_UO!$K1240,Resultados_Dic3!$D$3:$D$99980,Produccion_UO!$K$1485,Resultados_Dic3!$E$3:$E$99980,Produccion_UO!$J1240,Resultados_Dic3!$A$3:$A$99980,Produccion_UO!$H1240)*$J$1223</f>
        <v>0</v>
      </c>
      <c r="AL1240" s="21">
        <f>+SUMIFS(Resultados_Dic3!AG$3:AG$99980,Resultados_Dic3!$F$3:$F$99980,Produccion_UO!$K1240,Resultados_Dic3!$D$3:$D$99980,Produccion_UO!$K$1485,Resultados_Dic3!$E$3:$E$99980,Produccion_UO!$J1240,Resultados_Dic3!$A$3:$A$99980,Produccion_UO!$H1240)*$J$1223</f>
        <v>0</v>
      </c>
      <c r="AM1240" s="21">
        <f>+SUMIFS(Resultados_Dic3!AH$3:AH$99980,Resultados_Dic3!$F$3:$F$99980,Produccion_UO!$K1240,Resultados_Dic3!$D$3:$D$99980,Produccion_UO!$K$1485,Resultados_Dic3!$E$3:$E$99980,Produccion_UO!$J1240,Resultados_Dic3!$A$3:$A$99980,Produccion_UO!$H1240)*$J$1223</f>
        <v>0</v>
      </c>
      <c r="AN1240" s="21">
        <f>+SUMIFS(Resultados_Dic3!AI$3:AI$99980,Resultados_Dic3!$F$3:$F$99980,Produccion_UO!$K1240,Resultados_Dic3!$D$3:$D$99980,Produccion_UO!$K$1485,Resultados_Dic3!$E$3:$E$99980,Produccion_UO!$J1240,Resultados_Dic3!$A$3:$A$99980,Produccion_UO!$H1240)*$J$1223</f>
        <v>0</v>
      </c>
      <c r="AO1240" s="21">
        <f>+SUMIFS(Resultados_Dic3!AJ$3:AJ$99980,Resultados_Dic3!$F$3:$F$99980,Produccion_UO!$K1240,Resultados_Dic3!$D$3:$D$99980,Produccion_UO!$K$1485,Resultados_Dic3!$E$3:$E$99980,Produccion_UO!$J1240,Resultados_Dic3!$A$3:$A$99980,Produccion_UO!$H1240)*$J$1223</f>
        <v>0</v>
      </c>
      <c r="AP1240" s="21">
        <f>+SUMIFS(Resultados_Dic3!AK$3:AK$99980,Resultados_Dic3!$F$3:$F$99980,Produccion_UO!$K1240,Resultados_Dic3!$D$3:$D$99980,Produccion_UO!$K$1485,Resultados_Dic3!$E$3:$E$99980,Produccion_UO!$J1240,Resultados_Dic3!$A$3:$A$99980,Produccion_UO!$H1240)*$J$1223</f>
        <v>0</v>
      </c>
      <c r="AQ1240" s="21">
        <f>+SUMIFS(Resultados_Dic3!AL$3:AL$99980,Resultados_Dic3!$F$3:$F$99980,Produccion_UO!$K1240,Resultados_Dic3!$D$3:$D$99980,Produccion_UO!$K$1485,Resultados_Dic3!$E$3:$E$99980,Produccion_UO!$J1240,Resultados_Dic3!$A$3:$A$99980,Produccion_UO!$H1240)*$J$1223</f>
        <v>0</v>
      </c>
      <c r="AR1240" s="21">
        <f>+SUMIFS(Resultados_Dic3!AM$3:AM$99980,Resultados_Dic3!$F$3:$F$99980,Produccion_UO!$K1240,Resultados_Dic3!$D$3:$D$99980,Produccion_UO!$K$1485,Resultados_Dic3!$E$3:$E$99980,Produccion_UO!$J1240,Resultados_Dic3!$A$3:$A$99980,Produccion_UO!$H1240)*$J$1223</f>
        <v>0</v>
      </c>
    </row>
    <row r="1241" spans="8:44" x14ac:dyDescent="0.25">
      <c r="H1241" s="17" t="str">
        <f t="shared" si="499"/>
        <v>DIC5</v>
      </c>
      <c r="I1241" s="24"/>
      <c r="J1241" s="24"/>
      <c r="K1241" s="359"/>
      <c r="L1241" s="305" t="s">
        <v>862</v>
      </c>
      <c r="M1241" s="21">
        <f>+M1242+M1243</f>
        <v>0</v>
      </c>
      <c r="N1241" s="21">
        <f t="shared" ref="N1241:AR1241" si="505">+N1242+N1243</f>
        <v>0</v>
      </c>
      <c r="O1241" s="21">
        <f t="shared" si="505"/>
        <v>0</v>
      </c>
      <c r="P1241" s="21">
        <f t="shared" si="505"/>
        <v>0</v>
      </c>
      <c r="Q1241" s="21">
        <f t="shared" si="505"/>
        <v>0</v>
      </c>
      <c r="R1241" s="21">
        <f t="shared" si="505"/>
        <v>0</v>
      </c>
      <c r="S1241" s="21">
        <f t="shared" si="505"/>
        <v>0</v>
      </c>
      <c r="T1241" s="21">
        <f t="shared" si="505"/>
        <v>0</v>
      </c>
      <c r="U1241" s="21">
        <f t="shared" si="505"/>
        <v>0</v>
      </c>
      <c r="V1241" s="21">
        <f t="shared" si="505"/>
        <v>0</v>
      </c>
      <c r="W1241" s="21">
        <f t="shared" si="505"/>
        <v>0</v>
      </c>
      <c r="X1241" s="21">
        <f t="shared" si="505"/>
        <v>0</v>
      </c>
      <c r="Y1241" s="21">
        <f t="shared" si="505"/>
        <v>0</v>
      </c>
      <c r="Z1241" s="21">
        <f t="shared" si="505"/>
        <v>0</v>
      </c>
      <c r="AA1241" s="21">
        <f t="shared" si="505"/>
        <v>0</v>
      </c>
      <c r="AB1241" s="21">
        <f t="shared" si="505"/>
        <v>0</v>
      </c>
      <c r="AC1241" s="21">
        <f t="shared" si="505"/>
        <v>0</v>
      </c>
      <c r="AD1241" s="21">
        <f t="shared" si="505"/>
        <v>0</v>
      </c>
      <c r="AE1241" s="21">
        <f t="shared" si="505"/>
        <v>0</v>
      </c>
      <c r="AF1241" s="21">
        <f t="shared" si="505"/>
        <v>0</v>
      </c>
      <c r="AG1241" s="21">
        <f t="shared" si="505"/>
        <v>0</v>
      </c>
      <c r="AH1241" s="21">
        <f t="shared" si="505"/>
        <v>0</v>
      </c>
      <c r="AI1241" s="21">
        <f t="shared" si="505"/>
        <v>0</v>
      </c>
      <c r="AJ1241" s="21">
        <f t="shared" si="505"/>
        <v>0</v>
      </c>
      <c r="AK1241" s="21">
        <f t="shared" si="505"/>
        <v>0</v>
      </c>
      <c r="AL1241" s="21">
        <f t="shared" si="505"/>
        <v>0</v>
      </c>
      <c r="AM1241" s="21">
        <f t="shared" si="505"/>
        <v>0</v>
      </c>
      <c r="AN1241" s="21">
        <f t="shared" si="505"/>
        <v>0</v>
      </c>
      <c r="AO1241" s="21">
        <f t="shared" si="505"/>
        <v>0</v>
      </c>
      <c r="AP1241" s="21">
        <f t="shared" si="505"/>
        <v>0</v>
      </c>
      <c r="AQ1241" s="21">
        <f t="shared" si="505"/>
        <v>0</v>
      </c>
      <c r="AR1241" s="21">
        <f t="shared" si="505"/>
        <v>0</v>
      </c>
    </row>
    <row r="1242" spans="8:44" x14ac:dyDescent="0.25">
      <c r="H1242" s="17" t="str">
        <f t="shared" si="499"/>
        <v>DIC5</v>
      </c>
      <c r="I1242" s="24"/>
      <c r="J1242" s="24" t="s">
        <v>458</v>
      </c>
      <c r="K1242" s="359" t="s">
        <v>294</v>
      </c>
      <c r="L1242" s="341" t="s">
        <v>834</v>
      </c>
      <c r="M1242" s="21">
        <f>+SUMIFS(Resultados_Dic3!H$3:H$99980,Resultados_Dic3!$F$3:$F$99980,Produccion_UO!$K1242,Resultados_Dic3!$D$3:$D$99980,Produccion_UO!$K$1485,Resultados_Dic3!$E$3:$E$99980,Produccion_UO!$J1242,Resultados_Dic3!$A$3:$A$99980,Produccion_UO!$H1242)*$J$1223</f>
        <v>0</v>
      </c>
      <c r="N1242" s="21">
        <f>+SUMIFS(Resultados_Dic3!I$3:I$99980,Resultados_Dic3!$F$3:$F$99980,Produccion_UO!$K1242,Resultados_Dic3!$D$3:$D$99980,Produccion_UO!$K$1485,Resultados_Dic3!$E$3:$E$99980,Produccion_UO!$J1242,Resultados_Dic3!$A$3:$A$99980,Produccion_UO!$H1242)*$J$1223</f>
        <v>0</v>
      </c>
      <c r="O1242" s="21">
        <f>+SUMIFS(Resultados_Dic3!J$3:J$99980,Resultados_Dic3!$F$3:$F$99980,Produccion_UO!$K1242,Resultados_Dic3!$D$3:$D$99980,Produccion_UO!$K$1485,Resultados_Dic3!$E$3:$E$99980,Produccion_UO!$J1242,Resultados_Dic3!$A$3:$A$99980,Produccion_UO!$H1242)*$J$1223</f>
        <v>0</v>
      </c>
      <c r="P1242" s="21">
        <f>+SUMIFS(Resultados_Dic3!K$3:K$99980,Resultados_Dic3!$F$3:$F$99980,Produccion_UO!$K1242,Resultados_Dic3!$D$3:$D$99980,Produccion_UO!$K$1485,Resultados_Dic3!$E$3:$E$99980,Produccion_UO!$J1242,Resultados_Dic3!$A$3:$A$99980,Produccion_UO!$H1242)*$J$1223</f>
        <v>0</v>
      </c>
      <c r="Q1242" s="21">
        <f>+SUMIFS(Resultados_Dic3!L$3:L$99980,Resultados_Dic3!$F$3:$F$99980,Produccion_UO!$K1242,Resultados_Dic3!$D$3:$D$99980,Produccion_UO!$K$1485,Resultados_Dic3!$E$3:$E$99980,Produccion_UO!$J1242,Resultados_Dic3!$A$3:$A$99980,Produccion_UO!$H1242)*$J$1223</f>
        <v>0</v>
      </c>
      <c r="R1242" s="21">
        <f>+SUMIFS(Resultados_Dic3!M$3:M$99980,Resultados_Dic3!$F$3:$F$99980,Produccion_UO!$K1242,Resultados_Dic3!$D$3:$D$99980,Produccion_UO!$K$1485,Resultados_Dic3!$E$3:$E$99980,Produccion_UO!$J1242,Resultados_Dic3!$A$3:$A$99980,Produccion_UO!$H1242)*$J$1223</f>
        <v>0</v>
      </c>
      <c r="S1242" s="21">
        <f>+SUMIFS(Resultados_Dic3!N$3:N$99980,Resultados_Dic3!$F$3:$F$99980,Produccion_UO!$K1242,Resultados_Dic3!$D$3:$D$99980,Produccion_UO!$K$1485,Resultados_Dic3!$E$3:$E$99980,Produccion_UO!$J1242,Resultados_Dic3!$A$3:$A$99980,Produccion_UO!$H1242)*$J$1223</f>
        <v>0</v>
      </c>
      <c r="T1242" s="21">
        <f>+SUMIFS(Resultados_Dic3!O$3:O$99980,Resultados_Dic3!$F$3:$F$99980,Produccion_UO!$K1242,Resultados_Dic3!$D$3:$D$99980,Produccion_UO!$K$1485,Resultados_Dic3!$E$3:$E$99980,Produccion_UO!$J1242,Resultados_Dic3!$A$3:$A$99980,Produccion_UO!$H1242)*$J$1223</f>
        <v>0</v>
      </c>
      <c r="U1242" s="21">
        <f>+SUMIFS(Resultados_Dic3!P$3:P$99980,Resultados_Dic3!$F$3:$F$99980,Produccion_UO!$K1242,Resultados_Dic3!$D$3:$D$99980,Produccion_UO!$K$1485,Resultados_Dic3!$E$3:$E$99980,Produccion_UO!$J1242,Resultados_Dic3!$A$3:$A$99980,Produccion_UO!$H1242)*$J$1223</f>
        <v>0</v>
      </c>
      <c r="V1242" s="21">
        <f>+SUMIFS(Resultados_Dic3!Q$3:Q$99980,Resultados_Dic3!$F$3:$F$99980,Produccion_UO!$K1242,Resultados_Dic3!$D$3:$D$99980,Produccion_UO!$K$1485,Resultados_Dic3!$E$3:$E$99980,Produccion_UO!$J1242,Resultados_Dic3!$A$3:$A$99980,Produccion_UO!$H1242)*$J$1223</f>
        <v>0</v>
      </c>
      <c r="W1242" s="21">
        <f>+SUMIFS(Resultados_Dic3!R$3:R$99980,Resultados_Dic3!$F$3:$F$99980,Produccion_UO!$K1242,Resultados_Dic3!$D$3:$D$99980,Produccion_UO!$K$1485,Resultados_Dic3!$E$3:$E$99980,Produccion_UO!$J1242,Resultados_Dic3!$A$3:$A$99980,Produccion_UO!$H1242)*$J$1223</f>
        <v>0</v>
      </c>
      <c r="X1242" s="21">
        <f>+SUMIFS(Resultados_Dic3!S$3:S$99980,Resultados_Dic3!$F$3:$F$99980,Produccion_UO!$K1242,Resultados_Dic3!$D$3:$D$99980,Produccion_UO!$K$1485,Resultados_Dic3!$E$3:$E$99980,Produccion_UO!$J1242,Resultados_Dic3!$A$3:$A$99980,Produccion_UO!$H1242)*$J$1223</f>
        <v>0</v>
      </c>
      <c r="Y1242" s="21">
        <f>+SUMIFS(Resultados_Dic3!T$3:T$99980,Resultados_Dic3!$F$3:$F$99980,Produccion_UO!$K1242,Resultados_Dic3!$D$3:$D$99980,Produccion_UO!$K$1485,Resultados_Dic3!$E$3:$E$99980,Produccion_UO!$J1242,Resultados_Dic3!$A$3:$A$99980,Produccion_UO!$H1242)*$J$1223</f>
        <v>0</v>
      </c>
      <c r="Z1242" s="21">
        <f>+SUMIFS(Resultados_Dic3!U$3:U$99980,Resultados_Dic3!$F$3:$F$99980,Produccion_UO!$K1242,Resultados_Dic3!$D$3:$D$99980,Produccion_UO!$K$1485,Resultados_Dic3!$E$3:$E$99980,Produccion_UO!$J1242,Resultados_Dic3!$A$3:$A$99980,Produccion_UO!$H1242)*$J$1223</f>
        <v>0</v>
      </c>
      <c r="AA1242" s="21">
        <f>+SUMIFS(Resultados_Dic3!V$3:V$99980,Resultados_Dic3!$F$3:$F$99980,Produccion_UO!$K1242,Resultados_Dic3!$D$3:$D$99980,Produccion_UO!$K$1485,Resultados_Dic3!$E$3:$E$99980,Produccion_UO!$J1242,Resultados_Dic3!$A$3:$A$99980,Produccion_UO!$H1242)*$J$1223</f>
        <v>0</v>
      </c>
      <c r="AB1242" s="21">
        <f>+SUMIFS(Resultados_Dic3!W$3:W$99980,Resultados_Dic3!$F$3:$F$99980,Produccion_UO!$K1242,Resultados_Dic3!$D$3:$D$99980,Produccion_UO!$K$1485,Resultados_Dic3!$E$3:$E$99980,Produccion_UO!$J1242,Resultados_Dic3!$A$3:$A$99980,Produccion_UO!$H1242)*$J$1223</f>
        <v>0</v>
      </c>
      <c r="AC1242" s="21">
        <f>+SUMIFS(Resultados_Dic3!X$3:X$99980,Resultados_Dic3!$F$3:$F$99980,Produccion_UO!$K1242,Resultados_Dic3!$D$3:$D$99980,Produccion_UO!$K$1485,Resultados_Dic3!$E$3:$E$99980,Produccion_UO!$J1242,Resultados_Dic3!$A$3:$A$99980,Produccion_UO!$H1242)*$J$1223</f>
        <v>0</v>
      </c>
      <c r="AD1242" s="21">
        <f>+SUMIFS(Resultados_Dic3!Y$3:Y$99980,Resultados_Dic3!$F$3:$F$99980,Produccion_UO!$K1242,Resultados_Dic3!$D$3:$D$99980,Produccion_UO!$K$1485,Resultados_Dic3!$E$3:$E$99980,Produccion_UO!$J1242,Resultados_Dic3!$A$3:$A$99980,Produccion_UO!$H1242)*$J$1223</f>
        <v>0</v>
      </c>
      <c r="AE1242" s="21">
        <f>+SUMIFS(Resultados_Dic3!Z$3:Z$99980,Resultados_Dic3!$F$3:$F$99980,Produccion_UO!$K1242,Resultados_Dic3!$D$3:$D$99980,Produccion_UO!$K$1485,Resultados_Dic3!$E$3:$E$99980,Produccion_UO!$J1242,Resultados_Dic3!$A$3:$A$99980,Produccion_UO!$H1242)*$J$1223</f>
        <v>0</v>
      </c>
      <c r="AF1242" s="21">
        <f>+SUMIFS(Resultados_Dic3!AA$3:AA$99980,Resultados_Dic3!$F$3:$F$99980,Produccion_UO!$K1242,Resultados_Dic3!$D$3:$D$99980,Produccion_UO!$K$1485,Resultados_Dic3!$E$3:$E$99980,Produccion_UO!$J1242,Resultados_Dic3!$A$3:$A$99980,Produccion_UO!$H1242)*$J$1223</f>
        <v>0</v>
      </c>
      <c r="AG1242" s="21">
        <f>+SUMIFS(Resultados_Dic3!AB$3:AB$99980,Resultados_Dic3!$F$3:$F$99980,Produccion_UO!$K1242,Resultados_Dic3!$D$3:$D$99980,Produccion_UO!$K$1485,Resultados_Dic3!$E$3:$E$99980,Produccion_UO!$J1242,Resultados_Dic3!$A$3:$A$99980,Produccion_UO!$H1242)*$J$1223</f>
        <v>0</v>
      </c>
      <c r="AH1242" s="21">
        <f>+SUMIFS(Resultados_Dic3!AC$3:AC$99980,Resultados_Dic3!$F$3:$F$99980,Produccion_UO!$K1242,Resultados_Dic3!$D$3:$D$99980,Produccion_UO!$K$1485,Resultados_Dic3!$E$3:$E$99980,Produccion_UO!$J1242,Resultados_Dic3!$A$3:$A$99980,Produccion_UO!$H1242)*$J$1223</f>
        <v>0</v>
      </c>
      <c r="AI1242" s="21">
        <f>+SUMIFS(Resultados_Dic3!AD$3:AD$99980,Resultados_Dic3!$F$3:$F$99980,Produccion_UO!$K1242,Resultados_Dic3!$D$3:$D$99980,Produccion_UO!$K$1485,Resultados_Dic3!$E$3:$E$99980,Produccion_UO!$J1242,Resultados_Dic3!$A$3:$A$99980,Produccion_UO!$H1242)*$J$1223</f>
        <v>0</v>
      </c>
      <c r="AJ1242" s="21">
        <f>+SUMIFS(Resultados_Dic3!AE$3:AE$99980,Resultados_Dic3!$F$3:$F$99980,Produccion_UO!$K1242,Resultados_Dic3!$D$3:$D$99980,Produccion_UO!$K$1485,Resultados_Dic3!$E$3:$E$99980,Produccion_UO!$J1242,Resultados_Dic3!$A$3:$A$99980,Produccion_UO!$H1242)*$J$1223</f>
        <v>0</v>
      </c>
      <c r="AK1242" s="21">
        <f>+SUMIFS(Resultados_Dic3!AF$3:AF$99980,Resultados_Dic3!$F$3:$F$99980,Produccion_UO!$K1242,Resultados_Dic3!$D$3:$D$99980,Produccion_UO!$K$1485,Resultados_Dic3!$E$3:$E$99980,Produccion_UO!$J1242,Resultados_Dic3!$A$3:$A$99980,Produccion_UO!$H1242)*$J$1223</f>
        <v>0</v>
      </c>
      <c r="AL1242" s="21">
        <f>+SUMIFS(Resultados_Dic3!AG$3:AG$99980,Resultados_Dic3!$F$3:$F$99980,Produccion_UO!$K1242,Resultados_Dic3!$D$3:$D$99980,Produccion_UO!$K$1485,Resultados_Dic3!$E$3:$E$99980,Produccion_UO!$J1242,Resultados_Dic3!$A$3:$A$99980,Produccion_UO!$H1242)*$J$1223</f>
        <v>0</v>
      </c>
      <c r="AM1242" s="21">
        <f>+SUMIFS(Resultados_Dic3!AH$3:AH$99980,Resultados_Dic3!$F$3:$F$99980,Produccion_UO!$K1242,Resultados_Dic3!$D$3:$D$99980,Produccion_UO!$K$1485,Resultados_Dic3!$E$3:$E$99980,Produccion_UO!$J1242,Resultados_Dic3!$A$3:$A$99980,Produccion_UO!$H1242)*$J$1223</f>
        <v>0</v>
      </c>
      <c r="AN1242" s="21">
        <f>+SUMIFS(Resultados_Dic3!AI$3:AI$99980,Resultados_Dic3!$F$3:$F$99980,Produccion_UO!$K1242,Resultados_Dic3!$D$3:$D$99980,Produccion_UO!$K$1485,Resultados_Dic3!$E$3:$E$99980,Produccion_UO!$J1242,Resultados_Dic3!$A$3:$A$99980,Produccion_UO!$H1242)*$J$1223</f>
        <v>0</v>
      </c>
      <c r="AO1242" s="21">
        <f>+SUMIFS(Resultados_Dic3!AJ$3:AJ$99980,Resultados_Dic3!$F$3:$F$99980,Produccion_UO!$K1242,Resultados_Dic3!$D$3:$D$99980,Produccion_UO!$K$1485,Resultados_Dic3!$E$3:$E$99980,Produccion_UO!$J1242,Resultados_Dic3!$A$3:$A$99980,Produccion_UO!$H1242)*$J$1223</f>
        <v>0</v>
      </c>
      <c r="AP1242" s="21">
        <f>+SUMIFS(Resultados_Dic3!AK$3:AK$99980,Resultados_Dic3!$F$3:$F$99980,Produccion_UO!$K1242,Resultados_Dic3!$D$3:$D$99980,Produccion_UO!$K$1485,Resultados_Dic3!$E$3:$E$99980,Produccion_UO!$J1242,Resultados_Dic3!$A$3:$A$99980,Produccion_UO!$H1242)*$J$1223</f>
        <v>0</v>
      </c>
      <c r="AQ1242" s="21">
        <f>+SUMIFS(Resultados_Dic3!AL$3:AL$99980,Resultados_Dic3!$F$3:$F$99980,Produccion_UO!$K1242,Resultados_Dic3!$D$3:$D$99980,Produccion_UO!$K$1485,Resultados_Dic3!$E$3:$E$99980,Produccion_UO!$J1242,Resultados_Dic3!$A$3:$A$99980,Produccion_UO!$H1242)*$J$1223</f>
        <v>0</v>
      </c>
      <c r="AR1242" s="21">
        <f>+SUMIFS(Resultados_Dic3!AM$3:AM$99980,Resultados_Dic3!$F$3:$F$99980,Produccion_UO!$K1242,Resultados_Dic3!$D$3:$D$99980,Produccion_UO!$K$1485,Resultados_Dic3!$E$3:$E$99980,Produccion_UO!$J1242,Resultados_Dic3!$A$3:$A$99980,Produccion_UO!$H1242)*$J$1223</f>
        <v>0</v>
      </c>
    </row>
    <row r="1243" spans="8:44" x14ac:dyDescent="0.25">
      <c r="H1243" s="17" t="str">
        <f t="shared" si="499"/>
        <v>DIC5</v>
      </c>
      <c r="I1243" s="24"/>
      <c r="J1243" s="24" t="s">
        <v>84</v>
      </c>
      <c r="K1243" s="359" t="s">
        <v>290</v>
      </c>
      <c r="L1243" s="341" t="s">
        <v>833</v>
      </c>
      <c r="M1243" s="21">
        <f>+SUMIFS(Resultados_Dic3!H$3:H$99980,Resultados_Dic3!$F$3:$F$99980,Produccion_UO!$K1243,Resultados_Dic3!$D$3:$D$99980,Produccion_UO!$K$1485,Resultados_Dic3!$E$3:$E$99980,Produccion_UO!$J1243,Resultados_Dic3!$A$3:$A$99980,Produccion_UO!$H1243)*$J$1223</f>
        <v>0</v>
      </c>
      <c r="N1243" s="21">
        <f>+SUMIFS(Resultados_Dic3!I$3:I$99980,Resultados_Dic3!$F$3:$F$99980,Produccion_UO!$K1243,Resultados_Dic3!$D$3:$D$99980,Produccion_UO!$K$1485,Resultados_Dic3!$E$3:$E$99980,Produccion_UO!$J1243,Resultados_Dic3!$A$3:$A$99980,Produccion_UO!$H1243)*$J$1223</f>
        <v>0</v>
      </c>
      <c r="O1243" s="21">
        <f>+SUMIFS(Resultados_Dic3!J$3:J$99980,Resultados_Dic3!$F$3:$F$99980,Produccion_UO!$K1243,Resultados_Dic3!$D$3:$D$99980,Produccion_UO!$K$1485,Resultados_Dic3!$E$3:$E$99980,Produccion_UO!$J1243,Resultados_Dic3!$A$3:$A$99980,Produccion_UO!$H1243)*$J$1223</f>
        <v>0</v>
      </c>
      <c r="P1243" s="21">
        <f>+SUMIFS(Resultados_Dic3!K$3:K$99980,Resultados_Dic3!$F$3:$F$99980,Produccion_UO!$K1243,Resultados_Dic3!$D$3:$D$99980,Produccion_UO!$K$1485,Resultados_Dic3!$E$3:$E$99980,Produccion_UO!$J1243,Resultados_Dic3!$A$3:$A$99980,Produccion_UO!$H1243)*$J$1223</f>
        <v>0</v>
      </c>
      <c r="Q1243" s="21">
        <f>+SUMIFS(Resultados_Dic3!L$3:L$99980,Resultados_Dic3!$F$3:$F$99980,Produccion_UO!$K1243,Resultados_Dic3!$D$3:$D$99980,Produccion_UO!$K$1485,Resultados_Dic3!$E$3:$E$99980,Produccion_UO!$J1243,Resultados_Dic3!$A$3:$A$99980,Produccion_UO!$H1243)*$J$1223</f>
        <v>0</v>
      </c>
      <c r="R1243" s="21">
        <f>+SUMIFS(Resultados_Dic3!M$3:M$99980,Resultados_Dic3!$F$3:$F$99980,Produccion_UO!$K1243,Resultados_Dic3!$D$3:$D$99980,Produccion_UO!$K$1485,Resultados_Dic3!$E$3:$E$99980,Produccion_UO!$J1243,Resultados_Dic3!$A$3:$A$99980,Produccion_UO!$H1243)*$J$1223</f>
        <v>0</v>
      </c>
      <c r="S1243" s="21">
        <f>+SUMIFS(Resultados_Dic3!N$3:N$99980,Resultados_Dic3!$F$3:$F$99980,Produccion_UO!$K1243,Resultados_Dic3!$D$3:$D$99980,Produccion_UO!$K$1485,Resultados_Dic3!$E$3:$E$99980,Produccion_UO!$J1243,Resultados_Dic3!$A$3:$A$99980,Produccion_UO!$H1243)*$J$1223</f>
        <v>0</v>
      </c>
      <c r="T1243" s="21">
        <f>+SUMIFS(Resultados_Dic3!O$3:O$99980,Resultados_Dic3!$F$3:$F$99980,Produccion_UO!$K1243,Resultados_Dic3!$D$3:$D$99980,Produccion_UO!$K$1485,Resultados_Dic3!$E$3:$E$99980,Produccion_UO!$J1243,Resultados_Dic3!$A$3:$A$99980,Produccion_UO!$H1243)*$J$1223</f>
        <v>0</v>
      </c>
      <c r="U1243" s="21">
        <f>+SUMIFS(Resultados_Dic3!P$3:P$99980,Resultados_Dic3!$F$3:$F$99980,Produccion_UO!$K1243,Resultados_Dic3!$D$3:$D$99980,Produccion_UO!$K$1485,Resultados_Dic3!$E$3:$E$99980,Produccion_UO!$J1243,Resultados_Dic3!$A$3:$A$99980,Produccion_UO!$H1243)*$J$1223</f>
        <v>0</v>
      </c>
      <c r="V1243" s="21">
        <f>+SUMIFS(Resultados_Dic3!Q$3:Q$99980,Resultados_Dic3!$F$3:$F$99980,Produccion_UO!$K1243,Resultados_Dic3!$D$3:$D$99980,Produccion_UO!$K$1485,Resultados_Dic3!$E$3:$E$99980,Produccion_UO!$J1243,Resultados_Dic3!$A$3:$A$99980,Produccion_UO!$H1243)*$J$1223</f>
        <v>0</v>
      </c>
      <c r="W1243" s="21">
        <f>+SUMIFS(Resultados_Dic3!R$3:R$99980,Resultados_Dic3!$F$3:$F$99980,Produccion_UO!$K1243,Resultados_Dic3!$D$3:$D$99980,Produccion_UO!$K$1485,Resultados_Dic3!$E$3:$E$99980,Produccion_UO!$J1243,Resultados_Dic3!$A$3:$A$99980,Produccion_UO!$H1243)*$J$1223</f>
        <v>0</v>
      </c>
      <c r="X1243" s="21">
        <f>+SUMIFS(Resultados_Dic3!S$3:S$99980,Resultados_Dic3!$F$3:$F$99980,Produccion_UO!$K1243,Resultados_Dic3!$D$3:$D$99980,Produccion_UO!$K$1485,Resultados_Dic3!$E$3:$E$99980,Produccion_UO!$J1243,Resultados_Dic3!$A$3:$A$99980,Produccion_UO!$H1243)*$J$1223</f>
        <v>0</v>
      </c>
      <c r="Y1243" s="21">
        <f>+SUMIFS(Resultados_Dic3!T$3:T$99980,Resultados_Dic3!$F$3:$F$99980,Produccion_UO!$K1243,Resultados_Dic3!$D$3:$D$99980,Produccion_UO!$K$1485,Resultados_Dic3!$E$3:$E$99980,Produccion_UO!$J1243,Resultados_Dic3!$A$3:$A$99980,Produccion_UO!$H1243)*$J$1223</f>
        <v>0</v>
      </c>
      <c r="Z1243" s="21">
        <f>+SUMIFS(Resultados_Dic3!U$3:U$99980,Resultados_Dic3!$F$3:$F$99980,Produccion_UO!$K1243,Resultados_Dic3!$D$3:$D$99980,Produccion_UO!$K$1485,Resultados_Dic3!$E$3:$E$99980,Produccion_UO!$J1243,Resultados_Dic3!$A$3:$A$99980,Produccion_UO!$H1243)*$J$1223</f>
        <v>0</v>
      </c>
      <c r="AA1243" s="21">
        <f>+SUMIFS(Resultados_Dic3!V$3:V$99980,Resultados_Dic3!$F$3:$F$99980,Produccion_UO!$K1243,Resultados_Dic3!$D$3:$D$99980,Produccion_UO!$K$1485,Resultados_Dic3!$E$3:$E$99980,Produccion_UO!$J1243,Resultados_Dic3!$A$3:$A$99980,Produccion_UO!$H1243)*$J$1223</f>
        <v>0</v>
      </c>
      <c r="AB1243" s="21">
        <f>+SUMIFS(Resultados_Dic3!W$3:W$99980,Resultados_Dic3!$F$3:$F$99980,Produccion_UO!$K1243,Resultados_Dic3!$D$3:$D$99980,Produccion_UO!$K$1485,Resultados_Dic3!$E$3:$E$99980,Produccion_UO!$J1243,Resultados_Dic3!$A$3:$A$99980,Produccion_UO!$H1243)*$J$1223</f>
        <v>0</v>
      </c>
      <c r="AC1243" s="21">
        <f>+SUMIFS(Resultados_Dic3!X$3:X$99980,Resultados_Dic3!$F$3:$F$99980,Produccion_UO!$K1243,Resultados_Dic3!$D$3:$D$99980,Produccion_UO!$K$1485,Resultados_Dic3!$E$3:$E$99980,Produccion_UO!$J1243,Resultados_Dic3!$A$3:$A$99980,Produccion_UO!$H1243)*$J$1223</f>
        <v>0</v>
      </c>
      <c r="AD1243" s="21">
        <f>+SUMIFS(Resultados_Dic3!Y$3:Y$99980,Resultados_Dic3!$F$3:$F$99980,Produccion_UO!$K1243,Resultados_Dic3!$D$3:$D$99980,Produccion_UO!$K$1485,Resultados_Dic3!$E$3:$E$99980,Produccion_UO!$J1243,Resultados_Dic3!$A$3:$A$99980,Produccion_UO!$H1243)*$J$1223</f>
        <v>0</v>
      </c>
      <c r="AE1243" s="21">
        <f>+SUMIFS(Resultados_Dic3!Z$3:Z$99980,Resultados_Dic3!$F$3:$F$99980,Produccion_UO!$K1243,Resultados_Dic3!$D$3:$D$99980,Produccion_UO!$K$1485,Resultados_Dic3!$E$3:$E$99980,Produccion_UO!$J1243,Resultados_Dic3!$A$3:$A$99980,Produccion_UO!$H1243)*$J$1223</f>
        <v>0</v>
      </c>
      <c r="AF1243" s="21">
        <f>+SUMIFS(Resultados_Dic3!AA$3:AA$99980,Resultados_Dic3!$F$3:$F$99980,Produccion_UO!$K1243,Resultados_Dic3!$D$3:$D$99980,Produccion_UO!$K$1485,Resultados_Dic3!$E$3:$E$99980,Produccion_UO!$J1243,Resultados_Dic3!$A$3:$A$99980,Produccion_UO!$H1243)*$J$1223</f>
        <v>0</v>
      </c>
      <c r="AG1243" s="21">
        <f>+SUMIFS(Resultados_Dic3!AB$3:AB$99980,Resultados_Dic3!$F$3:$F$99980,Produccion_UO!$K1243,Resultados_Dic3!$D$3:$D$99980,Produccion_UO!$K$1485,Resultados_Dic3!$E$3:$E$99980,Produccion_UO!$J1243,Resultados_Dic3!$A$3:$A$99980,Produccion_UO!$H1243)*$J$1223</f>
        <v>0</v>
      </c>
      <c r="AH1243" s="21">
        <f>+SUMIFS(Resultados_Dic3!AC$3:AC$99980,Resultados_Dic3!$F$3:$F$99980,Produccion_UO!$K1243,Resultados_Dic3!$D$3:$D$99980,Produccion_UO!$K$1485,Resultados_Dic3!$E$3:$E$99980,Produccion_UO!$J1243,Resultados_Dic3!$A$3:$A$99980,Produccion_UO!$H1243)*$J$1223</f>
        <v>0</v>
      </c>
      <c r="AI1243" s="21">
        <f>+SUMIFS(Resultados_Dic3!AD$3:AD$99980,Resultados_Dic3!$F$3:$F$99980,Produccion_UO!$K1243,Resultados_Dic3!$D$3:$D$99980,Produccion_UO!$K$1485,Resultados_Dic3!$E$3:$E$99980,Produccion_UO!$J1243,Resultados_Dic3!$A$3:$A$99980,Produccion_UO!$H1243)*$J$1223</f>
        <v>0</v>
      </c>
      <c r="AJ1243" s="21">
        <f>+SUMIFS(Resultados_Dic3!AE$3:AE$99980,Resultados_Dic3!$F$3:$F$99980,Produccion_UO!$K1243,Resultados_Dic3!$D$3:$D$99980,Produccion_UO!$K$1485,Resultados_Dic3!$E$3:$E$99980,Produccion_UO!$J1243,Resultados_Dic3!$A$3:$A$99980,Produccion_UO!$H1243)*$J$1223</f>
        <v>0</v>
      </c>
      <c r="AK1243" s="21">
        <f>+SUMIFS(Resultados_Dic3!AF$3:AF$99980,Resultados_Dic3!$F$3:$F$99980,Produccion_UO!$K1243,Resultados_Dic3!$D$3:$D$99980,Produccion_UO!$K$1485,Resultados_Dic3!$E$3:$E$99980,Produccion_UO!$J1243,Resultados_Dic3!$A$3:$A$99980,Produccion_UO!$H1243)*$J$1223</f>
        <v>0</v>
      </c>
      <c r="AL1243" s="21">
        <f>+SUMIFS(Resultados_Dic3!AG$3:AG$99980,Resultados_Dic3!$F$3:$F$99980,Produccion_UO!$K1243,Resultados_Dic3!$D$3:$D$99980,Produccion_UO!$K$1485,Resultados_Dic3!$E$3:$E$99980,Produccion_UO!$J1243,Resultados_Dic3!$A$3:$A$99980,Produccion_UO!$H1243)*$J$1223</f>
        <v>0</v>
      </c>
      <c r="AM1243" s="21">
        <f>+SUMIFS(Resultados_Dic3!AH$3:AH$99980,Resultados_Dic3!$F$3:$F$99980,Produccion_UO!$K1243,Resultados_Dic3!$D$3:$D$99980,Produccion_UO!$K$1485,Resultados_Dic3!$E$3:$E$99980,Produccion_UO!$J1243,Resultados_Dic3!$A$3:$A$99980,Produccion_UO!$H1243)*$J$1223</f>
        <v>0</v>
      </c>
      <c r="AN1243" s="21">
        <f>+SUMIFS(Resultados_Dic3!AI$3:AI$99980,Resultados_Dic3!$F$3:$F$99980,Produccion_UO!$K1243,Resultados_Dic3!$D$3:$D$99980,Produccion_UO!$K$1485,Resultados_Dic3!$E$3:$E$99980,Produccion_UO!$J1243,Resultados_Dic3!$A$3:$A$99980,Produccion_UO!$H1243)*$J$1223</f>
        <v>0</v>
      </c>
      <c r="AO1243" s="21">
        <f>+SUMIFS(Resultados_Dic3!AJ$3:AJ$99980,Resultados_Dic3!$F$3:$F$99980,Produccion_UO!$K1243,Resultados_Dic3!$D$3:$D$99980,Produccion_UO!$K$1485,Resultados_Dic3!$E$3:$E$99980,Produccion_UO!$J1243,Resultados_Dic3!$A$3:$A$99980,Produccion_UO!$H1243)*$J$1223</f>
        <v>0</v>
      </c>
      <c r="AP1243" s="21">
        <f>+SUMIFS(Resultados_Dic3!AK$3:AK$99980,Resultados_Dic3!$F$3:$F$99980,Produccion_UO!$K1243,Resultados_Dic3!$D$3:$D$99980,Produccion_UO!$K$1485,Resultados_Dic3!$E$3:$E$99980,Produccion_UO!$J1243,Resultados_Dic3!$A$3:$A$99980,Produccion_UO!$H1243)*$J$1223</f>
        <v>0</v>
      </c>
      <c r="AQ1243" s="21">
        <f>+SUMIFS(Resultados_Dic3!AL$3:AL$99980,Resultados_Dic3!$F$3:$F$99980,Produccion_UO!$K1243,Resultados_Dic3!$D$3:$D$99980,Produccion_UO!$K$1485,Resultados_Dic3!$E$3:$E$99980,Produccion_UO!$J1243,Resultados_Dic3!$A$3:$A$99980,Produccion_UO!$H1243)*$J$1223</f>
        <v>0</v>
      </c>
      <c r="AR1243" s="21">
        <f>+SUMIFS(Resultados_Dic3!AM$3:AM$99980,Resultados_Dic3!$F$3:$F$99980,Produccion_UO!$K1243,Resultados_Dic3!$D$3:$D$99980,Produccion_UO!$K$1485,Resultados_Dic3!$E$3:$E$99980,Produccion_UO!$J1243,Resultados_Dic3!$A$3:$A$99980,Produccion_UO!$H1243)*$J$1223</f>
        <v>0</v>
      </c>
    </row>
    <row r="1244" spans="8:44" x14ac:dyDescent="0.25">
      <c r="H1244" s="17" t="str">
        <f t="shared" si="499"/>
        <v>DIC5</v>
      </c>
      <c r="I1244" s="24"/>
      <c r="J1244" s="24"/>
      <c r="K1244" s="342"/>
      <c r="L1244" s="302" t="s">
        <v>863</v>
      </c>
      <c r="M1244" s="344">
        <f>+M1241+M1237</f>
        <v>0.73408618936161696</v>
      </c>
      <c r="N1244" s="344">
        <f t="shared" ref="N1244:AR1244" si="506">+N1241+N1237</f>
        <v>0.59320181882106504</v>
      </c>
      <c r="O1244" s="344">
        <f t="shared" si="506"/>
        <v>0.46444457492948998</v>
      </c>
      <c r="P1244" s="344">
        <f t="shared" si="506"/>
        <v>0.54238420429190404</v>
      </c>
      <c r="Q1244" s="344">
        <f t="shared" si="506"/>
        <v>0.51697539702732298</v>
      </c>
      <c r="R1244" s="344">
        <f t="shared" si="506"/>
        <v>0</v>
      </c>
      <c r="S1244" s="344">
        <f t="shared" si="506"/>
        <v>0</v>
      </c>
      <c r="T1244" s="344">
        <f t="shared" si="506"/>
        <v>0</v>
      </c>
      <c r="U1244" s="344">
        <f t="shared" si="506"/>
        <v>0</v>
      </c>
      <c r="V1244" s="344">
        <f t="shared" si="506"/>
        <v>0</v>
      </c>
      <c r="W1244" s="344">
        <f t="shared" si="506"/>
        <v>0</v>
      </c>
      <c r="X1244" s="344">
        <f t="shared" si="506"/>
        <v>0</v>
      </c>
      <c r="Y1244" s="344">
        <f t="shared" si="506"/>
        <v>0</v>
      </c>
      <c r="Z1244" s="344">
        <f t="shared" si="506"/>
        <v>0</v>
      </c>
      <c r="AA1244" s="344">
        <f t="shared" si="506"/>
        <v>0</v>
      </c>
      <c r="AB1244" s="344">
        <f t="shared" si="506"/>
        <v>0</v>
      </c>
      <c r="AC1244" s="344">
        <f t="shared" si="506"/>
        <v>0</v>
      </c>
      <c r="AD1244" s="344">
        <f t="shared" si="506"/>
        <v>0</v>
      </c>
      <c r="AE1244" s="344">
        <f t="shared" si="506"/>
        <v>0</v>
      </c>
      <c r="AF1244" s="344">
        <f t="shared" si="506"/>
        <v>0</v>
      </c>
      <c r="AG1244" s="344">
        <f t="shared" si="506"/>
        <v>0</v>
      </c>
      <c r="AH1244" s="344">
        <f t="shared" si="506"/>
        <v>0</v>
      </c>
      <c r="AI1244" s="344">
        <f t="shared" si="506"/>
        <v>0</v>
      </c>
      <c r="AJ1244" s="344">
        <f t="shared" si="506"/>
        <v>0</v>
      </c>
      <c r="AK1244" s="344">
        <f t="shared" si="506"/>
        <v>0</v>
      </c>
      <c r="AL1244" s="344">
        <f t="shared" si="506"/>
        <v>0</v>
      </c>
      <c r="AM1244" s="344">
        <f t="shared" si="506"/>
        <v>0</v>
      </c>
      <c r="AN1244" s="344">
        <f t="shared" si="506"/>
        <v>0</v>
      </c>
      <c r="AO1244" s="344">
        <f t="shared" si="506"/>
        <v>0</v>
      </c>
      <c r="AP1244" s="344">
        <f t="shared" si="506"/>
        <v>0</v>
      </c>
      <c r="AQ1244" s="344">
        <f t="shared" si="506"/>
        <v>0</v>
      </c>
      <c r="AR1244" s="344">
        <f t="shared" si="506"/>
        <v>0</v>
      </c>
    </row>
    <row r="1245" spans="8:44" x14ac:dyDescent="0.25">
      <c r="H1245" s="17" t="str">
        <f t="shared" si="499"/>
        <v>DIC5</v>
      </c>
      <c r="I1245" s="24"/>
      <c r="J1245" s="24"/>
      <c r="K1245" s="342"/>
      <c r="L1245" s="302" t="s">
        <v>864</v>
      </c>
      <c r="M1245" s="21">
        <f>+M1244+M1236</f>
        <v>1.460844157556475</v>
      </c>
      <c r="N1245" s="21">
        <f t="shared" ref="N1245:AR1245" si="507">+N1244+N1236</f>
        <v>1.180481834197463</v>
      </c>
      <c r="O1245" s="21">
        <f t="shared" si="507"/>
        <v>0.92425270169511498</v>
      </c>
      <c r="P1245" s="21">
        <f t="shared" si="507"/>
        <v>1.0793539062215389</v>
      </c>
      <c r="Q1245" s="21">
        <f t="shared" si="507"/>
        <v>1.028789942233576</v>
      </c>
      <c r="R1245" s="21">
        <f t="shared" si="507"/>
        <v>0</v>
      </c>
      <c r="S1245" s="21">
        <f t="shared" si="507"/>
        <v>0</v>
      </c>
      <c r="T1245" s="21">
        <f t="shared" si="507"/>
        <v>0</v>
      </c>
      <c r="U1245" s="21">
        <f t="shared" si="507"/>
        <v>0</v>
      </c>
      <c r="V1245" s="21">
        <f t="shared" si="507"/>
        <v>0</v>
      </c>
      <c r="W1245" s="21">
        <f t="shared" si="507"/>
        <v>0</v>
      </c>
      <c r="X1245" s="21">
        <f t="shared" si="507"/>
        <v>0</v>
      </c>
      <c r="Y1245" s="21">
        <f t="shared" si="507"/>
        <v>0</v>
      </c>
      <c r="Z1245" s="21">
        <f t="shared" si="507"/>
        <v>0</v>
      </c>
      <c r="AA1245" s="21">
        <f t="shared" si="507"/>
        <v>0</v>
      </c>
      <c r="AB1245" s="21">
        <f t="shared" si="507"/>
        <v>0</v>
      </c>
      <c r="AC1245" s="21">
        <f t="shared" si="507"/>
        <v>0</v>
      </c>
      <c r="AD1245" s="21">
        <f t="shared" si="507"/>
        <v>0</v>
      </c>
      <c r="AE1245" s="21">
        <f t="shared" si="507"/>
        <v>0</v>
      </c>
      <c r="AF1245" s="21">
        <f t="shared" si="507"/>
        <v>0</v>
      </c>
      <c r="AG1245" s="21">
        <f t="shared" si="507"/>
        <v>0</v>
      </c>
      <c r="AH1245" s="21">
        <f t="shared" si="507"/>
        <v>0</v>
      </c>
      <c r="AI1245" s="21">
        <f t="shared" si="507"/>
        <v>0</v>
      </c>
      <c r="AJ1245" s="21">
        <f t="shared" si="507"/>
        <v>0</v>
      </c>
      <c r="AK1245" s="21">
        <f t="shared" si="507"/>
        <v>0</v>
      </c>
      <c r="AL1245" s="21">
        <f t="shared" si="507"/>
        <v>0</v>
      </c>
      <c r="AM1245" s="21">
        <f t="shared" si="507"/>
        <v>0</v>
      </c>
      <c r="AN1245" s="21">
        <f t="shared" si="507"/>
        <v>0</v>
      </c>
      <c r="AO1245" s="21">
        <f t="shared" si="507"/>
        <v>0</v>
      </c>
      <c r="AP1245" s="21">
        <f t="shared" si="507"/>
        <v>0</v>
      </c>
      <c r="AQ1245" s="21">
        <f t="shared" si="507"/>
        <v>0</v>
      </c>
      <c r="AR1245" s="21">
        <f t="shared" si="507"/>
        <v>0</v>
      </c>
    </row>
    <row r="1246" spans="8:44" x14ac:dyDescent="0.25">
      <c r="L1246" s="345" t="s">
        <v>865</v>
      </c>
      <c r="M1246" s="358">
        <f>+M1245-M1230</f>
        <v>0</v>
      </c>
      <c r="N1246" s="358">
        <f t="shared" ref="N1246:AR1246" si="508">+N1245-N1230</f>
        <v>0</v>
      </c>
      <c r="O1246" s="358">
        <f t="shared" si="508"/>
        <v>0</v>
      </c>
      <c r="P1246" s="358">
        <f t="shared" si="508"/>
        <v>0</v>
      </c>
      <c r="Q1246" s="358">
        <f t="shared" si="508"/>
        <v>0</v>
      </c>
      <c r="R1246" s="358">
        <f t="shared" si="508"/>
        <v>0</v>
      </c>
      <c r="S1246" s="358">
        <f t="shared" si="508"/>
        <v>0</v>
      </c>
      <c r="T1246" s="358">
        <f t="shared" si="508"/>
        <v>0</v>
      </c>
      <c r="U1246" s="358">
        <f t="shared" si="508"/>
        <v>0</v>
      </c>
      <c r="V1246" s="358">
        <f t="shared" si="508"/>
        <v>0</v>
      </c>
      <c r="W1246" s="358">
        <f t="shared" si="508"/>
        <v>0</v>
      </c>
      <c r="X1246" s="358">
        <f t="shared" si="508"/>
        <v>0</v>
      </c>
      <c r="Y1246" s="358">
        <f t="shared" si="508"/>
        <v>0</v>
      </c>
      <c r="Z1246" s="358">
        <f t="shared" si="508"/>
        <v>0</v>
      </c>
      <c r="AA1246" s="358">
        <f t="shared" si="508"/>
        <v>0</v>
      </c>
      <c r="AB1246" s="358">
        <f t="shared" si="508"/>
        <v>0</v>
      </c>
      <c r="AC1246" s="358">
        <f t="shared" si="508"/>
        <v>0</v>
      </c>
      <c r="AD1246" s="358">
        <f t="shared" si="508"/>
        <v>0</v>
      </c>
      <c r="AE1246" s="358">
        <f t="shared" si="508"/>
        <v>0</v>
      </c>
      <c r="AF1246" s="358">
        <f t="shared" si="508"/>
        <v>0</v>
      </c>
      <c r="AG1246" s="358">
        <f t="shared" si="508"/>
        <v>0</v>
      </c>
      <c r="AH1246" s="358">
        <f t="shared" si="508"/>
        <v>0</v>
      </c>
      <c r="AI1246" s="358">
        <f t="shared" si="508"/>
        <v>0</v>
      </c>
      <c r="AJ1246" s="358">
        <f t="shared" si="508"/>
        <v>0</v>
      </c>
      <c r="AK1246" s="358">
        <f t="shared" si="508"/>
        <v>0</v>
      </c>
      <c r="AL1246" s="358">
        <f t="shared" si="508"/>
        <v>0</v>
      </c>
      <c r="AM1246" s="358">
        <f t="shared" si="508"/>
        <v>0</v>
      </c>
      <c r="AN1246" s="358">
        <f t="shared" si="508"/>
        <v>0</v>
      </c>
      <c r="AO1246" s="358">
        <f t="shared" si="508"/>
        <v>0</v>
      </c>
      <c r="AP1246" s="358">
        <f t="shared" si="508"/>
        <v>0</v>
      </c>
      <c r="AQ1246" s="358">
        <f t="shared" si="508"/>
        <v>0</v>
      </c>
      <c r="AR1246" s="358">
        <f t="shared" si="508"/>
        <v>0</v>
      </c>
    </row>
    <row r="1247" spans="8:44" x14ac:dyDescent="0.25">
      <c r="L1247" s="345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</row>
    <row r="1248" spans="8:44" x14ac:dyDescent="0.25">
      <c r="K1248" s="349" t="str">
        <f>+I35</f>
        <v>Kb/d</v>
      </c>
      <c r="L1248" s="349" t="s">
        <v>866</v>
      </c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</row>
    <row r="1249" spans="8:44" x14ac:dyDescent="0.25">
      <c r="K1249" s="349" t="s">
        <v>868</v>
      </c>
      <c r="L1249" s="350" t="s">
        <v>867</v>
      </c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</row>
    <row r="1250" spans="8:44" x14ac:dyDescent="0.25">
      <c r="L1250" s="345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</row>
    <row r="1251" spans="8:44" x14ac:dyDescent="0.25">
      <c r="L1251" s="345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</row>
    <row r="1252" spans="8:44" x14ac:dyDescent="0.25"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</row>
    <row r="1253" spans="8:44" x14ac:dyDescent="0.25">
      <c r="J1253">
        <v>1</v>
      </c>
      <c r="K1253" s="347" t="s">
        <v>836</v>
      </c>
      <c r="L1253" s="364" t="s">
        <v>870</v>
      </c>
      <c r="M1253" s="321">
        <v>2019</v>
      </c>
      <c r="N1253" s="321">
        <v>2020</v>
      </c>
      <c r="O1253" s="321">
        <v>2021</v>
      </c>
      <c r="P1253" s="321">
        <v>2022</v>
      </c>
      <c r="Q1253" s="321">
        <v>2023</v>
      </c>
      <c r="R1253" s="321">
        <v>2024</v>
      </c>
      <c r="S1253" s="321">
        <v>2025</v>
      </c>
      <c r="T1253" s="321">
        <v>2026</v>
      </c>
      <c r="U1253" s="321">
        <v>2027</v>
      </c>
      <c r="V1253" s="321">
        <v>2028</v>
      </c>
      <c r="W1253" s="321">
        <v>2029</v>
      </c>
      <c r="X1253" s="321">
        <v>2030</v>
      </c>
      <c r="Y1253" s="321">
        <v>2031</v>
      </c>
      <c r="Z1253" s="321">
        <v>2032</v>
      </c>
      <c r="AA1253" s="321">
        <v>2033</v>
      </c>
      <c r="AB1253" s="321">
        <v>2034</v>
      </c>
      <c r="AC1253" s="321">
        <v>2035</v>
      </c>
      <c r="AD1253" s="321">
        <v>2036</v>
      </c>
      <c r="AE1253" s="321">
        <v>2037</v>
      </c>
      <c r="AF1253" s="321">
        <v>2038</v>
      </c>
      <c r="AG1253" s="321">
        <v>2039</v>
      </c>
      <c r="AH1253" s="321">
        <v>2040</v>
      </c>
      <c r="AI1253" s="321">
        <v>2041</v>
      </c>
      <c r="AJ1253" s="321">
        <v>2042</v>
      </c>
      <c r="AK1253" s="321">
        <v>2043</v>
      </c>
      <c r="AL1253" s="321">
        <v>2044</v>
      </c>
      <c r="AM1253" s="321">
        <v>2045</v>
      </c>
      <c r="AN1253" s="321">
        <v>2046</v>
      </c>
      <c r="AO1253" s="321">
        <v>2047</v>
      </c>
      <c r="AP1253" s="321">
        <v>2048</v>
      </c>
      <c r="AQ1253" s="321">
        <v>2049</v>
      </c>
      <c r="AR1253" s="321">
        <v>2050</v>
      </c>
    </row>
    <row r="1254" spans="8:44" x14ac:dyDescent="0.25">
      <c r="H1254" s="17" t="str">
        <f t="shared" ref="H1254:H1260" si="509">+$B$1</f>
        <v>DIC5</v>
      </c>
      <c r="I1254" s="24"/>
      <c r="J1254" s="24" t="s">
        <v>73</v>
      </c>
      <c r="K1254" s="352" t="s">
        <v>171</v>
      </c>
      <c r="L1254" s="353" t="s">
        <v>829</v>
      </c>
      <c r="M1254" s="21">
        <f t="shared" ref="M1254:M1259" si="510">+M1283+M1315</f>
        <v>14.80187799727516</v>
      </c>
      <c r="N1254" s="21">
        <f>+SUMIFS(Resultados_Dic3!I$3:I$99980,Resultados_Dic3!$F$3:$F$99980,Produccion_UO!$K1254,Resultados_Dic3!$D$3:$D$99980,Produccion_UO!$L$1221,Resultados_Dic3!$E$3:$E$99980,Produccion_UO!$J1254,Resultados_Dic3!$A$3:$A$99980,Produccion_UO!$H1254)*$J$1223</f>
        <v>3.7540970036614998</v>
      </c>
      <c r="O1254" s="21">
        <f>+SUMIFS(Resultados_Dic3!J$3:J$99980,Resultados_Dic3!$F$3:$F$99980,Produccion_UO!$K1254,Resultados_Dic3!$D$3:$D$99980,Produccion_UO!$L$1221,Resultados_Dic3!$E$3:$E$99980,Produccion_UO!$J1254,Resultados_Dic3!$A$3:$A$99980,Produccion_UO!$H1254)*$J$1223</f>
        <v>3.3763990582504402</v>
      </c>
      <c r="P1254" s="21">
        <f>+SUMIFS(Resultados_Dic3!K$3:K$99980,Resultados_Dic3!$F$3:$F$99980,Produccion_UO!$K1254,Resultados_Dic3!$D$3:$D$99980,Produccion_UO!$L$1221,Resultados_Dic3!$E$3:$E$99980,Produccion_UO!$J1254,Resultados_Dic3!$A$3:$A$99980,Produccion_UO!$H1254)*$J$1223</f>
        <v>3.3473706298897099</v>
      </c>
      <c r="Q1254" s="21">
        <f>+SUMIFS(Resultados_Dic3!L$3:L$99980,Resultados_Dic3!$F$3:$F$99980,Produccion_UO!$K1254,Resultados_Dic3!$D$3:$D$99980,Produccion_UO!$L$1221,Resultados_Dic3!$E$3:$E$99980,Produccion_UO!$J1254,Resultados_Dic3!$A$3:$A$99980,Produccion_UO!$H1254)*$J$1223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R1254" s="21">
        <f>+SUMIFS(Resultados_Dic3!M$3:M$99980,Resultados_Dic3!$F$3:$F$99980,Produccion_UO!$K1254,Resultados_Dic3!$D$3:$D$99980,Produccion_UO!$L$1221,Resultados_Dic3!$E$3:$E$99980,Produccion_UO!$J1254,Resultados_Dic3!$A$3:$A$99980,Produccion_UO!$H1254)*$J$1223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S1254" s="21">
        <f>+SUMIFS(Resultados_Dic3!N$3:N$99980,Resultados_Dic3!$F$3:$F$99980,Produccion_UO!$K1254,Resultados_Dic3!$D$3:$D$99980,Produccion_UO!$L$1221,Resultados_Dic3!$E$3:$E$99980,Produccion_UO!$J1254,Resultados_Dic3!$A$3:$A$99980,Produccion_UO!$H1254)*$J$1223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T1254" s="21">
        <f>+SUMIFS(Resultados_Dic3!O$3:O$99980,Resultados_Dic3!$F$3:$F$99980,Produccion_UO!$K1254,Resultados_Dic3!$D$3:$D$99980,Produccion_UO!$L$1221,Resultados_Dic3!$E$3:$E$99980,Produccion_UO!$J1254,Resultados_Dic3!$A$3:$A$99980,Produccion_UO!$H1254)*$J$1223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U1254" s="21">
        <f>+SUMIFS(Resultados_Dic3!P$3:P$99980,Resultados_Dic3!$F$3:$F$99980,Produccion_UO!$K1254,Resultados_Dic3!$D$3:$D$99980,Produccion_UO!$L$1221,Resultados_Dic3!$E$3:$E$99980,Produccion_UO!$J1254,Resultados_Dic3!$A$3:$A$99980,Produccion_UO!$H1254)*$J$1223</f>
        <v>0.57588178768854903</v>
      </c>
      <c r="V1254" s="21">
        <f>+SUMIFS(Resultados_Dic3!Q$3:Q$99980,Resultados_Dic3!$F$3:$F$99980,Produccion_UO!$K1254,Resultados_Dic3!$D$3:$D$99980,Produccion_UO!$L$1221,Resultados_Dic3!$E$3:$E$99980,Produccion_UO!$J1254,Resultados_Dic3!$A$3:$A$99980,Produccion_UO!$H1254)*$J$1223</f>
        <v>0.196784992134207</v>
      </c>
      <c r="W1254" s="21">
        <f>+SUMIFS(Resultados_Dic3!R$3:R$99980,Resultados_Dic3!$F$3:$F$99980,Produccion_UO!$K1254,Resultados_Dic3!$D$3:$D$99980,Produccion_UO!$L$1221,Resultados_Dic3!$E$3:$E$99980,Produccion_UO!$J1254,Resultados_Dic3!$A$3:$A$99980,Produccion_UO!$H1254)*$J$1223</f>
        <v>9.8541729582559398E-2</v>
      </c>
      <c r="X1254" s="21">
        <f>+SUMIFS(Resultados_Dic3!S$3:S$99980,Resultados_Dic3!$F$3:$F$99980,Produccion_UO!$K1254,Resultados_Dic3!$D$3:$D$99980,Produccion_UO!$L$1221,Resultados_Dic3!$E$3:$E$99980,Produccion_UO!$J1254,Resultados_Dic3!$A$3:$A$99980,Produccion_UO!$H1254)*$J$1223</f>
        <v>0</v>
      </c>
      <c r="Y1254" s="21">
        <f>+SUMIFS(Resultados_Dic3!T$3:T$99980,Resultados_Dic3!$F$3:$F$99980,Produccion_UO!$K1254,Resultados_Dic3!$D$3:$D$99980,Produccion_UO!$L$1221,Resultados_Dic3!$E$3:$E$99980,Produccion_UO!$J1254,Resultados_Dic3!$A$3:$A$99980,Produccion_UO!$H1254)*$J$1223</f>
        <v>0</v>
      </c>
      <c r="Z1254" s="21">
        <f>+SUMIFS(Resultados_Dic3!U$3:U$99980,Resultados_Dic3!$F$3:$F$99980,Produccion_UO!$K1254,Resultados_Dic3!$D$3:$D$99980,Produccion_UO!$L$1221,Resultados_Dic3!$E$3:$E$99980,Produccion_UO!$J1254,Resultados_Dic3!$A$3:$A$99980,Produccion_UO!$H1254)*$J$1223</f>
        <v>0</v>
      </c>
      <c r="AA1254" s="21">
        <f>+SUMIFS(Resultados_Dic3!V$3:V$99980,Resultados_Dic3!$F$3:$F$99980,Produccion_UO!$K1254,Resultados_Dic3!$D$3:$D$99980,Produccion_UO!$L$1221,Resultados_Dic3!$E$3:$E$99980,Produccion_UO!$J1254,Resultados_Dic3!$A$3:$A$99980,Produccion_UO!$H1254)*$J$1223</f>
        <v>0</v>
      </c>
      <c r="AB1254" s="21">
        <f>+SUMIFS(Resultados_Dic3!W$3:W$99980,Resultados_Dic3!$F$3:$F$99980,Produccion_UO!$K1254,Resultados_Dic3!$D$3:$D$99980,Produccion_UO!$L$1221,Resultados_Dic3!$E$3:$E$99980,Produccion_UO!$J1254,Resultados_Dic3!$A$3:$A$99980,Produccion_UO!$H1254)*$J$1223</f>
        <v>0</v>
      </c>
      <c r="AC1254" s="21">
        <f>+SUMIFS(Resultados_Dic3!X$3:X$99980,Resultados_Dic3!$F$3:$F$99980,Produccion_UO!$K1254,Resultados_Dic3!$D$3:$D$99980,Produccion_UO!$L$1221,Resultados_Dic3!$E$3:$E$99980,Produccion_UO!$J1254,Resultados_Dic3!$A$3:$A$99980,Produccion_UO!$H1254)*$J$1223</f>
        <v>0</v>
      </c>
      <c r="AD1254" s="21">
        <f>+SUMIFS(Resultados_Dic3!Y$3:Y$99980,Resultados_Dic3!$F$3:$F$99980,Produccion_UO!$K1254,Resultados_Dic3!$D$3:$D$99980,Produccion_UO!$L$1221,Resultados_Dic3!$E$3:$E$99980,Produccion_UO!$J1254,Resultados_Dic3!$A$3:$A$99980,Produccion_UO!$H1254)*$J$1223</f>
        <v>0</v>
      </c>
      <c r="AE1254" s="21">
        <f>+SUMIFS(Resultados_Dic3!Z$3:Z$99980,Resultados_Dic3!$F$3:$F$99980,Produccion_UO!$K1254,Resultados_Dic3!$D$3:$D$99980,Produccion_UO!$L$1221,Resultados_Dic3!$E$3:$E$99980,Produccion_UO!$J1254,Resultados_Dic3!$A$3:$A$99980,Produccion_UO!$H1254)*$J$1223</f>
        <v>0</v>
      </c>
      <c r="AF1254" s="21">
        <f>+SUMIFS(Resultados_Dic3!AA$3:AA$99980,Resultados_Dic3!$F$3:$F$99980,Produccion_UO!$K1254,Resultados_Dic3!$D$3:$D$99980,Produccion_UO!$L$1221,Resultados_Dic3!$E$3:$E$99980,Produccion_UO!$J1254,Resultados_Dic3!$A$3:$A$99980,Produccion_UO!$H1254)*$J$1223</f>
        <v>0</v>
      </c>
      <c r="AG1254" s="21">
        <f>+SUMIFS(Resultados_Dic3!AB$3:AB$99980,Resultados_Dic3!$F$3:$F$99980,Produccion_UO!$K1254,Resultados_Dic3!$D$3:$D$99980,Produccion_UO!$L$1221,Resultados_Dic3!$E$3:$E$99980,Produccion_UO!$J1254,Resultados_Dic3!$A$3:$A$99980,Produccion_UO!$H1254)*$J$1223</f>
        <v>0</v>
      </c>
      <c r="AH1254" s="21">
        <f>+SUMIFS(Resultados_Dic3!AC$3:AC$99980,Resultados_Dic3!$F$3:$F$99980,Produccion_UO!$K1254,Resultados_Dic3!$D$3:$D$99980,Produccion_UO!$L$1221,Resultados_Dic3!$E$3:$E$99980,Produccion_UO!$J1254,Resultados_Dic3!$A$3:$A$99980,Produccion_UO!$H1254)*$J$1223</f>
        <v>0</v>
      </c>
      <c r="AI1254" s="21">
        <f>+SUMIFS(Resultados_Dic3!AD$3:AD$99980,Resultados_Dic3!$F$3:$F$99980,Produccion_UO!$K1254,Resultados_Dic3!$D$3:$D$99980,Produccion_UO!$L$1221,Resultados_Dic3!$E$3:$E$99980,Produccion_UO!$J1254,Resultados_Dic3!$A$3:$A$99980,Produccion_UO!$H1254)*$J$1223</f>
        <v>0</v>
      </c>
      <c r="AJ1254" s="21">
        <f>+SUMIFS(Resultados_Dic3!AE$3:AE$99980,Resultados_Dic3!$F$3:$F$99980,Produccion_UO!$K1254,Resultados_Dic3!$D$3:$D$99980,Produccion_UO!$L$1221,Resultados_Dic3!$E$3:$E$99980,Produccion_UO!$J1254,Resultados_Dic3!$A$3:$A$99980,Produccion_UO!$H1254)*$J$1223</f>
        <v>0</v>
      </c>
      <c r="AK1254" s="21">
        <f>+SUMIFS(Resultados_Dic3!AF$3:AF$99980,Resultados_Dic3!$F$3:$F$99980,Produccion_UO!$K1254,Resultados_Dic3!$D$3:$D$99980,Produccion_UO!$L$1221,Resultados_Dic3!$E$3:$E$99980,Produccion_UO!$J1254,Resultados_Dic3!$A$3:$A$99980,Produccion_UO!$H1254)*$J$1223</f>
        <v>0</v>
      </c>
      <c r="AL1254" s="21">
        <f>+SUMIFS(Resultados_Dic3!AG$3:AG$99980,Resultados_Dic3!$F$3:$F$99980,Produccion_UO!$K1254,Resultados_Dic3!$D$3:$D$99980,Produccion_UO!$L$1221,Resultados_Dic3!$E$3:$E$99980,Produccion_UO!$J1254,Resultados_Dic3!$A$3:$A$99980,Produccion_UO!$H1254)*$J$1223</f>
        <v>0</v>
      </c>
      <c r="AM1254" s="21">
        <f>+SUMIFS(Resultados_Dic3!AH$3:AH$99980,Resultados_Dic3!$F$3:$F$99980,Produccion_UO!$K1254,Resultados_Dic3!$D$3:$D$99980,Produccion_UO!$L$1221,Resultados_Dic3!$E$3:$E$99980,Produccion_UO!$J1254,Resultados_Dic3!$A$3:$A$99980,Produccion_UO!$H1254)*$J$1223</f>
        <v>0</v>
      </c>
      <c r="AN1254" s="21">
        <f>+SUMIFS(Resultados_Dic3!AI$3:AI$99980,Resultados_Dic3!$F$3:$F$99980,Produccion_UO!$K1254,Resultados_Dic3!$D$3:$D$99980,Produccion_UO!$L$1221,Resultados_Dic3!$E$3:$E$99980,Produccion_UO!$J1254,Resultados_Dic3!$A$3:$A$99980,Produccion_UO!$H1254)*$J$1223</f>
        <v>0</v>
      </c>
      <c r="AO1254" s="21">
        <f>+SUMIFS(Resultados_Dic3!AJ$3:AJ$99980,Resultados_Dic3!$F$3:$F$99980,Produccion_UO!$K1254,Resultados_Dic3!$D$3:$D$99980,Produccion_UO!$L$1221,Resultados_Dic3!$E$3:$E$99980,Produccion_UO!$J1254,Resultados_Dic3!$A$3:$A$99980,Produccion_UO!$H1254)*$J$1223</f>
        <v>0</v>
      </c>
      <c r="AP1254" s="21">
        <f>+SUMIFS(Resultados_Dic3!AK$3:AK$99980,Resultados_Dic3!$F$3:$F$99980,Produccion_UO!$K1254,Resultados_Dic3!$D$3:$D$99980,Produccion_UO!$L$1221,Resultados_Dic3!$E$3:$E$99980,Produccion_UO!$J1254,Resultados_Dic3!$A$3:$A$99980,Produccion_UO!$H1254)*$J$1223</f>
        <v>0</v>
      </c>
      <c r="AQ1254" s="21">
        <f>+SUMIFS(Resultados_Dic3!AL$3:AL$99980,Resultados_Dic3!$F$3:$F$99980,Produccion_UO!$K1254,Resultados_Dic3!$D$3:$D$99980,Produccion_UO!$L$1221,Resultados_Dic3!$E$3:$E$99980,Produccion_UO!$J1254,Resultados_Dic3!$A$3:$A$99980,Produccion_UO!$H1254)*$J$1223</f>
        <v>0</v>
      </c>
      <c r="AR1254" s="21">
        <f>+SUMIFS(Resultados_Dic3!AM$3:AM$99980,Resultados_Dic3!$F$3:$F$99980,Produccion_UO!$K1254,Resultados_Dic3!$D$3:$D$99980,Produccion_UO!$L$1221,Resultados_Dic3!$E$3:$E$99980,Produccion_UO!$J1254,Resultados_Dic3!$A$3:$A$99980,Produccion_UO!$H1254)*$J$1223</f>
        <v>0</v>
      </c>
    </row>
    <row r="1255" spans="8:44" x14ac:dyDescent="0.25">
      <c r="H1255" s="17" t="str">
        <f t="shared" si="509"/>
        <v>DIC5</v>
      </c>
      <c r="I1255" s="24"/>
      <c r="J1255" s="24"/>
      <c r="K1255" s="352"/>
      <c r="L1255" s="353" t="s">
        <v>857</v>
      </c>
      <c r="M1255" s="21">
        <f t="shared" si="510"/>
        <v>4.2550911930352022</v>
      </c>
      <c r="N1255" s="21">
        <f t="shared" ref="N1255" si="511">+(N1256+N1258)</f>
        <v>0.427956638976</v>
      </c>
      <c r="O1255" s="21">
        <f t="shared" ref="O1255" si="512">+(O1256+O1258)</f>
        <v>0.427956638976</v>
      </c>
      <c r="P1255" s="21">
        <f t="shared" ref="P1255" si="513">+(P1256+P1258)</f>
        <v>0.427956638976</v>
      </c>
      <c r="Q1255" s="21">
        <f t="shared" ref="Q1255" si="514">+(Q1256+Q1258)</f>
        <v>0.427956638976</v>
      </c>
      <c r="R1255" s="21">
        <f t="shared" ref="R1255" si="515">+(R1256+R1258)</f>
        <v>0.427956638976</v>
      </c>
      <c r="S1255" s="21">
        <f t="shared" ref="S1255" si="516">+(S1256+S1258)</f>
        <v>0.427956638976</v>
      </c>
      <c r="T1255" s="21">
        <f t="shared" ref="T1255" si="517">+(T1256+T1258)</f>
        <v>0.427956638976</v>
      </c>
      <c r="U1255" s="21">
        <f t="shared" ref="U1255" si="518">+(U1256+U1258)</f>
        <v>0.218207093875212</v>
      </c>
      <c r="V1255" s="21">
        <f t="shared" ref="V1255" si="519">+(V1256+V1258)</f>
        <v>0</v>
      </c>
      <c r="W1255" s="21">
        <f t="shared" ref="W1255" si="520">+(W1256+W1258)</f>
        <v>0</v>
      </c>
      <c r="X1255" s="21">
        <f t="shared" ref="X1255" si="521">+(X1256+X1258)</f>
        <v>0</v>
      </c>
      <c r="Y1255" s="21">
        <f t="shared" ref="Y1255" si="522">+(Y1256+Y1258)</f>
        <v>0</v>
      </c>
      <c r="Z1255" s="21">
        <f t="shared" ref="Z1255" si="523">+(Z1256+Z1258)</f>
        <v>0</v>
      </c>
      <c r="AA1255" s="21">
        <f t="shared" ref="AA1255" si="524">+(AA1256+AA1258)</f>
        <v>0</v>
      </c>
      <c r="AB1255" s="21">
        <f t="shared" ref="AB1255" si="525">+(AB1256+AB1258)</f>
        <v>0</v>
      </c>
      <c r="AC1255" s="21">
        <f t="shared" ref="AC1255" si="526">+(AC1256+AC1258)</f>
        <v>0</v>
      </c>
      <c r="AD1255" s="21">
        <f t="shared" ref="AD1255" si="527">+(AD1256+AD1258)</f>
        <v>0</v>
      </c>
      <c r="AE1255" s="21">
        <f t="shared" ref="AE1255" si="528">+(AE1256+AE1258)</f>
        <v>0</v>
      </c>
      <c r="AF1255" s="21">
        <f t="shared" ref="AF1255" si="529">+(AF1256+AF1258)</f>
        <v>0</v>
      </c>
      <c r="AG1255" s="21">
        <f t="shared" ref="AG1255" si="530">+(AG1256+AG1258)</f>
        <v>0</v>
      </c>
      <c r="AH1255" s="21">
        <f t="shared" ref="AH1255" si="531">+(AH1256+AH1258)</f>
        <v>0</v>
      </c>
      <c r="AI1255" s="21">
        <f t="shared" ref="AI1255" si="532">+(AI1256+AI1258)</f>
        <v>0</v>
      </c>
      <c r="AJ1255" s="21">
        <f t="shared" ref="AJ1255" si="533">+(AJ1256+AJ1258)</f>
        <v>0</v>
      </c>
      <c r="AK1255" s="21">
        <f t="shared" ref="AK1255" si="534">+(AK1256+AK1258)</f>
        <v>0</v>
      </c>
      <c r="AL1255" s="21">
        <f t="shared" ref="AL1255" si="535">+(AL1256+AL1258)</f>
        <v>0</v>
      </c>
      <c r="AM1255" s="21">
        <f t="shared" ref="AM1255" si="536">+(AM1256+AM1258)</f>
        <v>0</v>
      </c>
      <c r="AN1255" s="21">
        <f t="shared" ref="AN1255" si="537">+(AN1256+AN1258)</f>
        <v>0</v>
      </c>
      <c r="AO1255" s="21">
        <f t="shared" ref="AO1255" si="538">+(AO1256+AO1258)</f>
        <v>0</v>
      </c>
      <c r="AP1255" s="21">
        <f t="shared" ref="AP1255" si="539">+(AP1256+AP1258)</f>
        <v>0</v>
      </c>
      <c r="AQ1255" s="21">
        <f t="shared" ref="AQ1255" si="540">+(AQ1256+AQ1258)</f>
        <v>0</v>
      </c>
      <c r="AR1255" s="21">
        <f t="shared" ref="AR1255" si="541">+(AR1256+AR1258)</f>
        <v>0</v>
      </c>
    </row>
    <row r="1256" spans="8:44" x14ac:dyDescent="0.25">
      <c r="H1256" s="17" t="str">
        <f t="shared" si="509"/>
        <v>DIC5</v>
      </c>
      <c r="I1256" s="24"/>
      <c r="J1256" s="24" t="s">
        <v>79</v>
      </c>
      <c r="K1256" s="352" t="s">
        <v>225</v>
      </c>
      <c r="L1256" s="354" t="s">
        <v>858</v>
      </c>
      <c r="M1256" s="21">
        <f t="shared" si="510"/>
        <v>0.427956638976</v>
      </c>
      <c r="N1256" s="21">
        <f>+SUMIFS(Resultados_Dic3!I$3:I$99980,Resultados_Dic3!$F$3:$F$99980,Produccion_UO!$K1256,Resultados_Dic3!$D$3:$D$99980,Produccion_UO!$L$1221,Resultados_Dic3!$E$3:$E$99980,Produccion_UO!$J1256,Resultados_Dic3!$A$3:$A$99980,Produccion_UO!$H1256)*$J$1223</f>
        <v>0.427956638976</v>
      </c>
      <c r="O1256" s="21">
        <f>+SUMIFS(Resultados_Dic3!J$3:J$99980,Resultados_Dic3!$F$3:$F$99980,Produccion_UO!$K1256,Resultados_Dic3!$D$3:$D$99980,Produccion_UO!$L$1221,Resultados_Dic3!$E$3:$E$99980,Produccion_UO!$J1256,Resultados_Dic3!$A$3:$A$99980,Produccion_UO!$H1256)*$J$1223</f>
        <v>0.427956638976</v>
      </c>
      <c r="P1256" s="21">
        <f>+SUMIFS(Resultados_Dic3!K$3:K$99980,Resultados_Dic3!$F$3:$F$99980,Produccion_UO!$K1256,Resultados_Dic3!$D$3:$D$99980,Produccion_UO!$L$1221,Resultados_Dic3!$E$3:$E$99980,Produccion_UO!$J1256,Resultados_Dic3!$A$3:$A$99980,Produccion_UO!$H1256)*$J$1223</f>
        <v>0.427956638976</v>
      </c>
      <c r="Q1256" s="21">
        <f>+SUMIFS(Resultados_Dic3!L$3:L$99980,Resultados_Dic3!$F$3:$F$99980,Produccion_UO!$K1256,Resultados_Dic3!$D$3:$D$99980,Produccion_UO!$L$1221,Resultados_Dic3!$E$3:$E$99980,Produccion_UO!$J1256,Resultados_Dic3!$A$3:$A$99980,Produccion_UO!$H1256)*$J$1223</f>
        <v>0.427956638976</v>
      </c>
      <c r="R1256" s="21">
        <f>+SUMIFS(Resultados_Dic3!M$3:M$99980,Resultados_Dic3!$F$3:$F$99980,Produccion_UO!$K1256,Resultados_Dic3!$D$3:$D$99980,Produccion_UO!$L$1221,Resultados_Dic3!$E$3:$E$99980,Produccion_UO!$J1256,Resultados_Dic3!$A$3:$A$99980,Produccion_UO!$H1256)*$J$1223</f>
        <v>0.427956638976</v>
      </c>
      <c r="S1256" s="21">
        <f>+SUMIFS(Resultados_Dic3!N$3:N$99980,Resultados_Dic3!$F$3:$F$99980,Produccion_UO!$K1256,Resultados_Dic3!$D$3:$D$99980,Produccion_UO!$L$1221,Resultados_Dic3!$E$3:$E$99980,Produccion_UO!$J1256,Resultados_Dic3!$A$3:$A$99980,Produccion_UO!$H1256)*$J$1223</f>
        <v>0.427956638976</v>
      </c>
      <c r="T1256" s="21">
        <f>+SUMIFS(Resultados_Dic3!O$3:O$99980,Resultados_Dic3!$F$3:$F$99980,Produccion_UO!$K1256,Resultados_Dic3!$D$3:$D$99980,Produccion_UO!$L$1221,Resultados_Dic3!$E$3:$E$99980,Produccion_UO!$J1256,Resultados_Dic3!$A$3:$A$99980,Produccion_UO!$H1256)*$J$1223</f>
        <v>0.427956638976</v>
      </c>
      <c r="U1256" s="21">
        <f>+SUMIFS(Resultados_Dic3!P$3:P$99980,Resultados_Dic3!$F$3:$F$99980,Produccion_UO!$K1256,Resultados_Dic3!$D$3:$D$99980,Produccion_UO!$L$1221,Resultados_Dic3!$E$3:$E$99980,Produccion_UO!$J1256,Resultados_Dic3!$A$3:$A$99980,Produccion_UO!$H1256)*$J$1223</f>
        <v>0.218207093875212</v>
      </c>
      <c r="V1256" s="21">
        <f>+SUMIFS(Resultados_Dic3!Q$3:Q$99980,Resultados_Dic3!$F$3:$F$99980,Produccion_UO!$K1256,Resultados_Dic3!$D$3:$D$99980,Produccion_UO!$L$1221,Resultados_Dic3!$E$3:$E$99980,Produccion_UO!$J1256,Resultados_Dic3!$A$3:$A$99980,Produccion_UO!$H1256)*$J$1223</f>
        <v>0</v>
      </c>
      <c r="W1256" s="21">
        <f>+SUMIFS(Resultados_Dic3!R$3:R$99980,Resultados_Dic3!$F$3:$F$99980,Produccion_UO!$K1256,Resultados_Dic3!$D$3:$D$99980,Produccion_UO!$L$1221,Resultados_Dic3!$E$3:$E$99980,Produccion_UO!$J1256,Resultados_Dic3!$A$3:$A$99980,Produccion_UO!$H1256)*$J$1223</f>
        <v>0</v>
      </c>
      <c r="X1256" s="21">
        <f>+SUMIFS(Resultados_Dic3!S$3:S$99980,Resultados_Dic3!$F$3:$F$99980,Produccion_UO!$K1256,Resultados_Dic3!$D$3:$D$99980,Produccion_UO!$L$1221,Resultados_Dic3!$E$3:$E$99980,Produccion_UO!$J1256,Resultados_Dic3!$A$3:$A$99980,Produccion_UO!$H1256)*$J$1223</f>
        <v>0</v>
      </c>
      <c r="Y1256" s="21">
        <f>+SUMIFS(Resultados_Dic3!T$3:T$99980,Resultados_Dic3!$F$3:$F$99980,Produccion_UO!$K1256,Resultados_Dic3!$D$3:$D$99980,Produccion_UO!$L$1221,Resultados_Dic3!$E$3:$E$99980,Produccion_UO!$J1256,Resultados_Dic3!$A$3:$A$99980,Produccion_UO!$H1256)*$J$1223</f>
        <v>0</v>
      </c>
      <c r="Z1256" s="21">
        <f>+SUMIFS(Resultados_Dic3!U$3:U$99980,Resultados_Dic3!$F$3:$F$99980,Produccion_UO!$K1256,Resultados_Dic3!$D$3:$D$99980,Produccion_UO!$L$1221,Resultados_Dic3!$E$3:$E$99980,Produccion_UO!$J1256,Resultados_Dic3!$A$3:$A$99980,Produccion_UO!$H1256)*$J$1223</f>
        <v>0</v>
      </c>
      <c r="AA1256" s="21">
        <f>+SUMIFS(Resultados_Dic3!V$3:V$99980,Resultados_Dic3!$F$3:$F$99980,Produccion_UO!$K1256,Resultados_Dic3!$D$3:$D$99980,Produccion_UO!$L$1221,Resultados_Dic3!$E$3:$E$99980,Produccion_UO!$J1256,Resultados_Dic3!$A$3:$A$99980,Produccion_UO!$H1256)*$J$1223</f>
        <v>0</v>
      </c>
      <c r="AB1256" s="21">
        <f>+SUMIFS(Resultados_Dic3!W$3:W$99980,Resultados_Dic3!$F$3:$F$99980,Produccion_UO!$K1256,Resultados_Dic3!$D$3:$D$99980,Produccion_UO!$L$1221,Resultados_Dic3!$E$3:$E$99980,Produccion_UO!$J1256,Resultados_Dic3!$A$3:$A$99980,Produccion_UO!$H1256)*$J$1223</f>
        <v>0</v>
      </c>
      <c r="AC1256" s="21">
        <f>+SUMIFS(Resultados_Dic3!X$3:X$99980,Resultados_Dic3!$F$3:$F$99980,Produccion_UO!$K1256,Resultados_Dic3!$D$3:$D$99980,Produccion_UO!$L$1221,Resultados_Dic3!$E$3:$E$99980,Produccion_UO!$J1256,Resultados_Dic3!$A$3:$A$99980,Produccion_UO!$H1256)*$J$1223</f>
        <v>0</v>
      </c>
      <c r="AD1256" s="21">
        <f>+SUMIFS(Resultados_Dic3!Y$3:Y$99980,Resultados_Dic3!$F$3:$F$99980,Produccion_UO!$K1256,Resultados_Dic3!$D$3:$D$99980,Produccion_UO!$L$1221,Resultados_Dic3!$E$3:$E$99980,Produccion_UO!$J1256,Resultados_Dic3!$A$3:$A$99980,Produccion_UO!$H1256)*$J$1223</f>
        <v>0</v>
      </c>
      <c r="AE1256" s="21">
        <f>+SUMIFS(Resultados_Dic3!Z$3:Z$99980,Resultados_Dic3!$F$3:$F$99980,Produccion_UO!$K1256,Resultados_Dic3!$D$3:$D$99980,Produccion_UO!$L$1221,Resultados_Dic3!$E$3:$E$99980,Produccion_UO!$J1256,Resultados_Dic3!$A$3:$A$99980,Produccion_UO!$H1256)*$J$1223</f>
        <v>0</v>
      </c>
      <c r="AF1256" s="21">
        <f>+SUMIFS(Resultados_Dic3!AA$3:AA$99980,Resultados_Dic3!$F$3:$F$99980,Produccion_UO!$K1256,Resultados_Dic3!$D$3:$D$99980,Produccion_UO!$L$1221,Resultados_Dic3!$E$3:$E$99980,Produccion_UO!$J1256,Resultados_Dic3!$A$3:$A$99980,Produccion_UO!$H1256)*$J$1223</f>
        <v>0</v>
      </c>
      <c r="AG1256" s="21">
        <f>+SUMIFS(Resultados_Dic3!AB$3:AB$99980,Resultados_Dic3!$F$3:$F$99980,Produccion_UO!$K1256,Resultados_Dic3!$D$3:$D$99980,Produccion_UO!$L$1221,Resultados_Dic3!$E$3:$E$99980,Produccion_UO!$J1256,Resultados_Dic3!$A$3:$A$99980,Produccion_UO!$H1256)*$J$1223</f>
        <v>0</v>
      </c>
      <c r="AH1256" s="21">
        <f>+SUMIFS(Resultados_Dic3!AC$3:AC$99980,Resultados_Dic3!$F$3:$F$99980,Produccion_UO!$K1256,Resultados_Dic3!$D$3:$D$99980,Produccion_UO!$L$1221,Resultados_Dic3!$E$3:$E$99980,Produccion_UO!$J1256,Resultados_Dic3!$A$3:$A$99980,Produccion_UO!$H1256)*$J$1223</f>
        <v>0</v>
      </c>
      <c r="AI1256" s="21">
        <f>+SUMIFS(Resultados_Dic3!AD$3:AD$99980,Resultados_Dic3!$F$3:$F$99980,Produccion_UO!$K1256,Resultados_Dic3!$D$3:$D$99980,Produccion_UO!$L$1221,Resultados_Dic3!$E$3:$E$99980,Produccion_UO!$J1256,Resultados_Dic3!$A$3:$A$99980,Produccion_UO!$H1256)*$J$1223</f>
        <v>0</v>
      </c>
      <c r="AJ1256" s="21">
        <f>+SUMIFS(Resultados_Dic3!AE$3:AE$99980,Resultados_Dic3!$F$3:$F$99980,Produccion_UO!$K1256,Resultados_Dic3!$D$3:$D$99980,Produccion_UO!$L$1221,Resultados_Dic3!$E$3:$E$99980,Produccion_UO!$J1256,Resultados_Dic3!$A$3:$A$99980,Produccion_UO!$H1256)*$J$1223</f>
        <v>0</v>
      </c>
      <c r="AK1256" s="21">
        <f>+SUMIFS(Resultados_Dic3!AF$3:AF$99980,Resultados_Dic3!$F$3:$F$99980,Produccion_UO!$K1256,Resultados_Dic3!$D$3:$D$99980,Produccion_UO!$L$1221,Resultados_Dic3!$E$3:$E$99980,Produccion_UO!$J1256,Resultados_Dic3!$A$3:$A$99980,Produccion_UO!$H1256)*$J$1223</f>
        <v>0</v>
      </c>
      <c r="AL1256" s="21">
        <f>+SUMIFS(Resultados_Dic3!AG$3:AG$99980,Resultados_Dic3!$F$3:$F$99980,Produccion_UO!$K1256,Resultados_Dic3!$D$3:$D$99980,Produccion_UO!$L$1221,Resultados_Dic3!$E$3:$E$99980,Produccion_UO!$J1256,Resultados_Dic3!$A$3:$A$99980,Produccion_UO!$H1256)*$J$1223</f>
        <v>0</v>
      </c>
      <c r="AM1256" s="21">
        <f>+SUMIFS(Resultados_Dic3!AH$3:AH$99980,Resultados_Dic3!$F$3:$F$99980,Produccion_UO!$K1256,Resultados_Dic3!$D$3:$D$99980,Produccion_UO!$L$1221,Resultados_Dic3!$E$3:$E$99980,Produccion_UO!$J1256,Resultados_Dic3!$A$3:$A$99980,Produccion_UO!$H1256)*$J$1223</f>
        <v>0</v>
      </c>
      <c r="AN1256" s="21">
        <f>+SUMIFS(Resultados_Dic3!AI$3:AI$99980,Resultados_Dic3!$F$3:$F$99980,Produccion_UO!$K1256,Resultados_Dic3!$D$3:$D$99980,Produccion_UO!$L$1221,Resultados_Dic3!$E$3:$E$99980,Produccion_UO!$J1256,Resultados_Dic3!$A$3:$A$99980,Produccion_UO!$H1256)*$J$1223</f>
        <v>0</v>
      </c>
      <c r="AO1256" s="21">
        <f>+SUMIFS(Resultados_Dic3!AJ$3:AJ$99980,Resultados_Dic3!$F$3:$F$99980,Produccion_UO!$K1256,Resultados_Dic3!$D$3:$D$99980,Produccion_UO!$L$1221,Resultados_Dic3!$E$3:$E$99980,Produccion_UO!$J1256,Resultados_Dic3!$A$3:$A$99980,Produccion_UO!$H1256)*$J$1223</f>
        <v>0</v>
      </c>
      <c r="AP1256" s="21">
        <f>+SUMIFS(Resultados_Dic3!AK$3:AK$99980,Resultados_Dic3!$F$3:$F$99980,Produccion_UO!$K1256,Resultados_Dic3!$D$3:$D$99980,Produccion_UO!$L$1221,Resultados_Dic3!$E$3:$E$99980,Produccion_UO!$J1256,Resultados_Dic3!$A$3:$A$99980,Produccion_UO!$H1256)*$J$1223</f>
        <v>0</v>
      </c>
      <c r="AQ1256" s="21">
        <f>+SUMIFS(Resultados_Dic3!AL$3:AL$99980,Resultados_Dic3!$F$3:$F$99980,Produccion_UO!$K1256,Resultados_Dic3!$D$3:$D$99980,Produccion_UO!$L$1221,Resultados_Dic3!$E$3:$E$99980,Produccion_UO!$J1256,Resultados_Dic3!$A$3:$A$99980,Produccion_UO!$H1256)*$J$1223</f>
        <v>0</v>
      </c>
      <c r="AR1256" s="21">
        <f>+SUMIFS(Resultados_Dic3!AM$3:AM$99980,Resultados_Dic3!$F$3:$F$99980,Produccion_UO!$K1256,Resultados_Dic3!$D$3:$D$99980,Produccion_UO!$L$1221,Resultados_Dic3!$E$3:$E$99980,Produccion_UO!$J1256,Resultados_Dic3!$A$3:$A$99980,Produccion_UO!$H1256)*$J$1223</f>
        <v>0</v>
      </c>
    </row>
    <row r="1257" spans="8:44" x14ac:dyDescent="0.25">
      <c r="H1257" s="17" t="str">
        <f t="shared" si="509"/>
        <v>DIC5</v>
      </c>
      <c r="I1257" s="24"/>
      <c r="J1257" s="24" t="s">
        <v>85</v>
      </c>
      <c r="K1257" s="352" t="s">
        <v>373</v>
      </c>
      <c r="L1257" s="355" t="s">
        <v>875</v>
      </c>
      <c r="M1257" s="21">
        <f t="shared" si="510"/>
        <v>2.0775231734395598</v>
      </c>
      <c r="N1257" s="21">
        <f>+SUMIFS(Resultados_Dic3!I$3:I$99980,Resultados_Dic3!$F$3:$F$99980,Produccion_UO!$K1257,Resultados_Dic3!$D$3:$D$99980,Produccion_UO!$L$1221,Resultados_Dic3!$E$3:$E$99980,Produccion_UO!$J1257,Resultados_Dic3!$A$3:$A$99980,Produccion_UO!$H1257)*$J$1223</f>
        <v>0</v>
      </c>
      <c r="O1257" s="21">
        <f>+SUMIFS(Resultados_Dic3!J$3:J$99980,Resultados_Dic3!$F$3:$F$99980,Produccion_UO!$K1257,Resultados_Dic3!$D$3:$D$99980,Produccion_UO!$L$1221,Resultados_Dic3!$E$3:$E$99980,Produccion_UO!$J1257,Resultados_Dic3!$A$3:$A$99980,Produccion_UO!$H1257)*$J$1223</f>
        <v>0</v>
      </c>
      <c r="P1257" s="21">
        <f>+SUMIFS(Resultados_Dic3!K$3:K$99980,Resultados_Dic3!$F$3:$F$99980,Produccion_UO!$K1257,Resultados_Dic3!$D$3:$D$99980,Produccion_UO!$L$1221,Resultados_Dic3!$E$3:$E$99980,Produccion_UO!$J1257,Resultados_Dic3!$A$3:$A$99980,Produccion_UO!$H1257)*$J$1223</f>
        <v>0</v>
      </c>
      <c r="Q1257" s="21">
        <f>+SUMIFS(Resultados_Dic3!L$3:L$99980,Resultados_Dic3!$F$3:$F$99980,Produccion_UO!$K1257,Resultados_Dic3!$D$3:$D$99980,Produccion_UO!$L$1221,Resultados_Dic3!$E$3:$E$99980,Produccion_UO!$J1257,Resultados_Dic3!$A$3:$A$99980,Produccion_UO!$H1257)*$J$1223</f>
        <v>0</v>
      </c>
      <c r="R1257" s="21">
        <f>+SUMIFS(Resultados_Dic3!M$3:M$99980,Resultados_Dic3!$F$3:$F$99980,Produccion_UO!$K1257,Resultados_Dic3!$D$3:$D$99980,Produccion_UO!$L$1221,Resultados_Dic3!$E$3:$E$99980,Produccion_UO!$J1257,Resultados_Dic3!$A$3:$A$99980,Produccion_UO!$H1257)*$J$1223</f>
        <v>0</v>
      </c>
      <c r="S1257" s="21">
        <f>+SUMIFS(Resultados_Dic3!N$3:N$99980,Resultados_Dic3!$F$3:$F$99980,Produccion_UO!$K1257,Resultados_Dic3!$D$3:$D$99980,Produccion_UO!$L$1221,Resultados_Dic3!$E$3:$E$99980,Produccion_UO!$J1257,Resultados_Dic3!$A$3:$A$99980,Produccion_UO!$H1257)*$J$1223</f>
        <v>0</v>
      </c>
      <c r="T1257" s="21">
        <f>+SUMIFS(Resultados_Dic3!O$3:O$99980,Resultados_Dic3!$F$3:$F$99980,Produccion_UO!$K1257,Resultados_Dic3!$D$3:$D$99980,Produccion_UO!$L$1221,Resultados_Dic3!$E$3:$E$99980,Produccion_UO!$J1257,Resultados_Dic3!$A$3:$A$99980,Produccion_UO!$H1257)*$J$1223</f>
        <v>0</v>
      </c>
      <c r="U1257" s="21">
        <f>+SUMIFS(Resultados_Dic3!P$3:P$99980,Resultados_Dic3!$F$3:$F$99980,Produccion_UO!$K1257,Resultados_Dic3!$D$3:$D$99980,Produccion_UO!$L$1221,Resultados_Dic3!$E$3:$E$99980,Produccion_UO!$J1257,Resultados_Dic3!$A$3:$A$99980,Produccion_UO!$H1257)*$J$1223</f>
        <v>0</v>
      </c>
      <c r="V1257" s="21">
        <f>+SUMIFS(Resultados_Dic3!Q$3:Q$99980,Resultados_Dic3!$F$3:$F$99980,Produccion_UO!$K1257,Resultados_Dic3!$D$3:$D$99980,Produccion_UO!$L$1221,Resultados_Dic3!$E$3:$E$99980,Produccion_UO!$J1257,Resultados_Dic3!$A$3:$A$99980,Produccion_UO!$H1257)*$J$1223</f>
        <v>0</v>
      </c>
      <c r="W1257" s="21">
        <f>+SUMIFS(Resultados_Dic3!R$3:R$99980,Resultados_Dic3!$F$3:$F$99980,Produccion_UO!$K1257,Resultados_Dic3!$D$3:$D$99980,Produccion_UO!$L$1221,Resultados_Dic3!$E$3:$E$99980,Produccion_UO!$J1257,Resultados_Dic3!$A$3:$A$99980,Produccion_UO!$H1257)*$J$1223</f>
        <v>0</v>
      </c>
      <c r="X1257" s="21">
        <f>+SUMIFS(Resultados_Dic3!S$3:S$99980,Resultados_Dic3!$F$3:$F$99980,Produccion_UO!$K1257,Resultados_Dic3!$D$3:$D$99980,Produccion_UO!$L$1221,Resultados_Dic3!$E$3:$E$99980,Produccion_UO!$J1257,Resultados_Dic3!$A$3:$A$99980,Produccion_UO!$H1257)*$J$1223</f>
        <v>0</v>
      </c>
      <c r="Y1257" s="21">
        <f>+SUMIFS(Resultados_Dic3!T$3:T$99980,Resultados_Dic3!$F$3:$F$99980,Produccion_UO!$K1257,Resultados_Dic3!$D$3:$D$99980,Produccion_UO!$L$1221,Resultados_Dic3!$E$3:$E$99980,Produccion_UO!$J1257,Resultados_Dic3!$A$3:$A$99980,Produccion_UO!$H1257)*$J$1223</f>
        <v>0</v>
      </c>
      <c r="Z1257" s="21">
        <f>+SUMIFS(Resultados_Dic3!U$3:U$99980,Resultados_Dic3!$F$3:$F$99980,Produccion_UO!$K1257,Resultados_Dic3!$D$3:$D$99980,Produccion_UO!$L$1221,Resultados_Dic3!$E$3:$E$99980,Produccion_UO!$J1257,Resultados_Dic3!$A$3:$A$99980,Produccion_UO!$H1257)*$J$1223</f>
        <v>0</v>
      </c>
      <c r="AA1257" s="21">
        <f>+SUMIFS(Resultados_Dic3!V$3:V$99980,Resultados_Dic3!$F$3:$F$99980,Produccion_UO!$K1257,Resultados_Dic3!$D$3:$D$99980,Produccion_UO!$L$1221,Resultados_Dic3!$E$3:$E$99980,Produccion_UO!$J1257,Resultados_Dic3!$A$3:$A$99980,Produccion_UO!$H1257)*$J$1223</f>
        <v>0</v>
      </c>
      <c r="AB1257" s="21">
        <f>+SUMIFS(Resultados_Dic3!W$3:W$99980,Resultados_Dic3!$F$3:$F$99980,Produccion_UO!$K1257,Resultados_Dic3!$D$3:$D$99980,Produccion_UO!$L$1221,Resultados_Dic3!$E$3:$E$99980,Produccion_UO!$J1257,Resultados_Dic3!$A$3:$A$99980,Produccion_UO!$H1257)*$J$1223</f>
        <v>0</v>
      </c>
      <c r="AC1257" s="21">
        <f>+SUMIFS(Resultados_Dic3!X$3:X$99980,Resultados_Dic3!$F$3:$F$99980,Produccion_UO!$K1257,Resultados_Dic3!$D$3:$D$99980,Produccion_UO!$L$1221,Resultados_Dic3!$E$3:$E$99980,Produccion_UO!$J1257,Resultados_Dic3!$A$3:$A$99980,Produccion_UO!$H1257)*$J$1223</f>
        <v>0</v>
      </c>
      <c r="AD1257" s="21">
        <f>+SUMIFS(Resultados_Dic3!Y$3:Y$99980,Resultados_Dic3!$F$3:$F$99980,Produccion_UO!$K1257,Resultados_Dic3!$D$3:$D$99980,Produccion_UO!$L$1221,Resultados_Dic3!$E$3:$E$99980,Produccion_UO!$J1257,Resultados_Dic3!$A$3:$A$99980,Produccion_UO!$H1257)*$J$1223</f>
        <v>0</v>
      </c>
      <c r="AE1257" s="21">
        <f>+SUMIFS(Resultados_Dic3!Z$3:Z$99980,Resultados_Dic3!$F$3:$F$99980,Produccion_UO!$K1257,Resultados_Dic3!$D$3:$D$99980,Produccion_UO!$L$1221,Resultados_Dic3!$E$3:$E$99980,Produccion_UO!$J1257,Resultados_Dic3!$A$3:$A$99980,Produccion_UO!$H1257)*$J$1223</f>
        <v>0</v>
      </c>
      <c r="AF1257" s="21">
        <f>+SUMIFS(Resultados_Dic3!AA$3:AA$99980,Resultados_Dic3!$F$3:$F$99980,Produccion_UO!$K1257,Resultados_Dic3!$D$3:$D$99980,Produccion_UO!$L$1221,Resultados_Dic3!$E$3:$E$99980,Produccion_UO!$J1257,Resultados_Dic3!$A$3:$A$99980,Produccion_UO!$H1257)*$J$1223</f>
        <v>0</v>
      </c>
      <c r="AG1257" s="21">
        <f>+SUMIFS(Resultados_Dic3!AB$3:AB$99980,Resultados_Dic3!$F$3:$F$99980,Produccion_UO!$K1257,Resultados_Dic3!$D$3:$D$99980,Produccion_UO!$L$1221,Resultados_Dic3!$E$3:$E$99980,Produccion_UO!$J1257,Resultados_Dic3!$A$3:$A$99980,Produccion_UO!$H1257)*$J$1223</f>
        <v>0</v>
      </c>
      <c r="AH1257" s="21">
        <f>+SUMIFS(Resultados_Dic3!AC$3:AC$99980,Resultados_Dic3!$F$3:$F$99980,Produccion_UO!$K1257,Resultados_Dic3!$D$3:$D$99980,Produccion_UO!$L$1221,Resultados_Dic3!$E$3:$E$99980,Produccion_UO!$J1257,Resultados_Dic3!$A$3:$A$99980,Produccion_UO!$H1257)*$J$1223</f>
        <v>0</v>
      </c>
      <c r="AI1257" s="21">
        <f>+SUMIFS(Resultados_Dic3!AD$3:AD$99980,Resultados_Dic3!$F$3:$F$99980,Produccion_UO!$K1257,Resultados_Dic3!$D$3:$D$99980,Produccion_UO!$L$1221,Resultados_Dic3!$E$3:$E$99980,Produccion_UO!$J1257,Resultados_Dic3!$A$3:$A$99980,Produccion_UO!$H1257)*$J$1223</f>
        <v>0</v>
      </c>
      <c r="AJ1257" s="21">
        <f>+SUMIFS(Resultados_Dic3!AE$3:AE$99980,Resultados_Dic3!$F$3:$F$99980,Produccion_UO!$K1257,Resultados_Dic3!$D$3:$D$99980,Produccion_UO!$L$1221,Resultados_Dic3!$E$3:$E$99980,Produccion_UO!$J1257,Resultados_Dic3!$A$3:$A$99980,Produccion_UO!$H1257)*$J$1223</f>
        <v>0</v>
      </c>
      <c r="AK1257" s="21">
        <f>+SUMIFS(Resultados_Dic3!AF$3:AF$99980,Resultados_Dic3!$F$3:$F$99980,Produccion_UO!$K1257,Resultados_Dic3!$D$3:$D$99980,Produccion_UO!$L$1221,Resultados_Dic3!$E$3:$E$99980,Produccion_UO!$J1257,Resultados_Dic3!$A$3:$A$99980,Produccion_UO!$H1257)*$J$1223</f>
        <v>0</v>
      </c>
      <c r="AL1257" s="21">
        <f>+SUMIFS(Resultados_Dic3!AG$3:AG$99980,Resultados_Dic3!$F$3:$F$99980,Produccion_UO!$K1257,Resultados_Dic3!$D$3:$D$99980,Produccion_UO!$L$1221,Resultados_Dic3!$E$3:$E$99980,Produccion_UO!$J1257,Resultados_Dic3!$A$3:$A$99980,Produccion_UO!$H1257)*$J$1223</f>
        <v>0</v>
      </c>
      <c r="AM1257" s="21">
        <f>+SUMIFS(Resultados_Dic3!AH$3:AH$99980,Resultados_Dic3!$F$3:$F$99980,Produccion_UO!$K1257,Resultados_Dic3!$D$3:$D$99980,Produccion_UO!$L$1221,Resultados_Dic3!$E$3:$E$99980,Produccion_UO!$J1257,Resultados_Dic3!$A$3:$A$99980,Produccion_UO!$H1257)*$J$1223</f>
        <v>0</v>
      </c>
      <c r="AN1257" s="21">
        <f>+SUMIFS(Resultados_Dic3!AI$3:AI$99980,Resultados_Dic3!$F$3:$F$99980,Produccion_UO!$K1257,Resultados_Dic3!$D$3:$D$99980,Produccion_UO!$L$1221,Resultados_Dic3!$E$3:$E$99980,Produccion_UO!$J1257,Resultados_Dic3!$A$3:$A$99980,Produccion_UO!$H1257)*$J$1223</f>
        <v>0</v>
      </c>
      <c r="AO1257" s="21">
        <f>+SUMIFS(Resultados_Dic3!AJ$3:AJ$99980,Resultados_Dic3!$F$3:$F$99980,Produccion_UO!$K1257,Resultados_Dic3!$D$3:$D$99980,Produccion_UO!$L$1221,Resultados_Dic3!$E$3:$E$99980,Produccion_UO!$J1257,Resultados_Dic3!$A$3:$A$99980,Produccion_UO!$H1257)*$J$1223</f>
        <v>0</v>
      </c>
      <c r="AP1257" s="21">
        <f>+SUMIFS(Resultados_Dic3!AK$3:AK$99980,Resultados_Dic3!$F$3:$F$99980,Produccion_UO!$K1257,Resultados_Dic3!$D$3:$D$99980,Produccion_UO!$L$1221,Resultados_Dic3!$E$3:$E$99980,Produccion_UO!$J1257,Resultados_Dic3!$A$3:$A$99980,Produccion_UO!$H1257)*$J$1223</f>
        <v>0</v>
      </c>
      <c r="AQ1257" s="21">
        <f>+SUMIFS(Resultados_Dic3!AL$3:AL$99980,Resultados_Dic3!$F$3:$F$99980,Produccion_UO!$K1257,Resultados_Dic3!$D$3:$D$99980,Produccion_UO!$L$1221,Resultados_Dic3!$E$3:$E$99980,Produccion_UO!$J1257,Resultados_Dic3!$A$3:$A$99980,Produccion_UO!$H1257)*$J$1223</f>
        <v>0</v>
      </c>
      <c r="AR1257" s="21">
        <f>+SUMIFS(Resultados_Dic3!AM$3:AM$99980,Resultados_Dic3!$F$3:$F$99980,Produccion_UO!$K1257,Resultados_Dic3!$D$3:$D$99980,Produccion_UO!$L$1221,Resultados_Dic3!$E$3:$E$99980,Produccion_UO!$J1257,Resultados_Dic3!$A$3:$A$99980,Produccion_UO!$H1257)*$J$1223</f>
        <v>0</v>
      </c>
    </row>
    <row r="1258" spans="8:44" x14ac:dyDescent="0.25">
      <c r="H1258" s="17" t="str">
        <f t="shared" si="509"/>
        <v>DIC5</v>
      </c>
      <c r="I1258" s="24"/>
      <c r="J1258" s="24" t="s">
        <v>79</v>
      </c>
      <c r="K1258" s="352" t="s">
        <v>869</v>
      </c>
      <c r="L1258" s="354" t="s">
        <v>859</v>
      </c>
      <c r="M1258" s="21">
        <f t="shared" si="510"/>
        <v>0</v>
      </c>
      <c r="N1258" s="21">
        <f>+SUMIFS(Resultados_Dic3!I$3:I$99980,Resultados_Dic3!$F$3:$F$99980,Produccion_UO!$K1258,Resultados_Dic3!$D$3:$D$99980,Produccion_UO!$L$1221,Resultados_Dic3!$E$3:$E$99980,Produccion_UO!$J1258,Resultados_Dic3!$A$3:$A$99980,Produccion_UO!$H1258)*$J$1223</f>
        <v>0</v>
      </c>
      <c r="O1258" s="21">
        <f>+SUMIFS(Resultados_Dic3!J$3:J$99980,Resultados_Dic3!$F$3:$F$99980,Produccion_UO!$K1258,Resultados_Dic3!$D$3:$D$99980,Produccion_UO!$L$1221,Resultados_Dic3!$E$3:$E$99980,Produccion_UO!$J1258,Resultados_Dic3!$A$3:$A$99980,Produccion_UO!$H1258)*$J$1223</f>
        <v>0</v>
      </c>
      <c r="P1258" s="21">
        <f>+SUMIFS(Resultados_Dic3!K$3:K$99980,Resultados_Dic3!$F$3:$F$99980,Produccion_UO!$K1258,Resultados_Dic3!$D$3:$D$99980,Produccion_UO!$L$1221,Resultados_Dic3!$E$3:$E$99980,Produccion_UO!$J1258,Resultados_Dic3!$A$3:$A$99980,Produccion_UO!$H1258)*$J$1223</f>
        <v>0</v>
      </c>
      <c r="Q1258" s="21">
        <f>+SUMIFS(Resultados_Dic3!L$3:L$99980,Resultados_Dic3!$F$3:$F$99980,Produccion_UO!$K1258,Resultados_Dic3!$D$3:$D$99980,Produccion_UO!$L$1221,Resultados_Dic3!$E$3:$E$99980,Produccion_UO!$J1258,Resultados_Dic3!$A$3:$A$99980,Produccion_UO!$H1258)*$J$1223</f>
        <v>0</v>
      </c>
      <c r="R1258" s="21">
        <f>+SUMIFS(Resultados_Dic3!M$3:M$99980,Resultados_Dic3!$F$3:$F$99980,Produccion_UO!$K1258,Resultados_Dic3!$D$3:$D$99980,Produccion_UO!$L$1221,Resultados_Dic3!$E$3:$E$99980,Produccion_UO!$J1258,Resultados_Dic3!$A$3:$A$99980,Produccion_UO!$H1258)*$J$1223</f>
        <v>0</v>
      </c>
      <c r="S1258" s="21">
        <f>+SUMIFS(Resultados_Dic3!N$3:N$99980,Resultados_Dic3!$F$3:$F$99980,Produccion_UO!$K1258,Resultados_Dic3!$D$3:$D$99980,Produccion_UO!$L$1221,Resultados_Dic3!$E$3:$E$99980,Produccion_UO!$J1258,Resultados_Dic3!$A$3:$A$99980,Produccion_UO!$H1258)*$J$1223</f>
        <v>0</v>
      </c>
      <c r="T1258" s="21">
        <f>+SUMIFS(Resultados_Dic3!O$3:O$99980,Resultados_Dic3!$F$3:$F$99980,Produccion_UO!$K1258,Resultados_Dic3!$D$3:$D$99980,Produccion_UO!$L$1221,Resultados_Dic3!$E$3:$E$99980,Produccion_UO!$J1258,Resultados_Dic3!$A$3:$A$99980,Produccion_UO!$H1258)*$J$1223</f>
        <v>0</v>
      </c>
      <c r="U1258" s="21">
        <f>+SUMIFS(Resultados_Dic3!P$3:P$99980,Resultados_Dic3!$F$3:$F$99980,Produccion_UO!$K1258,Resultados_Dic3!$D$3:$D$99980,Produccion_UO!$L$1221,Resultados_Dic3!$E$3:$E$99980,Produccion_UO!$J1258,Resultados_Dic3!$A$3:$A$99980,Produccion_UO!$H1258)*$J$1223</f>
        <v>0</v>
      </c>
      <c r="V1258" s="21">
        <f>+SUMIFS(Resultados_Dic3!Q$3:Q$99980,Resultados_Dic3!$F$3:$F$99980,Produccion_UO!$K1258,Resultados_Dic3!$D$3:$D$99980,Produccion_UO!$L$1221,Resultados_Dic3!$E$3:$E$99980,Produccion_UO!$J1258,Resultados_Dic3!$A$3:$A$99980,Produccion_UO!$H1258)*$J$1223</f>
        <v>0</v>
      </c>
      <c r="W1258" s="21">
        <f>+SUMIFS(Resultados_Dic3!R$3:R$99980,Resultados_Dic3!$F$3:$F$99980,Produccion_UO!$K1258,Resultados_Dic3!$D$3:$D$99980,Produccion_UO!$L$1221,Resultados_Dic3!$E$3:$E$99980,Produccion_UO!$J1258,Resultados_Dic3!$A$3:$A$99980,Produccion_UO!$H1258)*$J$1223</f>
        <v>0</v>
      </c>
      <c r="X1258" s="21">
        <f>+SUMIFS(Resultados_Dic3!S$3:S$99980,Resultados_Dic3!$F$3:$F$99980,Produccion_UO!$K1258,Resultados_Dic3!$D$3:$D$99980,Produccion_UO!$L$1221,Resultados_Dic3!$E$3:$E$99980,Produccion_UO!$J1258,Resultados_Dic3!$A$3:$A$99980,Produccion_UO!$H1258)*$J$1223</f>
        <v>0</v>
      </c>
      <c r="Y1258" s="21">
        <f>+SUMIFS(Resultados_Dic3!T$3:T$99980,Resultados_Dic3!$F$3:$F$99980,Produccion_UO!$K1258,Resultados_Dic3!$D$3:$D$99980,Produccion_UO!$L$1221,Resultados_Dic3!$E$3:$E$99980,Produccion_UO!$J1258,Resultados_Dic3!$A$3:$A$99980,Produccion_UO!$H1258)*$J$1223</f>
        <v>0</v>
      </c>
      <c r="Z1258" s="21">
        <f>+SUMIFS(Resultados_Dic3!U$3:U$99980,Resultados_Dic3!$F$3:$F$99980,Produccion_UO!$K1258,Resultados_Dic3!$D$3:$D$99980,Produccion_UO!$L$1221,Resultados_Dic3!$E$3:$E$99980,Produccion_UO!$J1258,Resultados_Dic3!$A$3:$A$99980,Produccion_UO!$H1258)*$J$1223</f>
        <v>0</v>
      </c>
      <c r="AA1258" s="21">
        <f>+SUMIFS(Resultados_Dic3!V$3:V$99980,Resultados_Dic3!$F$3:$F$99980,Produccion_UO!$K1258,Resultados_Dic3!$D$3:$D$99980,Produccion_UO!$L$1221,Resultados_Dic3!$E$3:$E$99980,Produccion_UO!$J1258,Resultados_Dic3!$A$3:$A$99980,Produccion_UO!$H1258)*$J$1223</f>
        <v>0</v>
      </c>
      <c r="AB1258" s="21">
        <f>+SUMIFS(Resultados_Dic3!W$3:W$99980,Resultados_Dic3!$F$3:$F$99980,Produccion_UO!$K1258,Resultados_Dic3!$D$3:$D$99980,Produccion_UO!$L$1221,Resultados_Dic3!$E$3:$E$99980,Produccion_UO!$J1258,Resultados_Dic3!$A$3:$A$99980,Produccion_UO!$H1258)*$J$1223</f>
        <v>0</v>
      </c>
      <c r="AC1258" s="21">
        <f>+SUMIFS(Resultados_Dic3!X$3:X$99980,Resultados_Dic3!$F$3:$F$99980,Produccion_UO!$K1258,Resultados_Dic3!$D$3:$D$99980,Produccion_UO!$L$1221,Resultados_Dic3!$E$3:$E$99980,Produccion_UO!$J1258,Resultados_Dic3!$A$3:$A$99980,Produccion_UO!$H1258)*$J$1223</f>
        <v>0</v>
      </c>
      <c r="AD1258" s="21">
        <f>+SUMIFS(Resultados_Dic3!Y$3:Y$99980,Resultados_Dic3!$F$3:$F$99980,Produccion_UO!$K1258,Resultados_Dic3!$D$3:$D$99980,Produccion_UO!$L$1221,Resultados_Dic3!$E$3:$E$99980,Produccion_UO!$J1258,Resultados_Dic3!$A$3:$A$99980,Produccion_UO!$H1258)*$J$1223</f>
        <v>0</v>
      </c>
      <c r="AE1258" s="21">
        <f>+SUMIFS(Resultados_Dic3!Z$3:Z$99980,Resultados_Dic3!$F$3:$F$99980,Produccion_UO!$K1258,Resultados_Dic3!$D$3:$D$99980,Produccion_UO!$L$1221,Resultados_Dic3!$E$3:$E$99980,Produccion_UO!$J1258,Resultados_Dic3!$A$3:$A$99980,Produccion_UO!$H1258)*$J$1223</f>
        <v>0</v>
      </c>
      <c r="AF1258" s="21">
        <f>+SUMIFS(Resultados_Dic3!AA$3:AA$99980,Resultados_Dic3!$F$3:$F$99980,Produccion_UO!$K1258,Resultados_Dic3!$D$3:$D$99980,Produccion_UO!$L$1221,Resultados_Dic3!$E$3:$E$99980,Produccion_UO!$J1258,Resultados_Dic3!$A$3:$A$99980,Produccion_UO!$H1258)*$J$1223</f>
        <v>0</v>
      </c>
      <c r="AG1258" s="21">
        <f>+SUMIFS(Resultados_Dic3!AB$3:AB$99980,Resultados_Dic3!$F$3:$F$99980,Produccion_UO!$K1258,Resultados_Dic3!$D$3:$D$99980,Produccion_UO!$L$1221,Resultados_Dic3!$E$3:$E$99980,Produccion_UO!$J1258,Resultados_Dic3!$A$3:$A$99980,Produccion_UO!$H1258)*$J$1223</f>
        <v>0</v>
      </c>
      <c r="AH1258" s="21">
        <f>+SUMIFS(Resultados_Dic3!AC$3:AC$99980,Resultados_Dic3!$F$3:$F$99980,Produccion_UO!$K1258,Resultados_Dic3!$D$3:$D$99980,Produccion_UO!$L$1221,Resultados_Dic3!$E$3:$E$99980,Produccion_UO!$J1258,Resultados_Dic3!$A$3:$A$99980,Produccion_UO!$H1258)*$J$1223</f>
        <v>0</v>
      </c>
      <c r="AI1258" s="21">
        <f>+SUMIFS(Resultados_Dic3!AD$3:AD$99980,Resultados_Dic3!$F$3:$F$99980,Produccion_UO!$K1258,Resultados_Dic3!$D$3:$D$99980,Produccion_UO!$L$1221,Resultados_Dic3!$E$3:$E$99980,Produccion_UO!$J1258,Resultados_Dic3!$A$3:$A$99980,Produccion_UO!$H1258)*$J$1223</f>
        <v>0</v>
      </c>
      <c r="AJ1258" s="21">
        <f>+SUMIFS(Resultados_Dic3!AE$3:AE$99980,Resultados_Dic3!$F$3:$F$99980,Produccion_UO!$K1258,Resultados_Dic3!$D$3:$D$99980,Produccion_UO!$L$1221,Resultados_Dic3!$E$3:$E$99980,Produccion_UO!$J1258,Resultados_Dic3!$A$3:$A$99980,Produccion_UO!$H1258)*$J$1223</f>
        <v>0</v>
      </c>
      <c r="AK1258" s="21">
        <f>+SUMIFS(Resultados_Dic3!AF$3:AF$99980,Resultados_Dic3!$F$3:$F$99980,Produccion_UO!$K1258,Resultados_Dic3!$D$3:$D$99980,Produccion_UO!$L$1221,Resultados_Dic3!$E$3:$E$99980,Produccion_UO!$J1258,Resultados_Dic3!$A$3:$A$99980,Produccion_UO!$H1258)*$J$1223</f>
        <v>0</v>
      </c>
      <c r="AL1258" s="21">
        <f>+SUMIFS(Resultados_Dic3!AG$3:AG$99980,Resultados_Dic3!$F$3:$F$99980,Produccion_UO!$K1258,Resultados_Dic3!$D$3:$D$99980,Produccion_UO!$L$1221,Resultados_Dic3!$E$3:$E$99980,Produccion_UO!$J1258,Resultados_Dic3!$A$3:$A$99980,Produccion_UO!$H1258)*$J$1223</f>
        <v>0</v>
      </c>
      <c r="AM1258" s="21">
        <f>+SUMIFS(Resultados_Dic3!AH$3:AH$99980,Resultados_Dic3!$F$3:$F$99980,Produccion_UO!$K1258,Resultados_Dic3!$D$3:$D$99980,Produccion_UO!$L$1221,Resultados_Dic3!$E$3:$E$99980,Produccion_UO!$J1258,Resultados_Dic3!$A$3:$A$99980,Produccion_UO!$H1258)*$J$1223</f>
        <v>0</v>
      </c>
      <c r="AN1258" s="21">
        <f>+SUMIFS(Resultados_Dic3!AI$3:AI$99980,Resultados_Dic3!$F$3:$F$99980,Produccion_UO!$K1258,Resultados_Dic3!$D$3:$D$99980,Produccion_UO!$L$1221,Resultados_Dic3!$E$3:$E$99980,Produccion_UO!$J1258,Resultados_Dic3!$A$3:$A$99980,Produccion_UO!$H1258)*$J$1223</f>
        <v>0</v>
      </c>
      <c r="AO1258" s="21">
        <f>+SUMIFS(Resultados_Dic3!AJ$3:AJ$99980,Resultados_Dic3!$F$3:$F$99980,Produccion_UO!$K1258,Resultados_Dic3!$D$3:$D$99980,Produccion_UO!$L$1221,Resultados_Dic3!$E$3:$E$99980,Produccion_UO!$J1258,Resultados_Dic3!$A$3:$A$99980,Produccion_UO!$H1258)*$J$1223</f>
        <v>0</v>
      </c>
      <c r="AP1258" s="21">
        <f>+SUMIFS(Resultados_Dic3!AK$3:AK$99980,Resultados_Dic3!$F$3:$F$99980,Produccion_UO!$K1258,Resultados_Dic3!$D$3:$D$99980,Produccion_UO!$L$1221,Resultados_Dic3!$E$3:$E$99980,Produccion_UO!$J1258,Resultados_Dic3!$A$3:$A$99980,Produccion_UO!$H1258)*$J$1223</f>
        <v>0</v>
      </c>
      <c r="AQ1258" s="21">
        <f>+SUMIFS(Resultados_Dic3!AL$3:AL$99980,Resultados_Dic3!$F$3:$F$99980,Produccion_UO!$K1258,Resultados_Dic3!$D$3:$D$99980,Produccion_UO!$L$1221,Resultados_Dic3!$E$3:$E$99980,Produccion_UO!$J1258,Resultados_Dic3!$A$3:$A$99980,Produccion_UO!$H1258)*$J$1223</f>
        <v>0</v>
      </c>
      <c r="AR1258" s="21">
        <f>+SUMIFS(Resultados_Dic3!AM$3:AM$99980,Resultados_Dic3!$F$3:$F$99980,Produccion_UO!$K1258,Resultados_Dic3!$D$3:$D$99980,Produccion_UO!$L$1221,Resultados_Dic3!$E$3:$E$99980,Produccion_UO!$J1258,Resultados_Dic3!$A$3:$A$99980,Produccion_UO!$H1258)*$J$1223</f>
        <v>0</v>
      </c>
    </row>
    <row r="1259" spans="8:44" x14ac:dyDescent="0.25">
      <c r="H1259" s="17" t="str">
        <f t="shared" si="509"/>
        <v>DIC5</v>
      </c>
      <c r="I1259" s="24"/>
      <c r="J1259" s="24" t="s">
        <v>89</v>
      </c>
      <c r="K1259" s="352" t="s">
        <v>873</v>
      </c>
      <c r="L1259" s="355" t="s">
        <v>877</v>
      </c>
      <c r="M1259" s="21">
        <f t="shared" si="510"/>
        <v>1.7496113806196421</v>
      </c>
      <c r="N1259" s="21">
        <f>+SUMIFS(Resultados_Dic3!I$3:I$99980,Resultados_Dic3!$F$3:$F$99980,Produccion_UO!$K1259,Resultados_Dic3!$D$3:$D$99980,Produccion_UO!$L$1221,Resultados_Dic3!$E$3:$E$99980,Produccion_UO!$J1259,Resultados_Dic3!$A$3:$A$99980,Produccion_UO!$H1259)*$J$1223</f>
        <v>0</v>
      </c>
      <c r="O1259" s="21">
        <f>+SUMIFS(Resultados_Dic3!J$3:J$99980,Resultados_Dic3!$F$3:$F$99980,Produccion_UO!$K1259,Resultados_Dic3!$D$3:$D$99980,Produccion_UO!$L$1221,Resultados_Dic3!$E$3:$E$99980,Produccion_UO!$J1259,Resultados_Dic3!$A$3:$A$99980,Produccion_UO!$H1259)*$J$1223</f>
        <v>0</v>
      </c>
      <c r="P1259" s="21">
        <f>+SUMIFS(Resultados_Dic3!K$3:K$99980,Resultados_Dic3!$F$3:$F$99980,Produccion_UO!$K1259,Resultados_Dic3!$D$3:$D$99980,Produccion_UO!$L$1221,Resultados_Dic3!$E$3:$E$99980,Produccion_UO!$J1259,Resultados_Dic3!$A$3:$A$99980,Produccion_UO!$H1259)*$J$1223</f>
        <v>0</v>
      </c>
      <c r="Q1259" s="21">
        <f>+SUMIFS(Resultados_Dic3!L$3:L$99980,Resultados_Dic3!$F$3:$F$99980,Produccion_UO!$K1259,Resultados_Dic3!$D$3:$D$99980,Produccion_UO!$L$1221,Resultados_Dic3!$E$3:$E$99980,Produccion_UO!$J1259,Resultados_Dic3!$A$3:$A$99980,Produccion_UO!$H1259)*$J$1223</f>
        <v>0</v>
      </c>
      <c r="R1259" s="21">
        <f>+SUMIFS(Resultados_Dic3!M$3:M$99980,Resultados_Dic3!$F$3:$F$99980,Produccion_UO!$K1259,Resultados_Dic3!$D$3:$D$99980,Produccion_UO!$L$1221,Resultados_Dic3!$E$3:$E$99980,Produccion_UO!$J1259,Resultados_Dic3!$A$3:$A$99980,Produccion_UO!$H1259)*$J$1223</f>
        <v>0</v>
      </c>
      <c r="S1259" s="21">
        <f>+SUMIFS(Resultados_Dic3!N$3:N$99980,Resultados_Dic3!$F$3:$F$99980,Produccion_UO!$K1259,Resultados_Dic3!$D$3:$D$99980,Produccion_UO!$L$1221,Resultados_Dic3!$E$3:$E$99980,Produccion_UO!$J1259,Resultados_Dic3!$A$3:$A$99980,Produccion_UO!$H1259)*$J$1223</f>
        <v>0</v>
      </c>
      <c r="T1259" s="21">
        <f>+SUMIFS(Resultados_Dic3!O$3:O$99980,Resultados_Dic3!$F$3:$F$99980,Produccion_UO!$K1259,Resultados_Dic3!$D$3:$D$99980,Produccion_UO!$L$1221,Resultados_Dic3!$E$3:$E$99980,Produccion_UO!$J1259,Resultados_Dic3!$A$3:$A$99980,Produccion_UO!$H1259)*$J$1223</f>
        <v>0</v>
      </c>
      <c r="U1259" s="21">
        <f>+SUMIFS(Resultados_Dic3!P$3:P$99980,Resultados_Dic3!$F$3:$F$99980,Produccion_UO!$K1259,Resultados_Dic3!$D$3:$D$99980,Produccion_UO!$L$1221,Resultados_Dic3!$E$3:$E$99980,Produccion_UO!$J1259,Resultados_Dic3!$A$3:$A$99980,Produccion_UO!$H1259)*$J$1223</f>
        <v>0</v>
      </c>
      <c r="V1259" s="21">
        <f>+SUMIFS(Resultados_Dic3!Q$3:Q$99980,Resultados_Dic3!$F$3:$F$99980,Produccion_UO!$K1259,Resultados_Dic3!$D$3:$D$99980,Produccion_UO!$L$1221,Resultados_Dic3!$E$3:$E$99980,Produccion_UO!$J1259,Resultados_Dic3!$A$3:$A$99980,Produccion_UO!$H1259)*$J$1223</f>
        <v>0</v>
      </c>
      <c r="W1259" s="21">
        <f>+SUMIFS(Resultados_Dic3!R$3:R$99980,Resultados_Dic3!$F$3:$F$99980,Produccion_UO!$K1259,Resultados_Dic3!$D$3:$D$99980,Produccion_UO!$L$1221,Resultados_Dic3!$E$3:$E$99980,Produccion_UO!$J1259,Resultados_Dic3!$A$3:$A$99980,Produccion_UO!$H1259)*$J$1223</f>
        <v>0</v>
      </c>
      <c r="X1259" s="21">
        <f>+SUMIFS(Resultados_Dic3!S$3:S$99980,Resultados_Dic3!$F$3:$F$99980,Produccion_UO!$K1259,Resultados_Dic3!$D$3:$D$99980,Produccion_UO!$L$1221,Resultados_Dic3!$E$3:$E$99980,Produccion_UO!$J1259,Resultados_Dic3!$A$3:$A$99980,Produccion_UO!$H1259)*$J$1223</f>
        <v>0</v>
      </c>
      <c r="Y1259" s="21">
        <f>+SUMIFS(Resultados_Dic3!T$3:T$99980,Resultados_Dic3!$F$3:$F$99980,Produccion_UO!$K1259,Resultados_Dic3!$D$3:$D$99980,Produccion_UO!$L$1221,Resultados_Dic3!$E$3:$E$99980,Produccion_UO!$J1259,Resultados_Dic3!$A$3:$A$99980,Produccion_UO!$H1259)*$J$1223</f>
        <v>0</v>
      </c>
      <c r="Z1259" s="21">
        <f>+SUMIFS(Resultados_Dic3!U$3:U$99980,Resultados_Dic3!$F$3:$F$99980,Produccion_UO!$K1259,Resultados_Dic3!$D$3:$D$99980,Produccion_UO!$L$1221,Resultados_Dic3!$E$3:$E$99980,Produccion_UO!$J1259,Resultados_Dic3!$A$3:$A$99980,Produccion_UO!$H1259)*$J$1223</f>
        <v>0</v>
      </c>
      <c r="AA1259" s="21">
        <f>+SUMIFS(Resultados_Dic3!V$3:V$99980,Resultados_Dic3!$F$3:$F$99980,Produccion_UO!$K1259,Resultados_Dic3!$D$3:$D$99980,Produccion_UO!$L$1221,Resultados_Dic3!$E$3:$E$99980,Produccion_UO!$J1259,Resultados_Dic3!$A$3:$A$99980,Produccion_UO!$H1259)*$J$1223</f>
        <v>0</v>
      </c>
      <c r="AB1259" s="21">
        <f>+SUMIFS(Resultados_Dic3!W$3:W$99980,Resultados_Dic3!$F$3:$F$99980,Produccion_UO!$K1259,Resultados_Dic3!$D$3:$D$99980,Produccion_UO!$L$1221,Resultados_Dic3!$E$3:$E$99980,Produccion_UO!$J1259,Resultados_Dic3!$A$3:$A$99980,Produccion_UO!$H1259)*$J$1223</f>
        <v>0</v>
      </c>
      <c r="AC1259" s="21">
        <f>+SUMIFS(Resultados_Dic3!X$3:X$99980,Resultados_Dic3!$F$3:$F$99980,Produccion_UO!$K1259,Resultados_Dic3!$D$3:$D$99980,Produccion_UO!$L$1221,Resultados_Dic3!$E$3:$E$99980,Produccion_UO!$J1259,Resultados_Dic3!$A$3:$A$99980,Produccion_UO!$H1259)*$J$1223</f>
        <v>0</v>
      </c>
      <c r="AD1259" s="21">
        <f>+SUMIFS(Resultados_Dic3!Y$3:Y$99980,Resultados_Dic3!$F$3:$F$99980,Produccion_UO!$K1259,Resultados_Dic3!$D$3:$D$99980,Produccion_UO!$L$1221,Resultados_Dic3!$E$3:$E$99980,Produccion_UO!$J1259,Resultados_Dic3!$A$3:$A$99980,Produccion_UO!$H1259)*$J$1223</f>
        <v>0</v>
      </c>
      <c r="AE1259" s="21">
        <f>+SUMIFS(Resultados_Dic3!Z$3:Z$99980,Resultados_Dic3!$F$3:$F$99980,Produccion_UO!$K1259,Resultados_Dic3!$D$3:$D$99980,Produccion_UO!$L$1221,Resultados_Dic3!$E$3:$E$99980,Produccion_UO!$J1259,Resultados_Dic3!$A$3:$A$99980,Produccion_UO!$H1259)*$J$1223</f>
        <v>0</v>
      </c>
      <c r="AF1259" s="21">
        <f>+SUMIFS(Resultados_Dic3!AA$3:AA$99980,Resultados_Dic3!$F$3:$F$99980,Produccion_UO!$K1259,Resultados_Dic3!$D$3:$D$99980,Produccion_UO!$L$1221,Resultados_Dic3!$E$3:$E$99980,Produccion_UO!$J1259,Resultados_Dic3!$A$3:$A$99980,Produccion_UO!$H1259)*$J$1223</f>
        <v>0</v>
      </c>
      <c r="AG1259" s="21">
        <f>+SUMIFS(Resultados_Dic3!AB$3:AB$99980,Resultados_Dic3!$F$3:$F$99980,Produccion_UO!$K1259,Resultados_Dic3!$D$3:$D$99980,Produccion_UO!$L$1221,Resultados_Dic3!$E$3:$E$99980,Produccion_UO!$J1259,Resultados_Dic3!$A$3:$A$99980,Produccion_UO!$H1259)*$J$1223</f>
        <v>0</v>
      </c>
      <c r="AH1259" s="21">
        <f>+SUMIFS(Resultados_Dic3!AC$3:AC$99980,Resultados_Dic3!$F$3:$F$99980,Produccion_UO!$K1259,Resultados_Dic3!$D$3:$D$99980,Produccion_UO!$L$1221,Resultados_Dic3!$E$3:$E$99980,Produccion_UO!$J1259,Resultados_Dic3!$A$3:$A$99980,Produccion_UO!$H1259)*$J$1223</f>
        <v>0</v>
      </c>
      <c r="AI1259" s="21">
        <f>+SUMIFS(Resultados_Dic3!AD$3:AD$99980,Resultados_Dic3!$F$3:$F$99980,Produccion_UO!$K1259,Resultados_Dic3!$D$3:$D$99980,Produccion_UO!$L$1221,Resultados_Dic3!$E$3:$E$99980,Produccion_UO!$J1259,Resultados_Dic3!$A$3:$A$99980,Produccion_UO!$H1259)*$J$1223</f>
        <v>0</v>
      </c>
      <c r="AJ1259" s="21">
        <f>+SUMIFS(Resultados_Dic3!AE$3:AE$99980,Resultados_Dic3!$F$3:$F$99980,Produccion_UO!$K1259,Resultados_Dic3!$D$3:$D$99980,Produccion_UO!$L$1221,Resultados_Dic3!$E$3:$E$99980,Produccion_UO!$J1259,Resultados_Dic3!$A$3:$A$99980,Produccion_UO!$H1259)*$J$1223</f>
        <v>0</v>
      </c>
      <c r="AK1259" s="21">
        <f>+SUMIFS(Resultados_Dic3!AF$3:AF$99980,Resultados_Dic3!$F$3:$F$99980,Produccion_UO!$K1259,Resultados_Dic3!$D$3:$D$99980,Produccion_UO!$L$1221,Resultados_Dic3!$E$3:$E$99980,Produccion_UO!$J1259,Resultados_Dic3!$A$3:$A$99980,Produccion_UO!$H1259)*$J$1223</f>
        <v>0</v>
      </c>
      <c r="AL1259" s="21">
        <f>+SUMIFS(Resultados_Dic3!AG$3:AG$99980,Resultados_Dic3!$F$3:$F$99980,Produccion_UO!$K1259,Resultados_Dic3!$D$3:$D$99980,Produccion_UO!$L$1221,Resultados_Dic3!$E$3:$E$99980,Produccion_UO!$J1259,Resultados_Dic3!$A$3:$A$99980,Produccion_UO!$H1259)*$J$1223</f>
        <v>0</v>
      </c>
      <c r="AM1259" s="21">
        <f>+SUMIFS(Resultados_Dic3!AH$3:AH$99980,Resultados_Dic3!$F$3:$F$99980,Produccion_UO!$K1259,Resultados_Dic3!$D$3:$D$99980,Produccion_UO!$L$1221,Resultados_Dic3!$E$3:$E$99980,Produccion_UO!$J1259,Resultados_Dic3!$A$3:$A$99980,Produccion_UO!$H1259)*$J$1223</f>
        <v>0</v>
      </c>
      <c r="AN1259" s="21">
        <f>+SUMIFS(Resultados_Dic3!AI$3:AI$99980,Resultados_Dic3!$F$3:$F$99980,Produccion_UO!$K1259,Resultados_Dic3!$D$3:$D$99980,Produccion_UO!$L$1221,Resultados_Dic3!$E$3:$E$99980,Produccion_UO!$J1259,Resultados_Dic3!$A$3:$A$99980,Produccion_UO!$H1259)*$J$1223</f>
        <v>0</v>
      </c>
      <c r="AO1259" s="21">
        <f>+SUMIFS(Resultados_Dic3!AJ$3:AJ$99980,Resultados_Dic3!$F$3:$F$99980,Produccion_UO!$K1259,Resultados_Dic3!$D$3:$D$99980,Produccion_UO!$L$1221,Resultados_Dic3!$E$3:$E$99980,Produccion_UO!$J1259,Resultados_Dic3!$A$3:$A$99980,Produccion_UO!$H1259)*$J$1223</f>
        <v>0</v>
      </c>
      <c r="AP1259" s="21">
        <f>+SUMIFS(Resultados_Dic3!AK$3:AK$99980,Resultados_Dic3!$F$3:$F$99980,Produccion_UO!$K1259,Resultados_Dic3!$D$3:$D$99980,Produccion_UO!$L$1221,Resultados_Dic3!$E$3:$E$99980,Produccion_UO!$J1259,Resultados_Dic3!$A$3:$A$99980,Produccion_UO!$H1259)*$J$1223</f>
        <v>0</v>
      </c>
      <c r="AQ1259" s="21">
        <f>+SUMIFS(Resultados_Dic3!AL$3:AL$99980,Resultados_Dic3!$F$3:$F$99980,Produccion_UO!$K1259,Resultados_Dic3!$D$3:$D$99980,Produccion_UO!$L$1221,Resultados_Dic3!$E$3:$E$99980,Produccion_UO!$J1259,Resultados_Dic3!$A$3:$A$99980,Produccion_UO!$H1259)*$J$1223</f>
        <v>0</v>
      </c>
      <c r="AR1259" s="21">
        <f>+SUMIFS(Resultados_Dic3!AM$3:AM$99980,Resultados_Dic3!$F$3:$F$99980,Produccion_UO!$K1259,Resultados_Dic3!$D$3:$D$99980,Produccion_UO!$L$1221,Resultados_Dic3!$E$3:$E$99980,Produccion_UO!$J1259,Resultados_Dic3!$A$3:$A$99980,Produccion_UO!$H1259)*$J$1223</f>
        <v>0</v>
      </c>
    </row>
    <row r="1260" spans="8:44" x14ac:dyDescent="0.25">
      <c r="H1260" s="17" t="str">
        <f t="shared" si="509"/>
        <v>DIC5</v>
      </c>
      <c r="I1260" s="24"/>
      <c r="J1260" s="24"/>
      <c r="K1260" s="342"/>
      <c r="L1260" s="343" t="s">
        <v>860</v>
      </c>
      <c r="M1260" s="344">
        <f>+M1255+M1254</f>
        <v>19.056969190310362</v>
      </c>
      <c r="N1260" s="344">
        <f t="shared" ref="N1260:AR1260" si="542">+N1255+N1254</f>
        <v>4.1820536426374995</v>
      </c>
      <c r="O1260" s="344">
        <f t="shared" si="542"/>
        <v>3.8043556972264403</v>
      </c>
      <c r="P1260" s="344">
        <f t="shared" si="542"/>
        <v>3.77532726886571</v>
      </c>
      <c r="Q1260" s="344">
        <f t="shared" si="542"/>
        <v>2.26994637599616</v>
      </c>
      <c r="R1260" s="344">
        <f t="shared" si="542"/>
        <v>2.26994637599616</v>
      </c>
      <c r="S1260" s="344">
        <f t="shared" si="542"/>
        <v>2.26994637599616</v>
      </c>
      <c r="T1260" s="344">
        <f t="shared" si="542"/>
        <v>2.26994637599616</v>
      </c>
      <c r="U1260" s="344">
        <f t="shared" si="542"/>
        <v>0.79408888156376101</v>
      </c>
      <c r="V1260" s="344">
        <f t="shared" si="542"/>
        <v>0.196784992134207</v>
      </c>
      <c r="W1260" s="344">
        <f t="shared" si="542"/>
        <v>9.8541729582559398E-2</v>
      </c>
      <c r="X1260" s="344">
        <f t="shared" si="542"/>
        <v>0</v>
      </c>
      <c r="Y1260" s="344">
        <f t="shared" si="542"/>
        <v>0</v>
      </c>
      <c r="Z1260" s="344">
        <f t="shared" si="542"/>
        <v>0</v>
      </c>
      <c r="AA1260" s="344">
        <f t="shared" si="542"/>
        <v>0</v>
      </c>
      <c r="AB1260" s="344">
        <f t="shared" si="542"/>
        <v>0</v>
      </c>
      <c r="AC1260" s="344">
        <f t="shared" si="542"/>
        <v>0</v>
      </c>
      <c r="AD1260" s="344">
        <f t="shared" si="542"/>
        <v>0</v>
      </c>
      <c r="AE1260" s="344">
        <f t="shared" si="542"/>
        <v>0</v>
      </c>
      <c r="AF1260" s="344">
        <f t="shared" si="542"/>
        <v>0</v>
      </c>
      <c r="AG1260" s="344">
        <f t="shared" si="542"/>
        <v>0</v>
      </c>
      <c r="AH1260" s="344">
        <f t="shared" si="542"/>
        <v>0</v>
      </c>
      <c r="AI1260" s="344">
        <f t="shared" si="542"/>
        <v>0</v>
      </c>
      <c r="AJ1260" s="344">
        <f t="shared" si="542"/>
        <v>0</v>
      </c>
      <c r="AK1260" s="344">
        <f t="shared" si="542"/>
        <v>0</v>
      </c>
      <c r="AL1260" s="344">
        <f t="shared" si="542"/>
        <v>0</v>
      </c>
      <c r="AM1260" s="344">
        <f t="shared" si="542"/>
        <v>0</v>
      </c>
      <c r="AN1260" s="344">
        <f t="shared" si="542"/>
        <v>0</v>
      </c>
      <c r="AO1260" s="344">
        <f t="shared" si="542"/>
        <v>0</v>
      </c>
      <c r="AP1260" s="344">
        <f t="shared" si="542"/>
        <v>0</v>
      </c>
      <c r="AQ1260" s="344">
        <f t="shared" si="542"/>
        <v>0</v>
      </c>
      <c r="AR1260" s="344">
        <f t="shared" si="542"/>
        <v>0</v>
      </c>
    </row>
    <row r="1261" spans="8:44" x14ac:dyDescent="0.25">
      <c r="H1261" s="17" t="str">
        <f t="shared" ref="H1261:H1274" si="543">+$B$1</f>
        <v>DIC5</v>
      </c>
      <c r="I1261" s="24"/>
      <c r="J1261" s="24"/>
      <c r="K1261" s="315"/>
      <c r="L1261" s="230" t="s">
        <v>835</v>
      </c>
      <c r="M1261" s="21">
        <f>+SUM(M1262:M1265)</f>
        <v>6.2548740016576803</v>
      </c>
      <c r="N1261" s="21">
        <f t="shared" ref="N1261" si="544">+SUM(N1262:N1265)</f>
        <v>6.2548740016576803</v>
      </c>
      <c r="O1261" s="21">
        <f t="shared" ref="O1261" si="545">+SUM(O1262:O1265)</f>
        <v>6.2548740016576803</v>
      </c>
      <c r="P1261" s="21">
        <f t="shared" ref="P1261" si="546">+SUM(P1262:P1265)</f>
        <v>6.2548740016576803</v>
      </c>
      <c r="Q1261" s="21">
        <f t="shared" ref="Q1261" si="547">+SUM(Q1262:Q1265)</f>
        <v>6.2548740016576803</v>
      </c>
      <c r="R1261" s="21">
        <f t="shared" ref="R1261" si="548">+SUM(R1262:R1265)</f>
        <v>6.2548740016576803</v>
      </c>
      <c r="S1261" s="21">
        <f t="shared" ref="S1261" si="549">+SUM(S1262:S1265)</f>
        <v>6.2548740016576803</v>
      </c>
      <c r="T1261" s="21">
        <f t="shared" ref="T1261" si="550">+SUM(T1262:T1265)</f>
        <v>6.2548740016576803</v>
      </c>
      <c r="U1261" s="21">
        <f t="shared" ref="U1261" si="551">+SUM(U1262:U1265)</f>
        <v>6.2548740016576803</v>
      </c>
      <c r="V1261" s="21">
        <f t="shared" ref="V1261" si="552">+SUM(V1262:V1265)</f>
        <v>5.96092784155939</v>
      </c>
      <c r="W1261" s="21">
        <f t="shared" ref="W1261" si="553">+SUM(W1262:W1265)</f>
        <v>3.7877219265073201</v>
      </c>
      <c r="X1261" s="21">
        <f t="shared" ref="X1261" si="554">+SUM(X1262:X1265)</f>
        <v>1.5220623656853201</v>
      </c>
      <c r="Y1261" s="21">
        <f t="shared" ref="Y1261" si="555">+SUM(Y1262:Y1265)</f>
        <v>1.5220623656853201</v>
      </c>
      <c r="Z1261" s="21">
        <f t="shared" ref="Z1261" si="556">+SUM(Z1262:Z1265)</f>
        <v>1.5220623656853201</v>
      </c>
      <c r="AA1261" s="21">
        <f t="shared" ref="AA1261" si="557">+SUM(AA1262:AA1265)</f>
        <v>0</v>
      </c>
      <c r="AB1261" s="21">
        <f t="shared" ref="AB1261" si="558">+SUM(AB1262:AB1265)</f>
        <v>0</v>
      </c>
      <c r="AC1261" s="21">
        <f t="shared" ref="AC1261" si="559">+SUM(AC1262:AC1265)</f>
        <v>0</v>
      </c>
      <c r="AD1261" s="21">
        <f t="shared" ref="AD1261" si="560">+SUM(AD1262:AD1265)</f>
        <v>0</v>
      </c>
      <c r="AE1261" s="21">
        <f t="shared" ref="AE1261" si="561">+SUM(AE1262:AE1265)</f>
        <v>0</v>
      </c>
      <c r="AF1261" s="21">
        <f t="shared" ref="AF1261" si="562">+SUM(AF1262:AF1265)</f>
        <v>0</v>
      </c>
      <c r="AG1261" s="21">
        <f t="shared" ref="AG1261" si="563">+SUM(AG1262:AG1265)</f>
        <v>0</v>
      </c>
      <c r="AH1261" s="21">
        <f t="shared" ref="AH1261" si="564">+SUM(AH1262:AH1265)</f>
        <v>0</v>
      </c>
      <c r="AI1261" s="21">
        <f t="shared" ref="AI1261" si="565">+SUM(AI1262:AI1265)</f>
        <v>0</v>
      </c>
      <c r="AJ1261" s="21">
        <f t="shared" ref="AJ1261" si="566">+SUM(AJ1262:AJ1265)</f>
        <v>0</v>
      </c>
      <c r="AK1261" s="21">
        <f t="shared" ref="AK1261" si="567">+SUM(AK1262:AK1265)</f>
        <v>0</v>
      </c>
      <c r="AL1261" s="21">
        <f t="shared" ref="AL1261" si="568">+SUM(AL1262:AL1265)</f>
        <v>0</v>
      </c>
      <c r="AM1261" s="21">
        <f t="shared" ref="AM1261" si="569">+SUM(AM1262:AM1265)</f>
        <v>0</v>
      </c>
      <c r="AN1261" s="21">
        <f t="shared" ref="AN1261" si="570">+SUM(AN1262:AN1265)</f>
        <v>0</v>
      </c>
      <c r="AO1261" s="21">
        <f t="shared" ref="AO1261" si="571">+SUM(AO1262:AO1265)</f>
        <v>0</v>
      </c>
      <c r="AP1261" s="21">
        <f t="shared" ref="AP1261" si="572">+SUM(AP1262:AP1265)</f>
        <v>0</v>
      </c>
      <c r="AQ1261" s="21">
        <f t="shared" ref="AQ1261" si="573">+SUM(AQ1262:AQ1265)</f>
        <v>0</v>
      </c>
      <c r="AR1261" s="21">
        <f t="shared" ref="AR1261" si="574">+SUM(AR1262:AR1265)</f>
        <v>0</v>
      </c>
    </row>
    <row r="1262" spans="8:44" x14ac:dyDescent="0.25">
      <c r="H1262" s="17" t="str">
        <f t="shared" si="543"/>
        <v>DIC5</v>
      </c>
      <c r="I1262" s="24"/>
      <c r="J1262" s="24" t="s">
        <v>73</v>
      </c>
      <c r="K1262" s="315" t="s">
        <v>211</v>
      </c>
      <c r="L1262" s="316" t="s">
        <v>750</v>
      </c>
      <c r="M1262" s="21">
        <f>+SUMIFS(Resultados_Dic3!H$3:H$99980,Resultados_Dic3!$F$3:$F$99980,Produccion_UO!$K1262,Resultados_Dic3!$D$3:$D$99980,Produccion_UO!$K$1485,Resultados_Dic3!$E$3:$E$99980,Produccion_UO!$J1262,Resultados_Dic3!$A$3:$A$99980,Produccion_UO!$H1262)*$J$1223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N1262" s="21">
        <f>+SUMIFS(Resultados_Dic3!I$3:I$99980,Resultados_Dic3!$F$3:$F$99980,Produccion_UO!$K1262,Resultados_Dic3!$D$3:$D$99980,Produccion_UO!$K$1485,Resultados_Dic3!$E$3:$E$99980,Produccion_UO!$J1262,Resultados_Dic3!$A$3:$A$99980,Produccion_UO!$H1262)*$J$1223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O1262" s="21">
        <f>+SUMIFS(Resultados_Dic3!J$3:J$99980,Resultados_Dic3!$F$3:$F$99980,Produccion_UO!$K1262,Resultados_Dic3!$D$3:$D$99980,Produccion_UO!$K$1485,Resultados_Dic3!$E$3:$E$99980,Produccion_UO!$J1262,Resultados_Dic3!$A$3:$A$99980,Produccion_UO!$H1262)*$J$1223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P1262" s="21">
        <f>+SUMIFS(Resultados_Dic3!K$3:K$99980,Resultados_Dic3!$F$3:$F$99980,Produccion_UO!$K1262,Resultados_Dic3!$D$3:$D$99980,Produccion_UO!$K$1485,Resultados_Dic3!$E$3:$E$99980,Produccion_UO!$J1262,Resultados_Dic3!$A$3:$A$99980,Produccion_UO!$H1262)*$J$1223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Q1262" s="21">
        <f>+SUMIFS(Resultados_Dic3!L$3:L$99980,Resultados_Dic3!$F$3:$F$99980,Produccion_UO!$K1262,Resultados_Dic3!$D$3:$D$99980,Produccion_UO!$K$1485,Resultados_Dic3!$E$3:$E$99980,Produccion_UO!$J1262,Resultados_Dic3!$A$3:$A$99980,Produccion_UO!$H1262)*$J$1223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R1262" s="21">
        <f>+SUMIFS(Resultados_Dic3!M$3:M$99980,Resultados_Dic3!$F$3:$F$99980,Produccion_UO!$K1262,Resultados_Dic3!$D$3:$D$99980,Produccion_UO!$K$1485,Resultados_Dic3!$E$3:$E$99980,Produccion_UO!$J1262,Resultados_Dic3!$A$3:$A$99980,Produccion_UO!$H1262)*$J$1223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S1262" s="21">
        <f>+SUMIFS(Resultados_Dic3!N$3:N$99980,Resultados_Dic3!$F$3:$F$99980,Produccion_UO!$K1262,Resultados_Dic3!$D$3:$D$99980,Produccion_UO!$K$1485,Resultados_Dic3!$E$3:$E$99980,Produccion_UO!$J1262,Resultados_Dic3!$A$3:$A$99980,Produccion_UO!$H1262)*$J$1223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T1262" s="21">
        <f>+SUMIFS(Resultados_Dic3!O$3:O$99980,Resultados_Dic3!$F$3:$F$99980,Produccion_UO!$K1262,Resultados_Dic3!$D$3:$D$99980,Produccion_UO!$K$1485,Resultados_Dic3!$E$3:$E$99980,Produccion_UO!$J1262,Resultados_Dic3!$A$3:$A$99980,Produccion_UO!$H1262)*$J$1223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U1262" s="21">
        <f>+SUMIFS(Resultados_Dic3!P$3:P$99980,Resultados_Dic3!$F$3:$F$99980,Produccion_UO!$K1262,Resultados_Dic3!$D$3:$D$99980,Produccion_UO!$K$1485,Resultados_Dic3!$E$3:$E$99980,Produccion_UO!$J1262,Resultados_Dic3!$A$3:$A$99980,Produccion_UO!$H1262)*$J$1223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V1262" s="21">
        <f>+SUMIFS(Resultados_Dic3!Q$3:Q$99980,Resultados_Dic3!$F$3:$F$99980,Produccion_UO!$K1262,Resultados_Dic3!$D$3:$D$99980,Produccion_UO!$K$1485,Resultados_Dic3!$E$3:$E$99980,Produccion_UO!$J1262,Resultados_Dic3!$A$3:$A$99980,Produccion_UO!$H1262)*$J$1223</f>
        <v>4.4388654758740698</v>
      </c>
      <c r="W1262" s="21">
        <f>+SUMIFS(Resultados_Dic3!R$3:R$99980,Resultados_Dic3!$F$3:$F$99980,Produccion_UO!$K1262,Resultados_Dic3!$D$3:$D$99980,Produccion_UO!$K$1485,Resultados_Dic3!$E$3:$E$99980,Produccion_UO!$J1262,Resultados_Dic3!$A$3:$A$99980,Produccion_UO!$H1262)*$J$1223</f>
        <v>2.2656595608219998</v>
      </c>
      <c r="X1262" s="21">
        <f>+SUMIFS(Resultados_Dic3!S$3:S$99980,Resultados_Dic3!$F$3:$F$99980,Produccion_UO!$K1262,Resultados_Dic3!$D$3:$D$99980,Produccion_UO!$K$1485,Resultados_Dic3!$E$3:$E$99980,Produccion_UO!$J1262,Resultados_Dic3!$A$3:$A$99980,Produccion_UO!$H1262)*$J$1223</f>
        <v>0</v>
      </c>
      <c r="Y1262" s="21">
        <f>+SUMIFS(Resultados_Dic3!T$3:T$99980,Resultados_Dic3!$F$3:$F$99980,Produccion_UO!$K1262,Resultados_Dic3!$D$3:$D$99980,Produccion_UO!$K$1485,Resultados_Dic3!$E$3:$E$99980,Produccion_UO!$J1262,Resultados_Dic3!$A$3:$A$99980,Produccion_UO!$H1262)*$J$1223</f>
        <v>0</v>
      </c>
      <c r="Z1262" s="21">
        <f>+SUMIFS(Resultados_Dic3!U$3:U$99980,Resultados_Dic3!$F$3:$F$99980,Produccion_UO!$K1262,Resultados_Dic3!$D$3:$D$99980,Produccion_UO!$K$1485,Resultados_Dic3!$E$3:$E$99980,Produccion_UO!$J1262,Resultados_Dic3!$A$3:$A$99980,Produccion_UO!$H1262)*$J$1223</f>
        <v>0</v>
      </c>
      <c r="AA1262" s="21">
        <f>+SUMIFS(Resultados_Dic3!V$3:V$99980,Resultados_Dic3!$F$3:$F$99980,Produccion_UO!$K1262,Resultados_Dic3!$D$3:$D$99980,Produccion_UO!$K$1485,Resultados_Dic3!$E$3:$E$99980,Produccion_UO!$J1262,Resultados_Dic3!$A$3:$A$99980,Produccion_UO!$H1262)*$J$1223</f>
        <v>0</v>
      </c>
      <c r="AB1262" s="21">
        <f>+SUMIFS(Resultados_Dic3!W$3:W$99980,Resultados_Dic3!$F$3:$F$99980,Produccion_UO!$K1262,Resultados_Dic3!$D$3:$D$99980,Produccion_UO!$K$1485,Resultados_Dic3!$E$3:$E$99980,Produccion_UO!$J1262,Resultados_Dic3!$A$3:$A$99980,Produccion_UO!$H1262)*$J$1223</f>
        <v>0</v>
      </c>
      <c r="AC1262" s="21">
        <f>+SUMIFS(Resultados_Dic3!X$3:X$99980,Resultados_Dic3!$F$3:$F$99980,Produccion_UO!$K1262,Resultados_Dic3!$D$3:$D$99980,Produccion_UO!$K$1485,Resultados_Dic3!$E$3:$E$99980,Produccion_UO!$J1262,Resultados_Dic3!$A$3:$A$99980,Produccion_UO!$H1262)*$J$1223</f>
        <v>0</v>
      </c>
      <c r="AD1262" s="21">
        <f>+SUMIFS(Resultados_Dic3!Y$3:Y$99980,Resultados_Dic3!$F$3:$F$99980,Produccion_UO!$K1262,Resultados_Dic3!$D$3:$D$99980,Produccion_UO!$K$1485,Resultados_Dic3!$E$3:$E$99980,Produccion_UO!$J1262,Resultados_Dic3!$A$3:$A$99980,Produccion_UO!$H1262)*$J$1223</f>
        <v>0</v>
      </c>
      <c r="AE1262" s="21">
        <f>+SUMIFS(Resultados_Dic3!Z$3:Z$99980,Resultados_Dic3!$F$3:$F$99980,Produccion_UO!$K1262,Resultados_Dic3!$D$3:$D$99980,Produccion_UO!$K$1485,Resultados_Dic3!$E$3:$E$99980,Produccion_UO!$J1262,Resultados_Dic3!$A$3:$A$99980,Produccion_UO!$H1262)*$J$1223</f>
        <v>0</v>
      </c>
      <c r="AF1262" s="21">
        <f>+SUMIFS(Resultados_Dic3!AA$3:AA$99980,Resultados_Dic3!$F$3:$F$99980,Produccion_UO!$K1262,Resultados_Dic3!$D$3:$D$99980,Produccion_UO!$K$1485,Resultados_Dic3!$E$3:$E$99980,Produccion_UO!$J1262,Resultados_Dic3!$A$3:$A$99980,Produccion_UO!$H1262)*$J$1223</f>
        <v>0</v>
      </c>
      <c r="AG1262" s="21">
        <f>+SUMIFS(Resultados_Dic3!AB$3:AB$99980,Resultados_Dic3!$F$3:$F$99980,Produccion_UO!$K1262,Resultados_Dic3!$D$3:$D$99980,Produccion_UO!$K$1485,Resultados_Dic3!$E$3:$E$99980,Produccion_UO!$J1262,Resultados_Dic3!$A$3:$A$99980,Produccion_UO!$H1262)*$J$1223</f>
        <v>0</v>
      </c>
      <c r="AH1262" s="21">
        <f>+SUMIFS(Resultados_Dic3!AC$3:AC$99980,Resultados_Dic3!$F$3:$F$99980,Produccion_UO!$K1262,Resultados_Dic3!$D$3:$D$99980,Produccion_UO!$K$1485,Resultados_Dic3!$E$3:$E$99980,Produccion_UO!$J1262,Resultados_Dic3!$A$3:$A$99980,Produccion_UO!$H1262)*$J$1223</f>
        <v>0</v>
      </c>
      <c r="AI1262" s="21">
        <f>+SUMIFS(Resultados_Dic3!AD$3:AD$99980,Resultados_Dic3!$F$3:$F$99980,Produccion_UO!$K1262,Resultados_Dic3!$D$3:$D$99980,Produccion_UO!$K$1485,Resultados_Dic3!$E$3:$E$99980,Produccion_UO!$J1262,Resultados_Dic3!$A$3:$A$99980,Produccion_UO!$H1262)*$J$1223</f>
        <v>0</v>
      </c>
      <c r="AJ1262" s="21">
        <f>+SUMIFS(Resultados_Dic3!AE$3:AE$99980,Resultados_Dic3!$F$3:$F$99980,Produccion_UO!$K1262,Resultados_Dic3!$D$3:$D$99980,Produccion_UO!$K$1485,Resultados_Dic3!$E$3:$E$99980,Produccion_UO!$J1262,Resultados_Dic3!$A$3:$A$99980,Produccion_UO!$H1262)*$J$1223</f>
        <v>0</v>
      </c>
      <c r="AK1262" s="21">
        <f>+SUMIFS(Resultados_Dic3!AF$3:AF$99980,Resultados_Dic3!$F$3:$F$99980,Produccion_UO!$K1262,Resultados_Dic3!$D$3:$D$99980,Produccion_UO!$K$1485,Resultados_Dic3!$E$3:$E$99980,Produccion_UO!$J1262,Resultados_Dic3!$A$3:$A$99980,Produccion_UO!$H1262)*$J$1223</f>
        <v>0</v>
      </c>
      <c r="AL1262" s="21">
        <f>+SUMIFS(Resultados_Dic3!AG$3:AG$99980,Resultados_Dic3!$F$3:$F$99980,Produccion_UO!$K1262,Resultados_Dic3!$D$3:$D$99980,Produccion_UO!$K$1485,Resultados_Dic3!$E$3:$E$99980,Produccion_UO!$J1262,Resultados_Dic3!$A$3:$A$99980,Produccion_UO!$H1262)*$J$1223</f>
        <v>0</v>
      </c>
      <c r="AM1262" s="21">
        <f>+SUMIFS(Resultados_Dic3!AH$3:AH$99980,Resultados_Dic3!$F$3:$F$99980,Produccion_UO!$K1262,Resultados_Dic3!$D$3:$D$99980,Produccion_UO!$K$1485,Resultados_Dic3!$E$3:$E$99980,Produccion_UO!$J1262,Resultados_Dic3!$A$3:$A$99980,Produccion_UO!$H1262)*$J$1223</f>
        <v>0</v>
      </c>
      <c r="AN1262" s="21">
        <f>+SUMIFS(Resultados_Dic3!AI$3:AI$99980,Resultados_Dic3!$F$3:$F$99980,Produccion_UO!$K1262,Resultados_Dic3!$D$3:$D$99980,Produccion_UO!$K$1485,Resultados_Dic3!$E$3:$E$99980,Produccion_UO!$J1262,Resultados_Dic3!$A$3:$A$99980,Produccion_UO!$H1262)*$J$1223</f>
        <v>0</v>
      </c>
      <c r="AO1262" s="21">
        <f>+SUMIFS(Resultados_Dic3!AJ$3:AJ$99980,Resultados_Dic3!$F$3:$F$99980,Produccion_UO!$K1262,Resultados_Dic3!$D$3:$D$99980,Produccion_UO!$K$1485,Resultados_Dic3!$E$3:$E$99980,Produccion_UO!$J1262,Resultados_Dic3!$A$3:$A$99980,Produccion_UO!$H1262)*$J$1223</f>
        <v>0</v>
      </c>
      <c r="AP1262" s="21">
        <f>+SUMIFS(Resultados_Dic3!AK$3:AK$99980,Resultados_Dic3!$F$3:$F$99980,Produccion_UO!$K1262,Resultados_Dic3!$D$3:$D$99980,Produccion_UO!$K$1485,Resultados_Dic3!$E$3:$E$99980,Produccion_UO!$J1262,Resultados_Dic3!$A$3:$A$99980,Produccion_UO!$H1262)*$J$1223</f>
        <v>0</v>
      </c>
      <c r="AQ1262" s="21">
        <f>+SUMIFS(Resultados_Dic3!AL$3:AL$99980,Resultados_Dic3!$F$3:$F$99980,Produccion_UO!$K1262,Resultados_Dic3!$D$3:$D$99980,Produccion_UO!$K$1485,Resultados_Dic3!$E$3:$E$99980,Produccion_UO!$J1262,Resultados_Dic3!$A$3:$A$99980,Produccion_UO!$H1262)*$J$1223</f>
        <v>0</v>
      </c>
      <c r="AR1262" s="21">
        <f>+SUMIFS(Resultados_Dic3!AM$3:AM$99980,Resultados_Dic3!$F$3:$F$99980,Produccion_UO!$K1262,Resultados_Dic3!$D$3:$D$99980,Produccion_UO!$K$1485,Resultados_Dic3!$E$3:$E$99980,Produccion_UO!$J1262,Resultados_Dic3!$A$3:$A$99980,Produccion_UO!$H1262)*$J$1223</f>
        <v>0</v>
      </c>
    </row>
    <row r="1263" spans="8:44" x14ac:dyDescent="0.25">
      <c r="H1263" s="17" t="str">
        <f t="shared" si="543"/>
        <v>DIC5</v>
      </c>
      <c r="I1263" s="24"/>
      <c r="J1263" s="24" t="s">
        <v>73</v>
      </c>
      <c r="K1263" s="315" t="s">
        <v>469</v>
      </c>
      <c r="L1263" s="316" t="s">
        <v>746</v>
      </c>
      <c r="M1263" s="21">
        <f>+SUMIFS(Resultados_Dic3!H$3:H$99980,Resultados_Dic3!$F$3:$F$99980,Produccion_UO!$K1263,Resultados_Dic3!$D$3:$D$99980,Produccion_UO!$K$1485,Resultados_Dic3!$E$3:$E$99980,Produccion_UO!$J1263,Resultados_Dic3!$A$3:$A$99980,Produccion_UO!$H1263)*$J$1223</f>
        <v>0</v>
      </c>
      <c r="N1263" s="21">
        <f>+SUMIFS(Resultados_Dic3!I$3:I$99980,Resultados_Dic3!$F$3:$F$99980,Produccion_UO!$K1263,Resultados_Dic3!$D$3:$D$99980,Produccion_UO!$K$1485,Resultados_Dic3!$E$3:$E$99980,Produccion_UO!$J1263,Resultados_Dic3!$A$3:$A$99980,Produccion_UO!$H1263)*$J$1223</f>
        <v>0</v>
      </c>
      <c r="O1263" s="21">
        <f>+SUMIFS(Resultados_Dic3!J$3:J$99980,Resultados_Dic3!$F$3:$F$99980,Produccion_UO!$K1263,Resultados_Dic3!$D$3:$D$99980,Produccion_UO!$K$1485,Resultados_Dic3!$E$3:$E$99980,Produccion_UO!$J1263,Resultados_Dic3!$A$3:$A$99980,Produccion_UO!$H1263)*$J$1223</f>
        <v>0</v>
      </c>
      <c r="P1263" s="21">
        <f>+SUMIFS(Resultados_Dic3!K$3:K$99980,Resultados_Dic3!$F$3:$F$99980,Produccion_UO!$K1263,Resultados_Dic3!$D$3:$D$99980,Produccion_UO!$K$1485,Resultados_Dic3!$E$3:$E$99980,Produccion_UO!$J1263,Resultados_Dic3!$A$3:$A$99980,Produccion_UO!$H1263)*$J$1223</f>
        <v>0</v>
      </c>
      <c r="Q1263" s="21">
        <f>+SUMIFS(Resultados_Dic3!L$3:L$99980,Resultados_Dic3!$F$3:$F$99980,Produccion_UO!$K1263,Resultados_Dic3!$D$3:$D$99980,Produccion_UO!$K$1485,Resultados_Dic3!$E$3:$E$99980,Produccion_UO!$J1263,Resultados_Dic3!$A$3:$A$99980,Produccion_UO!$H1263)*$J$1223</f>
        <v>0</v>
      </c>
      <c r="R1263" s="21">
        <f>+SUMIFS(Resultados_Dic3!M$3:M$99980,Resultados_Dic3!$F$3:$F$99980,Produccion_UO!$K1263,Resultados_Dic3!$D$3:$D$99980,Produccion_UO!$K$1485,Resultados_Dic3!$E$3:$E$99980,Produccion_UO!$J1263,Resultados_Dic3!$A$3:$A$99980,Produccion_UO!$H1263)*$J$1223</f>
        <v>0</v>
      </c>
      <c r="S1263" s="21">
        <f>+SUMIFS(Resultados_Dic3!N$3:N$99980,Resultados_Dic3!$F$3:$F$99980,Produccion_UO!$K1263,Resultados_Dic3!$D$3:$D$99980,Produccion_UO!$K$1485,Resultados_Dic3!$E$3:$E$99980,Produccion_UO!$J1263,Resultados_Dic3!$A$3:$A$99980,Produccion_UO!$H1263)*$J$1223</f>
        <v>0</v>
      </c>
      <c r="T1263" s="21">
        <f>+SUMIFS(Resultados_Dic3!O$3:O$99980,Resultados_Dic3!$F$3:$F$99980,Produccion_UO!$K1263,Resultados_Dic3!$D$3:$D$99980,Produccion_UO!$K$1485,Resultados_Dic3!$E$3:$E$99980,Produccion_UO!$J1263,Resultados_Dic3!$A$3:$A$99980,Produccion_UO!$H1263)*$J$1223</f>
        <v>0</v>
      </c>
      <c r="U1263" s="21">
        <f>+SUMIFS(Resultados_Dic3!P$3:P$99980,Resultados_Dic3!$F$3:$F$99980,Produccion_UO!$K1263,Resultados_Dic3!$D$3:$D$99980,Produccion_UO!$K$1485,Resultados_Dic3!$E$3:$E$99980,Produccion_UO!$J1263,Resultados_Dic3!$A$3:$A$99980,Produccion_UO!$H1263)*$J$1223</f>
        <v>0</v>
      </c>
      <c r="V1263" s="21">
        <f>+SUMIFS(Resultados_Dic3!Q$3:Q$99980,Resultados_Dic3!$F$3:$F$99980,Produccion_UO!$K1263,Resultados_Dic3!$D$3:$D$99980,Produccion_UO!$K$1485,Resultados_Dic3!$E$3:$E$99980,Produccion_UO!$J1263,Resultados_Dic3!$A$3:$A$99980,Produccion_UO!$H1263)*$J$1223</f>
        <v>0</v>
      </c>
      <c r="W1263" s="21">
        <f>+SUMIFS(Resultados_Dic3!R$3:R$99980,Resultados_Dic3!$F$3:$F$99980,Produccion_UO!$K1263,Resultados_Dic3!$D$3:$D$99980,Produccion_UO!$K$1485,Resultados_Dic3!$E$3:$E$99980,Produccion_UO!$J1263,Resultados_Dic3!$A$3:$A$99980,Produccion_UO!$H1263)*$J$1223</f>
        <v>0</v>
      </c>
      <c r="X1263" s="21">
        <f>+SUMIFS(Resultados_Dic3!S$3:S$99980,Resultados_Dic3!$F$3:$F$99980,Produccion_UO!$K1263,Resultados_Dic3!$D$3:$D$99980,Produccion_UO!$K$1485,Resultados_Dic3!$E$3:$E$99980,Produccion_UO!$J1263,Resultados_Dic3!$A$3:$A$99980,Produccion_UO!$H1263)*$J$1223</f>
        <v>0</v>
      </c>
      <c r="Y1263" s="21">
        <f>+SUMIFS(Resultados_Dic3!T$3:T$99980,Resultados_Dic3!$F$3:$F$99980,Produccion_UO!$K1263,Resultados_Dic3!$D$3:$D$99980,Produccion_UO!$K$1485,Resultados_Dic3!$E$3:$E$99980,Produccion_UO!$J1263,Resultados_Dic3!$A$3:$A$99980,Produccion_UO!$H1263)*$J$1223</f>
        <v>0</v>
      </c>
      <c r="Z1263" s="21">
        <f>+SUMIFS(Resultados_Dic3!U$3:U$99980,Resultados_Dic3!$F$3:$F$99980,Produccion_UO!$K1263,Resultados_Dic3!$D$3:$D$99980,Produccion_UO!$K$1485,Resultados_Dic3!$E$3:$E$99980,Produccion_UO!$J1263,Resultados_Dic3!$A$3:$A$99980,Produccion_UO!$H1263)*$J$1223</f>
        <v>0</v>
      </c>
      <c r="AA1263" s="21">
        <f>+SUMIFS(Resultados_Dic3!V$3:V$99980,Resultados_Dic3!$F$3:$F$99980,Produccion_UO!$K1263,Resultados_Dic3!$D$3:$D$99980,Produccion_UO!$K$1485,Resultados_Dic3!$E$3:$E$99980,Produccion_UO!$J1263,Resultados_Dic3!$A$3:$A$99980,Produccion_UO!$H1263)*$J$1223</f>
        <v>0</v>
      </c>
      <c r="AB1263" s="21">
        <f>+SUMIFS(Resultados_Dic3!W$3:W$99980,Resultados_Dic3!$F$3:$F$99980,Produccion_UO!$K1263,Resultados_Dic3!$D$3:$D$99980,Produccion_UO!$K$1485,Resultados_Dic3!$E$3:$E$99980,Produccion_UO!$J1263,Resultados_Dic3!$A$3:$A$99980,Produccion_UO!$H1263)*$J$1223</f>
        <v>0</v>
      </c>
      <c r="AC1263" s="21">
        <f>+SUMIFS(Resultados_Dic3!X$3:X$99980,Resultados_Dic3!$F$3:$F$99980,Produccion_UO!$K1263,Resultados_Dic3!$D$3:$D$99980,Produccion_UO!$K$1485,Resultados_Dic3!$E$3:$E$99980,Produccion_UO!$J1263,Resultados_Dic3!$A$3:$A$99980,Produccion_UO!$H1263)*$J$1223</f>
        <v>0</v>
      </c>
      <c r="AD1263" s="21">
        <f>+SUMIFS(Resultados_Dic3!Y$3:Y$99980,Resultados_Dic3!$F$3:$F$99980,Produccion_UO!$K1263,Resultados_Dic3!$D$3:$D$99980,Produccion_UO!$K$1485,Resultados_Dic3!$E$3:$E$99980,Produccion_UO!$J1263,Resultados_Dic3!$A$3:$A$99980,Produccion_UO!$H1263)*$J$1223</f>
        <v>0</v>
      </c>
      <c r="AE1263" s="21">
        <f>+SUMIFS(Resultados_Dic3!Z$3:Z$99980,Resultados_Dic3!$F$3:$F$99980,Produccion_UO!$K1263,Resultados_Dic3!$D$3:$D$99980,Produccion_UO!$K$1485,Resultados_Dic3!$E$3:$E$99980,Produccion_UO!$J1263,Resultados_Dic3!$A$3:$A$99980,Produccion_UO!$H1263)*$J$1223</f>
        <v>0</v>
      </c>
      <c r="AF1263" s="21">
        <f>+SUMIFS(Resultados_Dic3!AA$3:AA$99980,Resultados_Dic3!$F$3:$F$99980,Produccion_UO!$K1263,Resultados_Dic3!$D$3:$D$99980,Produccion_UO!$K$1485,Resultados_Dic3!$E$3:$E$99980,Produccion_UO!$J1263,Resultados_Dic3!$A$3:$A$99980,Produccion_UO!$H1263)*$J$1223</f>
        <v>0</v>
      </c>
      <c r="AG1263" s="21">
        <f>+SUMIFS(Resultados_Dic3!AB$3:AB$99980,Resultados_Dic3!$F$3:$F$99980,Produccion_UO!$K1263,Resultados_Dic3!$D$3:$D$99980,Produccion_UO!$K$1485,Resultados_Dic3!$E$3:$E$99980,Produccion_UO!$J1263,Resultados_Dic3!$A$3:$A$99980,Produccion_UO!$H1263)*$J$1223</f>
        <v>0</v>
      </c>
      <c r="AH1263" s="21">
        <f>+SUMIFS(Resultados_Dic3!AC$3:AC$99980,Resultados_Dic3!$F$3:$F$99980,Produccion_UO!$K1263,Resultados_Dic3!$D$3:$D$99980,Produccion_UO!$K$1485,Resultados_Dic3!$E$3:$E$99980,Produccion_UO!$J1263,Resultados_Dic3!$A$3:$A$99980,Produccion_UO!$H1263)*$J$1223</f>
        <v>0</v>
      </c>
      <c r="AI1263" s="21">
        <f>+SUMIFS(Resultados_Dic3!AD$3:AD$99980,Resultados_Dic3!$F$3:$F$99980,Produccion_UO!$K1263,Resultados_Dic3!$D$3:$D$99980,Produccion_UO!$K$1485,Resultados_Dic3!$E$3:$E$99980,Produccion_UO!$J1263,Resultados_Dic3!$A$3:$A$99980,Produccion_UO!$H1263)*$J$1223</f>
        <v>0</v>
      </c>
      <c r="AJ1263" s="21">
        <f>+SUMIFS(Resultados_Dic3!AE$3:AE$99980,Resultados_Dic3!$F$3:$F$99980,Produccion_UO!$K1263,Resultados_Dic3!$D$3:$D$99980,Produccion_UO!$K$1485,Resultados_Dic3!$E$3:$E$99980,Produccion_UO!$J1263,Resultados_Dic3!$A$3:$A$99980,Produccion_UO!$H1263)*$J$1223</f>
        <v>0</v>
      </c>
      <c r="AK1263" s="21">
        <f>+SUMIFS(Resultados_Dic3!AF$3:AF$99980,Resultados_Dic3!$F$3:$F$99980,Produccion_UO!$K1263,Resultados_Dic3!$D$3:$D$99980,Produccion_UO!$K$1485,Resultados_Dic3!$E$3:$E$99980,Produccion_UO!$J1263,Resultados_Dic3!$A$3:$A$99980,Produccion_UO!$H1263)*$J$1223</f>
        <v>0</v>
      </c>
      <c r="AL1263" s="21">
        <f>+SUMIFS(Resultados_Dic3!AG$3:AG$99980,Resultados_Dic3!$F$3:$F$99980,Produccion_UO!$K1263,Resultados_Dic3!$D$3:$D$99980,Produccion_UO!$K$1485,Resultados_Dic3!$E$3:$E$99980,Produccion_UO!$J1263,Resultados_Dic3!$A$3:$A$99980,Produccion_UO!$H1263)*$J$1223</f>
        <v>0</v>
      </c>
      <c r="AM1263" s="21">
        <f>+SUMIFS(Resultados_Dic3!AH$3:AH$99980,Resultados_Dic3!$F$3:$F$99980,Produccion_UO!$K1263,Resultados_Dic3!$D$3:$D$99980,Produccion_UO!$K$1485,Resultados_Dic3!$E$3:$E$99980,Produccion_UO!$J1263,Resultados_Dic3!$A$3:$A$99980,Produccion_UO!$H1263)*$J$1223</f>
        <v>0</v>
      </c>
      <c r="AN1263" s="21">
        <f>+SUMIFS(Resultados_Dic3!AI$3:AI$99980,Resultados_Dic3!$F$3:$F$99980,Produccion_UO!$K1263,Resultados_Dic3!$D$3:$D$99980,Produccion_UO!$K$1485,Resultados_Dic3!$E$3:$E$99980,Produccion_UO!$J1263,Resultados_Dic3!$A$3:$A$99980,Produccion_UO!$H1263)*$J$1223</f>
        <v>0</v>
      </c>
      <c r="AO1263" s="21">
        <f>+SUMIFS(Resultados_Dic3!AJ$3:AJ$99980,Resultados_Dic3!$F$3:$F$99980,Produccion_UO!$K1263,Resultados_Dic3!$D$3:$D$99980,Produccion_UO!$K$1485,Resultados_Dic3!$E$3:$E$99980,Produccion_UO!$J1263,Resultados_Dic3!$A$3:$A$99980,Produccion_UO!$H1263)*$J$1223</f>
        <v>0</v>
      </c>
      <c r="AP1263" s="21">
        <f>+SUMIFS(Resultados_Dic3!AK$3:AK$99980,Resultados_Dic3!$F$3:$F$99980,Produccion_UO!$K1263,Resultados_Dic3!$D$3:$D$99980,Produccion_UO!$K$1485,Resultados_Dic3!$E$3:$E$99980,Produccion_UO!$J1263,Resultados_Dic3!$A$3:$A$99980,Produccion_UO!$H1263)*$J$1223</f>
        <v>0</v>
      </c>
      <c r="AQ1263" s="21">
        <f>+SUMIFS(Resultados_Dic3!AL$3:AL$99980,Resultados_Dic3!$F$3:$F$99980,Produccion_UO!$K1263,Resultados_Dic3!$D$3:$D$99980,Produccion_UO!$K$1485,Resultados_Dic3!$E$3:$E$99980,Produccion_UO!$J1263,Resultados_Dic3!$A$3:$A$99980,Produccion_UO!$H1263)*$J$1223</f>
        <v>0</v>
      </c>
      <c r="AR1263" s="21">
        <f>+SUMIFS(Resultados_Dic3!AM$3:AM$99980,Resultados_Dic3!$F$3:$F$99980,Produccion_UO!$K1263,Resultados_Dic3!$D$3:$D$99980,Produccion_UO!$K$1485,Resultados_Dic3!$E$3:$E$99980,Produccion_UO!$J1263,Resultados_Dic3!$A$3:$A$99980,Produccion_UO!$H1263)*$J$1223</f>
        <v>0</v>
      </c>
    </row>
    <row r="1264" spans="8:44" x14ac:dyDescent="0.25">
      <c r="H1264" s="17" t="str">
        <f t="shared" si="543"/>
        <v>DIC5</v>
      </c>
      <c r="I1264" s="24"/>
      <c r="J1264" s="24" t="s">
        <v>73</v>
      </c>
      <c r="K1264" s="315" t="s">
        <v>215</v>
      </c>
      <c r="L1264" s="316" t="s">
        <v>794</v>
      </c>
      <c r="M1264" s="21">
        <f>+SUMIFS(Resultados_Dic3!H$3:H$99980,Resultados_Dic3!$F$3:$F$99980,Produccion_UO!$K1264,Resultados_Dic3!$D$3:$D$99980,Produccion_UO!$K$1485,Resultados_Dic3!$E$3:$E$99980,Produccion_UO!$J1264,Resultados_Dic3!$A$3:$A$99980,Produccion_UO!$H1264)*$J$1223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N1264" s="21">
        <f>+SUMIFS(Resultados_Dic3!I$3:I$99980,Resultados_Dic3!$F$3:$F$99980,Produccion_UO!$K1264,Resultados_Dic3!$D$3:$D$99980,Produccion_UO!$K$1485,Resultados_Dic3!$E$3:$E$99980,Produccion_UO!$J1264,Resultados_Dic3!$A$3:$A$99980,Produccion_UO!$H1264)*$J$1223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O1264" s="21">
        <f>+SUMIFS(Resultados_Dic3!J$3:J$99980,Resultados_Dic3!$F$3:$F$99980,Produccion_UO!$K1264,Resultados_Dic3!$D$3:$D$99980,Produccion_UO!$K$1485,Resultados_Dic3!$E$3:$E$99980,Produccion_UO!$J1264,Resultados_Dic3!$A$3:$A$99980,Produccion_UO!$H1264)*$J$1223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P1264" s="21">
        <f>+SUMIFS(Resultados_Dic3!K$3:K$99980,Resultados_Dic3!$F$3:$F$99980,Produccion_UO!$K1264,Resultados_Dic3!$D$3:$D$99980,Produccion_UO!$K$1485,Resultados_Dic3!$E$3:$E$99980,Produccion_UO!$J1264,Resultados_Dic3!$A$3:$A$99980,Produccion_UO!$H1264)*$J$1223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Q1264" s="21">
        <f>+SUMIFS(Resultados_Dic3!L$3:L$99980,Resultados_Dic3!$F$3:$F$99980,Produccion_UO!$K1264,Resultados_Dic3!$D$3:$D$99980,Produccion_UO!$K$1485,Resultados_Dic3!$E$3:$E$99980,Produccion_UO!$J1264,Resultados_Dic3!$A$3:$A$99980,Produccion_UO!$H1264)*$J$1223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R1264" s="21">
        <f>+SUMIFS(Resultados_Dic3!M$3:M$99980,Resultados_Dic3!$F$3:$F$99980,Produccion_UO!$K1264,Resultados_Dic3!$D$3:$D$99980,Produccion_UO!$K$1485,Resultados_Dic3!$E$3:$E$99980,Produccion_UO!$J1264,Resultados_Dic3!$A$3:$A$99980,Produccion_UO!$H1264)*$J$1223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S1264" s="21">
        <f>+SUMIFS(Resultados_Dic3!N$3:N$99980,Resultados_Dic3!$F$3:$F$99980,Produccion_UO!$K1264,Resultados_Dic3!$D$3:$D$99980,Produccion_UO!$K$1485,Resultados_Dic3!$E$3:$E$99980,Produccion_UO!$J1264,Resultados_Dic3!$A$3:$A$99980,Produccion_UO!$H1264)*$J$1223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T1264" s="21">
        <f>+SUMIFS(Resultados_Dic3!O$3:O$99980,Resultados_Dic3!$F$3:$F$99980,Produccion_UO!$K1264,Resultados_Dic3!$D$3:$D$99980,Produccion_UO!$K$1485,Resultados_Dic3!$E$3:$E$99980,Produccion_UO!$J1264,Resultados_Dic3!$A$3:$A$99980,Produccion_UO!$H1264)*$J$1223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U1264" s="21">
        <f>+SUMIFS(Resultados_Dic3!P$3:P$99980,Resultados_Dic3!$F$3:$F$99980,Produccion_UO!$K1264,Resultados_Dic3!$D$3:$D$99980,Produccion_UO!$K$1485,Resultados_Dic3!$E$3:$E$99980,Produccion_UO!$J1264,Resultados_Dic3!$A$3:$A$99980,Produccion_UO!$H1264)*$J$1223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V1264" s="21">
        <f>+SUMIFS(Resultados_Dic3!Q$3:Q$99980,Resultados_Dic3!$F$3:$F$99980,Produccion_UO!$K1264,Resultados_Dic3!$D$3:$D$99980,Produccion_UO!$K$1485,Resultados_Dic3!$E$3:$E$99980,Produccion_UO!$J1264,Resultados_Dic3!$A$3:$A$99980,Produccion_UO!$H1264)*$J$1223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W1264" s="21">
        <f>+SUMIFS(Resultados_Dic3!R$3:R$99980,Resultados_Dic3!$F$3:$F$99980,Produccion_UO!$K1264,Resultados_Dic3!$D$3:$D$99980,Produccion_UO!$K$1485,Resultados_Dic3!$E$3:$E$99980,Produccion_UO!$J1264,Resultados_Dic3!$A$3:$A$99980,Produccion_UO!$H1264)*$J$1223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X1264" s="21">
        <f>+SUMIFS(Resultados_Dic3!S$3:S$99980,Resultados_Dic3!$F$3:$F$99980,Produccion_UO!$K1264,Resultados_Dic3!$D$3:$D$99980,Produccion_UO!$K$1485,Resultados_Dic3!$E$3:$E$99980,Produccion_UO!$J1264,Resultados_Dic3!$A$3:$A$99980,Produccion_UO!$H1264)*$J$1223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Y1264" s="21">
        <f>+SUMIFS(Resultados_Dic3!T$3:T$99980,Resultados_Dic3!$F$3:$F$99980,Produccion_UO!$K1264,Resultados_Dic3!$D$3:$D$99980,Produccion_UO!$K$1485,Resultados_Dic3!$E$3:$E$99980,Produccion_UO!$J1264,Resultados_Dic3!$A$3:$A$99980,Produccion_UO!$H1264)*$J$1223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Z1264" s="21">
        <f>+SUMIFS(Resultados_Dic3!U$3:U$99980,Resultados_Dic3!$F$3:$F$99980,Produccion_UO!$K1264,Resultados_Dic3!$D$3:$D$99980,Produccion_UO!$K$1485,Resultados_Dic3!$E$3:$E$99980,Produccion_UO!$J1264,Resultados_Dic3!$A$3:$A$99980,Produccion_UO!$H1264)*$J$1223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AA1264" s="21">
        <f>+SUMIFS(Resultados_Dic3!V$3:V$99980,Resultados_Dic3!$F$3:$F$99980,Produccion_UO!$K1264,Resultados_Dic3!$D$3:$D$99980,Produccion_UO!$K$1485,Resultados_Dic3!$E$3:$E$99980,Produccion_UO!$J1264,Resultados_Dic3!$A$3:$A$99980,Produccion_UO!$H1264)*$J$1223</f>
        <v>0</v>
      </c>
      <c r="AB1264" s="21">
        <f>+SUMIFS(Resultados_Dic3!W$3:W$99980,Resultados_Dic3!$F$3:$F$99980,Produccion_UO!$K1264,Resultados_Dic3!$D$3:$D$99980,Produccion_UO!$K$1485,Resultados_Dic3!$E$3:$E$99980,Produccion_UO!$J1264,Resultados_Dic3!$A$3:$A$99980,Produccion_UO!$H1264)*$J$1223</f>
        <v>0</v>
      </c>
      <c r="AC1264" s="21">
        <f>+SUMIFS(Resultados_Dic3!X$3:X$99980,Resultados_Dic3!$F$3:$F$99980,Produccion_UO!$K1264,Resultados_Dic3!$D$3:$D$99980,Produccion_UO!$K$1485,Resultados_Dic3!$E$3:$E$99980,Produccion_UO!$J1264,Resultados_Dic3!$A$3:$A$99980,Produccion_UO!$H1264)*$J$1223</f>
        <v>0</v>
      </c>
      <c r="AD1264" s="21">
        <f>+SUMIFS(Resultados_Dic3!Y$3:Y$99980,Resultados_Dic3!$F$3:$F$99980,Produccion_UO!$K1264,Resultados_Dic3!$D$3:$D$99980,Produccion_UO!$K$1485,Resultados_Dic3!$E$3:$E$99980,Produccion_UO!$J1264,Resultados_Dic3!$A$3:$A$99980,Produccion_UO!$H1264)*$J$1223</f>
        <v>0</v>
      </c>
      <c r="AE1264" s="21">
        <f>+SUMIFS(Resultados_Dic3!Z$3:Z$99980,Resultados_Dic3!$F$3:$F$99980,Produccion_UO!$K1264,Resultados_Dic3!$D$3:$D$99980,Produccion_UO!$K$1485,Resultados_Dic3!$E$3:$E$99980,Produccion_UO!$J1264,Resultados_Dic3!$A$3:$A$99980,Produccion_UO!$H1264)*$J$1223</f>
        <v>0</v>
      </c>
      <c r="AF1264" s="21">
        <f>+SUMIFS(Resultados_Dic3!AA$3:AA$99980,Resultados_Dic3!$F$3:$F$99980,Produccion_UO!$K1264,Resultados_Dic3!$D$3:$D$99980,Produccion_UO!$K$1485,Resultados_Dic3!$E$3:$E$99980,Produccion_UO!$J1264,Resultados_Dic3!$A$3:$A$99980,Produccion_UO!$H1264)*$J$1223</f>
        <v>0</v>
      </c>
      <c r="AG1264" s="21">
        <f>+SUMIFS(Resultados_Dic3!AB$3:AB$99980,Resultados_Dic3!$F$3:$F$99980,Produccion_UO!$K1264,Resultados_Dic3!$D$3:$D$99980,Produccion_UO!$K$1485,Resultados_Dic3!$E$3:$E$99980,Produccion_UO!$J1264,Resultados_Dic3!$A$3:$A$99980,Produccion_UO!$H1264)*$J$1223</f>
        <v>0</v>
      </c>
      <c r="AH1264" s="21">
        <f>+SUMIFS(Resultados_Dic3!AC$3:AC$99980,Resultados_Dic3!$F$3:$F$99980,Produccion_UO!$K1264,Resultados_Dic3!$D$3:$D$99980,Produccion_UO!$K$1485,Resultados_Dic3!$E$3:$E$99980,Produccion_UO!$J1264,Resultados_Dic3!$A$3:$A$99980,Produccion_UO!$H1264)*$J$1223</f>
        <v>0</v>
      </c>
      <c r="AI1264" s="21">
        <f>+SUMIFS(Resultados_Dic3!AD$3:AD$99980,Resultados_Dic3!$F$3:$F$99980,Produccion_UO!$K1264,Resultados_Dic3!$D$3:$D$99980,Produccion_UO!$K$1485,Resultados_Dic3!$E$3:$E$99980,Produccion_UO!$J1264,Resultados_Dic3!$A$3:$A$99980,Produccion_UO!$H1264)*$J$1223</f>
        <v>0</v>
      </c>
      <c r="AJ1264" s="21">
        <f>+SUMIFS(Resultados_Dic3!AE$3:AE$99980,Resultados_Dic3!$F$3:$F$99980,Produccion_UO!$K1264,Resultados_Dic3!$D$3:$D$99980,Produccion_UO!$K$1485,Resultados_Dic3!$E$3:$E$99980,Produccion_UO!$J1264,Resultados_Dic3!$A$3:$A$99980,Produccion_UO!$H1264)*$J$1223</f>
        <v>0</v>
      </c>
      <c r="AK1264" s="21">
        <f>+SUMIFS(Resultados_Dic3!AF$3:AF$99980,Resultados_Dic3!$F$3:$F$99980,Produccion_UO!$K1264,Resultados_Dic3!$D$3:$D$99980,Produccion_UO!$K$1485,Resultados_Dic3!$E$3:$E$99980,Produccion_UO!$J1264,Resultados_Dic3!$A$3:$A$99980,Produccion_UO!$H1264)*$J$1223</f>
        <v>0</v>
      </c>
      <c r="AL1264" s="21">
        <f>+SUMIFS(Resultados_Dic3!AG$3:AG$99980,Resultados_Dic3!$F$3:$F$99980,Produccion_UO!$K1264,Resultados_Dic3!$D$3:$D$99980,Produccion_UO!$K$1485,Resultados_Dic3!$E$3:$E$99980,Produccion_UO!$J1264,Resultados_Dic3!$A$3:$A$99980,Produccion_UO!$H1264)*$J$1223</f>
        <v>0</v>
      </c>
      <c r="AM1264" s="21">
        <f>+SUMIFS(Resultados_Dic3!AH$3:AH$99980,Resultados_Dic3!$F$3:$F$99980,Produccion_UO!$K1264,Resultados_Dic3!$D$3:$D$99980,Produccion_UO!$K$1485,Resultados_Dic3!$E$3:$E$99980,Produccion_UO!$J1264,Resultados_Dic3!$A$3:$A$99980,Produccion_UO!$H1264)*$J$1223</f>
        <v>0</v>
      </c>
      <c r="AN1264" s="21">
        <f>+SUMIFS(Resultados_Dic3!AI$3:AI$99980,Resultados_Dic3!$F$3:$F$99980,Produccion_UO!$K1264,Resultados_Dic3!$D$3:$D$99980,Produccion_UO!$K$1485,Resultados_Dic3!$E$3:$E$99980,Produccion_UO!$J1264,Resultados_Dic3!$A$3:$A$99980,Produccion_UO!$H1264)*$J$1223</f>
        <v>0</v>
      </c>
      <c r="AO1264" s="21">
        <f>+SUMIFS(Resultados_Dic3!AJ$3:AJ$99980,Resultados_Dic3!$F$3:$F$99980,Produccion_UO!$K1264,Resultados_Dic3!$D$3:$D$99980,Produccion_UO!$K$1485,Resultados_Dic3!$E$3:$E$99980,Produccion_UO!$J1264,Resultados_Dic3!$A$3:$A$99980,Produccion_UO!$H1264)*$J$1223</f>
        <v>0</v>
      </c>
      <c r="AP1264" s="21">
        <f>+SUMIFS(Resultados_Dic3!AK$3:AK$99980,Resultados_Dic3!$F$3:$F$99980,Produccion_UO!$K1264,Resultados_Dic3!$D$3:$D$99980,Produccion_UO!$K$1485,Resultados_Dic3!$E$3:$E$99980,Produccion_UO!$J1264,Resultados_Dic3!$A$3:$A$99980,Produccion_UO!$H1264)*$J$1223</f>
        <v>0</v>
      </c>
      <c r="AQ1264" s="21">
        <f>+SUMIFS(Resultados_Dic3!AL$3:AL$99980,Resultados_Dic3!$F$3:$F$99980,Produccion_UO!$K1264,Resultados_Dic3!$D$3:$D$99980,Produccion_UO!$K$1485,Resultados_Dic3!$E$3:$E$99980,Produccion_UO!$J1264,Resultados_Dic3!$A$3:$A$99980,Produccion_UO!$H1264)*$J$1223</f>
        <v>0</v>
      </c>
      <c r="AR1264" s="21">
        <f>+SUMIFS(Resultados_Dic3!AM$3:AM$99980,Resultados_Dic3!$F$3:$F$99980,Produccion_UO!$K1264,Resultados_Dic3!$D$3:$D$99980,Produccion_UO!$K$1485,Resultados_Dic3!$E$3:$E$99980,Produccion_UO!$J1264,Resultados_Dic3!$A$3:$A$99980,Produccion_UO!$H1264)*$J$1223</f>
        <v>0</v>
      </c>
    </row>
    <row r="1265" spans="8:44" x14ac:dyDescent="0.25">
      <c r="H1265" s="17" t="str">
        <f t="shared" si="543"/>
        <v>DIC5</v>
      </c>
      <c r="I1265" s="24"/>
      <c r="J1265" s="24" t="s">
        <v>73</v>
      </c>
      <c r="K1265" s="315" t="s">
        <v>472</v>
      </c>
      <c r="L1265" s="341" t="s">
        <v>43</v>
      </c>
      <c r="M1265" s="21">
        <f>+SUMIFS(Resultados_Dic3!H$3:H$99980,Resultados_Dic3!$F$3:$F$99980,Produccion_UO!$K1265,Resultados_Dic3!$D$3:$D$99980,Produccion_UO!$K$1485,Resultados_Dic3!$E$3:$E$99980,Produccion_UO!$J1265,Resultados_Dic3!$A$3:$A$99980,Produccion_UO!$H1265)*$J$1223</f>
        <v>0</v>
      </c>
      <c r="N1265" s="21">
        <f>+SUMIFS(Resultados_Dic3!I$3:I$99980,Resultados_Dic3!$F$3:$F$99980,Produccion_UO!$K1265,Resultados_Dic3!$D$3:$D$99980,Produccion_UO!$K$1485,Resultados_Dic3!$E$3:$E$99980,Produccion_UO!$J1265,Resultados_Dic3!$A$3:$A$99980,Produccion_UO!$H1265)*$J$1223</f>
        <v>0</v>
      </c>
      <c r="O1265" s="21">
        <f>+SUMIFS(Resultados_Dic3!J$3:J$99980,Resultados_Dic3!$F$3:$F$99980,Produccion_UO!$K1265,Resultados_Dic3!$D$3:$D$99980,Produccion_UO!$K$1485,Resultados_Dic3!$E$3:$E$99980,Produccion_UO!$J1265,Resultados_Dic3!$A$3:$A$99980,Produccion_UO!$H1265)*$J$1223</f>
        <v>0</v>
      </c>
      <c r="P1265" s="21">
        <f>+SUMIFS(Resultados_Dic3!K$3:K$99980,Resultados_Dic3!$F$3:$F$99980,Produccion_UO!$K1265,Resultados_Dic3!$D$3:$D$99980,Produccion_UO!$K$1485,Resultados_Dic3!$E$3:$E$99980,Produccion_UO!$J1265,Resultados_Dic3!$A$3:$A$99980,Produccion_UO!$H1265)*$J$1223</f>
        <v>0</v>
      </c>
      <c r="Q1265" s="21">
        <f>+SUMIFS(Resultados_Dic3!L$3:L$99980,Resultados_Dic3!$F$3:$F$99980,Produccion_UO!$K1265,Resultados_Dic3!$D$3:$D$99980,Produccion_UO!$K$1485,Resultados_Dic3!$E$3:$E$99980,Produccion_UO!$J1265,Resultados_Dic3!$A$3:$A$99980,Produccion_UO!$H1265)*$J$1223</f>
        <v>0</v>
      </c>
      <c r="R1265" s="21">
        <f>+SUMIFS(Resultados_Dic3!M$3:M$99980,Resultados_Dic3!$F$3:$F$99980,Produccion_UO!$K1265,Resultados_Dic3!$D$3:$D$99980,Produccion_UO!$K$1485,Resultados_Dic3!$E$3:$E$99980,Produccion_UO!$J1265,Resultados_Dic3!$A$3:$A$99980,Produccion_UO!$H1265)*$J$1223</f>
        <v>0</v>
      </c>
      <c r="S1265" s="21">
        <f>+SUMIFS(Resultados_Dic3!N$3:N$99980,Resultados_Dic3!$F$3:$F$99980,Produccion_UO!$K1265,Resultados_Dic3!$D$3:$D$99980,Produccion_UO!$K$1485,Resultados_Dic3!$E$3:$E$99980,Produccion_UO!$J1265,Resultados_Dic3!$A$3:$A$99980,Produccion_UO!$H1265)*$J$1223</f>
        <v>0</v>
      </c>
      <c r="T1265" s="21">
        <f>+SUMIFS(Resultados_Dic3!O$3:O$99980,Resultados_Dic3!$F$3:$F$99980,Produccion_UO!$K1265,Resultados_Dic3!$D$3:$D$99980,Produccion_UO!$K$1485,Resultados_Dic3!$E$3:$E$99980,Produccion_UO!$J1265,Resultados_Dic3!$A$3:$A$99980,Produccion_UO!$H1265)*$J$1223</f>
        <v>0</v>
      </c>
      <c r="U1265" s="21">
        <f>+SUMIFS(Resultados_Dic3!P$3:P$99980,Resultados_Dic3!$F$3:$F$99980,Produccion_UO!$K1265,Resultados_Dic3!$D$3:$D$99980,Produccion_UO!$K$1485,Resultados_Dic3!$E$3:$E$99980,Produccion_UO!$J1265,Resultados_Dic3!$A$3:$A$99980,Produccion_UO!$H1265)*$J$1223</f>
        <v>0</v>
      </c>
      <c r="V1265" s="21">
        <f>+SUMIFS(Resultados_Dic3!Q$3:Q$99980,Resultados_Dic3!$F$3:$F$99980,Produccion_UO!$K1265,Resultados_Dic3!$D$3:$D$99980,Produccion_UO!$K$1485,Resultados_Dic3!$E$3:$E$99980,Produccion_UO!$J1265,Resultados_Dic3!$A$3:$A$99980,Produccion_UO!$H1265)*$J$1223</f>
        <v>0</v>
      </c>
      <c r="W1265" s="21">
        <f>+SUMIFS(Resultados_Dic3!R$3:R$99980,Resultados_Dic3!$F$3:$F$99980,Produccion_UO!$K1265,Resultados_Dic3!$D$3:$D$99980,Produccion_UO!$K$1485,Resultados_Dic3!$E$3:$E$99980,Produccion_UO!$J1265,Resultados_Dic3!$A$3:$A$99980,Produccion_UO!$H1265)*$J$1223</f>
        <v>0</v>
      </c>
      <c r="X1265" s="21">
        <f>+SUMIFS(Resultados_Dic3!S$3:S$99980,Resultados_Dic3!$F$3:$F$99980,Produccion_UO!$K1265,Resultados_Dic3!$D$3:$D$99980,Produccion_UO!$K$1485,Resultados_Dic3!$E$3:$E$99980,Produccion_UO!$J1265,Resultados_Dic3!$A$3:$A$99980,Produccion_UO!$H1265)*$J$1223</f>
        <v>0</v>
      </c>
      <c r="Y1265" s="21">
        <f>+SUMIFS(Resultados_Dic3!T$3:T$99980,Resultados_Dic3!$F$3:$F$99980,Produccion_UO!$K1265,Resultados_Dic3!$D$3:$D$99980,Produccion_UO!$K$1485,Resultados_Dic3!$E$3:$E$99980,Produccion_UO!$J1265,Resultados_Dic3!$A$3:$A$99980,Produccion_UO!$H1265)*$J$1223</f>
        <v>0</v>
      </c>
      <c r="Z1265" s="21">
        <f>+SUMIFS(Resultados_Dic3!U$3:U$99980,Resultados_Dic3!$F$3:$F$99980,Produccion_UO!$K1265,Resultados_Dic3!$D$3:$D$99980,Produccion_UO!$K$1485,Resultados_Dic3!$E$3:$E$99980,Produccion_UO!$J1265,Resultados_Dic3!$A$3:$A$99980,Produccion_UO!$H1265)*$J$1223</f>
        <v>0</v>
      </c>
      <c r="AA1265" s="21">
        <f>+SUMIFS(Resultados_Dic3!V$3:V$99980,Resultados_Dic3!$F$3:$F$99980,Produccion_UO!$K1265,Resultados_Dic3!$D$3:$D$99980,Produccion_UO!$K$1485,Resultados_Dic3!$E$3:$E$99980,Produccion_UO!$J1265,Resultados_Dic3!$A$3:$A$99980,Produccion_UO!$H1265)*$J$1223</f>
        <v>0</v>
      </c>
      <c r="AB1265" s="21">
        <f>+SUMIFS(Resultados_Dic3!W$3:W$99980,Resultados_Dic3!$F$3:$F$99980,Produccion_UO!$K1265,Resultados_Dic3!$D$3:$D$99980,Produccion_UO!$K$1485,Resultados_Dic3!$E$3:$E$99980,Produccion_UO!$J1265,Resultados_Dic3!$A$3:$A$99980,Produccion_UO!$H1265)*$J$1223</f>
        <v>0</v>
      </c>
      <c r="AC1265" s="21">
        <f>+SUMIFS(Resultados_Dic3!X$3:X$99980,Resultados_Dic3!$F$3:$F$99980,Produccion_UO!$K1265,Resultados_Dic3!$D$3:$D$99980,Produccion_UO!$K$1485,Resultados_Dic3!$E$3:$E$99980,Produccion_UO!$J1265,Resultados_Dic3!$A$3:$A$99980,Produccion_UO!$H1265)*$J$1223</f>
        <v>0</v>
      </c>
      <c r="AD1265" s="21">
        <f>+SUMIFS(Resultados_Dic3!Y$3:Y$99980,Resultados_Dic3!$F$3:$F$99980,Produccion_UO!$K1265,Resultados_Dic3!$D$3:$D$99980,Produccion_UO!$K$1485,Resultados_Dic3!$E$3:$E$99980,Produccion_UO!$J1265,Resultados_Dic3!$A$3:$A$99980,Produccion_UO!$H1265)*$J$1223</f>
        <v>0</v>
      </c>
      <c r="AE1265" s="21">
        <f>+SUMIFS(Resultados_Dic3!Z$3:Z$99980,Resultados_Dic3!$F$3:$F$99980,Produccion_UO!$K1265,Resultados_Dic3!$D$3:$D$99980,Produccion_UO!$K$1485,Resultados_Dic3!$E$3:$E$99980,Produccion_UO!$J1265,Resultados_Dic3!$A$3:$A$99980,Produccion_UO!$H1265)*$J$1223</f>
        <v>0</v>
      </c>
      <c r="AF1265" s="21">
        <f>+SUMIFS(Resultados_Dic3!AA$3:AA$99980,Resultados_Dic3!$F$3:$F$99980,Produccion_UO!$K1265,Resultados_Dic3!$D$3:$D$99980,Produccion_UO!$K$1485,Resultados_Dic3!$E$3:$E$99980,Produccion_UO!$J1265,Resultados_Dic3!$A$3:$A$99980,Produccion_UO!$H1265)*$J$1223</f>
        <v>0</v>
      </c>
      <c r="AG1265" s="21">
        <f>+SUMIFS(Resultados_Dic3!AB$3:AB$99980,Resultados_Dic3!$F$3:$F$99980,Produccion_UO!$K1265,Resultados_Dic3!$D$3:$D$99980,Produccion_UO!$K$1485,Resultados_Dic3!$E$3:$E$99980,Produccion_UO!$J1265,Resultados_Dic3!$A$3:$A$99980,Produccion_UO!$H1265)*$J$1223</f>
        <v>0</v>
      </c>
      <c r="AH1265" s="21">
        <f>+SUMIFS(Resultados_Dic3!AC$3:AC$99980,Resultados_Dic3!$F$3:$F$99980,Produccion_UO!$K1265,Resultados_Dic3!$D$3:$D$99980,Produccion_UO!$K$1485,Resultados_Dic3!$E$3:$E$99980,Produccion_UO!$J1265,Resultados_Dic3!$A$3:$A$99980,Produccion_UO!$H1265)*$J$1223</f>
        <v>0</v>
      </c>
      <c r="AI1265" s="21">
        <f>+SUMIFS(Resultados_Dic3!AD$3:AD$99980,Resultados_Dic3!$F$3:$F$99980,Produccion_UO!$K1265,Resultados_Dic3!$D$3:$D$99980,Produccion_UO!$K$1485,Resultados_Dic3!$E$3:$E$99980,Produccion_UO!$J1265,Resultados_Dic3!$A$3:$A$99980,Produccion_UO!$H1265)*$J$1223</f>
        <v>0</v>
      </c>
      <c r="AJ1265" s="21">
        <f>+SUMIFS(Resultados_Dic3!AE$3:AE$99980,Resultados_Dic3!$F$3:$F$99980,Produccion_UO!$K1265,Resultados_Dic3!$D$3:$D$99980,Produccion_UO!$K$1485,Resultados_Dic3!$E$3:$E$99980,Produccion_UO!$J1265,Resultados_Dic3!$A$3:$A$99980,Produccion_UO!$H1265)*$J$1223</f>
        <v>0</v>
      </c>
      <c r="AK1265" s="21">
        <f>+SUMIFS(Resultados_Dic3!AF$3:AF$99980,Resultados_Dic3!$F$3:$F$99980,Produccion_UO!$K1265,Resultados_Dic3!$D$3:$D$99980,Produccion_UO!$K$1485,Resultados_Dic3!$E$3:$E$99980,Produccion_UO!$J1265,Resultados_Dic3!$A$3:$A$99980,Produccion_UO!$H1265)*$J$1223</f>
        <v>0</v>
      </c>
      <c r="AL1265" s="21">
        <f>+SUMIFS(Resultados_Dic3!AG$3:AG$99980,Resultados_Dic3!$F$3:$F$99980,Produccion_UO!$K1265,Resultados_Dic3!$D$3:$D$99980,Produccion_UO!$K$1485,Resultados_Dic3!$E$3:$E$99980,Produccion_UO!$J1265,Resultados_Dic3!$A$3:$A$99980,Produccion_UO!$H1265)*$J$1223</f>
        <v>0</v>
      </c>
      <c r="AM1265" s="21">
        <f>+SUMIFS(Resultados_Dic3!AH$3:AH$99980,Resultados_Dic3!$F$3:$F$99980,Produccion_UO!$K1265,Resultados_Dic3!$D$3:$D$99980,Produccion_UO!$K$1485,Resultados_Dic3!$E$3:$E$99980,Produccion_UO!$J1265,Resultados_Dic3!$A$3:$A$99980,Produccion_UO!$H1265)*$J$1223</f>
        <v>0</v>
      </c>
      <c r="AN1265" s="21">
        <f>+SUMIFS(Resultados_Dic3!AI$3:AI$99980,Resultados_Dic3!$F$3:$F$99980,Produccion_UO!$K1265,Resultados_Dic3!$D$3:$D$99980,Produccion_UO!$K$1485,Resultados_Dic3!$E$3:$E$99980,Produccion_UO!$J1265,Resultados_Dic3!$A$3:$A$99980,Produccion_UO!$H1265)*$J$1223</f>
        <v>0</v>
      </c>
      <c r="AO1265" s="21">
        <f>+SUMIFS(Resultados_Dic3!AJ$3:AJ$99980,Resultados_Dic3!$F$3:$F$99980,Produccion_UO!$K1265,Resultados_Dic3!$D$3:$D$99980,Produccion_UO!$K$1485,Resultados_Dic3!$E$3:$E$99980,Produccion_UO!$J1265,Resultados_Dic3!$A$3:$A$99980,Produccion_UO!$H1265)*$J$1223</f>
        <v>0</v>
      </c>
      <c r="AP1265" s="21">
        <f>+SUMIFS(Resultados_Dic3!AK$3:AK$99980,Resultados_Dic3!$F$3:$F$99980,Produccion_UO!$K1265,Resultados_Dic3!$D$3:$D$99980,Produccion_UO!$K$1485,Resultados_Dic3!$E$3:$E$99980,Produccion_UO!$J1265,Resultados_Dic3!$A$3:$A$99980,Produccion_UO!$H1265)*$J$1223</f>
        <v>0</v>
      </c>
      <c r="AQ1265" s="21">
        <f>+SUMIFS(Resultados_Dic3!AL$3:AL$99980,Resultados_Dic3!$F$3:$F$99980,Produccion_UO!$K1265,Resultados_Dic3!$D$3:$D$99980,Produccion_UO!$K$1485,Resultados_Dic3!$E$3:$E$99980,Produccion_UO!$J1265,Resultados_Dic3!$A$3:$A$99980,Produccion_UO!$H1265)*$J$1223</f>
        <v>0</v>
      </c>
      <c r="AR1265" s="21">
        <f>+SUMIFS(Resultados_Dic3!AM$3:AM$99980,Resultados_Dic3!$F$3:$F$99980,Produccion_UO!$K1265,Resultados_Dic3!$D$3:$D$99980,Produccion_UO!$K$1485,Resultados_Dic3!$E$3:$E$99980,Produccion_UO!$J1265,Resultados_Dic3!$A$3:$A$99980,Produccion_UO!$H1265)*$J$1223</f>
        <v>0</v>
      </c>
    </row>
    <row r="1266" spans="8:44" x14ac:dyDescent="0.25">
      <c r="H1266" s="17" t="str">
        <f t="shared" si="543"/>
        <v>DIC5</v>
      </c>
      <c r="I1266" s="24"/>
      <c r="J1266" s="24" t="s">
        <v>73</v>
      </c>
      <c r="K1266" s="315" t="s">
        <v>230</v>
      </c>
      <c r="L1266" s="230" t="s">
        <v>832</v>
      </c>
      <c r="M1266" s="21">
        <f>+SUMIFS(Resultados_Dic3!H$3:H$99980,Resultados_Dic3!$F$3:$F$99980,Produccion_UO!$K1266,Resultados_Dic3!$D$3:$D$99980,Produccion_UO!$K$1485,Resultados_Dic3!$E$3:$E$99980,Produccion_UO!$J1266,Resultados_Dic3!$A$3:$A$99980,Produccion_UO!$H1266)*$J$1223</f>
        <v>8.5470039956174801</v>
      </c>
      <c r="N1266" s="21">
        <f>+SUMIFS(Resultados_Dic3!I$3:I$99980,Resultados_Dic3!$F$3:$F$99980,Produccion_UO!$K1266,Resultados_Dic3!$D$3:$D$99980,Produccion_UO!$K$1485,Resultados_Dic3!$E$3:$E$99980,Produccion_UO!$J1266,Resultados_Dic3!$A$3:$A$99980,Produccion_UO!$H1266)*$J$1223</f>
        <v>7.83414506750524</v>
      </c>
      <c r="O1266" s="21">
        <f>+SUMIFS(Resultados_Dic3!J$3:J$99980,Resultados_Dic3!$F$3:$F$99980,Produccion_UO!$K1266,Resultados_Dic3!$D$3:$D$99980,Produccion_UO!$K$1485,Resultados_Dic3!$E$3:$E$99980,Produccion_UO!$J1266,Resultados_Dic3!$A$3:$A$99980,Produccion_UO!$H1266)*$J$1223</f>
        <v>6.9540976580303102</v>
      </c>
      <c r="P1266" s="21">
        <f>+SUMIFS(Resultados_Dic3!K$3:K$99980,Resultados_Dic3!$F$3:$F$99980,Produccion_UO!$K1266,Resultados_Dic3!$D$3:$D$99980,Produccion_UO!$K$1485,Resultados_Dic3!$E$3:$E$99980,Produccion_UO!$J1266,Resultados_Dic3!$A$3:$A$99980,Produccion_UO!$H1266)*$J$1223</f>
        <v>6.4227197656057102</v>
      </c>
      <c r="Q1266" s="21">
        <f>+SUMIFS(Resultados_Dic3!L$3:L$99980,Resultados_Dic3!$F$3:$F$99980,Produccion_UO!$K1266,Resultados_Dic3!$D$3:$D$99980,Produccion_UO!$K$1485,Resultados_Dic3!$E$3:$E$99980,Produccion_UO!$J1266,Resultados_Dic3!$A$3:$A$99980,Produccion_UO!$H1266)*$J$1223</f>
        <v>4.4149894086722901</v>
      </c>
      <c r="R1266" s="21">
        <f>+SUMIFS(Resultados_Dic3!M$3:M$99980,Resultados_Dic3!$F$3:$F$99980,Produccion_UO!$K1266,Resultados_Dic3!$D$3:$D$99980,Produccion_UO!$K$1485,Resultados_Dic3!$E$3:$E$99980,Produccion_UO!$J1266,Resultados_Dic3!$A$3:$A$99980,Produccion_UO!$H1266)*$J$1223</f>
        <v>3.7153433854273499</v>
      </c>
      <c r="S1266" s="21">
        <f>+SUMIFS(Resultados_Dic3!N$3:N$99980,Resultados_Dic3!$F$3:$F$99980,Produccion_UO!$K1266,Resultados_Dic3!$D$3:$D$99980,Produccion_UO!$K$1485,Resultados_Dic3!$E$3:$E$99980,Produccion_UO!$J1266,Resultados_Dic3!$A$3:$A$99980,Produccion_UO!$H1266)*$J$1223</f>
        <v>3.0156973621824101</v>
      </c>
      <c r="T1266" s="21">
        <f>+SUMIFS(Resultados_Dic3!O$3:O$99980,Resultados_Dic3!$F$3:$F$99980,Produccion_UO!$K1266,Resultados_Dic3!$D$3:$D$99980,Produccion_UO!$K$1485,Resultados_Dic3!$E$3:$E$99980,Produccion_UO!$J1266,Resultados_Dic3!$A$3:$A$99980,Produccion_UO!$H1266)*$J$1223</f>
        <v>2.46088443638416</v>
      </c>
      <c r="U1266" s="21">
        <f>+SUMIFS(Resultados_Dic3!P$3:P$99980,Resultados_Dic3!$F$3:$F$99980,Produccion_UO!$K1266,Resultados_Dic3!$D$3:$D$99980,Produccion_UO!$K$1485,Resultados_Dic3!$E$3:$E$99980,Produccion_UO!$J1266,Resultados_Dic3!$A$3:$A$99980,Produccion_UO!$H1266)*$J$1223</f>
        <v>0.63996356125429099</v>
      </c>
      <c r="V1266" s="21">
        <f>+SUMIFS(Resultados_Dic3!Q$3:Q$99980,Resultados_Dic3!$F$3:$F$99980,Produccion_UO!$K1266,Resultados_Dic3!$D$3:$D$99980,Produccion_UO!$K$1485,Resultados_Dic3!$E$3:$E$99980,Produccion_UO!$J1266,Resultados_Dic3!$A$3:$A$99980,Produccion_UO!$H1266)*$J$1223</f>
        <v>0</v>
      </c>
      <c r="W1266" s="21">
        <f>+SUMIFS(Resultados_Dic3!R$3:R$99980,Resultados_Dic3!$F$3:$F$99980,Produccion_UO!$K1266,Resultados_Dic3!$D$3:$D$99980,Produccion_UO!$K$1485,Resultados_Dic3!$E$3:$E$99980,Produccion_UO!$J1266,Resultados_Dic3!$A$3:$A$99980,Produccion_UO!$H1266)*$J$1223</f>
        <v>0</v>
      </c>
      <c r="X1266" s="21">
        <f>+SUMIFS(Resultados_Dic3!S$3:S$99980,Resultados_Dic3!$F$3:$F$99980,Produccion_UO!$K1266,Resultados_Dic3!$D$3:$D$99980,Produccion_UO!$K$1485,Resultados_Dic3!$E$3:$E$99980,Produccion_UO!$J1266,Resultados_Dic3!$A$3:$A$99980,Produccion_UO!$H1266)*$J$1223</f>
        <v>2.1671178312394401</v>
      </c>
      <c r="Y1266" s="21">
        <f>+SUMIFS(Resultados_Dic3!T$3:T$99980,Resultados_Dic3!$F$3:$F$99980,Produccion_UO!$K1266,Resultados_Dic3!$D$3:$D$99980,Produccion_UO!$K$1485,Resultados_Dic3!$E$3:$E$99980,Produccion_UO!$J1266,Resultados_Dic3!$A$3:$A$99980,Produccion_UO!$H1266)*$J$1223</f>
        <v>2.1671178312394401</v>
      </c>
      <c r="Z1266" s="21">
        <f>+SUMIFS(Resultados_Dic3!U$3:U$99980,Resultados_Dic3!$F$3:$F$99980,Produccion_UO!$K1266,Resultados_Dic3!$D$3:$D$99980,Produccion_UO!$K$1485,Resultados_Dic3!$E$3:$E$99980,Produccion_UO!$J1266,Resultados_Dic3!$A$3:$A$99980,Produccion_UO!$H1266)*$J$1223</f>
        <v>1.09030325516039</v>
      </c>
      <c r="AA1266" s="21">
        <f>+SUMIFS(Resultados_Dic3!V$3:V$99980,Resultados_Dic3!$F$3:$F$99980,Produccion_UO!$K1266,Resultados_Dic3!$D$3:$D$99980,Produccion_UO!$K$1485,Resultados_Dic3!$E$3:$E$99980,Produccion_UO!$J1266,Resultados_Dic3!$A$3:$A$99980,Produccion_UO!$H1266)*$J$1223</f>
        <v>0</v>
      </c>
      <c r="AB1266" s="21">
        <f>+SUMIFS(Resultados_Dic3!W$3:W$99980,Resultados_Dic3!$F$3:$F$99980,Produccion_UO!$K1266,Resultados_Dic3!$D$3:$D$99980,Produccion_UO!$K$1485,Resultados_Dic3!$E$3:$E$99980,Produccion_UO!$J1266,Resultados_Dic3!$A$3:$A$99980,Produccion_UO!$H1266)*$J$1223</f>
        <v>0</v>
      </c>
      <c r="AC1266" s="21">
        <f>+SUMIFS(Resultados_Dic3!X$3:X$99980,Resultados_Dic3!$F$3:$F$99980,Produccion_UO!$K1266,Resultados_Dic3!$D$3:$D$99980,Produccion_UO!$K$1485,Resultados_Dic3!$E$3:$E$99980,Produccion_UO!$J1266,Resultados_Dic3!$A$3:$A$99980,Produccion_UO!$H1266)*$J$1223</f>
        <v>0</v>
      </c>
      <c r="AD1266" s="21">
        <f>+SUMIFS(Resultados_Dic3!Y$3:Y$99980,Resultados_Dic3!$F$3:$F$99980,Produccion_UO!$K1266,Resultados_Dic3!$D$3:$D$99980,Produccion_UO!$K$1485,Resultados_Dic3!$E$3:$E$99980,Produccion_UO!$J1266,Resultados_Dic3!$A$3:$A$99980,Produccion_UO!$H1266)*$J$1223</f>
        <v>0</v>
      </c>
      <c r="AE1266" s="21">
        <f>+SUMIFS(Resultados_Dic3!Z$3:Z$99980,Resultados_Dic3!$F$3:$F$99980,Produccion_UO!$K1266,Resultados_Dic3!$D$3:$D$99980,Produccion_UO!$K$1485,Resultados_Dic3!$E$3:$E$99980,Produccion_UO!$J1266,Resultados_Dic3!$A$3:$A$99980,Produccion_UO!$H1266)*$J$1223</f>
        <v>0</v>
      </c>
      <c r="AF1266" s="21">
        <f>+SUMIFS(Resultados_Dic3!AA$3:AA$99980,Resultados_Dic3!$F$3:$F$99980,Produccion_UO!$K1266,Resultados_Dic3!$D$3:$D$99980,Produccion_UO!$K$1485,Resultados_Dic3!$E$3:$E$99980,Produccion_UO!$J1266,Resultados_Dic3!$A$3:$A$99980,Produccion_UO!$H1266)*$J$1223</f>
        <v>0</v>
      </c>
      <c r="AG1266" s="21">
        <f>+SUMIFS(Resultados_Dic3!AB$3:AB$99980,Resultados_Dic3!$F$3:$F$99980,Produccion_UO!$K1266,Resultados_Dic3!$D$3:$D$99980,Produccion_UO!$K$1485,Resultados_Dic3!$E$3:$E$99980,Produccion_UO!$J1266,Resultados_Dic3!$A$3:$A$99980,Produccion_UO!$H1266)*$J$1223</f>
        <v>0</v>
      </c>
      <c r="AH1266" s="21">
        <f>+SUMIFS(Resultados_Dic3!AC$3:AC$99980,Resultados_Dic3!$F$3:$F$99980,Produccion_UO!$K1266,Resultados_Dic3!$D$3:$D$99980,Produccion_UO!$K$1485,Resultados_Dic3!$E$3:$E$99980,Produccion_UO!$J1266,Resultados_Dic3!$A$3:$A$99980,Produccion_UO!$H1266)*$J$1223</f>
        <v>0</v>
      </c>
      <c r="AI1266" s="21">
        <f>+SUMIFS(Resultados_Dic3!AD$3:AD$99980,Resultados_Dic3!$F$3:$F$99980,Produccion_UO!$K1266,Resultados_Dic3!$D$3:$D$99980,Produccion_UO!$K$1485,Resultados_Dic3!$E$3:$E$99980,Produccion_UO!$J1266,Resultados_Dic3!$A$3:$A$99980,Produccion_UO!$H1266)*$J$1223</f>
        <v>0</v>
      </c>
      <c r="AJ1266" s="21">
        <f>+SUMIFS(Resultados_Dic3!AE$3:AE$99980,Resultados_Dic3!$F$3:$F$99980,Produccion_UO!$K1266,Resultados_Dic3!$D$3:$D$99980,Produccion_UO!$K$1485,Resultados_Dic3!$E$3:$E$99980,Produccion_UO!$J1266,Resultados_Dic3!$A$3:$A$99980,Produccion_UO!$H1266)*$J$1223</f>
        <v>0</v>
      </c>
      <c r="AK1266" s="21">
        <f>+SUMIFS(Resultados_Dic3!AF$3:AF$99980,Resultados_Dic3!$F$3:$F$99980,Produccion_UO!$K1266,Resultados_Dic3!$D$3:$D$99980,Produccion_UO!$K$1485,Resultados_Dic3!$E$3:$E$99980,Produccion_UO!$J1266,Resultados_Dic3!$A$3:$A$99980,Produccion_UO!$H1266)*$J$1223</f>
        <v>0</v>
      </c>
      <c r="AL1266" s="21">
        <f>+SUMIFS(Resultados_Dic3!AG$3:AG$99980,Resultados_Dic3!$F$3:$F$99980,Produccion_UO!$K1266,Resultados_Dic3!$D$3:$D$99980,Produccion_UO!$K$1485,Resultados_Dic3!$E$3:$E$99980,Produccion_UO!$J1266,Resultados_Dic3!$A$3:$A$99980,Produccion_UO!$H1266)*$J$1223</f>
        <v>0</v>
      </c>
      <c r="AM1266" s="21">
        <f>+SUMIFS(Resultados_Dic3!AH$3:AH$99980,Resultados_Dic3!$F$3:$F$99980,Produccion_UO!$K1266,Resultados_Dic3!$D$3:$D$99980,Produccion_UO!$K$1485,Resultados_Dic3!$E$3:$E$99980,Produccion_UO!$J1266,Resultados_Dic3!$A$3:$A$99980,Produccion_UO!$H1266)*$J$1223</f>
        <v>0</v>
      </c>
      <c r="AN1266" s="21">
        <f>+SUMIFS(Resultados_Dic3!AI$3:AI$99980,Resultados_Dic3!$F$3:$F$99980,Produccion_UO!$K1266,Resultados_Dic3!$D$3:$D$99980,Produccion_UO!$K$1485,Resultados_Dic3!$E$3:$E$99980,Produccion_UO!$J1266,Resultados_Dic3!$A$3:$A$99980,Produccion_UO!$H1266)*$J$1223</f>
        <v>0</v>
      </c>
      <c r="AO1266" s="21">
        <f>+SUMIFS(Resultados_Dic3!AJ$3:AJ$99980,Resultados_Dic3!$F$3:$F$99980,Produccion_UO!$K1266,Resultados_Dic3!$D$3:$D$99980,Produccion_UO!$K$1485,Resultados_Dic3!$E$3:$E$99980,Produccion_UO!$J1266,Resultados_Dic3!$A$3:$A$99980,Produccion_UO!$H1266)*$J$1223</f>
        <v>0</v>
      </c>
      <c r="AP1266" s="21">
        <f>+SUMIFS(Resultados_Dic3!AK$3:AK$99980,Resultados_Dic3!$F$3:$F$99980,Produccion_UO!$K1266,Resultados_Dic3!$D$3:$D$99980,Produccion_UO!$K$1485,Resultados_Dic3!$E$3:$E$99980,Produccion_UO!$J1266,Resultados_Dic3!$A$3:$A$99980,Produccion_UO!$H1266)*$J$1223</f>
        <v>0</v>
      </c>
      <c r="AQ1266" s="21">
        <f>+SUMIFS(Resultados_Dic3!AL$3:AL$99980,Resultados_Dic3!$F$3:$F$99980,Produccion_UO!$K1266,Resultados_Dic3!$D$3:$D$99980,Produccion_UO!$K$1485,Resultados_Dic3!$E$3:$E$99980,Produccion_UO!$J1266,Resultados_Dic3!$A$3:$A$99980,Produccion_UO!$H1266)*$J$1223</f>
        <v>0</v>
      </c>
      <c r="AR1266" s="21">
        <f>+SUMIFS(Resultados_Dic3!AM$3:AM$99980,Resultados_Dic3!$F$3:$F$99980,Produccion_UO!$K1266,Resultados_Dic3!$D$3:$D$99980,Produccion_UO!$K$1485,Resultados_Dic3!$E$3:$E$99980,Produccion_UO!$J1266,Resultados_Dic3!$A$3:$A$99980,Produccion_UO!$H1266)*$J$1223</f>
        <v>0</v>
      </c>
    </row>
    <row r="1267" spans="8:44" x14ac:dyDescent="0.25">
      <c r="H1267" s="351"/>
      <c r="I1267" s="61"/>
      <c r="J1267" s="61"/>
      <c r="K1267" s="342"/>
      <c r="L1267" s="302" t="s">
        <v>871</v>
      </c>
      <c r="M1267" s="344">
        <f>+M1261+M1266</f>
        <v>14.80187799727516</v>
      </c>
      <c r="N1267" s="344">
        <f t="shared" ref="N1267:AR1267" si="575">+N1261+N1266</f>
        <v>14.089019069162919</v>
      </c>
      <c r="O1267" s="344">
        <f t="shared" si="575"/>
        <v>13.20897165968799</v>
      </c>
      <c r="P1267" s="344">
        <f t="shared" si="575"/>
        <v>12.67759376726339</v>
      </c>
      <c r="Q1267" s="344">
        <f t="shared" si="575"/>
        <v>10.66986341032997</v>
      </c>
      <c r="R1267" s="344">
        <f t="shared" si="575"/>
        <v>9.9702173870850306</v>
      </c>
      <c r="S1267" s="344">
        <f t="shared" si="575"/>
        <v>9.2705713638400908</v>
      </c>
      <c r="T1267" s="344">
        <f t="shared" si="575"/>
        <v>8.7157584380418403</v>
      </c>
      <c r="U1267" s="344">
        <f t="shared" si="575"/>
        <v>6.8948375629119711</v>
      </c>
      <c r="V1267" s="344">
        <f t="shared" si="575"/>
        <v>5.96092784155939</v>
      </c>
      <c r="W1267" s="344">
        <f t="shared" si="575"/>
        <v>3.7877219265073201</v>
      </c>
      <c r="X1267" s="344">
        <f t="shared" si="575"/>
        <v>3.6891801969247604</v>
      </c>
      <c r="Y1267" s="344">
        <f t="shared" si="575"/>
        <v>3.6891801969247604</v>
      </c>
      <c r="Z1267" s="344">
        <f t="shared" si="575"/>
        <v>2.61236562084571</v>
      </c>
      <c r="AA1267" s="344">
        <f t="shared" si="575"/>
        <v>0</v>
      </c>
      <c r="AB1267" s="344">
        <f t="shared" si="575"/>
        <v>0</v>
      </c>
      <c r="AC1267" s="344">
        <f t="shared" si="575"/>
        <v>0</v>
      </c>
      <c r="AD1267" s="344">
        <f t="shared" si="575"/>
        <v>0</v>
      </c>
      <c r="AE1267" s="344">
        <f t="shared" si="575"/>
        <v>0</v>
      </c>
      <c r="AF1267" s="344">
        <f t="shared" si="575"/>
        <v>0</v>
      </c>
      <c r="AG1267" s="344">
        <f t="shared" si="575"/>
        <v>0</v>
      </c>
      <c r="AH1267" s="344">
        <f t="shared" si="575"/>
        <v>0</v>
      </c>
      <c r="AI1267" s="344">
        <f t="shared" si="575"/>
        <v>0</v>
      </c>
      <c r="AJ1267" s="344">
        <f t="shared" si="575"/>
        <v>0</v>
      </c>
      <c r="AK1267" s="344">
        <f t="shared" si="575"/>
        <v>0</v>
      </c>
      <c r="AL1267" s="344">
        <f t="shared" si="575"/>
        <v>0</v>
      </c>
      <c r="AM1267" s="344">
        <f t="shared" si="575"/>
        <v>0</v>
      </c>
      <c r="AN1267" s="344">
        <f t="shared" si="575"/>
        <v>0</v>
      </c>
      <c r="AO1267" s="344">
        <f t="shared" si="575"/>
        <v>0</v>
      </c>
      <c r="AP1267" s="344">
        <f t="shared" si="575"/>
        <v>0</v>
      </c>
      <c r="AQ1267" s="344">
        <f t="shared" si="575"/>
        <v>0</v>
      </c>
      <c r="AR1267" s="344">
        <f t="shared" si="575"/>
        <v>0</v>
      </c>
    </row>
    <row r="1268" spans="8:44" x14ac:dyDescent="0.25">
      <c r="H1268" s="17" t="str">
        <f t="shared" si="543"/>
        <v>DIC5</v>
      </c>
      <c r="I1268" s="24"/>
      <c r="J1268" s="24"/>
      <c r="K1268" s="315"/>
      <c r="L1268" s="230" t="s">
        <v>831</v>
      </c>
      <c r="M1268" s="21">
        <f>+SUM(M1269:M1271)</f>
        <v>0.427956638976</v>
      </c>
      <c r="N1268" s="21">
        <f t="shared" ref="N1268" si="576">+SUM(N1269:N1271)</f>
        <v>0.427956638976</v>
      </c>
      <c r="O1268" s="21">
        <f t="shared" ref="O1268" si="577">+SUM(O1269:O1271)</f>
        <v>0.427956638976</v>
      </c>
      <c r="P1268" s="21">
        <f t="shared" ref="P1268" si="578">+SUM(P1269:P1271)</f>
        <v>0.427956638976</v>
      </c>
      <c r="Q1268" s="21">
        <f t="shared" ref="Q1268" si="579">+SUM(Q1269:Q1271)</f>
        <v>0.427956638976</v>
      </c>
      <c r="R1268" s="21">
        <f t="shared" ref="R1268" si="580">+SUM(R1269:R1271)</f>
        <v>0.427956638976</v>
      </c>
      <c r="S1268" s="21">
        <f t="shared" ref="S1268" si="581">+SUM(S1269:S1271)</f>
        <v>0.427956638976</v>
      </c>
      <c r="T1268" s="21">
        <f t="shared" ref="T1268" si="582">+SUM(T1269:T1271)</f>
        <v>0.427956638976</v>
      </c>
      <c r="U1268" s="21">
        <f t="shared" ref="U1268" si="583">+SUM(U1269:U1271)</f>
        <v>0.427956638976</v>
      </c>
      <c r="V1268" s="21">
        <f t="shared" ref="V1268" si="584">+SUM(V1269:V1271)</f>
        <v>0.427956638976</v>
      </c>
      <c r="W1268" s="21">
        <f t="shared" ref="W1268" si="585">+SUM(W1269:W1271)</f>
        <v>0.34236531118079999</v>
      </c>
      <c r="X1268" s="21">
        <f t="shared" ref="X1268" si="586">+SUM(X1269:X1271)</f>
        <v>0.34236531118079999</v>
      </c>
      <c r="Y1268" s="21">
        <f t="shared" ref="Y1268" si="587">+SUM(Y1269:Y1271)</f>
        <v>0.34236531118079999</v>
      </c>
      <c r="Z1268" s="21">
        <f t="shared" ref="Z1268" si="588">+SUM(Z1269:Z1271)</f>
        <v>0.34236531118079999</v>
      </c>
      <c r="AA1268" s="21">
        <f t="shared" ref="AA1268" si="589">+SUM(AA1269:AA1271)</f>
        <v>0</v>
      </c>
      <c r="AB1268" s="21">
        <f t="shared" ref="AB1268" si="590">+SUM(AB1269:AB1271)</f>
        <v>0</v>
      </c>
      <c r="AC1268" s="21">
        <f t="shared" ref="AC1268" si="591">+SUM(AC1269:AC1271)</f>
        <v>0</v>
      </c>
      <c r="AD1268" s="21">
        <f t="shared" ref="AD1268" si="592">+SUM(AD1269:AD1271)</f>
        <v>0</v>
      </c>
      <c r="AE1268" s="21">
        <f t="shared" ref="AE1268" si="593">+SUM(AE1269:AE1271)</f>
        <v>0</v>
      </c>
      <c r="AF1268" s="21">
        <f t="shared" ref="AF1268" si="594">+SUM(AF1269:AF1271)</f>
        <v>0</v>
      </c>
      <c r="AG1268" s="21">
        <f t="shared" ref="AG1268" si="595">+SUM(AG1269:AG1271)</f>
        <v>0</v>
      </c>
      <c r="AH1268" s="21">
        <f t="shared" ref="AH1268" si="596">+SUM(AH1269:AH1271)</f>
        <v>0</v>
      </c>
      <c r="AI1268" s="21">
        <f t="shared" ref="AI1268" si="597">+SUM(AI1269:AI1271)</f>
        <v>0</v>
      </c>
      <c r="AJ1268" s="21">
        <f t="shared" ref="AJ1268" si="598">+SUM(AJ1269:AJ1271)</f>
        <v>0</v>
      </c>
      <c r="AK1268" s="21">
        <f t="shared" ref="AK1268" si="599">+SUM(AK1269:AK1271)</f>
        <v>0</v>
      </c>
      <c r="AL1268" s="21">
        <f t="shared" ref="AL1268" si="600">+SUM(AL1269:AL1271)</f>
        <v>0</v>
      </c>
      <c r="AM1268" s="21">
        <f t="shared" ref="AM1268" si="601">+SUM(AM1269:AM1271)</f>
        <v>0</v>
      </c>
      <c r="AN1268" s="21">
        <f t="shared" ref="AN1268" si="602">+SUM(AN1269:AN1271)</f>
        <v>0</v>
      </c>
      <c r="AO1268" s="21">
        <f t="shared" ref="AO1268" si="603">+SUM(AO1269:AO1271)</f>
        <v>0</v>
      </c>
      <c r="AP1268" s="21">
        <f t="shared" ref="AP1268" si="604">+SUM(AP1269:AP1271)</f>
        <v>0</v>
      </c>
      <c r="AQ1268" s="21">
        <f t="shared" ref="AQ1268" si="605">+SUM(AQ1269:AQ1271)</f>
        <v>0</v>
      </c>
      <c r="AR1268" s="21">
        <f t="shared" ref="AR1268" si="606">+SUM(AR1269:AR1271)</f>
        <v>0</v>
      </c>
    </row>
    <row r="1269" spans="8:44" x14ac:dyDescent="0.25">
      <c r="H1269" s="17" t="str">
        <f t="shared" si="543"/>
        <v>DIC5</v>
      </c>
      <c r="I1269" s="24"/>
      <c r="J1269" s="24" t="s">
        <v>79</v>
      </c>
      <c r="K1269" s="315" t="s">
        <v>202</v>
      </c>
      <c r="L1269" s="316" t="s">
        <v>750</v>
      </c>
      <c r="M1269" s="21">
        <f>+SUMIFS(Resultados_Dic3!H$3:H$99980,Resultados_Dic3!$F$3:$F$99980,Produccion_UO!$K1269,Resultados_Dic3!$D$3:$D$99980,Produccion_UO!$K$1485,Resultados_Dic3!$E$3:$E$99980,Produccion_UO!$J1269,Resultados_Dic3!$A$3:$A$99980,Produccion_UO!$H1269)*$J$1223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N1269" s="21">
        <f>+SUMIFS(Resultados_Dic3!I$3:I$99980,Resultados_Dic3!$F$3:$F$99980,Produccion_UO!$K1269,Resultados_Dic3!$D$3:$D$99980,Produccion_UO!$K$1485,Resultados_Dic3!$E$3:$E$99980,Produccion_UO!$J1269,Resultados_Dic3!$A$3:$A$99980,Produccion_UO!$H1269)*$J$1223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O1269" s="21">
        <f>+SUMIFS(Resultados_Dic3!J$3:J$99980,Resultados_Dic3!$F$3:$F$99980,Produccion_UO!$K1269,Resultados_Dic3!$D$3:$D$99980,Produccion_UO!$K$1485,Resultados_Dic3!$E$3:$E$99980,Produccion_UO!$J1269,Resultados_Dic3!$A$3:$A$99980,Produccion_UO!$H1269)*$J$1223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P1269" s="21">
        <f>+SUMIFS(Resultados_Dic3!K$3:K$99980,Resultados_Dic3!$F$3:$F$99980,Produccion_UO!$K1269,Resultados_Dic3!$D$3:$D$99980,Produccion_UO!$K$1485,Resultados_Dic3!$E$3:$E$99980,Produccion_UO!$J1269,Resultados_Dic3!$A$3:$A$99980,Produccion_UO!$H1269)*$J$1223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Q1269" s="21">
        <f>+SUMIFS(Resultados_Dic3!L$3:L$99980,Resultados_Dic3!$F$3:$F$99980,Produccion_UO!$K1269,Resultados_Dic3!$D$3:$D$99980,Produccion_UO!$K$1485,Resultados_Dic3!$E$3:$E$99980,Produccion_UO!$J1269,Resultados_Dic3!$A$3:$A$99980,Produccion_UO!$H1269)*$J$1223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R1269" s="21">
        <f>+SUMIFS(Resultados_Dic3!M$3:M$99980,Resultados_Dic3!$F$3:$F$99980,Produccion_UO!$K1269,Resultados_Dic3!$D$3:$D$99980,Produccion_UO!$K$1485,Resultados_Dic3!$E$3:$E$99980,Produccion_UO!$J1269,Resultados_Dic3!$A$3:$A$99980,Produccion_UO!$H1269)*$J$1223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S1269" s="21">
        <f>+SUMIFS(Resultados_Dic3!N$3:N$99980,Resultados_Dic3!$F$3:$F$99980,Produccion_UO!$K1269,Resultados_Dic3!$D$3:$D$99980,Produccion_UO!$K$1485,Resultados_Dic3!$E$3:$E$99980,Produccion_UO!$J1269,Resultados_Dic3!$A$3:$A$99980,Produccion_UO!$H1269)*$J$1223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T1269" s="21">
        <f>+SUMIFS(Resultados_Dic3!O$3:O$99980,Resultados_Dic3!$F$3:$F$99980,Produccion_UO!$K1269,Resultados_Dic3!$D$3:$D$99980,Produccion_UO!$K$1485,Resultados_Dic3!$E$3:$E$99980,Produccion_UO!$J1269,Resultados_Dic3!$A$3:$A$99980,Produccion_UO!$H1269)*$J$1223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U1269" s="21">
        <f>+SUMIFS(Resultados_Dic3!P$3:P$99980,Resultados_Dic3!$F$3:$F$99980,Produccion_UO!$K1269,Resultados_Dic3!$D$3:$D$99980,Produccion_UO!$K$1485,Resultados_Dic3!$E$3:$E$99980,Produccion_UO!$J1269,Resultados_Dic3!$A$3:$A$99980,Produccion_UO!$H1269)*$J$1223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V1269" s="21">
        <f>+SUMIFS(Resultados_Dic3!Q$3:Q$99980,Resultados_Dic3!$F$3:$F$99980,Produccion_UO!$K1269,Resultados_Dic3!$D$3:$D$99980,Produccion_UO!$K$1485,Resultados_Dic3!$E$3:$E$99980,Produccion_UO!$J1269,Resultados_Dic3!$A$3:$A$99980,Produccion_UO!$H1269)*$J$1223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W1269" s="21">
        <f>+SUMIFS(Resultados_Dic3!R$3:R$99980,Resultados_Dic3!$F$3:$F$99980,Produccion_UO!$K1269,Resultados_Dic3!$D$3:$D$99980,Produccion_UO!$K$1485,Resultados_Dic3!$E$3:$E$99980,Produccion_UO!$J1269,Resultados_Dic3!$A$3:$A$99980,Produccion_UO!$H1269)*$J$1223</f>
        <v>0</v>
      </c>
      <c r="X1269" s="21">
        <f>+SUMIFS(Resultados_Dic3!S$3:S$99980,Resultados_Dic3!$F$3:$F$99980,Produccion_UO!$K1269,Resultados_Dic3!$D$3:$D$99980,Produccion_UO!$K$1485,Resultados_Dic3!$E$3:$E$99980,Produccion_UO!$J1269,Resultados_Dic3!$A$3:$A$99980,Produccion_UO!$H1269)*$J$1223</f>
        <v>0</v>
      </c>
      <c r="Y1269" s="21">
        <f>+SUMIFS(Resultados_Dic3!T$3:T$99980,Resultados_Dic3!$F$3:$F$99980,Produccion_UO!$K1269,Resultados_Dic3!$D$3:$D$99980,Produccion_UO!$K$1485,Resultados_Dic3!$E$3:$E$99980,Produccion_UO!$J1269,Resultados_Dic3!$A$3:$A$99980,Produccion_UO!$H1269)*$J$1223</f>
        <v>0</v>
      </c>
      <c r="Z1269" s="21">
        <f>+SUMIFS(Resultados_Dic3!U$3:U$99980,Resultados_Dic3!$F$3:$F$99980,Produccion_UO!$K1269,Resultados_Dic3!$D$3:$D$99980,Produccion_UO!$K$1485,Resultados_Dic3!$E$3:$E$99980,Produccion_UO!$J1269,Resultados_Dic3!$A$3:$A$99980,Produccion_UO!$H1269)*$J$1223</f>
        <v>0</v>
      </c>
      <c r="AA1269" s="21">
        <f>+SUMIFS(Resultados_Dic3!V$3:V$99980,Resultados_Dic3!$F$3:$F$99980,Produccion_UO!$K1269,Resultados_Dic3!$D$3:$D$99980,Produccion_UO!$K$1485,Resultados_Dic3!$E$3:$E$99980,Produccion_UO!$J1269,Resultados_Dic3!$A$3:$A$99980,Produccion_UO!$H1269)*$J$1223</f>
        <v>0</v>
      </c>
      <c r="AB1269" s="21">
        <f>+SUMIFS(Resultados_Dic3!W$3:W$99980,Resultados_Dic3!$F$3:$F$99980,Produccion_UO!$K1269,Resultados_Dic3!$D$3:$D$99980,Produccion_UO!$K$1485,Resultados_Dic3!$E$3:$E$99980,Produccion_UO!$J1269,Resultados_Dic3!$A$3:$A$99980,Produccion_UO!$H1269)*$J$1223</f>
        <v>0</v>
      </c>
      <c r="AC1269" s="21">
        <f>+SUMIFS(Resultados_Dic3!X$3:X$99980,Resultados_Dic3!$F$3:$F$99980,Produccion_UO!$K1269,Resultados_Dic3!$D$3:$D$99980,Produccion_UO!$K$1485,Resultados_Dic3!$E$3:$E$99980,Produccion_UO!$J1269,Resultados_Dic3!$A$3:$A$99980,Produccion_UO!$H1269)*$J$1223</f>
        <v>0</v>
      </c>
      <c r="AD1269" s="21">
        <f>+SUMIFS(Resultados_Dic3!Y$3:Y$99980,Resultados_Dic3!$F$3:$F$99980,Produccion_UO!$K1269,Resultados_Dic3!$D$3:$D$99980,Produccion_UO!$K$1485,Resultados_Dic3!$E$3:$E$99980,Produccion_UO!$J1269,Resultados_Dic3!$A$3:$A$99980,Produccion_UO!$H1269)*$J$1223</f>
        <v>0</v>
      </c>
      <c r="AE1269" s="21">
        <f>+SUMIFS(Resultados_Dic3!Z$3:Z$99980,Resultados_Dic3!$F$3:$F$99980,Produccion_UO!$K1269,Resultados_Dic3!$D$3:$D$99980,Produccion_UO!$K$1485,Resultados_Dic3!$E$3:$E$99980,Produccion_UO!$J1269,Resultados_Dic3!$A$3:$A$99980,Produccion_UO!$H1269)*$J$1223</f>
        <v>0</v>
      </c>
      <c r="AF1269" s="21">
        <f>+SUMIFS(Resultados_Dic3!AA$3:AA$99980,Resultados_Dic3!$F$3:$F$99980,Produccion_UO!$K1269,Resultados_Dic3!$D$3:$D$99980,Produccion_UO!$K$1485,Resultados_Dic3!$E$3:$E$99980,Produccion_UO!$J1269,Resultados_Dic3!$A$3:$A$99980,Produccion_UO!$H1269)*$J$1223</f>
        <v>0</v>
      </c>
      <c r="AG1269" s="21">
        <f>+SUMIFS(Resultados_Dic3!AB$3:AB$99980,Resultados_Dic3!$F$3:$F$99980,Produccion_UO!$K1269,Resultados_Dic3!$D$3:$D$99980,Produccion_UO!$K$1485,Resultados_Dic3!$E$3:$E$99980,Produccion_UO!$J1269,Resultados_Dic3!$A$3:$A$99980,Produccion_UO!$H1269)*$J$1223</f>
        <v>0</v>
      </c>
      <c r="AH1269" s="21">
        <f>+SUMIFS(Resultados_Dic3!AC$3:AC$99980,Resultados_Dic3!$F$3:$F$99980,Produccion_UO!$K1269,Resultados_Dic3!$D$3:$D$99980,Produccion_UO!$K$1485,Resultados_Dic3!$E$3:$E$99980,Produccion_UO!$J1269,Resultados_Dic3!$A$3:$A$99980,Produccion_UO!$H1269)*$J$1223</f>
        <v>0</v>
      </c>
      <c r="AI1269" s="21">
        <f>+SUMIFS(Resultados_Dic3!AD$3:AD$99980,Resultados_Dic3!$F$3:$F$99980,Produccion_UO!$K1269,Resultados_Dic3!$D$3:$D$99980,Produccion_UO!$K$1485,Resultados_Dic3!$E$3:$E$99980,Produccion_UO!$J1269,Resultados_Dic3!$A$3:$A$99980,Produccion_UO!$H1269)*$J$1223</f>
        <v>0</v>
      </c>
      <c r="AJ1269" s="21">
        <f>+SUMIFS(Resultados_Dic3!AE$3:AE$99980,Resultados_Dic3!$F$3:$F$99980,Produccion_UO!$K1269,Resultados_Dic3!$D$3:$D$99980,Produccion_UO!$K$1485,Resultados_Dic3!$E$3:$E$99980,Produccion_UO!$J1269,Resultados_Dic3!$A$3:$A$99980,Produccion_UO!$H1269)*$J$1223</f>
        <v>0</v>
      </c>
      <c r="AK1269" s="21">
        <f>+SUMIFS(Resultados_Dic3!AF$3:AF$99980,Resultados_Dic3!$F$3:$F$99980,Produccion_UO!$K1269,Resultados_Dic3!$D$3:$D$99980,Produccion_UO!$K$1485,Resultados_Dic3!$E$3:$E$99980,Produccion_UO!$J1269,Resultados_Dic3!$A$3:$A$99980,Produccion_UO!$H1269)*$J$1223</f>
        <v>0</v>
      </c>
      <c r="AL1269" s="21">
        <f>+SUMIFS(Resultados_Dic3!AG$3:AG$99980,Resultados_Dic3!$F$3:$F$99980,Produccion_UO!$K1269,Resultados_Dic3!$D$3:$D$99980,Produccion_UO!$K$1485,Resultados_Dic3!$E$3:$E$99980,Produccion_UO!$J1269,Resultados_Dic3!$A$3:$A$99980,Produccion_UO!$H1269)*$J$1223</f>
        <v>0</v>
      </c>
      <c r="AM1269" s="21">
        <f>+SUMIFS(Resultados_Dic3!AH$3:AH$99980,Resultados_Dic3!$F$3:$F$99980,Produccion_UO!$K1269,Resultados_Dic3!$D$3:$D$99980,Produccion_UO!$K$1485,Resultados_Dic3!$E$3:$E$99980,Produccion_UO!$J1269,Resultados_Dic3!$A$3:$A$99980,Produccion_UO!$H1269)*$J$1223</f>
        <v>0</v>
      </c>
      <c r="AN1269" s="21">
        <f>+SUMIFS(Resultados_Dic3!AI$3:AI$99980,Resultados_Dic3!$F$3:$F$99980,Produccion_UO!$K1269,Resultados_Dic3!$D$3:$D$99980,Produccion_UO!$K$1485,Resultados_Dic3!$E$3:$E$99980,Produccion_UO!$J1269,Resultados_Dic3!$A$3:$A$99980,Produccion_UO!$H1269)*$J$1223</f>
        <v>0</v>
      </c>
      <c r="AO1269" s="21">
        <f>+SUMIFS(Resultados_Dic3!AJ$3:AJ$99980,Resultados_Dic3!$F$3:$F$99980,Produccion_UO!$K1269,Resultados_Dic3!$D$3:$D$99980,Produccion_UO!$K$1485,Resultados_Dic3!$E$3:$E$99980,Produccion_UO!$J1269,Resultados_Dic3!$A$3:$A$99980,Produccion_UO!$H1269)*$J$1223</f>
        <v>0</v>
      </c>
      <c r="AP1269" s="21">
        <f>+SUMIFS(Resultados_Dic3!AK$3:AK$99980,Resultados_Dic3!$F$3:$F$99980,Produccion_UO!$K1269,Resultados_Dic3!$D$3:$D$99980,Produccion_UO!$K$1485,Resultados_Dic3!$E$3:$E$99980,Produccion_UO!$J1269,Resultados_Dic3!$A$3:$A$99980,Produccion_UO!$H1269)*$J$1223</f>
        <v>0</v>
      </c>
      <c r="AQ1269" s="21">
        <f>+SUMIFS(Resultados_Dic3!AL$3:AL$99980,Resultados_Dic3!$F$3:$F$99980,Produccion_UO!$K1269,Resultados_Dic3!$D$3:$D$99980,Produccion_UO!$K$1485,Resultados_Dic3!$E$3:$E$99980,Produccion_UO!$J1269,Resultados_Dic3!$A$3:$A$99980,Produccion_UO!$H1269)*$J$1223</f>
        <v>0</v>
      </c>
      <c r="AR1269" s="21">
        <f>+SUMIFS(Resultados_Dic3!AM$3:AM$99980,Resultados_Dic3!$F$3:$F$99980,Produccion_UO!$K1269,Resultados_Dic3!$D$3:$D$99980,Produccion_UO!$K$1485,Resultados_Dic3!$E$3:$E$99980,Produccion_UO!$J1269,Resultados_Dic3!$A$3:$A$99980,Produccion_UO!$H1269)*$J$1223</f>
        <v>0</v>
      </c>
    </row>
    <row r="1270" spans="8:44" x14ac:dyDescent="0.25">
      <c r="H1270" s="17" t="str">
        <f t="shared" si="543"/>
        <v>DIC5</v>
      </c>
      <c r="I1270" s="24"/>
      <c r="J1270" s="24" t="s">
        <v>79</v>
      </c>
      <c r="K1270" s="315" t="s">
        <v>454</v>
      </c>
      <c r="L1270" s="316" t="s">
        <v>746</v>
      </c>
      <c r="M1270" s="21">
        <f>+SUMIFS(Resultados_Dic3!H$3:H$99980,Resultados_Dic3!$F$3:$F$99980,Produccion_UO!$K1270,Resultados_Dic3!$D$3:$D$99980,Produccion_UO!$K$1485,Resultados_Dic3!$E$3:$E$99980,Produccion_UO!$J1270,Resultados_Dic3!$A$3:$A$99980,Produccion_UO!$H1270)*$J$1223</f>
        <v>0</v>
      </c>
      <c r="N1270" s="21">
        <f>+SUMIFS(Resultados_Dic3!I$3:I$99980,Resultados_Dic3!$F$3:$F$99980,Produccion_UO!$K1270,Resultados_Dic3!$D$3:$D$99980,Produccion_UO!$K$1485,Resultados_Dic3!$E$3:$E$99980,Produccion_UO!$J1270,Resultados_Dic3!$A$3:$A$99980,Produccion_UO!$H1270)*$J$1223</f>
        <v>0</v>
      </c>
      <c r="O1270" s="21">
        <f>+SUMIFS(Resultados_Dic3!J$3:J$99980,Resultados_Dic3!$F$3:$F$99980,Produccion_UO!$K1270,Resultados_Dic3!$D$3:$D$99980,Produccion_UO!$K$1485,Resultados_Dic3!$E$3:$E$99980,Produccion_UO!$J1270,Resultados_Dic3!$A$3:$A$99980,Produccion_UO!$H1270)*$J$1223</f>
        <v>0</v>
      </c>
      <c r="P1270" s="21">
        <f>+SUMIFS(Resultados_Dic3!K$3:K$99980,Resultados_Dic3!$F$3:$F$99980,Produccion_UO!$K1270,Resultados_Dic3!$D$3:$D$99980,Produccion_UO!$K$1485,Resultados_Dic3!$E$3:$E$99980,Produccion_UO!$J1270,Resultados_Dic3!$A$3:$A$99980,Produccion_UO!$H1270)*$J$1223</f>
        <v>0</v>
      </c>
      <c r="Q1270" s="21">
        <f>+SUMIFS(Resultados_Dic3!L$3:L$99980,Resultados_Dic3!$F$3:$F$99980,Produccion_UO!$K1270,Resultados_Dic3!$D$3:$D$99980,Produccion_UO!$K$1485,Resultados_Dic3!$E$3:$E$99980,Produccion_UO!$J1270,Resultados_Dic3!$A$3:$A$99980,Produccion_UO!$H1270)*$J$1223</f>
        <v>0</v>
      </c>
      <c r="R1270" s="21">
        <f>+SUMIFS(Resultados_Dic3!M$3:M$99980,Resultados_Dic3!$F$3:$F$99980,Produccion_UO!$K1270,Resultados_Dic3!$D$3:$D$99980,Produccion_UO!$K$1485,Resultados_Dic3!$E$3:$E$99980,Produccion_UO!$J1270,Resultados_Dic3!$A$3:$A$99980,Produccion_UO!$H1270)*$J$1223</f>
        <v>0</v>
      </c>
      <c r="S1270" s="21">
        <f>+SUMIFS(Resultados_Dic3!N$3:N$99980,Resultados_Dic3!$F$3:$F$99980,Produccion_UO!$K1270,Resultados_Dic3!$D$3:$D$99980,Produccion_UO!$K$1485,Resultados_Dic3!$E$3:$E$99980,Produccion_UO!$J1270,Resultados_Dic3!$A$3:$A$99980,Produccion_UO!$H1270)*$J$1223</f>
        <v>0</v>
      </c>
      <c r="T1270" s="21">
        <f>+SUMIFS(Resultados_Dic3!O$3:O$99980,Resultados_Dic3!$F$3:$F$99980,Produccion_UO!$K1270,Resultados_Dic3!$D$3:$D$99980,Produccion_UO!$K$1485,Resultados_Dic3!$E$3:$E$99980,Produccion_UO!$J1270,Resultados_Dic3!$A$3:$A$99980,Produccion_UO!$H1270)*$J$1223</f>
        <v>0</v>
      </c>
      <c r="U1270" s="21">
        <f>+SUMIFS(Resultados_Dic3!P$3:P$99980,Resultados_Dic3!$F$3:$F$99980,Produccion_UO!$K1270,Resultados_Dic3!$D$3:$D$99980,Produccion_UO!$K$1485,Resultados_Dic3!$E$3:$E$99980,Produccion_UO!$J1270,Resultados_Dic3!$A$3:$A$99980,Produccion_UO!$H1270)*$J$1223</f>
        <v>0</v>
      </c>
      <c r="V1270" s="21">
        <f>+SUMIFS(Resultados_Dic3!Q$3:Q$99980,Resultados_Dic3!$F$3:$F$99980,Produccion_UO!$K1270,Resultados_Dic3!$D$3:$D$99980,Produccion_UO!$K$1485,Resultados_Dic3!$E$3:$E$99980,Produccion_UO!$J1270,Resultados_Dic3!$A$3:$A$99980,Produccion_UO!$H1270)*$J$1223</f>
        <v>0</v>
      </c>
      <c r="W1270" s="21">
        <f>+SUMIFS(Resultados_Dic3!R$3:R$99980,Resultados_Dic3!$F$3:$F$99980,Produccion_UO!$K1270,Resultados_Dic3!$D$3:$D$99980,Produccion_UO!$K$1485,Resultados_Dic3!$E$3:$E$99980,Produccion_UO!$J1270,Resultados_Dic3!$A$3:$A$99980,Produccion_UO!$H1270)*$J$1223</f>
        <v>0</v>
      </c>
      <c r="X1270" s="21">
        <f>+SUMIFS(Resultados_Dic3!S$3:S$99980,Resultados_Dic3!$F$3:$F$99980,Produccion_UO!$K1270,Resultados_Dic3!$D$3:$D$99980,Produccion_UO!$K$1485,Resultados_Dic3!$E$3:$E$99980,Produccion_UO!$J1270,Resultados_Dic3!$A$3:$A$99980,Produccion_UO!$H1270)*$J$1223</f>
        <v>0</v>
      </c>
      <c r="Y1270" s="21">
        <f>+SUMIFS(Resultados_Dic3!T$3:T$99980,Resultados_Dic3!$F$3:$F$99980,Produccion_UO!$K1270,Resultados_Dic3!$D$3:$D$99980,Produccion_UO!$K$1485,Resultados_Dic3!$E$3:$E$99980,Produccion_UO!$J1270,Resultados_Dic3!$A$3:$A$99980,Produccion_UO!$H1270)*$J$1223</f>
        <v>0</v>
      </c>
      <c r="Z1270" s="21">
        <f>+SUMIFS(Resultados_Dic3!U$3:U$99980,Resultados_Dic3!$F$3:$F$99980,Produccion_UO!$K1270,Resultados_Dic3!$D$3:$D$99980,Produccion_UO!$K$1485,Resultados_Dic3!$E$3:$E$99980,Produccion_UO!$J1270,Resultados_Dic3!$A$3:$A$99980,Produccion_UO!$H1270)*$J$1223</f>
        <v>0</v>
      </c>
      <c r="AA1270" s="21">
        <f>+SUMIFS(Resultados_Dic3!V$3:V$99980,Resultados_Dic3!$F$3:$F$99980,Produccion_UO!$K1270,Resultados_Dic3!$D$3:$D$99980,Produccion_UO!$K$1485,Resultados_Dic3!$E$3:$E$99980,Produccion_UO!$J1270,Resultados_Dic3!$A$3:$A$99980,Produccion_UO!$H1270)*$J$1223</f>
        <v>0</v>
      </c>
      <c r="AB1270" s="21">
        <f>+SUMIFS(Resultados_Dic3!W$3:W$99980,Resultados_Dic3!$F$3:$F$99980,Produccion_UO!$K1270,Resultados_Dic3!$D$3:$D$99980,Produccion_UO!$K$1485,Resultados_Dic3!$E$3:$E$99980,Produccion_UO!$J1270,Resultados_Dic3!$A$3:$A$99980,Produccion_UO!$H1270)*$J$1223</f>
        <v>0</v>
      </c>
      <c r="AC1270" s="21">
        <f>+SUMIFS(Resultados_Dic3!X$3:X$99980,Resultados_Dic3!$F$3:$F$99980,Produccion_UO!$K1270,Resultados_Dic3!$D$3:$D$99980,Produccion_UO!$K$1485,Resultados_Dic3!$E$3:$E$99980,Produccion_UO!$J1270,Resultados_Dic3!$A$3:$A$99980,Produccion_UO!$H1270)*$J$1223</f>
        <v>0</v>
      </c>
      <c r="AD1270" s="21">
        <f>+SUMIFS(Resultados_Dic3!Y$3:Y$99980,Resultados_Dic3!$F$3:$F$99980,Produccion_UO!$K1270,Resultados_Dic3!$D$3:$D$99980,Produccion_UO!$K$1485,Resultados_Dic3!$E$3:$E$99980,Produccion_UO!$J1270,Resultados_Dic3!$A$3:$A$99980,Produccion_UO!$H1270)*$J$1223</f>
        <v>0</v>
      </c>
      <c r="AE1270" s="21">
        <f>+SUMIFS(Resultados_Dic3!Z$3:Z$99980,Resultados_Dic3!$F$3:$F$99980,Produccion_UO!$K1270,Resultados_Dic3!$D$3:$D$99980,Produccion_UO!$K$1485,Resultados_Dic3!$E$3:$E$99980,Produccion_UO!$J1270,Resultados_Dic3!$A$3:$A$99980,Produccion_UO!$H1270)*$J$1223</f>
        <v>0</v>
      </c>
      <c r="AF1270" s="21">
        <f>+SUMIFS(Resultados_Dic3!AA$3:AA$99980,Resultados_Dic3!$F$3:$F$99980,Produccion_UO!$K1270,Resultados_Dic3!$D$3:$D$99980,Produccion_UO!$K$1485,Resultados_Dic3!$E$3:$E$99980,Produccion_UO!$J1270,Resultados_Dic3!$A$3:$A$99980,Produccion_UO!$H1270)*$J$1223</f>
        <v>0</v>
      </c>
      <c r="AG1270" s="21">
        <f>+SUMIFS(Resultados_Dic3!AB$3:AB$99980,Resultados_Dic3!$F$3:$F$99980,Produccion_UO!$K1270,Resultados_Dic3!$D$3:$D$99980,Produccion_UO!$K$1485,Resultados_Dic3!$E$3:$E$99980,Produccion_UO!$J1270,Resultados_Dic3!$A$3:$A$99980,Produccion_UO!$H1270)*$J$1223</f>
        <v>0</v>
      </c>
      <c r="AH1270" s="21">
        <f>+SUMIFS(Resultados_Dic3!AC$3:AC$99980,Resultados_Dic3!$F$3:$F$99980,Produccion_UO!$K1270,Resultados_Dic3!$D$3:$D$99980,Produccion_UO!$K$1485,Resultados_Dic3!$E$3:$E$99980,Produccion_UO!$J1270,Resultados_Dic3!$A$3:$A$99980,Produccion_UO!$H1270)*$J$1223</f>
        <v>0</v>
      </c>
      <c r="AI1270" s="21">
        <f>+SUMIFS(Resultados_Dic3!AD$3:AD$99980,Resultados_Dic3!$F$3:$F$99980,Produccion_UO!$K1270,Resultados_Dic3!$D$3:$D$99980,Produccion_UO!$K$1485,Resultados_Dic3!$E$3:$E$99980,Produccion_UO!$J1270,Resultados_Dic3!$A$3:$A$99980,Produccion_UO!$H1270)*$J$1223</f>
        <v>0</v>
      </c>
      <c r="AJ1270" s="21">
        <f>+SUMIFS(Resultados_Dic3!AE$3:AE$99980,Resultados_Dic3!$F$3:$F$99980,Produccion_UO!$K1270,Resultados_Dic3!$D$3:$D$99980,Produccion_UO!$K$1485,Resultados_Dic3!$E$3:$E$99980,Produccion_UO!$J1270,Resultados_Dic3!$A$3:$A$99980,Produccion_UO!$H1270)*$J$1223</f>
        <v>0</v>
      </c>
      <c r="AK1270" s="21">
        <f>+SUMIFS(Resultados_Dic3!AF$3:AF$99980,Resultados_Dic3!$F$3:$F$99980,Produccion_UO!$K1270,Resultados_Dic3!$D$3:$D$99980,Produccion_UO!$K$1485,Resultados_Dic3!$E$3:$E$99980,Produccion_UO!$J1270,Resultados_Dic3!$A$3:$A$99980,Produccion_UO!$H1270)*$J$1223</f>
        <v>0</v>
      </c>
      <c r="AL1270" s="21">
        <f>+SUMIFS(Resultados_Dic3!AG$3:AG$99980,Resultados_Dic3!$F$3:$F$99980,Produccion_UO!$K1270,Resultados_Dic3!$D$3:$D$99980,Produccion_UO!$K$1485,Resultados_Dic3!$E$3:$E$99980,Produccion_UO!$J1270,Resultados_Dic3!$A$3:$A$99980,Produccion_UO!$H1270)*$J$1223</f>
        <v>0</v>
      </c>
      <c r="AM1270" s="21">
        <f>+SUMIFS(Resultados_Dic3!AH$3:AH$99980,Resultados_Dic3!$F$3:$F$99980,Produccion_UO!$K1270,Resultados_Dic3!$D$3:$D$99980,Produccion_UO!$K$1485,Resultados_Dic3!$E$3:$E$99980,Produccion_UO!$J1270,Resultados_Dic3!$A$3:$A$99980,Produccion_UO!$H1270)*$J$1223</f>
        <v>0</v>
      </c>
      <c r="AN1270" s="21">
        <f>+SUMIFS(Resultados_Dic3!AI$3:AI$99980,Resultados_Dic3!$F$3:$F$99980,Produccion_UO!$K1270,Resultados_Dic3!$D$3:$D$99980,Produccion_UO!$K$1485,Resultados_Dic3!$E$3:$E$99980,Produccion_UO!$J1270,Resultados_Dic3!$A$3:$A$99980,Produccion_UO!$H1270)*$J$1223</f>
        <v>0</v>
      </c>
      <c r="AO1270" s="21">
        <f>+SUMIFS(Resultados_Dic3!AJ$3:AJ$99980,Resultados_Dic3!$F$3:$F$99980,Produccion_UO!$K1270,Resultados_Dic3!$D$3:$D$99980,Produccion_UO!$K$1485,Resultados_Dic3!$E$3:$E$99980,Produccion_UO!$J1270,Resultados_Dic3!$A$3:$A$99980,Produccion_UO!$H1270)*$J$1223</f>
        <v>0</v>
      </c>
      <c r="AP1270" s="21">
        <f>+SUMIFS(Resultados_Dic3!AK$3:AK$99980,Resultados_Dic3!$F$3:$F$99980,Produccion_UO!$K1270,Resultados_Dic3!$D$3:$D$99980,Produccion_UO!$K$1485,Resultados_Dic3!$E$3:$E$99980,Produccion_UO!$J1270,Resultados_Dic3!$A$3:$A$99980,Produccion_UO!$H1270)*$J$1223</f>
        <v>0</v>
      </c>
      <c r="AQ1270" s="21">
        <f>+SUMIFS(Resultados_Dic3!AL$3:AL$99980,Resultados_Dic3!$F$3:$F$99980,Produccion_UO!$K1270,Resultados_Dic3!$D$3:$D$99980,Produccion_UO!$K$1485,Resultados_Dic3!$E$3:$E$99980,Produccion_UO!$J1270,Resultados_Dic3!$A$3:$A$99980,Produccion_UO!$H1270)*$J$1223</f>
        <v>0</v>
      </c>
      <c r="AR1270" s="21">
        <f>+SUMIFS(Resultados_Dic3!AM$3:AM$99980,Resultados_Dic3!$F$3:$F$99980,Produccion_UO!$K1270,Resultados_Dic3!$D$3:$D$99980,Produccion_UO!$K$1485,Resultados_Dic3!$E$3:$E$99980,Produccion_UO!$J1270,Resultados_Dic3!$A$3:$A$99980,Produccion_UO!$H1270)*$J$1223</f>
        <v>0</v>
      </c>
    </row>
    <row r="1271" spans="8:44" x14ac:dyDescent="0.25">
      <c r="H1271" s="17" t="str">
        <f t="shared" si="543"/>
        <v>DIC5</v>
      </c>
      <c r="I1271" s="24"/>
      <c r="J1271" s="24" t="s">
        <v>79</v>
      </c>
      <c r="K1271" s="315" t="s">
        <v>206</v>
      </c>
      <c r="L1271" s="316" t="s">
        <v>794</v>
      </c>
      <c r="M1271" s="21">
        <f>+SUMIFS(Resultados_Dic3!H$3:H$99980,Resultados_Dic3!$F$3:$F$99980,Produccion_UO!$K1271,Resultados_Dic3!$D$3:$D$99980,Produccion_UO!$K$1485,Resultados_Dic3!$E$3:$E$99980,Produccion_UO!$J1271,Resultados_Dic3!$A$3:$A$99980,Produccion_UO!$H1271)*$J$1223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N1271" s="21">
        <f>+SUMIFS(Resultados_Dic3!I$3:I$99980,Resultados_Dic3!$F$3:$F$99980,Produccion_UO!$K1271,Resultados_Dic3!$D$3:$D$99980,Produccion_UO!$K$1485,Resultados_Dic3!$E$3:$E$99980,Produccion_UO!$J1271,Resultados_Dic3!$A$3:$A$99980,Produccion_UO!$H1271)*$J$1223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O1271" s="21">
        <f>+SUMIFS(Resultados_Dic3!J$3:J$99980,Resultados_Dic3!$F$3:$F$99980,Produccion_UO!$K1271,Resultados_Dic3!$D$3:$D$99980,Produccion_UO!$K$1485,Resultados_Dic3!$E$3:$E$99980,Produccion_UO!$J1271,Resultados_Dic3!$A$3:$A$99980,Produccion_UO!$H1271)*$J$1223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P1271" s="21">
        <f>+SUMIFS(Resultados_Dic3!K$3:K$99980,Resultados_Dic3!$F$3:$F$99980,Produccion_UO!$K1271,Resultados_Dic3!$D$3:$D$99980,Produccion_UO!$K$1485,Resultados_Dic3!$E$3:$E$99980,Produccion_UO!$J1271,Resultados_Dic3!$A$3:$A$99980,Produccion_UO!$H1271)*$J$1223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Q1271" s="21">
        <f>+SUMIFS(Resultados_Dic3!L$3:L$99980,Resultados_Dic3!$F$3:$F$99980,Produccion_UO!$K1271,Resultados_Dic3!$D$3:$D$99980,Produccion_UO!$K$1485,Resultados_Dic3!$E$3:$E$99980,Produccion_UO!$J1271,Resultados_Dic3!$A$3:$A$99980,Produccion_UO!$H1271)*$J$1223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R1271" s="21">
        <f>+SUMIFS(Resultados_Dic3!M$3:M$99980,Resultados_Dic3!$F$3:$F$99980,Produccion_UO!$K1271,Resultados_Dic3!$D$3:$D$99980,Produccion_UO!$K$1485,Resultados_Dic3!$E$3:$E$99980,Produccion_UO!$J1271,Resultados_Dic3!$A$3:$A$99980,Produccion_UO!$H1271)*$J$1223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S1271" s="21">
        <f>+SUMIFS(Resultados_Dic3!N$3:N$99980,Resultados_Dic3!$F$3:$F$99980,Produccion_UO!$K1271,Resultados_Dic3!$D$3:$D$99980,Produccion_UO!$K$1485,Resultados_Dic3!$E$3:$E$99980,Produccion_UO!$J1271,Resultados_Dic3!$A$3:$A$99980,Produccion_UO!$H1271)*$J$1223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T1271" s="21">
        <f>+SUMIFS(Resultados_Dic3!O$3:O$99980,Resultados_Dic3!$F$3:$F$99980,Produccion_UO!$K1271,Resultados_Dic3!$D$3:$D$99980,Produccion_UO!$K$1485,Resultados_Dic3!$E$3:$E$99980,Produccion_UO!$J1271,Resultados_Dic3!$A$3:$A$99980,Produccion_UO!$H1271)*$J$1223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U1271" s="21">
        <f>+SUMIFS(Resultados_Dic3!P$3:P$99980,Resultados_Dic3!$F$3:$F$99980,Produccion_UO!$K1271,Resultados_Dic3!$D$3:$D$99980,Produccion_UO!$K$1485,Resultados_Dic3!$E$3:$E$99980,Produccion_UO!$J1271,Resultados_Dic3!$A$3:$A$99980,Produccion_UO!$H1271)*$J$1223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V1271" s="21">
        <f>+SUMIFS(Resultados_Dic3!Q$3:Q$99980,Resultados_Dic3!$F$3:$F$99980,Produccion_UO!$K1271,Resultados_Dic3!$D$3:$D$99980,Produccion_UO!$K$1485,Resultados_Dic3!$E$3:$E$99980,Produccion_UO!$J1271,Resultados_Dic3!$A$3:$A$99980,Produccion_UO!$H1271)*$J$1223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W1271" s="21">
        <f>+SUMIFS(Resultados_Dic3!R$3:R$99980,Resultados_Dic3!$F$3:$F$99980,Produccion_UO!$K1271,Resultados_Dic3!$D$3:$D$99980,Produccion_UO!$K$1485,Resultados_Dic3!$E$3:$E$99980,Produccion_UO!$J1271,Resultados_Dic3!$A$3:$A$99980,Produccion_UO!$H1271)*$J$1223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X1271" s="21">
        <f>+SUMIFS(Resultados_Dic3!S$3:S$99980,Resultados_Dic3!$F$3:$F$99980,Produccion_UO!$K1271,Resultados_Dic3!$D$3:$D$99980,Produccion_UO!$K$1485,Resultados_Dic3!$E$3:$E$99980,Produccion_UO!$J1271,Resultados_Dic3!$A$3:$A$99980,Produccion_UO!$H1271)*$J$1223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Y1271" s="21">
        <f>+SUMIFS(Resultados_Dic3!T$3:T$99980,Resultados_Dic3!$F$3:$F$99980,Produccion_UO!$K1271,Resultados_Dic3!$D$3:$D$99980,Produccion_UO!$K$1485,Resultados_Dic3!$E$3:$E$99980,Produccion_UO!$J1271,Resultados_Dic3!$A$3:$A$99980,Produccion_UO!$H1271)*$J$1223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Z1271" s="21">
        <f>+SUMIFS(Resultados_Dic3!U$3:U$99980,Resultados_Dic3!$F$3:$F$99980,Produccion_UO!$K1271,Resultados_Dic3!$D$3:$D$99980,Produccion_UO!$K$1485,Resultados_Dic3!$E$3:$E$99980,Produccion_UO!$J1271,Resultados_Dic3!$A$3:$A$99980,Produccion_UO!$H1271)*$J$1223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AA1271" s="21">
        <f>+SUMIFS(Resultados_Dic3!V$3:V$99980,Resultados_Dic3!$F$3:$F$99980,Produccion_UO!$K1271,Resultados_Dic3!$D$3:$D$99980,Produccion_UO!$K$1485,Resultados_Dic3!$E$3:$E$99980,Produccion_UO!$J1271,Resultados_Dic3!$A$3:$A$99980,Produccion_UO!$H1271)*$J$1223</f>
        <v>0</v>
      </c>
      <c r="AB1271" s="21">
        <f>+SUMIFS(Resultados_Dic3!W$3:W$99980,Resultados_Dic3!$F$3:$F$99980,Produccion_UO!$K1271,Resultados_Dic3!$D$3:$D$99980,Produccion_UO!$K$1485,Resultados_Dic3!$E$3:$E$99980,Produccion_UO!$J1271,Resultados_Dic3!$A$3:$A$99980,Produccion_UO!$H1271)*$J$1223</f>
        <v>0</v>
      </c>
      <c r="AC1271" s="21">
        <f>+SUMIFS(Resultados_Dic3!X$3:X$99980,Resultados_Dic3!$F$3:$F$99980,Produccion_UO!$K1271,Resultados_Dic3!$D$3:$D$99980,Produccion_UO!$K$1485,Resultados_Dic3!$E$3:$E$99980,Produccion_UO!$J1271,Resultados_Dic3!$A$3:$A$99980,Produccion_UO!$H1271)*$J$1223</f>
        <v>0</v>
      </c>
      <c r="AD1271" s="21">
        <f>+SUMIFS(Resultados_Dic3!Y$3:Y$99980,Resultados_Dic3!$F$3:$F$99980,Produccion_UO!$K1271,Resultados_Dic3!$D$3:$D$99980,Produccion_UO!$K$1485,Resultados_Dic3!$E$3:$E$99980,Produccion_UO!$J1271,Resultados_Dic3!$A$3:$A$99980,Produccion_UO!$H1271)*$J$1223</f>
        <v>0</v>
      </c>
      <c r="AE1271" s="21">
        <f>+SUMIFS(Resultados_Dic3!Z$3:Z$99980,Resultados_Dic3!$F$3:$F$99980,Produccion_UO!$K1271,Resultados_Dic3!$D$3:$D$99980,Produccion_UO!$K$1485,Resultados_Dic3!$E$3:$E$99980,Produccion_UO!$J1271,Resultados_Dic3!$A$3:$A$99980,Produccion_UO!$H1271)*$J$1223</f>
        <v>0</v>
      </c>
      <c r="AF1271" s="21">
        <f>+SUMIFS(Resultados_Dic3!AA$3:AA$99980,Resultados_Dic3!$F$3:$F$99980,Produccion_UO!$K1271,Resultados_Dic3!$D$3:$D$99980,Produccion_UO!$K$1485,Resultados_Dic3!$E$3:$E$99980,Produccion_UO!$J1271,Resultados_Dic3!$A$3:$A$99980,Produccion_UO!$H1271)*$J$1223</f>
        <v>0</v>
      </c>
      <c r="AG1271" s="21">
        <f>+SUMIFS(Resultados_Dic3!AB$3:AB$99980,Resultados_Dic3!$F$3:$F$99980,Produccion_UO!$K1271,Resultados_Dic3!$D$3:$D$99980,Produccion_UO!$K$1485,Resultados_Dic3!$E$3:$E$99980,Produccion_UO!$J1271,Resultados_Dic3!$A$3:$A$99980,Produccion_UO!$H1271)*$J$1223</f>
        <v>0</v>
      </c>
      <c r="AH1271" s="21">
        <f>+SUMIFS(Resultados_Dic3!AC$3:AC$99980,Resultados_Dic3!$F$3:$F$99980,Produccion_UO!$K1271,Resultados_Dic3!$D$3:$D$99980,Produccion_UO!$K$1485,Resultados_Dic3!$E$3:$E$99980,Produccion_UO!$J1271,Resultados_Dic3!$A$3:$A$99980,Produccion_UO!$H1271)*$J$1223</f>
        <v>0</v>
      </c>
      <c r="AI1271" s="21">
        <f>+SUMIFS(Resultados_Dic3!AD$3:AD$99980,Resultados_Dic3!$F$3:$F$99980,Produccion_UO!$K1271,Resultados_Dic3!$D$3:$D$99980,Produccion_UO!$K$1485,Resultados_Dic3!$E$3:$E$99980,Produccion_UO!$J1271,Resultados_Dic3!$A$3:$A$99980,Produccion_UO!$H1271)*$J$1223</f>
        <v>0</v>
      </c>
      <c r="AJ1271" s="21">
        <f>+SUMIFS(Resultados_Dic3!AE$3:AE$99980,Resultados_Dic3!$F$3:$F$99980,Produccion_UO!$K1271,Resultados_Dic3!$D$3:$D$99980,Produccion_UO!$K$1485,Resultados_Dic3!$E$3:$E$99980,Produccion_UO!$J1271,Resultados_Dic3!$A$3:$A$99980,Produccion_UO!$H1271)*$J$1223</f>
        <v>0</v>
      </c>
      <c r="AK1271" s="21">
        <f>+SUMIFS(Resultados_Dic3!AF$3:AF$99980,Resultados_Dic3!$F$3:$F$99980,Produccion_UO!$K1271,Resultados_Dic3!$D$3:$D$99980,Produccion_UO!$K$1485,Resultados_Dic3!$E$3:$E$99980,Produccion_UO!$J1271,Resultados_Dic3!$A$3:$A$99980,Produccion_UO!$H1271)*$J$1223</f>
        <v>0</v>
      </c>
      <c r="AL1271" s="21">
        <f>+SUMIFS(Resultados_Dic3!AG$3:AG$99980,Resultados_Dic3!$F$3:$F$99980,Produccion_UO!$K1271,Resultados_Dic3!$D$3:$D$99980,Produccion_UO!$K$1485,Resultados_Dic3!$E$3:$E$99980,Produccion_UO!$J1271,Resultados_Dic3!$A$3:$A$99980,Produccion_UO!$H1271)*$J$1223</f>
        <v>0</v>
      </c>
      <c r="AM1271" s="21">
        <f>+SUMIFS(Resultados_Dic3!AH$3:AH$99980,Resultados_Dic3!$F$3:$F$99980,Produccion_UO!$K1271,Resultados_Dic3!$D$3:$D$99980,Produccion_UO!$K$1485,Resultados_Dic3!$E$3:$E$99980,Produccion_UO!$J1271,Resultados_Dic3!$A$3:$A$99980,Produccion_UO!$H1271)*$J$1223</f>
        <v>0</v>
      </c>
      <c r="AN1271" s="21">
        <f>+SUMIFS(Resultados_Dic3!AI$3:AI$99980,Resultados_Dic3!$F$3:$F$99980,Produccion_UO!$K1271,Resultados_Dic3!$D$3:$D$99980,Produccion_UO!$K$1485,Resultados_Dic3!$E$3:$E$99980,Produccion_UO!$J1271,Resultados_Dic3!$A$3:$A$99980,Produccion_UO!$H1271)*$J$1223</f>
        <v>0</v>
      </c>
      <c r="AO1271" s="21">
        <f>+SUMIFS(Resultados_Dic3!AJ$3:AJ$99980,Resultados_Dic3!$F$3:$F$99980,Produccion_UO!$K1271,Resultados_Dic3!$D$3:$D$99980,Produccion_UO!$K$1485,Resultados_Dic3!$E$3:$E$99980,Produccion_UO!$J1271,Resultados_Dic3!$A$3:$A$99980,Produccion_UO!$H1271)*$J$1223</f>
        <v>0</v>
      </c>
      <c r="AP1271" s="21">
        <f>+SUMIFS(Resultados_Dic3!AK$3:AK$99980,Resultados_Dic3!$F$3:$F$99980,Produccion_UO!$K1271,Resultados_Dic3!$D$3:$D$99980,Produccion_UO!$K$1485,Resultados_Dic3!$E$3:$E$99980,Produccion_UO!$J1271,Resultados_Dic3!$A$3:$A$99980,Produccion_UO!$H1271)*$J$1223</f>
        <v>0</v>
      </c>
      <c r="AQ1271" s="21">
        <f>+SUMIFS(Resultados_Dic3!AL$3:AL$99980,Resultados_Dic3!$F$3:$F$99980,Produccion_UO!$K1271,Resultados_Dic3!$D$3:$D$99980,Produccion_UO!$K$1485,Resultados_Dic3!$E$3:$E$99980,Produccion_UO!$J1271,Resultados_Dic3!$A$3:$A$99980,Produccion_UO!$H1271)*$J$1223</f>
        <v>0</v>
      </c>
      <c r="AR1271" s="21">
        <f>+SUMIFS(Resultados_Dic3!AM$3:AM$99980,Resultados_Dic3!$F$3:$F$99980,Produccion_UO!$K1271,Resultados_Dic3!$D$3:$D$99980,Produccion_UO!$K$1485,Resultados_Dic3!$E$3:$E$99980,Produccion_UO!$J1271,Resultados_Dic3!$A$3:$A$99980,Produccion_UO!$H1271)*$J$1223</f>
        <v>0</v>
      </c>
    </row>
    <row r="1272" spans="8:44" x14ac:dyDescent="0.25">
      <c r="I1272" s="24"/>
      <c r="J1272" s="24"/>
      <c r="K1272" s="315"/>
      <c r="L1272" s="305" t="s">
        <v>862</v>
      </c>
      <c r="M1272" s="21">
        <f>+M1273+M1274</f>
        <v>3.8271345540591999</v>
      </c>
      <c r="N1272" s="21">
        <f t="shared" ref="N1272" si="607">+N1273+N1274</f>
        <v>3.6406053971599697</v>
      </c>
      <c r="O1272" s="21">
        <f t="shared" ref="O1272" si="608">+O1273+O1274</f>
        <v>3.26485977255521</v>
      </c>
      <c r="P1272" s="21">
        <f t="shared" ref="P1272" si="609">+P1273+P1274</f>
        <v>3.1707215719721003</v>
      </c>
      <c r="Q1272" s="21">
        <f t="shared" ref="Q1272" si="610">+Q1273+Q1274</f>
        <v>1.884188297694223</v>
      </c>
      <c r="R1272" s="21">
        <f t="shared" ref="R1272" si="611">+R1273+R1274</f>
        <v>1.7857307665156048</v>
      </c>
      <c r="S1272" s="21">
        <f t="shared" ref="S1272" si="612">+S1273+S1274</f>
        <v>1.687273235336977</v>
      </c>
      <c r="T1272" s="21">
        <f t="shared" ref="T1272" si="613">+T1273+T1274</f>
        <v>1.6091973096185239</v>
      </c>
      <c r="U1272" s="21">
        <f t="shared" ref="U1272" si="614">+U1273+U1274</f>
        <v>0.74377532466972496</v>
      </c>
      <c r="V1272" s="21">
        <f t="shared" ref="V1272" si="615">+V1273+V1274</f>
        <v>0.46898167285820702</v>
      </c>
      <c r="W1272" s="21">
        <f t="shared" ref="W1272" si="616">+W1273+W1274</f>
        <v>0.239776878156471</v>
      </c>
      <c r="X1272" s="21">
        <f t="shared" ref="X1272" si="617">+X1273+X1274</f>
        <v>0.233963108457166</v>
      </c>
      <c r="Y1272" s="21">
        <f t="shared" ref="Y1272" si="618">+Y1273+Y1274</f>
        <v>0.233963108457166</v>
      </c>
      <c r="Z1272" s="21">
        <f t="shared" ref="Z1272" si="619">+Z1273+Z1274</f>
        <v>8.2522964764635706E-2</v>
      </c>
      <c r="AA1272" s="21">
        <f t="shared" ref="AA1272" si="620">+AA1273+AA1274</f>
        <v>0</v>
      </c>
      <c r="AB1272" s="21">
        <f t="shared" ref="AB1272" si="621">+AB1273+AB1274</f>
        <v>0</v>
      </c>
      <c r="AC1272" s="21">
        <f t="shared" ref="AC1272" si="622">+AC1273+AC1274</f>
        <v>0</v>
      </c>
      <c r="AD1272" s="21">
        <f t="shared" ref="AD1272" si="623">+AD1273+AD1274</f>
        <v>0</v>
      </c>
      <c r="AE1272" s="21">
        <f t="shared" ref="AE1272" si="624">+AE1273+AE1274</f>
        <v>0</v>
      </c>
      <c r="AF1272" s="21">
        <f t="shared" ref="AF1272" si="625">+AF1273+AF1274</f>
        <v>0</v>
      </c>
      <c r="AG1272" s="21">
        <f t="shared" ref="AG1272" si="626">+AG1273+AG1274</f>
        <v>0</v>
      </c>
      <c r="AH1272" s="21">
        <f t="shared" ref="AH1272" si="627">+AH1273+AH1274</f>
        <v>0</v>
      </c>
      <c r="AI1272" s="21">
        <f t="shared" ref="AI1272" si="628">+AI1273+AI1274</f>
        <v>0</v>
      </c>
      <c r="AJ1272" s="21">
        <f t="shared" ref="AJ1272" si="629">+AJ1273+AJ1274</f>
        <v>0</v>
      </c>
      <c r="AK1272" s="21">
        <f t="shared" ref="AK1272" si="630">+AK1273+AK1274</f>
        <v>0</v>
      </c>
      <c r="AL1272" s="21">
        <f t="shared" ref="AL1272" si="631">+AL1273+AL1274</f>
        <v>0</v>
      </c>
      <c r="AM1272" s="21">
        <f t="shared" ref="AM1272" si="632">+AM1273+AM1274</f>
        <v>0</v>
      </c>
      <c r="AN1272" s="21">
        <f t="shared" ref="AN1272" si="633">+AN1273+AN1274</f>
        <v>0</v>
      </c>
      <c r="AO1272" s="21">
        <f t="shared" ref="AO1272" si="634">+AO1273+AO1274</f>
        <v>0</v>
      </c>
      <c r="AP1272" s="21">
        <f t="shared" ref="AP1272" si="635">+AP1273+AP1274</f>
        <v>0</v>
      </c>
      <c r="AQ1272" s="21">
        <f t="shared" ref="AQ1272" si="636">+AQ1273+AQ1274</f>
        <v>0</v>
      </c>
      <c r="AR1272" s="21">
        <f t="shared" ref="AR1272" si="637">+AR1273+AR1274</f>
        <v>0</v>
      </c>
    </row>
    <row r="1273" spans="8:44" x14ac:dyDescent="0.25">
      <c r="H1273" s="17" t="str">
        <f t="shared" si="543"/>
        <v>DIC5</v>
      </c>
      <c r="I1273" s="24"/>
      <c r="J1273" s="24" t="s">
        <v>89</v>
      </c>
      <c r="K1273" s="315" t="s">
        <v>234</v>
      </c>
      <c r="L1273" s="341" t="s">
        <v>834</v>
      </c>
      <c r="M1273" s="21">
        <f>+SUMIFS(Resultados_Dic3!H$3:H$99980,Resultados_Dic3!$F$3:$F$99980,Produccion_UO!$K1273,Resultados_Dic3!$D$3:$D$99980,Produccion_UO!$K$1485,Resultados_Dic3!$E$3:$E$99980,Produccion_UO!$J1273,Resultados_Dic3!$A$3:$A$99980,Produccion_UO!$H1273)*$J$1223</f>
        <v>1.7496113806196401</v>
      </c>
      <c r="N1273" s="21">
        <f>+SUMIFS(Resultados_Dic3!I$3:I$99980,Resultados_Dic3!$F$3:$F$99980,Produccion_UO!$K1273,Resultados_Dic3!$D$3:$D$99980,Produccion_UO!$K$1485,Resultados_Dic3!$E$3:$E$99980,Produccion_UO!$J1273,Resultados_Dic3!$A$3:$A$99980,Produccion_UO!$H1273)*$J$1223</f>
        <v>1.6601136334889099</v>
      </c>
      <c r="O1273" s="21">
        <f>+SUMIFS(Resultados_Dic3!J$3:J$99980,Resultados_Dic3!$F$3:$F$99980,Produccion_UO!$K1273,Resultados_Dic3!$D$3:$D$99980,Produccion_UO!$K$1485,Resultados_Dic3!$E$3:$E$99980,Produccion_UO!$J1273,Resultados_Dic3!$A$3:$A$99980,Produccion_UO!$H1273)*$J$1223</f>
        <v>1.5673564189114899</v>
      </c>
      <c r="P1273" s="21">
        <f>+SUMIFS(Resultados_Dic3!K$3:K$99980,Resultados_Dic3!$F$3:$F$99980,Produccion_UO!$K1273,Resultados_Dic3!$D$3:$D$99980,Produccion_UO!$K$1485,Resultados_Dic3!$E$3:$E$99980,Produccion_UO!$J1273,Resultados_Dic3!$A$3:$A$99980,Produccion_UO!$H1273)*$J$1223</f>
        <v>1.49517002526328</v>
      </c>
      <c r="Q1273" s="21">
        <f>+SUMIFS(Resultados_Dic3!L$3:L$99980,Resultados_Dic3!$F$3:$F$99980,Produccion_UO!$K1273,Resultados_Dic3!$D$3:$D$99980,Produccion_UO!$K$1485,Resultados_Dic3!$E$3:$E$99980,Produccion_UO!$J1273,Resultados_Dic3!$A$3:$A$99980,Produccion_UO!$H1273)*$J$1223</f>
        <v>1.33588171793835</v>
      </c>
      <c r="R1273" s="21">
        <f>+SUMIFS(Resultados_Dic3!M$3:M$99980,Resultados_Dic3!$F$3:$F$99980,Produccion_UO!$K1273,Resultados_Dic3!$D$3:$D$99980,Produccion_UO!$K$1485,Resultados_Dic3!$E$3:$E$99980,Produccion_UO!$J1273,Resultados_Dic3!$A$3:$A$99980,Produccion_UO!$H1273)*$J$1223</f>
        <v>1.2377295378822799</v>
      </c>
      <c r="S1273" s="21">
        <f>+SUMIFS(Resultados_Dic3!N$3:N$99980,Resultados_Dic3!$F$3:$F$99980,Produccion_UO!$K1273,Resultados_Dic3!$D$3:$D$99980,Produccion_UO!$K$1485,Resultados_Dic3!$E$3:$E$99980,Produccion_UO!$J1273,Resultados_Dic3!$A$3:$A$99980,Produccion_UO!$H1273)*$J$1223</f>
        <v>1.1395773578262001</v>
      </c>
      <c r="T1273" s="21">
        <f>+SUMIFS(Resultados_Dic3!O$3:O$99980,Resultados_Dic3!$F$3:$F$99980,Produccion_UO!$K1273,Resultados_Dic3!$D$3:$D$99980,Produccion_UO!$K$1485,Resultados_Dic3!$E$3:$E$99980,Produccion_UO!$J1273,Resultados_Dic3!$A$3:$A$99980,Produccion_UO!$H1273)*$J$1223</f>
        <v>1.0617435727675499</v>
      </c>
      <c r="U1273" s="21">
        <f>+SUMIFS(Resultados_Dic3!P$3:P$99980,Resultados_Dic3!$F$3:$F$99980,Produccion_UO!$K1273,Resultados_Dic3!$D$3:$D$99980,Produccion_UO!$K$1485,Resultados_Dic3!$E$3:$E$99980,Produccion_UO!$J1273,Resultados_Dic3!$A$3:$A$99980,Produccion_UO!$H1273)*$J$1223</f>
        <v>0.74377532466972496</v>
      </c>
      <c r="V1273" s="21">
        <f>+SUMIFS(Resultados_Dic3!Q$3:Q$99980,Resultados_Dic3!$F$3:$F$99980,Produccion_UO!$K1273,Resultados_Dic3!$D$3:$D$99980,Produccion_UO!$K$1485,Resultados_Dic3!$E$3:$E$99980,Produccion_UO!$J1273,Resultados_Dic3!$A$3:$A$99980,Produccion_UO!$H1273)*$J$1223</f>
        <v>0.46898167285820702</v>
      </c>
      <c r="W1273" s="21">
        <f>+SUMIFS(Resultados_Dic3!R$3:R$99980,Resultados_Dic3!$F$3:$F$99980,Produccion_UO!$K1273,Resultados_Dic3!$D$3:$D$99980,Produccion_UO!$K$1485,Resultados_Dic3!$E$3:$E$99980,Produccion_UO!$J1273,Resultados_Dic3!$A$3:$A$99980,Produccion_UO!$H1273)*$J$1223</f>
        <v>0.239776878156471</v>
      </c>
      <c r="X1273" s="21">
        <f>+SUMIFS(Resultados_Dic3!S$3:S$99980,Resultados_Dic3!$F$3:$F$99980,Produccion_UO!$K1273,Resultados_Dic3!$D$3:$D$99980,Produccion_UO!$K$1485,Resultados_Dic3!$E$3:$E$99980,Produccion_UO!$J1273,Resultados_Dic3!$A$3:$A$99980,Produccion_UO!$H1273)*$J$1223</f>
        <v>0.233963108457166</v>
      </c>
      <c r="Y1273" s="21">
        <f>+SUMIFS(Resultados_Dic3!T$3:T$99980,Resultados_Dic3!$F$3:$F$99980,Produccion_UO!$K1273,Resultados_Dic3!$D$3:$D$99980,Produccion_UO!$K$1485,Resultados_Dic3!$E$3:$E$99980,Produccion_UO!$J1273,Resultados_Dic3!$A$3:$A$99980,Produccion_UO!$H1273)*$J$1223</f>
        <v>0.233963108457166</v>
      </c>
      <c r="Z1273" s="21">
        <f>+SUMIFS(Resultados_Dic3!U$3:U$99980,Resultados_Dic3!$F$3:$F$99980,Produccion_UO!$K1273,Resultados_Dic3!$D$3:$D$99980,Produccion_UO!$K$1485,Resultados_Dic3!$E$3:$E$99980,Produccion_UO!$J1273,Resultados_Dic3!$A$3:$A$99980,Produccion_UO!$H1273)*$J$1223</f>
        <v>8.2522964764635706E-2</v>
      </c>
      <c r="AA1273" s="21">
        <f>+SUMIFS(Resultados_Dic3!V$3:V$99980,Resultados_Dic3!$F$3:$F$99980,Produccion_UO!$K1273,Resultados_Dic3!$D$3:$D$99980,Produccion_UO!$K$1485,Resultados_Dic3!$E$3:$E$99980,Produccion_UO!$J1273,Resultados_Dic3!$A$3:$A$99980,Produccion_UO!$H1273)*$J$1223</f>
        <v>0</v>
      </c>
      <c r="AB1273" s="21">
        <f>+SUMIFS(Resultados_Dic3!W$3:W$99980,Resultados_Dic3!$F$3:$F$99980,Produccion_UO!$K1273,Resultados_Dic3!$D$3:$D$99980,Produccion_UO!$K$1485,Resultados_Dic3!$E$3:$E$99980,Produccion_UO!$J1273,Resultados_Dic3!$A$3:$A$99980,Produccion_UO!$H1273)*$J$1223</f>
        <v>0</v>
      </c>
      <c r="AC1273" s="21">
        <f>+SUMIFS(Resultados_Dic3!X$3:X$99980,Resultados_Dic3!$F$3:$F$99980,Produccion_UO!$K1273,Resultados_Dic3!$D$3:$D$99980,Produccion_UO!$K$1485,Resultados_Dic3!$E$3:$E$99980,Produccion_UO!$J1273,Resultados_Dic3!$A$3:$A$99980,Produccion_UO!$H1273)*$J$1223</f>
        <v>0</v>
      </c>
      <c r="AD1273" s="21">
        <f>+SUMIFS(Resultados_Dic3!Y$3:Y$99980,Resultados_Dic3!$F$3:$F$99980,Produccion_UO!$K1273,Resultados_Dic3!$D$3:$D$99980,Produccion_UO!$K$1485,Resultados_Dic3!$E$3:$E$99980,Produccion_UO!$J1273,Resultados_Dic3!$A$3:$A$99980,Produccion_UO!$H1273)*$J$1223</f>
        <v>0</v>
      </c>
      <c r="AE1273" s="21">
        <f>+SUMIFS(Resultados_Dic3!Z$3:Z$99980,Resultados_Dic3!$F$3:$F$99980,Produccion_UO!$K1273,Resultados_Dic3!$D$3:$D$99980,Produccion_UO!$K$1485,Resultados_Dic3!$E$3:$E$99980,Produccion_UO!$J1273,Resultados_Dic3!$A$3:$A$99980,Produccion_UO!$H1273)*$J$1223</f>
        <v>0</v>
      </c>
      <c r="AF1273" s="21">
        <f>+SUMIFS(Resultados_Dic3!AA$3:AA$99980,Resultados_Dic3!$F$3:$F$99980,Produccion_UO!$K1273,Resultados_Dic3!$D$3:$D$99980,Produccion_UO!$K$1485,Resultados_Dic3!$E$3:$E$99980,Produccion_UO!$J1273,Resultados_Dic3!$A$3:$A$99980,Produccion_UO!$H1273)*$J$1223</f>
        <v>0</v>
      </c>
      <c r="AG1273" s="21">
        <f>+SUMIFS(Resultados_Dic3!AB$3:AB$99980,Resultados_Dic3!$F$3:$F$99980,Produccion_UO!$K1273,Resultados_Dic3!$D$3:$D$99980,Produccion_UO!$K$1485,Resultados_Dic3!$E$3:$E$99980,Produccion_UO!$J1273,Resultados_Dic3!$A$3:$A$99980,Produccion_UO!$H1273)*$J$1223</f>
        <v>0</v>
      </c>
      <c r="AH1273" s="21">
        <f>+SUMIFS(Resultados_Dic3!AC$3:AC$99980,Resultados_Dic3!$F$3:$F$99980,Produccion_UO!$K1273,Resultados_Dic3!$D$3:$D$99980,Produccion_UO!$K$1485,Resultados_Dic3!$E$3:$E$99980,Produccion_UO!$J1273,Resultados_Dic3!$A$3:$A$99980,Produccion_UO!$H1273)*$J$1223</f>
        <v>0</v>
      </c>
      <c r="AI1273" s="21">
        <f>+SUMIFS(Resultados_Dic3!AD$3:AD$99980,Resultados_Dic3!$F$3:$F$99980,Produccion_UO!$K1273,Resultados_Dic3!$D$3:$D$99980,Produccion_UO!$K$1485,Resultados_Dic3!$E$3:$E$99980,Produccion_UO!$J1273,Resultados_Dic3!$A$3:$A$99980,Produccion_UO!$H1273)*$J$1223</f>
        <v>0</v>
      </c>
      <c r="AJ1273" s="21">
        <f>+SUMIFS(Resultados_Dic3!AE$3:AE$99980,Resultados_Dic3!$F$3:$F$99980,Produccion_UO!$K1273,Resultados_Dic3!$D$3:$D$99980,Produccion_UO!$K$1485,Resultados_Dic3!$E$3:$E$99980,Produccion_UO!$J1273,Resultados_Dic3!$A$3:$A$99980,Produccion_UO!$H1273)*$J$1223</f>
        <v>0</v>
      </c>
      <c r="AK1273" s="21">
        <f>+SUMIFS(Resultados_Dic3!AF$3:AF$99980,Resultados_Dic3!$F$3:$F$99980,Produccion_UO!$K1273,Resultados_Dic3!$D$3:$D$99980,Produccion_UO!$K$1485,Resultados_Dic3!$E$3:$E$99980,Produccion_UO!$J1273,Resultados_Dic3!$A$3:$A$99980,Produccion_UO!$H1273)*$J$1223</f>
        <v>0</v>
      </c>
      <c r="AL1273" s="21">
        <f>+SUMIFS(Resultados_Dic3!AG$3:AG$99980,Resultados_Dic3!$F$3:$F$99980,Produccion_UO!$K1273,Resultados_Dic3!$D$3:$D$99980,Produccion_UO!$K$1485,Resultados_Dic3!$E$3:$E$99980,Produccion_UO!$J1273,Resultados_Dic3!$A$3:$A$99980,Produccion_UO!$H1273)*$J$1223</f>
        <v>0</v>
      </c>
      <c r="AM1273" s="21">
        <f>+SUMIFS(Resultados_Dic3!AH$3:AH$99980,Resultados_Dic3!$F$3:$F$99980,Produccion_UO!$K1273,Resultados_Dic3!$D$3:$D$99980,Produccion_UO!$K$1485,Resultados_Dic3!$E$3:$E$99980,Produccion_UO!$J1273,Resultados_Dic3!$A$3:$A$99980,Produccion_UO!$H1273)*$J$1223</f>
        <v>0</v>
      </c>
      <c r="AN1273" s="21">
        <f>+SUMIFS(Resultados_Dic3!AI$3:AI$99980,Resultados_Dic3!$F$3:$F$99980,Produccion_UO!$K1273,Resultados_Dic3!$D$3:$D$99980,Produccion_UO!$K$1485,Resultados_Dic3!$E$3:$E$99980,Produccion_UO!$J1273,Resultados_Dic3!$A$3:$A$99980,Produccion_UO!$H1273)*$J$1223</f>
        <v>0</v>
      </c>
      <c r="AO1273" s="21">
        <f>+SUMIFS(Resultados_Dic3!AJ$3:AJ$99980,Resultados_Dic3!$F$3:$F$99980,Produccion_UO!$K1273,Resultados_Dic3!$D$3:$D$99980,Produccion_UO!$K$1485,Resultados_Dic3!$E$3:$E$99980,Produccion_UO!$J1273,Resultados_Dic3!$A$3:$A$99980,Produccion_UO!$H1273)*$J$1223</f>
        <v>0</v>
      </c>
      <c r="AP1273" s="21">
        <f>+SUMIFS(Resultados_Dic3!AK$3:AK$99980,Resultados_Dic3!$F$3:$F$99980,Produccion_UO!$K1273,Resultados_Dic3!$D$3:$D$99980,Produccion_UO!$K$1485,Resultados_Dic3!$E$3:$E$99980,Produccion_UO!$J1273,Resultados_Dic3!$A$3:$A$99980,Produccion_UO!$H1273)*$J$1223</f>
        <v>0</v>
      </c>
      <c r="AQ1273" s="21">
        <f>+SUMIFS(Resultados_Dic3!AL$3:AL$99980,Resultados_Dic3!$F$3:$F$99980,Produccion_UO!$K1273,Resultados_Dic3!$D$3:$D$99980,Produccion_UO!$K$1485,Resultados_Dic3!$E$3:$E$99980,Produccion_UO!$J1273,Resultados_Dic3!$A$3:$A$99980,Produccion_UO!$H1273)*$J$1223</f>
        <v>0</v>
      </c>
      <c r="AR1273" s="21">
        <f>+SUMIFS(Resultados_Dic3!AM$3:AM$99980,Resultados_Dic3!$F$3:$F$99980,Produccion_UO!$K1273,Resultados_Dic3!$D$3:$D$99980,Produccion_UO!$K$1485,Resultados_Dic3!$E$3:$E$99980,Produccion_UO!$J1273,Resultados_Dic3!$A$3:$A$99980,Produccion_UO!$H1273)*$J$1223</f>
        <v>0</v>
      </c>
    </row>
    <row r="1274" spans="8:44" x14ac:dyDescent="0.25">
      <c r="H1274" s="17" t="str">
        <f t="shared" si="543"/>
        <v>DIC5</v>
      </c>
      <c r="I1274" s="24"/>
      <c r="J1274" s="24" t="s">
        <v>85</v>
      </c>
      <c r="K1274" s="315" t="s">
        <v>232</v>
      </c>
      <c r="L1274" s="341" t="s">
        <v>833</v>
      </c>
      <c r="M1274" s="21">
        <f>+SUMIFS(Resultados_Dic3!H$3:H$99980,Resultados_Dic3!$F$3:$F$99980,Produccion_UO!$K1274,Resultados_Dic3!$D$3:$D$99980,Produccion_UO!$K$1485,Resultados_Dic3!$E$3:$E$99980,Produccion_UO!$J1274,Resultados_Dic3!$A$3:$A$99980,Produccion_UO!$H1274)*$J$1223</f>
        <v>2.0775231734395598</v>
      </c>
      <c r="N1274" s="21">
        <f>+SUMIFS(Resultados_Dic3!I$3:I$99980,Resultados_Dic3!$F$3:$F$99980,Produccion_UO!$K1274,Resultados_Dic3!$D$3:$D$99980,Produccion_UO!$K$1485,Resultados_Dic3!$E$3:$E$99980,Produccion_UO!$J1274,Resultados_Dic3!$A$3:$A$99980,Produccion_UO!$H1274)*$J$1223</f>
        <v>1.9804917636710599</v>
      </c>
      <c r="O1274" s="21">
        <f>+SUMIFS(Resultados_Dic3!J$3:J$99980,Resultados_Dic3!$F$3:$F$99980,Produccion_UO!$K1274,Resultados_Dic3!$D$3:$D$99980,Produccion_UO!$K$1485,Resultados_Dic3!$E$3:$E$99980,Produccion_UO!$J1274,Resultados_Dic3!$A$3:$A$99980,Produccion_UO!$H1274)*$J$1223</f>
        <v>1.6975033536437201</v>
      </c>
      <c r="P1274" s="21">
        <f>+SUMIFS(Resultados_Dic3!K$3:K$99980,Resultados_Dic3!$F$3:$F$99980,Produccion_UO!$K1274,Resultados_Dic3!$D$3:$D$99980,Produccion_UO!$K$1485,Resultados_Dic3!$E$3:$E$99980,Produccion_UO!$J1274,Resultados_Dic3!$A$3:$A$99980,Produccion_UO!$H1274)*$J$1223</f>
        <v>1.67555154670882</v>
      </c>
      <c r="Q1274" s="21">
        <f>+SUMIFS(Resultados_Dic3!L$3:L$99980,Resultados_Dic3!$F$3:$F$99980,Produccion_UO!$K1274,Resultados_Dic3!$D$3:$D$99980,Produccion_UO!$K$1485,Resultados_Dic3!$E$3:$E$99980,Produccion_UO!$J1274,Resultados_Dic3!$A$3:$A$99980,Produccion_UO!$H1274)*$J$1223</f>
        <v>0.54830657975587305</v>
      </c>
      <c r="R1274" s="21">
        <f>+SUMIFS(Resultados_Dic3!M$3:M$99980,Resultados_Dic3!$F$3:$F$99980,Produccion_UO!$K1274,Resultados_Dic3!$D$3:$D$99980,Produccion_UO!$K$1485,Resultados_Dic3!$E$3:$E$99980,Produccion_UO!$J1274,Resultados_Dic3!$A$3:$A$99980,Produccion_UO!$H1274)*$J$1223</f>
        <v>0.54800122863332501</v>
      </c>
      <c r="S1274" s="21">
        <f>+SUMIFS(Resultados_Dic3!N$3:N$99980,Resultados_Dic3!$F$3:$F$99980,Produccion_UO!$K1274,Resultados_Dic3!$D$3:$D$99980,Produccion_UO!$K$1485,Resultados_Dic3!$E$3:$E$99980,Produccion_UO!$J1274,Resultados_Dic3!$A$3:$A$99980,Produccion_UO!$H1274)*$J$1223</f>
        <v>0.54769587751077697</v>
      </c>
      <c r="T1274" s="21">
        <f>+SUMIFS(Resultados_Dic3!O$3:O$99980,Resultados_Dic3!$F$3:$F$99980,Produccion_UO!$K1274,Resultados_Dic3!$D$3:$D$99980,Produccion_UO!$K$1485,Resultados_Dic3!$E$3:$E$99980,Produccion_UO!$J1274,Resultados_Dic3!$A$3:$A$99980,Produccion_UO!$H1274)*$J$1223</f>
        <v>0.54745373685097398</v>
      </c>
      <c r="U1274" s="21">
        <f>+SUMIFS(Resultados_Dic3!P$3:P$99980,Resultados_Dic3!$F$3:$F$99980,Produccion_UO!$K1274,Resultados_Dic3!$D$3:$D$99980,Produccion_UO!$K$1485,Resultados_Dic3!$E$3:$E$99980,Produccion_UO!$J1274,Resultados_Dic3!$A$3:$A$99980,Produccion_UO!$H1274)*$J$1223</f>
        <v>0</v>
      </c>
      <c r="V1274" s="21">
        <f>+SUMIFS(Resultados_Dic3!Q$3:Q$99980,Resultados_Dic3!$F$3:$F$99980,Produccion_UO!$K1274,Resultados_Dic3!$D$3:$D$99980,Produccion_UO!$K$1485,Resultados_Dic3!$E$3:$E$99980,Produccion_UO!$J1274,Resultados_Dic3!$A$3:$A$99980,Produccion_UO!$H1274)*$J$1223</f>
        <v>0</v>
      </c>
      <c r="W1274" s="21">
        <f>+SUMIFS(Resultados_Dic3!R$3:R$99980,Resultados_Dic3!$F$3:$F$99980,Produccion_UO!$K1274,Resultados_Dic3!$D$3:$D$99980,Produccion_UO!$K$1485,Resultados_Dic3!$E$3:$E$99980,Produccion_UO!$J1274,Resultados_Dic3!$A$3:$A$99980,Produccion_UO!$H1274)*$J$1223</f>
        <v>0</v>
      </c>
      <c r="X1274" s="21">
        <f>+SUMIFS(Resultados_Dic3!S$3:S$99980,Resultados_Dic3!$F$3:$F$99980,Produccion_UO!$K1274,Resultados_Dic3!$D$3:$D$99980,Produccion_UO!$K$1485,Resultados_Dic3!$E$3:$E$99980,Produccion_UO!$J1274,Resultados_Dic3!$A$3:$A$99980,Produccion_UO!$H1274)*$J$1223</f>
        <v>0</v>
      </c>
      <c r="Y1274" s="21">
        <f>+SUMIFS(Resultados_Dic3!T$3:T$99980,Resultados_Dic3!$F$3:$F$99980,Produccion_UO!$K1274,Resultados_Dic3!$D$3:$D$99980,Produccion_UO!$K$1485,Resultados_Dic3!$E$3:$E$99980,Produccion_UO!$J1274,Resultados_Dic3!$A$3:$A$99980,Produccion_UO!$H1274)*$J$1223</f>
        <v>0</v>
      </c>
      <c r="Z1274" s="21">
        <f>+SUMIFS(Resultados_Dic3!U$3:U$99980,Resultados_Dic3!$F$3:$F$99980,Produccion_UO!$K1274,Resultados_Dic3!$D$3:$D$99980,Produccion_UO!$K$1485,Resultados_Dic3!$E$3:$E$99980,Produccion_UO!$J1274,Resultados_Dic3!$A$3:$A$99980,Produccion_UO!$H1274)*$J$1223</f>
        <v>0</v>
      </c>
      <c r="AA1274" s="21">
        <f>+SUMIFS(Resultados_Dic3!V$3:V$99980,Resultados_Dic3!$F$3:$F$99980,Produccion_UO!$K1274,Resultados_Dic3!$D$3:$D$99980,Produccion_UO!$K$1485,Resultados_Dic3!$E$3:$E$99980,Produccion_UO!$J1274,Resultados_Dic3!$A$3:$A$99980,Produccion_UO!$H1274)*$J$1223</f>
        <v>0</v>
      </c>
      <c r="AB1274" s="21">
        <f>+SUMIFS(Resultados_Dic3!W$3:W$99980,Resultados_Dic3!$F$3:$F$99980,Produccion_UO!$K1274,Resultados_Dic3!$D$3:$D$99980,Produccion_UO!$K$1485,Resultados_Dic3!$E$3:$E$99980,Produccion_UO!$J1274,Resultados_Dic3!$A$3:$A$99980,Produccion_UO!$H1274)*$J$1223</f>
        <v>0</v>
      </c>
      <c r="AC1274" s="21">
        <f>+SUMIFS(Resultados_Dic3!X$3:X$99980,Resultados_Dic3!$F$3:$F$99980,Produccion_UO!$K1274,Resultados_Dic3!$D$3:$D$99980,Produccion_UO!$K$1485,Resultados_Dic3!$E$3:$E$99980,Produccion_UO!$J1274,Resultados_Dic3!$A$3:$A$99980,Produccion_UO!$H1274)*$J$1223</f>
        <v>0</v>
      </c>
      <c r="AD1274" s="21">
        <f>+SUMIFS(Resultados_Dic3!Y$3:Y$99980,Resultados_Dic3!$F$3:$F$99980,Produccion_UO!$K1274,Resultados_Dic3!$D$3:$D$99980,Produccion_UO!$K$1485,Resultados_Dic3!$E$3:$E$99980,Produccion_UO!$J1274,Resultados_Dic3!$A$3:$A$99980,Produccion_UO!$H1274)*$J$1223</f>
        <v>0</v>
      </c>
      <c r="AE1274" s="21">
        <f>+SUMIFS(Resultados_Dic3!Z$3:Z$99980,Resultados_Dic3!$F$3:$F$99980,Produccion_UO!$K1274,Resultados_Dic3!$D$3:$D$99980,Produccion_UO!$K$1485,Resultados_Dic3!$E$3:$E$99980,Produccion_UO!$J1274,Resultados_Dic3!$A$3:$A$99980,Produccion_UO!$H1274)*$J$1223</f>
        <v>0</v>
      </c>
      <c r="AF1274" s="21">
        <f>+SUMIFS(Resultados_Dic3!AA$3:AA$99980,Resultados_Dic3!$F$3:$F$99980,Produccion_UO!$K1274,Resultados_Dic3!$D$3:$D$99980,Produccion_UO!$K$1485,Resultados_Dic3!$E$3:$E$99980,Produccion_UO!$J1274,Resultados_Dic3!$A$3:$A$99980,Produccion_UO!$H1274)*$J$1223</f>
        <v>0</v>
      </c>
      <c r="AG1274" s="21">
        <f>+SUMIFS(Resultados_Dic3!AB$3:AB$99980,Resultados_Dic3!$F$3:$F$99980,Produccion_UO!$K1274,Resultados_Dic3!$D$3:$D$99980,Produccion_UO!$K$1485,Resultados_Dic3!$E$3:$E$99980,Produccion_UO!$J1274,Resultados_Dic3!$A$3:$A$99980,Produccion_UO!$H1274)*$J$1223</f>
        <v>0</v>
      </c>
      <c r="AH1274" s="21">
        <f>+SUMIFS(Resultados_Dic3!AC$3:AC$99980,Resultados_Dic3!$F$3:$F$99980,Produccion_UO!$K1274,Resultados_Dic3!$D$3:$D$99980,Produccion_UO!$K$1485,Resultados_Dic3!$E$3:$E$99980,Produccion_UO!$J1274,Resultados_Dic3!$A$3:$A$99980,Produccion_UO!$H1274)*$J$1223</f>
        <v>0</v>
      </c>
      <c r="AI1274" s="21">
        <f>+SUMIFS(Resultados_Dic3!AD$3:AD$99980,Resultados_Dic3!$F$3:$F$99980,Produccion_UO!$K1274,Resultados_Dic3!$D$3:$D$99980,Produccion_UO!$K$1485,Resultados_Dic3!$E$3:$E$99980,Produccion_UO!$J1274,Resultados_Dic3!$A$3:$A$99980,Produccion_UO!$H1274)*$J$1223</f>
        <v>0</v>
      </c>
      <c r="AJ1274" s="21">
        <f>+SUMIFS(Resultados_Dic3!AE$3:AE$99980,Resultados_Dic3!$F$3:$F$99980,Produccion_UO!$K1274,Resultados_Dic3!$D$3:$D$99980,Produccion_UO!$K$1485,Resultados_Dic3!$E$3:$E$99980,Produccion_UO!$J1274,Resultados_Dic3!$A$3:$A$99980,Produccion_UO!$H1274)*$J$1223</f>
        <v>0</v>
      </c>
      <c r="AK1274" s="21">
        <f>+SUMIFS(Resultados_Dic3!AF$3:AF$99980,Resultados_Dic3!$F$3:$F$99980,Produccion_UO!$K1274,Resultados_Dic3!$D$3:$D$99980,Produccion_UO!$K$1485,Resultados_Dic3!$E$3:$E$99980,Produccion_UO!$J1274,Resultados_Dic3!$A$3:$A$99980,Produccion_UO!$H1274)*$J$1223</f>
        <v>0</v>
      </c>
      <c r="AL1274" s="21">
        <f>+SUMIFS(Resultados_Dic3!AG$3:AG$99980,Resultados_Dic3!$F$3:$F$99980,Produccion_UO!$K1274,Resultados_Dic3!$D$3:$D$99980,Produccion_UO!$K$1485,Resultados_Dic3!$E$3:$E$99980,Produccion_UO!$J1274,Resultados_Dic3!$A$3:$A$99980,Produccion_UO!$H1274)*$J$1223</f>
        <v>0</v>
      </c>
      <c r="AM1274" s="21">
        <f>+SUMIFS(Resultados_Dic3!AH$3:AH$99980,Resultados_Dic3!$F$3:$F$99980,Produccion_UO!$K1274,Resultados_Dic3!$D$3:$D$99980,Produccion_UO!$K$1485,Resultados_Dic3!$E$3:$E$99980,Produccion_UO!$J1274,Resultados_Dic3!$A$3:$A$99980,Produccion_UO!$H1274)*$J$1223</f>
        <v>0</v>
      </c>
      <c r="AN1274" s="21">
        <f>+SUMIFS(Resultados_Dic3!AI$3:AI$99980,Resultados_Dic3!$F$3:$F$99980,Produccion_UO!$K1274,Resultados_Dic3!$D$3:$D$99980,Produccion_UO!$K$1485,Resultados_Dic3!$E$3:$E$99980,Produccion_UO!$J1274,Resultados_Dic3!$A$3:$A$99980,Produccion_UO!$H1274)*$J$1223</f>
        <v>0</v>
      </c>
      <c r="AO1274" s="21">
        <f>+SUMIFS(Resultados_Dic3!AJ$3:AJ$99980,Resultados_Dic3!$F$3:$F$99980,Produccion_UO!$K1274,Resultados_Dic3!$D$3:$D$99980,Produccion_UO!$K$1485,Resultados_Dic3!$E$3:$E$99980,Produccion_UO!$J1274,Resultados_Dic3!$A$3:$A$99980,Produccion_UO!$H1274)*$J$1223</f>
        <v>0</v>
      </c>
      <c r="AP1274" s="21">
        <f>+SUMIFS(Resultados_Dic3!AK$3:AK$99980,Resultados_Dic3!$F$3:$F$99980,Produccion_UO!$K1274,Resultados_Dic3!$D$3:$D$99980,Produccion_UO!$K$1485,Resultados_Dic3!$E$3:$E$99980,Produccion_UO!$J1274,Resultados_Dic3!$A$3:$A$99980,Produccion_UO!$H1274)*$J$1223</f>
        <v>0</v>
      </c>
      <c r="AQ1274" s="21">
        <f>+SUMIFS(Resultados_Dic3!AL$3:AL$99980,Resultados_Dic3!$F$3:$F$99980,Produccion_UO!$K1274,Resultados_Dic3!$D$3:$D$99980,Produccion_UO!$K$1485,Resultados_Dic3!$E$3:$E$99980,Produccion_UO!$J1274,Resultados_Dic3!$A$3:$A$99980,Produccion_UO!$H1274)*$J$1223</f>
        <v>0</v>
      </c>
      <c r="AR1274" s="21">
        <f>+SUMIFS(Resultados_Dic3!AM$3:AM$99980,Resultados_Dic3!$F$3:$F$99980,Produccion_UO!$K1274,Resultados_Dic3!$D$3:$D$99980,Produccion_UO!$K$1485,Resultados_Dic3!$E$3:$E$99980,Produccion_UO!$J1274,Resultados_Dic3!$A$3:$A$99980,Produccion_UO!$H1274)*$J$1223</f>
        <v>0</v>
      </c>
    </row>
    <row r="1275" spans="8:44" x14ac:dyDescent="0.25">
      <c r="H1275" s="351"/>
      <c r="I1275" s="351"/>
      <c r="J1275" s="62"/>
      <c r="K1275" s="62"/>
      <c r="L1275" s="302" t="s">
        <v>872</v>
      </c>
      <c r="M1275" s="344">
        <f>+M1272+M1268</f>
        <v>4.2550911930351996</v>
      </c>
      <c r="N1275" s="344">
        <f t="shared" ref="N1275:AR1275" si="638">+N1272+N1268</f>
        <v>4.0685620361359698</v>
      </c>
      <c r="O1275" s="344">
        <f t="shared" si="638"/>
        <v>3.6928164115312101</v>
      </c>
      <c r="P1275" s="344">
        <f t="shared" si="638"/>
        <v>3.5986782109481004</v>
      </c>
      <c r="Q1275" s="344">
        <f t="shared" si="638"/>
        <v>2.3121449366702231</v>
      </c>
      <c r="R1275" s="344">
        <f t="shared" si="638"/>
        <v>2.2136874054916049</v>
      </c>
      <c r="S1275" s="344">
        <f t="shared" si="638"/>
        <v>2.1152298743129769</v>
      </c>
      <c r="T1275" s="344">
        <f t="shared" si="638"/>
        <v>2.0371539485945238</v>
      </c>
      <c r="U1275" s="344">
        <f t="shared" si="638"/>
        <v>1.1717319636457248</v>
      </c>
      <c r="V1275" s="344">
        <f t="shared" si="638"/>
        <v>0.89693831183420702</v>
      </c>
      <c r="W1275" s="344">
        <f t="shared" si="638"/>
        <v>0.58214218933727102</v>
      </c>
      <c r="X1275" s="344">
        <f t="shared" si="638"/>
        <v>0.57632841963796599</v>
      </c>
      <c r="Y1275" s="344">
        <f t="shared" si="638"/>
        <v>0.57632841963796599</v>
      </c>
      <c r="Z1275" s="344">
        <f t="shared" si="638"/>
        <v>0.42488827594543571</v>
      </c>
      <c r="AA1275" s="344">
        <f t="shared" si="638"/>
        <v>0</v>
      </c>
      <c r="AB1275" s="344">
        <f t="shared" si="638"/>
        <v>0</v>
      </c>
      <c r="AC1275" s="344">
        <f t="shared" si="638"/>
        <v>0</v>
      </c>
      <c r="AD1275" s="344">
        <f t="shared" si="638"/>
        <v>0</v>
      </c>
      <c r="AE1275" s="344">
        <f t="shared" si="638"/>
        <v>0</v>
      </c>
      <c r="AF1275" s="344">
        <f t="shared" si="638"/>
        <v>0</v>
      </c>
      <c r="AG1275" s="344">
        <f t="shared" si="638"/>
        <v>0</v>
      </c>
      <c r="AH1275" s="344">
        <f t="shared" si="638"/>
        <v>0</v>
      </c>
      <c r="AI1275" s="344">
        <f t="shared" si="638"/>
        <v>0</v>
      </c>
      <c r="AJ1275" s="344">
        <f t="shared" si="638"/>
        <v>0</v>
      </c>
      <c r="AK1275" s="344">
        <f t="shared" si="638"/>
        <v>0</v>
      </c>
      <c r="AL1275" s="344">
        <f t="shared" si="638"/>
        <v>0</v>
      </c>
      <c r="AM1275" s="344">
        <f t="shared" si="638"/>
        <v>0</v>
      </c>
      <c r="AN1275" s="344">
        <f t="shared" si="638"/>
        <v>0</v>
      </c>
      <c r="AO1275" s="344">
        <f t="shared" si="638"/>
        <v>0</v>
      </c>
      <c r="AP1275" s="344">
        <f t="shared" si="638"/>
        <v>0</v>
      </c>
      <c r="AQ1275" s="344">
        <f t="shared" si="638"/>
        <v>0</v>
      </c>
      <c r="AR1275" s="344">
        <f t="shared" si="638"/>
        <v>0</v>
      </c>
    </row>
    <row r="1276" spans="8:44" x14ac:dyDescent="0.25">
      <c r="M1276" s="21"/>
    </row>
    <row r="1277" spans="8:44" x14ac:dyDescent="0.25">
      <c r="M1277" s="283"/>
      <c r="N1277" s="283"/>
      <c r="O1277" s="283"/>
      <c r="P1277" s="283"/>
      <c r="Q1277" s="283"/>
      <c r="R1277" s="283"/>
      <c r="S1277" s="283"/>
      <c r="T1277" s="283"/>
      <c r="U1277" s="283"/>
      <c r="V1277" s="283"/>
      <c r="W1277" s="283"/>
      <c r="X1277" s="283"/>
      <c r="Y1277" s="283"/>
      <c r="Z1277" s="283"/>
      <c r="AA1277" s="283"/>
      <c r="AB1277" s="283"/>
      <c r="AC1277" s="283"/>
      <c r="AD1277" s="283"/>
      <c r="AE1277" s="283"/>
      <c r="AF1277" s="283"/>
      <c r="AG1277" s="283"/>
      <c r="AH1277" s="283"/>
      <c r="AI1277" s="283"/>
      <c r="AJ1277" s="283"/>
      <c r="AK1277" s="283"/>
      <c r="AL1277" s="283"/>
      <c r="AM1277" s="283"/>
      <c r="AN1277" s="283"/>
      <c r="AO1277" s="283"/>
      <c r="AP1277" s="283"/>
      <c r="AQ1277" s="283"/>
      <c r="AR1277" s="283"/>
    </row>
    <row r="1278" spans="8:44" x14ac:dyDescent="0.25">
      <c r="M1278" s="283"/>
      <c r="N1278" s="283"/>
      <c r="O1278" s="283"/>
      <c r="P1278" s="283"/>
      <c r="Q1278" s="283"/>
      <c r="R1278" s="283"/>
      <c r="S1278" s="283"/>
      <c r="T1278" s="283"/>
      <c r="U1278" s="283"/>
      <c r="V1278" s="283"/>
      <c r="W1278" s="283"/>
      <c r="X1278" s="283"/>
      <c r="Y1278" s="283"/>
      <c r="Z1278" s="283"/>
      <c r="AA1278" s="283"/>
      <c r="AB1278" s="283"/>
      <c r="AC1278" s="283"/>
      <c r="AD1278" s="283"/>
      <c r="AE1278" s="283"/>
      <c r="AF1278" s="283"/>
      <c r="AG1278" s="283"/>
      <c r="AH1278" s="283"/>
      <c r="AI1278" s="283"/>
      <c r="AJ1278" s="283"/>
      <c r="AK1278" s="283"/>
      <c r="AL1278" s="283"/>
      <c r="AM1278" s="283"/>
      <c r="AN1278" s="283"/>
      <c r="AO1278" s="283"/>
      <c r="AP1278" s="283"/>
      <c r="AQ1278" s="283"/>
      <c r="AR1278" s="283"/>
    </row>
    <row r="1279" spans="8:44" x14ac:dyDescent="0.25">
      <c r="M1279" s="78"/>
    </row>
    <row r="1280" spans="8:44" x14ac:dyDescent="0.25">
      <c r="J1280">
        <v>1</v>
      </c>
      <c r="K1280" s="360" t="s">
        <v>389</v>
      </c>
      <c r="L1280" s="360" t="s">
        <v>377</v>
      </c>
    </row>
    <row r="1281" spans="6:44" x14ac:dyDescent="0.25">
      <c r="I1281" s="266"/>
    </row>
    <row r="1282" spans="6:44" s="15" customFormat="1" x14ac:dyDescent="0.25">
      <c r="F1282" s="96"/>
      <c r="H1282" s="12"/>
      <c r="I1282" s="346" t="s">
        <v>752</v>
      </c>
      <c r="J1282" s="115">
        <f>+IF(OR(K1282="OIL",K1282="OIL-eq"),$H$5,IF(K1282="GAS",$H$4,IF(K1282="GSL",$H$8,IF(K1282="DSL",$H$9,IF(K1282="KER",$H$10,IF(K1282="LPG",$H$11,IF(K1282="HFO",$H$12,IF(K1282="AVG",$H$13,IF(K1282="RFG",$H$14,IF(K1282="ELC",$H$15,$H$16))))))))))</f>
        <v>1</v>
      </c>
      <c r="K1282" s="347" t="s">
        <v>836</v>
      </c>
      <c r="L1282" s="314" t="s">
        <v>322</v>
      </c>
      <c r="M1282" s="361">
        <v>2019</v>
      </c>
      <c r="N1282" s="361">
        <v>2020</v>
      </c>
      <c r="O1282" s="361">
        <v>2021</v>
      </c>
      <c r="P1282" s="361">
        <v>2022</v>
      </c>
      <c r="Q1282" s="361">
        <v>2023</v>
      </c>
      <c r="R1282" s="361">
        <v>2024</v>
      </c>
      <c r="S1282" s="361">
        <v>2025</v>
      </c>
      <c r="T1282" s="361">
        <v>2026</v>
      </c>
      <c r="U1282" s="361">
        <v>2027</v>
      </c>
      <c r="V1282" s="361">
        <v>2028</v>
      </c>
      <c r="W1282" s="361">
        <v>2029</v>
      </c>
      <c r="X1282" s="361">
        <v>2030</v>
      </c>
      <c r="Y1282" s="361">
        <v>2031</v>
      </c>
      <c r="Z1282" s="361">
        <v>2032</v>
      </c>
      <c r="AA1282" s="361">
        <v>2033</v>
      </c>
      <c r="AB1282" s="361">
        <v>2034</v>
      </c>
      <c r="AC1282" s="361">
        <v>2035</v>
      </c>
      <c r="AD1282" s="361">
        <v>2036</v>
      </c>
      <c r="AE1282" s="361">
        <v>2037</v>
      </c>
      <c r="AF1282" s="361">
        <v>2038</v>
      </c>
      <c r="AG1282" s="361">
        <v>2039</v>
      </c>
      <c r="AH1282" s="361">
        <v>2040</v>
      </c>
      <c r="AI1282" s="361">
        <v>2041</v>
      </c>
      <c r="AJ1282" s="361">
        <v>2042</v>
      </c>
      <c r="AK1282" s="361">
        <v>2043</v>
      </c>
      <c r="AL1282" s="361">
        <v>2044</v>
      </c>
      <c r="AM1282" s="361">
        <v>2045</v>
      </c>
      <c r="AN1282" s="361">
        <v>2046</v>
      </c>
      <c r="AO1282" s="361">
        <v>2047</v>
      </c>
      <c r="AP1282" s="361">
        <v>2048</v>
      </c>
      <c r="AQ1282" s="361">
        <v>2049</v>
      </c>
      <c r="AR1282" s="361">
        <v>2050</v>
      </c>
    </row>
    <row r="1283" spans="6:44" x14ac:dyDescent="0.25">
      <c r="H1283" s="17" t="str">
        <f t="shared" ref="H1283:H1305" si="639">+$B$1</f>
        <v>DIC5</v>
      </c>
      <c r="I1283" s="24"/>
      <c r="J1283" s="24" t="s">
        <v>73</v>
      </c>
      <c r="K1283" s="359" t="s">
        <v>171</v>
      </c>
      <c r="L1283" s="230" t="s">
        <v>829</v>
      </c>
      <c r="M1283" s="21">
        <f>+SUMIFS(Resultados_Dic3!H$3:H$99980,Resultados_Dic3!$F$3:$F$99980,Produccion_UO!$K1283,Resultados_Dic3!$D$3:$D$99980,Produccion_UO!$L$1221,Resultados_Dic3!$E$3:$E$99980,Produccion_UO!$J1283,Resultados_Dic3!$A$3:$A$99980,Produccion_UO!$H1283)*$J$1223</f>
        <v>3.8833627378965598</v>
      </c>
      <c r="N1283" s="21">
        <f>+SUMIFS(Resultados_Dic3!I$3:I$99980,Resultados_Dic3!$F$3:$F$99980,Produccion_UO!$K1283,Resultados_Dic3!$D$3:$D$99980,Produccion_UO!$L$1221,Resultados_Dic3!$E$3:$E$99980,Produccion_UO!$J1283,Resultados_Dic3!$A$3:$A$99980,Produccion_UO!$H1283)*$J$1223</f>
        <v>3.7540970036614998</v>
      </c>
      <c r="O1283" s="21">
        <f>+SUMIFS(Resultados_Dic3!J$3:J$99980,Resultados_Dic3!$F$3:$F$99980,Produccion_UO!$K1283,Resultados_Dic3!$D$3:$D$99980,Produccion_UO!$L$1221,Resultados_Dic3!$E$3:$E$99980,Produccion_UO!$J1283,Resultados_Dic3!$A$3:$A$99980,Produccion_UO!$H1283)*$J$1223</f>
        <v>3.3763990582504402</v>
      </c>
      <c r="P1283" s="21">
        <f>+SUMIFS(Resultados_Dic3!K$3:K$99980,Resultados_Dic3!$F$3:$F$99980,Produccion_UO!$K1283,Resultados_Dic3!$D$3:$D$99980,Produccion_UO!$L$1221,Resultados_Dic3!$E$3:$E$99980,Produccion_UO!$J1283,Resultados_Dic3!$A$3:$A$99980,Produccion_UO!$H1283)*$J$1223</f>
        <v>3.3473706298897099</v>
      </c>
      <c r="Q1283" s="21">
        <f>+SUMIFS(Resultados_Dic3!L$3:L$99980,Resultados_Dic3!$F$3:$F$99980,Produccion_UO!$K1283,Resultados_Dic3!$D$3:$D$99980,Produccion_UO!$L$1221,Resultados_Dic3!$E$3:$E$99980,Produccion_UO!$J1283,Resultados_Dic3!$A$3:$A$99980,Produccion_UO!$H1283)*$J$1223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R1283" s="21">
        <f>+SUMIFS(Resultados_Dic3!M$3:M$99980,Resultados_Dic3!$F$3:$F$99980,Produccion_UO!$K1283,Resultados_Dic3!$D$3:$D$99980,Produccion_UO!$L$1221,Resultados_Dic3!$E$3:$E$99980,Produccion_UO!$J1283,Resultados_Dic3!$A$3:$A$99980,Produccion_UO!$H1283)*$J$1223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S1283" s="21">
        <f>+SUMIFS(Resultados_Dic3!N$3:N$99980,Resultados_Dic3!$F$3:$F$99980,Produccion_UO!$K1283,Resultados_Dic3!$D$3:$D$99980,Produccion_UO!$L$1221,Resultados_Dic3!$E$3:$E$99980,Produccion_UO!$J1283,Resultados_Dic3!$A$3:$A$99980,Produccion_UO!$H1283)*$J$1223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T1283" s="21">
        <f>+SUMIFS(Resultados_Dic3!O$3:O$99980,Resultados_Dic3!$F$3:$F$99980,Produccion_UO!$K1283,Resultados_Dic3!$D$3:$D$99980,Produccion_UO!$L$1221,Resultados_Dic3!$E$3:$E$99980,Produccion_UO!$J1283,Resultados_Dic3!$A$3:$A$99980,Produccion_UO!$H1283)*$J$1223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U1283" s="21">
        <f>+SUMIFS(Resultados_Dic3!P$3:P$99980,Resultados_Dic3!$F$3:$F$99980,Produccion_UO!$K1283,Resultados_Dic3!$D$3:$D$99980,Produccion_UO!$L$1221,Resultados_Dic3!$E$3:$E$99980,Produccion_UO!$J1283,Resultados_Dic3!$A$3:$A$99980,Produccion_UO!$H1283)*$J$1223</f>
        <v>0.57588178768854903</v>
      </c>
      <c r="V1283" s="21">
        <f>+SUMIFS(Resultados_Dic3!Q$3:Q$99980,Resultados_Dic3!$F$3:$F$99980,Produccion_UO!$K1283,Resultados_Dic3!$D$3:$D$99980,Produccion_UO!$L$1221,Resultados_Dic3!$E$3:$E$99980,Produccion_UO!$J1283,Resultados_Dic3!$A$3:$A$99980,Produccion_UO!$H1283)*$J$1223</f>
        <v>0.196784992134207</v>
      </c>
      <c r="W1283" s="21">
        <f>+SUMIFS(Resultados_Dic3!R$3:R$99980,Resultados_Dic3!$F$3:$F$99980,Produccion_UO!$K1283,Resultados_Dic3!$D$3:$D$99980,Produccion_UO!$L$1221,Resultados_Dic3!$E$3:$E$99980,Produccion_UO!$J1283,Resultados_Dic3!$A$3:$A$99980,Produccion_UO!$H1283)*$J$1223</f>
        <v>9.8541729582559398E-2</v>
      </c>
      <c r="X1283" s="21">
        <f>+SUMIFS(Resultados_Dic3!S$3:S$99980,Resultados_Dic3!$F$3:$F$99980,Produccion_UO!$K1283,Resultados_Dic3!$D$3:$D$99980,Produccion_UO!$L$1221,Resultados_Dic3!$E$3:$E$99980,Produccion_UO!$J1283,Resultados_Dic3!$A$3:$A$99980,Produccion_UO!$H1283)*$J$1223</f>
        <v>0</v>
      </c>
      <c r="Y1283" s="21">
        <f>+SUMIFS(Resultados_Dic3!T$3:T$99980,Resultados_Dic3!$F$3:$F$99980,Produccion_UO!$K1283,Resultados_Dic3!$D$3:$D$99980,Produccion_UO!$L$1221,Resultados_Dic3!$E$3:$E$99980,Produccion_UO!$J1283,Resultados_Dic3!$A$3:$A$99980,Produccion_UO!$H1283)*$J$1223</f>
        <v>0</v>
      </c>
      <c r="Z1283" s="21">
        <f>+SUMIFS(Resultados_Dic3!U$3:U$99980,Resultados_Dic3!$F$3:$F$99980,Produccion_UO!$K1283,Resultados_Dic3!$D$3:$D$99980,Produccion_UO!$L$1221,Resultados_Dic3!$E$3:$E$99980,Produccion_UO!$J1283,Resultados_Dic3!$A$3:$A$99980,Produccion_UO!$H1283)*$J$1223</f>
        <v>0</v>
      </c>
      <c r="AA1283" s="21">
        <f>+SUMIFS(Resultados_Dic3!V$3:V$99980,Resultados_Dic3!$F$3:$F$99980,Produccion_UO!$K1283,Resultados_Dic3!$D$3:$D$99980,Produccion_UO!$L$1221,Resultados_Dic3!$E$3:$E$99980,Produccion_UO!$J1283,Resultados_Dic3!$A$3:$A$99980,Produccion_UO!$H1283)*$J$1223</f>
        <v>0</v>
      </c>
      <c r="AB1283" s="21">
        <f>+SUMIFS(Resultados_Dic3!W$3:W$99980,Resultados_Dic3!$F$3:$F$99980,Produccion_UO!$K1283,Resultados_Dic3!$D$3:$D$99980,Produccion_UO!$L$1221,Resultados_Dic3!$E$3:$E$99980,Produccion_UO!$J1283,Resultados_Dic3!$A$3:$A$99980,Produccion_UO!$H1283)*$J$1223</f>
        <v>0</v>
      </c>
      <c r="AC1283" s="21">
        <f>+SUMIFS(Resultados_Dic3!X$3:X$99980,Resultados_Dic3!$F$3:$F$99980,Produccion_UO!$K1283,Resultados_Dic3!$D$3:$D$99980,Produccion_UO!$L$1221,Resultados_Dic3!$E$3:$E$99980,Produccion_UO!$J1283,Resultados_Dic3!$A$3:$A$99980,Produccion_UO!$H1283)*$J$1223</f>
        <v>0</v>
      </c>
      <c r="AD1283" s="21">
        <f>+SUMIFS(Resultados_Dic3!Y$3:Y$99980,Resultados_Dic3!$F$3:$F$99980,Produccion_UO!$K1283,Resultados_Dic3!$D$3:$D$99980,Produccion_UO!$L$1221,Resultados_Dic3!$E$3:$E$99980,Produccion_UO!$J1283,Resultados_Dic3!$A$3:$A$99980,Produccion_UO!$H1283)*$J$1223</f>
        <v>0</v>
      </c>
      <c r="AE1283" s="21">
        <f>+SUMIFS(Resultados_Dic3!Z$3:Z$99980,Resultados_Dic3!$F$3:$F$99980,Produccion_UO!$K1283,Resultados_Dic3!$D$3:$D$99980,Produccion_UO!$L$1221,Resultados_Dic3!$E$3:$E$99980,Produccion_UO!$J1283,Resultados_Dic3!$A$3:$A$99980,Produccion_UO!$H1283)*$J$1223</f>
        <v>0</v>
      </c>
      <c r="AF1283" s="21">
        <f>+SUMIFS(Resultados_Dic3!AA$3:AA$99980,Resultados_Dic3!$F$3:$F$99980,Produccion_UO!$K1283,Resultados_Dic3!$D$3:$D$99980,Produccion_UO!$L$1221,Resultados_Dic3!$E$3:$E$99980,Produccion_UO!$J1283,Resultados_Dic3!$A$3:$A$99980,Produccion_UO!$H1283)*$J$1223</f>
        <v>0</v>
      </c>
      <c r="AG1283" s="21">
        <f>+SUMIFS(Resultados_Dic3!AB$3:AB$99980,Resultados_Dic3!$F$3:$F$99980,Produccion_UO!$K1283,Resultados_Dic3!$D$3:$D$99980,Produccion_UO!$L$1221,Resultados_Dic3!$E$3:$E$99980,Produccion_UO!$J1283,Resultados_Dic3!$A$3:$A$99980,Produccion_UO!$H1283)*$J$1223</f>
        <v>0</v>
      </c>
      <c r="AH1283" s="21">
        <f>+SUMIFS(Resultados_Dic3!AC$3:AC$99980,Resultados_Dic3!$F$3:$F$99980,Produccion_UO!$K1283,Resultados_Dic3!$D$3:$D$99980,Produccion_UO!$L$1221,Resultados_Dic3!$E$3:$E$99980,Produccion_UO!$J1283,Resultados_Dic3!$A$3:$A$99980,Produccion_UO!$H1283)*$J$1223</f>
        <v>0</v>
      </c>
      <c r="AI1283" s="21">
        <f>+SUMIFS(Resultados_Dic3!AD$3:AD$99980,Resultados_Dic3!$F$3:$F$99980,Produccion_UO!$K1283,Resultados_Dic3!$D$3:$D$99980,Produccion_UO!$L$1221,Resultados_Dic3!$E$3:$E$99980,Produccion_UO!$J1283,Resultados_Dic3!$A$3:$A$99980,Produccion_UO!$H1283)*$J$1223</f>
        <v>0</v>
      </c>
      <c r="AJ1283" s="21">
        <f>+SUMIFS(Resultados_Dic3!AE$3:AE$99980,Resultados_Dic3!$F$3:$F$99980,Produccion_UO!$K1283,Resultados_Dic3!$D$3:$D$99980,Produccion_UO!$L$1221,Resultados_Dic3!$E$3:$E$99980,Produccion_UO!$J1283,Resultados_Dic3!$A$3:$A$99980,Produccion_UO!$H1283)*$J$1223</f>
        <v>0</v>
      </c>
      <c r="AK1283" s="21">
        <f>+SUMIFS(Resultados_Dic3!AF$3:AF$99980,Resultados_Dic3!$F$3:$F$99980,Produccion_UO!$K1283,Resultados_Dic3!$D$3:$D$99980,Produccion_UO!$L$1221,Resultados_Dic3!$E$3:$E$99980,Produccion_UO!$J1283,Resultados_Dic3!$A$3:$A$99980,Produccion_UO!$H1283)*$J$1223</f>
        <v>0</v>
      </c>
      <c r="AL1283" s="21">
        <f>+SUMIFS(Resultados_Dic3!AG$3:AG$99980,Resultados_Dic3!$F$3:$F$99980,Produccion_UO!$K1283,Resultados_Dic3!$D$3:$D$99980,Produccion_UO!$L$1221,Resultados_Dic3!$E$3:$E$99980,Produccion_UO!$J1283,Resultados_Dic3!$A$3:$A$99980,Produccion_UO!$H1283)*$J$1223</f>
        <v>0</v>
      </c>
      <c r="AM1283" s="21">
        <f>+SUMIFS(Resultados_Dic3!AH$3:AH$99980,Resultados_Dic3!$F$3:$F$99980,Produccion_UO!$K1283,Resultados_Dic3!$D$3:$D$99980,Produccion_UO!$L$1221,Resultados_Dic3!$E$3:$E$99980,Produccion_UO!$J1283,Resultados_Dic3!$A$3:$A$99980,Produccion_UO!$H1283)*$J$1223</f>
        <v>0</v>
      </c>
      <c r="AN1283" s="21">
        <f>+SUMIFS(Resultados_Dic3!AI$3:AI$99980,Resultados_Dic3!$F$3:$F$99980,Produccion_UO!$K1283,Resultados_Dic3!$D$3:$D$99980,Produccion_UO!$L$1221,Resultados_Dic3!$E$3:$E$99980,Produccion_UO!$J1283,Resultados_Dic3!$A$3:$A$99980,Produccion_UO!$H1283)*$J$1223</f>
        <v>0</v>
      </c>
      <c r="AO1283" s="21">
        <f>+SUMIFS(Resultados_Dic3!AJ$3:AJ$99980,Resultados_Dic3!$F$3:$F$99980,Produccion_UO!$K1283,Resultados_Dic3!$D$3:$D$99980,Produccion_UO!$L$1221,Resultados_Dic3!$E$3:$E$99980,Produccion_UO!$J1283,Resultados_Dic3!$A$3:$A$99980,Produccion_UO!$H1283)*$J$1223</f>
        <v>0</v>
      </c>
      <c r="AP1283" s="21">
        <f>+SUMIFS(Resultados_Dic3!AK$3:AK$99980,Resultados_Dic3!$F$3:$F$99980,Produccion_UO!$K1283,Resultados_Dic3!$D$3:$D$99980,Produccion_UO!$L$1221,Resultados_Dic3!$E$3:$E$99980,Produccion_UO!$J1283,Resultados_Dic3!$A$3:$A$99980,Produccion_UO!$H1283)*$J$1223</f>
        <v>0</v>
      </c>
      <c r="AQ1283" s="21">
        <f>+SUMIFS(Resultados_Dic3!AL$3:AL$99980,Resultados_Dic3!$F$3:$F$99980,Produccion_UO!$K1283,Resultados_Dic3!$D$3:$D$99980,Produccion_UO!$L$1221,Resultados_Dic3!$E$3:$E$99980,Produccion_UO!$J1283,Resultados_Dic3!$A$3:$A$99980,Produccion_UO!$H1283)*$J$1223</f>
        <v>0</v>
      </c>
      <c r="AR1283" s="21">
        <f>+SUMIFS(Resultados_Dic3!AM$3:AM$99980,Resultados_Dic3!$F$3:$F$99980,Produccion_UO!$K1283,Resultados_Dic3!$D$3:$D$99980,Produccion_UO!$L$1221,Resultados_Dic3!$E$3:$E$99980,Produccion_UO!$J1283,Resultados_Dic3!$A$3:$A$99980,Produccion_UO!$H1283)*$J$1223</f>
        <v>0</v>
      </c>
    </row>
    <row r="1284" spans="6:44" x14ac:dyDescent="0.25">
      <c r="H1284" s="17" t="str">
        <f t="shared" si="639"/>
        <v>DIC5</v>
      </c>
      <c r="I1284" s="24"/>
      <c r="J1284" s="24"/>
      <c r="K1284" s="359"/>
      <c r="L1284" s="230" t="s">
        <v>857</v>
      </c>
      <c r="M1284" s="21">
        <f>+(M1285+M1287+M1286+M1288)</f>
        <v>2.7298253943828321</v>
      </c>
      <c r="N1284" s="21">
        <f t="shared" ref="N1284" si="640">+(N1285+N1287)</f>
        <v>0.427956638976</v>
      </c>
      <c r="O1284" s="21">
        <f t="shared" ref="O1284" si="641">+(O1285+O1287)</f>
        <v>0.427956638976</v>
      </c>
      <c r="P1284" s="21">
        <f t="shared" ref="P1284" si="642">+(P1285+P1287)</f>
        <v>0.427956638976</v>
      </c>
      <c r="Q1284" s="21">
        <f t="shared" ref="Q1284" si="643">+(Q1285+Q1287)</f>
        <v>0.427956638976</v>
      </c>
      <c r="R1284" s="21">
        <f t="shared" ref="R1284" si="644">+(R1285+R1287)</f>
        <v>0.427956638976</v>
      </c>
      <c r="S1284" s="21">
        <f t="shared" ref="S1284" si="645">+(S1285+S1287)</f>
        <v>0.427956638976</v>
      </c>
      <c r="T1284" s="21">
        <f t="shared" ref="T1284" si="646">+(T1285+T1287)</f>
        <v>0.427956638976</v>
      </c>
      <c r="U1284" s="21">
        <f t="shared" ref="U1284" si="647">+(U1285+U1287)</f>
        <v>0.218207093875212</v>
      </c>
      <c r="V1284" s="21">
        <f t="shared" ref="V1284" si="648">+(V1285+V1287)</f>
        <v>0</v>
      </c>
      <c r="W1284" s="21">
        <f t="shared" ref="W1284" si="649">+(W1285+W1287)</f>
        <v>0</v>
      </c>
      <c r="X1284" s="21">
        <f t="shared" ref="X1284" si="650">+(X1285+X1287)</f>
        <v>0</v>
      </c>
      <c r="Y1284" s="21">
        <f t="shared" ref="Y1284" si="651">+(Y1285+Y1287)</f>
        <v>0</v>
      </c>
      <c r="Z1284" s="21">
        <f t="shared" ref="Z1284" si="652">+(Z1285+Z1287)</f>
        <v>0</v>
      </c>
      <c r="AA1284" s="21">
        <f t="shared" ref="AA1284" si="653">+(AA1285+AA1287)</f>
        <v>0</v>
      </c>
      <c r="AB1284" s="21">
        <f t="shared" ref="AB1284" si="654">+(AB1285+AB1287)</f>
        <v>0</v>
      </c>
      <c r="AC1284" s="21">
        <f t="shared" ref="AC1284" si="655">+(AC1285+AC1287)</f>
        <v>0</v>
      </c>
      <c r="AD1284" s="21">
        <f t="shared" ref="AD1284" si="656">+(AD1285+AD1287)</f>
        <v>0</v>
      </c>
      <c r="AE1284" s="21">
        <f t="shared" ref="AE1284" si="657">+(AE1285+AE1287)</f>
        <v>0</v>
      </c>
      <c r="AF1284" s="21">
        <f t="shared" ref="AF1284" si="658">+(AF1285+AF1287)</f>
        <v>0</v>
      </c>
      <c r="AG1284" s="21">
        <f t="shared" ref="AG1284" si="659">+(AG1285+AG1287)</f>
        <v>0</v>
      </c>
      <c r="AH1284" s="21">
        <f t="shared" ref="AH1284" si="660">+(AH1285+AH1287)</f>
        <v>0</v>
      </c>
      <c r="AI1284" s="21">
        <f t="shared" ref="AI1284" si="661">+(AI1285+AI1287)</f>
        <v>0</v>
      </c>
      <c r="AJ1284" s="21">
        <f t="shared" ref="AJ1284" si="662">+(AJ1285+AJ1287)</f>
        <v>0</v>
      </c>
      <c r="AK1284" s="21">
        <f t="shared" ref="AK1284" si="663">+(AK1285+AK1287)</f>
        <v>0</v>
      </c>
      <c r="AL1284" s="21">
        <f t="shared" ref="AL1284" si="664">+(AL1285+AL1287)</f>
        <v>0</v>
      </c>
      <c r="AM1284" s="21">
        <f t="shared" ref="AM1284" si="665">+(AM1285+AM1287)</f>
        <v>0</v>
      </c>
      <c r="AN1284" s="21">
        <f t="shared" ref="AN1284" si="666">+(AN1285+AN1287)</f>
        <v>0</v>
      </c>
      <c r="AO1284" s="21">
        <f t="shared" ref="AO1284" si="667">+(AO1285+AO1287)</f>
        <v>0</v>
      </c>
      <c r="AP1284" s="21">
        <f t="shared" ref="AP1284" si="668">+(AP1285+AP1287)</f>
        <v>0</v>
      </c>
      <c r="AQ1284" s="21">
        <f t="shared" ref="AQ1284" si="669">+(AQ1285+AQ1287)</f>
        <v>0</v>
      </c>
      <c r="AR1284" s="21">
        <f t="shared" ref="AR1284" si="670">+(AR1285+AR1287)</f>
        <v>0</v>
      </c>
    </row>
    <row r="1285" spans="6:44" x14ac:dyDescent="0.25">
      <c r="H1285" s="17" t="str">
        <f t="shared" si="639"/>
        <v>DIC5</v>
      </c>
      <c r="I1285" s="24"/>
      <c r="J1285" s="24" t="s">
        <v>79</v>
      </c>
      <c r="K1285" s="359" t="s">
        <v>225</v>
      </c>
      <c r="L1285" s="341" t="s">
        <v>858</v>
      </c>
      <c r="M1285" s="21">
        <f>+SUMIFS(Resultados_Dic3!H$3:H$99980,Resultados_Dic3!$F$3:$F$99980,Produccion_UO!$K1285,Resultados_Dic3!$D$3:$D$99980,Produccion_UO!$L$1221,Resultados_Dic3!$E$3:$E$99980,Produccion_UO!$J1285,Resultados_Dic3!$A$3:$A$99980,Produccion_UO!$H1285)*$J$1223</f>
        <v>0.427956638976</v>
      </c>
      <c r="N1285" s="21">
        <f>+SUMIFS(Resultados_Dic3!I$3:I$99980,Resultados_Dic3!$F$3:$F$99980,Produccion_UO!$K1285,Resultados_Dic3!$D$3:$D$99980,Produccion_UO!$L$1221,Resultados_Dic3!$E$3:$E$99980,Produccion_UO!$J1285,Resultados_Dic3!$A$3:$A$99980,Produccion_UO!$H1285)*$J$1223</f>
        <v>0.427956638976</v>
      </c>
      <c r="O1285" s="21">
        <f>+SUMIFS(Resultados_Dic3!J$3:J$99980,Resultados_Dic3!$F$3:$F$99980,Produccion_UO!$K1285,Resultados_Dic3!$D$3:$D$99980,Produccion_UO!$L$1221,Resultados_Dic3!$E$3:$E$99980,Produccion_UO!$J1285,Resultados_Dic3!$A$3:$A$99980,Produccion_UO!$H1285)*$J$1223</f>
        <v>0.427956638976</v>
      </c>
      <c r="P1285" s="21">
        <f>+SUMIFS(Resultados_Dic3!K$3:K$99980,Resultados_Dic3!$F$3:$F$99980,Produccion_UO!$K1285,Resultados_Dic3!$D$3:$D$99980,Produccion_UO!$L$1221,Resultados_Dic3!$E$3:$E$99980,Produccion_UO!$J1285,Resultados_Dic3!$A$3:$A$99980,Produccion_UO!$H1285)*$J$1223</f>
        <v>0.427956638976</v>
      </c>
      <c r="Q1285" s="21">
        <f>+SUMIFS(Resultados_Dic3!L$3:L$99980,Resultados_Dic3!$F$3:$F$99980,Produccion_UO!$K1285,Resultados_Dic3!$D$3:$D$99980,Produccion_UO!$L$1221,Resultados_Dic3!$E$3:$E$99980,Produccion_UO!$J1285,Resultados_Dic3!$A$3:$A$99980,Produccion_UO!$H1285)*$J$1223</f>
        <v>0.427956638976</v>
      </c>
      <c r="R1285" s="21">
        <f>+SUMIFS(Resultados_Dic3!M$3:M$99980,Resultados_Dic3!$F$3:$F$99980,Produccion_UO!$K1285,Resultados_Dic3!$D$3:$D$99980,Produccion_UO!$L$1221,Resultados_Dic3!$E$3:$E$99980,Produccion_UO!$J1285,Resultados_Dic3!$A$3:$A$99980,Produccion_UO!$H1285)*$J$1223</f>
        <v>0.427956638976</v>
      </c>
      <c r="S1285" s="21">
        <f>+SUMIFS(Resultados_Dic3!N$3:N$99980,Resultados_Dic3!$F$3:$F$99980,Produccion_UO!$K1285,Resultados_Dic3!$D$3:$D$99980,Produccion_UO!$L$1221,Resultados_Dic3!$E$3:$E$99980,Produccion_UO!$J1285,Resultados_Dic3!$A$3:$A$99980,Produccion_UO!$H1285)*$J$1223</f>
        <v>0.427956638976</v>
      </c>
      <c r="T1285" s="21">
        <f>+SUMIFS(Resultados_Dic3!O$3:O$99980,Resultados_Dic3!$F$3:$F$99980,Produccion_UO!$K1285,Resultados_Dic3!$D$3:$D$99980,Produccion_UO!$L$1221,Resultados_Dic3!$E$3:$E$99980,Produccion_UO!$J1285,Resultados_Dic3!$A$3:$A$99980,Produccion_UO!$H1285)*$J$1223</f>
        <v>0.427956638976</v>
      </c>
      <c r="U1285" s="21">
        <f>+SUMIFS(Resultados_Dic3!P$3:P$99980,Resultados_Dic3!$F$3:$F$99980,Produccion_UO!$K1285,Resultados_Dic3!$D$3:$D$99980,Produccion_UO!$L$1221,Resultados_Dic3!$E$3:$E$99980,Produccion_UO!$J1285,Resultados_Dic3!$A$3:$A$99980,Produccion_UO!$H1285)*$J$1223</f>
        <v>0.218207093875212</v>
      </c>
      <c r="V1285" s="21">
        <f>+SUMIFS(Resultados_Dic3!Q$3:Q$99980,Resultados_Dic3!$F$3:$F$99980,Produccion_UO!$K1285,Resultados_Dic3!$D$3:$D$99980,Produccion_UO!$L$1221,Resultados_Dic3!$E$3:$E$99980,Produccion_UO!$J1285,Resultados_Dic3!$A$3:$A$99980,Produccion_UO!$H1285)*$J$1223</f>
        <v>0</v>
      </c>
      <c r="W1285" s="21">
        <f>+SUMIFS(Resultados_Dic3!R$3:R$99980,Resultados_Dic3!$F$3:$F$99980,Produccion_UO!$K1285,Resultados_Dic3!$D$3:$D$99980,Produccion_UO!$L$1221,Resultados_Dic3!$E$3:$E$99980,Produccion_UO!$J1285,Resultados_Dic3!$A$3:$A$99980,Produccion_UO!$H1285)*$J$1223</f>
        <v>0</v>
      </c>
      <c r="X1285" s="21">
        <f>+SUMIFS(Resultados_Dic3!S$3:S$99980,Resultados_Dic3!$F$3:$F$99980,Produccion_UO!$K1285,Resultados_Dic3!$D$3:$D$99980,Produccion_UO!$L$1221,Resultados_Dic3!$E$3:$E$99980,Produccion_UO!$J1285,Resultados_Dic3!$A$3:$A$99980,Produccion_UO!$H1285)*$J$1223</f>
        <v>0</v>
      </c>
      <c r="Y1285" s="21">
        <f>+SUMIFS(Resultados_Dic3!T$3:T$99980,Resultados_Dic3!$F$3:$F$99980,Produccion_UO!$K1285,Resultados_Dic3!$D$3:$D$99980,Produccion_UO!$L$1221,Resultados_Dic3!$E$3:$E$99980,Produccion_UO!$J1285,Resultados_Dic3!$A$3:$A$99980,Produccion_UO!$H1285)*$J$1223</f>
        <v>0</v>
      </c>
      <c r="Z1285" s="21">
        <f>+SUMIFS(Resultados_Dic3!U$3:U$99980,Resultados_Dic3!$F$3:$F$99980,Produccion_UO!$K1285,Resultados_Dic3!$D$3:$D$99980,Produccion_UO!$L$1221,Resultados_Dic3!$E$3:$E$99980,Produccion_UO!$J1285,Resultados_Dic3!$A$3:$A$99980,Produccion_UO!$H1285)*$J$1223</f>
        <v>0</v>
      </c>
      <c r="AA1285" s="21">
        <f>+SUMIFS(Resultados_Dic3!V$3:V$99980,Resultados_Dic3!$F$3:$F$99980,Produccion_UO!$K1285,Resultados_Dic3!$D$3:$D$99980,Produccion_UO!$L$1221,Resultados_Dic3!$E$3:$E$99980,Produccion_UO!$J1285,Resultados_Dic3!$A$3:$A$99980,Produccion_UO!$H1285)*$J$1223</f>
        <v>0</v>
      </c>
      <c r="AB1285" s="21">
        <f>+SUMIFS(Resultados_Dic3!W$3:W$99980,Resultados_Dic3!$F$3:$F$99980,Produccion_UO!$K1285,Resultados_Dic3!$D$3:$D$99980,Produccion_UO!$L$1221,Resultados_Dic3!$E$3:$E$99980,Produccion_UO!$J1285,Resultados_Dic3!$A$3:$A$99980,Produccion_UO!$H1285)*$J$1223</f>
        <v>0</v>
      </c>
      <c r="AC1285" s="21">
        <f>+SUMIFS(Resultados_Dic3!X$3:X$99980,Resultados_Dic3!$F$3:$F$99980,Produccion_UO!$K1285,Resultados_Dic3!$D$3:$D$99980,Produccion_UO!$L$1221,Resultados_Dic3!$E$3:$E$99980,Produccion_UO!$J1285,Resultados_Dic3!$A$3:$A$99980,Produccion_UO!$H1285)*$J$1223</f>
        <v>0</v>
      </c>
      <c r="AD1285" s="21">
        <f>+SUMIFS(Resultados_Dic3!Y$3:Y$99980,Resultados_Dic3!$F$3:$F$99980,Produccion_UO!$K1285,Resultados_Dic3!$D$3:$D$99980,Produccion_UO!$L$1221,Resultados_Dic3!$E$3:$E$99980,Produccion_UO!$J1285,Resultados_Dic3!$A$3:$A$99980,Produccion_UO!$H1285)*$J$1223</f>
        <v>0</v>
      </c>
      <c r="AE1285" s="21">
        <f>+SUMIFS(Resultados_Dic3!Z$3:Z$99980,Resultados_Dic3!$F$3:$F$99980,Produccion_UO!$K1285,Resultados_Dic3!$D$3:$D$99980,Produccion_UO!$L$1221,Resultados_Dic3!$E$3:$E$99980,Produccion_UO!$J1285,Resultados_Dic3!$A$3:$A$99980,Produccion_UO!$H1285)*$J$1223</f>
        <v>0</v>
      </c>
      <c r="AF1285" s="21">
        <f>+SUMIFS(Resultados_Dic3!AA$3:AA$99980,Resultados_Dic3!$F$3:$F$99980,Produccion_UO!$K1285,Resultados_Dic3!$D$3:$D$99980,Produccion_UO!$L$1221,Resultados_Dic3!$E$3:$E$99980,Produccion_UO!$J1285,Resultados_Dic3!$A$3:$A$99980,Produccion_UO!$H1285)*$J$1223</f>
        <v>0</v>
      </c>
      <c r="AG1285" s="21">
        <f>+SUMIFS(Resultados_Dic3!AB$3:AB$99980,Resultados_Dic3!$F$3:$F$99980,Produccion_UO!$K1285,Resultados_Dic3!$D$3:$D$99980,Produccion_UO!$L$1221,Resultados_Dic3!$E$3:$E$99980,Produccion_UO!$J1285,Resultados_Dic3!$A$3:$A$99980,Produccion_UO!$H1285)*$J$1223</f>
        <v>0</v>
      </c>
      <c r="AH1285" s="21">
        <f>+SUMIFS(Resultados_Dic3!AC$3:AC$99980,Resultados_Dic3!$F$3:$F$99980,Produccion_UO!$K1285,Resultados_Dic3!$D$3:$D$99980,Produccion_UO!$L$1221,Resultados_Dic3!$E$3:$E$99980,Produccion_UO!$J1285,Resultados_Dic3!$A$3:$A$99980,Produccion_UO!$H1285)*$J$1223</f>
        <v>0</v>
      </c>
      <c r="AI1285" s="21">
        <f>+SUMIFS(Resultados_Dic3!AD$3:AD$99980,Resultados_Dic3!$F$3:$F$99980,Produccion_UO!$K1285,Resultados_Dic3!$D$3:$D$99980,Produccion_UO!$L$1221,Resultados_Dic3!$E$3:$E$99980,Produccion_UO!$J1285,Resultados_Dic3!$A$3:$A$99980,Produccion_UO!$H1285)*$J$1223</f>
        <v>0</v>
      </c>
      <c r="AJ1285" s="21">
        <f>+SUMIFS(Resultados_Dic3!AE$3:AE$99980,Resultados_Dic3!$F$3:$F$99980,Produccion_UO!$K1285,Resultados_Dic3!$D$3:$D$99980,Produccion_UO!$L$1221,Resultados_Dic3!$E$3:$E$99980,Produccion_UO!$J1285,Resultados_Dic3!$A$3:$A$99980,Produccion_UO!$H1285)*$J$1223</f>
        <v>0</v>
      </c>
      <c r="AK1285" s="21">
        <f>+SUMIFS(Resultados_Dic3!AF$3:AF$99980,Resultados_Dic3!$F$3:$F$99980,Produccion_UO!$K1285,Resultados_Dic3!$D$3:$D$99980,Produccion_UO!$L$1221,Resultados_Dic3!$E$3:$E$99980,Produccion_UO!$J1285,Resultados_Dic3!$A$3:$A$99980,Produccion_UO!$H1285)*$J$1223</f>
        <v>0</v>
      </c>
      <c r="AL1285" s="21">
        <f>+SUMIFS(Resultados_Dic3!AG$3:AG$99980,Resultados_Dic3!$F$3:$F$99980,Produccion_UO!$K1285,Resultados_Dic3!$D$3:$D$99980,Produccion_UO!$L$1221,Resultados_Dic3!$E$3:$E$99980,Produccion_UO!$J1285,Resultados_Dic3!$A$3:$A$99980,Produccion_UO!$H1285)*$J$1223</f>
        <v>0</v>
      </c>
      <c r="AM1285" s="21">
        <f>+SUMIFS(Resultados_Dic3!AH$3:AH$99980,Resultados_Dic3!$F$3:$F$99980,Produccion_UO!$K1285,Resultados_Dic3!$D$3:$D$99980,Produccion_UO!$L$1221,Resultados_Dic3!$E$3:$E$99980,Produccion_UO!$J1285,Resultados_Dic3!$A$3:$A$99980,Produccion_UO!$H1285)*$J$1223</f>
        <v>0</v>
      </c>
      <c r="AN1285" s="21">
        <f>+SUMIFS(Resultados_Dic3!AI$3:AI$99980,Resultados_Dic3!$F$3:$F$99980,Produccion_UO!$K1285,Resultados_Dic3!$D$3:$D$99980,Produccion_UO!$L$1221,Resultados_Dic3!$E$3:$E$99980,Produccion_UO!$J1285,Resultados_Dic3!$A$3:$A$99980,Produccion_UO!$H1285)*$J$1223</f>
        <v>0</v>
      </c>
      <c r="AO1285" s="21">
        <f>+SUMIFS(Resultados_Dic3!AJ$3:AJ$99980,Resultados_Dic3!$F$3:$F$99980,Produccion_UO!$K1285,Resultados_Dic3!$D$3:$D$99980,Produccion_UO!$L$1221,Resultados_Dic3!$E$3:$E$99980,Produccion_UO!$J1285,Resultados_Dic3!$A$3:$A$99980,Produccion_UO!$H1285)*$J$1223</f>
        <v>0</v>
      </c>
      <c r="AP1285" s="21">
        <f>+SUMIFS(Resultados_Dic3!AK$3:AK$99980,Resultados_Dic3!$F$3:$F$99980,Produccion_UO!$K1285,Resultados_Dic3!$D$3:$D$99980,Produccion_UO!$L$1221,Resultados_Dic3!$E$3:$E$99980,Produccion_UO!$J1285,Resultados_Dic3!$A$3:$A$99980,Produccion_UO!$H1285)*$J$1223</f>
        <v>0</v>
      </c>
      <c r="AQ1285" s="21">
        <f>+SUMIFS(Resultados_Dic3!AL$3:AL$99980,Resultados_Dic3!$F$3:$F$99980,Produccion_UO!$K1285,Resultados_Dic3!$D$3:$D$99980,Produccion_UO!$L$1221,Resultados_Dic3!$E$3:$E$99980,Produccion_UO!$J1285,Resultados_Dic3!$A$3:$A$99980,Produccion_UO!$H1285)*$J$1223</f>
        <v>0</v>
      </c>
      <c r="AR1285" s="21">
        <f>+SUMIFS(Resultados_Dic3!AM$3:AM$99980,Resultados_Dic3!$F$3:$F$99980,Produccion_UO!$K1285,Resultados_Dic3!$D$3:$D$99980,Produccion_UO!$L$1221,Resultados_Dic3!$E$3:$E$99980,Produccion_UO!$J1285,Resultados_Dic3!$A$3:$A$99980,Produccion_UO!$H1285)*$J$1223</f>
        <v>0</v>
      </c>
    </row>
    <row r="1286" spans="6:44" x14ac:dyDescent="0.25">
      <c r="H1286" s="17" t="str">
        <f t="shared" si="639"/>
        <v>DIC5</v>
      </c>
      <c r="I1286" s="24"/>
      <c r="J1286" s="24" t="s">
        <v>85</v>
      </c>
      <c r="K1286" s="359" t="s">
        <v>221</v>
      </c>
      <c r="L1286" s="341" t="s">
        <v>875</v>
      </c>
      <c r="M1286" s="21">
        <f>+SUMIFS(Resultados_Dic3!H$3:H$99980,Resultados_Dic3!$F$3:$F$99980,Produccion_UO!$K1286,Resultados_Dic3!$D$3:$D$99980,Produccion_UO!$L$1221,Resultados_Dic3!$E$3:$E$99980,Produccion_UO!$J1286,Resultados_Dic3!$A$3:$A$99980,Produccion_UO!$H1286)*$J$1223</f>
        <v>2.07275793390379</v>
      </c>
      <c r="N1286" s="21">
        <f>+SUMIFS(Resultados_Dic3!I$3:I$99980,Resultados_Dic3!$F$3:$F$99980,Produccion_UO!$K1286,Resultados_Dic3!$D$3:$D$99980,Produccion_UO!$L$1221,Resultados_Dic3!$E$3:$E$99980,Produccion_UO!$J1286,Resultados_Dic3!$A$3:$A$99980,Produccion_UO!$H1286)*$J$1223</f>
        <v>1.9759812255570699</v>
      </c>
      <c r="O1286" s="21">
        <f>+SUMIFS(Resultados_Dic3!J$3:J$99980,Resultados_Dic3!$F$3:$F$99980,Produccion_UO!$K1286,Resultados_Dic3!$D$3:$D$99980,Produccion_UO!$L$1221,Resultados_Dic3!$E$3:$E$99980,Produccion_UO!$J1286,Resultados_Dic3!$A$3:$A$99980,Produccion_UO!$H1286)*$J$1223</f>
        <v>1.6932120592153499</v>
      </c>
      <c r="P1286" s="21">
        <f>+SUMIFS(Resultados_Dic3!K$3:K$99980,Resultados_Dic3!$F$3:$F$99980,Produccion_UO!$K1286,Resultados_Dic3!$D$3:$D$99980,Produccion_UO!$L$1221,Resultados_Dic3!$E$3:$E$99980,Produccion_UO!$J1286,Resultados_Dic3!$A$3:$A$99980,Produccion_UO!$H1286)*$J$1223</f>
        <v>1.6714794959660599</v>
      </c>
      <c r="Q1286" s="21">
        <f>+SUMIFS(Resultados_Dic3!L$3:L$99980,Resultados_Dic3!$F$3:$F$99980,Produccion_UO!$K1286,Resultados_Dic3!$D$3:$D$99980,Produccion_UO!$L$1221,Resultados_Dic3!$E$3:$E$99980,Produccion_UO!$J1286,Resultados_Dic3!$A$3:$A$99980,Produccion_UO!$H1286)*$J$1223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R1286" s="21">
        <f>+SUMIFS(Resultados_Dic3!M$3:M$99980,Resultados_Dic3!$F$3:$F$99980,Produccion_UO!$K1286,Resultados_Dic3!$D$3:$D$99980,Produccion_UO!$L$1221,Resultados_Dic3!$E$3:$E$99980,Produccion_UO!$J1286,Resultados_Dic3!$A$3:$A$99980,Produccion_UO!$H1286)*$J$1223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S1286" s="21">
        <f>+SUMIFS(Resultados_Dic3!N$3:N$99980,Resultados_Dic3!$F$3:$F$99980,Produccion_UO!$K1286,Resultados_Dic3!$D$3:$D$99980,Produccion_UO!$L$1221,Resultados_Dic3!$E$3:$E$99980,Produccion_UO!$J1286,Resultados_Dic3!$A$3:$A$99980,Produccion_UO!$H1286)*$J$1223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T1286" s="21">
        <f>+SUMIFS(Resultados_Dic3!O$3:O$99980,Resultados_Dic3!$F$3:$F$99980,Produccion_UO!$K1286,Resultados_Dic3!$D$3:$D$99980,Produccion_UO!$L$1221,Resultados_Dic3!$E$3:$E$99980,Produccion_UO!$J1286,Resultados_Dic3!$A$3:$A$99980,Produccion_UO!$H1286)*$J$1223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U1286" s="21">
        <f>+SUMIFS(Resultados_Dic3!P$3:P$99980,Resultados_Dic3!$F$3:$F$99980,Produccion_UO!$K1286,Resultados_Dic3!$D$3:$D$99980,Produccion_UO!$L$1221,Resultados_Dic3!$E$3:$E$99980,Produccion_UO!$J1286,Resultados_Dic3!$A$3:$A$99980,Produccion_UO!$H1286)*$J$1223</f>
        <v>0</v>
      </c>
      <c r="V1286" s="21">
        <f>+SUMIFS(Resultados_Dic3!Q$3:Q$99980,Resultados_Dic3!$F$3:$F$99980,Produccion_UO!$K1286,Resultados_Dic3!$D$3:$D$99980,Produccion_UO!$L$1221,Resultados_Dic3!$E$3:$E$99980,Produccion_UO!$J1286,Resultados_Dic3!$A$3:$A$99980,Produccion_UO!$H1286)*$J$1223</f>
        <v>0</v>
      </c>
      <c r="W1286" s="21">
        <f>+SUMIFS(Resultados_Dic3!R$3:R$99980,Resultados_Dic3!$F$3:$F$99980,Produccion_UO!$K1286,Resultados_Dic3!$D$3:$D$99980,Produccion_UO!$L$1221,Resultados_Dic3!$E$3:$E$99980,Produccion_UO!$J1286,Resultados_Dic3!$A$3:$A$99980,Produccion_UO!$H1286)*$J$1223</f>
        <v>0</v>
      </c>
      <c r="X1286" s="21">
        <f>+SUMIFS(Resultados_Dic3!S$3:S$99980,Resultados_Dic3!$F$3:$F$99980,Produccion_UO!$K1286,Resultados_Dic3!$D$3:$D$99980,Produccion_UO!$L$1221,Resultados_Dic3!$E$3:$E$99980,Produccion_UO!$J1286,Resultados_Dic3!$A$3:$A$99980,Produccion_UO!$H1286)*$J$1223</f>
        <v>0</v>
      </c>
      <c r="Y1286" s="21">
        <f>+SUMIFS(Resultados_Dic3!T$3:T$99980,Resultados_Dic3!$F$3:$F$99980,Produccion_UO!$K1286,Resultados_Dic3!$D$3:$D$99980,Produccion_UO!$L$1221,Resultados_Dic3!$E$3:$E$99980,Produccion_UO!$J1286,Resultados_Dic3!$A$3:$A$99980,Produccion_UO!$H1286)*$J$1223</f>
        <v>0</v>
      </c>
      <c r="Z1286" s="21">
        <f>+SUMIFS(Resultados_Dic3!U$3:U$99980,Resultados_Dic3!$F$3:$F$99980,Produccion_UO!$K1286,Resultados_Dic3!$D$3:$D$99980,Produccion_UO!$L$1221,Resultados_Dic3!$E$3:$E$99980,Produccion_UO!$J1286,Resultados_Dic3!$A$3:$A$99980,Produccion_UO!$H1286)*$J$1223</f>
        <v>0</v>
      </c>
      <c r="AA1286" s="21">
        <f>+SUMIFS(Resultados_Dic3!V$3:V$99980,Resultados_Dic3!$F$3:$F$99980,Produccion_UO!$K1286,Resultados_Dic3!$D$3:$D$99980,Produccion_UO!$L$1221,Resultados_Dic3!$E$3:$E$99980,Produccion_UO!$J1286,Resultados_Dic3!$A$3:$A$99980,Produccion_UO!$H1286)*$J$1223</f>
        <v>0</v>
      </c>
      <c r="AB1286" s="21">
        <f>+SUMIFS(Resultados_Dic3!W$3:W$99980,Resultados_Dic3!$F$3:$F$99980,Produccion_UO!$K1286,Resultados_Dic3!$D$3:$D$99980,Produccion_UO!$L$1221,Resultados_Dic3!$E$3:$E$99980,Produccion_UO!$J1286,Resultados_Dic3!$A$3:$A$99980,Produccion_UO!$H1286)*$J$1223</f>
        <v>0</v>
      </c>
      <c r="AC1286" s="21">
        <f>+SUMIFS(Resultados_Dic3!X$3:X$99980,Resultados_Dic3!$F$3:$F$99980,Produccion_UO!$K1286,Resultados_Dic3!$D$3:$D$99980,Produccion_UO!$L$1221,Resultados_Dic3!$E$3:$E$99980,Produccion_UO!$J1286,Resultados_Dic3!$A$3:$A$99980,Produccion_UO!$H1286)*$J$1223</f>
        <v>0</v>
      </c>
      <c r="AD1286" s="21">
        <f>+SUMIFS(Resultados_Dic3!Y$3:Y$99980,Resultados_Dic3!$F$3:$F$99980,Produccion_UO!$K1286,Resultados_Dic3!$D$3:$D$99980,Produccion_UO!$L$1221,Resultados_Dic3!$E$3:$E$99980,Produccion_UO!$J1286,Resultados_Dic3!$A$3:$A$99980,Produccion_UO!$H1286)*$J$1223</f>
        <v>0</v>
      </c>
      <c r="AE1286" s="21">
        <f>+SUMIFS(Resultados_Dic3!Z$3:Z$99980,Resultados_Dic3!$F$3:$F$99980,Produccion_UO!$K1286,Resultados_Dic3!$D$3:$D$99980,Produccion_UO!$L$1221,Resultados_Dic3!$E$3:$E$99980,Produccion_UO!$J1286,Resultados_Dic3!$A$3:$A$99980,Produccion_UO!$H1286)*$J$1223</f>
        <v>0</v>
      </c>
      <c r="AF1286" s="21">
        <f>+SUMIFS(Resultados_Dic3!AA$3:AA$99980,Resultados_Dic3!$F$3:$F$99980,Produccion_UO!$K1286,Resultados_Dic3!$D$3:$D$99980,Produccion_UO!$L$1221,Resultados_Dic3!$E$3:$E$99980,Produccion_UO!$J1286,Resultados_Dic3!$A$3:$A$99980,Produccion_UO!$H1286)*$J$1223</f>
        <v>0</v>
      </c>
      <c r="AG1286" s="21">
        <f>+SUMIFS(Resultados_Dic3!AB$3:AB$99980,Resultados_Dic3!$F$3:$F$99980,Produccion_UO!$K1286,Resultados_Dic3!$D$3:$D$99980,Produccion_UO!$L$1221,Resultados_Dic3!$E$3:$E$99980,Produccion_UO!$J1286,Resultados_Dic3!$A$3:$A$99980,Produccion_UO!$H1286)*$J$1223</f>
        <v>0</v>
      </c>
      <c r="AH1286" s="21">
        <f>+SUMIFS(Resultados_Dic3!AC$3:AC$99980,Resultados_Dic3!$F$3:$F$99980,Produccion_UO!$K1286,Resultados_Dic3!$D$3:$D$99980,Produccion_UO!$L$1221,Resultados_Dic3!$E$3:$E$99980,Produccion_UO!$J1286,Resultados_Dic3!$A$3:$A$99980,Produccion_UO!$H1286)*$J$1223</f>
        <v>0</v>
      </c>
      <c r="AI1286" s="21">
        <f>+SUMIFS(Resultados_Dic3!AD$3:AD$99980,Resultados_Dic3!$F$3:$F$99980,Produccion_UO!$K1286,Resultados_Dic3!$D$3:$D$99980,Produccion_UO!$L$1221,Resultados_Dic3!$E$3:$E$99980,Produccion_UO!$J1286,Resultados_Dic3!$A$3:$A$99980,Produccion_UO!$H1286)*$J$1223</f>
        <v>0</v>
      </c>
      <c r="AJ1286" s="21">
        <f>+SUMIFS(Resultados_Dic3!AE$3:AE$99980,Resultados_Dic3!$F$3:$F$99980,Produccion_UO!$K1286,Resultados_Dic3!$D$3:$D$99980,Produccion_UO!$L$1221,Resultados_Dic3!$E$3:$E$99980,Produccion_UO!$J1286,Resultados_Dic3!$A$3:$A$99980,Produccion_UO!$H1286)*$J$1223</f>
        <v>0</v>
      </c>
      <c r="AK1286" s="21">
        <f>+SUMIFS(Resultados_Dic3!AF$3:AF$99980,Resultados_Dic3!$F$3:$F$99980,Produccion_UO!$K1286,Resultados_Dic3!$D$3:$D$99980,Produccion_UO!$L$1221,Resultados_Dic3!$E$3:$E$99980,Produccion_UO!$J1286,Resultados_Dic3!$A$3:$A$99980,Produccion_UO!$H1286)*$J$1223</f>
        <v>0</v>
      </c>
      <c r="AL1286" s="21">
        <f>+SUMIFS(Resultados_Dic3!AG$3:AG$99980,Resultados_Dic3!$F$3:$F$99980,Produccion_UO!$K1286,Resultados_Dic3!$D$3:$D$99980,Produccion_UO!$L$1221,Resultados_Dic3!$E$3:$E$99980,Produccion_UO!$J1286,Resultados_Dic3!$A$3:$A$99980,Produccion_UO!$H1286)*$J$1223</f>
        <v>0</v>
      </c>
      <c r="AM1286" s="21">
        <f>+SUMIFS(Resultados_Dic3!AH$3:AH$99980,Resultados_Dic3!$F$3:$F$99980,Produccion_UO!$K1286,Resultados_Dic3!$D$3:$D$99980,Produccion_UO!$L$1221,Resultados_Dic3!$E$3:$E$99980,Produccion_UO!$J1286,Resultados_Dic3!$A$3:$A$99980,Produccion_UO!$H1286)*$J$1223</f>
        <v>0</v>
      </c>
      <c r="AN1286" s="21">
        <f>+SUMIFS(Resultados_Dic3!AI$3:AI$99980,Resultados_Dic3!$F$3:$F$99980,Produccion_UO!$K1286,Resultados_Dic3!$D$3:$D$99980,Produccion_UO!$L$1221,Resultados_Dic3!$E$3:$E$99980,Produccion_UO!$J1286,Resultados_Dic3!$A$3:$A$99980,Produccion_UO!$H1286)*$J$1223</f>
        <v>0</v>
      </c>
      <c r="AO1286" s="21">
        <f>+SUMIFS(Resultados_Dic3!AJ$3:AJ$99980,Resultados_Dic3!$F$3:$F$99980,Produccion_UO!$K1286,Resultados_Dic3!$D$3:$D$99980,Produccion_UO!$L$1221,Resultados_Dic3!$E$3:$E$99980,Produccion_UO!$J1286,Resultados_Dic3!$A$3:$A$99980,Produccion_UO!$H1286)*$J$1223</f>
        <v>0</v>
      </c>
      <c r="AP1286" s="21">
        <f>+SUMIFS(Resultados_Dic3!AK$3:AK$99980,Resultados_Dic3!$F$3:$F$99980,Produccion_UO!$K1286,Resultados_Dic3!$D$3:$D$99980,Produccion_UO!$L$1221,Resultados_Dic3!$E$3:$E$99980,Produccion_UO!$J1286,Resultados_Dic3!$A$3:$A$99980,Produccion_UO!$H1286)*$J$1223</f>
        <v>0</v>
      </c>
      <c r="AQ1286" s="21">
        <f>+SUMIFS(Resultados_Dic3!AL$3:AL$99980,Resultados_Dic3!$F$3:$F$99980,Produccion_UO!$K1286,Resultados_Dic3!$D$3:$D$99980,Produccion_UO!$L$1221,Resultados_Dic3!$E$3:$E$99980,Produccion_UO!$J1286,Resultados_Dic3!$A$3:$A$99980,Produccion_UO!$H1286)*$J$1223</f>
        <v>0</v>
      </c>
      <c r="AR1286" s="21">
        <f>+SUMIFS(Resultados_Dic3!AM$3:AM$99980,Resultados_Dic3!$F$3:$F$99980,Produccion_UO!$K1286,Resultados_Dic3!$D$3:$D$99980,Produccion_UO!$L$1221,Resultados_Dic3!$E$3:$E$99980,Produccion_UO!$J1286,Resultados_Dic3!$A$3:$A$99980,Produccion_UO!$H1286)*$J$1223</f>
        <v>0</v>
      </c>
    </row>
    <row r="1287" spans="6:44" x14ac:dyDescent="0.25">
      <c r="H1287" s="17" t="str">
        <f t="shared" si="639"/>
        <v>DIC5</v>
      </c>
      <c r="I1287" s="24"/>
      <c r="J1287" s="24" t="s">
        <v>79</v>
      </c>
      <c r="K1287" s="359" t="s">
        <v>395</v>
      </c>
      <c r="L1287" s="341" t="s">
        <v>859</v>
      </c>
      <c r="M1287" s="21">
        <f>+SUMIFS(Resultados_Dic3!H$3:H$99980,Resultados_Dic3!$F$3:$F$99980,Produccion_UO!$K1287,Resultados_Dic3!$D$3:$D$99980,Produccion_UO!$L$1221,Resultados_Dic3!$E$3:$E$99980,Produccion_UO!$J1287,Resultados_Dic3!$A$3:$A$99980,Produccion_UO!$H1287)*$J$1223</f>
        <v>0</v>
      </c>
      <c r="N1287" s="21">
        <f>+SUMIFS(Resultados_Dic3!I$3:I$99980,Resultados_Dic3!$F$3:$F$99980,Produccion_UO!$K1287,Resultados_Dic3!$D$3:$D$99980,Produccion_UO!$L$1221,Resultados_Dic3!$E$3:$E$99980,Produccion_UO!$J1287,Resultados_Dic3!$A$3:$A$99980,Produccion_UO!$H1287)*$J$1223</f>
        <v>0</v>
      </c>
      <c r="O1287" s="21">
        <f>+SUMIFS(Resultados_Dic3!J$3:J$99980,Resultados_Dic3!$F$3:$F$99980,Produccion_UO!$K1287,Resultados_Dic3!$D$3:$D$99980,Produccion_UO!$L$1221,Resultados_Dic3!$E$3:$E$99980,Produccion_UO!$J1287,Resultados_Dic3!$A$3:$A$99980,Produccion_UO!$H1287)*$J$1223</f>
        <v>0</v>
      </c>
      <c r="P1287" s="21">
        <f>+SUMIFS(Resultados_Dic3!K$3:K$99980,Resultados_Dic3!$F$3:$F$99980,Produccion_UO!$K1287,Resultados_Dic3!$D$3:$D$99980,Produccion_UO!$L$1221,Resultados_Dic3!$E$3:$E$99980,Produccion_UO!$J1287,Resultados_Dic3!$A$3:$A$99980,Produccion_UO!$H1287)*$J$1223</f>
        <v>0</v>
      </c>
      <c r="Q1287" s="21">
        <f>+SUMIFS(Resultados_Dic3!L$3:L$99980,Resultados_Dic3!$F$3:$F$99980,Produccion_UO!$K1287,Resultados_Dic3!$D$3:$D$99980,Produccion_UO!$L$1221,Resultados_Dic3!$E$3:$E$99980,Produccion_UO!$J1287,Resultados_Dic3!$A$3:$A$99980,Produccion_UO!$H1287)*$J$1223</f>
        <v>0</v>
      </c>
      <c r="R1287" s="21">
        <f>+SUMIFS(Resultados_Dic3!M$3:M$99980,Resultados_Dic3!$F$3:$F$99980,Produccion_UO!$K1287,Resultados_Dic3!$D$3:$D$99980,Produccion_UO!$L$1221,Resultados_Dic3!$E$3:$E$99980,Produccion_UO!$J1287,Resultados_Dic3!$A$3:$A$99980,Produccion_UO!$H1287)*$J$1223</f>
        <v>0</v>
      </c>
      <c r="S1287" s="21">
        <f>+SUMIFS(Resultados_Dic3!N$3:N$99980,Resultados_Dic3!$F$3:$F$99980,Produccion_UO!$K1287,Resultados_Dic3!$D$3:$D$99980,Produccion_UO!$L$1221,Resultados_Dic3!$E$3:$E$99980,Produccion_UO!$J1287,Resultados_Dic3!$A$3:$A$99980,Produccion_UO!$H1287)*$J$1223</f>
        <v>0</v>
      </c>
      <c r="T1287" s="21">
        <f>+SUMIFS(Resultados_Dic3!O$3:O$99980,Resultados_Dic3!$F$3:$F$99980,Produccion_UO!$K1287,Resultados_Dic3!$D$3:$D$99980,Produccion_UO!$L$1221,Resultados_Dic3!$E$3:$E$99980,Produccion_UO!$J1287,Resultados_Dic3!$A$3:$A$99980,Produccion_UO!$H1287)*$J$1223</f>
        <v>0</v>
      </c>
      <c r="U1287" s="21">
        <f>+SUMIFS(Resultados_Dic3!P$3:P$99980,Resultados_Dic3!$F$3:$F$99980,Produccion_UO!$K1287,Resultados_Dic3!$D$3:$D$99980,Produccion_UO!$L$1221,Resultados_Dic3!$E$3:$E$99980,Produccion_UO!$J1287,Resultados_Dic3!$A$3:$A$99980,Produccion_UO!$H1287)*$J$1223</f>
        <v>0</v>
      </c>
      <c r="V1287" s="21">
        <f>+SUMIFS(Resultados_Dic3!Q$3:Q$99980,Resultados_Dic3!$F$3:$F$99980,Produccion_UO!$K1287,Resultados_Dic3!$D$3:$D$99980,Produccion_UO!$L$1221,Resultados_Dic3!$E$3:$E$99980,Produccion_UO!$J1287,Resultados_Dic3!$A$3:$A$99980,Produccion_UO!$H1287)*$J$1223</f>
        <v>0</v>
      </c>
      <c r="W1287" s="21">
        <f>+SUMIFS(Resultados_Dic3!R$3:R$99980,Resultados_Dic3!$F$3:$F$99980,Produccion_UO!$K1287,Resultados_Dic3!$D$3:$D$99980,Produccion_UO!$L$1221,Resultados_Dic3!$E$3:$E$99980,Produccion_UO!$J1287,Resultados_Dic3!$A$3:$A$99980,Produccion_UO!$H1287)*$J$1223</f>
        <v>0</v>
      </c>
      <c r="X1287" s="21">
        <f>+SUMIFS(Resultados_Dic3!S$3:S$99980,Resultados_Dic3!$F$3:$F$99980,Produccion_UO!$K1287,Resultados_Dic3!$D$3:$D$99980,Produccion_UO!$L$1221,Resultados_Dic3!$E$3:$E$99980,Produccion_UO!$J1287,Resultados_Dic3!$A$3:$A$99980,Produccion_UO!$H1287)*$J$1223</f>
        <v>0</v>
      </c>
      <c r="Y1287" s="21">
        <f>+SUMIFS(Resultados_Dic3!T$3:T$99980,Resultados_Dic3!$F$3:$F$99980,Produccion_UO!$K1287,Resultados_Dic3!$D$3:$D$99980,Produccion_UO!$L$1221,Resultados_Dic3!$E$3:$E$99980,Produccion_UO!$J1287,Resultados_Dic3!$A$3:$A$99980,Produccion_UO!$H1287)*$J$1223</f>
        <v>0</v>
      </c>
      <c r="Z1287" s="21">
        <f>+SUMIFS(Resultados_Dic3!U$3:U$99980,Resultados_Dic3!$F$3:$F$99980,Produccion_UO!$K1287,Resultados_Dic3!$D$3:$D$99980,Produccion_UO!$L$1221,Resultados_Dic3!$E$3:$E$99980,Produccion_UO!$J1287,Resultados_Dic3!$A$3:$A$99980,Produccion_UO!$H1287)*$J$1223</f>
        <v>0</v>
      </c>
      <c r="AA1287" s="21">
        <f>+SUMIFS(Resultados_Dic3!V$3:V$99980,Resultados_Dic3!$F$3:$F$99980,Produccion_UO!$K1287,Resultados_Dic3!$D$3:$D$99980,Produccion_UO!$L$1221,Resultados_Dic3!$E$3:$E$99980,Produccion_UO!$J1287,Resultados_Dic3!$A$3:$A$99980,Produccion_UO!$H1287)*$J$1223</f>
        <v>0</v>
      </c>
      <c r="AB1287" s="21">
        <f>+SUMIFS(Resultados_Dic3!W$3:W$99980,Resultados_Dic3!$F$3:$F$99980,Produccion_UO!$K1287,Resultados_Dic3!$D$3:$D$99980,Produccion_UO!$L$1221,Resultados_Dic3!$E$3:$E$99980,Produccion_UO!$J1287,Resultados_Dic3!$A$3:$A$99980,Produccion_UO!$H1287)*$J$1223</f>
        <v>0</v>
      </c>
      <c r="AC1287" s="21">
        <f>+SUMIFS(Resultados_Dic3!X$3:X$99980,Resultados_Dic3!$F$3:$F$99980,Produccion_UO!$K1287,Resultados_Dic3!$D$3:$D$99980,Produccion_UO!$L$1221,Resultados_Dic3!$E$3:$E$99980,Produccion_UO!$J1287,Resultados_Dic3!$A$3:$A$99980,Produccion_UO!$H1287)*$J$1223</f>
        <v>0</v>
      </c>
      <c r="AD1287" s="21">
        <f>+SUMIFS(Resultados_Dic3!Y$3:Y$99980,Resultados_Dic3!$F$3:$F$99980,Produccion_UO!$K1287,Resultados_Dic3!$D$3:$D$99980,Produccion_UO!$L$1221,Resultados_Dic3!$E$3:$E$99980,Produccion_UO!$J1287,Resultados_Dic3!$A$3:$A$99980,Produccion_UO!$H1287)*$J$1223</f>
        <v>0</v>
      </c>
      <c r="AE1287" s="21">
        <f>+SUMIFS(Resultados_Dic3!Z$3:Z$99980,Resultados_Dic3!$F$3:$F$99980,Produccion_UO!$K1287,Resultados_Dic3!$D$3:$D$99980,Produccion_UO!$L$1221,Resultados_Dic3!$E$3:$E$99980,Produccion_UO!$J1287,Resultados_Dic3!$A$3:$A$99980,Produccion_UO!$H1287)*$J$1223</f>
        <v>0</v>
      </c>
      <c r="AF1287" s="21">
        <f>+SUMIFS(Resultados_Dic3!AA$3:AA$99980,Resultados_Dic3!$F$3:$F$99980,Produccion_UO!$K1287,Resultados_Dic3!$D$3:$D$99980,Produccion_UO!$L$1221,Resultados_Dic3!$E$3:$E$99980,Produccion_UO!$J1287,Resultados_Dic3!$A$3:$A$99980,Produccion_UO!$H1287)*$J$1223</f>
        <v>0</v>
      </c>
      <c r="AG1287" s="21">
        <f>+SUMIFS(Resultados_Dic3!AB$3:AB$99980,Resultados_Dic3!$F$3:$F$99980,Produccion_UO!$K1287,Resultados_Dic3!$D$3:$D$99980,Produccion_UO!$L$1221,Resultados_Dic3!$E$3:$E$99980,Produccion_UO!$J1287,Resultados_Dic3!$A$3:$A$99980,Produccion_UO!$H1287)*$J$1223</f>
        <v>0</v>
      </c>
      <c r="AH1287" s="21">
        <f>+SUMIFS(Resultados_Dic3!AC$3:AC$99980,Resultados_Dic3!$F$3:$F$99980,Produccion_UO!$K1287,Resultados_Dic3!$D$3:$D$99980,Produccion_UO!$L$1221,Resultados_Dic3!$E$3:$E$99980,Produccion_UO!$J1287,Resultados_Dic3!$A$3:$A$99980,Produccion_UO!$H1287)*$J$1223</f>
        <v>0</v>
      </c>
      <c r="AI1287" s="21">
        <f>+SUMIFS(Resultados_Dic3!AD$3:AD$99980,Resultados_Dic3!$F$3:$F$99980,Produccion_UO!$K1287,Resultados_Dic3!$D$3:$D$99980,Produccion_UO!$L$1221,Resultados_Dic3!$E$3:$E$99980,Produccion_UO!$J1287,Resultados_Dic3!$A$3:$A$99980,Produccion_UO!$H1287)*$J$1223</f>
        <v>0</v>
      </c>
      <c r="AJ1287" s="21">
        <f>+SUMIFS(Resultados_Dic3!AE$3:AE$99980,Resultados_Dic3!$F$3:$F$99980,Produccion_UO!$K1287,Resultados_Dic3!$D$3:$D$99980,Produccion_UO!$L$1221,Resultados_Dic3!$E$3:$E$99980,Produccion_UO!$J1287,Resultados_Dic3!$A$3:$A$99980,Produccion_UO!$H1287)*$J$1223</f>
        <v>0</v>
      </c>
      <c r="AK1287" s="21">
        <f>+SUMIFS(Resultados_Dic3!AF$3:AF$99980,Resultados_Dic3!$F$3:$F$99980,Produccion_UO!$K1287,Resultados_Dic3!$D$3:$D$99980,Produccion_UO!$L$1221,Resultados_Dic3!$E$3:$E$99980,Produccion_UO!$J1287,Resultados_Dic3!$A$3:$A$99980,Produccion_UO!$H1287)*$J$1223</f>
        <v>0</v>
      </c>
      <c r="AL1287" s="21">
        <f>+SUMIFS(Resultados_Dic3!AG$3:AG$99980,Resultados_Dic3!$F$3:$F$99980,Produccion_UO!$K1287,Resultados_Dic3!$D$3:$D$99980,Produccion_UO!$L$1221,Resultados_Dic3!$E$3:$E$99980,Produccion_UO!$J1287,Resultados_Dic3!$A$3:$A$99980,Produccion_UO!$H1287)*$J$1223</f>
        <v>0</v>
      </c>
      <c r="AM1287" s="21">
        <f>+SUMIFS(Resultados_Dic3!AH$3:AH$99980,Resultados_Dic3!$F$3:$F$99980,Produccion_UO!$K1287,Resultados_Dic3!$D$3:$D$99980,Produccion_UO!$L$1221,Resultados_Dic3!$E$3:$E$99980,Produccion_UO!$J1287,Resultados_Dic3!$A$3:$A$99980,Produccion_UO!$H1287)*$J$1223</f>
        <v>0</v>
      </c>
      <c r="AN1287" s="21">
        <f>+SUMIFS(Resultados_Dic3!AI$3:AI$99980,Resultados_Dic3!$F$3:$F$99980,Produccion_UO!$K1287,Resultados_Dic3!$D$3:$D$99980,Produccion_UO!$L$1221,Resultados_Dic3!$E$3:$E$99980,Produccion_UO!$J1287,Resultados_Dic3!$A$3:$A$99980,Produccion_UO!$H1287)*$J$1223</f>
        <v>0</v>
      </c>
      <c r="AO1287" s="21">
        <f>+SUMIFS(Resultados_Dic3!AJ$3:AJ$99980,Resultados_Dic3!$F$3:$F$99980,Produccion_UO!$K1287,Resultados_Dic3!$D$3:$D$99980,Produccion_UO!$L$1221,Resultados_Dic3!$E$3:$E$99980,Produccion_UO!$J1287,Resultados_Dic3!$A$3:$A$99980,Produccion_UO!$H1287)*$J$1223</f>
        <v>0</v>
      </c>
      <c r="AP1287" s="21">
        <f>+SUMIFS(Resultados_Dic3!AK$3:AK$99980,Resultados_Dic3!$F$3:$F$99980,Produccion_UO!$K1287,Resultados_Dic3!$D$3:$D$99980,Produccion_UO!$L$1221,Resultados_Dic3!$E$3:$E$99980,Produccion_UO!$J1287,Resultados_Dic3!$A$3:$A$99980,Produccion_UO!$H1287)*$J$1223</f>
        <v>0</v>
      </c>
      <c r="AQ1287" s="21">
        <f>+SUMIFS(Resultados_Dic3!AL$3:AL$99980,Resultados_Dic3!$F$3:$F$99980,Produccion_UO!$K1287,Resultados_Dic3!$D$3:$D$99980,Produccion_UO!$L$1221,Resultados_Dic3!$E$3:$E$99980,Produccion_UO!$J1287,Resultados_Dic3!$A$3:$A$99980,Produccion_UO!$H1287)*$J$1223</f>
        <v>0</v>
      </c>
      <c r="AR1287" s="21">
        <f>+SUMIFS(Resultados_Dic3!AM$3:AM$99980,Resultados_Dic3!$F$3:$F$99980,Produccion_UO!$K1287,Resultados_Dic3!$D$3:$D$99980,Produccion_UO!$L$1221,Resultados_Dic3!$E$3:$E$99980,Produccion_UO!$J1287,Resultados_Dic3!$A$3:$A$99980,Produccion_UO!$H1287)*$J$1223</f>
        <v>0</v>
      </c>
    </row>
    <row r="1288" spans="6:44" x14ac:dyDescent="0.25">
      <c r="H1288" s="17" t="str">
        <f t="shared" si="639"/>
        <v>DIC5</v>
      </c>
      <c r="I1288" s="24"/>
      <c r="J1288" s="24" t="s">
        <v>89</v>
      </c>
      <c r="K1288" s="359" t="s">
        <v>163</v>
      </c>
      <c r="L1288" s="341" t="s">
        <v>877</v>
      </c>
      <c r="M1288" s="21">
        <f>+SUMIFS(Resultados_Dic3!H$3:H$99980,Resultados_Dic3!$F$3:$F$99980,Produccion_UO!$K1288,Resultados_Dic3!$D$3:$D$99980,Produccion_UO!$L$1221,Resultados_Dic3!$E$3:$E$99980,Produccion_UO!$J1288,Resultados_Dic3!$A$3:$A$99980,Produccion_UO!$H1288)*$J$1223</f>
        <v>0.22911082150304199</v>
      </c>
      <c r="N1288" s="21">
        <f>+SUMIFS(Resultados_Dic3!I$3:I$99980,Resultados_Dic3!$F$3:$F$99980,Produccion_UO!$K1288,Resultados_Dic3!$D$3:$D$99980,Produccion_UO!$L$1221,Resultados_Dic3!$E$3:$E$99980,Produccion_UO!$J1288,Resultados_Dic3!$A$3:$A$99980,Produccion_UO!$H1288)*$J$1223</f>
        <v>0.221484395500193</v>
      </c>
      <c r="O1288" s="21">
        <f>+SUMIFS(Resultados_Dic3!J$3:J$99980,Resultados_Dic3!$F$3:$F$99980,Produccion_UO!$K1288,Resultados_Dic3!$D$3:$D$99980,Produccion_UO!$L$1221,Resultados_Dic3!$E$3:$E$99980,Produccion_UO!$J1288,Resultados_Dic3!$A$3:$A$99980,Produccion_UO!$H1288)*$J$1223</f>
        <v>0.199200953959007</v>
      </c>
      <c r="P1288" s="21">
        <f>+SUMIFS(Resultados_Dic3!K$3:K$99980,Resultados_Dic3!$F$3:$F$99980,Produccion_UO!$K1288,Resultados_Dic3!$D$3:$D$99980,Produccion_UO!$L$1221,Resultados_Dic3!$E$3:$E$99980,Produccion_UO!$J1288,Resultados_Dic3!$A$3:$A$99980,Produccion_UO!$H1288)*$J$1223</f>
        <v>0.197488333347039</v>
      </c>
      <c r="Q1288" s="21">
        <f>+SUMIFS(Resultados_Dic3!L$3:L$99980,Resultados_Dic3!$F$3:$F$99980,Produccion_UO!$K1288,Resultados_Dic3!$D$3:$D$99980,Produccion_UO!$L$1221,Resultados_Dic3!$E$3:$E$99980,Produccion_UO!$J1288,Resultados_Dic3!$A$3:$A$99980,Produccion_UO!$H1288)*$J$1223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R1288" s="21">
        <f>+SUMIFS(Resultados_Dic3!M$3:M$99980,Resultados_Dic3!$F$3:$F$99980,Produccion_UO!$K1288,Resultados_Dic3!$D$3:$D$99980,Produccion_UO!$L$1221,Resultados_Dic3!$E$3:$E$99980,Produccion_UO!$J1288,Resultados_Dic3!$A$3:$A$99980,Produccion_UO!$H1288)*$J$1223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S1288" s="21">
        <f>+SUMIFS(Resultados_Dic3!N$3:N$99980,Resultados_Dic3!$F$3:$F$99980,Produccion_UO!$K1288,Resultados_Dic3!$D$3:$D$99980,Produccion_UO!$L$1221,Resultados_Dic3!$E$3:$E$99980,Produccion_UO!$J1288,Resultados_Dic3!$A$3:$A$99980,Produccion_UO!$H1288)*$J$1223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T1288" s="21">
        <f>+SUMIFS(Resultados_Dic3!O$3:O$99980,Resultados_Dic3!$F$3:$F$99980,Produccion_UO!$K1288,Resultados_Dic3!$D$3:$D$99980,Produccion_UO!$L$1221,Resultados_Dic3!$E$3:$E$99980,Produccion_UO!$J1288,Resultados_Dic3!$A$3:$A$99980,Produccion_UO!$H1288)*$J$1223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U1288" s="21">
        <f>+SUMIFS(Resultados_Dic3!P$3:P$99980,Resultados_Dic3!$F$3:$F$99980,Produccion_UO!$K1288,Resultados_Dic3!$D$3:$D$99980,Produccion_UO!$L$1221,Resultados_Dic3!$E$3:$E$99980,Produccion_UO!$J1288,Resultados_Dic3!$A$3:$A$99980,Produccion_UO!$H1288)*$J$1223</f>
        <v>3.3975901395559602E-2</v>
      </c>
      <c r="V1288" s="21">
        <f>+SUMIFS(Resultados_Dic3!Q$3:Q$99980,Resultados_Dic3!$F$3:$F$99980,Produccion_UO!$K1288,Resultados_Dic3!$D$3:$D$99980,Produccion_UO!$L$1221,Resultados_Dic3!$E$3:$E$99980,Produccion_UO!$J1288,Resultados_Dic3!$A$3:$A$99980,Produccion_UO!$H1288)*$J$1223</f>
        <v>1.1609930426370201E-2</v>
      </c>
      <c r="W1288" s="21">
        <f>+SUMIFS(Resultados_Dic3!R$3:R$99980,Resultados_Dic3!$F$3:$F$99980,Produccion_UO!$K1288,Resultados_Dic3!$D$3:$D$99980,Produccion_UO!$L$1221,Resultados_Dic3!$E$3:$E$99980,Produccion_UO!$J1288,Resultados_Dic3!$A$3:$A$99980,Produccion_UO!$H1288)*$J$1223</f>
        <v>5.8137696993043903E-3</v>
      </c>
      <c r="X1288" s="21">
        <f>+SUMIFS(Resultados_Dic3!S$3:S$99980,Resultados_Dic3!$F$3:$F$99980,Produccion_UO!$K1288,Resultados_Dic3!$D$3:$D$99980,Produccion_UO!$L$1221,Resultados_Dic3!$E$3:$E$99980,Produccion_UO!$J1288,Resultados_Dic3!$A$3:$A$99980,Produccion_UO!$H1288)*$J$1223</f>
        <v>0</v>
      </c>
      <c r="Y1288" s="21">
        <f>+SUMIFS(Resultados_Dic3!T$3:T$99980,Resultados_Dic3!$F$3:$F$99980,Produccion_UO!$K1288,Resultados_Dic3!$D$3:$D$99980,Produccion_UO!$L$1221,Resultados_Dic3!$E$3:$E$99980,Produccion_UO!$J1288,Resultados_Dic3!$A$3:$A$99980,Produccion_UO!$H1288)*$J$1223</f>
        <v>0</v>
      </c>
      <c r="Z1288" s="21">
        <f>+SUMIFS(Resultados_Dic3!U$3:U$99980,Resultados_Dic3!$F$3:$F$99980,Produccion_UO!$K1288,Resultados_Dic3!$D$3:$D$99980,Produccion_UO!$L$1221,Resultados_Dic3!$E$3:$E$99980,Produccion_UO!$J1288,Resultados_Dic3!$A$3:$A$99980,Produccion_UO!$H1288)*$J$1223</f>
        <v>0</v>
      </c>
      <c r="AA1288" s="21">
        <f>+SUMIFS(Resultados_Dic3!V$3:V$99980,Resultados_Dic3!$F$3:$F$99980,Produccion_UO!$K1288,Resultados_Dic3!$D$3:$D$99980,Produccion_UO!$L$1221,Resultados_Dic3!$E$3:$E$99980,Produccion_UO!$J1288,Resultados_Dic3!$A$3:$A$99980,Produccion_UO!$H1288)*$J$1223</f>
        <v>0</v>
      </c>
      <c r="AB1288" s="21">
        <f>+SUMIFS(Resultados_Dic3!W$3:W$99980,Resultados_Dic3!$F$3:$F$99980,Produccion_UO!$K1288,Resultados_Dic3!$D$3:$D$99980,Produccion_UO!$L$1221,Resultados_Dic3!$E$3:$E$99980,Produccion_UO!$J1288,Resultados_Dic3!$A$3:$A$99980,Produccion_UO!$H1288)*$J$1223</f>
        <v>0</v>
      </c>
      <c r="AC1288" s="21">
        <f>+SUMIFS(Resultados_Dic3!X$3:X$99980,Resultados_Dic3!$F$3:$F$99980,Produccion_UO!$K1288,Resultados_Dic3!$D$3:$D$99980,Produccion_UO!$L$1221,Resultados_Dic3!$E$3:$E$99980,Produccion_UO!$J1288,Resultados_Dic3!$A$3:$A$99980,Produccion_UO!$H1288)*$J$1223</f>
        <v>0</v>
      </c>
      <c r="AD1288" s="21">
        <f>+SUMIFS(Resultados_Dic3!Y$3:Y$99980,Resultados_Dic3!$F$3:$F$99980,Produccion_UO!$K1288,Resultados_Dic3!$D$3:$D$99980,Produccion_UO!$L$1221,Resultados_Dic3!$E$3:$E$99980,Produccion_UO!$J1288,Resultados_Dic3!$A$3:$A$99980,Produccion_UO!$H1288)*$J$1223</f>
        <v>0</v>
      </c>
      <c r="AE1288" s="21">
        <f>+SUMIFS(Resultados_Dic3!Z$3:Z$99980,Resultados_Dic3!$F$3:$F$99980,Produccion_UO!$K1288,Resultados_Dic3!$D$3:$D$99980,Produccion_UO!$L$1221,Resultados_Dic3!$E$3:$E$99980,Produccion_UO!$J1288,Resultados_Dic3!$A$3:$A$99980,Produccion_UO!$H1288)*$J$1223</f>
        <v>0</v>
      </c>
      <c r="AF1288" s="21">
        <f>+SUMIFS(Resultados_Dic3!AA$3:AA$99980,Resultados_Dic3!$F$3:$F$99980,Produccion_UO!$K1288,Resultados_Dic3!$D$3:$D$99980,Produccion_UO!$L$1221,Resultados_Dic3!$E$3:$E$99980,Produccion_UO!$J1288,Resultados_Dic3!$A$3:$A$99980,Produccion_UO!$H1288)*$J$1223</f>
        <v>0</v>
      </c>
      <c r="AG1288" s="21">
        <f>+SUMIFS(Resultados_Dic3!AB$3:AB$99980,Resultados_Dic3!$F$3:$F$99980,Produccion_UO!$K1288,Resultados_Dic3!$D$3:$D$99980,Produccion_UO!$L$1221,Resultados_Dic3!$E$3:$E$99980,Produccion_UO!$J1288,Resultados_Dic3!$A$3:$A$99980,Produccion_UO!$H1288)*$J$1223</f>
        <v>0</v>
      </c>
      <c r="AH1288" s="21">
        <f>+SUMIFS(Resultados_Dic3!AC$3:AC$99980,Resultados_Dic3!$F$3:$F$99980,Produccion_UO!$K1288,Resultados_Dic3!$D$3:$D$99980,Produccion_UO!$L$1221,Resultados_Dic3!$E$3:$E$99980,Produccion_UO!$J1288,Resultados_Dic3!$A$3:$A$99980,Produccion_UO!$H1288)*$J$1223</f>
        <v>0</v>
      </c>
      <c r="AI1288" s="21">
        <f>+SUMIFS(Resultados_Dic3!AD$3:AD$99980,Resultados_Dic3!$F$3:$F$99980,Produccion_UO!$K1288,Resultados_Dic3!$D$3:$D$99980,Produccion_UO!$L$1221,Resultados_Dic3!$E$3:$E$99980,Produccion_UO!$J1288,Resultados_Dic3!$A$3:$A$99980,Produccion_UO!$H1288)*$J$1223</f>
        <v>0</v>
      </c>
      <c r="AJ1288" s="21">
        <f>+SUMIFS(Resultados_Dic3!AE$3:AE$99980,Resultados_Dic3!$F$3:$F$99980,Produccion_UO!$K1288,Resultados_Dic3!$D$3:$D$99980,Produccion_UO!$L$1221,Resultados_Dic3!$E$3:$E$99980,Produccion_UO!$J1288,Resultados_Dic3!$A$3:$A$99980,Produccion_UO!$H1288)*$J$1223</f>
        <v>0</v>
      </c>
      <c r="AK1288" s="21">
        <f>+SUMIFS(Resultados_Dic3!AF$3:AF$99980,Resultados_Dic3!$F$3:$F$99980,Produccion_UO!$K1288,Resultados_Dic3!$D$3:$D$99980,Produccion_UO!$L$1221,Resultados_Dic3!$E$3:$E$99980,Produccion_UO!$J1288,Resultados_Dic3!$A$3:$A$99980,Produccion_UO!$H1288)*$J$1223</f>
        <v>0</v>
      </c>
      <c r="AL1288" s="21">
        <f>+SUMIFS(Resultados_Dic3!AG$3:AG$99980,Resultados_Dic3!$F$3:$F$99980,Produccion_UO!$K1288,Resultados_Dic3!$D$3:$D$99980,Produccion_UO!$L$1221,Resultados_Dic3!$E$3:$E$99980,Produccion_UO!$J1288,Resultados_Dic3!$A$3:$A$99980,Produccion_UO!$H1288)*$J$1223</f>
        <v>0</v>
      </c>
      <c r="AM1288" s="21">
        <f>+SUMIFS(Resultados_Dic3!AH$3:AH$99980,Resultados_Dic3!$F$3:$F$99980,Produccion_UO!$K1288,Resultados_Dic3!$D$3:$D$99980,Produccion_UO!$L$1221,Resultados_Dic3!$E$3:$E$99980,Produccion_UO!$J1288,Resultados_Dic3!$A$3:$A$99980,Produccion_UO!$H1288)*$J$1223</f>
        <v>0</v>
      </c>
      <c r="AN1288" s="21">
        <f>+SUMIFS(Resultados_Dic3!AI$3:AI$99980,Resultados_Dic3!$F$3:$F$99980,Produccion_UO!$K1288,Resultados_Dic3!$D$3:$D$99980,Produccion_UO!$L$1221,Resultados_Dic3!$E$3:$E$99980,Produccion_UO!$J1288,Resultados_Dic3!$A$3:$A$99980,Produccion_UO!$H1288)*$J$1223</f>
        <v>0</v>
      </c>
      <c r="AO1288" s="21">
        <f>+SUMIFS(Resultados_Dic3!AJ$3:AJ$99980,Resultados_Dic3!$F$3:$F$99980,Produccion_UO!$K1288,Resultados_Dic3!$D$3:$D$99980,Produccion_UO!$L$1221,Resultados_Dic3!$E$3:$E$99980,Produccion_UO!$J1288,Resultados_Dic3!$A$3:$A$99980,Produccion_UO!$H1288)*$J$1223</f>
        <v>0</v>
      </c>
      <c r="AP1288" s="21">
        <f>+SUMIFS(Resultados_Dic3!AK$3:AK$99980,Resultados_Dic3!$F$3:$F$99980,Produccion_UO!$K1288,Resultados_Dic3!$D$3:$D$99980,Produccion_UO!$L$1221,Resultados_Dic3!$E$3:$E$99980,Produccion_UO!$J1288,Resultados_Dic3!$A$3:$A$99980,Produccion_UO!$H1288)*$J$1223</f>
        <v>0</v>
      </c>
      <c r="AQ1288" s="21">
        <f>+SUMIFS(Resultados_Dic3!AL$3:AL$99980,Resultados_Dic3!$F$3:$F$99980,Produccion_UO!$K1288,Resultados_Dic3!$D$3:$D$99980,Produccion_UO!$L$1221,Resultados_Dic3!$E$3:$E$99980,Produccion_UO!$J1288,Resultados_Dic3!$A$3:$A$99980,Produccion_UO!$H1288)*$J$1223</f>
        <v>0</v>
      </c>
      <c r="AR1288" s="21">
        <f>+SUMIFS(Resultados_Dic3!AM$3:AM$99980,Resultados_Dic3!$F$3:$F$99980,Produccion_UO!$K1288,Resultados_Dic3!$D$3:$D$99980,Produccion_UO!$L$1221,Resultados_Dic3!$E$3:$E$99980,Produccion_UO!$J1288,Resultados_Dic3!$A$3:$A$99980,Produccion_UO!$H1288)*$J$1223</f>
        <v>0</v>
      </c>
    </row>
    <row r="1289" spans="6:44" x14ac:dyDescent="0.25">
      <c r="H1289" s="17" t="str">
        <f t="shared" si="639"/>
        <v>DIC5</v>
      </c>
      <c r="I1289" s="24"/>
      <c r="J1289" s="24">
        <v>1</v>
      </c>
      <c r="K1289" s="342"/>
      <c r="L1289" s="343" t="s">
        <v>860</v>
      </c>
      <c r="M1289" s="344">
        <f>+M1284+M1283</f>
        <v>6.613188132279392</v>
      </c>
      <c r="N1289" s="344">
        <f t="shared" ref="N1289:AR1289" si="671">+N1284+N1283</f>
        <v>4.1820536426374995</v>
      </c>
      <c r="O1289" s="344">
        <f t="shared" si="671"/>
        <v>3.8043556972264403</v>
      </c>
      <c r="P1289" s="344">
        <f t="shared" si="671"/>
        <v>3.77532726886571</v>
      </c>
      <c r="Q1289" s="344">
        <f t="shared" si="671"/>
        <v>2.26994637599616</v>
      </c>
      <c r="R1289" s="344">
        <f t="shared" si="671"/>
        <v>2.26994637599616</v>
      </c>
      <c r="S1289" s="344">
        <f t="shared" si="671"/>
        <v>2.26994637599616</v>
      </c>
      <c r="T1289" s="344">
        <f t="shared" si="671"/>
        <v>2.26994637599616</v>
      </c>
      <c r="U1289" s="344">
        <f t="shared" si="671"/>
        <v>0.79408888156376101</v>
      </c>
      <c r="V1289" s="344">
        <f t="shared" si="671"/>
        <v>0.196784992134207</v>
      </c>
      <c r="W1289" s="344">
        <f t="shared" si="671"/>
        <v>9.8541729582559398E-2</v>
      </c>
      <c r="X1289" s="344">
        <f t="shared" si="671"/>
        <v>0</v>
      </c>
      <c r="Y1289" s="344">
        <f t="shared" si="671"/>
        <v>0</v>
      </c>
      <c r="Z1289" s="344">
        <f t="shared" si="671"/>
        <v>0</v>
      </c>
      <c r="AA1289" s="344">
        <f t="shared" si="671"/>
        <v>0</v>
      </c>
      <c r="AB1289" s="344">
        <f t="shared" si="671"/>
        <v>0</v>
      </c>
      <c r="AC1289" s="344">
        <f t="shared" si="671"/>
        <v>0</v>
      </c>
      <c r="AD1289" s="344">
        <f t="shared" si="671"/>
        <v>0</v>
      </c>
      <c r="AE1289" s="344">
        <f t="shared" si="671"/>
        <v>0</v>
      </c>
      <c r="AF1289" s="344">
        <f t="shared" si="671"/>
        <v>0</v>
      </c>
      <c r="AG1289" s="344">
        <f t="shared" si="671"/>
        <v>0</v>
      </c>
      <c r="AH1289" s="344">
        <f t="shared" si="671"/>
        <v>0</v>
      </c>
      <c r="AI1289" s="344">
        <f t="shared" si="671"/>
        <v>0</v>
      </c>
      <c r="AJ1289" s="344">
        <f t="shared" si="671"/>
        <v>0</v>
      </c>
      <c r="AK1289" s="344">
        <f t="shared" si="671"/>
        <v>0</v>
      </c>
      <c r="AL1289" s="344">
        <f t="shared" si="671"/>
        <v>0</v>
      </c>
      <c r="AM1289" s="344">
        <f t="shared" si="671"/>
        <v>0</v>
      </c>
      <c r="AN1289" s="344">
        <f t="shared" si="671"/>
        <v>0</v>
      </c>
      <c r="AO1289" s="344">
        <f t="shared" si="671"/>
        <v>0</v>
      </c>
      <c r="AP1289" s="344">
        <f t="shared" si="671"/>
        <v>0</v>
      </c>
      <c r="AQ1289" s="344">
        <f t="shared" si="671"/>
        <v>0</v>
      </c>
      <c r="AR1289" s="344">
        <f t="shared" si="671"/>
        <v>0</v>
      </c>
    </row>
    <row r="1290" spans="6:44" x14ac:dyDescent="0.25">
      <c r="H1290" s="17" t="str">
        <f t="shared" si="639"/>
        <v>DIC5</v>
      </c>
      <c r="I1290" s="24"/>
      <c r="J1290" s="24"/>
      <c r="K1290" s="359"/>
      <c r="L1290" s="230" t="s">
        <v>835</v>
      </c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</row>
    <row r="1291" spans="6:44" x14ac:dyDescent="0.25">
      <c r="H1291" s="17" t="str">
        <f t="shared" si="639"/>
        <v>DIC5</v>
      </c>
      <c r="I1291" s="24"/>
      <c r="J1291" s="24" t="s">
        <v>73</v>
      </c>
      <c r="K1291" s="359" t="s">
        <v>211</v>
      </c>
      <c r="L1291" s="316" t="s">
        <v>750</v>
      </c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</row>
    <row r="1292" spans="6:44" x14ac:dyDescent="0.25">
      <c r="H1292" s="17" t="str">
        <f t="shared" si="639"/>
        <v>DIC5</v>
      </c>
      <c r="I1292" s="24"/>
      <c r="J1292" s="24" t="s">
        <v>73</v>
      </c>
      <c r="K1292" s="359" t="s">
        <v>469</v>
      </c>
      <c r="L1292" s="316" t="s">
        <v>746</v>
      </c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</row>
    <row r="1293" spans="6:44" x14ac:dyDescent="0.25">
      <c r="H1293" s="17" t="str">
        <f t="shared" si="639"/>
        <v>DIC5</v>
      </c>
      <c r="I1293" s="24"/>
      <c r="J1293" s="24" t="s">
        <v>73</v>
      </c>
      <c r="K1293" s="359" t="s">
        <v>215</v>
      </c>
      <c r="L1293" s="316" t="s">
        <v>794</v>
      </c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</row>
    <row r="1294" spans="6:44" x14ac:dyDescent="0.25">
      <c r="H1294" s="17" t="str">
        <f t="shared" si="639"/>
        <v>DIC5</v>
      </c>
      <c r="I1294" s="24"/>
      <c r="J1294" s="24" t="s">
        <v>73</v>
      </c>
      <c r="K1294" s="352" t="s">
        <v>472</v>
      </c>
      <c r="L1294" s="341" t="s">
        <v>43</v>
      </c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</row>
    <row r="1295" spans="6:44" x14ac:dyDescent="0.25">
      <c r="H1295" s="17" t="str">
        <f t="shared" si="639"/>
        <v>DIC5</v>
      </c>
      <c r="I1295" s="24"/>
      <c r="J1295" s="24" t="s">
        <v>73</v>
      </c>
      <c r="K1295" s="359" t="s">
        <v>230</v>
      </c>
      <c r="L1295" s="230" t="s">
        <v>832</v>
      </c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</row>
    <row r="1296" spans="6:44" x14ac:dyDescent="0.25">
      <c r="I1296" s="24"/>
      <c r="J1296" s="24"/>
      <c r="K1296" s="342"/>
      <c r="L1296" s="302" t="s">
        <v>861</v>
      </c>
      <c r="M1296" s="344">
        <f>+M1290+M1295</f>
        <v>0</v>
      </c>
      <c r="N1296" s="344">
        <f t="shared" ref="N1296" si="672">+N1290+N1295</f>
        <v>0</v>
      </c>
      <c r="O1296" s="344">
        <f t="shared" ref="O1296" si="673">+O1290+O1295</f>
        <v>0</v>
      </c>
      <c r="P1296" s="344">
        <f t="shared" ref="P1296" si="674">+P1290+P1295</f>
        <v>0</v>
      </c>
      <c r="Q1296" s="344">
        <f t="shared" ref="Q1296" si="675">+Q1290+Q1295</f>
        <v>0</v>
      </c>
      <c r="R1296" s="344">
        <f t="shared" ref="R1296" si="676">+R1290+R1295</f>
        <v>0</v>
      </c>
      <c r="S1296" s="344">
        <f t="shared" ref="S1296" si="677">+S1290+S1295</f>
        <v>0</v>
      </c>
      <c r="T1296" s="344">
        <f t="shared" ref="T1296" si="678">+T1290+T1295</f>
        <v>0</v>
      </c>
      <c r="U1296" s="344">
        <f t="shared" ref="U1296" si="679">+U1290+U1295</f>
        <v>0</v>
      </c>
      <c r="V1296" s="344">
        <f t="shared" ref="V1296" si="680">+V1290+V1295</f>
        <v>0</v>
      </c>
      <c r="W1296" s="344">
        <f t="shared" ref="W1296" si="681">+W1290+W1295</f>
        <v>0</v>
      </c>
      <c r="X1296" s="344">
        <f t="shared" ref="X1296" si="682">+X1290+X1295</f>
        <v>0</v>
      </c>
      <c r="Y1296" s="344">
        <f t="shared" ref="Y1296" si="683">+Y1290+Y1295</f>
        <v>0</v>
      </c>
      <c r="Z1296" s="344">
        <f t="shared" ref="Z1296" si="684">+Z1290+Z1295</f>
        <v>0</v>
      </c>
      <c r="AA1296" s="344">
        <f t="shared" ref="AA1296" si="685">+AA1290+AA1295</f>
        <v>0</v>
      </c>
      <c r="AB1296" s="344">
        <f t="shared" ref="AB1296" si="686">+AB1290+AB1295</f>
        <v>0</v>
      </c>
      <c r="AC1296" s="344">
        <f t="shared" ref="AC1296" si="687">+AC1290+AC1295</f>
        <v>0</v>
      </c>
      <c r="AD1296" s="344">
        <f t="shared" ref="AD1296" si="688">+AD1290+AD1295</f>
        <v>0</v>
      </c>
      <c r="AE1296" s="344">
        <f t="shared" ref="AE1296" si="689">+AE1290+AE1295</f>
        <v>0</v>
      </c>
      <c r="AF1296" s="344">
        <f t="shared" ref="AF1296" si="690">+AF1290+AF1295</f>
        <v>0</v>
      </c>
      <c r="AG1296" s="344">
        <f t="shared" ref="AG1296" si="691">+AG1290+AG1295</f>
        <v>0</v>
      </c>
      <c r="AH1296" s="344">
        <f t="shared" ref="AH1296" si="692">+AH1290+AH1295</f>
        <v>0</v>
      </c>
      <c r="AI1296" s="344">
        <f t="shared" ref="AI1296" si="693">+AI1290+AI1295</f>
        <v>0</v>
      </c>
      <c r="AJ1296" s="344">
        <f t="shared" ref="AJ1296" si="694">+AJ1290+AJ1295</f>
        <v>0</v>
      </c>
      <c r="AK1296" s="344">
        <f t="shared" ref="AK1296" si="695">+AK1290+AK1295</f>
        <v>0</v>
      </c>
      <c r="AL1296" s="344">
        <f t="shared" ref="AL1296" si="696">+AL1290+AL1295</f>
        <v>0</v>
      </c>
      <c r="AM1296" s="344">
        <f t="shared" ref="AM1296" si="697">+AM1290+AM1295</f>
        <v>0</v>
      </c>
      <c r="AN1296" s="344">
        <f t="shared" ref="AN1296" si="698">+AN1290+AN1295</f>
        <v>0</v>
      </c>
      <c r="AO1296" s="344">
        <f t="shared" ref="AO1296" si="699">+AO1290+AO1295</f>
        <v>0</v>
      </c>
      <c r="AP1296" s="344">
        <f t="shared" ref="AP1296" si="700">+AP1290+AP1295</f>
        <v>0</v>
      </c>
      <c r="AQ1296" s="344">
        <f t="shared" ref="AQ1296" si="701">+AQ1290+AQ1295</f>
        <v>0</v>
      </c>
      <c r="AR1296" s="344">
        <f t="shared" ref="AR1296" si="702">+AR1290+AR1295</f>
        <v>0</v>
      </c>
    </row>
    <row r="1297" spans="8:44" x14ac:dyDescent="0.25">
      <c r="H1297" s="17" t="str">
        <f t="shared" si="639"/>
        <v>DIC5</v>
      </c>
      <c r="I1297" s="24"/>
      <c r="J1297" s="24"/>
      <c r="K1297" s="359"/>
      <c r="L1297" s="230" t="s">
        <v>831</v>
      </c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</row>
    <row r="1298" spans="8:44" x14ac:dyDescent="0.25">
      <c r="H1298" s="17" t="str">
        <f t="shared" si="639"/>
        <v>DIC5</v>
      </c>
      <c r="I1298" s="24"/>
      <c r="J1298" s="24" t="s">
        <v>79</v>
      </c>
      <c r="K1298" s="359" t="s">
        <v>202</v>
      </c>
      <c r="L1298" s="316" t="s">
        <v>750</v>
      </c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</row>
    <row r="1299" spans="8:44" x14ac:dyDescent="0.25">
      <c r="H1299" s="17" t="str">
        <f t="shared" si="639"/>
        <v>DIC5</v>
      </c>
      <c r="I1299" s="24"/>
      <c r="J1299" s="24" t="s">
        <v>79</v>
      </c>
      <c r="K1299" s="359" t="s">
        <v>454</v>
      </c>
      <c r="L1299" s="316" t="s">
        <v>746</v>
      </c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</row>
    <row r="1300" spans="8:44" x14ac:dyDescent="0.25">
      <c r="H1300" s="17" t="str">
        <f t="shared" si="639"/>
        <v>DIC5</v>
      </c>
      <c r="I1300" s="24"/>
      <c r="J1300" s="24" t="s">
        <v>79</v>
      </c>
      <c r="K1300" s="359" t="s">
        <v>206</v>
      </c>
      <c r="L1300" s="316" t="s">
        <v>794</v>
      </c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</row>
    <row r="1301" spans="8:44" x14ac:dyDescent="0.25">
      <c r="I1301" s="24"/>
      <c r="J1301" s="24"/>
      <c r="K1301" s="359"/>
      <c r="L1301" s="305" t="s">
        <v>862</v>
      </c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</row>
    <row r="1302" spans="8:44" x14ac:dyDescent="0.25">
      <c r="H1302" s="17" t="str">
        <f t="shared" si="639"/>
        <v>DIC5</v>
      </c>
      <c r="I1302" s="24"/>
      <c r="J1302" s="24" t="s">
        <v>89</v>
      </c>
      <c r="K1302" s="359" t="s">
        <v>234</v>
      </c>
      <c r="L1302" s="341" t="s">
        <v>834</v>
      </c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</row>
    <row r="1303" spans="8:44" x14ac:dyDescent="0.25">
      <c r="H1303" s="17" t="str">
        <f t="shared" si="639"/>
        <v>DIC5</v>
      </c>
      <c r="I1303" s="24"/>
      <c r="J1303" s="24" t="s">
        <v>85</v>
      </c>
      <c r="K1303" s="359" t="s">
        <v>232</v>
      </c>
      <c r="L1303" s="341" t="s">
        <v>833</v>
      </c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</row>
    <row r="1304" spans="8:44" x14ac:dyDescent="0.25">
      <c r="H1304" s="17" t="str">
        <f t="shared" si="639"/>
        <v>DIC5</v>
      </c>
      <c r="I1304" s="24"/>
      <c r="J1304" s="24"/>
      <c r="K1304" s="342"/>
      <c r="L1304" s="302" t="s">
        <v>863</v>
      </c>
      <c r="M1304" s="344">
        <f>+M1301+M1297</f>
        <v>0</v>
      </c>
      <c r="N1304" s="344">
        <f t="shared" ref="N1304:AR1304" si="703">+N1301+N1297</f>
        <v>0</v>
      </c>
      <c r="O1304" s="344">
        <f t="shared" si="703"/>
        <v>0</v>
      </c>
      <c r="P1304" s="344">
        <f t="shared" si="703"/>
        <v>0</v>
      </c>
      <c r="Q1304" s="344">
        <f t="shared" si="703"/>
        <v>0</v>
      </c>
      <c r="R1304" s="344">
        <f t="shared" si="703"/>
        <v>0</v>
      </c>
      <c r="S1304" s="344">
        <f t="shared" si="703"/>
        <v>0</v>
      </c>
      <c r="T1304" s="344">
        <f t="shared" si="703"/>
        <v>0</v>
      </c>
      <c r="U1304" s="344">
        <f t="shared" si="703"/>
        <v>0</v>
      </c>
      <c r="V1304" s="344">
        <f t="shared" si="703"/>
        <v>0</v>
      </c>
      <c r="W1304" s="344">
        <f t="shared" si="703"/>
        <v>0</v>
      </c>
      <c r="X1304" s="344">
        <f t="shared" si="703"/>
        <v>0</v>
      </c>
      <c r="Y1304" s="344">
        <f t="shared" si="703"/>
        <v>0</v>
      </c>
      <c r="Z1304" s="344">
        <f t="shared" si="703"/>
        <v>0</v>
      </c>
      <c r="AA1304" s="344">
        <f t="shared" si="703"/>
        <v>0</v>
      </c>
      <c r="AB1304" s="344">
        <f t="shared" si="703"/>
        <v>0</v>
      </c>
      <c r="AC1304" s="344">
        <f t="shared" si="703"/>
        <v>0</v>
      </c>
      <c r="AD1304" s="344">
        <f t="shared" si="703"/>
        <v>0</v>
      </c>
      <c r="AE1304" s="344">
        <f t="shared" si="703"/>
        <v>0</v>
      </c>
      <c r="AF1304" s="344">
        <f t="shared" si="703"/>
        <v>0</v>
      </c>
      <c r="AG1304" s="344">
        <f t="shared" si="703"/>
        <v>0</v>
      </c>
      <c r="AH1304" s="344">
        <f t="shared" si="703"/>
        <v>0</v>
      </c>
      <c r="AI1304" s="344">
        <f t="shared" si="703"/>
        <v>0</v>
      </c>
      <c r="AJ1304" s="344">
        <f t="shared" si="703"/>
        <v>0</v>
      </c>
      <c r="AK1304" s="344">
        <f t="shared" si="703"/>
        <v>0</v>
      </c>
      <c r="AL1304" s="344">
        <f t="shared" si="703"/>
        <v>0</v>
      </c>
      <c r="AM1304" s="344">
        <f t="shared" si="703"/>
        <v>0</v>
      </c>
      <c r="AN1304" s="344">
        <f t="shared" si="703"/>
        <v>0</v>
      </c>
      <c r="AO1304" s="344">
        <f t="shared" si="703"/>
        <v>0</v>
      </c>
      <c r="AP1304" s="344">
        <f t="shared" si="703"/>
        <v>0</v>
      </c>
      <c r="AQ1304" s="344">
        <f t="shared" si="703"/>
        <v>0</v>
      </c>
      <c r="AR1304" s="344">
        <f t="shared" si="703"/>
        <v>0</v>
      </c>
    </row>
    <row r="1305" spans="8:44" x14ac:dyDescent="0.25">
      <c r="H1305" s="17" t="str">
        <f t="shared" si="639"/>
        <v>DIC5</v>
      </c>
      <c r="I1305" s="24"/>
      <c r="J1305" s="24"/>
      <c r="K1305" s="342"/>
      <c r="L1305" s="302" t="s">
        <v>864</v>
      </c>
      <c r="M1305" s="21">
        <f>+M1304+M1296</f>
        <v>0</v>
      </c>
      <c r="N1305" s="21">
        <f t="shared" ref="N1305" si="704">+N1304+N1296</f>
        <v>0</v>
      </c>
      <c r="O1305" s="21">
        <f t="shared" ref="O1305" si="705">+O1304+O1296</f>
        <v>0</v>
      </c>
      <c r="P1305" s="21">
        <f t="shared" ref="P1305" si="706">+P1304+P1296</f>
        <v>0</v>
      </c>
      <c r="Q1305" s="21">
        <f t="shared" ref="Q1305" si="707">+Q1304+Q1296</f>
        <v>0</v>
      </c>
      <c r="R1305" s="21">
        <f t="shared" ref="R1305" si="708">+R1304+R1296</f>
        <v>0</v>
      </c>
      <c r="S1305" s="21">
        <f t="shared" ref="S1305" si="709">+S1304+S1296</f>
        <v>0</v>
      </c>
      <c r="T1305" s="21">
        <f t="shared" ref="T1305" si="710">+T1304+T1296</f>
        <v>0</v>
      </c>
      <c r="U1305" s="21">
        <f t="shared" ref="U1305" si="711">+U1304+U1296</f>
        <v>0</v>
      </c>
      <c r="V1305" s="21">
        <f t="shared" ref="V1305" si="712">+V1304+V1296</f>
        <v>0</v>
      </c>
      <c r="W1305" s="21">
        <f t="shared" ref="W1305" si="713">+W1304+W1296</f>
        <v>0</v>
      </c>
      <c r="X1305" s="21">
        <f t="shared" ref="X1305" si="714">+X1304+X1296</f>
        <v>0</v>
      </c>
      <c r="Y1305" s="21">
        <f t="shared" ref="Y1305" si="715">+Y1304+Y1296</f>
        <v>0</v>
      </c>
      <c r="Z1305" s="21">
        <f t="shared" ref="Z1305" si="716">+Z1304+Z1296</f>
        <v>0</v>
      </c>
      <c r="AA1305" s="21">
        <f t="shared" ref="AA1305" si="717">+AA1304+AA1296</f>
        <v>0</v>
      </c>
      <c r="AB1305" s="21">
        <f t="shared" ref="AB1305" si="718">+AB1304+AB1296</f>
        <v>0</v>
      </c>
      <c r="AC1305" s="21">
        <f t="shared" ref="AC1305" si="719">+AC1304+AC1296</f>
        <v>0</v>
      </c>
      <c r="AD1305" s="21">
        <f t="shared" ref="AD1305" si="720">+AD1304+AD1296</f>
        <v>0</v>
      </c>
      <c r="AE1305" s="21">
        <f t="shared" ref="AE1305" si="721">+AE1304+AE1296</f>
        <v>0</v>
      </c>
      <c r="AF1305" s="21">
        <f t="shared" ref="AF1305" si="722">+AF1304+AF1296</f>
        <v>0</v>
      </c>
      <c r="AG1305" s="21">
        <f t="shared" ref="AG1305" si="723">+AG1304+AG1296</f>
        <v>0</v>
      </c>
      <c r="AH1305" s="21">
        <f t="shared" ref="AH1305" si="724">+AH1304+AH1296</f>
        <v>0</v>
      </c>
      <c r="AI1305" s="21">
        <f t="shared" ref="AI1305" si="725">+AI1304+AI1296</f>
        <v>0</v>
      </c>
      <c r="AJ1305" s="21">
        <f t="shared" ref="AJ1305" si="726">+AJ1304+AJ1296</f>
        <v>0</v>
      </c>
      <c r="AK1305" s="21">
        <f t="shared" ref="AK1305" si="727">+AK1304+AK1296</f>
        <v>0</v>
      </c>
      <c r="AL1305" s="21">
        <f t="shared" ref="AL1305" si="728">+AL1304+AL1296</f>
        <v>0</v>
      </c>
      <c r="AM1305" s="21">
        <f t="shared" ref="AM1305" si="729">+AM1304+AM1296</f>
        <v>0</v>
      </c>
      <c r="AN1305" s="21">
        <f t="shared" ref="AN1305" si="730">+AN1304+AN1296</f>
        <v>0</v>
      </c>
      <c r="AO1305" s="21">
        <f t="shared" ref="AO1305" si="731">+AO1304+AO1296</f>
        <v>0</v>
      </c>
      <c r="AP1305" s="21">
        <f t="shared" ref="AP1305" si="732">+AP1304+AP1296</f>
        <v>0</v>
      </c>
      <c r="AQ1305" s="21">
        <f t="shared" ref="AQ1305" si="733">+AQ1304+AQ1296</f>
        <v>0</v>
      </c>
      <c r="AR1305" s="21">
        <f t="shared" ref="AR1305" si="734">+AR1304+AR1296</f>
        <v>0</v>
      </c>
    </row>
    <row r="1306" spans="8:44" x14ac:dyDescent="0.25">
      <c r="L1306" s="345" t="s">
        <v>865</v>
      </c>
      <c r="M1306" s="21">
        <f>+M1305-M1289</f>
        <v>-6.613188132279392</v>
      </c>
      <c r="N1306" s="21">
        <f t="shared" ref="N1306" si="735">+N1305-N1289</f>
        <v>-4.1820536426374995</v>
      </c>
      <c r="O1306" s="21">
        <f t="shared" ref="O1306" si="736">+O1305-O1289</f>
        <v>-3.8043556972264403</v>
      </c>
      <c r="P1306" s="21">
        <f t="shared" ref="P1306" si="737">+P1305-P1289</f>
        <v>-3.77532726886571</v>
      </c>
      <c r="Q1306" s="21">
        <f t="shared" ref="Q1306" si="738">+Q1305-Q1289</f>
        <v>-2.26994637599616</v>
      </c>
      <c r="R1306" s="21">
        <f t="shared" ref="R1306" si="739">+R1305-R1289</f>
        <v>-2.26994637599616</v>
      </c>
      <c r="S1306" s="21">
        <f t="shared" ref="S1306" si="740">+S1305-S1289</f>
        <v>-2.26994637599616</v>
      </c>
      <c r="T1306" s="21">
        <f t="shared" ref="T1306" si="741">+T1305-T1289</f>
        <v>-2.26994637599616</v>
      </c>
      <c r="U1306" s="21">
        <f t="shared" ref="U1306" si="742">+U1305-U1289</f>
        <v>-0.79408888156376101</v>
      </c>
      <c r="V1306" s="21">
        <f t="shared" ref="V1306" si="743">+V1305-V1289</f>
        <v>-0.196784992134207</v>
      </c>
      <c r="W1306" s="21">
        <f t="shared" ref="W1306" si="744">+W1305-W1289</f>
        <v>-9.8541729582559398E-2</v>
      </c>
      <c r="X1306" s="21">
        <f t="shared" ref="X1306" si="745">+X1305-X1289</f>
        <v>0</v>
      </c>
      <c r="Y1306" s="21">
        <f t="shared" ref="Y1306" si="746">+Y1305-Y1289</f>
        <v>0</v>
      </c>
      <c r="Z1306" s="21">
        <f t="shared" ref="Z1306" si="747">+Z1305-Z1289</f>
        <v>0</v>
      </c>
      <c r="AA1306" s="21">
        <f t="shared" ref="AA1306" si="748">+AA1305-AA1289</f>
        <v>0</v>
      </c>
      <c r="AB1306" s="21">
        <f t="shared" ref="AB1306" si="749">+AB1305-AB1289</f>
        <v>0</v>
      </c>
      <c r="AC1306" s="21">
        <f t="shared" ref="AC1306" si="750">+AC1305-AC1289</f>
        <v>0</v>
      </c>
      <c r="AD1306" s="21">
        <f t="shared" ref="AD1306" si="751">+AD1305-AD1289</f>
        <v>0</v>
      </c>
      <c r="AE1306" s="21">
        <f t="shared" ref="AE1306" si="752">+AE1305-AE1289</f>
        <v>0</v>
      </c>
      <c r="AF1306" s="21">
        <f t="shared" ref="AF1306" si="753">+AF1305-AF1289</f>
        <v>0</v>
      </c>
      <c r="AG1306" s="21">
        <f t="shared" ref="AG1306" si="754">+AG1305-AG1289</f>
        <v>0</v>
      </c>
      <c r="AH1306" s="21">
        <f t="shared" ref="AH1306" si="755">+AH1305-AH1289</f>
        <v>0</v>
      </c>
      <c r="AI1306" s="21">
        <f t="shared" ref="AI1306" si="756">+AI1305-AI1289</f>
        <v>0</v>
      </c>
      <c r="AJ1306" s="21">
        <f t="shared" ref="AJ1306" si="757">+AJ1305-AJ1289</f>
        <v>0</v>
      </c>
      <c r="AK1306" s="21">
        <f t="shared" ref="AK1306" si="758">+AK1305-AK1289</f>
        <v>0</v>
      </c>
      <c r="AL1306" s="21">
        <f t="shared" ref="AL1306" si="759">+AL1305-AL1289</f>
        <v>0</v>
      </c>
      <c r="AM1306" s="21">
        <f t="shared" ref="AM1306" si="760">+AM1305-AM1289</f>
        <v>0</v>
      </c>
      <c r="AN1306" s="21">
        <f t="shared" ref="AN1306" si="761">+AN1305-AN1289</f>
        <v>0</v>
      </c>
      <c r="AO1306" s="21">
        <f t="shared" ref="AO1306" si="762">+AO1305-AO1289</f>
        <v>0</v>
      </c>
      <c r="AP1306" s="21">
        <f t="shared" ref="AP1306" si="763">+AP1305-AP1289</f>
        <v>0</v>
      </c>
      <c r="AQ1306" s="21">
        <f t="shared" ref="AQ1306" si="764">+AQ1305-AQ1289</f>
        <v>0</v>
      </c>
      <c r="AR1306" s="21">
        <f t="shared" ref="AR1306" si="765">+AR1305-AR1289</f>
        <v>0</v>
      </c>
    </row>
    <row r="1308" spans="8:44" x14ac:dyDescent="0.25">
      <c r="K1308" s="349"/>
      <c r="L1308" s="349" t="s">
        <v>866</v>
      </c>
      <c r="M1308" s="283"/>
      <c r="N1308" s="283"/>
      <c r="O1308" s="283"/>
      <c r="P1308" s="283"/>
      <c r="Q1308" s="283"/>
      <c r="R1308" s="283"/>
      <c r="S1308" s="283"/>
      <c r="T1308" s="283"/>
      <c r="U1308" s="283"/>
      <c r="V1308" s="283"/>
      <c r="W1308" s="283"/>
      <c r="X1308" s="283"/>
      <c r="Y1308" s="283"/>
      <c r="Z1308" s="283"/>
      <c r="AA1308" s="283"/>
      <c r="AB1308" s="283"/>
      <c r="AC1308" s="283"/>
      <c r="AD1308" s="283"/>
      <c r="AE1308" s="283"/>
      <c r="AF1308" s="283"/>
      <c r="AG1308" s="283"/>
      <c r="AH1308" s="283"/>
      <c r="AI1308" s="283"/>
      <c r="AJ1308" s="283"/>
      <c r="AK1308" s="283"/>
      <c r="AL1308" s="283"/>
      <c r="AM1308" s="283"/>
      <c r="AN1308" s="283"/>
      <c r="AO1308" s="283"/>
      <c r="AP1308" s="283"/>
      <c r="AQ1308" s="283"/>
      <c r="AR1308" s="283"/>
    </row>
    <row r="1309" spans="8:44" x14ac:dyDescent="0.25">
      <c r="K1309" s="349" t="s">
        <v>868</v>
      </c>
      <c r="L1309" s="350" t="s">
        <v>867</v>
      </c>
      <c r="M1309" s="283"/>
      <c r="N1309" s="283"/>
      <c r="O1309" s="283"/>
      <c r="P1309" s="283"/>
      <c r="Q1309" s="283"/>
      <c r="R1309" s="283"/>
      <c r="S1309" s="283"/>
      <c r="T1309" s="283"/>
      <c r="U1309" s="283"/>
      <c r="V1309" s="283"/>
      <c r="W1309" s="283"/>
      <c r="X1309" s="283"/>
      <c r="Y1309" s="283"/>
      <c r="Z1309" s="283"/>
      <c r="AA1309" s="283"/>
      <c r="AB1309" s="283"/>
      <c r="AC1309" s="283"/>
      <c r="AD1309" s="283"/>
      <c r="AE1309" s="283"/>
      <c r="AF1309" s="283"/>
      <c r="AG1309" s="283"/>
      <c r="AH1309" s="283"/>
      <c r="AI1309" s="283"/>
      <c r="AJ1309" s="283"/>
      <c r="AK1309" s="283"/>
      <c r="AL1309" s="283"/>
      <c r="AM1309" s="283"/>
      <c r="AN1309" s="283"/>
      <c r="AO1309" s="283"/>
      <c r="AP1309" s="283"/>
      <c r="AQ1309" s="283"/>
      <c r="AR1309" s="283"/>
    </row>
    <row r="1310" spans="8:44" x14ac:dyDescent="0.25">
      <c r="K1310" s="349"/>
      <c r="L1310" s="350"/>
      <c r="M1310" s="283"/>
      <c r="N1310" s="283"/>
      <c r="O1310" s="283"/>
      <c r="P1310" s="283"/>
      <c r="Q1310" s="283"/>
      <c r="R1310" s="283"/>
      <c r="S1310" s="283"/>
      <c r="T1310" s="283"/>
      <c r="U1310" s="283"/>
      <c r="V1310" s="283"/>
      <c r="W1310" s="283"/>
      <c r="X1310" s="283"/>
      <c r="Y1310" s="283"/>
      <c r="Z1310" s="283"/>
      <c r="AA1310" s="283"/>
      <c r="AB1310" s="283"/>
      <c r="AC1310" s="283"/>
      <c r="AD1310" s="283"/>
      <c r="AE1310" s="283"/>
      <c r="AF1310" s="283"/>
      <c r="AG1310" s="283"/>
      <c r="AH1310" s="283"/>
      <c r="AI1310" s="283"/>
      <c r="AJ1310" s="283"/>
      <c r="AK1310" s="283"/>
      <c r="AL1310" s="283"/>
      <c r="AM1310" s="283"/>
      <c r="AN1310" s="283"/>
      <c r="AO1310" s="283"/>
      <c r="AP1310" s="283"/>
      <c r="AQ1310" s="283"/>
      <c r="AR1310" s="283"/>
    </row>
    <row r="1311" spans="8:44" x14ac:dyDescent="0.25">
      <c r="M1311" s="78"/>
    </row>
    <row r="1312" spans="8:44" x14ac:dyDescent="0.25">
      <c r="J1312">
        <v>1</v>
      </c>
      <c r="K1312" s="360" t="s">
        <v>389</v>
      </c>
      <c r="L1312" s="360" t="s">
        <v>377</v>
      </c>
    </row>
    <row r="1313" spans="6:44" x14ac:dyDescent="0.25">
      <c r="I1313" s="266"/>
    </row>
    <row r="1314" spans="6:44" s="15" customFormat="1" x14ac:dyDescent="0.25">
      <c r="F1314" s="96"/>
      <c r="H1314" s="12"/>
      <c r="I1314" s="346" t="s">
        <v>752</v>
      </c>
      <c r="J1314" s="115">
        <f>+IF(OR(K1314="OIL",K1314="OIL-eq"),$H$5,IF(K1314="GAS",$H$4,IF(K1314="GSL",$H$8,IF(K1314="DSL",$H$9,IF(K1314="KER",$H$10,IF(K1314="LPG",$H$11,IF(K1314="HFO",$H$12,IF(K1314="AVG",$H$13,IF(K1314="RFG",$H$14,IF(K1314="ELC",$H$15,$H$16))))))))))</f>
        <v>1</v>
      </c>
      <c r="K1314" s="347" t="s">
        <v>836</v>
      </c>
      <c r="L1314" s="314" t="s">
        <v>324</v>
      </c>
      <c r="M1314" s="361">
        <v>2019</v>
      </c>
      <c r="N1314" s="361">
        <v>2020</v>
      </c>
      <c r="O1314" s="361">
        <v>2021</v>
      </c>
      <c r="P1314" s="361">
        <v>2022</v>
      </c>
      <c r="Q1314" s="361">
        <v>2023</v>
      </c>
      <c r="R1314" s="361">
        <v>2024</v>
      </c>
      <c r="S1314" s="361">
        <v>2025</v>
      </c>
      <c r="T1314" s="361">
        <v>2026</v>
      </c>
      <c r="U1314" s="361">
        <v>2027</v>
      </c>
      <c r="V1314" s="361">
        <v>2028</v>
      </c>
      <c r="W1314" s="361">
        <v>2029</v>
      </c>
      <c r="X1314" s="361">
        <v>2030</v>
      </c>
      <c r="Y1314" s="361">
        <v>2031</v>
      </c>
      <c r="Z1314" s="361">
        <v>2032</v>
      </c>
      <c r="AA1314" s="361">
        <v>2033</v>
      </c>
      <c r="AB1314" s="361">
        <v>2034</v>
      </c>
      <c r="AC1314" s="361">
        <v>2035</v>
      </c>
      <c r="AD1314" s="361">
        <v>2036</v>
      </c>
      <c r="AE1314" s="361">
        <v>2037</v>
      </c>
      <c r="AF1314" s="361">
        <v>2038</v>
      </c>
      <c r="AG1314" s="361">
        <v>2039</v>
      </c>
      <c r="AH1314" s="361">
        <v>2040</v>
      </c>
      <c r="AI1314" s="361">
        <v>2041</v>
      </c>
      <c r="AJ1314" s="361">
        <v>2042</v>
      </c>
      <c r="AK1314" s="361">
        <v>2043</v>
      </c>
      <c r="AL1314" s="361">
        <v>2044</v>
      </c>
      <c r="AM1314" s="361">
        <v>2045</v>
      </c>
      <c r="AN1314" s="361">
        <v>2046</v>
      </c>
      <c r="AO1314" s="361">
        <v>2047</v>
      </c>
      <c r="AP1314" s="361">
        <v>2048</v>
      </c>
      <c r="AQ1314" s="361">
        <v>2049</v>
      </c>
      <c r="AR1314" s="361">
        <v>2050</v>
      </c>
    </row>
    <row r="1315" spans="6:44" x14ac:dyDescent="0.25">
      <c r="H1315" s="17" t="str">
        <f t="shared" ref="H1315:H1337" si="766">+$B$1</f>
        <v>DIC5</v>
      </c>
      <c r="I1315" s="24"/>
      <c r="J1315" s="24" t="s">
        <v>73</v>
      </c>
      <c r="K1315" s="359" t="s">
        <v>172</v>
      </c>
      <c r="L1315" s="230" t="s">
        <v>829</v>
      </c>
      <c r="M1315" s="21">
        <f>+SUMIFS(Resultados_Dic3!H$3:H$99980,Resultados_Dic3!$F$3:$F$99980,Produccion_UO!$K1315,Resultados_Dic3!$D$3:$D$99980,Produccion_UO!$L$1221,Resultados_Dic3!$E$3:$E$99980,Produccion_UO!$J1315,Resultados_Dic3!$A$3:$A$99980,Produccion_UO!$H1315)*$J$1223</f>
        <v>10.9185152593786</v>
      </c>
      <c r="N1315" s="21">
        <f>+SUMIFS(Resultados_Dic3!I$3:I$99980,Resultados_Dic3!$F$3:$F$99980,Produccion_UO!$K1315,Resultados_Dic3!$D$3:$D$99980,Produccion_UO!$L$1221,Resultados_Dic3!$E$3:$E$99980,Produccion_UO!$J1315,Resultados_Dic3!$A$3:$A$99980,Produccion_UO!$H1315)*$J$1223</f>
        <v>10.3349220655014</v>
      </c>
      <c r="O1315" s="21">
        <f>+SUMIFS(Resultados_Dic3!J$3:J$99980,Resultados_Dic3!$F$3:$F$99980,Produccion_UO!$K1315,Resultados_Dic3!$D$3:$D$99980,Produccion_UO!$L$1221,Resultados_Dic3!$E$3:$E$99980,Produccion_UO!$J1315,Resultados_Dic3!$A$3:$A$99980,Produccion_UO!$H1315)*$J$1223</f>
        <v>9.8325726014375494</v>
      </c>
      <c r="P1315" s="21">
        <f>+SUMIFS(Resultados_Dic3!K$3:K$99980,Resultados_Dic3!$F$3:$F$99980,Produccion_UO!$K1315,Resultados_Dic3!$D$3:$D$99980,Produccion_UO!$L$1221,Resultados_Dic3!$E$3:$E$99980,Produccion_UO!$J1315,Resultados_Dic3!$A$3:$A$99980,Produccion_UO!$H1315)*$J$1223</f>
        <v>9.3302231373736806</v>
      </c>
      <c r="Q1315" s="21">
        <f>+SUMIFS(Resultados_Dic3!L$3:L$99980,Resultados_Dic3!$F$3:$F$99980,Produccion_UO!$K1315,Resultados_Dic3!$D$3:$D$99980,Produccion_UO!$L$1221,Resultados_Dic3!$E$3:$E$99980,Produccion_UO!$J1315,Resultados_Dic3!$A$3:$A$99980,Produccion_UO!$H1315)*$J$1223</f>
        <v>8.82787367330981</v>
      </c>
      <c r="R1315" s="21">
        <f>+SUMIFS(Resultados_Dic3!M$3:M$99980,Resultados_Dic3!$F$3:$F$99980,Produccion_UO!$K1315,Resultados_Dic3!$D$3:$D$99980,Produccion_UO!$L$1221,Resultados_Dic3!$E$3:$E$99980,Produccion_UO!$J1315,Resultados_Dic3!$A$3:$A$99980,Produccion_UO!$H1315)*$J$1223</f>
        <v>8.1282276500648702</v>
      </c>
      <c r="S1315" s="21">
        <f>+SUMIFS(Resultados_Dic3!N$3:N$99980,Resultados_Dic3!$F$3:$F$99980,Produccion_UO!$K1315,Resultados_Dic3!$D$3:$D$99980,Produccion_UO!$L$1221,Resultados_Dic3!$E$3:$E$99980,Produccion_UO!$J1315,Resultados_Dic3!$A$3:$A$99980,Produccion_UO!$H1315)*$J$1223</f>
        <v>7.4285816268199198</v>
      </c>
      <c r="T1315" s="21">
        <f>+SUMIFS(Resultados_Dic3!O$3:O$99980,Resultados_Dic3!$F$3:$F$99980,Produccion_UO!$K1315,Resultados_Dic3!$D$3:$D$99980,Produccion_UO!$L$1221,Resultados_Dic3!$E$3:$E$99980,Produccion_UO!$J1315,Resultados_Dic3!$A$3:$A$99980,Produccion_UO!$H1315)*$J$1223</f>
        <v>6.8737687010216701</v>
      </c>
      <c r="U1315" s="21">
        <f>+SUMIFS(Resultados_Dic3!P$3:P$99980,Resultados_Dic3!$F$3:$F$99980,Produccion_UO!$K1315,Resultados_Dic3!$D$3:$D$99980,Produccion_UO!$L$1221,Resultados_Dic3!$E$3:$E$99980,Produccion_UO!$J1315,Resultados_Dic3!$A$3:$A$99980,Produccion_UO!$H1315)*$J$1223</f>
        <v>6.3189557752234196</v>
      </c>
      <c r="V1315" s="21">
        <f>+SUMIFS(Resultados_Dic3!Q$3:Q$99980,Resultados_Dic3!$F$3:$F$99980,Produccion_UO!$K1315,Resultados_Dic3!$D$3:$D$99980,Produccion_UO!$L$1221,Resultados_Dic3!$E$3:$E$99980,Produccion_UO!$J1315,Resultados_Dic3!$A$3:$A$99980,Produccion_UO!$H1315)*$J$1223</f>
        <v>5.7641428494251796</v>
      </c>
      <c r="W1315" s="21">
        <f>+SUMIFS(Resultados_Dic3!R$3:R$99980,Resultados_Dic3!$F$3:$F$99980,Produccion_UO!$K1315,Resultados_Dic3!$D$3:$D$99980,Produccion_UO!$L$1221,Resultados_Dic3!$E$3:$E$99980,Produccion_UO!$J1315,Resultados_Dic3!$A$3:$A$99980,Produccion_UO!$H1315)*$J$1223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X1315" s="21">
        <f>+SUMIFS(Resultados_Dic3!S$3:S$99980,Resultados_Dic3!$F$3:$F$99980,Produccion_UO!$K1315,Resultados_Dic3!$D$3:$D$99980,Produccion_UO!$L$1221,Resultados_Dic3!$E$3:$E$99980,Produccion_UO!$J1315,Resultados_Dic3!$A$3:$A$99980,Produccion_UO!$H1315)*$J$1223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Y1315" s="21">
        <f>+SUMIFS(Resultados_Dic3!T$3:T$99980,Resultados_Dic3!$F$3:$F$99980,Produccion_UO!$K1315,Resultados_Dic3!$D$3:$D$99980,Produccion_UO!$L$1221,Resultados_Dic3!$E$3:$E$99980,Produccion_UO!$J1315,Resultados_Dic3!$A$3:$A$99980,Produccion_UO!$H1315)*$J$1223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Z1315" s="21">
        <f>+SUMIFS(Resultados_Dic3!U$3:U$99980,Resultados_Dic3!$F$3:$F$99980,Produccion_UO!$K1315,Resultados_Dic3!$D$3:$D$99980,Produccion_UO!$L$1221,Resultados_Dic3!$E$3:$E$99980,Produccion_UO!$J1315,Resultados_Dic3!$A$3:$A$99980,Produccion_UO!$H1315)*$J$1223</f>
        <v>2.61236562084571</v>
      </c>
      <c r="AA1315" s="21">
        <f>+SUMIFS(Resultados_Dic3!V$3:V$99980,Resultados_Dic3!$F$3:$F$99980,Produccion_UO!$K1315,Resultados_Dic3!$D$3:$D$99980,Produccion_UO!$L$1221,Resultados_Dic3!$E$3:$E$99980,Produccion_UO!$J1315,Resultados_Dic3!$A$3:$A$99980,Produccion_UO!$H1315)*$J$1223</f>
        <v>0</v>
      </c>
      <c r="AB1315" s="21">
        <f>+SUMIFS(Resultados_Dic3!W$3:W$99980,Resultados_Dic3!$F$3:$F$99980,Produccion_UO!$K1315,Resultados_Dic3!$D$3:$D$99980,Produccion_UO!$L$1221,Resultados_Dic3!$E$3:$E$99980,Produccion_UO!$J1315,Resultados_Dic3!$A$3:$A$99980,Produccion_UO!$H1315)*$J$1223</f>
        <v>0</v>
      </c>
      <c r="AC1315" s="21">
        <f>+SUMIFS(Resultados_Dic3!X$3:X$99980,Resultados_Dic3!$F$3:$F$99980,Produccion_UO!$K1315,Resultados_Dic3!$D$3:$D$99980,Produccion_UO!$L$1221,Resultados_Dic3!$E$3:$E$99980,Produccion_UO!$J1315,Resultados_Dic3!$A$3:$A$99980,Produccion_UO!$H1315)*$J$1223</f>
        <v>0</v>
      </c>
      <c r="AD1315" s="21">
        <f>+SUMIFS(Resultados_Dic3!Y$3:Y$99980,Resultados_Dic3!$F$3:$F$99980,Produccion_UO!$K1315,Resultados_Dic3!$D$3:$D$99980,Produccion_UO!$L$1221,Resultados_Dic3!$E$3:$E$99980,Produccion_UO!$J1315,Resultados_Dic3!$A$3:$A$99980,Produccion_UO!$H1315)*$J$1223</f>
        <v>0</v>
      </c>
      <c r="AE1315" s="21">
        <f>+SUMIFS(Resultados_Dic3!Z$3:Z$99980,Resultados_Dic3!$F$3:$F$99980,Produccion_UO!$K1315,Resultados_Dic3!$D$3:$D$99980,Produccion_UO!$L$1221,Resultados_Dic3!$E$3:$E$99980,Produccion_UO!$J1315,Resultados_Dic3!$A$3:$A$99980,Produccion_UO!$H1315)*$J$1223</f>
        <v>0</v>
      </c>
      <c r="AF1315" s="21">
        <f>+SUMIFS(Resultados_Dic3!AA$3:AA$99980,Resultados_Dic3!$F$3:$F$99980,Produccion_UO!$K1315,Resultados_Dic3!$D$3:$D$99980,Produccion_UO!$L$1221,Resultados_Dic3!$E$3:$E$99980,Produccion_UO!$J1315,Resultados_Dic3!$A$3:$A$99980,Produccion_UO!$H1315)*$J$1223</f>
        <v>0</v>
      </c>
      <c r="AG1315" s="21">
        <f>+SUMIFS(Resultados_Dic3!AB$3:AB$99980,Resultados_Dic3!$F$3:$F$99980,Produccion_UO!$K1315,Resultados_Dic3!$D$3:$D$99980,Produccion_UO!$L$1221,Resultados_Dic3!$E$3:$E$99980,Produccion_UO!$J1315,Resultados_Dic3!$A$3:$A$99980,Produccion_UO!$H1315)*$J$1223</f>
        <v>0</v>
      </c>
      <c r="AH1315" s="21">
        <f>+SUMIFS(Resultados_Dic3!AC$3:AC$99980,Resultados_Dic3!$F$3:$F$99980,Produccion_UO!$K1315,Resultados_Dic3!$D$3:$D$99980,Produccion_UO!$L$1221,Resultados_Dic3!$E$3:$E$99980,Produccion_UO!$J1315,Resultados_Dic3!$A$3:$A$99980,Produccion_UO!$H1315)*$J$1223</f>
        <v>0</v>
      </c>
      <c r="AI1315" s="21">
        <f>+SUMIFS(Resultados_Dic3!AD$3:AD$99980,Resultados_Dic3!$F$3:$F$99980,Produccion_UO!$K1315,Resultados_Dic3!$D$3:$D$99980,Produccion_UO!$L$1221,Resultados_Dic3!$E$3:$E$99980,Produccion_UO!$J1315,Resultados_Dic3!$A$3:$A$99980,Produccion_UO!$H1315)*$J$1223</f>
        <v>0</v>
      </c>
      <c r="AJ1315" s="21">
        <f>+SUMIFS(Resultados_Dic3!AE$3:AE$99980,Resultados_Dic3!$F$3:$F$99980,Produccion_UO!$K1315,Resultados_Dic3!$D$3:$D$99980,Produccion_UO!$L$1221,Resultados_Dic3!$E$3:$E$99980,Produccion_UO!$J1315,Resultados_Dic3!$A$3:$A$99980,Produccion_UO!$H1315)*$J$1223</f>
        <v>0</v>
      </c>
      <c r="AK1315" s="21">
        <f>+SUMIFS(Resultados_Dic3!AF$3:AF$99980,Resultados_Dic3!$F$3:$F$99980,Produccion_UO!$K1315,Resultados_Dic3!$D$3:$D$99980,Produccion_UO!$L$1221,Resultados_Dic3!$E$3:$E$99980,Produccion_UO!$J1315,Resultados_Dic3!$A$3:$A$99980,Produccion_UO!$H1315)*$J$1223</f>
        <v>0</v>
      </c>
      <c r="AL1315" s="21">
        <f>+SUMIFS(Resultados_Dic3!AG$3:AG$99980,Resultados_Dic3!$F$3:$F$99980,Produccion_UO!$K1315,Resultados_Dic3!$D$3:$D$99980,Produccion_UO!$L$1221,Resultados_Dic3!$E$3:$E$99980,Produccion_UO!$J1315,Resultados_Dic3!$A$3:$A$99980,Produccion_UO!$H1315)*$J$1223</f>
        <v>0</v>
      </c>
      <c r="AM1315" s="21">
        <f>+SUMIFS(Resultados_Dic3!AH$3:AH$99980,Resultados_Dic3!$F$3:$F$99980,Produccion_UO!$K1315,Resultados_Dic3!$D$3:$D$99980,Produccion_UO!$L$1221,Resultados_Dic3!$E$3:$E$99980,Produccion_UO!$J1315,Resultados_Dic3!$A$3:$A$99980,Produccion_UO!$H1315)*$J$1223</f>
        <v>0</v>
      </c>
      <c r="AN1315" s="21">
        <f>+SUMIFS(Resultados_Dic3!AI$3:AI$99980,Resultados_Dic3!$F$3:$F$99980,Produccion_UO!$K1315,Resultados_Dic3!$D$3:$D$99980,Produccion_UO!$L$1221,Resultados_Dic3!$E$3:$E$99980,Produccion_UO!$J1315,Resultados_Dic3!$A$3:$A$99980,Produccion_UO!$H1315)*$J$1223</f>
        <v>0</v>
      </c>
      <c r="AO1315" s="21">
        <f>+SUMIFS(Resultados_Dic3!AJ$3:AJ$99980,Resultados_Dic3!$F$3:$F$99980,Produccion_UO!$K1315,Resultados_Dic3!$D$3:$D$99980,Produccion_UO!$L$1221,Resultados_Dic3!$E$3:$E$99980,Produccion_UO!$J1315,Resultados_Dic3!$A$3:$A$99980,Produccion_UO!$H1315)*$J$1223</f>
        <v>0</v>
      </c>
      <c r="AP1315" s="21">
        <f>+SUMIFS(Resultados_Dic3!AK$3:AK$99980,Resultados_Dic3!$F$3:$F$99980,Produccion_UO!$K1315,Resultados_Dic3!$D$3:$D$99980,Produccion_UO!$L$1221,Resultados_Dic3!$E$3:$E$99980,Produccion_UO!$J1315,Resultados_Dic3!$A$3:$A$99980,Produccion_UO!$H1315)*$J$1223</f>
        <v>0</v>
      </c>
      <c r="AQ1315" s="21">
        <f>+SUMIFS(Resultados_Dic3!AL$3:AL$99980,Resultados_Dic3!$F$3:$F$99980,Produccion_UO!$K1315,Resultados_Dic3!$D$3:$D$99980,Produccion_UO!$L$1221,Resultados_Dic3!$E$3:$E$99980,Produccion_UO!$J1315,Resultados_Dic3!$A$3:$A$99980,Produccion_UO!$H1315)*$J$1223</f>
        <v>0</v>
      </c>
      <c r="AR1315" s="21">
        <f>+SUMIFS(Resultados_Dic3!AM$3:AM$99980,Resultados_Dic3!$F$3:$F$99980,Produccion_UO!$K1315,Resultados_Dic3!$D$3:$D$99980,Produccion_UO!$L$1221,Resultados_Dic3!$E$3:$E$99980,Produccion_UO!$J1315,Resultados_Dic3!$A$3:$A$99980,Produccion_UO!$H1315)*$J$1223</f>
        <v>0</v>
      </c>
    </row>
    <row r="1316" spans="6:44" x14ac:dyDescent="0.25">
      <c r="H1316" s="17" t="str">
        <f t="shared" si="766"/>
        <v>DIC5</v>
      </c>
      <c r="I1316" s="24"/>
      <c r="J1316" s="24"/>
      <c r="K1316" s="359"/>
      <c r="L1316" s="230" t="s">
        <v>857</v>
      </c>
      <c r="M1316" s="21">
        <f>+(M1317+M1319+M1318+M1320)</f>
        <v>1.5252657986523701</v>
      </c>
      <c r="N1316" s="21">
        <f t="shared" ref="N1316" si="767">+(N1317+N1319)</f>
        <v>0</v>
      </c>
      <c r="O1316" s="21">
        <f t="shared" ref="O1316" si="768">+(O1317+O1319)</f>
        <v>0</v>
      </c>
      <c r="P1316" s="21">
        <f t="shared" ref="P1316" si="769">+(P1317+P1319)</f>
        <v>0</v>
      </c>
      <c r="Q1316" s="21">
        <f t="shared" ref="Q1316" si="770">+(Q1317+Q1319)</f>
        <v>0</v>
      </c>
      <c r="R1316" s="21">
        <f t="shared" ref="R1316" si="771">+(R1317+R1319)</f>
        <v>0</v>
      </c>
      <c r="S1316" s="21">
        <f t="shared" ref="S1316" si="772">+(S1317+S1319)</f>
        <v>0</v>
      </c>
      <c r="T1316" s="21">
        <f t="shared" ref="T1316" si="773">+(T1317+T1319)</f>
        <v>0</v>
      </c>
      <c r="U1316" s="21">
        <f t="shared" ref="U1316" si="774">+(U1317+U1319)</f>
        <v>0.20974954510078775</v>
      </c>
      <c r="V1316" s="21">
        <f t="shared" ref="V1316" si="775">+(V1317+V1319)</f>
        <v>0.42795663897600023</v>
      </c>
      <c r="W1316" s="21">
        <f t="shared" ref="W1316" si="776">+(W1317+W1319)</f>
        <v>0.34236531118080021</v>
      </c>
      <c r="X1316" s="21">
        <f t="shared" ref="X1316" si="777">+(X1317+X1319)</f>
        <v>0.34236531118080021</v>
      </c>
      <c r="Y1316" s="21">
        <f t="shared" ref="Y1316" si="778">+(Y1317+Y1319)</f>
        <v>0.34236531118080021</v>
      </c>
      <c r="Z1316" s="21">
        <f t="shared" ref="Z1316" si="779">+(Z1317+Z1319)</f>
        <v>0.3423653111807996</v>
      </c>
      <c r="AA1316" s="21">
        <f t="shared" ref="AA1316" si="780">+(AA1317+AA1319)</f>
        <v>0</v>
      </c>
      <c r="AB1316" s="21">
        <f t="shared" ref="AB1316" si="781">+(AB1317+AB1319)</f>
        <v>0</v>
      </c>
      <c r="AC1316" s="21">
        <f t="shared" ref="AC1316" si="782">+(AC1317+AC1319)</f>
        <v>0</v>
      </c>
      <c r="AD1316" s="21">
        <f t="shared" ref="AD1316" si="783">+(AD1317+AD1319)</f>
        <v>0</v>
      </c>
      <c r="AE1316" s="21">
        <f t="shared" ref="AE1316" si="784">+(AE1317+AE1319)</f>
        <v>0</v>
      </c>
      <c r="AF1316" s="21">
        <f t="shared" ref="AF1316" si="785">+(AF1317+AF1319)</f>
        <v>0</v>
      </c>
      <c r="AG1316" s="21">
        <f t="shared" ref="AG1316" si="786">+(AG1317+AG1319)</f>
        <v>0</v>
      </c>
      <c r="AH1316" s="21">
        <f t="shared" ref="AH1316" si="787">+(AH1317+AH1319)</f>
        <v>0</v>
      </c>
      <c r="AI1316" s="21">
        <f t="shared" ref="AI1316" si="788">+(AI1317+AI1319)</f>
        <v>0</v>
      </c>
      <c r="AJ1316" s="21">
        <f t="shared" ref="AJ1316" si="789">+(AJ1317+AJ1319)</f>
        <v>0</v>
      </c>
      <c r="AK1316" s="21">
        <f t="shared" ref="AK1316" si="790">+(AK1317+AK1319)</f>
        <v>0</v>
      </c>
      <c r="AL1316" s="21">
        <f t="shared" ref="AL1316" si="791">+(AL1317+AL1319)</f>
        <v>0</v>
      </c>
      <c r="AM1316" s="21">
        <f t="shared" ref="AM1316" si="792">+(AM1317+AM1319)</f>
        <v>0</v>
      </c>
      <c r="AN1316" s="21">
        <f t="shared" ref="AN1316" si="793">+(AN1317+AN1319)</f>
        <v>0</v>
      </c>
      <c r="AO1316" s="21">
        <f t="shared" ref="AO1316" si="794">+(AO1317+AO1319)</f>
        <v>0</v>
      </c>
      <c r="AP1316" s="21">
        <f t="shared" ref="AP1316" si="795">+(AP1317+AP1319)</f>
        <v>0</v>
      </c>
      <c r="AQ1316" s="21">
        <f t="shared" ref="AQ1316" si="796">+(AQ1317+AQ1319)</f>
        <v>0</v>
      </c>
      <c r="AR1316" s="21">
        <f t="shared" ref="AR1316" si="797">+(AR1317+AR1319)</f>
        <v>0</v>
      </c>
    </row>
    <row r="1317" spans="6:44" x14ac:dyDescent="0.25">
      <c r="H1317" s="17" t="str">
        <f t="shared" si="766"/>
        <v>DIC5</v>
      </c>
      <c r="I1317" s="24"/>
      <c r="J1317" s="24" t="s">
        <v>79</v>
      </c>
      <c r="K1317" s="359" t="s">
        <v>226</v>
      </c>
      <c r="L1317" s="341" t="s">
        <v>858</v>
      </c>
      <c r="M1317" s="21">
        <f>+SUMIFS(Resultados_Dic3!H$3:H$99980,Resultados_Dic3!$F$3:$F$99980,Produccion_UO!$K1317,Resultados_Dic3!$D$3:$D$99980,Produccion_UO!$L$1221,Resultados_Dic3!$E$3:$E$99980,Produccion_UO!$J1317,Resultados_Dic3!$A$3:$A$99980,Produccion_UO!$H1317)*$J$1223</f>
        <v>0</v>
      </c>
      <c r="N1317" s="21">
        <f>+SUMIFS(Resultados_Dic3!I$3:I$99980,Resultados_Dic3!$F$3:$F$99980,Produccion_UO!$K1317,Resultados_Dic3!$D$3:$D$99980,Produccion_UO!$L$1221,Resultados_Dic3!$E$3:$E$99980,Produccion_UO!$J1317,Resultados_Dic3!$A$3:$A$99980,Produccion_UO!$H1317)*$J$1223</f>
        <v>0</v>
      </c>
      <c r="O1317" s="21">
        <f>+SUMIFS(Resultados_Dic3!J$3:J$99980,Resultados_Dic3!$F$3:$F$99980,Produccion_UO!$K1317,Resultados_Dic3!$D$3:$D$99980,Produccion_UO!$L$1221,Resultados_Dic3!$E$3:$E$99980,Produccion_UO!$J1317,Resultados_Dic3!$A$3:$A$99980,Produccion_UO!$H1317)*$J$1223</f>
        <v>0</v>
      </c>
      <c r="P1317" s="21">
        <f>+SUMIFS(Resultados_Dic3!K$3:K$99980,Resultados_Dic3!$F$3:$F$99980,Produccion_UO!$K1317,Resultados_Dic3!$D$3:$D$99980,Produccion_UO!$L$1221,Resultados_Dic3!$E$3:$E$99980,Produccion_UO!$J1317,Resultados_Dic3!$A$3:$A$99980,Produccion_UO!$H1317)*$J$1223</f>
        <v>0</v>
      </c>
      <c r="Q1317" s="21">
        <f>+SUMIFS(Resultados_Dic3!L$3:L$99980,Resultados_Dic3!$F$3:$F$99980,Produccion_UO!$K1317,Resultados_Dic3!$D$3:$D$99980,Produccion_UO!$L$1221,Resultados_Dic3!$E$3:$E$99980,Produccion_UO!$J1317,Resultados_Dic3!$A$3:$A$99980,Produccion_UO!$H1317)*$J$1223</f>
        <v>0</v>
      </c>
      <c r="R1317" s="21">
        <f>+SUMIFS(Resultados_Dic3!M$3:M$99980,Resultados_Dic3!$F$3:$F$99980,Produccion_UO!$K1317,Resultados_Dic3!$D$3:$D$99980,Produccion_UO!$L$1221,Resultados_Dic3!$E$3:$E$99980,Produccion_UO!$J1317,Resultados_Dic3!$A$3:$A$99980,Produccion_UO!$H1317)*$J$1223</f>
        <v>0</v>
      </c>
      <c r="S1317" s="21">
        <f>+SUMIFS(Resultados_Dic3!N$3:N$99980,Resultados_Dic3!$F$3:$F$99980,Produccion_UO!$K1317,Resultados_Dic3!$D$3:$D$99980,Produccion_UO!$L$1221,Resultados_Dic3!$E$3:$E$99980,Produccion_UO!$J1317,Resultados_Dic3!$A$3:$A$99980,Produccion_UO!$H1317)*$J$1223</f>
        <v>0</v>
      </c>
      <c r="T1317" s="21">
        <f>+SUMIFS(Resultados_Dic3!O$3:O$99980,Resultados_Dic3!$F$3:$F$99980,Produccion_UO!$K1317,Resultados_Dic3!$D$3:$D$99980,Produccion_UO!$L$1221,Resultados_Dic3!$E$3:$E$99980,Produccion_UO!$J1317,Resultados_Dic3!$A$3:$A$99980,Produccion_UO!$H1317)*$J$1223</f>
        <v>0</v>
      </c>
      <c r="U1317" s="21">
        <f>+SUMIFS(Resultados_Dic3!P$3:P$99980,Resultados_Dic3!$F$3:$F$99980,Produccion_UO!$K1317,Resultados_Dic3!$D$3:$D$99980,Produccion_UO!$L$1221,Resultados_Dic3!$E$3:$E$99980,Produccion_UO!$J1317,Resultados_Dic3!$A$3:$A$99980,Produccion_UO!$H1317)*$J$1223</f>
        <v>2.7578234924397599E-3</v>
      </c>
      <c r="V1317" s="21">
        <f>+SUMIFS(Resultados_Dic3!Q$3:Q$99980,Resultados_Dic3!$F$3:$F$99980,Produccion_UO!$K1317,Resultados_Dic3!$D$3:$D$99980,Produccion_UO!$L$1221,Resultados_Dic3!$E$3:$E$99980,Produccion_UO!$J1317,Resultados_Dic3!$A$3:$A$99980,Produccion_UO!$H1317)*$J$1223</f>
        <v>2.51568283263722E-3</v>
      </c>
      <c r="W1317" s="21">
        <f>+SUMIFS(Resultados_Dic3!R$3:R$99980,Resultados_Dic3!$F$3:$F$99980,Produccion_UO!$K1317,Resultados_Dic3!$D$3:$D$99980,Produccion_UO!$L$1221,Resultados_Dic3!$E$3:$E$99980,Produccion_UO!$J1317,Resultados_Dic3!$A$3:$A$99980,Produccion_UO!$H1317)*$J$1223</f>
        <v>1.6100932142641699E-3</v>
      </c>
      <c r="X1317" s="21">
        <f>+SUMIFS(Resultados_Dic3!S$3:S$99980,Resultados_Dic3!$F$3:$F$99980,Produccion_UO!$K1317,Resultados_Dic3!$D$3:$D$99980,Produccion_UO!$L$1221,Resultados_Dic3!$E$3:$E$99980,Produccion_UO!$J1317,Resultados_Dic3!$A$3:$A$99980,Produccion_UO!$H1317)*$J$1223</f>
        <v>1.6100932142642001E-3</v>
      </c>
      <c r="Y1317" s="21">
        <f>+SUMIFS(Resultados_Dic3!T$3:T$99980,Resultados_Dic3!$F$3:$F$99980,Produccion_UO!$K1317,Resultados_Dic3!$D$3:$D$99980,Produccion_UO!$L$1221,Resultados_Dic3!$E$3:$E$99980,Produccion_UO!$J1317,Resultados_Dic3!$A$3:$A$99980,Produccion_UO!$H1317)*$J$1223</f>
        <v>1.6100932142642001E-3</v>
      </c>
      <c r="Z1317" s="21">
        <f>+SUMIFS(Resultados_Dic3!U$3:U$99980,Resultados_Dic3!$F$3:$F$99980,Produccion_UO!$K1317,Resultados_Dic3!$D$3:$D$99980,Produccion_UO!$L$1221,Resultados_Dic3!$E$3:$E$99980,Produccion_UO!$J1317,Resultados_Dic3!$A$3:$A$99980,Produccion_UO!$H1317)*$J$1223</f>
        <v>1.14013193576363E-3</v>
      </c>
      <c r="AA1317" s="21">
        <f>+SUMIFS(Resultados_Dic3!V$3:V$99980,Resultados_Dic3!$F$3:$F$99980,Produccion_UO!$K1317,Resultados_Dic3!$D$3:$D$99980,Produccion_UO!$L$1221,Resultados_Dic3!$E$3:$E$99980,Produccion_UO!$J1317,Resultados_Dic3!$A$3:$A$99980,Produccion_UO!$H1317)*$J$1223</f>
        <v>0</v>
      </c>
      <c r="AB1317" s="21">
        <f>+SUMIFS(Resultados_Dic3!W$3:W$99980,Resultados_Dic3!$F$3:$F$99980,Produccion_UO!$K1317,Resultados_Dic3!$D$3:$D$99980,Produccion_UO!$L$1221,Resultados_Dic3!$E$3:$E$99980,Produccion_UO!$J1317,Resultados_Dic3!$A$3:$A$99980,Produccion_UO!$H1317)*$J$1223</f>
        <v>0</v>
      </c>
      <c r="AC1317" s="21">
        <f>+SUMIFS(Resultados_Dic3!X$3:X$99980,Resultados_Dic3!$F$3:$F$99980,Produccion_UO!$K1317,Resultados_Dic3!$D$3:$D$99980,Produccion_UO!$L$1221,Resultados_Dic3!$E$3:$E$99980,Produccion_UO!$J1317,Resultados_Dic3!$A$3:$A$99980,Produccion_UO!$H1317)*$J$1223</f>
        <v>0</v>
      </c>
      <c r="AD1317" s="21">
        <f>+SUMIFS(Resultados_Dic3!Y$3:Y$99980,Resultados_Dic3!$F$3:$F$99980,Produccion_UO!$K1317,Resultados_Dic3!$D$3:$D$99980,Produccion_UO!$L$1221,Resultados_Dic3!$E$3:$E$99980,Produccion_UO!$J1317,Resultados_Dic3!$A$3:$A$99980,Produccion_UO!$H1317)*$J$1223</f>
        <v>0</v>
      </c>
      <c r="AE1317" s="21">
        <f>+SUMIFS(Resultados_Dic3!Z$3:Z$99980,Resultados_Dic3!$F$3:$F$99980,Produccion_UO!$K1317,Resultados_Dic3!$D$3:$D$99980,Produccion_UO!$L$1221,Resultados_Dic3!$E$3:$E$99980,Produccion_UO!$J1317,Resultados_Dic3!$A$3:$A$99980,Produccion_UO!$H1317)*$J$1223</f>
        <v>0</v>
      </c>
      <c r="AF1317" s="21">
        <f>+SUMIFS(Resultados_Dic3!AA$3:AA$99980,Resultados_Dic3!$F$3:$F$99980,Produccion_UO!$K1317,Resultados_Dic3!$D$3:$D$99980,Produccion_UO!$L$1221,Resultados_Dic3!$E$3:$E$99980,Produccion_UO!$J1317,Resultados_Dic3!$A$3:$A$99980,Produccion_UO!$H1317)*$J$1223</f>
        <v>0</v>
      </c>
      <c r="AG1317" s="21">
        <f>+SUMIFS(Resultados_Dic3!AB$3:AB$99980,Resultados_Dic3!$F$3:$F$99980,Produccion_UO!$K1317,Resultados_Dic3!$D$3:$D$99980,Produccion_UO!$L$1221,Resultados_Dic3!$E$3:$E$99980,Produccion_UO!$J1317,Resultados_Dic3!$A$3:$A$99980,Produccion_UO!$H1317)*$J$1223</f>
        <v>0</v>
      </c>
      <c r="AH1317" s="21">
        <f>+SUMIFS(Resultados_Dic3!AC$3:AC$99980,Resultados_Dic3!$F$3:$F$99980,Produccion_UO!$K1317,Resultados_Dic3!$D$3:$D$99980,Produccion_UO!$L$1221,Resultados_Dic3!$E$3:$E$99980,Produccion_UO!$J1317,Resultados_Dic3!$A$3:$A$99980,Produccion_UO!$H1317)*$J$1223</f>
        <v>0</v>
      </c>
      <c r="AI1317" s="21">
        <f>+SUMIFS(Resultados_Dic3!AD$3:AD$99980,Resultados_Dic3!$F$3:$F$99980,Produccion_UO!$K1317,Resultados_Dic3!$D$3:$D$99980,Produccion_UO!$L$1221,Resultados_Dic3!$E$3:$E$99980,Produccion_UO!$J1317,Resultados_Dic3!$A$3:$A$99980,Produccion_UO!$H1317)*$J$1223</f>
        <v>0</v>
      </c>
      <c r="AJ1317" s="21">
        <f>+SUMIFS(Resultados_Dic3!AE$3:AE$99980,Resultados_Dic3!$F$3:$F$99980,Produccion_UO!$K1317,Resultados_Dic3!$D$3:$D$99980,Produccion_UO!$L$1221,Resultados_Dic3!$E$3:$E$99980,Produccion_UO!$J1317,Resultados_Dic3!$A$3:$A$99980,Produccion_UO!$H1317)*$J$1223</f>
        <v>0</v>
      </c>
      <c r="AK1317" s="21">
        <f>+SUMIFS(Resultados_Dic3!AF$3:AF$99980,Resultados_Dic3!$F$3:$F$99980,Produccion_UO!$K1317,Resultados_Dic3!$D$3:$D$99980,Produccion_UO!$L$1221,Resultados_Dic3!$E$3:$E$99980,Produccion_UO!$J1317,Resultados_Dic3!$A$3:$A$99980,Produccion_UO!$H1317)*$J$1223</f>
        <v>0</v>
      </c>
      <c r="AL1317" s="21">
        <f>+SUMIFS(Resultados_Dic3!AG$3:AG$99980,Resultados_Dic3!$F$3:$F$99980,Produccion_UO!$K1317,Resultados_Dic3!$D$3:$D$99980,Produccion_UO!$L$1221,Resultados_Dic3!$E$3:$E$99980,Produccion_UO!$J1317,Resultados_Dic3!$A$3:$A$99980,Produccion_UO!$H1317)*$J$1223</f>
        <v>0</v>
      </c>
      <c r="AM1317" s="21">
        <f>+SUMIFS(Resultados_Dic3!AH$3:AH$99980,Resultados_Dic3!$F$3:$F$99980,Produccion_UO!$K1317,Resultados_Dic3!$D$3:$D$99980,Produccion_UO!$L$1221,Resultados_Dic3!$E$3:$E$99980,Produccion_UO!$J1317,Resultados_Dic3!$A$3:$A$99980,Produccion_UO!$H1317)*$J$1223</f>
        <v>0</v>
      </c>
      <c r="AN1317" s="21">
        <f>+SUMIFS(Resultados_Dic3!AI$3:AI$99980,Resultados_Dic3!$F$3:$F$99980,Produccion_UO!$K1317,Resultados_Dic3!$D$3:$D$99980,Produccion_UO!$L$1221,Resultados_Dic3!$E$3:$E$99980,Produccion_UO!$J1317,Resultados_Dic3!$A$3:$A$99980,Produccion_UO!$H1317)*$J$1223</f>
        <v>0</v>
      </c>
      <c r="AO1317" s="21">
        <f>+SUMIFS(Resultados_Dic3!AJ$3:AJ$99980,Resultados_Dic3!$F$3:$F$99980,Produccion_UO!$K1317,Resultados_Dic3!$D$3:$D$99980,Produccion_UO!$L$1221,Resultados_Dic3!$E$3:$E$99980,Produccion_UO!$J1317,Resultados_Dic3!$A$3:$A$99980,Produccion_UO!$H1317)*$J$1223</f>
        <v>0</v>
      </c>
      <c r="AP1317" s="21">
        <f>+SUMIFS(Resultados_Dic3!AK$3:AK$99980,Resultados_Dic3!$F$3:$F$99980,Produccion_UO!$K1317,Resultados_Dic3!$D$3:$D$99980,Produccion_UO!$L$1221,Resultados_Dic3!$E$3:$E$99980,Produccion_UO!$J1317,Resultados_Dic3!$A$3:$A$99980,Produccion_UO!$H1317)*$J$1223</f>
        <v>0</v>
      </c>
      <c r="AQ1317" s="21">
        <f>+SUMIFS(Resultados_Dic3!AL$3:AL$99980,Resultados_Dic3!$F$3:$F$99980,Produccion_UO!$K1317,Resultados_Dic3!$D$3:$D$99980,Produccion_UO!$L$1221,Resultados_Dic3!$E$3:$E$99980,Produccion_UO!$J1317,Resultados_Dic3!$A$3:$A$99980,Produccion_UO!$H1317)*$J$1223</f>
        <v>0</v>
      </c>
      <c r="AR1317" s="21">
        <f>+SUMIFS(Resultados_Dic3!AM$3:AM$99980,Resultados_Dic3!$F$3:$F$99980,Produccion_UO!$K1317,Resultados_Dic3!$D$3:$D$99980,Produccion_UO!$L$1221,Resultados_Dic3!$E$3:$E$99980,Produccion_UO!$J1317,Resultados_Dic3!$A$3:$A$99980,Produccion_UO!$H1317)*$J$1223</f>
        <v>0</v>
      </c>
    </row>
    <row r="1318" spans="6:44" x14ac:dyDescent="0.25">
      <c r="H1318" s="17" t="str">
        <f t="shared" si="766"/>
        <v>DIC5</v>
      </c>
      <c r="I1318" s="24"/>
      <c r="J1318" s="24" t="s">
        <v>85</v>
      </c>
      <c r="K1318" s="359" t="s">
        <v>222</v>
      </c>
      <c r="L1318" s="341" t="s">
        <v>875</v>
      </c>
      <c r="M1318" s="21">
        <f>+SUMIFS(Resultados_Dic3!H$3:H$99980,Resultados_Dic3!$F$3:$F$99980,Produccion_UO!$K1318,Resultados_Dic3!$D$3:$D$99980,Produccion_UO!$L$1221,Resultados_Dic3!$E$3:$E$99980,Produccion_UO!$J1318,Resultados_Dic3!$A$3:$A$99980,Produccion_UO!$H1318)*$J$1223</f>
        <v>4.7652395357699103E-3</v>
      </c>
      <c r="N1318" s="21">
        <f>+SUMIFS(Resultados_Dic3!I$3:I$99980,Resultados_Dic3!$F$3:$F$99980,Produccion_UO!$K1318,Resultados_Dic3!$D$3:$D$99980,Produccion_UO!$L$1221,Resultados_Dic3!$E$3:$E$99980,Produccion_UO!$J1318,Resultados_Dic3!$A$3:$A$99980,Produccion_UO!$H1318)*$J$1223</f>
        <v>4.5105381139918001E-3</v>
      </c>
      <c r="O1318" s="21">
        <f>+SUMIFS(Resultados_Dic3!J$3:J$99980,Resultados_Dic3!$F$3:$F$99980,Produccion_UO!$K1318,Resultados_Dic3!$D$3:$D$99980,Produccion_UO!$L$1221,Resultados_Dic3!$E$3:$E$99980,Produccion_UO!$J1318,Resultados_Dic3!$A$3:$A$99980,Produccion_UO!$H1318)*$J$1223</f>
        <v>4.2912944283749503E-3</v>
      </c>
      <c r="P1318" s="21">
        <f>+SUMIFS(Resultados_Dic3!K$3:K$99980,Resultados_Dic3!$F$3:$F$99980,Produccion_UO!$K1318,Resultados_Dic3!$D$3:$D$99980,Produccion_UO!$L$1221,Resultados_Dic3!$E$3:$E$99980,Produccion_UO!$J1318,Resultados_Dic3!$A$3:$A$99980,Produccion_UO!$H1318)*$J$1223</f>
        <v>4.0720507427580996E-3</v>
      </c>
      <c r="Q1318" s="21">
        <f>+SUMIFS(Resultados_Dic3!L$3:L$99980,Resultados_Dic3!$F$3:$F$99980,Produccion_UO!$K1318,Resultados_Dic3!$D$3:$D$99980,Produccion_UO!$L$1221,Resultados_Dic3!$E$3:$E$99980,Produccion_UO!$J1318,Resultados_Dic3!$A$3:$A$99980,Produccion_UO!$H1318)*$J$1223</f>
        <v>3.8528070571412498E-3</v>
      </c>
      <c r="R1318" s="21">
        <f>+SUMIFS(Resultados_Dic3!M$3:M$99980,Resultados_Dic3!$F$3:$F$99980,Produccion_UO!$K1318,Resultados_Dic3!$D$3:$D$99980,Produccion_UO!$L$1221,Resultados_Dic3!$E$3:$E$99980,Produccion_UO!$J1318,Resultados_Dic3!$A$3:$A$99980,Produccion_UO!$H1318)*$J$1223</f>
        <v>3.5474559345930398E-3</v>
      </c>
      <c r="S1318" s="21">
        <f>+SUMIFS(Resultados_Dic3!N$3:N$99980,Resultados_Dic3!$F$3:$F$99980,Produccion_UO!$K1318,Resultados_Dic3!$D$3:$D$99980,Produccion_UO!$L$1221,Resultados_Dic3!$E$3:$E$99980,Produccion_UO!$J1318,Resultados_Dic3!$A$3:$A$99980,Produccion_UO!$H1318)*$J$1223</f>
        <v>3.2421048120448298E-3</v>
      </c>
      <c r="T1318" s="21">
        <f>+SUMIFS(Resultados_Dic3!O$3:O$99980,Resultados_Dic3!$F$3:$F$99980,Produccion_UO!$K1318,Resultados_Dic3!$D$3:$D$99980,Produccion_UO!$L$1221,Resultados_Dic3!$E$3:$E$99980,Produccion_UO!$J1318,Resultados_Dic3!$A$3:$A$99980,Produccion_UO!$H1318)*$J$1223</f>
        <v>2.9999641522422899E-3</v>
      </c>
      <c r="U1318" s="21">
        <f>+SUMIFS(Resultados_Dic3!P$3:P$99980,Resultados_Dic3!$F$3:$F$99980,Produccion_UO!$K1318,Resultados_Dic3!$D$3:$D$99980,Produccion_UO!$L$1221,Resultados_Dic3!$E$3:$E$99980,Produccion_UO!$J1318,Resultados_Dic3!$A$3:$A$99980,Produccion_UO!$H1318)*$J$1223</f>
        <v>0</v>
      </c>
      <c r="V1318" s="21">
        <f>+SUMIFS(Resultados_Dic3!Q$3:Q$99980,Resultados_Dic3!$F$3:$F$99980,Produccion_UO!$K1318,Resultados_Dic3!$D$3:$D$99980,Produccion_UO!$L$1221,Resultados_Dic3!$E$3:$E$99980,Produccion_UO!$J1318,Resultados_Dic3!$A$3:$A$99980,Produccion_UO!$H1318)*$J$1223</f>
        <v>0</v>
      </c>
      <c r="W1318" s="21">
        <f>+SUMIFS(Resultados_Dic3!R$3:R$99980,Resultados_Dic3!$F$3:$F$99980,Produccion_UO!$K1318,Resultados_Dic3!$D$3:$D$99980,Produccion_UO!$L$1221,Resultados_Dic3!$E$3:$E$99980,Produccion_UO!$J1318,Resultados_Dic3!$A$3:$A$99980,Produccion_UO!$H1318)*$J$1223</f>
        <v>0</v>
      </c>
      <c r="X1318" s="21">
        <f>+SUMIFS(Resultados_Dic3!S$3:S$99980,Resultados_Dic3!$F$3:$F$99980,Produccion_UO!$K1318,Resultados_Dic3!$D$3:$D$99980,Produccion_UO!$L$1221,Resultados_Dic3!$E$3:$E$99980,Produccion_UO!$J1318,Resultados_Dic3!$A$3:$A$99980,Produccion_UO!$H1318)*$J$1223</f>
        <v>0</v>
      </c>
      <c r="Y1318" s="21">
        <f>+SUMIFS(Resultados_Dic3!T$3:T$99980,Resultados_Dic3!$F$3:$F$99980,Produccion_UO!$K1318,Resultados_Dic3!$D$3:$D$99980,Produccion_UO!$L$1221,Resultados_Dic3!$E$3:$E$99980,Produccion_UO!$J1318,Resultados_Dic3!$A$3:$A$99980,Produccion_UO!$H1318)*$J$1223</f>
        <v>0</v>
      </c>
      <c r="Z1318" s="21">
        <f>+SUMIFS(Resultados_Dic3!U$3:U$99980,Resultados_Dic3!$F$3:$F$99980,Produccion_UO!$K1318,Resultados_Dic3!$D$3:$D$99980,Produccion_UO!$L$1221,Resultados_Dic3!$E$3:$E$99980,Produccion_UO!$J1318,Resultados_Dic3!$A$3:$A$99980,Produccion_UO!$H1318)*$J$1223</f>
        <v>0</v>
      </c>
      <c r="AA1318" s="21">
        <f>+SUMIFS(Resultados_Dic3!V$3:V$99980,Resultados_Dic3!$F$3:$F$99980,Produccion_UO!$K1318,Resultados_Dic3!$D$3:$D$99980,Produccion_UO!$L$1221,Resultados_Dic3!$E$3:$E$99980,Produccion_UO!$J1318,Resultados_Dic3!$A$3:$A$99980,Produccion_UO!$H1318)*$J$1223</f>
        <v>0</v>
      </c>
      <c r="AB1318" s="21">
        <f>+SUMIFS(Resultados_Dic3!W$3:W$99980,Resultados_Dic3!$F$3:$F$99980,Produccion_UO!$K1318,Resultados_Dic3!$D$3:$D$99980,Produccion_UO!$L$1221,Resultados_Dic3!$E$3:$E$99980,Produccion_UO!$J1318,Resultados_Dic3!$A$3:$A$99980,Produccion_UO!$H1318)*$J$1223</f>
        <v>0</v>
      </c>
      <c r="AC1318" s="21">
        <f>+SUMIFS(Resultados_Dic3!X$3:X$99980,Resultados_Dic3!$F$3:$F$99980,Produccion_UO!$K1318,Resultados_Dic3!$D$3:$D$99980,Produccion_UO!$L$1221,Resultados_Dic3!$E$3:$E$99980,Produccion_UO!$J1318,Resultados_Dic3!$A$3:$A$99980,Produccion_UO!$H1318)*$J$1223</f>
        <v>0</v>
      </c>
      <c r="AD1318" s="21">
        <f>+SUMIFS(Resultados_Dic3!Y$3:Y$99980,Resultados_Dic3!$F$3:$F$99980,Produccion_UO!$K1318,Resultados_Dic3!$D$3:$D$99980,Produccion_UO!$L$1221,Resultados_Dic3!$E$3:$E$99980,Produccion_UO!$J1318,Resultados_Dic3!$A$3:$A$99980,Produccion_UO!$H1318)*$J$1223</f>
        <v>0</v>
      </c>
      <c r="AE1318" s="21">
        <f>+SUMIFS(Resultados_Dic3!Z$3:Z$99980,Resultados_Dic3!$F$3:$F$99980,Produccion_UO!$K1318,Resultados_Dic3!$D$3:$D$99980,Produccion_UO!$L$1221,Resultados_Dic3!$E$3:$E$99980,Produccion_UO!$J1318,Resultados_Dic3!$A$3:$A$99980,Produccion_UO!$H1318)*$J$1223</f>
        <v>0</v>
      </c>
      <c r="AF1318" s="21">
        <f>+SUMIFS(Resultados_Dic3!AA$3:AA$99980,Resultados_Dic3!$F$3:$F$99980,Produccion_UO!$K1318,Resultados_Dic3!$D$3:$D$99980,Produccion_UO!$L$1221,Resultados_Dic3!$E$3:$E$99980,Produccion_UO!$J1318,Resultados_Dic3!$A$3:$A$99980,Produccion_UO!$H1318)*$J$1223</f>
        <v>0</v>
      </c>
      <c r="AG1318" s="21">
        <f>+SUMIFS(Resultados_Dic3!AB$3:AB$99980,Resultados_Dic3!$F$3:$F$99980,Produccion_UO!$K1318,Resultados_Dic3!$D$3:$D$99980,Produccion_UO!$L$1221,Resultados_Dic3!$E$3:$E$99980,Produccion_UO!$J1318,Resultados_Dic3!$A$3:$A$99980,Produccion_UO!$H1318)*$J$1223</f>
        <v>0</v>
      </c>
      <c r="AH1318" s="21">
        <f>+SUMIFS(Resultados_Dic3!AC$3:AC$99980,Resultados_Dic3!$F$3:$F$99980,Produccion_UO!$K1318,Resultados_Dic3!$D$3:$D$99980,Produccion_UO!$L$1221,Resultados_Dic3!$E$3:$E$99980,Produccion_UO!$J1318,Resultados_Dic3!$A$3:$A$99980,Produccion_UO!$H1318)*$J$1223</f>
        <v>0</v>
      </c>
      <c r="AI1318" s="21">
        <f>+SUMIFS(Resultados_Dic3!AD$3:AD$99980,Resultados_Dic3!$F$3:$F$99980,Produccion_UO!$K1318,Resultados_Dic3!$D$3:$D$99980,Produccion_UO!$L$1221,Resultados_Dic3!$E$3:$E$99980,Produccion_UO!$J1318,Resultados_Dic3!$A$3:$A$99980,Produccion_UO!$H1318)*$J$1223</f>
        <v>0</v>
      </c>
      <c r="AJ1318" s="21">
        <f>+SUMIFS(Resultados_Dic3!AE$3:AE$99980,Resultados_Dic3!$F$3:$F$99980,Produccion_UO!$K1318,Resultados_Dic3!$D$3:$D$99980,Produccion_UO!$L$1221,Resultados_Dic3!$E$3:$E$99980,Produccion_UO!$J1318,Resultados_Dic3!$A$3:$A$99980,Produccion_UO!$H1318)*$J$1223</f>
        <v>0</v>
      </c>
      <c r="AK1318" s="21">
        <f>+SUMIFS(Resultados_Dic3!AF$3:AF$99980,Resultados_Dic3!$F$3:$F$99980,Produccion_UO!$K1318,Resultados_Dic3!$D$3:$D$99980,Produccion_UO!$L$1221,Resultados_Dic3!$E$3:$E$99980,Produccion_UO!$J1318,Resultados_Dic3!$A$3:$A$99980,Produccion_UO!$H1318)*$J$1223</f>
        <v>0</v>
      </c>
      <c r="AL1318" s="21">
        <f>+SUMIFS(Resultados_Dic3!AG$3:AG$99980,Resultados_Dic3!$F$3:$F$99980,Produccion_UO!$K1318,Resultados_Dic3!$D$3:$D$99980,Produccion_UO!$L$1221,Resultados_Dic3!$E$3:$E$99980,Produccion_UO!$J1318,Resultados_Dic3!$A$3:$A$99980,Produccion_UO!$H1318)*$J$1223</f>
        <v>0</v>
      </c>
      <c r="AM1318" s="21">
        <f>+SUMIFS(Resultados_Dic3!AH$3:AH$99980,Resultados_Dic3!$F$3:$F$99980,Produccion_UO!$K1318,Resultados_Dic3!$D$3:$D$99980,Produccion_UO!$L$1221,Resultados_Dic3!$E$3:$E$99980,Produccion_UO!$J1318,Resultados_Dic3!$A$3:$A$99980,Produccion_UO!$H1318)*$J$1223</f>
        <v>0</v>
      </c>
      <c r="AN1318" s="21">
        <f>+SUMIFS(Resultados_Dic3!AI$3:AI$99980,Resultados_Dic3!$F$3:$F$99980,Produccion_UO!$K1318,Resultados_Dic3!$D$3:$D$99980,Produccion_UO!$L$1221,Resultados_Dic3!$E$3:$E$99980,Produccion_UO!$J1318,Resultados_Dic3!$A$3:$A$99980,Produccion_UO!$H1318)*$J$1223</f>
        <v>0</v>
      </c>
      <c r="AO1318" s="21">
        <f>+SUMIFS(Resultados_Dic3!AJ$3:AJ$99980,Resultados_Dic3!$F$3:$F$99980,Produccion_UO!$K1318,Resultados_Dic3!$D$3:$D$99980,Produccion_UO!$L$1221,Resultados_Dic3!$E$3:$E$99980,Produccion_UO!$J1318,Resultados_Dic3!$A$3:$A$99980,Produccion_UO!$H1318)*$J$1223</f>
        <v>0</v>
      </c>
      <c r="AP1318" s="21">
        <f>+SUMIFS(Resultados_Dic3!AK$3:AK$99980,Resultados_Dic3!$F$3:$F$99980,Produccion_UO!$K1318,Resultados_Dic3!$D$3:$D$99980,Produccion_UO!$L$1221,Resultados_Dic3!$E$3:$E$99980,Produccion_UO!$J1318,Resultados_Dic3!$A$3:$A$99980,Produccion_UO!$H1318)*$J$1223</f>
        <v>0</v>
      </c>
      <c r="AQ1318" s="21">
        <f>+SUMIFS(Resultados_Dic3!AL$3:AL$99980,Resultados_Dic3!$F$3:$F$99980,Produccion_UO!$K1318,Resultados_Dic3!$D$3:$D$99980,Produccion_UO!$L$1221,Resultados_Dic3!$E$3:$E$99980,Produccion_UO!$J1318,Resultados_Dic3!$A$3:$A$99980,Produccion_UO!$H1318)*$J$1223</f>
        <v>0</v>
      </c>
      <c r="AR1318" s="21">
        <f>+SUMIFS(Resultados_Dic3!AM$3:AM$99980,Resultados_Dic3!$F$3:$F$99980,Produccion_UO!$K1318,Resultados_Dic3!$D$3:$D$99980,Produccion_UO!$L$1221,Resultados_Dic3!$E$3:$E$99980,Produccion_UO!$J1318,Resultados_Dic3!$A$3:$A$99980,Produccion_UO!$H1318)*$J$1223</f>
        <v>0</v>
      </c>
    </row>
    <row r="1319" spans="6:44" x14ac:dyDescent="0.25">
      <c r="H1319" s="17" t="str">
        <f t="shared" si="766"/>
        <v>DIC5</v>
      </c>
      <c r="I1319" s="24"/>
      <c r="J1319" s="24" t="s">
        <v>79</v>
      </c>
      <c r="K1319" s="359" t="s">
        <v>166</v>
      </c>
      <c r="L1319" s="341" t="s">
        <v>859</v>
      </c>
      <c r="M1319" s="21">
        <f>+SUMIFS(Resultados_Dic3!H$3:H$99980,Resultados_Dic3!$F$3:$F$99980,Produccion_UO!$K1319,Resultados_Dic3!$D$3:$D$99980,Produccion_UO!$L$1221,Resultados_Dic3!$E$3:$E$99980,Produccion_UO!$J1319,Resultados_Dic3!$A$3:$A$99980,Produccion_UO!$H1319)*$J$1223</f>
        <v>0</v>
      </c>
      <c r="N1319" s="21">
        <f>+SUMIFS(Resultados_Dic3!I$3:I$99980,Resultados_Dic3!$F$3:$F$99980,Produccion_UO!$K1319,Resultados_Dic3!$D$3:$D$99980,Produccion_UO!$L$1221,Resultados_Dic3!$E$3:$E$99980,Produccion_UO!$J1319,Resultados_Dic3!$A$3:$A$99980,Produccion_UO!$H1319)*$J$1223</f>
        <v>0</v>
      </c>
      <c r="O1319" s="21">
        <f>+SUMIFS(Resultados_Dic3!J$3:J$99980,Resultados_Dic3!$F$3:$F$99980,Produccion_UO!$K1319,Resultados_Dic3!$D$3:$D$99980,Produccion_UO!$L$1221,Resultados_Dic3!$E$3:$E$99980,Produccion_UO!$J1319,Resultados_Dic3!$A$3:$A$99980,Produccion_UO!$H1319)*$J$1223</f>
        <v>0</v>
      </c>
      <c r="P1319" s="21">
        <f>+SUMIFS(Resultados_Dic3!K$3:K$99980,Resultados_Dic3!$F$3:$F$99980,Produccion_UO!$K1319,Resultados_Dic3!$D$3:$D$99980,Produccion_UO!$L$1221,Resultados_Dic3!$E$3:$E$99980,Produccion_UO!$J1319,Resultados_Dic3!$A$3:$A$99980,Produccion_UO!$H1319)*$J$1223</f>
        <v>0</v>
      </c>
      <c r="Q1319" s="21">
        <f>+SUMIFS(Resultados_Dic3!L$3:L$99980,Resultados_Dic3!$F$3:$F$99980,Produccion_UO!$K1319,Resultados_Dic3!$D$3:$D$99980,Produccion_UO!$L$1221,Resultados_Dic3!$E$3:$E$99980,Produccion_UO!$J1319,Resultados_Dic3!$A$3:$A$99980,Produccion_UO!$H1319)*$J$1223</f>
        <v>0</v>
      </c>
      <c r="R1319" s="21">
        <f>+SUMIFS(Resultados_Dic3!M$3:M$99980,Resultados_Dic3!$F$3:$F$99980,Produccion_UO!$K1319,Resultados_Dic3!$D$3:$D$99980,Produccion_UO!$L$1221,Resultados_Dic3!$E$3:$E$99980,Produccion_UO!$J1319,Resultados_Dic3!$A$3:$A$99980,Produccion_UO!$H1319)*$J$1223</f>
        <v>0</v>
      </c>
      <c r="S1319" s="21">
        <f>+SUMIFS(Resultados_Dic3!N$3:N$99980,Resultados_Dic3!$F$3:$F$99980,Produccion_UO!$K1319,Resultados_Dic3!$D$3:$D$99980,Produccion_UO!$L$1221,Resultados_Dic3!$E$3:$E$99980,Produccion_UO!$J1319,Resultados_Dic3!$A$3:$A$99980,Produccion_UO!$H1319)*$J$1223</f>
        <v>0</v>
      </c>
      <c r="T1319" s="21">
        <f>+SUMIFS(Resultados_Dic3!O$3:O$99980,Resultados_Dic3!$F$3:$F$99980,Produccion_UO!$K1319,Resultados_Dic3!$D$3:$D$99980,Produccion_UO!$L$1221,Resultados_Dic3!$E$3:$E$99980,Produccion_UO!$J1319,Resultados_Dic3!$A$3:$A$99980,Produccion_UO!$H1319)*$J$1223</f>
        <v>0</v>
      </c>
      <c r="U1319" s="21">
        <f>+SUMIFS(Resultados_Dic3!P$3:P$99980,Resultados_Dic3!$F$3:$F$99980,Produccion_UO!$K1319,Resultados_Dic3!$D$3:$D$99980,Produccion_UO!$L$1221,Resultados_Dic3!$E$3:$E$99980,Produccion_UO!$J1319,Resultados_Dic3!$A$3:$A$99980,Produccion_UO!$H1319)*$J$1223</f>
        <v>0.206991721608348</v>
      </c>
      <c r="V1319" s="21">
        <f>+SUMIFS(Resultados_Dic3!Q$3:Q$99980,Resultados_Dic3!$F$3:$F$99980,Produccion_UO!$K1319,Resultados_Dic3!$D$3:$D$99980,Produccion_UO!$L$1221,Resultados_Dic3!$E$3:$E$99980,Produccion_UO!$J1319,Resultados_Dic3!$A$3:$A$99980,Produccion_UO!$H1319)*$J$1223</f>
        <v>0.42544095614336302</v>
      </c>
      <c r="W1319" s="21">
        <f>+SUMIFS(Resultados_Dic3!R$3:R$99980,Resultados_Dic3!$F$3:$F$99980,Produccion_UO!$K1319,Resultados_Dic3!$D$3:$D$99980,Produccion_UO!$L$1221,Resultados_Dic3!$E$3:$E$99980,Produccion_UO!$J1319,Resultados_Dic3!$A$3:$A$99980,Produccion_UO!$H1319)*$J$1223</f>
        <v>0.34075521796653602</v>
      </c>
      <c r="X1319" s="21">
        <f>+SUMIFS(Resultados_Dic3!S$3:S$99980,Resultados_Dic3!$F$3:$F$99980,Produccion_UO!$K1319,Resultados_Dic3!$D$3:$D$99980,Produccion_UO!$L$1221,Resultados_Dic3!$E$3:$E$99980,Produccion_UO!$J1319,Resultados_Dic3!$A$3:$A$99980,Produccion_UO!$H1319)*$J$1223</f>
        <v>0.34075521796653602</v>
      </c>
      <c r="Y1319" s="21">
        <f>+SUMIFS(Resultados_Dic3!T$3:T$99980,Resultados_Dic3!$F$3:$F$99980,Produccion_UO!$K1319,Resultados_Dic3!$D$3:$D$99980,Produccion_UO!$L$1221,Resultados_Dic3!$E$3:$E$99980,Produccion_UO!$J1319,Resultados_Dic3!$A$3:$A$99980,Produccion_UO!$H1319)*$J$1223</f>
        <v>0.34075521796653602</v>
      </c>
      <c r="Z1319" s="21">
        <f>+SUMIFS(Resultados_Dic3!U$3:U$99980,Resultados_Dic3!$F$3:$F$99980,Produccion_UO!$K1319,Resultados_Dic3!$D$3:$D$99980,Produccion_UO!$L$1221,Resultados_Dic3!$E$3:$E$99980,Produccion_UO!$J1319,Resultados_Dic3!$A$3:$A$99980,Produccion_UO!$H1319)*$J$1223</f>
        <v>0.34122517924503598</v>
      </c>
      <c r="AA1319" s="21">
        <f>+SUMIFS(Resultados_Dic3!V$3:V$99980,Resultados_Dic3!$F$3:$F$99980,Produccion_UO!$K1319,Resultados_Dic3!$D$3:$D$99980,Produccion_UO!$L$1221,Resultados_Dic3!$E$3:$E$99980,Produccion_UO!$J1319,Resultados_Dic3!$A$3:$A$99980,Produccion_UO!$H1319)*$J$1223</f>
        <v>0</v>
      </c>
      <c r="AB1319" s="21">
        <f>+SUMIFS(Resultados_Dic3!W$3:W$99980,Resultados_Dic3!$F$3:$F$99980,Produccion_UO!$K1319,Resultados_Dic3!$D$3:$D$99980,Produccion_UO!$L$1221,Resultados_Dic3!$E$3:$E$99980,Produccion_UO!$J1319,Resultados_Dic3!$A$3:$A$99980,Produccion_UO!$H1319)*$J$1223</f>
        <v>0</v>
      </c>
      <c r="AC1319" s="21">
        <f>+SUMIFS(Resultados_Dic3!X$3:X$99980,Resultados_Dic3!$F$3:$F$99980,Produccion_UO!$K1319,Resultados_Dic3!$D$3:$D$99980,Produccion_UO!$L$1221,Resultados_Dic3!$E$3:$E$99980,Produccion_UO!$J1319,Resultados_Dic3!$A$3:$A$99980,Produccion_UO!$H1319)*$J$1223</f>
        <v>0</v>
      </c>
      <c r="AD1319" s="21">
        <f>+SUMIFS(Resultados_Dic3!Y$3:Y$99980,Resultados_Dic3!$F$3:$F$99980,Produccion_UO!$K1319,Resultados_Dic3!$D$3:$D$99980,Produccion_UO!$L$1221,Resultados_Dic3!$E$3:$E$99980,Produccion_UO!$J1319,Resultados_Dic3!$A$3:$A$99980,Produccion_UO!$H1319)*$J$1223</f>
        <v>0</v>
      </c>
      <c r="AE1319" s="21">
        <f>+SUMIFS(Resultados_Dic3!Z$3:Z$99980,Resultados_Dic3!$F$3:$F$99980,Produccion_UO!$K1319,Resultados_Dic3!$D$3:$D$99980,Produccion_UO!$L$1221,Resultados_Dic3!$E$3:$E$99980,Produccion_UO!$J1319,Resultados_Dic3!$A$3:$A$99980,Produccion_UO!$H1319)*$J$1223</f>
        <v>0</v>
      </c>
      <c r="AF1319" s="21">
        <f>+SUMIFS(Resultados_Dic3!AA$3:AA$99980,Resultados_Dic3!$F$3:$F$99980,Produccion_UO!$K1319,Resultados_Dic3!$D$3:$D$99980,Produccion_UO!$L$1221,Resultados_Dic3!$E$3:$E$99980,Produccion_UO!$J1319,Resultados_Dic3!$A$3:$A$99980,Produccion_UO!$H1319)*$J$1223</f>
        <v>0</v>
      </c>
      <c r="AG1319" s="21">
        <f>+SUMIFS(Resultados_Dic3!AB$3:AB$99980,Resultados_Dic3!$F$3:$F$99980,Produccion_UO!$K1319,Resultados_Dic3!$D$3:$D$99980,Produccion_UO!$L$1221,Resultados_Dic3!$E$3:$E$99980,Produccion_UO!$J1319,Resultados_Dic3!$A$3:$A$99980,Produccion_UO!$H1319)*$J$1223</f>
        <v>0</v>
      </c>
      <c r="AH1319" s="21">
        <f>+SUMIFS(Resultados_Dic3!AC$3:AC$99980,Resultados_Dic3!$F$3:$F$99980,Produccion_UO!$K1319,Resultados_Dic3!$D$3:$D$99980,Produccion_UO!$L$1221,Resultados_Dic3!$E$3:$E$99980,Produccion_UO!$J1319,Resultados_Dic3!$A$3:$A$99980,Produccion_UO!$H1319)*$J$1223</f>
        <v>0</v>
      </c>
      <c r="AI1319" s="21">
        <f>+SUMIFS(Resultados_Dic3!AD$3:AD$99980,Resultados_Dic3!$F$3:$F$99980,Produccion_UO!$K1319,Resultados_Dic3!$D$3:$D$99980,Produccion_UO!$L$1221,Resultados_Dic3!$E$3:$E$99980,Produccion_UO!$J1319,Resultados_Dic3!$A$3:$A$99980,Produccion_UO!$H1319)*$J$1223</f>
        <v>0</v>
      </c>
      <c r="AJ1319" s="21">
        <f>+SUMIFS(Resultados_Dic3!AE$3:AE$99980,Resultados_Dic3!$F$3:$F$99980,Produccion_UO!$K1319,Resultados_Dic3!$D$3:$D$99980,Produccion_UO!$L$1221,Resultados_Dic3!$E$3:$E$99980,Produccion_UO!$J1319,Resultados_Dic3!$A$3:$A$99980,Produccion_UO!$H1319)*$J$1223</f>
        <v>0</v>
      </c>
      <c r="AK1319" s="21">
        <f>+SUMIFS(Resultados_Dic3!AF$3:AF$99980,Resultados_Dic3!$F$3:$F$99980,Produccion_UO!$K1319,Resultados_Dic3!$D$3:$D$99980,Produccion_UO!$L$1221,Resultados_Dic3!$E$3:$E$99980,Produccion_UO!$J1319,Resultados_Dic3!$A$3:$A$99980,Produccion_UO!$H1319)*$J$1223</f>
        <v>0</v>
      </c>
      <c r="AL1319" s="21">
        <f>+SUMIFS(Resultados_Dic3!AG$3:AG$99980,Resultados_Dic3!$F$3:$F$99980,Produccion_UO!$K1319,Resultados_Dic3!$D$3:$D$99980,Produccion_UO!$L$1221,Resultados_Dic3!$E$3:$E$99980,Produccion_UO!$J1319,Resultados_Dic3!$A$3:$A$99980,Produccion_UO!$H1319)*$J$1223</f>
        <v>0</v>
      </c>
      <c r="AM1319" s="21">
        <f>+SUMIFS(Resultados_Dic3!AH$3:AH$99980,Resultados_Dic3!$F$3:$F$99980,Produccion_UO!$K1319,Resultados_Dic3!$D$3:$D$99980,Produccion_UO!$L$1221,Resultados_Dic3!$E$3:$E$99980,Produccion_UO!$J1319,Resultados_Dic3!$A$3:$A$99980,Produccion_UO!$H1319)*$J$1223</f>
        <v>0</v>
      </c>
      <c r="AN1319" s="21">
        <f>+SUMIFS(Resultados_Dic3!AI$3:AI$99980,Resultados_Dic3!$F$3:$F$99980,Produccion_UO!$K1319,Resultados_Dic3!$D$3:$D$99980,Produccion_UO!$L$1221,Resultados_Dic3!$E$3:$E$99980,Produccion_UO!$J1319,Resultados_Dic3!$A$3:$A$99980,Produccion_UO!$H1319)*$J$1223</f>
        <v>0</v>
      </c>
      <c r="AO1319" s="21">
        <f>+SUMIFS(Resultados_Dic3!AJ$3:AJ$99980,Resultados_Dic3!$F$3:$F$99980,Produccion_UO!$K1319,Resultados_Dic3!$D$3:$D$99980,Produccion_UO!$L$1221,Resultados_Dic3!$E$3:$E$99980,Produccion_UO!$J1319,Resultados_Dic3!$A$3:$A$99980,Produccion_UO!$H1319)*$J$1223</f>
        <v>0</v>
      </c>
      <c r="AP1319" s="21">
        <f>+SUMIFS(Resultados_Dic3!AK$3:AK$99980,Resultados_Dic3!$F$3:$F$99980,Produccion_UO!$K1319,Resultados_Dic3!$D$3:$D$99980,Produccion_UO!$L$1221,Resultados_Dic3!$E$3:$E$99980,Produccion_UO!$J1319,Resultados_Dic3!$A$3:$A$99980,Produccion_UO!$H1319)*$J$1223</f>
        <v>0</v>
      </c>
      <c r="AQ1319" s="21">
        <f>+SUMIFS(Resultados_Dic3!AL$3:AL$99980,Resultados_Dic3!$F$3:$F$99980,Produccion_UO!$K1319,Resultados_Dic3!$D$3:$D$99980,Produccion_UO!$L$1221,Resultados_Dic3!$E$3:$E$99980,Produccion_UO!$J1319,Resultados_Dic3!$A$3:$A$99980,Produccion_UO!$H1319)*$J$1223</f>
        <v>0</v>
      </c>
      <c r="AR1319" s="21">
        <f>+SUMIFS(Resultados_Dic3!AM$3:AM$99980,Resultados_Dic3!$F$3:$F$99980,Produccion_UO!$K1319,Resultados_Dic3!$D$3:$D$99980,Produccion_UO!$L$1221,Resultados_Dic3!$E$3:$E$99980,Produccion_UO!$J1319,Resultados_Dic3!$A$3:$A$99980,Produccion_UO!$H1319)*$J$1223</f>
        <v>0</v>
      </c>
    </row>
    <row r="1320" spans="6:44" x14ac:dyDescent="0.25">
      <c r="H1320" s="17" t="str">
        <f t="shared" si="766"/>
        <v>DIC5</v>
      </c>
      <c r="I1320" s="24"/>
      <c r="J1320" s="24" t="s">
        <v>89</v>
      </c>
      <c r="K1320" s="359" t="s">
        <v>162</v>
      </c>
      <c r="L1320" s="341" t="s">
        <v>877</v>
      </c>
      <c r="M1320" s="21">
        <f>+SUMIFS(Resultados_Dic3!H$3:H$99980,Resultados_Dic3!$F$3:$F$99980,Produccion_UO!$K1320,Resultados_Dic3!$D$3:$D$99980,Produccion_UO!$L$1221,Resultados_Dic3!$E$3:$E$99980,Produccion_UO!$J1320,Resultados_Dic3!$A$3:$A$99980,Produccion_UO!$H1320)*$J$1223</f>
        <v>1.5205005591166001</v>
      </c>
      <c r="N1320" s="21">
        <f>+SUMIFS(Resultados_Dic3!I$3:I$99980,Resultados_Dic3!$F$3:$F$99980,Produccion_UO!$K1320,Resultados_Dic3!$D$3:$D$99980,Produccion_UO!$L$1221,Resultados_Dic3!$E$3:$E$99980,Produccion_UO!$J1320,Resultados_Dic3!$A$3:$A$99980,Produccion_UO!$H1320)*$J$1223</f>
        <v>1.43862923798872</v>
      </c>
      <c r="O1320" s="21">
        <f>+SUMIFS(Resultados_Dic3!J$3:J$99980,Resultados_Dic3!$F$3:$F$99980,Produccion_UO!$K1320,Resultados_Dic3!$D$3:$D$99980,Produccion_UO!$L$1221,Resultados_Dic3!$E$3:$E$99980,Produccion_UO!$J1320,Resultados_Dic3!$A$3:$A$99980,Produccion_UO!$H1320)*$J$1223</f>
        <v>1.3681554649524801</v>
      </c>
      <c r="P1320" s="21">
        <f>+SUMIFS(Resultados_Dic3!K$3:K$99980,Resultados_Dic3!$F$3:$F$99980,Produccion_UO!$K1320,Resultados_Dic3!$D$3:$D$99980,Produccion_UO!$L$1221,Resultados_Dic3!$E$3:$E$99980,Produccion_UO!$J1320,Resultados_Dic3!$A$3:$A$99980,Produccion_UO!$H1320)*$J$1223</f>
        <v>1.2976816919162399</v>
      </c>
      <c r="Q1320" s="21">
        <f>+SUMIFS(Resultados_Dic3!L$3:L$99980,Resultados_Dic3!$F$3:$F$99980,Produccion_UO!$K1320,Resultados_Dic3!$D$3:$D$99980,Produccion_UO!$L$1221,Resultados_Dic3!$E$3:$E$99980,Produccion_UO!$J1320,Resultados_Dic3!$A$3:$A$99980,Produccion_UO!$H1320)*$J$1223</f>
        <v>1.22720791888</v>
      </c>
      <c r="R1320" s="21">
        <f>+SUMIFS(Resultados_Dic3!M$3:M$99980,Resultados_Dic3!$F$3:$F$99980,Produccion_UO!$K1320,Resultados_Dic3!$D$3:$D$99980,Produccion_UO!$L$1221,Resultados_Dic3!$E$3:$E$99980,Produccion_UO!$J1320,Resultados_Dic3!$A$3:$A$99980,Produccion_UO!$H1320)*$J$1223</f>
        <v>1.12905573882393</v>
      </c>
      <c r="S1320" s="21">
        <f>+SUMIFS(Resultados_Dic3!N$3:N$99980,Resultados_Dic3!$F$3:$F$99980,Produccion_UO!$K1320,Resultados_Dic3!$D$3:$D$99980,Produccion_UO!$L$1221,Resultados_Dic3!$E$3:$E$99980,Produccion_UO!$J1320,Resultados_Dic3!$A$3:$A$99980,Produccion_UO!$H1320)*$J$1223</f>
        <v>1.0309035587678499</v>
      </c>
      <c r="T1320" s="21">
        <f>+SUMIFS(Resultados_Dic3!O$3:O$99980,Resultados_Dic3!$F$3:$F$99980,Produccion_UO!$K1320,Resultados_Dic3!$D$3:$D$99980,Produccion_UO!$L$1221,Resultados_Dic3!$E$3:$E$99980,Produccion_UO!$J1320,Resultados_Dic3!$A$3:$A$99980,Produccion_UO!$H1320)*$J$1223</f>
        <v>0.95306977370919699</v>
      </c>
      <c r="U1320" s="21">
        <f>+SUMIFS(Resultados_Dic3!P$3:P$99980,Resultados_Dic3!$F$3:$F$99980,Produccion_UO!$K1320,Resultados_Dic3!$D$3:$D$99980,Produccion_UO!$L$1221,Resultados_Dic3!$E$3:$E$99980,Produccion_UO!$J1320,Resultados_Dic3!$A$3:$A$99980,Produccion_UO!$H1320)*$J$1223</f>
        <v>0.70979942327416601</v>
      </c>
      <c r="V1320" s="21">
        <f>+SUMIFS(Resultados_Dic3!Q$3:Q$99980,Resultados_Dic3!$F$3:$F$99980,Produccion_UO!$K1320,Resultados_Dic3!$D$3:$D$99980,Produccion_UO!$L$1221,Resultados_Dic3!$E$3:$E$99980,Produccion_UO!$J1320,Resultados_Dic3!$A$3:$A$99980,Produccion_UO!$H1320)*$J$1223</f>
        <v>0.45737174243183698</v>
      </c>
      <c r="W1320" s="21">
        <f>+SUMIFS(Resultados_Dic3!R$3:R$99980,Resultados_Dic3!$F$3:$F$99980,Produccion_UO!$K1320,Resultados_Dic3!$D$3:$D$99980,Produccion_UO!$L$1221,Resultados_Dic3!$E$3:$E$99980,Produccion_UO!$J1320,Resultados_Dic3!$A$3:$A$99980,Produccion_UO!$H1320)*$J$1223</f>
        <v>0.233963108457166</v>
      </c>
      <c r="X1320" s="21">
        <f>+SUMIFS(Resultados_Dic3!S$3:S$99980,Resultados_Dic3!$F$3:$F$99980,Produccion_UO!$K1320,Resultados_Dic3!$D$3:$D$99980,Produccion_UO!$L$1221,Resultados_Dic3!$E$3:$E$99980,Produccion_UO!$J1320,Resultados_Dic3!$A$3:$A$99980,Produccion_UO!$H1320)*$J$1223</f>
        <v>0.233963108457166</v>
      </c>
      <c r="Y1320" s="21">
        <f>+SUMIFS(Resultados_Dic3!T$3:T$99980,Resultados_Dic3!$F$3:$F$99980,Produccion_UO!$K1320,Resultados_Dic3!$D$3:$D$99980,Produccion_UO!$L$1221,Resultados_Dic3!$E$3:$E$99980,Produccion_UO!$J1320,Resultados_Dic3!$A$3:$A$99980,Produccion_UO!$H1320)*$J$1223</f>
        <v>0.233963108457166</v>
      </c>
      <c r="Z1320" s="21">
        <f>+SUMIFS(Resultados_Dic3!U$3:U$99980,Resultados_Dic3!$F$3:$F$99980,Produccion_UO!$K1320,Resultados_Dic3!$D$3:$D$99980,Produccion_UO!$L$1221,Resultados_Dic3!$E$3:$E$99980,Produccion_UO!$J1320,Resultados_Dic3!$A$3:$A$99980,Produccion_UO!$H1320)*$J$1223</f>
        <v>8.2522964764635706E-2</v>
      </c>
      <c r="AA1320" s="21">
        <f>+SUMIFS(Resultados_Dic3!V$3:V$99980,Resultados_Dic3!$F$3:$F$99980,Produccion_UO!$K1320,Resultados_Dic3!$D$3:$D$99980,Produccion_UO!$L$1221,Resultados_Dic3!$E$3:$E$99980,Produccion_UO!$J1320,Resultados_Dic3!$A$3:$A$99980,Produccion_UO!$H1320)*$J$1223</f>
        <v>0</v>
      </c>
      <c r="AB1320" s="21">
        <f>+SUMIFS(Resultados_Dic3!W$3:W$99980,Resultados_Dic3!$F$3:$F$99980,Produccion_UO!$K1320,Resultados_Dic3!$D$3:$D$99980,Produccion_UO!$L$1221,Resultados_Dic3!$E$3:$E$99980,Produccion_UO!$J1320,Resultados_Dic3!$A$3:$A$99980,Produccion_UO!$H1320)*$J$1223</f>
        <v>0</v>
      </c>
      <c r="AC1320" s="21">
        <f>+SUMIFS(Resultados_Dic3!X$3:X$99980,Resultados_Dic3!$F$3:$F$99980,Produccion_UO!$K1320,Resultados_Dic3!$D$3:$D$99980,Produccion_UO!$L$1221,Resultados_Dic3!$E$3:$E$99980,Produccion_UO!$J1320,Resultados_Dic3!$A$3:$A$99980,Produccion_UO!$H1320)*$J$1223</f>
        <v>0</v>
      </c>
      <c r="AD1320" s="21">
        <f>+SUMIFS(Resultados_Dic3!Y$3:Y$99980,Resultados_Dic3!$F$3:$F$99980,Produccion_UO!$K1320,Resultados_Dic3!$D$3:$D$99980,Produccion_UO!$L$1221,Resultados_Dic3!$E$3:$E$99980,Produccion_UO!$J1320,Resultados_Dic3!$A$3:$A$99980,Produccion_UO!$H1320)*$J$1223</f>
        <v>0</v>
      </c>
      <c r="AE1320" s="21">
        <f>+SUMIFS(Resultados_Dic3!Z$3:Z$99980,Resultados_Dic3!$F$3:$F$99980,Produccion_UO!$K1320,Resultados_Dic3!$D$3:$D$99980,Produccion_UO!$L$1221,Resultados_Dic3!$E$3:$E$99980,Produccion_UO!$J1320,Resultados_Dic3!$A$3:$A$99980,Produccion_UO!$H1320)*$J$1223</f>
        <v>0</v>
      </c>
      <c r="AF1320" s="21">
        <f>+SUMIFS(Resultados_Dic3!AA$3:AA$99980,Resultados_Dic3!$F$3:$F$99980,Produccion_UO!$K1320,Resultados_Dic3!$D$3:$D$99980,Produccion_UO!$L$1221,Resultados_Dic3!$E$3:$E$99980,Produccion_UO!$J1320,Resultados_Dic3!$A$3:$A$99980,Produccion_UO!$H1320)*$J$1223</f>
        <v>0</v>
      </c>
      <c r="AG1320" s="21">
        <f>+SUMIFS(Resultados_Dic3!AB$3:AB$99980,Resultados_Dic3!$F$3:$F$99980,Produccion_UO!$K1320,Resultados_Dic3!$D$3:$D$99980,Produccion_UO!$L$1221,Resultados_Dic3!$E$3:$E$99980,Produccion_UO!$J1320,Resultados_Dic3!$A$3:$A$99980,Produccion_UO!$H1320)*$J$1223</f>
        <v>0</v>
      </c>
      <c r="AH1320" s="21">
        <f>+SUMIFS(Resultados_Dic3!AC$3:AC$99980,Resultados_Dic3!$F$3:$F$99980,Produccion_UO!$K1320,Resultados_Dic3!$D$3:$D$99980,Produccion_UO!$L$1221,Resultados_Dic3!$E$3:$E$99980,Produccion_UO!$J1320,Resultados_Dic3!$A$3:$A$99980,Produccion_UO!$H1320)*$J$1223</f>
        <v>0</v>
      </c>
      <c r="AI1320" s="21">
        <f>+SUMIFS(Resultados_Dic3!AD$3:AD$99980,Resultados_Dic3!$F$3:$F$99980,Produccion_UO!$K1320,Resultados_Dic3!$D$3:$D$99980,Produccion_UO!$L$1221,Resultados_Dic3!$E$3:$E$99980,Produccion_UO!$J1320,Resultados_Dic3!$A$3:$A$99980,Produccion_UO!$H1320)*$J$1223</f>
        <v>0</v>
      </c>
      <c r="AJ1320" s="21">
        <f>+SUMIFS(Resultados_Dic3!AE$3:AE$99980,Resultados_Dic3!$F$3:$F$99980,Produccion_UO!$K1320,Resultados_Dic3!$D$3:$D$99980,Produccion_UO!$L$1221,Resultados_Dic3!$E$3:$E$99980,Produccion_UO!$J1320,Resultados_Dic3!$A$3:$A$99980,Produccion_UO!$H1320)*$J$1223</f>
        <v>0</v>
      </c>
      <c r="AK1320" s="21">
        <f>+SUMIFS(Resultados_Dic3!AF$3:AF$99980,Resultados_Dic3!$F$3:$F$99980,Produccion_UO!$K1320,Resultados_Dic3!$D$3:$D$99980,Produccion_UO!$L$1221,Resultados_Dic3!$E$3:$E$99980,Produccion_UO!$J1320,Resultados_Dic3!$A$3:$A$99980,Produccion_UO!$H1320)*$J$1223</f>
        <v>0</v>
      </c>
      <c r="AL1320" s="21">
        <f>+SUMIFS(Resultados_Dic3!AG$3:AG$99980,Resultados_Dic3!$F$3:$F$99980,Produccion_UO!$K1320,Resultados_Dic3!$D$3:$D$99980,Produccion_UO!$L$1221,Resultados_Dic3!$E$3:$E$99980,Produccion_UO!$J1320,Resultados_Dic3!$A$3:$A$99980,Produccion_UO!$H1320)*$J$1223</f>
        <v>0</v>
      </c>
      <c r="AM1320" s="21">
        <f>+SUMIFS(Resultados_Dic3!AH$3:AH$99980,Resultados_Dic3!$F$3:$F$99980,Produccion_UO!$K1320,Resultados_Dic3!$D$3:$D$99980,Produccion_UO!$L$1221,Resultados_Dic3!$E$3:$E$99980,Produccion_UO!$J1320,Resultados_Dic3!$A$3:$A$99980,Produccion_UO!$H1320)*$J$1223</f>
        <v>0</v>
      </c>
      <c r="AN1320" s="21">
        <f>+SUMIFS(Resultados_Dic3!AI$3:AI$99980,Resultados_Dic3!$F$3:$F$99980,Produccion_UO!$K1320,Resultados_Dic3!$D$3:$D$99980,Produccion_UO!$L$1221,Resultados_Dic3!$E$3:$E$99980,Produccion_UO!$J1320,Resultados_Dic3!$A$3:$A$99980,Produccion_UO!$H1320)*$J$1223</f>
        <v>0</v>
      </c>
      <c r="AO1320" s="21">
        <f>+SUMIFS(Resultados_Dic3!AJ$3:AJ$99980,Resultados_Dic3!$F$3:$F$99980,Produccion_UO!$K1320,Resultados_Dic3!$D$3:$D$99980,Produccion_UO!$L$1221,Resultados_Dic3!$E$3:$E$99980,Produccion_UO!$J1320,Resultados_Dic3!$A$3:$A$99980,Produccion_UO!$H1320)*$J$1223</f>
        <v>0</v>
      </c>
      <c r="AP1320" s="21">
        <f>+SUMIFS(Resultados_Dic3!AK$3:AK$99980,Resultados_Dic3!$F$3:$F$99980,Produccion_UO!$K1320,Resultados_Dic3!$D$3:$D$99980,Produccion_UO!$L$1221,Resultados_Dic3!$E$3:$E$99980,Produccion_UO!$J1320,Resultados_Dic3!$A$3:$A$99980,Produccion_UO!$H1320)*$J$1223</f>
        <v>0</v>
      </c>
      <c r="AQ1320" s="21">
        <f>+SUMIFS(Resultados_Dic3!AL$3:AL$99980,Resultados_Dic3!$F$3:$F$99980,Produccion_UO!$K1320,Resultados_Dic3!$D$3:$D$99980,Produccion_UO!$L$1221,Resultados_Dic3!$E$3:$E$99980,Produccion_UO!$J1320,Resultados_Dic3!$A$3:$A$99980,Produccion_UO!$H1320)*$J$1223</f>
        <v>0</v>
      </c>
      <c r="AR1320" s="21">
        <f>+SUMIFS(Resultados_Dic3!AM$3:AM$99980,Resultados_Dic3!$F$3:$F$99980,Produccion_UO!$K1320,Resultados_Dic3!$D$3:$D$99980,Produccion_UO!$L$1221,Resultados_Dic3!$E$3:$E$99980,Produccion_UO!$J1320,Resultados_Dic3!$A$3:$A$99980,Produccion_UO!$H1320)*$J$1223</f>
        <v>0</v>
      </c>
    </row>
    <row r="1321" spans="6:44" x14ac:dyDescent="0.25">
      <c r="H1321" s="17" t="str">
        <f t="shared" si="766"/>
        <v>DIC5</v>
      </c>
      <c r="I1321" s="24"/>
      <c r="J1321" s="24"/>
      <c r="K1321" s="342"/>
      <c r="L1321" s="343" t="s">
        <v>860</v>
      </c>
      <c r="M1321" s="344">
        <f>+M1316+M1315</f>
        <v>12.44378105803097</v>
      </c>
      <c r="N1321" s="344">
        <f t="shared" ref="N1321:AR1321" si="798">+N1316+N1315</f>
        <v>10.3349220655014</v>
      </c>
      <c r="O1321" s="344">
        <f t="shared" si="798"/>
        <v>9.8325726014375494</v>
      </c>
      <c r="P1321" s="344">
        <f t="shared" si="798"/>
        <v>9.3302231373736806</v>
      </c>
      <c r="Q1321" s="344">
        <f t="shared" si="798"/>
        <v>8.82787367330981</v>
      </c>
      <c r="R1321" s="344">
        <f t="shared" si="798"/>
        <v>8.1282276500648702</v>
      </c>
      <c r="S1321" s="344">
        <f t="shared" si="798"/>
        <v>7.4285816268199198</v>
      </c>
      <c r="T1321" s="344">
        <f t="shared" si="798"/>
        <v>6.8737687010216701</v>
      </c>
      <c r="U1321" s="344">
        <f t="shared" si="798"/>
        <v>6.5287053203242076</v>
      </c>
      <c r="V1321" s="344">
        <f t="shared" si="798"/>
        <v>6.1920994884011797</v>
      </c>
      <c r="W1321" s="344">
        <f t="shared" si="798"/>
        <v>4.0315455081055598</v>
      </c>
      <c r="X1321" s="344">
        <f t="shared" si="798"/>
        <v>4.0315455081055598</v>
      </c>
      <c r="Y1321" s="344">
        <f t="shared" si="798"/>
        <v>4.0315455081055598</v>
      </c>
      <c r="Z1321" s="344">
        <f t="shared" si="798"/>
        <v>2.9547309320265098</v>
      </c>
      <c r="AA1321" s="344">
        <f t="shared" si="798"/>
        <v>0</v>
      </c>
      <c r="AB1321" s="344">
        <f t="shared" si="798"/>
        <v>0</v>
      </c>
      <c r="AC1321" s="344">
        <f t="shared" si="798"/>
        <v>0</v>
      </c>
      <c r="AD1321" s="344">
        <f t="shared" si="798"/>
        <v>0</v>
      </c>
      <c r="AE1321" s="344">
        <f t="shared" si="798"/>
        <v>0</v>
      </c>
      <c r="AF1321" s="344">
        <f t="shared" si="798"/>
        <v>0</v>
      </c>
      <c r="AG1321" s="344">
        <f t="shared" si="798"/>
        <v>0</v>
      </c>
      <c r="AH1321" s="344">
        <f t="shared" si="798"/>
        <v>0</v>
      </c>
      <c r="AI1321" s="344">
        <f t="shared" si="798"/>
        <v>0</v>
      </c>
      <c r="AJ1321" s="344">
        <f t="shared" si="798"/>
        <v>0</v>
      </c>
      <c r="AK1321" s="344">
        <f t="shared" si="798"/>
        <v>0</v>
      </c>
      <c r="AL1321" s="344">
        <f t="shared" si="798"/>
        <v>0</v>
      </c>
      <c r="AM1321" s="344">
        <f t="shared" si="798"/>
        <v>0</v>
      </c>
      <c r="AN1321" s="344">
        <f t="shared" si="798"/>
        <v>0</v>
      </c>
      <c r="AO1321" s="344">
        <f t="shared" si="798"/>
        <v>0</v>
      </c>
      <c r="AP1321" s="344">
        <f t="shared" si="798"/>
        <v>0</v>
      </c>
      <c r="AQ1321" s="344">
        <f t="shared" si="798"/>
        <v>0</v>
      </c>
      <c r="AR1321" s="344">
        <f t="shared" si="798"/>
        <v>0</v>
      </c>
    </row>
    <row r="1322" spans="6:44" x14ac:dyDescent="0.25">
      <c r="H1322" s="17" t="str">
        <f t="shared" si="766"/>
        <v>DIC5</v>
      </c>
      <c r="I1322" s="24"/>
      <c r="J1322" s="24"/>
      <c r="K1322" s="359"/>
      <c r="L1322" s="230" t="s">
        <v>835</v>
      </c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</row>
    <row r="1323" spans="6:44" x14ac:dyDescent="0.25">
      <c r="H1323" s="17" t="str">
        <f t="shared" si="766"/>
        <v>DIC5</v>
      </c>
      <c r="I1323" s="24"/>
      <c r="J1323" s="24" t="s">
        <v>73</v>
      </c>
      <c r="K1323" s="359" t="s">
        <v>211</v>
      </c>
      <c r="L1323" s="316" t="s">
        <v>750</v>
      </c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</row>
    <row r="1324" spans="6:44" x14ac:dyDescent="0.25">
      <c r="H1324" s="17" t="str">
        <f t="shared" si="766"/>
        <v>DIC5</v>
      </c>
      <c r="I1324" s="24"/>
      <c r="J1324" s="24" t="s">
        <v>73</v>
      </c>
      <c r="K1324" s="359" t="s">
        <v>469</v>
      </c>
      <c r="L1324" s="316" t="s">
        <v>746</v>
      </c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</row>
    <row r="1325" spans="6:44" x14ac:dyDescent="0.25">
      <c r="H1325" s="17" t="str">
        <f t="shared" si="766"/>
        <v>DIC5</v>
      </c>
      <c r="I1325" s="24"/>
      <c r="J1325" s="24" t="s">
        <v>73</v>
      </c>
      <c r="K1325" s="359" t="s">
        <v>215</v>
      </c>
      <c r="L1325" s="316" t="s">
        <v>794</v>
      </c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</row>
    <row r="1326" spans="6:44" x14ac:dyDescent="0.25">
      <c r="H1326" s="17" t="str">
        <f t="shared" si="766"/>
        <v>DIC5</v>
      </c>
      <c r="I1326" s="24"/>
      <c r="J1326" s="24" t="s">
        <v>73</v>
      </c>
      <c r="K1326" s="352" t="s">
        <v>472</v>
      </c>
      <c r="L1326" s="341" t="s">
        <v>43</v>
      </c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</row>
    <row r="1327" spans="6:44" x14ac:dyDescent="0.25">
      <c r="H1327" s="17" t="str">
        <f t="shared" si="766"/>
        <v>DIC5</v>
      </c>
      <c r="I1327" s="24"/>
      <c r="J1327" s="24" t="s">
        <v>73</v>
      </c>
      <c r="K1327" s="359" t="s">
        <v>230</v>
      </c>
      <c r="L1327" s="230" t="s">
        <v>832</v>
      </c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</row>
    <row r="1328" spans="6:44" x14ac:dyDescent="0.25">
      <c r="I1328" s="24"/>
      <c r="J1328" s="24"/>
      <c r="K1328" s="342"/>
      <c r="L1328" s="302" t="s">
        <v>861</v>
      </c>
      <c r="M1328" s="344">
        <f>+M1322+M1327</f>
        <v>0</v>
      </c>
      <c r="N1328" s="344">
        <f t="shared" ref="N1328" si="799">+N1322+N1327</f>
        <v>0</v>
      </c>
      <c r="O1328" s="344">
        <f t="shared" ref="O1328" si="800">+O1322+O1327</f>
        <v>0</v>
      </c>
      <c r="P1328" s="344">
        <f t="shared" ref="P1328" si="801">+P1322+P1327</f>
        <v>0</v>
      </c>
      <c r="Q1328" s="344">
        <f t="shared" ref="Q1328" si="802">+Q1322+Q1327</f>
        <v>0</v>
      </c>
      <c r="R1328" s="344">
        <f t="shared" ref="R1328" si="803">+R1322+R1327</f>
        <v>0</v>
      </c>
      <c r="S1328" s="344">
        <f t="shared" ref="S1328" si="804">+S1322+S1327</f>
        <v>0</v>
      </c>
      <c r="T1328" s="344">
        <f t="shared" ref="T1328" si="805">+T1322+T1327</f>
        <v>0</v>
      </c>
      <c r="U1328" s="344">
        <f t="shared" ref="U1328" si="806">+U1322+U1327</f>
        <v>0</v>
      </c>
      <c r="V1328" s="344">
        <f t="shared" ref="V1328" si="807">+V1322+V1327</f>
        <v>0</v>
      </c>
      <c r="W1328" s="344">
        <f t="shared" ref="W1328" si="808">+W1322+W1327</f>
        <v>0</v>
      </c>
      <c r="X1328" s="344">
        <f t="shared" ref="X1328" si="809">+X1322+X1327</f>
        <v>0</v>
      </c>
      <c r="Y1328" s="344">
        <f t="shared" ref="Y1328" si="810">+Y1322+Y1327</f>
        <v>0</v>
      </c>
      <c r="Z1328" s="344">
        <f t="shared" ref="Z1328" si="811">+Z1322+Z1327</f>
        <v>0</v>
      </c>
      <c r="AA1328" s="344">
        <f t="shared" ref="AA1328" si="812">+AA1322+AA1327</f>
        <v>0</v>
      </c>
      <c r="AB1328" s="344">
        <f t="shared" ref="AB1328" si="813">+AB1322+AB1327</f>
        <v>0</v>
      </c>
      <c r="AC1328" s="344">
        <f t="shared" ref="AC1328" si="814">+AC1322+AC1327</f>
        <v>0</v>
      </c>
      <c r="AD1328" s="344">
        <f t="shared" ref="AD1328" si="815">+AD1322+AD1327</f>
        <v>0</v>
      </c>
      <c r="AE1328" s="344">
        <f t="shared" ref="AE1328" si="816">+AE1322+AE1327</f>
        <v>0</v>
      </c>
      <c r="AF1328" s="344">
        <f t="shared" ref="AF1328" si="817">+AF1322+AF1327</f>
        <v>0</v>
      </c>
      <c r="AG1328" s="344">
        <f t="shared" ref="AG1328" si="818">+AG1322+AG1327</f>
        <v>0</v>
      </c>
      <c r="AH1328" s="344">
        <f t="shared" ref="AH1328" si="819">+AH1322+AH1327</f>
        <v>0</v>
      </c>
      <c r="AI1328" s="344">
        <f t="shared" ref="AI1328" si="820">+AI1322+AI1327</f>
        <v>0</v>
      </c>
      <c r="AJ1328" s="344">
        <f t="shared" ref="AJ1328" si="821">+AJ1322+AJ1327</f>
        <v>0</v>
      </c>
      <c r="AK1328" s="344">
        <f t="shared" ref="AK1328" si="822">+AK1322+AK1327</f>
        <v>0</v>
      </c>
      <c r="AL1328" s="344">
        <f t="shared" ref="AL1328" si="823">+AL1322+AL1327</f>
        <v>0</v>
      </c>
      <c r="AM1328" s="344">
        <f t="shared" ref="AM1328" si="824">+AM1322+AM1327</f>
        <v>0</v>
      </c>
      <c r="AN1328" s="344">
        <f t="shared" ref="AN1328" si="825">+AN1322+AN1327</f>
        <v>0</v>
      </c>
      <c r="AO1328" s="344">
        <f t="shared" ref="AO1328" si="826">+AO1322+AO1327</f>
        <v>0</v>
      </c>
      <c r="AP1328" s="344">
        <f t="shared" ref="AP1328" si="827">+AP1322+AP1327</f>
        <v>0</v>
      </c>
      <c r="AQ1328" s="344">
        <f t="shared" ref="AQ1328" si="828">+AQ1322+AQ1327</f>
        <v>0</v>
      </c>
      <c r="AR1328" s="344">
        <f t="shared" ref="AR1328" si="829">+AR1322+AR1327</f>
        <v>0</v>
      </c>
    </row>
    <row r="1329" spans="8:44" x14ac:dyDescent="0.25">
      <c r="H1329" s="17" t="str">
        <f t="shared" si="766"/>
        <v>DIC5</v>
      </c>
      <c r="I1329" s="24"/>
      <c r="J1329" s="24"/>
      <c r="K1329" s="359"/>
      <c r="L1329" s="230" t="s">
        <v>831</v>
      </c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</row>
    <row r="1330" spans="8:44" x14ac:dyDescent="0.25">
      <c r="H1330" s="17" t="str">
        <f t="shared" si="766"/>
        <v>DIC5</v>
      </c>
      <c r="I1330" s="24"/>
      <c r="J1330" s="24" t="s">
        <v>79</v>
      </c>
      <c r="K1330" s="359" t="s">
        <v>202</v>
      </c>
      <c r="L1330" s="316" t="s">
        <v>750</v>
      </c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</row>
    <row r="1331" spans="8:44" x14ac:dyDescent="0.25">
      <c r="H1331" s="17" t="str">
        <f t="shared" si="766"/>
        <v>DIC5</v>
      </c>
      <c r="I1331" s="24"/>
      <c r="J1331" s="24" t="s">
        <v>79</v>
      </c>
      <c r="K1331" s="359" t="s">
        <v>454</v>
      </c>
      <c r="L1331" s="316" t="s">
        <v>746</v>
      </c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</row>
    <row r="1332" spans="8:44" x14ac:dyDescent="0.25">
      <c r="H1332" s="17" t="str">
        <f t="shared" si="766"/>
        <v>DIC5</v>
      </c>
      <c r="I1332" s="24"/>
      <c r="J1332" s="24" t="s">
        <v>79</v>
      </c>
      <c r="K1332" s="359" t="s">
        <v>206</v>
      </c>
      <c r="L1332" s="316" t="s">
        <v>794</v>
      </c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</row>
    <row r="1333" spans="8:44" x14ac:dyDescent="0.25">
      <c r="I1333" s="24"/>
      <c r="J1333" s="24"/>
      <c r="K1333" s="359"/>
      <c r="L1333" s="305" t="s">
        <v>862</v>
      </c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</row>
    <row r="1334" spans="8:44" x14ac:dyDescent="0.25">
      <c r="H1334" s="17" t="str">
        <f t="shared" si="766"/>
        <v>DIC5</v>
      </c>
      <c r="I1334" s="24"/>
      <c r="J1334" s="24" t="s">
        <v>89</v>
      </c>
      <c r="K1334" s="359" t="s">
        <v>234</v>
      </c>
      <c r="L1334" s="341" t="s">
        <v>834</v>
      </c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</row>
    <row r="1335" spans="8:44" x14ac:dyDescent="0.25">
      <c r="H1335" s="17" t="str">
        <f t="shared" si="766"/>
        <v>DIC5</v>
      </c>
      <c r="I1335" s="24"/>
      <c r="J1335" s="24" t="s">
        <v>85</v>
      </c>
      <c r="K1335" s="359" t="s">
        <v>232</v>
      </c>
      <c r="L1335" s="341" t="s">
        <v>833</v>
      </c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</row>
    <row r="1336" spans="8:44" x14ac:dyDescent="0.25">
      <c r="H1336" s="17" t="str">
        <f t="shared" si="766"/>
        <v>DIC5</v>
      </c>
      <c r="I1336" s="24"/>
      <c r="J1336" s="24"/>
      <c r="K1336" s="342"/>
      <c r="L1336" s="302" t="s">
        <v>863</v>
      </c>
      <c r="M1336" s="344">
        <f>+M1333+M1329</f>
        <v>0</v>
      </c>
      <c r="N1336" s="344">
        <f t="shared" ref="N1336:AR1336" si="830">+N1333+N1329</f>
        <v>0</v>
      </c>
      <c r="O1336" s="344">
        <f t="shared" si="830"/>
        <v>0</v>
      </c>
      <c r="P1336" s="344">
        <f t="shared" si="830"/>
        <v>0</v>
      </c>
      <c r="Q1336" s="344">
        <f t="shared" si="830"/>
        <v>0</v>
      </c>
      <c r="R1336" s="344">
        <f t="shared" si="830"/>
        <v>0</v>
      </c>
      <c r="S1336" s="344">
        <f t="shared" si="830"/>
        <v>0</v>
      </c>
      <c r="T1336" s="344">
        <f t="shared" si="830"/>
        <v>0</v>
      </c>
      <c r="U1336" s="344">
        <f t="shared" si="830"/>
        <v>0</v>
      </c>
      <c r="V1336" s="344">
        <f t="shared" si="830"/>
        <v>0</v>
      </c>
      <c r="W1336" s="344">
        <f t="shared" si="830"/>
        <v>0</v>
      </c>
      <c r="X1336" s="344">
        <f t="shared" si="830"/>
        <v>0</v>
      </c>
      <c r="Y1336" s="344">
        <f t="shared" si="830"/>
        <v>0</v>
      </c>
      <c r="Z1336" s="344">
        <f t="shared" si="830"/>
        <v>0</v>
      </c>
      <c r="AA1336" s="344">
        <f t="shared" si="830"/>
        <v>0</v>
      </c>
      <c r="AB1336" s="344">
        <f t="shared" si="830"/>
        <v>0</v>
      </c>
      <c r="AC1336" s="344">
        <f t="shared" si="830"/>
        <v>0</v>
      </c>
      <c r="AD1336" s="344">
        <f t="shared" si="830"/>
        <v>0</v>
      </c>
      <c r="AE1336" s="344">
        <f t="shared" si="830"/>
        <v>0</v>
      </c>
      <c r="AF1336" s="344">
        <f t="shared" si="830"/>
        <v>0</v>
      </c>
      <c r="AG1336" s="344">
        <f t="shared" si="830"/>
        <v>0</v>
      </c>
      <c r="AH1336" s="344">
        <f t="shared" si="830"/>
        <v>0</v>
      </c>
      <c r="AI1336" s="344">
        <f t="shared" si="830"/>
        <v>0</v>
      </c>
      <c r="AJ1336" s="344">
        <f t="shared" si="830"/>
        <v>0</v>
      </c>
      <c r="AK1336" s="344">
        <f t="shared" si="830"/>
        <v>0</v>
      </c>
      <c r="AL1336" s="344">
        <f t="shared" si="830"/>
        <v>0</v>
      </c>
      <c r="AM1336" s="344">
        <f t="shared" si="830"/>
        <v>0</v>
      </c>
      <c r="AN1336" s="344">
        <f t="shared" si="830"/>
        <v>0</v>
      </c>
      <c r="AO1336" s="344">
        <f t="shared" si="830"/>
        <v>0</v>
      </c>
      <c r="AP1336" s="344">
        <f t="shared" si="830"/>
        <v>0</v>
      </c>
      <c r="AQ1336" s="344">
        <f t="shared" si="830"/>
        <v>0</v>
      </c>
      <c r="AR1336" s="344">
        <f t="shared" si="830"/>
        <v>0</v>
      </c>
    </row>
    <row r="1337" spans="8:44" x14ac:dyDescent="0.25">
      <c r="H1337" s="17" t="str">
        <f t="shared" si="766"/>
        <v>DIC5</v>
      </c>
      <c r="I1337" s="24"/>
      <c r="J1337" s="24"/>
      <c r="K1337" s="342"/>
      <c r="L1337" s="302" t="s">
        <v>864</v>
      </c>
      <c r="M1337" s="21">
        <f>+M1336+M1328</f>
        <v>0</v>
      </c>
      <c r="N1337" s="21">
        <f t="shared" ref="N1337" si="831">+N1336+N1328</f>
        <v>0</v>
      </c>
      <c r="O1337" s="21">
        <f t="shared" ref="O1337" si="832">+O1336+O1328</f>
        <v>0</v>
      </c>
      <c r="P1337" s="21">
        <f t="shared" ref="P1337" si="833">+P1336+P1328</f>
        <v>0</v>
      </c>
      <c r="Q1337" s="21">
        <f t="shared" ref="Q1337" si="834">+Q1336+Q1328</f>
        <v>0</v>
      </c>
      <c r="R1337" s="21">
        <f t="shared" ref="R1337" si="835">+R1336+R1328</f>
        <v>0</v>
      </c>
      <c r="S1337" s="21">
        <f t="shared" ref="S1337" si="836">+S1336+S1328</f>
        <v>0</v>
      </c>
      <c r="T1337" s="21">
        <f t="shared" ref="T1337" si="837">+T1336+T1328</f>
        <v>0</v>
      </c>
      <c r="U1337" s="21">
        <f t="shared" ref="U1337" si="838">+U1336+U1328</f>
        <v>0</v>
      </c>
      <c r="V1337" s="21">
        <f t="shared" ref="V1337" si="839">+V1336+V1328</f>
        <v>0</v>
      </c>
      <c r="W1337" s="21">
        <f t="shared" ref="W1337" si="840">+W1336+W1328</f>
        <v>0</v>
      </c>
      <c r="X1337" s="21">
        <f t="shared" ref="X1337" si="841">+X1336+X1328</f>
        <v>0</v>
      </c>
      <c r="Y1337" s="21">
        <f t="shared" ref="Y1337" si="842">+Y1336+Y1328</f>
        <v>0</v>
      </c>
      <c r="Z1337" s="21">
        <f t="shared" ref="Z1337" si="843">+Z1336+Z1328</f>
        <v>0</v>
      </c>
      <c r="AA1337" s="21">
        <f t="shared" ref="AA1337" si="844">+AA1336+AA1328</f>
        <v>0</v>
      </c>
      <c r="AB1337" s="21">
        <f t="shared" ref="AB1337" si="845">+AB1336+AB1328</f>
        <v>0</v>
      </c>
      <c r="AC1337" s="21">
        <f t="shared" ref="AC1337" si="846">+AC1336+AC1328</f>
        <v>0</v>
      </c>
      <c r="AD1337" s="21">
        <f t="shared" ref="AD1337" si="847">+AD1336+AD1328</f>
        <v>0</v>
      </c>
      <c r="AE1337" s="21">
        <f t="shared" ref="AE1337" si="848">+AE1336+AE1328</f>
        <v>0</v>
      </c>
      <c r="AF1337" s="21">
        <f t="shared" ref="AF1337" si="849">+AF1336+AF1328</f>
        <v>0</v>
      </c>
      <c r="AG1337" s="21">
        <f t="shared" ref="AG1337" si="850">+AG1336+AG1328</f>
        <v>0</v>
      </c>
      <c r="AH1337" s="21">
        <f t="shared" ref="AH1337" si="851">+AH1336+AH1328</f>
        <v>0</v>
      </c>
      <c r="AI1337" s="21">
        <f t="shared" ref="AI1337" si="852">+AI1336+AI1328</f>
        <v>0</v>
      </c>
      <c r="AJ1337" s="21">
        <f t="shared" ref="AJ1337" si="853">+AJ1336+AJ1328</f>
        <v>0</v>
      </c>
      <c r="AK1337" s="21">
        <f t="shared" ref="AK1337" si="854">+AK1336+AK1328</f>
        <v>0</v>
      </c>
      <c r="AL1337" s="21">
        <f t="shared" ref="AL1337" si="855">+AL1336+AL1328</f>
        <v>0</v>
      </c>
      <c r="AM1337" s="21">
        <f t="shared" ref="AM1337" si="856">+AM1336+AM1328</f>
        <v>0</v>
      </c>
      <c r="AN1337" s="21">
        <f t="shared" ref="AN1337" si="857">+AN1336+AN1328</f>
        <v>0</v>
      </c>
      <c r="AO1337" s="21">
        <f t="shared" ref="AO1337" si="858">+AO1336+AO1328</f>
        <v>0</v>
      </c>
      <c r="AP1337" s="21">
        <f t="shared" ref="AP1337" si="859">+AP1336+AP1328</f>
        <v>0</v>
      </c>
      <c r="AQ1337" s="21">
        <f t="shared" ref="AQ1337" si="860">+AQ1336+AQ1328</f>
        <v>0</v>
      </c>
      <c r="AR1337" s="21">
        <f t="shared" ref="AR1337" si="861">+AR1336+AR1328</f>
        <v>0</v>
      </c>
    </row>
    <row r="1338" spans="8:44" x14ac:dyDescent="0.25">
      <c r="L1338" s="345" t="s">
        <v>865</v>
      </c>
      <c r="M1338" s="21">
        <f>+M1337-M1321</f>
        <v>-12.44378105803097</v>
      </c>
      <c r="N1338" s="21">
        <f t="shared" ref="N1338" si="862">+N1337-N1321</f>
        <v>-10.3349220655014</v>
      </c>
      <c r="O1338" s="21">
        <f t="shared" ref="O1338" si="863">+O1337-O1321</f>
        <v>-9.8325726014375494</v>
      </c>
      <c r="P1338" s="21">
        <f t="shared" ref="P1338" si="864">+P1337-P1321</f>
        <v>-9.3302231373736806</v>
      </c>
      <c r="Q1338" s="21">
        <f t="shared" ref="Q1338" si="865">+Q1337-Q1321</f>
        <v>-8.82787367330981</v>
      </c>
      <c r="R1338" s="21">
        <f t="shared" ref="R1338" si="866">+R1337-R1321</f>
        <v>-8.1282276500648702</v>
      </c>
      <c r="S1338" s="21">
        <f t="shared" ref="S1338" si="867">+S1337-S1321</f>
        <v>-7.4285816268199198</v>
      </c>
      <c r="T1338" s="21">
        <f t="shared" ref="T1338" si="868">+T1337-T1321</f>
        <v>-6.8737687010216701</v>
      </c>
      <c r="U1338" s="21">
        <f t="shared" ref="U1338" si="869">+U1337-U1321</f>
        <v>-6.5287053203242076</v>
      </c>
      <c r="V1338" s="21">
        <f t="shared" ref="V1338" si="870">+V1337-V1321</f>
        <v>-6.1920994884011797</v>
      </c>
      <c r="W1338" s="21">
        <f t="shared" ref="W1338" si="871">+W1337-W1321</f>
        <v>-4.0315455081055598</v>
      </c>
      <c r="X1338" s="21">
        <f t="shared" ref="X1338" si="872">+X1337-X1321</f>
        <v>-4.0315455081055598</v>
      </c>
      <c r="Y1338" s="21">
        <f t="shared" ref="Y1338" si="873">+Y1337-Y1321</f>
        <v>-4.0315455081055598</v>
      </c>
      <c r="Z1338" s="21">
        <f t="shared" ref="Z1338" si="874">+Z1337-Z1321</f>
        <v>-2.9547309320265098</v>
      </c>
      <c r="AA1338" s="21">
        <f t="shared" ref="AA1338" si="875">+AA1337-AA1321</f>
        <v>0</v>
      </c>
      <c r="AB1338" s="21">
        <f t="shared" ref="AB1338" si="876">+AB1337-AB1321</f>
        <v>0</v>
      </c>
      <c r="AC1338" s="21">
        <f t="shared" ref="AC1338" si="877">+AC1337-AC1321</f>
        <v>0</v>
      </c>
      <c r="AD1338" s="21">
        <f t="shared" ref="AD1338" si="878">+AD1337-AD1321</f>
        <v>0</v>
      </c>
      <c r="AE1338" s="21">
        <f t="shared" ref="AE1338" si="879">+AE1337-AE1321</f>
        <v>0</v>
      </c>
      <c r="AF1338" s="21">
        <f t="shared" ref="AF1338" si="880">+AF1337-AF1321</f>
        <v>0</v>
      </c>
      <c r="AG1338" s="21">
        <f t="shared" ref="AG1338" si="881">+AG1337-AG1321</f>
        <v>0</v>
      </c>
      <c r="AH1338" s="21">
        <f t="shared" ref="AH1338" si="882">+AH1337-AH1321</f>
        <v>0</v>
      </c>
      <c r="AI1338" s="21">
        <f t="shared" ref="AI1338" si="883">+AI1337-AI1321</f>
        <v>0</v>
      </c>
      <c r="AJ1338" s="21">
        <f t="shared" ref="AJ1338" si="884">+AJ1337-AJ1321</f>
        <v>0</v>
      </c>
      <c r="AK1338" s="21">
        <f t="shared" ref="AK1338" si="885">+AK1337-AK1321</f>
        <v>0</v>
      </c>
      <c r="AL1338" s="21">
        <f t="shared" ref="AL1338" si="886">+AL1337-AL1321</f>
        <v>0</v>
      </c>
      <c r="AM1338" s="21">
        <f t="shared" ref="AM1338" si="887">+AM1337-AM1321</f>
        <v>0</v>
      </c>
      <c r="AN1338" s="21">
        <f t="shared" ref="AN1338" si="888">+AN1337-AN1321</f>
        <v>0</v>
      </c>
      <c r="AO1338" s="21">
        <f t="shared" ref="AO1338" si="889">+AO1337-AO1321</f>
        <v>0</v>
      </c>
      <c r="AP1338" s="21">
        <f t="shared" ref="AP1338" si="890">+AP1337-AP1321</f>
        <v>0</v>
      </c>
      <c r="AQ1338" s="21">
        <f t="shared" ref="AQ1338" si="891">+AQ1337-AQ1321</f>
        <v>0</v>
      </c>
      <c r="AR1338" s="21">
        <f t="shared" ref="AR1338" si="892">+AR1337-AR1321</f>
        <v>0</v>
      </c>
    </row>
    <row r="1340" spans="8:44" x14ac:dyDescent="0.25">
      <c r="K1340" s="349"/>
      <c r="L1340" s="349" t="s">
        <v>866</v>
      </c>
      <c r="M1340" s="283"/>
      <c r="N1340" s="283"/>
      <c r="O1340" s="283"/>
      <c r="P1340" s="283"/>
      <c r="Q1340" s="283"/>
      <c r="R1340" s="283"/>
      <c r="S1340" s="283"/>
      <c r="T1340" s="283"/>
      <c r="U1340" s="283"/>
      <c r="V1340" s="283"/>
      <c r="W1340" s="283"/>
      <c r="X1340" s="283"/>
      <c r="Y1340" s="283"/>
      <c r="Z1340" s="283"/>
      <c r="AA1340" s="283"/>
      <c r="AB1340" s="283"/>
      <c r="AC1340" s="283"/>
      <c r="AD1340" s="283"/>
      <c r="AE1340" s="283"/>
      <c r="AF1340" s="283"/>
      <c r="AG1340" s="283"/>
      <c r="AH1340" s="283"/>
      <c r="AI1340" s="283"/>
      <c r="AJ1340" s="283"/>
      <c r="AK1340" s="283"/>
      <c r="AL1340" s="283"/>
      <c r="AM1340" s="283"/>
      <c r="AN1340" s="283"/>
      <c r="AO1340" s="283"/>
      <c r="AP1340" s="283"/>
      <c r="AQ1340" s="283"/>
      <c r="AR1340" s="283"/>
    </row>
    <row r="1341" spans="8:44" x14ac:dyDescent="0.25">
      <c r="K1341" s="349" t="s">
        <v>868</v>
      </c>
      <c r="L1341" s="350" t="s">
        <v>867</v>
      </c>
      <c r="M1341" s="283"/>
      <c r="N1341" s="283"/>
      <c r="O1341" s="283"/>
      <c r="P1341" s="283"/>
      <c r="Q1341" s="283"/>
      <c r="R1341" s="283"/>
      <c r="S1341" s="283"/>
      <c r="T1341" s="283"/>
      <c r="U1341" s="283"/>
      <c r="V1341" s="283"/>
      <c r="W1341" s="283"/>
      <c r="X1341" s="283"/>
      <c r="Y1341" s="283"/>
      <c r="Z1341" s="283"/>
      <c r="AA1341" s="283"/>
      <c r="AB1341" s="283"/>
      <c r="AC1341" s="283"/>
      <c r="AD1341" s="283"/>
      <c r="AE1341" s="283"/>
      <c r="AF1341" s="283"/>
      <c r="AG1341" s="283"/>
      <c r="AH1341" s="283"/>
      <c r="AI1341" s="283"/>
      <c r="AJ1341" s="283"/>
      <c r="AK1341" s="283"/>
      <c r="AL1341" s="283"/>
      <c r="AM1341" s="283"/>
      <c r="AN1341" s="283"/>
      <c r="AO1341" s="283"/>
      <c r="AP1341" s="283"/>
      <c r="AQ1341" s="283"/>
      <c r="AR1341" s="283"/>
    </row>
    <row r="1342" spans="8:44" x14ac:dyDescent="0.25">
      <c r="K1342" s="349"/>
      <c r="L1342" s="350"/>
      <c r="M1342" s="283"/>
      <c r="N1342" s="283"/>
      <c r="O1342" s="283"/>
      <c r="P1342" s="283"/>
      <c r="Q1342" s="283"/>
      <c r="R1342" s="283"/>
      <c r="S1342" s="283"/>
      <c r="T1342" s="283"/>
      <c r="U1342" s="283"/>
      <c r="V1342" s="283"/>
      <c r="W1342" s="283"/>
      <c r="X1342" s="283"/>
      <c r="Y1342" s="283"/>
      <c r="Z1342" s="283"/>
      <c r="AA1342" s="283"/>
      <c r="AB1342" s="283"/>
      <c r="AC1342" s="283"/>
      <c r="AD1342" s="283"/>
      <c r="AE1342" s="283"/>
      <c r="AF1342" s="283"/>
      <c r="AG1342" s="283"/>
      <c r="AH1342" s="283"/>
      <c r="AI1342" s="283"/>
      <c r="AJ1342" s="283"/>
      <c r="AK1342" s="283"/>
      <c r="AL1342" s="283"/>
      <c r="AM1342" s="283"/>
      <c r="AN1342" s="283"/>
      <c r="AO1342" s="283"/>
      <c r="AP1342" s="283"/>
      <c r="AQ1342" s="283"/>
      <c r="AR1342" s="283"/>
    </row>
    <row r="1343" spans="8:44" x14ac:dyDescent="0.25">
      <c r="J1343">
        <v>1</v>
      </c>
      <c r="K1343" s="360" t="s">
        <v>389</v>
      </c>
      <c r="L1343" s="360" t="s">
        <v>377</v>
      </c>
    </row>
    <row r="1344" spans="8:44" x14ac:dyDescent="0.25">
      <c r="I1344" s="266"/>
    </row>
    <row r="1345" spans="6:44" s="15" customFormat="1" x14ac:dyDescent="0.25">
      <c r="F1345" s="96"/>
      <c r="H1345" s="12"/>
      <c r="I1345" s="346" t="s">
        <v>752</v>
      </c>
      <c r="J1345" s="115">
        <f>+IF(OR(K1345="OIL",K1345="OIL-eq"),$H$5,IF(K1345="GAS",$H$4,IF(K1345="GSL",$H$8,IF(K1345="DSL",$H$9,IF(K1345="KER",$H$10,IF(K1345="LPG",$H$11,IF(K1345="HFO",$H$12,IF(K1345="AVG",$H$13,IF(K1345="RFG",$H$14,IF(K1345="ELC",$H$15,$H$16))))))))))</f>
        <v>1</v>
      </c>
      <c r="K1345" s="347" t="s">
        <v>836</v>
      </c>
      <c r="L1345" s="314" t="s">
        <v>326</v>
      </c>
      <c r="M1345" s="361">
        <v>2019</v>
      </c>
      <c r="N1345" s="361">
        <v>2020</v>
      </c>
      <c r="O1345" s="361">
        <v>2021</v>
      </c>
      <c r="P1345" s="361">
        <v>2022</v>
      </c>
      <c r="Q1345" s="361">
        <v>2023</v>
      </c>
      <c r="R1345" s="361">
        <v>2024</v>
      </c>
      <c r="S1345" s="361">
        <v>2025</v>
      </c>
      <c r="T1345" s="361">
        <v>2026</v>
      </c>
      <c r="U1345" s="361">
        <v>2027</v>
      </c>
      <c r="V1345" s="361">
        <v>2028</v>
      </c>
      <c r="W1345" s="361">
        <v>2029</v>
      </c>
      <c r="X1345" s="361">
        <v>2030</v>
      </c>
      <c r="Y1345" s="361">
        <v>2031</v>
      </c>
      <c r="Z1345" s="361">
        <v>2032</v>
      </c>
      <c r="AA1345" s="361">
        <v>2033</v>
      </c>
      <c r="AB1345" s="361">
        <v>2034</v>
      </c>
      <c r="AC1345" s="361">
        <v>2035</v>
      </c>
      <c r="AD1345" s="361">
        <v>2036</v>
      </c>
      <c r="AE1345" s="361">
        <v>2037</v>
      </c>
      <c r="AF1345" s="361">
        <v>2038</v>
      </c>
      <c r="AG1345" s="361">
        <v>2039</v>
      </c>
      <c r="AH1345" s="361">
        <v>2040</v>
      </c>
      <c r="AI1345" s="361">
        <v>2041</v>
      </c>
      <c r="AJ1345" s="361">
        <v>2042</v>
      </c>
      <c r="AK1345" s="361">
        <v>2043</v>
      </c>
      <c r="AL1345" s="361">
        <v>2044</v>
      </c>
      <c r="AM1345" s="361">
        <v>2045</v>
      </c>
      <c r="AN1345" s="361">
        <v>2046</v>
      </c>
      <c r="AO1345" s="361">
        <v>2047</v>
      </c>
      <c r="AP1345" s="361">
        <v>2048</v>
      </c>
      <c r="AQ1345" s="361">
        <v>2049</v>
      </c>
      <c r="AR1345" s="361">
        <v>2050</v>
      </c>
    </row>
    <row r="1346" spans="6:44" x14ac:dyDescent="0.25">
      <c r="H1346" s="17" t="str">
        <f t="shared" ref="H1346:H1367" si="893">+$B$1</f>
        <v>DIC5</v>
      </c>
      <c r="I1346" s="24"/>
      <c r="J1346" s="24" t="s">
        <v>74</v>
      </c>
      <c r="K1346" s="359" t="s">
        <v>173</v>
      </c>
      <c r="L1346" s="230" t="s">
        <v>829</v>
      </c>
      <c r="M1346" s="21">
        <f>+SUMIFS(Resultados_Dic3!H$3:H$99980,Resultados_Dic3!$F$3:$F$99980,Produccion_UO!$K1346,Resultados_Dic3!$D$3:$D$99980,Produccion_UO!$L$1221,Resultados_Dic3!$E$3:$E$99980,Produccion_UO!$J1346,Resultados_Dic3!$A$3:$A$99980,Produccion_UO!$H1346)*$J$1223</f>
        <v>7.7086534699123396E-2</v>
      </c>
      <c r="N1346" s="21">
        <f>+SUMIFS(Resultados_Dic3!I$3:I$99980,Resultados_Dic3!$F$3:$F$99980,Produccion_UO!$K1346,Resultados_Dic3!$D$3:$D$99980,Produccion_UO!$L$1221,Resultados_Dic3!$E$3:$E$99980,Produccion_UO!$J1346,Resultados_Dic3!$A$3:$A$99980,Produccion_UO!$H1346)*$J$1223</f>
        <v>7.28439735993794E-2</v>
      </c>
      <c r="O1346" s="21">
        <f>+SUMIFS(Resultados_Dic3!J$3:J$99980,Resultados_Dic3!$F$3:$F$99980,Produccion_UO!$K1346,Resultados_Dic3!$D$3:$D$99980,Produccion_UO!$L$1221,Resultados_Dic3!$E$3:$E$99980,Produccion_UO!$J1346,Resultados_Dic3!$A$3:$A$99980,Produccion_UO!$H1346)*$J$1223</f>
        <v>6.9642040693912194E-2</v>
      </c>
      <c r="P1346" s="21">
        <f>+SUMIFS(Resultados_Dic3!K$3:K$99980,Resultados_Dic3!$F$3:$F$99980,Produccion_UO!$K1346,Resultados_Dic3!$D$3:$D$99980,Produccion_UO!$L$1221,Resultados_Dic3!$E$3:$E$99980,Produccion_UO!$J1346,Resultados_Dic3!$A$3:$A$99980,Produccion_UO!$H1346)*$J$1223</f>
        <v>6.6440107788444905E-2</v>
      </c>
      <c r="Q1346" s="21">
        <f>+SUMIFS(Resultados_Dic3!L$3:L$99980,Resultados_Dic3!$F$3:$F$99980,Produccion_UO!$K1346,Resultados_Dic3!$D$3:$D$99980,Produccion_UO!$L$1221,Resultados_Dic3!$E$3:$E$99980,Produccion_UO!$J1346,Resultados_Dic3!$A$3:$A$99980,Produccion_UO!$H1346)*$J$1223</f>
        <v>6.3238174882977699E-2</v>
      </c>
      <c r="R1346" s="21">
        <f>+SUMIFS(Resultados_Dic3!M$3:M$99980,Resultados_Dic3!$F$3:$F$99980,Produccion_UO!$K1346,Resultados_Dic3!$D$3:$D$99980,Produccion_UO!$L$1221,Resultados_Dic3!$E$3:$E$99980,Produccion_UO!$J1346,Resultados_Dic3!$A$3:$A$99980,Produccion_UO!$H1346)*$J$1223</f>
        <v>6.0036241977510403E-2</v>
      </c>
      <c r="S1346" s="21">
        <f>+SUMIFS(Resultados_Dic3!N$3:N$99980,Resultados_Dic3!$F$3:$F$99980,Produccion_UO!$K1346,Resultados_Dic3!$D$3:$D$99980,Produccion_UO!$L$1221,Resultados_Dic3!$E$3:$E$99980,Produccion_UO!$J1346,Resultados_Dic3!$A$3:$A$99980,Produccion_UO!$H1346)*$J$1223</f>
        <v>5.6834309072043197E-2</v>
      </c>
      <c r="T1346" s="21">
        <f>+SUMIFS(Resultados_Dic3!O$3:O$99980,Resultados_Dic3!$F$3:$F$99980,Produccion_UO!$K1346,Resultados_Dic3!$D$3:$D$99980,Produccion_UO!$L$1221,Resultados_Dic3!$E$3:$E$99980,Produccion_UO!$J1346,Resultados_Dic3!$A$3:$A$99980,Produccion_UO!$H1346)*$J$1223</f>
        <v>6.4749844781502299E-3</v>
      </c>
      <c r="U1346" s="21">
        <f>+SUMIFS(Resultados_Dic3!P$3:P$99980,Resultados_Dic3!$F$3:$F$99980,Produccion_UO!$K1346,Resultados_Dic3!$D$3:$D$99980,Produccion_UO!$L$1221,Resultados_Dic3!$E$3:$E$99980,Produccion_UO!$J1346,Resultados_Dic3!$A$3:$A$99980,Produccion_UO!$H1346)*$J$1223</f>
        <v>0</v>
      </c>
      <c r="V1346" s="21">
        <f>+SUMIFS(Resultados_Dic3!Q$3:Q$99980,Resultados_Dic3!$F$3:$F$99980,Produccion_UO!$K1346,Resultados_Dic3!$D$3:$D$99980,Produccion_UO!$L$1221,Resultados_Dic3!$E$3:$E$99980,Produccion_UO!$J1346,Resultados_Dic3!$A$3:$A$99980,Produccion_UO!$H1346)*$J$1223</f>
        <v>0</v>
      </c>
      <c r="W1346" s="21">
        <f>+SUMIFS(Resultados_Dic3!R$3:R$99980,Resultados_Dic3!$F$3:$F$99980,Produccion_UO!$K1346,Resultados_Dic3!$D$3:$D$99980,Produccion_UO!$L$1221,Resultados_Dic3!$E$3:$E$99980,Produccion_UO!$J1346,Resultados_Dic3!$A$3:$A$99980,Produccion_UO!$H1346)*$J$1223</f>
        <v>0</v>
      </c>
      <c r="X1346" s="21">
        <f>+SUMIFS(Resultados_Dic3!S$3:S$99980,Resultados_Dic3!$F$3:$F$99980,Produccion_UO!$K1346,Resultados_Dic3!$D$3:$D$99980,Produccion_UO!$L$1221,Resultados_Dic3!$E$3:$E$99980,Produccion_UO!$J1346,Resultados_Dic3!$A$3:$A$99980,Produccion_UO!$H1346)*$J$1223</f>
        <v>0</v>
      </c>
      <c r="Y1346" s="21">
        <f>+SUMIFS(Resultados_Dic3!T$3:T$99980,Resultados_Dic3!$F$3:$F$99980,Produccion_UO!$K1346,Resultados_Dic3!$D$3:$D$99980,Produccion_UO!$L$1221,Resultados_Dic3!$E$3:$E$99980,Produccion_UO!$J1346,Resultados_Dic3!$A$3:$A$99980,Produccion_UO!$H1346)*$J$1223</f>
        <v>0</v>
      </c>
      <c r="Z1346" s="21">
        <f>+SUMIFS(Resultados_Dic3!U$3:U$99980,Resultados_Dic3!$F$3:$F$99980,Produccion_UO!$K1346,Resultados_Dic3!$D$3:$D$99980,Produccion_UO!$L$1221,Resultados_Dic3!$E$3:$E$99980,Produccion_UO!$J1346,Resultados_Dic3!$A$3:$A$99980,Produccion_UO!$H1346)*$J$1223</f>
        <v>0</v>
      </c>
      <c r="AA1346" s="21">
        <f>+SUMIFS(Resultados_Dic3!V$3:V$99980,Resultados_Dic3!$F$3:$F$99980,Produccion_UO!$K1346,Resultados_Dic3!$D$3:$D$99980,Produccion_UO!$L$1221,Resultados_Dic3!$E$3:$E$99980,Produccion_UO!$J1346,Resultados_Dic3!$A$3:$A$99980,Produccion_UO!$H1346)*$J$1223</f>
        <v>0</v>
      </c>
      <c r="AB1346" s="21">
        <f>+SUMIFS(Resultados_Dic3!W$3:W$99980,Resultados_Dic3!$F$3:$F$99980,Produccion_UO!$K1346,Resultados_Dic3!$D$3:$D$99980,Produccion_UO!$L$1221,Resultados_Dic3!$E$3:$E$99980,Produccion_UO!$J1346,Resultados_Dic3!$A$3:$A$99980,Produccion_UO!$H1346)*$J$1223</f>
        <v>0</v>
      </c>
      <c r="AC1346" s="21">
        <f>+SUMIFS(Resultados_Dic3!X$3:X$99980,Resultados_Dic3!$F$3:$F$99980,Produccion_UO!$K1346,Resultados_Dic3!$D$3:$D$99980,Produccion_UO!$L$1221,Resultados_Dic3!$E$3:$E$99980,Produccion_UO!$J1346,Resultados_Dic3!$A$3:$A$99980,Produccion_UO!$H1346)*$J$1223</f>
        <v>0</v>
      </c>
      <c r="AD1346" s="21">
        <f>+SUMIFS(Resultados_Dic3!Y$3:Y$99980,Resultados_Dic3!$F$3:$F$99980,Produccion_UO!$K1346,Resultados_Dic3!$D$3:$D$99980,Produccion_UO!$L$1221,Resultados_Dic3!$E$3:$E$99980,Produccion_UO!$J1346,Resultados_Dic3!$A$3:$A$99980,Produccion_UO!$H1346)*$J$1223</f>
        <v>0</v>
      </c>
      <c r="AE1346" s="21">
        <f>+SUMIFS(Resultados_Dic3!Z$3:Z$99980,Resultados_Dic3!$F$3:$F$99980,Produccion_UO!$K1346,Resultados_Dic3!$D$3:$D$99980,Produccion_UO!$L$1221,Resultados_Dic3!$E$3:$E$99980,Produccion_UO!$J1346,Resultados_Dic3!$A$3:$A$99980,Produccion_UO!$H1346)*$J$1223</f>
        <v>0</v>
      </c>
      <c r="AF1346" s="21">
        <f>+SUMIFS(Resultados_Dic3!AA$3:AA$99980,Resultados_Dic3!$F$3:$F$99980,Produccion_UO!$K1346,Resultados_Dic3!$D$3:$D$99980,Produccion_UO!$L$1221,Resultados_Dic3!$E$3:$E$99980,Produccion_UO!$J1346,Resultados_Dic3!$A$3:$A$99980,Produccion_UO!$H1346)*$J$1223</f>
        <v>0</v>
      </c>
      <c r="AG1346" s="21">
        <f>+SUMIFS(Resultados_Dic3!AB$3:AB$99980,Resultados_Dic3!$F$3:$F$99980,Produccion_UO!$K1346,Resultados_Dic3!$D$3:$D$99980,Produccion_UO!$L$1221,Resultados_Dic3!$E$3:$E$99980,Produccion_UO!$J1346,Resultados_Dic3!$A$3:$A$99980,Produccion_UO!$H1346)*$J$1223</f>
        <v>0</v>
      </c>
      <c r="AH1346" s="21">
        <f>+SUMIFS(Resultados_Dic3!AC$3:AC$99980,Resultados_Dic3!$F$3:$F$99980,Produccion_UO!$K1346,Resultados_Dic3!$D$3:$D$99980,Produccion_UO!$L$1221,Resultados_Dic3!$E$3:$E$99980,Produccion_UO!$J1346,Resultados_Dic3!$A$3:$A$99980,Produccion_UO!$H1346)*$J$1223</f>
        <v>0</v>
      </c>
      <c r="AI1346" s="21">
        <f>+SUMIFS(Resultados_Dic3!AD$3:AD$99980,Resultados_Dic3!$F$3:$F$99980,Produccion_UO!$K1346,Resultados_Dic3!$D$3:$D$99980,Produccion_UO!$L$1221,Resultados_Dic3!$E$3:$E$99980,Produccion_UO!$J1346,Resultados_Dic3!$A$3:$A$99980,Produccion_UO!$H1346)*$J$1223</f>
        <v>0</v>
      </c>
      <c r="AJ1346" s="21">
        <f>+SUMIFS(Resultados_Dic3!AE$3:AE$99980,Resultados_Dic3!$F$3:$F$99980,Produccion_UO!$K1346,Resultados_Dic3!$D$3:$D$99980,Produccion_UO!$L$1221,Resultados_Dic3!$E$3:$E$99980,Produccion_UO!$J1346,Resultados_Dic3!$A$3:$A$99980,Produccion_UO!$H1346)*$J$1223</f>
        <v>0</v>
      </c>
      <c r="AK1346" s="21">
        <f>+SUMIFS(Resultados_Dic3!AF$3:AF$99980,Resultados_Dic3!$F$3:$F$99980,Produccion_UO!$K1346,Resultados_Dic3!$D$3:$D$99980,Produccion_UO!$L$1221,Resultados_Dic3!$E$3:$E$99980,Produccion_UO!$J1346,Resultados_Dic3!$A$3:$A$99980,Produccion_UO!$H1346)*$J$1223</f>
        <v>0</v>
      </c>
      <c r="AL1346" s="21">
        <f>+SUMIFS(Resultados_Dic3!AG$3:AG$99980,Resultados_Dic3!$F$3:$F$99980,Produccion_UO!$K1346,Resultados_Dic3!$D$3:$D$99980,Produccion_UO!$L$1221,Resultados_Dic3!$E$3:$E$99980,Produccion_UO!$J1346,Resultados_Dic3!$A$3:$A$99980,Produccion_UO!$H1346)*$J$1223</f>
        <v>0</v>
      </c>
      <c r="AM1346" s="21">
        <f>+SUMIFS(Resultados_Dic3!AH$3:AH$99980,Resultados_Dic3!$F$3:$F$99980,Produccion_UO!$K1346,Resultados_Dic3!$D$3:$D$99980,Produccion_UO!$L$1221,Resultados_Dic3!$E$3:$E$99980,Produccion_UO!$J1346,Resultados_Dic3!$A$3:$A$99980,Produccion_UO!$H1346)*$J$1223</f>
        <v>0</v>
      </c>
      <c r="AN1346" s="21">
        <f>+SUMIFS(Resultados_Dic3!AI$3:AI$99980,Resultados_Dic3!$F$3:$F$99980,Produccion_UO!$K1346,Resultados_Dic3!$D$3:$D$99980,Produccion_UO!$L$1221,Resultados_Dic3!$E$3:$E$99980,Produccion_UO!$J1346,Resultados_Dic3!$A$3:$A$99980,Produccion_UO!$H1346)*$J$1223</f>
        <v>0</v>
      </c>
      <c r="AO1346" s="21">
        <f>+SUMIFS(Resultados_Dic3!AJ$3:AJ$99980,Resultados_Dic3!$F$3:$F$99980,Produccion_UO!$K1346,Resultados_Dic3!$D$3:$D$99980,Produccion_UO!$L$1221,Resultados_Dic3!$E$3:$E$99980,Produccion_UO!$J1346,Resultados_Dic3!$A$3:$A$99980,Produccion_UO!$H1346)*$J$1223</f>
        <v>0</v>
      </c>
      <c r="AP1346" s="21">
        <f>+SUMIFS(Resultados_Dic3!AK$3:AK$99980,Resultados_Dic3!$F$3:$F$99980,Produccion_UO!$K1346,Resultados_Dic3!$D$3:$D$99980,Produccion_UO!$L$1221,Resultados_Dic3!$E$3:$E$99980,Produccion_UO!$J1346,Resultados_Dic3!$A$3:$A$99980,Produccion_UO!$H1346)*$J$1223</f>
        <v>0</v>
      </c>
      <c r="AQ1346" s="21">
        <f>+SUMIFS(Resultados_Dic3!AL$3:AL$99980,Resultados_Dic3!$F$3:$F$99980,Produccion_UO!$K1346,Resultados_Dic3!$D$3:$D$99980,Produccion_UO!$L$1221,Resultados_Dic3!$E$3:$E$99980,Produccion_UO!$J1346,Resultados_Dic3!$A$3:$A$99980,Produccion_UO!$H1346)*$J$1223</f>
        <v>0</v>
      </c>
      <c r="AR1346" s="21">
        <f>+SUMIFS(Resultados_Dic3!AM$3:AM$99980,Resultados_Dic3!$F$3:$F$99980,Produccion_UO!$K1346,Resultados_Dic3!$D$3:$D$99980,Produccion_UO!$L$1221,Resultados_Dic3!$E$3:$E$99980,Produccion_UO!$J1346,Resultados_Dic3!$A$3:$A$99980,Produccion_UO!$H1346)*$J$1223</f>
        <v>0</v>
      </c>
    </row>
    <row r="1347" spans="6:44" x14ac:dyDescent="0.25">
      <c r="H1347" s="17" t="str">
        <f t="shared" si="893"/>
        <v>DIC5</v>
      </c>
      <c r="I1347" s="24"/>
      <c r="J1347" s="24"/>
      <c r="K1347" s="359"/>
      <c r="L1347" s="230" t="s">
        <v>857</v>
      </c>
      <c r="M1347" s="21">
        <f>+SUM(M1348:M1351)</f>
        <v>1.41886919801496E-2</v>
      </c>
      <c r="N1347" s="21">
        <f t="shared" ref="N1347:AR1347" si="894">+SUM(N1348:N1351)</f>
        <v>1.34077982366938E-2</v>
      </c>
      <c r="O1347" s="21">
        <f t="shared" si="894"/>
        <v>1.2818444468047901E-2</v>
      </c>
      <c r="P1347" s="21">
        <f t="shared" si="894"/>
        <v>1.2229090699402E-2</v>
      </c>
      <c r="Q1347" s="21">
        <f t="shared" si="894"/>
        <v>1.1639736930756201E-2</v>
      </c>
      <c r="R1347" s="21">
        <f t="shared" si="894"/>
        <v>8.8985530514990308E-3</v>
      </c>
      <c r="S1347" s="21">
        <f t="shared" si="894"/>
        <v>8.4239635554190801E-3</v>
      </c>
      <c r="T1347" s="21">
        <f t="shared" si="894"/>
        <v>9.5972017882192196E-4</v>
      </c>
      <c r="U1347" s="21">
        <f t="shared" si="894"/>
        <v>0</v>
      </c>
      <c r="V1347" s="21">
        <f t="shared" si="894"/>
        <v>0</v>
      </c>
      <c r="W1347" s="21">
        <f t="shared" si="894"/>
        <v>0</v>
      </c>
      <c r="X1347" s="21">
        <f t="shared" si="894"/>
        <v>0</v>
      </c>
      <c r="Y1347" s="21">
        <f t="shared" si="894"/>
        <v>0</v>
      </c>
      <c r="Z1347" s="21">
        <f t="shared" si="894"/>
        <v>0</v>
      </c>
      <c r="AA1347" s="21">
        <f t="shared" si="894"/>
        <v>0</v>
      </c>
      <c r="AB1347" s="21">
        <f t="shared" si="894"/>
        <v>0</v>
      </c>
      <c r="AC1347" s="21">
        <f t="shared" si="894"/>
        <v>0</v>
      </c>
      <c r="AD1347" s="21">
        <f t="shared" si="894"/>
        <v>0</v>
      </c>
      <c r="AE1347" s="21">
        <f t="shared" si="894"/>
        <v>0</v>
      </c>
      <c r="AF1347" s="21">
        <f t="shared" si="894"/>
        <v>0</v>
      </c>
      <c r="AG1347" s="21">
        <f t="shared" si="894"/>
        <v>0</v>
      </c>
      <c r="AH1347" s="21">
        <f t="shared" si="894"/>
        <v>0</v>
      </c>
      <c r="AI1347" s="21">
        <f t="shared" si="894"/>
        <v>0</v>
      </c>
      <c r="AJ1347" s="21">
        <f t="shared" si="894"/>
        <v>0</v>
      </c>
      <c r="AK1347" s="21">
        <f t="shared" si="894"/>
        <v>0</v>
      </c>
      <c r="AL1347" s="21">
        <f t="shared" si="894"/>
        <v>0</v>
      </c>
      <c r="AM1347" s="21">
        <f t="shared" si="894"/>
        <v>0</v>
      </c>
      <c r="AN1347" s="21">
        <f t="shared" si="894"/>
        <v>0</v>
      </c>
      <c r="AO1347" s="21">
        <f t="shared" si="894"/>
        <v>0</v>
      </c>
      <c r="AP1347" s="21">
        <f t="shared" si="894"/>
        <v>0</v>
      </c>
      <c r="AQ1347" s="21">
        <f t="shared" si="894"/>
        <v>0</v>
      </c>
      <c r="AR1347" s="21">
        <f t="shared" si="894"/>
        <v>0</v>
      </c>
    </row>
    <row r="1348" spans="6:44" x14ac:dyDescent="0.25">
      <c r="H1348" s="17" t="str">
        <f t="shared" si="893"/>
        <v>DIC5</v>
      </c>
      <c r="I1348" s="24"/>
      <c r="J1348" s="24" t="s">
        <v>80</v>
      </c>
      <c r="K1348" s="359" t="s">
        <v>378</v>
      </c>
      <c r="L1348" s="341" t="s">
        <v>874</v>
      </c>
      <c r="M1348" s="21">
        <f>+SUMIFS(Resultados_Dic3!H$3:H$99980,Resultados_Dic3!$F$3:$F$99980,Produccion_UO!$K1348,Resultados_Dic3!$D$3:$D$99980,Produccion_UO!$L$1221,Resultados_Dic3!$E$3:$E$99980,Produccion_UO!$J1348,Resultados_Dic3!$A$3:$A$99980,Produccion_UO!$H1348)*$J$1223</f>
        <v>0</v>
      </c>
      <c r="N1348" s="21">
        <f>+SUMIFS(Resultados_Dic3!I$3:I$99980,Resultados_Dic3!$F$3:$F$99980,Produccion_UO!$K1348,Resultados_Dic3!$D$3:$D$99980,Produccion_UO!$L$1221,Resultados_Dic3!$E$3:$E$99980,Produccion_UO!$J1348,Resultados_Dic3!$A$3:$A$99980,Produccion_UO!$H1348)*$J$1223</f>
        <v>0</v>
      </c>
      <c r="O1348" s="21">
        <f>+SUMIFS(Resultados_Dic3!J$3:J$99980,Resultados_Dic3!$F$3:$F$99980,Produccion_UO!$K1348,Resultados_Dic3!$D$3:$D$99980,Produccion_UO!$L$1221,Resultados_Dic3!$E$3:$E$99980,Produccion_UO!$J1348,Resultados_Dic3!$A$3:$A$99980,Produccion_UO!$H1348)*$J$1223</f>
        <v>0</v>
      </c>
      <c r="P1348" s="21">
        <f>+SUMIFS(Resultados_Dic3!K$3:K$99980,Resultados_Dic3!$F$3:$F$99980,Produccion_UO!$K1348,Resultados_Dic3!$D$3:$D$99980,Produccion_UO!$L$1221,Resultados_Dic3!$E$3:$E$99980,Produccion_UO!$J1348,Resultados_Dic3!$A$3:$A$99980,Produccion_UO!$H1348)*$J$1223</f>
        <v>0</v>
      </c>
      <c r="Q1348" s="21">
        <f>+SUMIFS(Resultados_Dic3!L$3:L$99980,Resultados_Dic3!$F$3:$F$99980,Produccion_UO!$K1348,Resultados_Dic3!$D$3:$D$99980,Produccion_UO!$L$1221,Resultados_Dic3!$E$3:$E$99980,Produccion_UO!$J1348,Resultados_Dic3!$A$3:$A$99980,Produccion_UO!$H1348)*$J$1223</f>
        <v>0</v>
      </c>
      <c r="R1348" s="21">
        <f>+SUMIFS(Resultados_Dic3!M$3:M$99980,Resultados_Dic3!$F$3:$F$99980,Produccion_UO!$K1348,Resultados_Dic3!$D$3:$D$99980,Produccion_UO!$L$1221,Resultados_Dic3!$E$3:$E$99980,Produccion_UO!$J1348,Resultados_Dic3!$A$3:$A$99980,Produccion_UO!$H1348)*$J$1223</f>
        <v>0</v>
      </c>
      <c r="S1348" s="21">
        <f>+SUMIFS(Resultados_Dic3!N$3:N$99980,Resultados_Dic3!$F$3:$F$99980,Produccion_UO!$K1348,Resultados_Dic3!$D$3:$D$99980,Produccion_UO!$L$1221,Resultados_Dic3!$E$3:$E$99980,Produccion_UO!$J1348,Resultados_Dic3!$A$3:$A$99980,Produccion_UO!$H1348)*$J$1223</f>
        <v>0</v>
      </c>
      <c r="T1348" s="21">
        <f>+SUMIFS(Resultados_Dic3!O$3:O$99980,Resultados_Dic3!$F$3:$F$99980,Produccion_UO!$K1348,Resultados_Dic3!$D$3:$D$99980,Produccion_UO!$L$1221,Resultados_Dic3!$E$3:$E$99980,Produccion_UO!$J1348,Resultados_Dic3!$A$3:$A$99980,Produccion_UO!$H1348)*$J$1223</f>
        <v>0</v>
      </c>
      <c r="U1348" s="21">
        <f>+SUMIFS(Resultados_Dic3!P$3:P$99980,Resultados_Dic3!$F$3:$F$99980,Produccion_UO!$K1348,Resultados_Dic3!$D$3:$D$99980,Produccion_UO!$L$1221,Resultados_Dic3!$E$3:$E$99980,Produccion_UO!$J1348,Resultados_Dic3!$A$3:$A$99980,Produccion_UO!$H1348)*$J$1223</f>
        <v>0</v>
      </c>
      <c r="V1348" s="21">
        <f>+SUMIFS(Resultados_Dic3!Q$3:Q$99980,Resultados_Dic3!$F$3:$F$99980,Produccion_UO!$K1348,Resultados_Dic3!$D$3:$D$99980,Produccion_UO!$L$1221,Resultados_Dic3!$E$3:$E$99980,Produccion_UO!$J1348,Resultados_Dic3!$A$3:$A$99980,Produccion_UO!$H1348)*$J$1223</f>
        <v>0</v>
      </c>
      <c r="W1348" s="21">
        <f>+SUMIFS(Resultados_Dic3!R$3:R$99980,Resultados_Dic3!$F$3:$F$99980,Produccion_UO!$K1348,Resultados_Dic3!$D$3:$D$99980,Produccion_UO!$L$1221,Resultados_Dic3!$E$3:$E$99980,Produccion_UO!$J1348,Resultados_Dic3!$A$3:$A$99980,Produccion_UO!$H1348)*$J$1223</f>
        <v>0</v>
      </c>
      <c r="X1348" s="21">
        <f>+SUMIFS(Resultados_Dic3!S$3:S$99980,Resultados_Dic3!$F$3:$F$99980,Produccion_UO!$K1348,Resultados_Dic3!$D$3:$D$99980,Produccion_UO!$L$1221,Resultados_Dic3!$E$3:$E$99980,Produccion_UO!$J1348,Resultados_Dic3!$A$3:$A$99980,Produccion_UO!$H1348)*$J$1223</f>
        <v>0</v>
      </c>
      <c r="Y1348" s="21">
        <f>+SUMIFS(Resultados_Dic3!T$3:T$99980,Resultados_Dic3!$F$3:$F$99980,Produccion_UO!$K1348,Resultados_Dic3!$D$3:$D$99980,Produccion_UO!$L$1221,Resultados_Dic3!$E$3:$E$99980,Produccion_UO!$J1348,Resultados_Dic3!$A$3:$A$99980,Produccion_UO!$H1348)*$J$1223</f>
        <v>0</v>
      </c>
      <c r="Z1348" s="21">
        <f>+SUMIFS(Resultados_Dic3!U$3:U$99980,Resultados_Dic3!$F$3:$F$99980,Produccion_UO!$K1348,Resultados_Dic3!$D$3:$D$99980,Produccion_UO!$L$1221,Resultados_Dic3!$E$3:$E$99980,Produccion_UO!$J1348,Resultados_Dic3!$A$3:$A$99980,Produccion_UO!$H1348)*$J$1223</f>
        <v>0</v>
      </c>
      <c r="AA1348" s="21">
        <f>+SUMIFS(Resultados_Dic3!V$3:V$99980,Resultados_Dic3!$F$3:$F$99980,Produccion_UO!$K1348,Resultados_Dic3!$D$3:$D$99980,Produccion_UO!$L$1221,Resultados_Dic3!$E$3:$E$99980,Produccion_UO!$J1348,Resultados_Dic3!$A$3:$A$99980,Produccion_UO!$H1348)*$J$1223</f>
        <v>0</v>
      </c>
      <c r="AB1348" s="21">
        <f>+SUMIFS(Resultados_Dic3!W$3:W$99980,Resultados_Dic3!$F$3:$F$99980,Produccion_UO!$K1348,Resultados_Dic3!$D$3:$D$99980,Produccion_UO!$L$1221,Resultados_Dic3!$E$3:$E$99980,Produccion_UO!$J1348,Resultados_Dic3!$A$3:$A$99980,Produccion_UO!$H1348)*$J$1223</f>
        <v>0</v>
      </c>
      <c r="AC1348" s="21">
        <f>+SUMIFS(Resultados_Dic3!X$3:X$99980,Resultados_Dic3!$F$3:$F$99980,Produccion_UO!$K1348,Resultados_Dic3!$D$3:$D$99980,Produccion_UO!$L$1221,Resultados_Dic3!$E$3:$E$99980,Produccion_UO!$J1348,Resultados_Dic3!$A$3:$A$99980,Produccion_UO!$H1348)*$J$1223</f>
        <v>0</v>
      </c>
      <c r="AD1348" s="21">
        <f>+SUMIFS(Resultados_Dic3!Y$3:Y$99980,Resultados_Dic3!$F$3:$F$99980,Produccion_UO!$K1348,Resultados_Dic3!$D$3:$D$99980,Produccion_UO!$L$1221,Resultados_Dic3!$E$3:$E$99980,Produccion_UO!$J1348,Resultados_Dic3!$A$3:$A$99980,Produccion_UO!$H1348)*$J$1223</f>
        <v>0</v>
      </c>
      <c r="AE1348" s="21">
        <f>+SUMIFS(Resultados_Dic3!Z$3:Z$99980,Resultados_Dic3!$F$3:$F$99980,Produccion_UO!$K1348,Resultados_Dic3!$D$3:$D$99980,Produccion_UO!$L$1221,Resultados_Dic3!$E$3:$E$99980,Produccion_UO!$J1348,Resultados_Dic3!$A$3:$A$99980,Produccion_UO!$H1348)*$J$1223</f>
        <v>0</v>
      </c>
      <c r="AF1348" s="21">
        <f>+SUMIFS(Resultados_Dic3!AA$3:AA$99980,Resultados_Dic3!$F$3:$F$99980,Produccion_UO!$K1348,Resultados_Dic3!$D$3:$D$99980,Produccion_UO!$L$1221,Resultados_Dic3!$E$3:$E$99980,Produccion_UO!$J1348,Resultados_Dic3!$A$3:$A$99980,Produccion_UO!$H1348)*$J$1223</f>
        <v>0</v>
      </c>
      <c r="AG1348" s="21">
        <f>+SUMIFS(Resultados_Dic3!AB$3:AB$99980,Resultados_Dic3!$F$3:$F$99980,Produccion_UO!$K1348,Resultados_Dic3!$D$3:$D$99980,Produccion_UO!$L$1221,Resultados_Dic3!$E$3:$E$99980,Produccion_UO!$J1348,Resultados_Dic3!$A$3:$A$99980,Produccion_UO!$H1348)*$J$1223</f>
        <v>0</v>
      </c>
      <c r="AH1348" s="21">
        <f>+SUMIFS(Resultados_Dic3!AC$3:AC$99980,Resultados_Dic3!$F$3:$F$99980,Produccion_UO!$K1348,Resultados_Dic3!$D$3:$D$99980,Produccion_UO!$L$1221,Resultados_Dic3!$E$3:$E$99980,Produccion_UO!$J1348,Resultados_Dic3!$A$3:$A$99980,Produccion_UO!$H1348)*$J$1223</f>
        <v>0</v>
      </c>
      <c r="AI1348" s="21">
        <f>+SUMIFS(Resultados_Dic3!AD$3:AD$99980,Resultados_Dic3!$F$3:$F$99980,Produccion_UO!$K1348,Resultados_Dic3!$D$3:$D$99980,Produccion_UO!$L$1221,Resultados_Dic3!$E$3:$E$99980,Produccion_UO!$J1348,Resultados_Dic3!$A$3:$A$99980,Produccion_UO!$H1348)*$J$1223</f>
        <v>0</v>
      </c>
      <c r="AJ1348" s="21">
        <f>+SUMIFS(Resultados_Dic3!AE$3:AE$99980,Resultados_Dic3!$F$3:$F$99980,Produccion_UO!$K1348,Resultados_Dic3!$D$3:$D$99980,Produccion_UO!$L$1221,Resultados_Dic3!$E$3:$E$99980,Produccion_UO!$J1348,Resultados_Dic3!$A$3:$A$99980,Produccion_UO!$H1348)*$J$1223</f>
        <v>0</v>
      </c>
      <c r="AK1348" s="21">
        <f>+SUMIFS(Resultados_Dic3!AF$3:AF$99980,Resultados_Dic3!$F$3:$F$99980,Produccion_UO!$K1348,Resultados_Dic3!$D$3:$D$99980,Produccion_UO!$L$1221,Resultados_Dic3!$E$3:$E$99980,Produccion_UO!$J1348,Resultados_Dic3!$A$3:$A$99980,Produccion_UO!$H1348)*$J$1223</f>
        <v>0</v>
      </c>
      <c r="AL1348" s="21">
        <f>+SUMIFS(Resultados_Dic3!AG$3:AG$99980,Resultados_Dic3!$F$3:$F$99980,Produccion_UO!$K1348,Resultados_Dic3!$D$3:$D$99980,Produccion_UO!$L$1221,Resultados_Dic3!$E$3:$E$99980,Produccion_UO!$J1348,Resultados_Dic3!$A$3:$A$99980,Produccion_UO!$H1348)*$J$1223</f>
        <v>0</v>
      </c>
      <c r="AM1348" s="21">
        <f>+SUMIFS(Resultados_Dic3!AH$3:AH$99980,Resultados_Dic3!$F$3:$F$99980,Produccion_UO!$K1348,Resultados_Dic3!$D$3:$D$99980,Produccion_UO!$L$1221,Resultados_Dic3!$E$3:$E$99980,Produccion_UO!$J1348,Resultados_Dic3!$A$3:$A$99980,Produccion_UO!$H1348)*$J$1223</f>
        <v>0</v>
      </c>
      <c r="AN1348" s="21">
        <f>+SUMIFS(Resultados_Dic3!AI$3:AI$99980,Resultados_Dic3!$F$3:$F$99980,Produccion_UO!$K1348,Resultados_Dic3!$D$3:$D$99980,Produccion_UO!$L$1221,Resultados_Dic3!$E$3:$E$99980,Produccion_UO!$J1348,Resultados_Dic3!$A$3:$A$99980,Produccion_UO!$H1348)*$J$1223</f>
        <v>0</v>
      </c>
      <c r="AO1348" s="21">
        <f>+SUMIFS(Resultados_Dic3!AJ$3:AJ$99980,Resultados_Dic3!$F$3:$F$99980,Produccion_UO!$K1348,Resultados_Dic3!$D$3:$D$99980,Produccion_UO!$L$1221,Resultados_Dic3!$E$3:$E$99980,Produccion_UO!$J1348,Resultados_Dic3!$A$3:$A$99980,Produccion_UO!$H1348)*$J$1223</f>
        <v>0</v>
      </c>
      <c r="AP1348" s="21">
        <f>+SUMIFS(Resultados_Dic3!AK$3:AK$99980,Resultados_Dic3!$F$3:$F$99980,Produccion_UO!$K1348,Resultados_Dic3!$D$3:$D$99980,Produccion_UO!$L$1221,Resultados_Dic3!$E$3:$E$99980,Produccion_UO!$J1348,Resultados_Dic3!$A$3:$A$99980,Produccion_UO!$H1348)*$J$1223</f>
        <v>0</v>
      </c>
      <c r="AQ1348" s="21">
        <f>+SUMIFS(Resultados_Dic3!AL$3:AL$99980,Resultados_Dic3!$F$3:$F$99980,Produccion_UO!$K1348,Resultados_Dic3!$D$3:$D$99980,Produccion_UO!$L$1221,Resultados_Dic3!$E$3:$E$99980,Produccion_UO!$J1348,Resultados_Dic3!$A$3:$A$99980,Produccion_UO!$H1348)*$J$1223</f>
        <v>0</v>
      </c>
      <c r="AR1348" s="21">
        <f>+SUMIFS(Resultados_Dic3!AM$3:AM$99980,Resultados_Dic3!$F$3:$F$99980,Produccion_UO!$K1348,Resultados_Dic3!$D$3:$D$99980,Produccion_UO!$L$1221,Resultados_Dic3!$E$3:$E$99980,Produccion_UO!$J1348,Resultados_Dic3!$A$3:$A$99980,Produccion_UO!$H1348)*$J$1223</f>
        <v>0</v>
      </c>
    </row>
    <row r="1349" spans="6:44" x14ac:dyDescent="0.25">
      <c r="H1349" s="17" t="str">
        <f t="shared" si="893"/>
        <v>DIC5</v>
      </c>
      <c r="I1349" s="24"/>
      <c r="J1349" s="24" t="s">
        <v>434</v>
      </c>
      <c r="K1349" s="359" t="s">
        <v>374</v>
      </c>
      <c r="L1349" s="341" t="s">
        <v>875</v>
      </c>
      <c r="M1349" s="21">
        <f>+SUMIFS(Resultados_Dic3!H$3:H$99980,Resultados_Dic3!$F$3:$F$99980,Produccion_UO!$K1349,Resultados_Dic3!$D$3:$D$99980,Produccion_UO!$L$1221,Resultados_Dic3!$E$3:$E$99980,Produccion_UO!$J1349,Resultados_Dic3!$A$3:$A$99980,Produccion_UO!$H1349)*$J$1223</f>
        <v>0</v>
      </c>
      <c r="N1349" s="21">
        <f>+SUMIFS(Resultados_Dic3!I$3:I$99980,Resultados_Dic3!$F$3:$F$99980,Produccion_UO!$K1349,Resultados_Dic3!$D$3:$D$99980,Produccion_UO!$L$1221,Resultados_Dic3!$E$3:$E$99980,Produccion_UO!$J1349,Resultados_Dic3!$A$3:$A$99980,Produccion_UO!$H1349)*$J$1223</f>
        <v>0</v>
      </c>
      <c r="O1349" s="21">
        <f>+SUMIFS(Resultados_Dic3!J$3:J$99980,Resultados_Dic3!$F$3:$F$99980,Produccion_UO!$K1349,Resultados_Dic3!$D$3:$D$99980,Produccion_UO!$L$1221,Resultados_Dic3!$E$3:$E$99980,Produccion_UO!$J1349,Resultados_Dic3!$A$3:$A$99980,Produccion_UO!$H1349)*$J$1223</f>
        <v>0</v>
      </c>
      <c r="P1349" s="21">
        <f>+SUMIFS(Resultados_Dic3!K$3:K$99980,Resultados_Dic3!$F$3:$F$99980,Produccion_UO!$K1349,Resultados_Dic3!$D$3:$D$99980,Produccion_UO!$L$1221,Resultados_Dic3!$E$3:$E$99980,Produccion_UO!$J1349,Resultados_Dic3!$A$3:$A$99980,Produccion_UO!$H1349)*$J$1223</f>
        <v>0</v>
      </c>
      <c r="Q1349" s="21">
        <f>+SUMIFS(Resultados_Dic3!L$3:L$99980,Resultados_Dic3!$F$3:$F$99980,Produccion_UO!$K1349,Resultados_Dic3!$D$3:$D$99980,Produccion_UO!$L$1221,Resultados_Dic3!$E$3:$E$99980,Produccion_UO!$J1349,Resultados_Dic3!$A$3:$A$99980,Produccion_UO!$H1349)*$J$1223</f>
        <v>0</v>
      </c>
      <c r="R1349" s="21">
        <f>+SUMIFS(Resultados_Dic3!M$3:M$99980,Resultados_Dic3!$F$3:$F$99980,Produccion_UO!$K1349,Resultados_Dic3!$D$3:$D$99980,Produccion_UO!$L$1221,Resultados_Dic3!$E$3:$E$99980,Produccion_UO!$J1349,Resultados_Dic3!$A$3:$A$99980,Produccion_UO!$H1349)*$J$1223</f>
        <v>0</v>
      </c>
      <c r="S1349" s="21">
        <f>+SUMIFS(Resultados_Dic3!N$3:N$99980,Resultados_Dic3!$F$3:$F$99980,Produccion_UO!$K1349,Resultados_Dic3!$D$3:$D$99980,Produccion_UO!$L$1221,Resultados_Dic3!$E$3:$E$99980,Produccion_UO!$J1349,Resultados_Dic3!$A$3:$A$99980,Produccion_UO!$H1349)*$J$1223</f>
        <v>0</v>
      </c>
      <c r="T1349" s="21">
        <f>+SUMIFS(Resultados_Dic3!O$3:O$99980,Resultados_Dic3!$F$3:$F$99980,Produccion_UO!$K1349,Resultados_Dic3!$D$3:$D$99980,Produccion_UO!$L$1221,Resultados_Dic3!$E$3:$E$99980,Produccion_UO!$J1349,Resultados_Dic3!$A$3:$A$99980,Produccion_UO!$H1349)*$J$1223</f>
        <v>0</v>
      </c>
      <c r="U1349" s="21">
        <f>+SUMIFS(Resultados_Dic3!P$3:P$99980,Resultados_Dic3!$F$3:$F$99980,Produccion_UO!$K1349,Resultados_Dic3!$D$3:$D$99980,Produccion_UO!$L$1221,Resultados_Dic3!$E$3:$E$99980,Produccion_UO!$J1349,Resultados_Dic3!$A$3:$A$99980,Produccion_UO!$H1349)*$J$1223</f>
        <v>0</v>
      </c>
      <c r="V1349" s="21">
        <f>+SUMIFS(Resultados_Dic3!Q$3:Q$99980,Resultados_Dic3!$F$3:$F$99980,Produccion_UO!$K1349,Resultados_Dic3!$D$3:$D$99980,Produccion_UO!$L$1221,Resultados_Dic3!$E$3:$E$99980,Produccion_UO!$J1349,Resultados_Dic3!$A$3:$A$99980,Produccion_UO!$H1349)*$J$1223</f>
        <v>0</v>
      </c>
      <c r="W1349" s="21">
        <f>+SUMIFS(Resultados_Dic3!R$3:R$99980,Resultados_Dic3!$F$3:$F$99980,Produccion_UO!$K1349,Resultados_Dic3!$D$3:$D$99980,Produccion_UO!$L$1221,Resultados_Dic3!$E$3:$E$99980,Produccion_UO!$J1349,Resultados_Dic3!$A$3:$A$99980,Produccion_UO!$H1349)*$J$1223</f>
        <v>0</v>
      </c>
      <c r="X1349" s="21">
        <f>+SUMIFS(Resultados_Dic3!S$3:S$99980,Resultados_Dic3!$F$3:$F$99980,Produccion_UO!$K1349,Resultados_Dic3!$D$3:$D$99980,Produccion_UO!$L$1221,Resultados_Dic3!$E$3:$E$99980,Produccion_UO!$J1349,Resultados_Dic3!$A$3:$A$99980,Produccion_UO!$H1349)*$J$1223</f>
        <v>0</v>
      </c>
      <c r="Y1349" s="21">
        <f>+SUMIFS(Resultados_Dic3!T$3:T$99980,Resultados_Dic3!$F$3:$F$99980,Produccion_UO!$K1349,Resultados_Dic3!$D$3:$D$99980,Produccion_UO!$L$1221,Resultados_Dic3!$E$3:$E$99980,Produccion_UO!$J1349,Resultados_Dic3!$A$3:$A$99980,Produccion_UO!$H1349)*$J$1223</f>
        <v>0</v>
      </c>
      <c r="Z1349" s="21">
        <f>+SUMIFS(Resultados_Dic3!U$3:U$99980,Resultados_Dic3!$F$3:$F$99980,Produccion_UO!$K1349,Resultados_Dic3!$D$3:$D$99980,Produccion_UO!$L$1221,Resultados_Dic3!$E$3:$E$99980,Produccion_UO!$J1349,Resultados_Dic3!$A$3:$A$99980,Produccion_UO!$H1349)*$J$1223</f>
        <v>0</v>
      </c>
      <c r="AA1349" s="21">
        <f>+SUMIFS(Resultados_Dic3!V$3:V$99980,Resultados_Dic3!$F$3:$F$99980,Produccion_UO!$K1349,Resultados_Dic3!$D$3:$D$99980,Produccion_UO!$L$1221,Resultados_Dic3!$E$3:$E$99980,Produccion_UO!$J1349,Resultados_Dic3!$A$3:$A$99980,Produccion_UO!$H1349)*$J$1223</f>
        <v>0</v>
      </c>
      <c r="AB1349" s="21">
        <f>+SUMIFS(Resultados_Dic3!W$3:W$99980,Resultados_Dic3!$F$3:$F$99980,Produccion_UO!$K1349,Resultados_Dic3!$D$3:$D$99980,Produccion_UO!$L$1221,Resultados_Dic3!$E$3:$E$99980,Produccion_UO!$J1349,Resultados_Dic3!$A$3:$A$99980,Produccion_UO!$H1349)*$J$1223</f>
        <v>0</v>
      </c>
      <c r="AC1349" s="21">
        <f>+SUMIFS(Resultados_Dic3!X$3:X$99980,Resultados_Dic3!$F$3:$F$99980,Produccion_UO!$K1349,Resultados_Dic3!$D$3:$D$99980,Produccion_UO!$L$1221,Resultados_Dic3!$E$3:$E$99980,Produccion_UO!$J1349,Resultados_Dic3!$A$3:$A$99980,Produccion_UO!$H1349)*$J$1223</f>
        <v>0</v>
      </c>
      <c r="AD1349" s="21">
        <f>+SUMIFS(Resultados_Dic3!Y$3:Y$99980,Resultados_Dic3!$F$3:$F$99980,Produccion_UO!$K1349,Resultados_Dic3!$D$3:$D$99980,Produccion_UO!$L$1221,Resultados_Dic3!$E$3:$E$99980,Produccion_UO!$J1349,Resultados_Dic3!$A$3:$A$99980,Produccion_UO!$H1349)*$J$1223</f>
        <v>0</v>
      </c>
      <c r="AE1349" s="21">
        <f>+SUMIFS(Resultados_Dic3!Z$3:Z$99980,Resultados_Dic3!$F$3:$F$99980,Produccion_UO!$K1349,Resultados_Dic3!$D$3:$D$99980,Produccion_UO!$L$1221,Resultados_Dic3!$E$3:$E$99980,Produccion_UO!$J1349,Resultados_Dic3!$A$3:$A$99980,Produccion_UO!$H1349)*$J$1223</f>
        <v>0</v>
      </c>
      <c r="AF1349" s="21">
        <f>+SUMIFS(Resultados_Dic3!AA$3:AA$99980,Resultados_Dic3!$F$3:$F$99980,Produccion_UO!$K1349,Resultados_Dic3!$D$3:$D$99980,Produccion_UO!$L$1221,Resultados_Dic3!$E$3:$E$99980,Produccion_UO!$J1349,Resultados_Dic3!$A$3:$A$99980,Produccion_UO!$H1349)*$J$1223</f>
        <v>0</v>
      </c>
      <c r="AG1349" s="21">
        <f>+SUMIFS(Resultados_Dic3!AB$3:AB$99980,Resultados_Dic3!$F$3:$F$99980,Produccion_UO!$K1349,Resultados_Dic3!$D$3:$D$99980,Produccion_UO!$L$1221,Resultados_Dic3!$E$3:$E$99980,Produccion_UO!$J1349,Resultados_Dic3!$A$3:$A$99980,Produccion_UO!$H1349)*$J$1223</f>
        <v>0</v>
      </c>
      <c r="AH1349" s="21">
        <f>+SUMIFS(Resultados_Dic3!AC$3:AC$99980,Resultados_Dic3!$F$3:$F$99980,Produccion_UO!$K1349,Resultados_Dic3!$D$3:$D$99980,Produccion_UO!$L$1221,Resultados_Dic3!$E$3:$E$99980,Produccion_UO!$J1349,Resultados_Dic3!$A$3:$A$99980,Produccion_UO!$H1349)*$J$1223</f>
        <v>0</v>
      </c>
      <c r="AI1349" s="21">
        <f>+SUMIFS(Resultados_Dic3!AD$3:AD$99980,Resultados_Dic3!$F$3:$F$99980,Produccion_UO!$K1349,Resultados_Dic3!$D$3:$D$99980,Produccion_UO!$L$1221,Resultados_Dic3!$E$3:$E$99980,Produccion_UO!$J1349,Resultados_Dic3!$A$3:$A$99980,Produccion_UO!$H1349)*$J$1223</f>
        <v>0</v>
      </c>
      <c r="AJ1349" s="21">
        <f>+SUMIFS(Resultados_Dic3!AE$3:AE$99980,Resultados_Dic3!$F$3:$F$99980,Produccion_UO!$K1349,Resultados_Dic3!$D$3:$D$99980,Produccion_UO!$L$1221,Resultados_Dic3!$E$3:$E$99980,Produccion_UO!$J1349,Resultados_Dic3!$A$3:$A$99980,Produccion_UO!$H1349)*$J$1223</f>
        <v>0</v>
      </c>
      <c r="AK1349" s="21">
        <f>+SUMIFS(Resultados_Dic3!AF$3:AF$99980,Resultados_Dic3!$F$3:$F$99980,Produccion_UO!$K1349,Resultados_Dic3!$D$3:$D$99980,Produccion_UO!$L$1221,Resultados_Dic3!$E$3:$E$99980,Produccion_UO!$J1349,Resultados_Dic3!$A$3:$A$99980,Produccion_UO!$H1349)*$J$1223</f>
        <v>0</v>
      </c>
      <c r="AL1349" s="21">
        <f>+SUMIFS(Resultados_Dic3!AG$3:AG$99980,Resultados_Dic3!$F$3:$F$99980,Produccion_UO!$K1349,Resultados_Dic3!$D$3:$D$99980,Produccion_UO!$L$1221,Resultados_Dic3!$E$3:$E$99980,Produccion_UO!$J1349,Resultados_Dic3!$A$3:$A$99980,Produccion_UO!$H1349)*$J$1223</f>
        <v>0</v>
      </c>
      <c r="AM1349" s="21">
        <f>+SUMIFS(Resultados_Dic3!AH$3:AH$99980,Resultados_Dic3!$F$3:$F$99980,Produccion_UO!$K1349,Resultados_Dic3!$D$3:$D$99980,Produccion_UO!$L$1221,Resultados_Dic3!$E$3:$E$99980,Produccion_UO!$J1349,Resultados_Dic3!$A$3:$A$99980,Produccion_UO!$H1349)*$J$1223</f>
        <v>0</v>
      </c>
      <c r="AN1349" s="21">
        <f>+SUMIFS(Resultados_Dic3!AI$3:AI$99980,Resultados_Dic3!$F$3:$F$99980,Produccion_UO!$K1349,Resultados_Dic3!$D$3:$D$99980,Produccion_UO!$L$1221,Resultados_Dic3!$E$3:$E$99980,Produccion_UO!$J1349,Resultados_Dic3!$A$3:$A$99980,Produccion_UO!$H1349)*$J$1223</f>
        <v>0</v>
      </c>
      <c r="AO1349" s="21">
        <f>+SUMIFS(Resultados_Dic3!AJ$3:AJ$99980,Resultados_Dic3!$F$3:$F$99980,Produccion_UO!$K1349,Resultados_Dic3!$D$3:$D$99980,Produccion_UO!$L$1221,Resultados_Dic3!$E$3:$E$99980,Produccion_UO!$J1349,Resultados_Dic3!$A$3:$A$99980,Produccion_UO!$H1349)*$J$1223</f>
        <v>0</v>
      </c>
      <c r="AP1349" s="21">
        <f>+SUMIFS(Resultados_Dic3!AK$3:AK$99980,Resultados_Dic3!$F$3:$F$99980,Produccion_UO!$K1349,Resultados_Dic3!$D$3:$D$99980,Produccion_UO!$L$1221,Resultados_Dic3!$E$3:$E$99980,Produccion_UO!$J1349,Resultados_Dic3!$A$3:$A$99980,Produccion_UO!$H1349)*$J$1223</f>
        <v>0</v>
      </c>
      <c r="AQ1349" s="21">
        <f>+SUMIFS(Resultados_Dic3!AL$3:AL$99980,Resultados_Dic3!$F$3:$F$99980,Produccion_UO!$K1349,Resultados_Dic3!$D$3:$D$99980,Produccion_UO!$L$1221,Resultados_Dic3!$E$3:$E$99980,Produccion_UO!$J1349,Resultados_Dic3!$A$3:$A$99980,Produccion_UO!$H1349)*$J$1223</f>
        <v>0</v>
      </c>
      <c r="AR1349" s="21">
        <f>+SUMIFS(Resultados_Dic3!AM$3:AM$99980,Resultados_Dic3!$F$3:$F$99980,Produccion_UO!$K1349,Resultados_Dic3!$D$3:$D$99980,Produccion_UO!$L$1221,Resultados_Dic3!$E$3:$E$99980,Produccion_UO!$J1349,Resultados_Dic3!$A$3:$A$99980,Produccion_UO!$H1349)*$J$1223</f>
        <v>0</v>
      </c>
    </row>
    <row r="1350" spans="6:44" x14ac:dyDescent="0.25">
      <c r="H1350" s="17" t="str">
        <f t="shared" si="893"/>
        <v>DIC5</v>
      </c>
      <c r="I1350" s="24"/>
      <c r="J1350" s="24" t="s">
        <v>80</v>
      </c>
      <c r="K1350" s="359" t="s">
        <v>167</v>
      </c>
      <c r="L1350" s="341" t="s">
        <v>876</v>
      </c>
      <c r="M1350" s="21">
        <f>+SUMIFS(Resultados_Dic3!H$3:H$99980,Resultados_Dic3!$F$3:$F$99980,Produccion_UO!$K1350,Resultados_Dic3!$D$3:$D$99980,Produccion_UO!$L$1221,Resultados_Dic3!$E$3:$E$99980,Produccion_UO!$J1350,Resultados_Dic3!$A$3:$A$99980,Produccion_UO!$H1350)*$J$1223</f>
        <v>1.41886919801496E-2</v>
      </c>
      <c r="N1350" s="21">
        <f>+SUMIFS(Resultados_Dic3!I$3:I$99980,Resultados_Dic3!$F$3:$F$99980,Produccion_UO!$K1350,Resultados_Dic3!$D$3:$D$99980,Produccion_UO!$L$1221,Resultados_Dic3!$E$3:$E$99980,Produccion_UO!$J1350,Resultados_Dic3!$A$3:$A$99980,Produccion_UO!$H1350)*$J$1223</f>
        <v>1.34077982366938E-2</v>
      </c>
      <c r="O1350" s="21">
        <f>+SUMIFS(Resultados_Dic3!J$3:J$99980,Resultados_Dic3!$F$3:$F$99980,Produccion_UO!$K1350,Resultados_Dic3!$D$3:$D$99980,Produccion_UO!$L$1221,Resultados_Dic3!$E$3:$E$99980,Produccion_UO!$J1350,Resultados_Dic3!$A$3:$A$99980,Produccion_UO!$H1350)*$J$1223</f>
        <v>1.2818444468047901E-2</v>
      </c>
      <c r="P1350" s="21">
        <f>+SUMIFS(Resultados_Dic3!K$3:K$99980,Resultados_Dic3!$F$3:$F$99980,Produccion_UO!$K1350,Resultados_Dic3!$D$3:$D$99980,Produccion_UO!$L$1221,Resultados_Dic3!$E$3:$E$99980,Produccion_UO!$J1350,Resultados_Dic3!$A$3:$A$99980,Produccion_UO!$H1350)*$J$1223</f>
        <v>1.2229090699402E-2</v>
      </c>
      <c r="Q1350" s="21">
        <f>+SUMIFS(Resultados_Dic3!L$3:L$99980,Resultados_Dic3!$F$3:$F$99980,Produccion_UO!$K1350,Resultados_Dic3!$D$3:$D$99980,Produccion_UO!$L$1221,Resultados_Dic3!$E$3:$E$99980,Produccion_UO!$J1350,Resultados_Dic3!$A$3:$A$99980,Produccion_UO!$H1350)*$J$1223</f>
        <v>1.1639736930756201E-2</v>
      </c>
      <c r="R1350" s="21">
        <f>+SUMIFS(Resultados_Dic3!M$3:M$99980,Resultados_Dic3!$F$3:$F$99980,Produccion_UO!$K1350,Resultados_Dic3!$D$3:$D$99980,Produccion_UO!$L$1221,Resultados_Dic3!$E$3:$E$99980,Produccion_UO!$J1350,Resultados_Dic3!$A$3:$A$99980,Produccion_UO!$H1350)*$J$1223</f>
        <v>0</v>
      </c>
      <c r="S1350" s="21">
        <f>+SUMIFS(Resultados_Dic3!N$3:N$99980,Resultados_Dic3!$F$3:$F$99980,Produccion_UO!$K1350,Resultados_Dic3!$D$3:$D$99980,Produccion_UO!$L$1221,Resultados_Dic3!$E$3:$E$99980,Produccion_UO!$J1350,Resultados_Dic3!$A$3:$A$99980,Produccion_UO!$H1350)*$J$1223</f>
        <v>0</v>
      </c>
      <c r="T1350" s="21">
        <f>+SUMIFS(Resultados_Dic3!O$3:O$99980,Resultados_Dic3!$F$3:$F$99980,Produccion_UO!$K1350,Resultados_Dic3!$D$3:$D$99980,Produccion_UO!$L$1221,Resultados_Dic3!$E$3:$E$99980,Produccion_UO!$J1350,Resultados_Dic3!$A$3:$A$99980,Produccion_UO!$H1350)*$J$1223</f>
        <v>0</v>
      </c>
      <c r="U1350" s="21">
        <f>+SUMIFS(Resultados_Dic3!P$3:P$99980,Resultados_Dic3!$F$3:$F$99980,Produccion_UO!$K1350,Resultados_Dic3!$D$3:$D$99980,Produccion_UO!$L$1221,Resultados_Dic3!$E$3:$E$99980,Produccion_UO!$J1350,Resultados_Dic3!$A$3:$A$99980,Produccion_UO!$H1350)*$J$1223</f>
        <v>0</v>
      </c>
      <c r="V1350" s="21">
        <f>+SUMIFS(Resultados_Dic3!Q$3:Q$99980,Resultados_Dic3!$F$3:$F$99980,Produccion_UO!$K1350,Resultados_Dic3!$D$3:$D$99980,Produccion_UO!$L$1221,Resultados_Dic3!$E$3:$E$99980,Produccion_UO!$J1350,Resultados_Dic3!$A$3:$A$99980,Produccion_UO!$H1350)*$J$1223</f>
        <v>0</v>
      </c>
      <c r="W1350" s="21">
        <f>+SUMIFS(Resultados_Dic3!R$3:R$99980,Resultados_Dic3!$F$3:$F$99980,Produccion_UO!$K1350,Resultados_Dic3!$D$3:$D$99980,Produccion_UO!$L$1221,Resultados_Dic3!$E$3:$E$99980,Produccion_UO!$J1350,Resultados_Dic3!$A$3:$A$99980,Produccion_UO!$H1350)*$J$1223</f>
        <v>0</v>
      </c>
      <c r="X1350" s="21">
        <f>+SUMIFS(Resultados_Dic3!S$3:S$99980,Resultados_Dic3!$F$3:$F$99980,Produccion_UO!$K1350,Resultados_Dic3!$D$3:$D$99980,Produccion_UO!$L$1221,Resultados_Dic3!$E$3:$E$99980,Produccion_UO!$J1350,Resultados_Dic3!$A$3:$A$99980,Produccion_UO!$H1350)*$J$1223</f>
        <v>0</v>
      </c>
      <c r="Y1350" s="21">
        <f>+SUMIFS(Resultados_Dic3!T$3:T$99980,Resultados_Dic3!$F$3:$F$99980,Produccion_UO!$K1350,Resultados_Dic3!$D$3:$D$99980,Produccion_UO!$L$1221,Resultados_Dic3!$E$3:$E$99980,Produccion_UO!$J1350,Resultados_Dic3!$A$3:$A$99980,Produccion_UO!$H1350)*$J$1223</f>
        <v>0</v>
      </c>
      <c r="Z1350" s="21">
        <f>+SUMIFS(Resultados_Dic3!U$3:U$99980,Resultados_Dic3!$F$3:$F$99980,Produccion_UO!$K1350,Resultados_Dic3!$D$3:$D$99980,Produccion_UO!$L$1221,Resultados_Dic3!$E$3:$E$99980,Produccion_UO!$J1350,Resultados_Dic3!$A$3:$A$99980,Produccion_UO!$H1350)*$J$1223</f>
        <v>0</v>
      </c>
      <c r="AA1350" s="21">
        <f>+SUMIFS(Resultados_Dic3!V$3:V$99980,Resultados_Dic3!$F$3:$F$99980,Produccion_UO!$K1350,Resultados_Dic3!$D$3:$D$99980,Produccion_UO!$L$1221,Resultados_Dic3!$E$3:$E$99980,Produccion_UO!$J1350,Resultados_Dic3!$A$3:$A$99980,Produccion_UO!$H1350)*$J$1223</f>
        <v>0</v>
      </c>
      <c r="AB1350" s="21">
        <f>+SUMIFS(Resultados_Dic3!W$3:W$99980,Resultados_Dic3!$F$3:$F$99980,Produccion_UO!$K1350,Resultados_Dic3!$D$3:$D$99980,Produccion_UO!$L$1221,Resultados_Dic3!$E$3:$E$99980,Produccion_UO!$J1350,Resultados_Dic3!$A$3:$A$99980,Produccion_UO!$H1350)*$J$1223</f>
        <v>0</v>
      </c>
      <c r="AC1350" s="21">
        <f>+SUMIFS(Resultados_Dic3!X$3:X$99980,Resultados_Dic3!$F$3:$F$99980,Produccion_UO!$K1350,Resultados_Dic3!$D$3:$D$99980,Produccion_UO!$L$1221,Resultados_Dic3!$E$3:$E$99980,Produccion_UO!$J1350,Resultados_Dic3!$A$3:$A$99980,Produccion_UO!$H1350)*$J$1223</f>
        <v>0</v>
      </c>
      <c r="AD1350" s="21">
        <f>+SUMIFS(Resultados_Dic3!Y$3:Y$99980,Resultados_Dic3!$F$3:$F$99980,Produccion_UO!$K1350,Resultados_Dic3!$D$3:$D$99980,Produccion_UO!$L$1221,Resultados_Dic3!$E$3:$E$99980,Produccion_UO!$J1350,Resultados_Dic3!$A$3:$A$99980,Produccion_UO!$H1350)*$J$1223</f>
        <v>0</v>
      </c>
      <c r="AE1350" s="21">
        <f>+SUMIFS(Resultados_Dic3!Z$3:Z$99980,Resultados_Dic3!$F$3:$F$99980,Produccion_UO!$K1350,Resultados_Dic3!$D$3:$D$99980,Produccion_UO!$L$1221,Resultados_Dic3!$E$3:$E$99980,Produccion_UO!$J1350,Resultados_Dic3!$A$3:$A$99980,Produccion_UO!$H1350)*$J$1223</f>
        <v>0</v>
      </c>
      <c r="AF1350" s="21">
        <f>+SUMIFS(Resultados_Dic3!AA$3:AA$99980,Resultados_Dic3!$F$3:$F$99980,Produccion_UO!$K1350,Resultados_Dic3!$D$3:$D$99980,Produccion_UO!$L$1221,Resultados_Dic3!$E$3:$E$99980,Produccion_UO!$J1350,Resultados_Dic3!$A$3:$A$99980,Produccion_UO!$H1350)*$J$1223</f>
        <v>0</v>
      </c>
      <c r="AG1350" s="21">
        <f>+SUMIFS(Resultados_Dic3!AB$3:AB$99980,Resultados_Dic3!$F$3:$F$99980,Produccion_UO!$K1350,Resultados_Dic3!$D$3:$D$99980,Produccion_UO!$L$1221,Resultados_Dic3!$E$3:$E$99980,Produccion_UO!$J1350,Resultados_Dic3!$A$3:$A$99980,Produccion_UO!$H1350)*$J$1223</f>
        <v>0</v>
      </c>
      <c r="AH1350" s="21">
        <f>+SUMIFS(Resultados_Dic3!AC$3:AC$99980,Resultados_Dic3!$F$3:$F$99980,Produccion_UO!$K1350,Resultados_Dic3!$D$3:$D$99980,Produccion_UO!$L$1221,Resultados_Dic3!$E$3:$E$99980,Produccion_UO!$J1350,Resultados_Dic3!$A$3:$A$99980,Produccion_UO!$H1350)*$J$1223</f>
        <v>0</v>
      </c>
      <c r="AI1350" s="21">
        <f>+SUMIFS(Resultados_Dic3!AD$3:AD$99980,Resultados_Dic3!$F$3:$F$99980,Produccion_UO!$K1350,Resultados_Dic3!$D$3:$D$99980,Produccion_UO!$L$1221,Resultados_Dic3!$E$3:$E$99980,Produccion_UO!$J1350,Resultados_Dic3!$A$3:$A$99980,Produccion_UO!$H1350)*$J$1223</f>
        <v>0</v>
      </c>
      <c r="AJ1350" s="21">
        <f>+SUMIFS(Resultados_Dic3!AE$3:AE$99980,Resultados_Dic3!$F$3:$F$99980,Produccion_UO!$K1350,Resultados_Dic3!$D$3:$D$99980,Produccion_UO!$L$1221,Resultados_Dic3!$E$3:$E$99980,Produccion_UO!$J1350,Resultados_Dic3!$A$3:$A$99980,Produccion_UO!$H1350)*$J$1223</f>
        <v>0</v>
      </c>
      <c r="AK1350" s="21">
        <f>+SUMIFS(Resultados_Dic3!AF$3:AF$99980,Resultados_Dic3!$F$3:$F$99980,Produccion_UO!$K1350,Resultados_Dic3!$D$3:$D$99980,Produccion_UO!$L$1221,Resultados_Dic3!$E$3:$E$99980,Produccion_UO!$J1350,Resultados_Dic3!$A$3:$A$99980,Produccion_UO!$H1350)*$J$1223</f>
        <v>0</v>
      </c>
      <c r="AL1350" s="21">
        <f>+SUMIFS(Resultados_Dic3!AG$3:AG$99980,Resultados_Dic3!$F$3:$F$99980,Produccion_UO!$K1350,Resultados_Dic3!$D$3:$D$99980,Produccion_UO!$L$1221,Resultados_Dic3!$E$3:$E$99980,Produccion_UO!$J1350,Resultados_Dic3!$A$3:$A$99980,Produccion_UO!$H1350)*$J$1223</f>
        <v>0</v>
      </c>
      <c r="AM1350" s="21">
        <f>+SUMIFS(Resultados_Dic3!AH$3:AH$99980,Resultados_Dic3!$F$3:$F$99980,Produccion_UO!$K1350,Resultados_Dic3!$D$3:$D$99980,Produccion_UO!$L$1221,Resultados_Dic3!$E$3:$E$99980,Produccion_UO!$J1350,Resultados_Dic3!$A$3:$A$99980,Produccion_UO!$H1350)*$J$1223</f>
        <v>0</v>
      </c>
      <c r="AN1350" s="21">
        <f>+SUMIFS(Resultados_Dic3!AI$3:AI$99980,Resultados_Dic3!$F$3:$F$99980,Produccion_UO!$K1350,Resultados_Dic3!$D$3:$D$99980,Produccion_UO!$L$1221,Resultados_Dic3!$E$3:$E$99980,Produccion_UO!$J1350,Resultados_Dic3!$A$3:$A$99980,Produccion_UO!$H1350)*$J$1223</f>
        <v>0</v>
      </c>
      <c r="AO1350" s="21">
        <f>+SUMIFS(Resultados_Dic3!AJ$3:AJ$99980,Resultados_Dic3!$F$3:$F$99980,Produccion_UO!$K1350,Resultados_Dic3!$D$3:$D$99980,Produccion_UO!$L$1221,Resultados_Dic3!$E$3:$E$99980,Produccion_UO!$J1350,Resultados_Dic3!$A$3:$A$99980,Produccion_UO!$H1350)*$J$1223</f>
        <v>0</v>
      </c>
      <c r="AP1350" s="21">
        <f>+SUMIFS(Resultados_Dic3!AK$3:AK$99980,Resultados_Dic3!$F$3:$F$99980,Produccion_UO!$K1350,Resultados_Dic3!$D$3:$D$99980,Produccion_UO!$L$1221,Resultados_Dic3!$E$3:$E$99980,Produccion_UO!$J1350,Resultados_Dic3!$A$3:$A$99980,Produccion_UO!$H1350)*$J$1223</f>
        <v>0</v>
      </c>
      <c r="AQ1350" s="21">
        <f>+SUMIFS(Resultados_Dic3!AL$3:AL$99980,Resultados_Dic3!$F$3:$F$99980,Produccion_UO!$K1350,Resultados_Dic3!$D$3:$D$99980,Produccion_UO!$L$1221,Resultados_Dic3!$E$3:$E$99980,Produccion_UO!$J1350,Resultados_Dic3!$A$3:$A$99980,Produccion_UO!$H1350)*$J$1223</f>
        <v>0</v>
      </c>
      <c r="AR1350" s="21">
        <f>+SUMIFS(Resultados_Dic3!AM$3:AM$99980,Resultados_Dic3!$F$3:$F$99980,Produccion_UO!$K1350,Resultados_Dic3!$D$3:$D$99980,Produccion_UO!$L$1221,Resultados_Dic3!$E$3:$E$99980,Produccion_UO!$J1350,Resultados_Dic3!$A$3:$A$99980,Produccion_UO!$H1350)*$J$1223</f>
        <v>0</v>
      </c>
    </row>
    <row r="1351" spans="6:44" x14ac:dyDescent="0.25">
      <c r="H1351" s="17" t="str">
        <f t="shared" si="893"/>
        <v>DIC5</v>
      </c>
      <c r="I1351" s="24"/>
      <c r="J1351" s="24" t="s">
        <v>90</v>
      </c>
      <c r="K1351" s="359" t="s">
        <v>164</v>
      </c>
      <c r="L1351" s="341" t="s">
        <v>877</v>
      </c>
      <c r="M1351" s="21">
        <f>+SUMIFS(Resultados_Dic3!H$3:H$99980,Resultados_Dic3!$F$3:$F$99980,Produccion_UO!$K1351,Resultados_Dic3!$D$3:$D$99980,Produccion_UO!$L$1221,Resultados_Dic3!$E$3:$E$99980,Produccion_UO!$J1351,Resultados_Dic3!$A$3:$A$99980,Produccion_UO!$H1351)*$J$1223</f>
        <v>0</v>
      </c>
      <c r="N1351" s="21">
        <f>+SUMIFS(Resultados_Dic3!I$3:I$99980,Resultados_Dic3!$F$3:$F$99980,Produccion_UO!$K1351,Resultados_Dic3!$D$3:$D$99980,Produccion_UO!$L$1221,Resultados_Dic3!$E$3:$E$99980,Produccion_UO!$J1351,Resultados_Dic3!$A$3:$A$99980,Produccion_UO!$H1351)*$J$1223</f>
        <v>0</v>
      </c>
      <c r="O1351" s="21">
        <f>+SUMIFS(Resultados_Dic3!J$3:J$99980,Resultados_Dic3!$F$3:$F$99980,Produccion_UO!$K1351,Resultados_Dic3!$D$3:$D$99980,Produccion_UO!$L$1221,Resultados_Dic3!$E$3:$E$99980,Produccion_UO!$J1351,Resultados_Dic3!$A$3:$A$99980,Produccion_UO!$H1351)*$J$1223</f>
        <v>0</v>
      </c>
      <c r="P1351" s="21">
        <f>+SUMIFS(Resultados_Dic3!K$3:K$99980,Resultados_Dic3!$F$3:$F$99980,Produccion_UO!$K1351,Resultados_Dic3!$D$3:$D$99980,Produccion_UO!$L$1221,Resultados_Dic3!$E$3:$E$99980,Produccion_UO!$J1351,Resultados_Dic3!$A$3:$A$99980,Produccion_UO!$H1351)*$J$1223</f>
        <v>0</v>
      </c>
      <c r="Q1351" s="21">
        <f>+SUMIFS(Resultados_Dic3!L$3:L$99980,Resultados_Dic3!$F$3:$F$99980,Produccion_UO!$K1351,Resultados_Dic3!$D$3:$D$99980,Produccion_UO!$L$1221,Resultados_Dic3!$E$3:$E$99980,Produccion_UO!$J1351,Resultados_Dic3!$A$3:$A$99980,Produccion_UO!$H1351)*$J$1223</f>
        <v>0</v>
      </c>
      <c r="R1351" s="21">
        <f>+SUMIFS(Resultados_Dic3!M$3:M$99980,Resultados_Dic3!$F$3:$F$99980,Produccion_UO!$K1351,Resultados_Dic3!$D$3:$D$99980,Produccion_UO!$L$1221,Resultados_Dic3!$E$3:$E$99980,Produccion_UO!$J1351,Resultados_Dic3!$A$3:$A$99980,Produccion_UO!$H1351)*$J$1223</f>
        <v>8.8985530514990308E-3</v>
      </c>
      <c r="S1351" s="21">
        <f>+SUMIFS(Resultados_Dic3!N$3:N$99980,Resultados_Dic3!$F$3:$F$99980,Produccion_UO!$K1351,Resultados_Dic3!$D$3:$D$99980,Produccion_UO!$L$1221,Resultados_Dic3!$E$3:$E$99980,Produccion_UO!$J1351,Resultados_Dic3!$A$3:$A$99980,Produccion_UO!$H1351)*$J$1223</f>
        <v>8.4239635554190801E-3</v>
      </c>
      <c r="T1351" s="21">
        <f>+SUMIFS(Resultados_Dic3!O$3:O$99980,Resultados_Dic3!$F$3:$F$99980,Produccion_UO!$K1351,Resultados_Dic3!$D$3:$D$99980,Produccion_UO!$L$1221,Resultados_Dic3!$E$3:$E$99980,Produccion_UO!$J1351,Resultados_Dic3!$A$3:$A$99980,Produccion_UO!$H1351)*$J$1223</f>
        <v>9.5972017882192196E-4</v>
      </c>
      <c r="U1351" s="21">
        <f>+SUMIFS(Resultados_Dic3!P$3:P$99980,Resultados_Dic3!$F$3:$F$99980,Produccion_UO!$K1351,Resultados_Dic3!$D$3:$D$99980,Produccion_UO!$L$1221,Resultados_Dic3!$E$3:$E$99980,Produccion_UO!$J1351,Resultados_Dic3!$A$3:$A$99980,Produccion_UO!$H1351)*$J$1223</f>
        <v>0</v>
      </c>
      <c r="V1351" s="21">
        <f>+SUMIFS(Resultados_Dic3!Q$3:Q$99980,Resultados_Dic3!$F$3:$F$99980,Produccion_UO!$K1351,Resultados_Dic3!$D$3:$D$99980,Produccion_UO!$L$1221,Resultados_Dic3!$E$3:$E$99980,Produccion_UO!$J1351,Resultados_Dic3!$A$3:$A$99980,Produccion_UO!$H1351)*$J$1223</f>
        <v>0</v>
      </c>
      <c r="W1351" s="21">
        <f>+SUMIFS(Resultados_Dic3!R$3:R$99980,Resultados_Dic3!$F$3:$F$99980,Produccion_UO!$K1351,Resultados_Dic3!$D$3:$D$99980,Produccion_UO!$L$1221,Resultados_Dic3!$E$3:$E$99980,Produccion_UO!$J1351,Resultados_Dic3!$A$3:$A$99980,Produccion_UO!$H1351)*$J$1223</f>
        <v>0</v>
      </c>
      <c r="X1351" s="21">
        <f>+SUMIFS(Resultados_Dic3!S$3:S$99980,Resultados_Dic3!$F$3:$F$99980,Produccion_UO!$K1351,Resultados_Dic3!$D$3:$D$99980,Produccion_UO!$L$1221,Resultados_Dic3!$E$3:$E$99980,Produccion_UO!$J1351,Resultados_Dic3!$A$3:$A$99980,Produccion_UO!$H1351)*$J$1223</f>
        <v>0</v>
      </c>
      <c r="Y1351" s="21">
        <f>+SUMIFS(Resultados_Dic3!T$3:T$99980,Resultados_Dic3!$F$3:$F$99980,Produccion_UO!$K1351,Resultados_Dic3!$D$3:$D$99980,Produccion_UO!$L$1221,Resultados_Dic3!$E$3:$E$99980,Produccion_UO!$J1351,Resultados_Dic3!$A$3:$A$99980,Produccion_UO!$H1351)*$J$1223</f>
        <v>0</v>
      </c>
      <c r="Z1351" s="21">
        <f>+SUMIFS(Resultados_Dic3!U$3:U$99980,Resultados_Dic3!$F$3:$F$99980,Produccion_UO!$K1351,Resultados_Dic3!$D$3:$D$99980,Produccion_UO!$L$1221,Resultados_Dic3!$E$3:$E$99980,Produccion_UO!$J1351,Resultados_Dic3!$A$3:$A$99980,Produccion_UO!$H1351)*$J$1223</f>
        <v>0</v>
      </c>
      <c r="AA1351" s="21">
        <f>+SUMIFS(Resultados_Dic3!V$3:V$99980,Resultados_Dic3!$F$3:$F$99980,Produccion_UO!$K1351,Resultados_Dic3!$D$3:$D$99980,Produccion_UO!$L$1221,Resultados_Dic3!$E$3:$E$99980,Produccion_UO!$J1351,Resultados_Dic3!$A$3:$A$99980,Produccion_UO!$H1351)*$J$1223</f>
        <v>0</v>
      </c>
      <c r="AB1351" s="21">
        <f>+SUMIFS(Resultados_Dic3!W$3:W$99980,Resultados_Dic3!$F$3:$F$99980,Produccion_UO!$K1351,Resultados_Dic3!$D$3:$D$99980,Produccion_UO!$L$1221,Resultados_Dic3!$E$3:$E$99980,Produccion_UO!$J1351,Resultados_Dic3!$A$3:$A$99980,Produccion_UO!$H1351)*$J$1223</f>
        <v>0</v>
      </c>
      <c r="AC1351" s="21">
        <f>+SUMIFS(Resultados_Dic3!X$3:X$99980,Resultados_Dic3!$F$3:$F$99980,Produccion_UO!$K1351,Resultados_Dic3!$D$3:$D$99980,Produccion_UO!$L$1221,Resultados_Dic3!$E$3:$E$99980,Produccion_UO!$J1351,Resultados_Dic3!$A$3:$A$99980,Produccion_UO!$H1351)*$J$1223</f>
        <v>0</v>
      </c>
      <c r="AD1351" s="21">
        <f>+SUMIFS(Resultados_Dic3!Y$3:Y$99980,Resultados_Dic3!$F$3:$F$99980,Produccion_UO!$K1351,Resultados_Dic3!$D$3:$D$99980,Produccion_UO!$L$1221,Resultados_Dic3!$E$3:$E$99980,Produccion_UO!$J1351,Resultados_Dic3!$A$3:$A$99980,Produccion_UO!$H1351)*$J$1223</f>
        <v>0</v>
      </c>
      <c r="AE1351" s="21">
        <f>+SUMIFS(Resultados_Dic3!Z$3:Z$99980,Resultados_Dic3!$F$3:$F$99980,Produccion_UO!$K1351,Resultados_Dic3!$D$3:$D$99980,Produccion_UO!$L$1221,Resultados_Dic3!$E$3:$E$99980,Produccion_UO!$J1351,Resultados_Dic3!$A$3:$A$99980,Produccion_UO!$H1351)*$J$1223</f>
        <v>0</v>
      </c>
      <c r="AF1351" s="21">
        <f>+SUMIFS(Resultados_Dic3!AA$3:AA$99980,Resultados_Dic3!$F$3:$F$99980,Produccion_UO!$K1351,Resultados_Dic3!$D$3:$D$99980,Produccion_UO!$L$1221,Resultados_Dic3!$E$3:$E$99980,Produccion_UO!$J1351,Resultados_Dic3!$A$3:$A$99980,Produccion_UO!$H1351)*$J$1223</f>
        <v>0</v>
      </c>
      <c r="AG1351" s="21">
        <f>+SUMIFS(Resultados_Dic3!AB$3:AB$99980,Resultados_Dic3!$F$3:$F$99980,Produccion_UO!$K1351,Resultados_Dic3!$D$3:$D$99980,Produccion_UO!$L$1221,Resultados_Dic3!$E$3:$E$99980,Produccion_UO!$J1351,Resultados_Dic3!$A$3:$A$99980,Produccion_UO!$H1351)*$J$1223</f>
        <v>0</v>
      </c>
      <c r="AH1351" s="21">
        <f>+SUMIFS(Resultados_Dic3!AC$3:AC$99980,Resultados_Dic3!$F$3:$F$99980,Produccion_UO!$K1351,Resultados_Dic3!$D$3:$D$99980,Produccion_UO!$L$1221,Resultados_Dic3!$E$3:$E$99980,Produccion_UO!$J1351,Resultados_Dic3!$A$3:$A$99980,Produccion_UO!$H1351)*$J$1223</f>
        <v>0</v>
      </c>
      <c r="AI1351" s="21">
        <f>+SUMIFS(Resultados_Dic3!AD$3:AD$99980,Resultados_Dic3!$F$3:$F$99980,Produccion_UO!$K1351,Resultados_Dic3!$D$3:$D$99980,Produccion_UO!$L$1221,Resultados_Dic3!$E$3:$E$99980,Produccion_UO!$J1351,Resultados_Dic3!$A$3:$A$99980,Produccion_UO!$H1351)*$J$1223</f>
        <v>0</v>
      </c>
      <c r="AJ1351" s="21">
        <f>+SUMIFS(Resultados_Dic3!AE$3:AE$99980,Resultados_Dic3!$F$3:$F$99980,Produccion_UO!$K1351,Resultados_Dic3!$D$3:$D$99980,Produccion_UO!$L$1221,Resultados_Dic3!$E$3:$E$99980,Produccion_UO!$J1351,Resultados_Dic3!$A$3:$A$99980,Produccion_UO!$H1351)*$J$1223</f>
        <v>0</v>
      </c>
      <c r="AK1351" s="21">
        <f>+SUMIFS(Resultados_Dic3!AF$3:AF$99980,Resultados_Dic3!$F$3:$F$99980,Produccion_UO!$K1351,Resultados_Dic3!$D$3:$D$99980,Produccion_UO!$L$1221,Resultados_Dic3!$E$3:$E$99980,Produccion_UO!$J1351,Resultados_Dic3!$A$3:$A$99980,Produccion_UO!$H1351)*$J$1223</f>
        <v>0</v>
      </c>
      <c r="AL1351" s="21">
        <f>+SUMIFS(Resultados_Dic3!AG$3:AG$99980,Resultados_Dic3!$F$3:$F$99980,Produccion_UO!$K1351,Resultados_Dic3!$D$3:$D$99980,Produccion_UO!$L$1221,Resultados_Dic3!$E$3:$E$99980,Produccion_UO!$J1351,Resultados_Dic3!$A$3:$A$99980,Produccion_UO!$H1351)*$J$1223</f>
        <v>0</v>
      </c>
      <c r="AM1351" s="21">
        <f>+SUMIFS(Resultados_Dic3!AH$3:AH$99980,Resultados_Dic3!$F$3:$F$99980,Produccion_UO!$K1351,Resultados_Dic3!$D$3:$D$99980,Produccion_UO!$L$1221,Resultados_Dic3!$E$3:$E$99980,Produccion_UO!$J1351,Resultados_Dic3!$A$3:$A$99980,Produccion_UO!$H1351)*$J$1223</f>
        <v>0</v>
      </c>
      <c r="AN1351" s="21">
        <f>+SUMIFS(Resultados_Dic3!AI$3:AI$99980,Resultados_Dic3!$F$3:$F$99980,Produccion_UO!$K1351,Resultados_Dic3!$D$3:$D$99980,Produccion_UO!$L$1221,Resultados_Dic3!$E$3:$E$99980,Produccion_UO!$J1351,Resultados_Dic3!$A$3:$A$99980,Produccion_UO!$H1351)*$J$1223</f>
        <v>0</v>
      </c>
      <c r="AO1351" s="21">
        <f>+SUMIFS(Resultados_Dic3!AJ$3:AJ$99980,Resultados_Dic3!$F$3:$F$99980,Produccion_UO!$K1351,Resultados_Dic3!$D$3:$D$99980,Produccion_UO!$L$1221,Resultados_Dic3!$E$3:$E$99980,Produccion_UO!$J1351,Resultados_Dic3!$A$3:$A$99980,Produccion_UO!$H1351)*$J$1223</f>
        <v>0</v>
      </c>
      <c r="AP1351" s="21">
        <f>+SUMIFS(Resultados_Dic3!AK$3:AK$99980,Resultados_Dic3!$F$3:$F$99980,Produccion_UO!$K1351,Resultados_Dic3!$D$3:$D$99980,Produccion_UO!$L$1221,Resultados_Dic3!$E$3:$E$99980,Produccion_UO!$J1351,Resultados_Dic3!$A$3:$A$99980,Produccion_UO!$H1351)*$J$1223</f>
        <v>0</v>
      </c>
      <c r="AQ1351" s="21">
        <f>+SUMIFS(Resultados_Dic3!AL$3:AL$99980,Resultados_Dic3!$F$3:$F$99980,Produccion_UO!$K1351,Resultados_Dic3!$D$3:$D$99980,Produccion_UO!$L$1221,Resultados_Dic3!$E$3:$E$99980,Produccion_UO!$J1351,Resultados_Dic3!$A$3:$A$99980,Produccion_UO!$H1351)*$J$1223</f>
        <v>0</v>
      </c>
      <c r="AR1351" s="21">
        <f>+SUMIFS(Resultados_Dic3!AM$3:AM$99980,Resultados_Dic3!$F$3:$F$99980,Produccion_UO!$K1351,Resultados_Dic3!$D$3:$D$99980,Produccion_UO!$L$1221,Resultados_Dic3!$E$3:$E$99980,Produccion_UO!$J1351,Resultados_Dic3!$A$3:$A$99980,Produccion_UO!$H1351)*$J$1223</f>
        <v>0</v>
      </c>
    </row>
    <row r="1352" spans="6:44" x14ac:dyDescent="0.25">
      <c r="H1352" s="17" t="str">
        <f t="shared" si="893"/>
        <v>DIC5</v>
      </c>
      <c r="I1352" s="24"/>
      <c r="J1352" s="24"/>
      <c r="K1352" s="342"/>
      <c r="L1352" s="343" t="s">
        <v>860</v>
      </c>
      <c r="M1352" s="344">
        <f>+M1347+M1346</f>
        <v>9.1275226679273E-2</v>
      </c>
      <c r="N1352" s="344">
        <f t="shared" ref="N1352:AR1352" si="895">+N1347+N1346</f>
        <v>8.6251771836073202E-2</v>
      </c>
      <c r="O1352" s="344">
        <f t="shared" si="895"/>
        <v>8.2460485161960098E-2</v>
      </c>
      <c r="P1352" s="344">
        <f t="shared" si="895"/>
        <v>7.8669198487846898E-2</v>
      </c>
      <c r="Q1352" s="344">
        <f t="shared" si="895"/>
        <v>7.4877911813733905E-2</v>
      </c>
      <c r="R1352" s="344">
        <f t="shared" si="895"/>
        <v>6.8934795029009427E-2</v>
      </c>
      <c r="S1352" s="344">
        <f t="shared" si="895"/>
        <v>6.5258272627462283E-2</v>
      </c>
      <c r="T1352" s="344">
        <f t="shared" si="895"/>
        <v>7.4347046569721523E-3</v>
      </c>
      <c r="U1352" s="344">
        <f t="shared" si="895"/>
        <v>0</v>
      </c>
      <c r="V1352" s="344">
        <f t="shared" si="895"/>
        <v>0</v>
      </c>
      <c r="W1352" s="344">
        <f t="shared" si="895"/>
        <v>0</v>
      </c>
      <c r="X1352" s="344">
        <f t="shared" si="895"/>
        <v>0</v>
      </c>
      <c r="Y1352" s="344">
        <f t="shared" si="895"/>
        <v>0</v>
      </c>
      <c r="Z1352" s="344">
        <f t="shared" si="895"/>
        <v>0</v>
      </c>
      <c r="AA1352" s="344">
        <f t="shared" si="895"/>
        <v>0</v>
      </c>
      <c r="AB1352" s="344">
        <f t="shared" si="895"/>
        <v>0</v>
      </c>
      <c r="AC1352" s="344">
        <f t="shared" si="895"/>
        <v>0</v>
      </c>
      <c r="AD1352" s="344">
        <f t="shared" si="895"/>
        <v>0</v>
      </c>
      <c r="AE1352" s="344">
        <f t="shared" si="895"/>
        <v>0</v>
      </c>
      <c r="AF1352" s="344">
        <f t="shared" si="895"/>
        <v>0</v>
      </c>
      <c r="AG1352" s="344">
        <f t="shared" si="895"/>
        <v>0</v>
      </c>
      <c r="AH1352" s="344">
        <f t="shared" si="895"/>
        <v>0</v>
      </c>
      <c r="AI1352" s="344">
        <f t="shared" si="895"/>
        <v>0</v>
      </c>
      <c r="AJ1352" s="344">
        <f t="shared" si="895"/>
        <v>0</v>
      </c>
      <c r="AK1352" s="344">
        <f t="shared" si="895"/>
        <v>0</v>
      </c>
      <c r="AL1352" s="344">
        <f t="shared" si="895"/>
        <v>0</v>
      </c>
      <c r="AM1352" s="344">
        <f t="shared" si="895"/>
        <v>0</v>
      </c>
      <c r="AN1352" s="344">
        <f t="shared" si="895"/>
        <v>0</v>
      </c>
      <c r="AO1352" s="344">
        <f t="shared" si="895"/>
        <v>0</v>
      </c>
      <c r="AP1352" s="344">
        <f t="shared" si="895"/>
        <v>0</v>
      </c>
      <c r="AQ1352" s="344">
        <f t="shared" si="895"/>
        <v>0</v>
      </c>
      <c r="AR1352" s="344">
        <f t="shared" si="895"/>
        <v>0</v>
      </c>
    </row>
    <row r="1353" spans="6:44" x14ac:dyDescent="0.25">
      <c r="H1353" s="17" t="str">
        <f t="shared" si="893"/>
        <v>DIC5</v>
      </c>
      <c r="I1353" s="24"/>
      <c r="J1353" s="24"/>
      <c r="K1353" s="359"/>
      <c r="L1353" s="230" t="s">
        <v>835</v>
      </c>
      <c r="M1353" s="21">
        <f>+SUM(M1354:M1356)</f>
        <v>7.7086534699123396E-2</v>
      </c>
      <c r="N1353" s="21">
        <f t="shared" ref="N1353" si="896">+SUM(N1354:N1356)</f>
        <v>7.28439735993794E-2</v>
      </c>
      <c r="O1353" s="21">
        <f t="shared" ref="O1353" si="897">+SUM(O1354:O1356)</f>
        <v>6.9642040693912194E-2</v>
      </c>
      <c r="P1353" s="21">
        <f t="shared" ref="P1353" si="898">+SUM(P1354:P1356)</f>
        <v>6.6440107788444905E-2</v>
      </c>
      <c r="Q1353" s="21">
        <f t="shared" ref="Q1353" si="899">+SUM(Q1354:Q1356)</f>
        <v>6.3238174882977699E-2</v>
      </c>
      <c r="R1353" s="21">
        <f t="shared" ref="R1353" si="900">+SUM(R1354:R1356)</f>
        <v>6.0036241977510403E-2</v>
      </c>
      <c r="S1353" s="21">
        <f t="shared" ref="S1353" si="901">+SUM(S1354:S1356)</f>
        <v>5.6834309072043197E-2</v>
      </c>
      <c r="T1353" s="21">
        <f t="shared" ref="T1353" si="902">+SUM(T1354:T1356)</f>
        <v>6.4749844781502299E-3</v>
      </c>
      <c r="U1353" s="21">
        <f t="shared" ref="U1353" si="903">+SUM(U1354:U1356)</f>
        <v>0</v>
      </c>
      <c r="V1353" s="21">
        <f t="shared" ref="V1353" si="904">+SUM(V1354:V1356)</f>
        <v>0</v>
      </c>
      <c r="W1353" s="21">
        <f t="shared" ref="W1353" si="905">+SUM(W1354:W1356)</f>
        <v>0</v>
      </c>
      <c r="X1353" s="21">
        <f t="shared" ref="X1353" si="906">+SUM(X1354:X1356)</f>
        <v>0</v>
      </c>
      <c r="Y1353" s="21">
        <f t="shared" ref="Y1353" si="907">+SUM(Y1354:Y1356)</f>
        <v>0</v>
      </c>
      <c r="Z1353" s="21">
        <f t="shared" ref="Z1353" si="908">+SUM(Z1354:Z1356)</f>
        <v>0</v>
      </c>
      <c r="AA1353" s="21">
        <f t="shared" ref="AA1353" si="909">+SUM(AA1354:AA1356)</f>
        <v>0</v>
      </c>
      <c r="AB1353" s="21">
        <f t="shared" ref="AB1353" si="910">+SUM(AB1354:AB1356)</f>
        <v>0</v>
      </c>
      <c r="AC1353" s="21">
        <f t="shared" ref="AC1353" si="911">+SUM(AC1354:AC1356)</f>
        <v>0</v>
      </c>
      <c r="AD1353" s="21">
        <f t="shared" ref="AD1353" si="912">+SUM(AD1354:AD1356)</f>
        <v>0</v>
      </c>
      <c r="AE1353" s="21">
        <f t="shared" ref="AE1353" si="913">+SUM(AE1354:AE1356)</f>
        <v>0</v>
      </c>
      <c r="AF1353" s="21">
        <f t="shared" ref="AF1353" si="914">+SUM(AF1354:AF1356)</f>
        <v>0</v>
      </c>
      <c r="AG1353" s="21">
        <f t="shared" ref="AG1353" si="915">+SUM(AG1354:AG1356)</f>
        <v>0</v>
      </c>
      <c r="AH1353" s="21">
        <f t="shared" ref="AH1353" si="916">+SUM(AH1354:AH1356)</f>
        <v>0</v>
      </c>
      <c r="AI1353" s="21">
        <f t="shared" ref="AI1353" si="917">+SUM(AI1354:AI1356)</f>
        <v>0</v>
      </c>
      <c r="AJ1353" s="21">
        <f t="shared" ref="AJ1353" si="918">+SUM(AJ1354:AJ1356)</f>
        <v>0</v>
      </c>
      <c r="AK1353" s="21">
        <f t="shared" ref="AK1353" si="919">+SUM(AK1354:AK1356)</f>
        <v>0</v>
      </c>
      <c r="AL1353" s="21">
        <f t="shared" ref="AL1353" si="920">+SUM(AL1354:AL1356)</f>
        <v>0</v>
      </c>
      <c r="AM1353" s="21">
        <f t="shared" ref="AM1353" si="921">+SUM(AM1354:AM1356)</f>
        <v>0</v>
      </c>
      <c r="AN1353" s="21">
        <f t="shared" ref="AN1353" si="922">+SUM(AN1354:AN1356)</f>
        <v>0</v>
      </c>
      <c r="AO1353" s="21">
        <f t="shared" ref="AO1353" si="923">+SUM(AO1354:AO1356)</f>
        <v>0</v>
      </c>
      <c r="AP1353" s="21">
        <f t="shared" ref="AP1353" si="924">+SUM(AP1354:AP1356)</f>
        <v>0</v>
      </c>
      <c r="AQ1353" s="21">
        <f t="shared" ref="AQ1353" si="925">+SUM(AQ1354:AQ1356)</f>
        <v>0</v>
      </c>
      <c r="AR1353" s="21">
        <f t="shared" ref="AR1353" si="926">+SUM(AR1354:AR1356)</f>
        <v>0</v>
      </c>
    </row>
    <row r="1354" spans="6:44" x14ac:dyDescent="0.25">
      <c r="H1354" s="17" t="str">
        <f t="shared" si="893"/>
        <v>DIC5</v>
      </c>
      <c r="I1354" s="24"/>
      <c r="J1354" s="24" t="s">
        <v>74</v>
      </c>
      <c r="K1354" s="359" t="s">
        <v>463</v>
      </c>
      <c r="L1354" s="316" t="s">
        <v>750</v>
      </c>
      <c r="M1354" s="21">
        <f>+SUMIFS(Resultados_Dic3!H$3:H$99980,Resultados_Dic3!$F$3:$F$99980,Produccion_UO!$K1354,Resultados_Dic3!$D$3:$D$99980,Produccion_UO!$K$1485,Resultados_Dic3!$E$3:$E$99980,Produccion_UO!$J1354,Resultados_Dic3!$A$3:$A$99980,Produccion_UO!$H1354)*$J$1223</f>
        <v>0</v>
      </c>
      <c r="N1354" s="21">
        <f>+SUMIFS(Resultados_Dic3!I$3:I$99980,Resultados_Dic3!$F$3:$F$99980,Produccion_UO!$K1354,Resultados_Dic3!$D$3:$D$99980,Produccion_UO!$K$1485,Resultados_Dic3!$E$3:$E$99980,Produccion_UO!$J1354,Resultados_Dic3!$A$3:$A$99980,Produccion_UO!$H1354)*$J$1223</f>
        <v>0</v>
      </c>
      <c r="O1354" s="21">
        <f>+SUMIFS(Resultados_Dic3!J$3:J$99980,Resultados_Dic3!$F$3:$F$99980,Produccion_UO!$K1354,Resultados_Dic3!$D$3:$D$99980,Produccion_UO!$K$1485,Resultados_Dic3!$E$3:$E$99980,Produccion_UO!$J1354,Resultados_Dic3!$A$3:$A$99980,Produccion_UO!$H1354)*$J$1223</f>
        <v>0</v>
      </c>
      <c r="P1354" s="21">
        <f>+SUMIFS(Resultados_Dic3!K$3:K$99980,Resultados_Dic3!$F$3:$F$99980,Produccion_UO!$K1354,Resultados_Dic3!$D$3:$D$99980,Produccion_UO!$K$1485,Resultados_Dic3!$E$3:$E$99980,Produccion_UO!$J1354,Resultados_Dic3!$A$3:$A$99980,Produccion_UO!$H1354)*$J$1223</f>
        <v>0</v>
      </c>
      <c r="Q1354" s="21">
        <f>+SUMIFS(Resultados_Dic3!L$3:L$99980,Resultados_Dic3!$F$3:$F$99980,Produccion_UO!$K1354,Resultados_Dic3!$D$3:$D$99980,Produccion_UO!$K$1485,Resultados_Dic3!$E$3:$E$99980,Produccion_UO!$J1354,Resultados_Dic3!$A$3:$A$99980,Produccion_UO!$H1354)*$J$1223</f>
        <v>0</v>
      </c>
      <c r="R1354" s="21">
        <f>+SUMIFS(Resultados_Dic3!M$3:M$99980,Resultados_Dic3!$F$3:$F$99980,Produccion_UO!$K1354,Resultados_Dic3!$D$3:$D$99980,Produccion_UO!$K$1485,Resultados_Dic3!$E$3:$E$99980,Produccion_UO!$J1354,Resultados_Dic3!$A$3:$A$99980,Produccion_UO!$H1354)*$J$1223</f>
        <v>0</v>
      </c>
      <c r="S1354" s="21">
        <f>+SUMIFS(Resultados_Dic3!N$3:N$99980,Resultados_Dic3!$F$3:$F$99980,Produccion_UO!$K1354,Resultados_Dic3!$D$3:$D$99980,Produccion_UO!$K$1485,Resultados_Dic3!$E$3:$E$99980,Produccion_UO!$J1354,Resultados_Dic3!$A$3:$A$99980,Produccion_UO!$H1354)*$J$1223</f>
        <v>0</v>
      </c>
      <c r="T1354" s="21">
        <f>+SUMIFS(Resultados_Dic3!O$3:O$99980,Resultados_Dic3!$F$3:$F$99980,Produccion_UO!$K1354,Resultados_Dic3!$D$3:$D$99980,Produccion_UO!$K$1485,Resultados_Dic3!$E$3:$E$99980,Produccion_UO!$J1354,Resultados_Dic3!$A$3:$A$99980,Produccion_UO!$H1354)*$J$1223</f>
        <v>0</v>
      </c>
      <c r="U1354" s="21">
        <f>+SUMIFS(Resultados_Dic3!P$3:P$99980,Resultados_Dic3!$F$3:$F$99980,Produccion_UO!$K1354,Resultados_Dic3!$D$3:$D$99980,Produccion_UO!$K$1485,Resultados_Dic3!$E$3:$E$99980,Produccion_UO!$J1354,Resultados_Dic3!$A$3:$A$99980,Produccion_UO!$H1354)*$J$1223</f>
        <v>0</v>
      </c>
      <c r="V1354" s="21">
        <f>+SUMIFS(Resultados_Dic3!Q$3:Q$99980,Resultados_Dic3!$F$3:$F$99980,Produccion_UO!$K1354,Resultados_Dic3!$D$3:$D$99980,Produccion_UO!$K$1485,Resultados_Dic3!$E$3:$E$99980,Produccion_UO!$J1354,Resultados_Dic3!$A$3:$A$99980,Produccion_UO!$H1354)*$J$1223</f>
        <v>0</v>
      </c>
      <c r="W1354" s="21">
        <f>+SUMIFS(Resultados_Dic3!R$3:R$99980,Resultados_Dic3!$F$3:$F$99980,Produccion_UO!$K1354,Resultados_Dic3!$D$3:$D$99980,Produccion_UO!$K$1485,Resultados_Dic3!$E$3:$E$99980,Produccion_UO!$J1354,Resultados_Dic3!$A$3:$A$99980,Produccion_UO!$H1354)*$J$1223</f>
        <v>0</v>
      </c>
      <c r="X1354" s="21">
        <f>+SUMIFS(Resultados_Dic3!S$3:S$99980,Resultados_Dic3!$F$3:$F$99980,Produccion_UO!$K1354,Resultados_Dic3!$D$3:$D$99980,Produccion_UO!$K$1485,Resultados_Dic3!$E$3:$E$99980,Produccion_UO!$J1354,Resultados_Dic3!$A$3:$A$99980,Produccion_UO!$H1354)*$J$1223</f>
        <v>0</v>
      </c>
      <c r="Y1354" s="21">
        <f>+SUMIFS(Resultados_Dic3!T$3:T$99980,Resultados_Dic3!$F$3:$F$99980,Produccion_UO!$K1354,Resultados_Dic3!$D$3:$D$99980,Produccion_UO!$K$1485,Resultados_Dic3!$E$3:$E$99980,Produccion_UO!$J1354,Resultados_Dic3!$A$3:$A$99980,Produccion_UO!$H1354)*$J$1223</f>
        <v>0</v>
      </c>
      <c r="Z1354" s="21">
        <f>+SUMIFS(Resultados_Dic3!U$3:U$99980,Resultados_Dic3!$F$3:$F$99980,Produccion_UO!$K1354,Resultados_Dic3!$D$3:$D$99980,Produccion_UO!$K$1485,Resultados_Dic3!$E$3:$E$99980,Produccion_UO!$J1354,Resultados_Dic3!$A$3:$A$99980,Produccion_UO!$H1354)*$J$1223</f>
        <v>0</v>
      </c>
      <c r="AA1354" s="21">
        <f>+SUMIFS(Resultados_Dic3!V$3:V$99980,Resultados_Dic3!$F$3:$F$99980,Produccion_UO!$K1354,Resultados_Dic3!$D$3:$D$99980,Produccion_UO!$K$1485,Resultados_Dic3!$E$3:$E$99980,Produccion_UO!$J1354,Resultados_Dic3!$A$3:$A$99980,Produccion_UO!$H1354)*$J$1223</f>
        <v>0</v>
      </c>
      <c r="AB1354" s="21">
        <f>+SUMIFS(Resultados_Dic3!W$3:W$99980,Resultados_Dic3!$F$3:$F$99980,Produccion_UO!$K1354,Resultados_Dic3!$D$3:$D$99980,Produccion_UO!$K$1485,Resultados_Dic3!$E$3:$E$99980,Produccion_UO!$J1354,Resultados_Dic3!$A$3:$A$99980,Produccion_UO!$H1354)*$J$1223</f>
        <v>0</v>
      </c>
      <c r="AC1354" s="21">
        <f>+SUMIFS(Resultados_Dic3!X$3:X$99980,Resultados_Dic3!$F$3:$F$99980,Produccion_UO!$K1354,Resultados_Dic3!$D$3:$D$99980,Produccion_UO!$K$1485,Resultados_Dic3!$E$3:$E$99980,Produccion_UO!$J1354,Resultados_Dic3!$A$3:$A$99980,Produccion_UO!$H1354)*$J$1223</f>
        <v>0</v>
      </c>
      <c r="AD1354" s="21">
        <f>+SUMIFS(Resultados_Dic3!Y$3:Y$99980,Resultados_Dic3!$F$3:$F$99980,Produccion_UO!$K1354,Resultados_Dic3!$D$3:$D$99980,Produccion_UO!$K$1485,Resultados_Dic3!$E$3:$E$99980,Produccion_UO!$J1354,Resultados_Dic3!$A$3:$A$99980,Produccion_UO!$H1354)*$J$1223</f>
        <v>0</v>
      </c>
      <c r="AE1354" s="21">
        <f>+SUMIFS(Resultados_Dic3!Z$3:Z$99980,Resultados_Dic3!$F$3:$F$99980,Produccion_UO!$K1354,Resultados_Dic3!$D$3:$D$99980,Produccion_UO!$K$1485,Resultados_Dic3!$E$3:$E$99980,Produccion_UO!$J1354,Resultados_Dic3!$A$3:$A$99980,Produccion_UO!$H1354)*$J$1223</f>
        <v>0</v>
      </c>
      <c r="AF1354" s="21">
        <f>+SUMIFS(Resultados_Dic3!AA$3:AA$99980,Resultados_Dic3!$F$3:$F$99980,Produccion_UO!$K1354,Resultados_Dic3!$D$3:$D$99980,Produccion_UO!$K$1485,Resultados_Dic3!$E$3:$E$99980,Produccion_UO!$J1354,Resultados_Dic3!$A$3:$A$99980,Produccion_UO!$H1354)*$J$1223</f>
        <v>0</v>
      </c>
      <c r="AG1354" s="21">
        <f>+SUMIFS(Resultados_Dic3!AB$3:AB$99980,Resultados_Dic3!$F$3:$F$99980,Produccion_UO!$K1354,Resultados_Dic3!$D$3:$D$99980,Produccion_UO!$K$1485,Resultados_Dic3!$E$3:$E$99980,Produccion_UO!$J1354,Resultados_Dic3!$A$3:$A$99980,Produccion_UO!$H1354)*$J$1223</f>
        <v>0</v>
      </c>
      <c r="AH1354" s="21">
        <f>+SUMIFS(Resultados_Dic3!AC$3:AC$99980,Resultados_Dic3!$F$3:$F$99980,Produccion_UO!$K1354,Resultados_Dic3!$D$3:$D$99980,Produccion_UO!$K$1485,Resultados_Dic3!$E$3:$E$99980,Produccion_UO!$J1354,Resultados_Dic3!$A$3:$A$99980,Produccion_UO!$H1354)*$J$1223</f>
        <v>0</v>
      </c>
      <c r="AI1354" s="21">
        <f>+SUMIFS(Resultados_Dic3!AD$3:AD$99980,Resultados_Dic3!$F$3:$F$99980,Produccion_UO!$K1354,Resultados_Dic3!$D$3:$D$99980,Produccion_UO!$K$1485,Resultados_Dic3!$E$3:$E$99980,Produccion_UO!$J1354,Resultados_Dic3!$A$3:$A$99980,Produccion_UO!$H1354)*$J$1223</f>
        <v>0</v>
      </c>
      <c r="AJ1354" s="21">
        <f>+SUMIFS(Resultados_Dic3!AE$3:AE$99980,Resultados_Dic3!$F$3:$F$99980,Produccion_UO!$K1354,Resultados_Dic3!$D$3:$D$99980,Produccion_UO!$K$1485,Resultados_Dic3!$E$3:$E$99980,Produccion_UO!$J1354,Resultados_Dic3!$A$3:$A$99980,Produccion_UO!$H1354)*$J$1223</f>
        <v>0</v>
      </c>
      <c r="AK1354" s="21">
        <f>+SUMIFS(Resultados_Dic3!AF$3:AF$99980,Resultados_Dic3!$F$3:$F$99980,Produccion_UO!$K1354,Resultados_Dic3!$D$3:$D$99980,Produccion_UO!$K$1485,Resultados_Dic3!$E$3:$E$99980,Produccion_UO!$J1354,Resultados_Dic3!$A$3:$A$99980,Produccion_UO!$H1354)*$J$1223</f>
        <v>0</v>
      </c>
      <c r="AL1354" s="21">
        <f>+SUMIFS(Resultados_Dic3!AG$3:AG$99980,Resultados_Dic3!$F$3:$F$99980,Produccion_UO!$K1354,Resultados_Dic3!$D$3:$D$99980,Produccion_UO!$K$1485,Resultados_Dic3!$E$3:$E$99980,Produccion_UO!$J1354,Resultados_Dic3!$A$3:$A$99980,Produccion_UO!$H1354)*$J$1223</f>
        <v>0</v>
      </c>
      <c r="AM1354" s="21">
        <f>+SUMIFS(Resultados_Dic3!AH$3:AH$99980,Resultados_Dic3!$F$3:$F$99980,Produccion_UO!$K1354,Resultados_Dic3!$D$3:$D$99980,Produccion_UO!$K$1485,Resultados_Dic3!$E$3:$E$99980,Produccion_UO!$J1354,Resultados_Dic3!$A$3:$A$99980,Produccion_UO!$H1354)*$J$1223</f>
        <v>0</v>
      </c>
      <c r="AN1354" s="21">
        <f>+SUMIFS(Resultados_Dic3!AI$3:AI$99980,Resultados_Dic3!$F$3:$F$99980,Produccion_UO!$K1354,Resultados_Dic3!$D$3:$D$99980,Produccion_UO!$K$1485,Resultados_Dic3!$E$3:$E$99980,Produccion_UO!$J1354,Resultados_Dic3!$A$3:$A$99980,Produccion_UO!$H1354)*$J$1223</f>
        <v>0</v>
      </c>
      <c r="AO1354" s="21">
        <f>+SUMIFS(Resultados_Dic3!AJ$3:AJ$99980,Resultados_Dic3!$F$3:$F$99980,Produccion_UO!$K1354,Resultados_Dic3!$D$3:$D$99980,Produccion_UO!$K$1485,Resultados_Dic3!$E$3:$E$99980,Produccion_UO!$J1354,Resultados_Dic3!$A$3:$A$99980,Produccion_UO!$H1354)*$J$1223</f>
        <v>0</v>
      </c>
      <c r="AP1354" s="21">
        <f>+SUMIFS(Resultados_Dic3!AK$3:AK$99980,Resultados_Dic3!$F$3:$F$99980,Produccion_UO!$K1354,Resultados_Dic3!$D$3:$D$99980,Produccion_UO!$K$1485,Resultados_Dic3!$E$3:$E$99980,Produccion_UO!$J1354,Resultados_Dic3!$A$3:$A$99980,Produccion_UO!$H1354)*$J$1223</f>
        <v>0</v>
      </c>
      <c r="AQ1354" s="21">
        <f>+SUMIFS(Resultados_Dic3!AL$3:AL$99980,Resultados_Dic3!$F$3:$F$99980,Produccion_UO!$K1354,Resultados_Dic3!$D$3:$D$99980,Produccion_UO!$K$1485,Resultados_Dic3!$E$3:$E$99980,Produccion_UO!$J1354,Resultados_Dic3!$A$3:$A$99980,Produccion_UO!$H1354)*$J$1223</f>
        <v>0</v>
      </c>
      <c r="AR1354" s="21">
        <f>+SUMIFS(Resultados_Dic3!AM$3:AM$99980,Resultados_Dic3!$F$3:$F$99980,Produccion_UO!$K1354,Resultados_Dic3!$D$3:$D$99980,Produccion_UO!$K$1485,Resultados_Dic3!$E$3:$E$99980,Produccion_UO!$J1354,Resultados_Dic3!$A$3:$A$99980,Produccion_UO!$H1354)*$J$1223</f>
        <v>0</v>
      </c>
    </row>
    <row r="1355" spans="6:44" x14ac:dyDescent="0.25">
      <c r="H1355" s="17" t="str">
        <f t="shared" si="893"/>
        <v>DIC5</v>
      </c>
      <c r="I1355" s="24"/>
      <c r="J1355" s="24" t="s">
        <v>74</v>
      </c>
      <c r="K1355" s="359" t="s">
        <v>470</v>
      </c>
      <c r="L1355" s="316" t="s">
        <v>746</v>
      </c>
      <c r="M1355" s="21">
        <f>+SUMIFS(Resultados_Dic3!H$3:H$99980,Resultados_Dic3!$F$3:$F$99980,Produccion_UO!$K1355,Resultados_Dic3!$D$3:$D$99980,Produccion_UO!$K$1485,Resultados_Dic3!$E$3:$E$99980,Produccion_UO!$J1355,Resultados_Dic3!$A$3:$A$99980,Produccion_UO!$H1355)*$J$1223</f>
        <v>0</v>
      </c>
      <c r="N1355" s="21">
        <f>+SUMIFS(Resultados_Dic3!I$3:I$99980,Resultados_Dic3!$F$3:$F$99980,Produccion_UO!$K1355,Resultados_Dic3!$D$3:$D$99980,Produccion_UO!$K$1485,Resultados_Dic3!$E$3:$E$99980,Produccion_UO!$J1355,Resultados_Dic3!$A$3:$A$99980,Produccion_UO!$H1355)*$J$1223</f>
        <v>0</v>
      </c>
      <c r="O1355" s="21">
        <f>+SUMIFS(Resultados_Dic3!J$3:J$99980,Resultados_Dic3!$F$3:$F$99980,Produccion_UO!$K1355,Resultados_Dic3!$D$3:$D$99980,Produccion_UO!$K$1485,Resultados_Dic3!$E$3:$E$99980,Produccion_UO!$J1355,Resultados_Dic3!$A$3:$A$99980,Produccion_UO!$H1355)*$J$1223</f>
        <v>0</v>
      </c>
      <c r="P1355" s="21">
        <f>+SUMIFS(Resultados_Dic3!K$3:K$99980,Resultados_Dic3!$F$3:$F$99980,Produccion_UO!$K1355,Resultados_Dic3!$D$3:$D$99980,Produccion_UO!$K$1485,Resultados_Dic3!$E$3:$E$99980,Produccion_UO!$J1355,Resultados_Dic3!$A$3:$A$99980,Produccion_UO!$H1355)*$J$1223</f>
        <v>0</v>
      </c>
      <c r="Q1355" s="21">
        <f>+SUMIFS(Resultados_Dic3!L$3:L$99980,Resultados_Dic3!$F$3:$F$99980,Produccion_UO!$K1355,Resultados_Dic3!$D$3:$D$99980,Produccion_UO!$K$1485,Resultados_Dic3!$E$3:$E$99980,Produccion_UO!$J1355,Resultados_Dic3!$A$3:$A$99980,Produccion_UO!$H1355)*$J$1223</f>
        <v>0</v>
      </c>
      <c r="R1355" s="21">
        <f>+SUMIFS(Resultados_Dic3!M$3:M$99980,Resultados_Dic3!$F$3:$F$99980,Produccion_UO!$K1355,Resultados_Dic3!$D$3:$D$99980,Produccion_UO!$K$1485,Resultados_Dic3!$E$3:$E$99980,Produccion_UO!$J1355,Resultados_Dic3!$A$3:$A$99980,Produccion_UO!$H1355)*$J$1223</f>
        <v>0</v>
      </c>
      <c r="S1355" s="21">
        <f>+SUMIFS(Resultados_Dic3!N$3:N$99980,Resultados_Dic3!$F$3:$F$99980,Produccion_UO!$K1355,Resultados_Dic3!$D$3:$D$99980,Produccion_UO!$K$1485,Resultados_Dic3!$E$3:$E$99980,Produccion_UO!$J1355,Resultados_Dic3!$A$3:$A$99980,Produccion_UO!$H1355)*$J$1223</f>
        <v>0</v>
      </c>
      <c r="T1355" s="21">
        <f>+SUMIFS(Resultados_Dic3!O$3:O$99980,Resultados_Dic3!$F$3:$F$99980,Produccion_UO!$K1355,Resultados_Dic3!$D$3:$D$99980,Produccion_UO!$K$1485,Resultados_Dic3!$E$3:$E$99980,Produccion_UO!$J1355,Resultados_Dic3!$A$3:$A$99980,Produccion_UO!$H1355)*$J$1223</f>
        <v>0</v>
      </c>
      <c r="U1355" s="21">
        <f>+SUMIFS(Resultados_Dic3!P$3:P$99980,Resultados_Dic3!$F$3:$F$99980,Produccion_UO!$K1355,Resultados_Dic3!$D$3:$D$99980,Produccion_UO!$K$1485,Resultados_Dic3!$E$3:$E$99980,Produccion_UO!$J1355,Resultados_Dic3!$A$3:$A$99980,Produccion_UO!$H1355)*$J$1223</f>
        <v>0</v>
      </c>
      <c r="V1355" s="21">
        <f>+SUMIFS(Resultados_Dic3!Q$3:Q$99980,Resultados_Dic3!$F$3:$F$99980,Produccion_UO!$K1355,Resultados_Dic3!$D$3:$D$99980,Produccion_UO!$K$1485,Resultados_Dic3!$E$3:$E$99980,Produccion_UO!$J1355,Resultados_Dic3!$A$3:$A$99980,Produccion_UO!$H1355)*$J$1223</f>
        <v>0</v>
      </c>
      <c r="W1355" s="21">
        <f>+SUMIFS(Resultados_Dic3!R$3:R$99980,Resultados_Dic3!$F$3:$F$99980,Produccion_UO!$K1355,Resultados_Dic3!$D$3:$D$99980,Produccion_UO!$K$1485,Resultados_Dic3!$E$3:$E$99980,Produccion_UO!$J1355,Resultados_Dic3!$A$3:$A$99980,Produccion_UO!$H1355)*$J$1223</f>
        <v>0</v>
      </c>
      <c r="X1355" s="21">
        <f>+SUMIFS(Resultados_Dic3!S$3:S$99980,Resultados_Dic3!$F$3:$F$99980,Produccion_UO!$K1355,Resultados_Dic3!$D$3:$D$99980,Produccion_UO!$K$1485,Resultados_Dic3!$E$3:$E$99980,Produccion_UO!$J1355,Resultados_Dic3!$A$3:$A$99980,Produccion_UO!$H1355)*$J$1223</f>
        <v>0</v>
      </c>
      <c r="Y1355" s="21">
        <f>+SUMIFS(Resultados_Dic3!T$3:T$99980,Resultados_Dic3!$F$3:$F$99980,Produccion_UO!$K1355,Resultados_Dic3!$D$3:$D$99980,Produccion_UO!$K$1485,Resultados_Dic3!$E$3:$E$99980,Produccion_UO!$J1355,Resultados_Dic3!$A$3:$A$99980,Produccion_UO!$H1355)*$J$1223</f>
        <v>0</v>
      </c>
      <c r="Z1355" s="21">
        <f>+SUMIFS(Resultados_Dic3!U$3:U$99980,Resultados_Dic3!$F$3:$F$99980,Produccion_UO!$K1355,Resultados_Dic3!$D$3:$D$99980,Produccion_UO!$K$1485,Resultados_Dic3!$E$3:$E$99980,Produccion_UO!$J1355,Resultados_Dic3!$A$3:$A$99980,Produccion_UO!$H1355)*$J$1223</f>
        <v>0</v>
      </c>
      <c r="AA1355" s="21">
        <f>+SUMIFS(Resultados_Dic3!V$3:V$99980,Resultados_Dic3!$F$3:$F$99980,Produccion_UO!$K1355,Resultados_Dic3!$D$3:$D$99980,Produccion_UO!$K$1485,Resultados_Dic3!$E$3:$E$99980,Produccion_UO!$J1355,Resultados_Dic3!$A$3:$A$99980,Produccion_UO!$H1355)*$J$1223</f>
        <v>0</v>
      </c>
      <c r="AB1355" s="21">
        <f>+SUMIFS(Resultados_Dic3!W$3:W$99980,Resultados_Dic3!$F$3:$F$99980,Produccion_UO!$K1355,Resultados_Dic3!$D$3:$D$99980,Produccion_UO!$K$1485,Resultados_Dic3!$E$3:$E$99980,Produccion_UO!$J1355,Resultados_Dic3!$A$3:$A$99980,Produccion_UO!$H1355)*$J$1223</f>
        <v>0</v>
      </c>
      <c r="AC1355" s="21">
        <f>+SUMIFS(Resultados_Dic3!X$3:X$99980,Resultados_Dic3!$F$3:$F$99980,Produccion_UO!$K1355,Resultados_Dic3!$D$3:$D$99980,Produccion_UO!$K$1485,Resultados_Dic3!$E$3:$E$99980,Produccion_UO!$J1355,Resultados_Dic3!$A$3:$A$99980,Produccion_UO!$H1355)*$J$1223</f>
        <v>0</v>
      </c>
      <c r="AD1355" s="21">
        <f>+SUMIFS(Resultados_Dic3!Y$3:Y$99980,Resultados_Dic3!$F$3:$F$99980,Produccion_UO!$K1355,Resultados_Dic3!$D$3:$D$99980,Produccion_UO!$K$1485,Resultados_Dic3!$E$3:$E$99980,Produccion_UO!$J1355,Resultados_Dic3!$A$3:$A$99980,Produccion_UO!$H1355)*$J$1223</f>
        <v>0</v>
      </c>
      <c r="AE1355" s="21">
        <f>+SUMIFS(Resultados_Dic3!Z$3:Z$99980,Resultados_Dic3!$F$3:$F$99980,Produccion_UO!$K1355,Resultados_Dic3!$D$3:$D$99980,Produccion_UO!$K$1485,Resultados_Dic3!$E$3:$E$99980,Produccion_UO!$J1355,Resultados_Dic3!$A$3:$A$99980,Produccion_UO!$H1355)*$J$1223</f>
        <v>0</v>
      </c>
      <c r="AF1355" s="21">
        <f>+SUMIFS(Resultados_Dic3!AA$3:AA$99980,Resultados_Dic3!$F$3:$F$99980,Produccion_UO!$K1355,Resultados_Dic3!$D$3:$D$99980,Produccion_UO!$K$1485,Resultados_Dic3!$E$3:$E$99980,Produccion_UO!$J1355,Resultados_Dic3!$A$3:$A$99980,Produccion_UO!$H1355)*$J$1223</f>
        <v>0</v>
      </c>
      <c r="AG1355" s="21">
        <f>+SUMIFS(Resultados_Dic3!AB$3:AB$99980,Resultados_Dic3!$F$3:$F$99980,Produccion_UO!$K1355,Resultados_Dic3!$D$3:$D$99980,Produccion_UO!$K$1485,Resultados_Dic3!$E$3:$E$99980,Produccion_UO!$J1355,Resultados_Dic3!$A$3:$A$99980,Produccion_UO!$H1355)*$J$1223</f>
        <v>0</v>
      </c>
      <c r="AH1355" s="21">
        <f>+SUMIFS(Resultados_Dic3!AC$3:AC$99980,Resultados_Dic3!$F$3:$F$99980,Produccion_UO!$K1355,Resultados_Dic3!$D$3:$D$99980,Produccion_UO!$K$1485,Resultados_Dic3!$E$3:$E$99980,Produccion_UO!$J1355,Resultados_Dic3!$A$3:$A$99980,Produccion_UO!$H1355)*$J$1223</f>
        <v>0</v>
      </c>
      <c r="AI1355" s="21">
        <f>+SUMIFS(Resultados_Dic3!AD$3:AD$99980,Resultados_Dic3!$F$3:$F$99980,Produccion_UO!$K1355,Resultados_Dic3!$D$3:$D$99980,Produccion_UO!$K$1485,Resultados_Dic3!$E$3:$E$99980,Produccion_UO!$J1355,Resultados_Dic3!$A$3:$A$99980,Produccion_UO!$H1355)*$J$1223</f>
        <v>0</v>
      </c>
      <c r="AJ1355" s="21">
        <f>+SUMIFS(Resultados_Dic3!AE$3:AE$99980,Resultados_Dic3!$F$3:$F$99980,Produccion_UO!$K1355,Resultados_Dic3!$D$3:$D$99980,Produccion_UO!$K$1485,Resultados_Dic3!$E$3:$E$99980,Produccion_UO!$J1355,Resultados_Dic3!$A$3:$A$99980,Produccion_UO!$H1355)*$J$1223</f>
        <v>0</v>
      </c>
      <c r="AK1355" s="21">
        <f>+SUMIFS(Resultados_Dic3!AF$3:AF$99980,Resultados_Dic3!$F$3:$F$99980,Produccion_UO!$K1355,Resultados_Dic3!$D$3:$D$99980,Produccion_UO!$K$1485,Resultados_Dic3!$E$3:$E$99980,Produccion_UO!$J1355,Resultados_Dic3!$A$3:$A$99980,Produccion_UO!$H1355)*$J$1223</f>
        <v>0</v>
      </c>
      <c r="AL1355" s="21">
        <f>+SUMIFS(Resultados_Dic3!AG$3:AG$99980,Resultados_Dic3!$F$3:$F$99980,Produccion_UO!$K1355,Resultados_Dic3!$D$3:$D$99980,Produccion_UO!$K$1485,Resultados_Dic3!$E$3:$E$99980,Produccion_UO!$J1355,Resultados_Dic3!$A$3:$A$99980,Produccion_UO!$H1355)*$J$1223</f>
        <v>0</v>
      </c>
      <c r="AM1355" s="21">
        <f>+SUMIFS(Resultados_Dic3!AH$3:AH$99980,Resultados_Dic3!$F$3:$F$99980,Produccion_UO!$K1355,Resultados_Dic3!$D$3:$D$99980,Produccion_UO!$K$1485,Resultados_Dic3!$E$3:$E$99980,Produccion_UO!$J1355,Resultados_Dic3!$A$3:$A$99980,Produccion_UO!$H1355)*$J$1223</f>
        <v>0</v>
      </c>
      <c r="AN1355" s="21">
        <f>+SUMIFS(Resultados_Dic3!AI$3:AI$99980,Resultados_Dic3!$F$3:$F$99980,Produccion_UO!$K1355,Resultados_Dic3!$D$3:$D$99980,Produccion_UO!$K$1485,Resultados_Dic3!$E$3:$E$99980,Produccion_UO!$J1355,Resultados_Dic3!$A$3:$A$99980,Produccion_UO!$H1355)*$J$1223</f>
        <v>0</v>
      </c>
      <c r="AO1355" s="21">
        <f>+SUMIFS(Resultados_Dic3!AJ$3:AJ$99980,Resultados_Dic3!$F$3:$F$99980,Produccion_UO!$K1355,Resultados_Dic3!$D$3:$D$99980,Produccion_UO!$K$1485,Resultados_Dic3!$E$3:$E$99980,Produccion_UO!$J1355,Resultados_Dic3!$A$3:$A$99980,Produccion_UO!$H1355)*$J$1223</f>
        <v>0</v>
      </c>
      <c r="AP1355" s="21">
        <f>+SUMIFS(Resultados_Dic3!AK$3:AK$99980,Resultados_Dic3!$F$3:$F$99980,Produccion_UO!$K1355,Resultados_Dic3!$D$3:$D$99980,Produccion_UO!$K$1485,Resultados_Dic3!$E$3:$E$99980,Produccion_UO!$J1355,Resultados_Dic3!$A$3:$A$99980,Produccion_UO!$H1355)*$J$1223</f>
        <v>0</v>
      </c>
      <c r="AQ1355" s="21">
        <f>+SUMIFS(Resultados_Dic3!AL$3:AL$99980,Resultados_Dic3!$F$3:$F$99980,Produccion_UO!$K1355,Resultados_Dic3!$D$3:$D$99980,Produccion_UO!$K$1485,Resultados_Dic3!$E$3:$E$99980,Produccion_UO!$J1355,Resultados_Dic3!$A$3:$A$99980,Produccion_UO!$H1355)*$J$1223</f>
        <v>0</v>
      </c>
      <c r="AR1355" s="21">
        <f>+SUMIFS(Resultados_Dic3!AM$3:AM$99980,Resultados_Dic3!$F$3:$F$99980,Produccion_UO!$K1355,Resultados_Dic3!$D$3:$D$99980,Produccion_UO!$K$1485,Resultados_Dic3!$E$3:$E$99980,Produccion_UO!$J1355,Resultados_Dic3!$A$3:$A$99980,Produccion_UO!$H1355)*$J$1223</f>
        <v>0</v>
      </c>
    </row>
    <row r="1356" spans="6:44" x14ac:dyDescent="0.25">
      <c r="H1356" s="17" t="str">
        <f t="shared" si="893"/>
        <v>DIC5</v>
      </c>
      <c r="I1356" s="24"/>
      <c r="J1356" s="24" t="s">
        <v>74</v>
      </c>
      <c r="K1356" s="359" t="s">
        <v>216</v>
      </c>
      <c r="L1356" s="316" t="s">
        <v>794</v>
      </c>
      <c r="M1356" s="21">
        <f>+SUMIFS(Resultados_Dic3!H$3:H$99980,Resultados_Dic3!$F$3:$F$99980,Produccion_UO!$K1356,Resultados_Dic3!$D$3:$D$99980,Produccion_UO!$K$1485,Resultados_Dic3!$E$3:$E$99980,Produccion_UO!$J1356,Resultados_Dic3!$A$3:$A$99980,Produccion_UO!$H1356)*$J$1223</f>
        <v>7.7086534699123396E-2</v>
      </c>
      <c r="N1356" s="21">
        <f>+SUMIFS(Resultados_Dic3!I$3:I$99980,Resultados_Dic3!$F$3:$F$99980,Produccion_UO!$K1356,Resultados_Dic3!$D$3:$D$99980,Produccion_UO!$K$1485,Resultados_Dic3!$E$3:$E$99980,Produccion_UO!$J1356,Resultados_Dic3!$A$3:$A$99980,Produccion_UO!$H1356)*$J$1223</f>
        <v>7.28439735993794E-2</v>
      </c>
      <c r="O1356" s="21">
        <f>+SUMIFS(Resultados_Dic3!J$3:J$99980,Resultados_Dic3!$F$3:$F$99980,Produccion_UO!$K1356,Resultados_Dic3!$D$3:$D$99980,Produccion_UO!$K$1485,Resultados_Dic3!$E$3:$E$99980,Produccion_UO!$J1356,Resultados_Dic3!$A$3:$A$99980,Produccion_UO!$H1356)*$J$1223</f>
        <v>6.9642040693912194E-2</v>
      </c>
      <c r="P1356" s="21">
        <f>+SUMIFS(Resultados_Dic3!K$3:K$99980,Resultados_Dic3!$F$3:$F$99980,Produccion_UO!$K1356,Resultados_Dic3!$D$3:$D$99980,Produccion_UO!$K$1485,Resultados_Dic3!$E$3:$E$99980,Produccion_UO!$J1356,Resultados_Dic3!$A$3:$A$99980,Produccion_UO!$H1356)*$J$1223</f>
        <v>6.6440107788444905E-2</v>
      </c>
      <c r="Q1356" s="21">
        <f>+SUMIFS(Resultados_Dic3!L$3:L$99980,Resultados_Dic3!$F$3:$F$99980,Produccion_UO!$K1356,Resultados_Dic3!$D$3:$D$99980,Produccion_UO!$K$1485,Resultados_Dic3!$E$3:$E$99980,Produccion_UO!$J1356,Resultados_Dic3!$A$3:$A$99980,Produccion_UO!$H1356)*$J$1223</f>
        <v>6.3238174882977699E-2</v>
      </c>
      <c r="R1356" s="21">
        <f>+SUMIFS(Resultados_Dic3!M$3:M$99980,Resultados_Dic3!$F$3:$F$99980,Produccion_UO!$K1356,Resultados_Dic3!$D$3:$D$99980,Produccion_UO!$K$1485,Resultados_Dic3!$E$3:$E$99980,Produccion_UO!$J1356,Resultados_Dic3!$A$3:$A$99980,Produccion_UO!$H1356)*$J$1223</f>
        <v>6.0036241977510403E-2</v>
      </c>
      <c r="S1356" s="21">
        <f>+SUMIFS(Resultados_Dic3!N$3:N$99980,Resultados_Dic3!$F$3:$F$99980,Produccion_UO!$K1356,Resultados_Dic3!$D$3:$D$99980,Produccion_UO!$K$1485,Resultados_Dic3!$E$3:$E$99980,Produccion_UO!$J1356,Resultados_Dic3!$A$3:$A$99980,Produccion_UO!$H1356)*$J$1223</f>
        <v>5.6834309072043197E-2</v>
      </c>
      <c r="T1356" s="21">
        <f>+SUMIFS(Resultados_Dic3!O$3:O$99980,Resultados_Dic3!$F$3:$F$99980,Produccion_UO!$K1356,Resultados_Dic3!$D$3:$D$99980,Produccion_UO!$K$1485,Resultados_Dic3!$E$3:$E$99980,Produccion_UO!$J1356,Resultados_Dic3!$A$3:$A$99980,Produccion_UO!$H1356)*$J$1223</f>
        <v>6.4749844781502299E-3</v>
      </c>
      <c r="U1356" s="21">
        <f>+SUMIFS(Resultados_Dic3!P$3:P$99980,Resultados_Dic3!$F$3:$F$99980,Produccion_UO!$K1356,Resultados_Dic3!$D$3:$D$99980,Produccion_UO!$K$1485,Resultados_Dic3!$E$3:$E$99980,Produccion_UO!$J1356,Resultados_Dic3!$A$3:$A$99980,Produccion_UO!$H1356)*$J$1223</f>
        <v>0</v>
      </c>
      <c r="V1356" s="21">
        <f>+SUMIFS(Resultados_Dic3!Q$3:Q$99980,Resultados_Dic3!$F$3:$F$99980,Produccion_UO!$K1356,Resultados_Dic3!$D$3:$D$99980,Produccion_UO!$K$1485,Resultados_Dic3!$E$3:$E$99980,Produccion_UO!$J1356,Resultados_Dic3!$A$3:$A$99980,Produccion_UO!$H1356)*$J$1223</f>
        <v>0</v>
      </c>
      <c r="W1356" s="21">
        <f>+SUMIFS(Resultados_Dic3!R$3:R$99980,Resultados_Dic3!$F$3:$F$99980,Produccion_UO!$K1356,Resultados_Dic3!$D$3:$D$99980,Produccion_UO!$K$1485,Resultados_Dic3!$E$3:$E$99980,Produccion_UO!$J1356,Resultados_Dic3!$A$3:$A$99980,Produccion_UO!$H1356)*$J$1223</f>
        <v>0</v>
      </c>
      <c r="X1356" s="21">
        <f>+SUMIFS(Resultados_Dic3!S$3:S$99980,Resultados_Dic3!$F$3:$F$99980,Produccion_UO!$K1356,Resultados_Dic3!$D$3:$D$99980,Produccion_UO!$K$1485,Resultados_Dic3!$E$3:$E$99980,Produccion_UO!$J1356,Resultados_Dic3!$A$3:$A$99980,Produccion_UO!$H1356)*$J$1223</f>
        <v>0</v>
      </c>
      <c r="Y1356" s="21">
        <f>+SUMIFS(Resultados_Dic3!T$3:T$99980,Resultados_Dic3!$F$3:$F$99980,Produccion_UO!$K1356,Resultados_Dic3!$D$3:$D$99980,Produccion_UO!$K$1485,Resultados_Dic3!$E$3:$E$99980,Produccion_UO!$J1356,Resultados_Dic3!$A$3:$A$99980,Produccion_UO!$H1356)*$J$1223</f>
        <v>0</v>
      </c>
      <c r="Z1356" s="21">
        <f>+SUMIFS(Resultados_Dic3!U$3:U$99980,Resultados_Dic3!$F$3:$F$99980,Produccion_UO!$K1356,Resultados_Dic3!$D$3:$D$99980,Produccion_UO!$K$1485,Resultados_Dic3!$E$3:$E$99980,Produccion_UO!$J1356,Resultados_Dic3!$A$3:$A$99980,Produccion_UO!$H1356)*$J$1223</f>
        <v>0</v>
      </c>
      <c r="AA1356" s="21">
        <f>+SUMIFS(Resultados_Dic3!V$3:V$99980,Resultados_Dic3!$F$3:$F$99980,Produccion_UO!$K1356,Resultados_Dic3!$D$3:$D$99980,Produccion_UO!$K$1485,Resultados_Dic3!$E$3:$E$99980,Produccion_UO!$J1356,Resultados_Dic3!$A$3:$A$99980,Produccion_UO!$H1356)*$J$1223</f>
        <v>0</v>
      </c>
      <c r="AB1356" s="21">
        <f>+SUMIFS(Resultados_Dic3!W$3:W$99980,Resultados_Dic3!$F$3:$F$99980,Produccion_UO!$K1356,Resultados_Dic3!$D$3:$D$99980,Produccion_UO!$K$1485,Resultados_Dic3!$E$3:$E$99980,Produccion_UO!$J1356,Resultados_Dic3!$A$3:$A$99980,Produccion_UO!$H1356)*$J$1223</f>
        <v>0</v>
      </c>
      <c r="AC1356" s="21">
        <f>+SUMIFS(Resultados_Dic3!X$3:X$99980,Resultados_Dic3!$F$3:$F$99980,Produccion_UO!$K1356,Resultados_Dic3!$D$3:$D$99980,Produccion_UO!$K$1485,Resultados_Dic3!$E$3:$E$99980,Produccion_UO!$J1356,Resultados_Dic3!$A$3:$A$99980,Produccion_UO!$H1356)*$J$1223</f>
        <v>0</v>
      </c>
      <c r="AD1356" s="21">
        <f>+SUMIFS(Resultados_Dic3!Y$3:Y$99980,Resultados_Dic3!$F$3:$F$99980,Produccion_UO!$K1356,Resultados_Dic3!$D$3:$D$99980,Produccion_UO!$K$1485,Resultados_Dic3!$E$3:$E$99980,Produccion_UO!$J1356,Resultados_Dic3!$A$3:$A$99980,Produccion_UO!$H1356)*$J$1223</f>
        <v>0</v>
      </c>
      <c r="AE1356" s="21">
        <f>+SUMIFS(Resultados_Dic3!Z$3:Z$99980,Resultados_Dic3!$F$3:$F$99980,Produccion_UO!$K1356,Resultados_Dic3!$D$3:$D$99980,Produccion_UO!$K$1485,Resultados_Dic3!$E$3:$E$99980,Produccion_UO!$J1356,Resultados_Dic3!$A$3:$A$99980,Produccion_UO!$H1356)*$J$1223</f>
        <v>0</v>
      </c>
      <c r="AF1356" s="21">
        <f>+SUMIFS(Resultados_Dic3!AA$3:AA$99980,Resultados_Dic3!$F$3:$F$99980,Produccion_UO!$K1356,Resultados_Dic3!$D$3:$D$99980,Produccion_UO!$K$1485,Resultados_Dic3!$E$3:$E$99980,Produccion_UO!$J1356,Resultados_Dic3!$A$3:$A$99980,Produccion_UO!$H1356)*$J$1223</f>
        <v>0</v>
      </c>
      <c r="AG1356" s="21">
        <f>+SUMIFS(Resultados_Dic3!AB$3:AB$99980,Resultados_Dic3!$F$3:$F$99980,Produccion_UO!$K1356,Resultados_Dic3!$D$3:$D$99980,Produccion_UO!$K$1485,Resultados_Dic3!$E$3:$E$99980,Produccion_UO!$J1356,Resultados_Dic3!$A$3:$A$99980,Produccion_UO!$H1356)*$J$1223</f>
        <v>0</v>
      </c>
      <c r="AH1356" s="21">
        <f>+SUMIFS(Resultados_Dic3!AC$3:AC$99980,Resultados_Dic3!$F$3:$F$99980,Produccion_UO!$K1356,Resultados_Dic3!$D$3:$D$99980,Produccion_UO!$K$1485,Resultados_Dic3!$E$3:$E$99980,Produccion_UO!$J1356,Resultados_Dic3!$A$3:$A$99980,Produccion_UO!$H1356)*$J$1223</f>
        <v>0</v>
      </c>
      <c r="AI1356" s="21">
        <f>+SUMIFS(Resultados_Dic3!AD$3:AD$99980,Resultados_Dic3!$F$3:$F$99980,Produccion_UO!$K1356,Resultados_Dic3!$D$3:$D$99980,Produccion_UO!$K$1485,Resultados_Dic3!$E$3:$E$99980,Produccion_UO!$J1356,Resultados_Dic3!$A$3:$A$99980,Produccion_UO!$H1356)*$J$1223</f>
        <v>0</v>
      </c>
      <c r="AJ1356" s="21">
        <f>+SUMIFS(Resultados_Dic3!AE$3:AE$99980,Resultados_Dic3!$F$3:$F$99980,Produccion_UO!$K1356,Resultados_Dic3!$D$3:$D$99980,Produccion_UO!$K$1485,Resultados_Dic3!$E$3:$E$99980,Produccion_UO!$J1356,Resultados_Dic3!$A$3:$A$99980,Produccion_UO!$H1356)*$J$1223</f>
        <v>0</v>
      </c>
      <c r="AK1356" s="21">
        <f>+SUMIFS(Resultados_Dic3!AF$3:AF$99980,Resultados_Dic3!$F$3:$F$99980,Produccion_UO!$K1356,Resultados_Dic3!$D$3:$D$99980,Produccion_UO!$K$1485,Resultados_Dic3!$E$3:$E$99980,Produccion_UO!$J1356,Resultados_Dic3!$A$3:$A$99980,Produccion_UO!$H1356)*$J$1223</f>
        <v>0</v>
      </c>
      <c r="AL1356" s="21">
        <f>+SUMIFS(Resultados_Dic3!AG$3:AG$99980,Resultados_Dic3!$F$3:$F$99980,Produccion_UO!$K1356,Resultados_Dic3!$D$3:$D$99980,Produccion_UO!$K$1485,Resultados_Dic3!$E$3:$E$99980,Produccion_UO!$J1356,Resultados_Dic3!$A$3:$A$99980,Produccion_UO!$H1356)*$J$1223</f>
        <v>0</v>
      </c>
      <c r="AM1356" s="21">
        <f>+SUMIFS(Resultados_Dic3!AH$3:AH$99980,Resultados_Dic3!$F$3:$F$99980,Produccion_UO!$K1356,Resultados_Dic3!$D$3:$D$99980,Produccion_UO!$K$1485,Resultados_Dic3!$E$3:$E$99980,Produccion_UO!$J1356,Resultados_Dic3!$A$3:$A$99980,Produccion_UO!$H1356)*$J$1223</f>
        <v>0</v>
      </c>
      <c r="AN1356" s="21">
        <f>+SUMIFS(Resultados_Dic3!AI$3:AI$99980,Resultados_Dic3!$F$3:$F$99980,Produccion_UO!$K1356,Resultados_Dic3!$D$3:$D$99980,Produccion_UO!$K$1485,Resultados_Dic3!$E$3:$E$99980,Produccion_UO!$J1356,Resultados_Dic3!$A$3:$A$99980,Produccion_UO!$H1356)*$J$1223</f>
        <v>0</v>
      </c>
      <c r="AO1356" s="21">
        <f>+SUMIFS(Resultados_Dic3!AJ$3:AJ$99980,Resultados_Dic3!$F$3:$F$99980,Produccion_UO!$K1356,Resultados_Dic3!$D$3:$D$99980,Produccion_UO!$K$1485,Resultados_Dic3!$E$3:$E$99980,Produccion_UO!$J1356,Resultados_Dic3!$A$3:$A$99980,Produccion_UO!$H1356)*$J$1223</f>
        <v>0</v>
      </c>
      <c r="AP1356" s="21">
        <f>+SUMIFS(Resultados_Dic3!AK$3:AK$99980,Resultados_Dic3!$F$3:$F$99980,Produccion_UO!$K1356,Resultados_Dic3!$D$3:$D$99980,Produccion_UO!$K$1485,Resultados_Dic3!$E$3:$E$99980,Produccion_UO!$J1356,Resultados_Dic3!$A$3:$A$99980,Produccion_UO!$H1356)*$J$1223</f>
        <v>0</v>
      </c>
      <c r="AQ1356" s="21">
        <f>+SUMIFS(Resultados_Dic3!AL$3:AL$99980,Resultados_Dic3!$F$3:$F$99980,Produccion_UO!$K1356,Resultados_Dic3!$D$3:$D$99980,Produccion_UO!$K$1485,Resultados_Dic3!$E$3:$E$99980,Produccion_UO!$J1356,Resultados_Dic3!$A$3:$A$99980,Produccion_UO!$H1356)*$J$1223</f>
        <v>0</v>
      </c>
      <c r="AR1356" s="21">
        <f>+SUMIFS(Resultados_Dic3!AM$3:AM$99980,Resultados_Dic3!$F$3:$F$99980,Produccion_UO!$K1356,Resultados_Dic3!$D$3:$D$99980,Produccion_UO!$K$1485,Resultados_Dic3!$E$3:$E$99980,Produccion_UO!$J1356,Resultados_Dic3!$A$3:$A$99980,Produccion_UO!$H1356)*$J$1223</f>
        <v>0</v>
      </c>
    </row>
    <row r="1357" spans="6:44" x14ac:dyDescent="0.25">
      <c r="H1357" s="17" t="str">
        <f t="shared" si="893"/>
        <v>DIC5</v>
      </c>
      <c r="I1357" s="24"/>
      <c r="J1357" s="24" t="s">
        <v>74</v>
      </c>
      <c r="K1357" s="359" t="s">
        <v>287</v>
      </c>
      <c r="L1357" s="230" t="s">
        <v>832</v>
      </c>
      <c r="M1357" s="21">
        <f>+SUMIFS(Resultados_Dic3!H$3:H$99980,Resultados_Dic3!$F$3:$F$99980,Produccion_UO!$K1357,Resultados_Dic3!$D$3:$D$99980,Produccion_UO!$K$1485,Resultados_Dic3!$E$3:$E$99980,Produccion_UO!$J1357,Resultados_Dic3!$A$3:$A$99980,Produccion_UO!$H1357)*$J$1223</f>
        <v>0</v>
      </c>
      <c r="N1357" s="21">
        <f>+SUMIFS(Resultados_Dic3!I$3:I$99980,Resultados_Dic3!$F$3:$F$99980,Produccion_UO!$K1357,Resultados_Dic3!$D$3:$D$99980,Produccion_UO!$K$1485,Resultados_Dic3!$E$3:$E$99980,Produccion_UO!$J1357,Resultados_Dic3!$A$3:$A$99980,Produccion_UO!$H1357)*$J$1223</f>
        <v>0</v>
      </c>
      <c r="O1357" s="21">
        <f>+SUMIFS(Resultados_Dic3!J$3:J$99980,Resultados_Dic3!$F$3:$F$99980,Produccion_UO!$K1357,Resultados_Dic3!$D$3:$D$99980,Produccion_UO!$K$1485,Resultados_Dic3!$E$3:$E$99980,Produccion_UO!$J1357,Resultados_Dic3!$A$3:$A$99980,Produccion_UO!$H1357)*$J$1223</f>
        <v>0</v>
      </c>
      <c r="P1357" s="21">
        <f>+SUMIFS(Resultados_Dic3!K$3:K$99980,Resultados_Dic3!$F$3:$F$99980,Produccion_UO!$K1357,Resultados_Dic3!$D$3:$D$99980,Produccion_UO!$K$1485,Resultados_Dic3!$E$3:$E$99980,Produccion_UO!$J1357,Resultados_Dic3!$A$3:$A$99980,Produccion_UO!$H1357)*$J$1223</f>
        <v>0</v>
      </c>
      <c r="Q1357" s="21">
        <f>+SUMIFS(Resultados_Dic3!L$3:L$99980,Resultados_Dic3!$F$3:$F$99980,Produccion_UO!$K1357,Resultados_Dic3!$D$3:$D$99980,Produccion_UO!$K$1485,Resultados_Dic3!$E$3:$E$99980,Produccion_UO!$J1357,Resultados_Dic3!$A$3:$A$99980,Produccion_UO!$H1357)*$J$1223</f>
        <v>0</v>
      </c>
      <c r="R1357" s="21">
        <f>+SUMIFS(Resultados_Dic3!M$3:M$99980,Resultados_Dic3!$F$3:$F$99980,Produccion_UO!$K1357,Resultados_Dic3!$D$3:$D$99980,Produccion_UO!$K$1485,Resultados_Dic3!$E$3:$E$99980,Produccion_UO!$J1357,Resultados_Dic3!$A$3:$A$99980,Produccion_UO!$H1357)*$J$1223</f>
        <v>0</v>
      </c>
      <c r="S1357" s="21">
        <f>+SUMIFS(Resultados_Dic3!N$3:N$99980,Resultados_Dic3!$F$3:$F$99980,Produccion_UO!$K1357,Resultados_Dic3!$D$3:$D$99980,Produccion_UO!$K$1485,Resultados_Dic3!$E$3:$E$99980,Produccion_UO!$J1357,Resultados_Dic3!$A$3:$A$99980,Produccion_UO!$H1357)*$J$1223</f>
        <v>0</v>
      </c>
      <c r="T1357" s="21">
        <f>+SUMIFS(Resultados_Dic3!O$3:O$99980,Resultados_Dic3!$F$3:$F$99980,Produccion_UO!$K1357,Resultados_Dic3!$D$3:$D$99980,Produccion_UO!$K$1485,Resultados_Dic3!$E$3:$E$99980,Produccion_UO!$J1357,Resultados_Dic3!$A$3:$A$99980,Produccion_UO!$H1357)*$J$1223</f>
        <v>0</v>
      </c>
      <c r="U1357" s="21">
        <f>+SUMIFS(Resultados_Dic3!P$3:P$99980,Resultados_Dic3!$F$3:$F$99980,Produccion_UO!$K1357,Resultados_Dic3!$D$3:$D$99980,Produccion_UO!$K$1485,Resultados_Dic3!$E$3:$E$99980,Produccion_UO!$J1357,Resultados_Dic3!$A$3:$A$99980,Produccion_UO!$H1357)*$J$1223</f>
        <v>0</v>
      </c>
      <c r="V1357" s="21">
        <f>+SUMIFS(Resultados_Dic3!Q$3:Q$99980,Resultados_Dic3!$F$3:$F$99980,Produccion_UO!$K1357,Resultados_Dic3!$D$3:$D$99980,Produccion_UO!$K$1485,Resultados_Dic3!$E$3:$E$99980,Produccion_UO!$J1357,Resultados_Dic3!$A$3:$A$99980,Produccion_UO!$H1357)*$J$1223</f>
        <v>0</v>
      </c>
      <c r="W1357" s="21">
        <f>+SUMIFS(Resultados_Dic3!R$3:R$99980,Resultados_Dic3!$F$3:$F$99980,Produccion_UO!$K1357,Resultados_Dic3!$D$3:$D$99980,Produccion_UO!$K$1485,Resultados_Dic3!$E$3:$E$99980,Produccion_UO!$J1357,Resultados_Dic3!$A$3:$A$99980,Produccion_UO!$H1357)*$J$1223</f>
        <v>0</v>
      </c>
      <c r="X1357" s="21">
        <f>+SUMIFS(Resultados_Dic3!S$3:S$99980,Resultados_Dic3!$F$3:$F$99980,Produccion_UO!$K1357,Resultados_Dic3!$D$3:$D$99980,Produccion_UO!$K$1485,Resultados_Dic3!$E$3:$E$99980,Produccion_UO!$J1357,Resultados_Dic3!$A$3:$A$99980,Produccion_UO!$H1357)*$J$1223</f>
        <v>0</v>
      </c>
      <c r="Y1357" s="21">
        <f>+SUMIFS(Resultados_Dic3!T$3:T$99980,Resultados_Dic3!$F$3:$F$99980,Produccion_UO!$K1357,Resultados_Dic3!$D$3:$D$99980,Produccion_UO!$K$1485,Resultados_Dic3!$E$3:$E$99980,Produccion_UO!$J1357,Resultados_Dic3!$A$3:$A$99980,Produccion_UO!$H1357)*$J$1223</f>
        <v>0</v>
      </c>
      <c r="Z1357" s="21">
        <f>+SUMIFS(Resultados_Dic3!U$3:U$99980,Resultados_Dic3!$F$3:$F$99980,Produccion_UO!$K1357,Resultados_Dic3!$D$3:$D$99980,Produccion_UO!$K$1485,Resultados_Dic3!$E$3:$E$99980,Produccion_UO!$J1357,Resultados_Dic3!$A$3:$A$99980,Produccion_UO!$H1357)*$J$1223</f>
        <v>0</v>
      </c>
      <c r="AA1357" s="21">
        <f>+SUMIFS(Resultados_Dic3!V$3:V$99980,Resultados_Dic3!$F$3:$F$99980,Produccion_UO!$K1357,Resultados_Dic3!$D$3:$D$99980,Produccion_UO!$K$1485,Resultados_Dic3!$E$3:$E$99980,Produccion_UO!$J1357,Resultados_Dic3!$A$3:$A$99980,Produccion_UO!$H1357)*$J$1223</f>
        <v>0</v>
      </c>
      <c r="AB1357" s="21">
        <f>+SUMIFS(Resultados_Dic3!W$3:W$99980,Resultados_Dic3!$F$3:$F$99980,Produccion_UO!$K1357,Resultados_Dic3!$D$3:$D$99980,Produccion_UO!$K$1485,Resultados_Dic3!$E$3:$E$99980,Produccion_UO!$J1357,Resultados_Dic3!$A$3:$A$99980,Produccion_UO!$H1357)*$J$1223</f>
        <v>0</v>
      </c>
      <c r="AC1357" s="21">
        <f>+SUMIFS(Resultados_Dic3!X$3:X$99980,Resultados_Dic3!$F$3:$F$99980,Produccion_UO!$K1357,Resultados_Dic3!$D$3:$D$99980,Produccion_UO!$K$1485,Resultados_Dic3!$E$3:$E$99980,Produccion_UO!$J1357,Resultados_Dic3!$A$3:$A$99980,Produccion_UO!$H1357)*$J$1223</f>
        <v>0</v>
      </c>
      <c r="AD1357" s="21">
        <f>+SUMIFS(Resultados_Dic3!Y$3:Y$99980,Resultados_Dic3!$F$3:$F$99980,Produccion_UO!$K1357,Resultados_Dic3!$D$3:$D$99980,Produccion_UO!$K$1485,Resultados_Dic3!$E$3:$E$99980,Produccion_UO!$J1357,Resultados_Dic3!$A$3:$A$99980,Produccion_UO!$H1357)*$J$1223</f>
        <v>0</v>
      </c>
      <c r="AE1357" s="21">
        <f>+SUMIFS(Resultados_Dic3!Z$3:Z$99980,Resultados_Dic3!$F$3:$F$99980,Produccion_UO!$K1357,Resultados_Dic3!$D$3:$D$99980,Produccion_UO!$K$1485,Resultados_Dic3!$E$3:$E$99980,Produccion_UO!$J1357,Resultados_Dic3!$A$3:$A$99980,Produccion_UO!$H1357)*$J$1223</f>
        <v>0</v>
      </c>
      <c r="AF1357" s="21">
        <f>+SUMIFS(Resultados_Dic3!AA$3:AA$99980,Resultados_Dic3!$F$3:$F$99980,Produccion_UO!$K1357,Resultados_Dic3!$D$3:$D$99980,Produccion_UO!$K$1485,Resultados_Dic3!$E$3:$E$99980,Produccion_UO!$J1357,Resultados_Dic3!$A$3:$A$99980,Produccion_UO!$H1357)*$J$1223</f>
        <v>0</v>
      </c>
      <c r="AG1357" s="21">
        <f>+SUMIFS(Resultados_Dic3!AB$3:AB$99980,Resultados_Dic3!$F$3:$F$99980,Produccion_UO!$K1357,Resultados_Dic3!$D$3:$D$99980,Produccion_UO!$K$1485,Resultados_Dic3!$E$3:$E$99980,Produccion_UO!$J1357,Resultados_Dic3!$A$3:$A$99980,Produccion_UO!$H1357)*$J$1223</f>
        <v>0</v>
      </c>
      <c r="AH1357" s="21">
        <f>+SUMIFS(Resultados_Dic3!AC$3:AC$99980,Resultados_Dic3!$F$3:$F$99980,Produccion_UO!$K1357,Resultados_Dic3!$D$3:$D$99980,Produccion_UO!$K$1485,Resultados_Dic3!$E$3:$E$99980,Produccion_UO!$J1357,Resultados_Dic3!$A$3:$A$99980,Produccion_UO!$H1357)*$J$1223</f>
        <v>0</v>
      </c>
      <c r="AI1357" s="21">
        <f>+SUMIFS(Resultados_Dic3!AD$3:AD$99980,Resultados_Dic3!$F$3:$F$99980,Produccion_UO!$K1357,Resultados_Dic3!$D$3:$D$99980,Produccion_UO!$K$1485,Resultados_Dic3!$E$3:$E$99980,Produccion_UO!$J1357,Resultados_Dic3!$A$3:$A$99980,Produccion_UO!$H1357)*$J$1223</f>
        <v>0</v>
      </c>
      <c r="AJ1357" s="21">
        <f>+SUMIFS(Resultados_Dic3!AE$3:AE$99980,Resultados_Dic3!$F$3:$F$99980,Produccion_UO!$K1357,Resultados_Dic3!$D$3:$D$99980,Produccion_UO!$K$1485,Resultados_Dic3!$E$3:$E$99980,Produccion_UO!$J1357,Resultados_Dic3!$A$3:$A$99980,Produccion_UO!$H1357)*$J$1223</f>
        <v>0</v>
      </c>
      <c r="AK1357" s="21">
        <f>+SUMIFS(Resultados_Dic3!AF$3:AF$99980,Resultados_Dic3!$F$3:$F$99980,Produccion_UO!$K1357,Resultados_Dic3!$D$3:$D$99980,Produccion_UO!$K$1485,Resultados_Dic3!$E$3:$E$99980,Produccion_UO!$J1357,Resultados_Dic3!$A$3:$A$99980,Produccion_UO!$H1357)*$J$1223</f>
        <v>0</v>
      </c>
      <c r="AL1357" s="21">
        <f>+SUMIFS(Resultados_Dic3!AG$3:AG$99980,Resultados_Dic3!$F$3:$F$99980,Produccion_UO!$K1357,Resultados_Dic3!$D$3:$D$99980,Produccion_UO!$K$1485,Resultados_Dic3!$E$3:$E$99980,Produccion_UO!$J1357,Resultados_Dic3!$A$3:$A$99980,Produccion_UO!$H1357)*$J$1223</f>
        <v>0</v>
      </c>
      <c r="AM1357" s="21">
        <f>+SUMIFS(Resultados_Dic3!AH$3:AH$99980,Resultados_Dic3!$F$3:$F$99980,Produccion_UO!$K1357,Resultados_Dic3!$D$3:$D$99980,Produccion_UO!$K$1485,Resultados_Dic3!$E$3:$E$99980,Produccion_UO!$J1357,Resultados_Dic3!$A$3:$A$99980,Produccion_UO!$H1357)*$J$1223</f>
        <v>0</v>
      </c>
      <c r="AN1357" s="21">
        <f>+SUMIFS(Resultados_Dic3!AI$3:AI$99980,Resultados_Dic3!$F$3:$F$99980,Produccion_UO!$K1357,Resultados_Dic3!$D$3:$D$99980,Produccion_UO!$K$1485,Resultados_Dic3!$E$3:$E$99980,Produccion_UO!$J1357,Resultados_Dic3!$A$3:$A$99980,Produccion_UO!$H1357)*$J$1223</f>
        <v>0</v>
      </c>
      <c r="AO1357" s="21">
        <f>+SUMIFS(Resultados_Dic3!AJ$3:AJ$99980,Resultados_Dic3!$F$3:$F$99980,Produccion_UO!$K1357,Resultados_Dic3!$D$3:$D$99980,Produccion_UO!$K$1485,Resultados_Dic3!$E$3:$E$99980,Produccion_UO!$J1357,Resultados_Dic3!$A$3:$A$99980,Produccion_UO!$H1357)*$J$1223</f>
        <v>0</v>
      </c>
      <c r="AP1357" s="21">
        <f>+SUMIFS(Resultados_Dic3!AK$3:AK$99980,Resultados_Dic3!$F$3:$F$99980,Produccion_UO!$K1357,Resultados_Dic3!$D$3:$D$99980,Produccion_UO!$K$1485,Resultados_Dic3!$E$3:$E$99980,Produccion_UO!$J1357,Resultados_Dic3!$A$3:$A$99980,Produccion_UO!$H1357)*$J$1223</f>
        <v>0</v>
      </c>
      <c r="AQ1357" s="21">
        <f>+SUMIFS(Resultados_Dic3!AL$3:AL$99980,Resultados_Dic3!$F$3:$F$99980,Produccion_UO!$K1357,Resultados_Dic3!$D$3:$D$99980,Produccion_UO!$K$1485,Resultados_Dic3!$E$3:$E$99980,Produccion_UO!$J1357,Resultados_Dic3!$A$3:$A$99980,Produccion_UO!$H1357)*$J$1223</f>
        <v>0</v>
      </c>
      <c r="AR1357" s="21">
        <f>+SUMIFS(Resultados_Dic3!AM$3:AM$99980,Resultados_Dic3!$F$3:$F$99980,Produccion_UO!$K1357,Resultados_Dic3!$D$3:$D$99980,Produccion_UO!$K$1485,Resultados_Dic3!$E$3:$E$99980,Produccion_UO!$J1357,Resultados_Dic3!$A$3:$A$99980,Produccion_UO!$H1357)*$J$1223</f>
        <v>0</v>
      </c>
    </row>
    <row r="1358" spans="6:44" x14ac:dyDescent="0.25">
      <c r="H1358" s="17" t="str">
        <f t="shared" si="893"/>
        <v>DIC5</v>
      </c>
      <c r="I1358" s="24"/>
      <c r="J1358" s="24"/>
      <c r="K1358" s="342"/>
      <c r="L1358" s="302" t="s">
        <v>861</v>
      </c>
      <c r="M1358" s="344">
        <f>+M1353+M1357</f>
        <v>7.7086534699123396E-2</v>
      </c>
      <c r="N1358" s="344">
        <f t="shared" ref="N1358" si="927">+N1353+N1357</f>
        <v>7.28439735993794E-2</v>
      </c>
      <c r="O1358" s="344">
        <f t="shared" ref="O1358" si="928">+O1353+O1357</f>
        <v>6.9642040693912194E-2</v>
      </c>
      <c r="P1358" s="344">
        <f t="shared" ref="P1358" si="929">+P1353+P1357</f>
        <v>6.6440107788444905E-2</v>
      </c>
      <c r="Q1358" s="344">
        <f t="shared" ref="Q1358" si="930">+Q1353+Q1357</f>
        <v>6.3238174882977699E-2</v>
      </c>
      <c r="R1358" s="344">
        <f t="shared" ref="R1358" si="931">+R1353+R1357</f>
        <v>6.0036241977510403E-2</v>
      </c>
      <c r="S1358" s="344">
        <f t="shared" ref="S1358" si="932">+S1353+S1357</f>
        <v>5.6834309072043197E-2</v>
      </c>
      <c r="T1358" s="344">
        <f t="shared" ref="T1358" si="933">+T1353+T1357</f>
        <v>6.4749844781502299E-3</v>
      </c>
      <c r="U1358" s="344">
        <f t="shared" ref="U1358" si="934">+U1353+U1357</f>
        <v>0</v>
      </c>
      <c r="V1358" s="344">
        <f t="shared" ref="V1358" si="935">+V1353+V1357</f>
        <v>0</v>
      </c>
      <c r="W1358" s="344">
        <f t="shared" ref="W1358" si="936">+W1353+W1357</f>
        <v>0</v>
      </c>
      <c r="X1358" s="344">
        <f t="shared" ref="X1358" si="937">+X1353+X1357</f>
        <v>0</v>
      </c>
      <c r="Y1358" s="344">
        <f t="shared" ref="Y1358" si="938">+Y1353+Y1357</f>
        <v>0</v>
      </c>
      <c r="Z1358" s="344">
        <f t="shared" ref="Z1358" si="939">+Z1353+Z1357</f>
        <v>0</v>
      </c>
      <c r="AA1358" s="344">
        <f t="shared" ref="AA1358" si="940">+AA1353+AA1357</f>
        <v>0</v>
      </c>
      <c r="AB1358" s="344">
        <f t="shared" ref="AB1358" si="941">+AB1353+AB1357</f>
        <v>0</v>
      </c>
      <c r="AC1358" s="344">
        <f t="shared" ref="AC1358" si="942">+AC1353+AC1357</f>
        <v>0</v>
      </c>
      <c r="AD1358" s="344">
        <f t="shared" ref="AD1358" si="943">+AD1353+AD1357</f>
        <v>0</v>
      </c>
      <c r="AE1358" s="344">
        <f t="shared" ref="AE1358" si="944">+AE1353+AE1357</f>
        <v>0</v>
      </c>
      <c r="AF1358" s="344">
        <f t="shared" ref="AF1358" si="945">+AF1353+AF1357</f>
        <v>0</v>
      </c>
      <c r="AG1358" s="344">
        <f t="shared" ref="AG1358" si="946">+AG1353+AG1357</f>
        <v>0</v>
      </c>
      <c r="AH1358" s="344">
        <f t="shared" ref="AH1358" si="947">+AH1353+AH1357</f>
        <v>0</v>
      </c>
      <c r="AI1358" s="344">
        <f t="shared" ref="AI1358" si="948">+AI1353+AI1357</f>
        <v>0</v>
      </c>
      <c r="AJ1358" s="344">
        <f t="shared" ref="AJ1358" si="949">+AJ1353+AJ1357</f>
        <v>0</v>
      </c>
      <c r="AK1358" s="344">
        <f t="shared" ref="AK1358" si="950">+AK1353+AK1357</f>
        <v>0</v>
      </c>
      <c r="AL1358" s="344">
        <f t="shared" ref="AL1358" si="951">+AL1353+AL1357</f>
        <v>0</v>
      </c>
      <c r="AM1358" s="344">
        <f t="shared" ref="AM1358" si="952">+AM1353+AM1357</f>
        <v>0</v>
      </c>
      <c r="AN1358" s="344">
        <f t="shared" ref="AN1358" si="953">+AN1353+AN1357</f>
        <v>0</v>
      </c>
      <c r="AO1358" s="344">
        <f t="shared" ref="AO1358" si="954">+AO1353+AO1357</f>
        <v>0</v>
      </c>
      <c r="AP1358" s="344">
        <f t="shared" ref="AP1358" si="955">+AP1353+AP1357</f>
        <v>0</v>
      </c>
      <c r="AQ1358" s="344">
        <f t="shared" ref="AQ1358" si="956">+AQ1353+AQ1357</f>
        <v>0</v>
      </c>
      <c r="AR1358" s="344">
        <f t="shared" ref="AR1358" si="957">+AR1353+AR1357</f>
        <v>0</v>
      </c>
    </row>
    <row r="1359" spans="6:44" x14ac:dyDescent="0.25">
      <c r="H1359" s="17" t="str">
        <f t="shared" si="893"/>
        <v>DIC5</v>
      </c>
      <c r="I1359" s="24"/>
      <c r="J1359" s="24"/>
      <c r="K1359" s="359"/>
      <c r="L1359" s="230" t="s">
        <v>831</v>
      </c>
      <c r="M1359" s="21">
        <f>+SUM(M1360:M1362)</f>
        <v>1.41886919801496E-2</v>
      </c>
      <c r="N1359" s="21">
        <f t="shared" ref="N1359" si="958">+SUM(N1360:N1362)</f>
        <v>1.34077982366938E-2</v>
      </c>
      <c r="O1359" s="21">
        <f t="shared" ref="O1359" si="959">+SUM(O1360:O1362)</f>
        <v>1.2818444468047901E-2</v>
      </c>
      <c r="P1359" s="21">
        <f t="shared" ref="P1359" si="960">+SUM(P1360:P1362)</f>
        <v>1.2229090699402E-2</v>
      </c>
      <c r="Q1359" s="21">
        <f t="shared" ref="Q1359" si="961">+SUM(Q1360:Q1362)</f>
        <v>1.1639736930756201E-2</v>
      </c>
      <c r="R1359" s="21">
        <f t="shared" ref="R1359" si="962">+SUM(R1360:R1362)</f>
        <v>0</v>
      </c>
      <c r="S1359" s="21">
        <f t="shared" ref="S1359" si="963">+SUM(S1360:S1362)</f>
        <v>0</v>
      </c>
      <c r="T1359" s="21">
        <f t="shared" ref="T1359" si="964">+SUM(T1360:T1362)</f>
        <v>0</v>
      </c>
      <c r="U1359" s="21">
        <f t="shared" ref="U1359" si="965">+SUM(U1360:U1362)</f>
        <v>0</v>
      </c>
      <c r="V1359" s="21">
        <f t="shared" ref="V1359" si="966">+SUM(V1360:V1362)</f>
        <v>0</v>
      </c>
      <c r="W1359" s="21">
        <f t="shared" ref="W1359" si="967">+SUM(W1360:W1362)</f>
        <v>0</v>
      </c>
      <c r="X1359" s="21">
        <f t="shared" ref="X1359" si="968">+SUM(X1360:X1362)</f>
        <v>0</v>
      </c>
      <c r="Y1359" s="21">
        <f t="shared" ref="Y1359" si="969">+SUM(Y1360:Y1362)</f>
        <v>0</v>
      </c>
      <c r="Z1359" s="21">
        <f t="shared" ref="Z1359" si="970">+SUM(Z1360:Z1362)</f>
        <v>0</v>
      </c>
      <c r="AA1359" s="21">
        <f t="shared" ref="AA1359" si="971">+SUM(AA1360:AA1362)</f>
        <v>0</v>
      </c>
      <c r="AB1359" s="21">
        <f t="shared" ref="AB1359" si="972">+SUM(AB1360:AB1362)</f>
        <v>0</v>
      </c>
      <c r="AC1359" s="21">
        <f t="shared" ref="AC1359" si="973">+SUM(AC1360:AC1362)</f>
        <v>0</v>
      </c>
      <c r="AD1359" s="21">
        <f t="shared" ref="AD1359" si="974">+SUM(AD1360:AD1362)</f>
        <v>0</v>
      </c>
      <c r="AE1359" s="21">
        <f t="shared" ref="AE1359" si="975">+SUM(AE1360:AE1362)</f>
        <v>0</v>
      </c>
      <c r="AF1359" s="21">
        <f t="shared" ref="AF1359" si="976">+SUM(AF1360:AF1362)</f>
        <v>0</v>
      </c>
      <c r="AG1359" s="21">
        <f t="shared" ref="AG1359" si="977">+SUM(AG1360:AG1362)</f>
        <v>0</v>
      </c>
      <c r="AH1359" s="21">
        <f t="shared" ref="AH1359" si="978">+SUM(AH1360:AH1362)</f>
        <v>0</v>
      </c>
      <c r="AI1359" s="21">
        <f t="shared" ref="AI1359" si="979">+SUM(AI1360:AI1362)</f>
        <v>0</v>
      </c>
      <c r="AJ1359" s="21">
        <f t="shared" ref="AJ1359" si="980">+SUM(AJ1360:AJ1362)</f>
        <v>0</v>
      </c>
      <c r="AK1359" s="21">
        <f t="shared" ref="AK1359" si="981">+SUM(AK1360:AK1362)</f>
        <v>0</v>
      </c>
      <c r="AL1359" s="21">
        <f t="shared" ref="AL1359" si="982">+SUM(AL1360:AL1362)</f>
        <v>0</v>
      </c>
      <c r="AM1359" s="21">
        <f t="shared" ref="AM1359" si="983">+SUM(AM1360:AM1362)</f>
        <v>0</v>
      </c>
      <c r="AN1359" s="21">
        <f t="shared" ref="AN1359" si="984">+SUM(AN1360:AN1362)</f>
        <v>0</v>
      </c>
      <c r="AO1359" s="21">
        <f t="shared" ref="AO1359" si="985">+SUM(AO1360:AO1362)</f>
        <v>0</v>
      </c>
      <c r="AP1359" s="21">
        <f t="shared" ref="AP1359" si="986">+SUM(AP1360:AP1362)</f>
        <v>0</v>
      </c>
      <c r="AQ1359" s="21">
        <f t="shared" ref="AQ1359" si="987">+SUM(AQ1360:AQ1362)</f>
        <v>0</v>
      </c>
      <c r="AR1359" s="21">
        <f t="shared" ref="AR1359" si="988">+SUM(AR1360:AR1362)</f>
        <v>0</v>
      </c>
    </row>
    <row r="1360" spans="6:44" x14ac:dyDescent="0.25">
      <c r="H1360" s="17" t="str">
        <f t="shared" si="893"/>
        <v>DIC5</v>
      </c>
      <c r="I1360" s="24"/>
      <c r="J1360" s="24" t="s">
        <v>80</v>
      </c>
      <c r="K1360" s="359" t="s">
        <v>450</v>
      </c>
      <c r="L1360" s="316" t="s">
        <v>750</v>
      </c>
      <c r="M1360" s="21">
        <f>+SUMIFS(Resultados_Dic3!H$3:H$99980,Resultados_Dic3!$F$3:$F$99980,Produccion_UO!$K1360,Resultados_Dic3!$D$3:$D$99980,Produccion_UO!$K$1485,Resultados_Dic3!$E$3:$E$99980,Produccion_UO!$J1360,Resultados_Dic3!$A$3:$A$99980,Produccion_UO!$H1360)*$J$1223</f>
        <v>0</v>
      </c>
      <c r="N1360" s="21">
        <f>+SUMIFS(Resultados_Dic3!I$3:I$99980,Resultados_Dic3!$F$3:$F$99980,Produccion_UO!$K1360,Resultados_Dic3!$D$3:$D$99980,Produccion_UO!$K$1485,Resultados_Dic3!$E$3:$E$99980,Produccion_UO!$J1360,Resultados_Dic3!$A$3:$A$99980,Produccion_UO!$H1360)*$J$1223</f>
        <v>0</v>
      </c>
      <c r="O1360" s="21">
        <f>+SUMIFS(Resultados_Dic3!J$3:J$99980,Resultados_Dic3!$F$3:$F$99980,Produccion_UO!$K1360,Resultados_Dic3!$D$3:$D$99980,Produccion_UO!$K$1485,Resultados_Dic3!$E$3:$E$99980,Produccion_UO!$J1360,Resultados_Dic3!$A$3:$A$99980,Produccion_UO!$H1360)*$J$1223</f>
        <v>0</v>
      </c>
      <c r="P1360" s="21">
        <f>+SUMIFS(Resultados_Dic3!K$3:K$99980,Resultados_Dic3!$F$3:$F$99980,Produccion_UO!$K1360,Resultados_Dic3!$D$3:$D$99980,Produccion_UO!$K$1485,Resultados_Dic3!$E$3:$E$99980,Produccion_UO!$J1360,Resultados_Dic3!$A$3:$A$99980,Produccion_UO!$H1360)*$J$1223</f>
        <v>0</v>
      </c>
      <c r="Q1360" s="21">
        <f>+SUMIFS(Resultados_Dic3!L$3:L$99980,Resultados_Dic3!$F$3:$F$99980,Produccion_UO!$K1360,Resultados_Dic3!$D$3:$D$99980,Produccion_UO!$K$1485,Resultados_Dic3!$E$3:$E$99980,Produccion_UO!$J1360,Resultados_Dic3!$A$3:$A$99980,Produccion_UO!$H1360)*$J$1223</f>
        <v>0</v>
      </c>
      <c r="R1360" s="21">
        <f>+SUMIFS(Resultados_Dic3!M$3:M$99980,Resultados_Dic3!$F$3:$F$99980,Produccion_UO!$K1360,Resultados_Dic3!$D$3:$D$99980,Produccion_UO!$K$1485,Resultados_Dic3!$E$3:$E$99980,Produccion_UO!$J1360,Resultados_Dic3!$A$3:$A$99980,Produccion_UO!$H1360)*$J$1223</f>
        <v>0</v>
      </c>
      <c r="S1360" s="21">
        <f>+SUMIFS(Resultados_Dic3!N$3:N$99980,Resultados_Dic3!$F$3:$F$99980,Produccion_UO!$K1360,Resultados_Dic3!$D$3:$D$99980,Produccion_UO!$K$1485,Resultados_Dic3!$E$3:$E$99980,Produccion_UO!$J1360,Resultados_Dic3!$A$3:$A$99980,Produccion_UO!$H1360)*$J$1223</f>
        <v>0</v>
      </c>
      <c r="T1360" s="21">
        <f>+SUMIFS(Resultados_Dic3!O$3:O$99980,Resultados_Dic3!$F$3:$F$99980,Produccion_UO!$K1360,Resultados_Dic3!$D$3:$D$99980,Produccion_UO!$K$1485,Resultados_Dic3!$E$3:$E$99980,Produccion_UO!$J1360,Resultados_Dic3!$A$3:$A$99980,Produccion_UO!$H1360)*$J$1223</f>
        <v>0</v>
      </c>
      <c r="U1360" s="21">
        <f>+SUMIFS(Resultados_Dic3!P$3:P$99980,Resultados_Dic3!$F$3:$F$99980,Produccion_UO!$K1360,Resultados_Dic3!$D$3:$D$99980,Produccion_UO!$K$1485,Resultados_Dic3!$E$3:$E$99980,Produccion_UO!$J1360,Resultados_Dic3!$A$3:$A$99980,Produccion_UO!$H1360)*$J$1223</f>
        <v>0</v>
      </c>
      <c r="V1360" s="21">
        <f>+SUMIFS(Resultados_Dic3!Q$3:Q$99980,Resultados_Dic3!$F$3:$F$99980,Produccion_UO!$K1360,Resultados_Dic3!$D$3:$D$99980,Produccion_UO!$K$1485,Resultados_Dic3!$E$3:$E$99980,Produccion_UO!$J1360,Resultados_Dic3!$A$3:$A$99980,Produccion_UO!$H1360)*$J$1223</f>
        <v>0</v>
      </c>
      <c r="W1360" s="21">
        <f>+SUMIFS(Resultados_Dic3!R$3:R$99980,Resultados_Dic3!$F$3:$F$99980,Produccion_UO!$K1360,Resultados_Dic3!$D$3:$D$99980,Produccion_UO!$K$1485,Resultados_Dic3!$E$3:$E$99980,Produccion_UO!$J1360,Resultados_Dic3!$A$3:$A$99980,Produccion_UO!$H1360)*$J$1223</f>
        <v>0</v>
      </c>
      <c r="X1360" s="21">
        <f>+SUMIFS(Resultados_Dic3!S$3:S$99980,Resultados_Dic3!$F$3:$F$99980,Produccion_UO!$K1360,Resultados_Dic3!$D$3:$D$99980,Produccion_UO!$K$1485,Resultados_Dic3!$E$3:$E$99980,Produccion_UO!$J1360,Resultados_Dic3!$A$3:$A$99980,Produccion_UO!$H1360)*$J$1223</f>
        <v>0</v>
      </c>
      <c r="Y1360" s="21">
        <f>+SUMIFS(Resultados_Dic3!T$3:T$99980,Resultados_Dic3!$F$3:$F$99980,Produccion_UO!$K1360,Resultados_Dic3!$D$3:$D$99980,Produccion_UO!$K$1485,Resultados_Dic3!$E$3:$E$99980,Produccion_UO!$J1360,Resultados_Dic3!$A$3:$A$99980,Produccion_UO!$H1360)*$J$1223</f>
        <v>0</v>
      </c>
      <c r="Z1360" s="21">
        <f>+SUMIFS(Resultados_Dic3!U$3:U$99980,Resultados_Dic3!$F$3:$F$99980,Produccion_UO!$K1360,Resultados_Dic3!$D$3:$D$99980,Produccion_UO!$K$1485,Resultados_Dic3!$E$3:$E$99980,Produccion_UO!$J1360,Resultados_Dic3!$A$3:$A$99980,Produccion_UO!$H1360)*$J$1223</f>
        <v>0</v>
      </c>
      <c r="AA1360" s="21">
        <f>+SUMIFS(Resultados_Dic3!V$3:V$99980,Resultados_Dic3!$F$3:$F$99980,Produccion_UO!$K1360,Resultados_Dic3!$D$3:$D$99980,Produccion_UO!$K$1485,Resultados_Dic3!$E$3:$E$99980,Produccion_UO!$J1360,Resultados_Dic3!$A$3:$A$99980,Produccion_UO!$H1360)*$J$1223</f>
        <v>0</v>
      </c>
      <c r="AB1360" s="21">
        <f>+SUMIFS(Resultados_Dic3!W$3:W$99980,Resultados_Dic3!$F$3:$F$99980,Produccion_UO!$K1360,Resultados_Dic3!$D$3:$D$99980,Produccion_UO!$K$1485,Resultados_Dic3!$E$3:$E$99980,Produccion_UO!$J1360,Resultados_Dic3!$A$3:$A$99980,Produccion_UO!$H1360)*$J$1223</f>
        <v>0</v>
      </c>
      <c r="AC1360" s="21">
        <f>+SUMIFS(Resultados_Dic3!X$3:X$99980,Resultados_Dic3!$F$3:$F$99980,Produccion_UO!$K1360,Resultados_Dic3!$D$3:$D$99980,Produccion_UO!$K$1485,Resultados_Dic3!$E$3:$E$99980,Produccion_UO!$J1360,Resultados_Dic3!$A$3:$A$99980,Produccion_UO!$H1360)*$J$1223</f>
        <v>0</v>
      </c>
      <c r="AD1360" s="21">
        <f>+SUMIFS(Resultados_Dic3!Y$3:Y$99980,Resultados_Dic3!$F$3:$F$99980,Produccion_UO!$K1360,Resultados_Dic3!$D$3:$D$99980,Produccion_UO!$K$1485,Resultados_Dic3!$E$3:$E$99980,Produccion_UO!$J1360,Resultados_Dic3!$A$3:$A$99980,Produccion_UO!$H1360)*$J$1223</f>
        <v>0</v>
      </c>
      <c r="AE1360" s="21">
        <f>+SUMIFS(Resultados_Dic3!Z$3:Z$99980,Resultados_Dic3!$F$3:$F$99980,Produccion_UO!$K1360,Resultados_Dic3!$D$3:$D$99980,Produccion_UO!$K$1485,Resultados_Dic3!$E$3:$E$99980,Produccion_UO!$J1360,Resultados_Dic3!$A$3:$A$99980,Produccion_UO!$H1360)*$J$1223</f>
        <v>0</v>
      </c>
      <c r="AF1360" s="21">
        <f>+SUMIFS(Resultados_Dic3!AA$3:AA$99980,Resultados_Dic3!$F$3:$F$99980,Produccion_UO!$K1360,Resultados_Dic3!$D$3:$D$99980,Produccion_UO!$K$1485,Resultados_Dic3!$E$3:$E$99980,Produccion_UO!$J1360,Resultados_Dic3!$A$3:$A$99980,Produccion_UO!$H1360)*$J$1223</f>
        <v>0</v>
      </c>
      <c r="AG1360" s="21">
        <f>+SUMIFS(Resultados_Dic3!AB$3:AB$99980,Resultados_Dic3!$F$3:$F$99980,Produccion_UO!$K1360,Resultados_Dic3!$D$3:$D$99980,Produccion_UO!$K$1485,Resultados_Dic3!$E$3:$E$99980,Produccion_UO!$J1360,Resultados_Dic3!$A$3:$A$99980,Produccion_UO!$H1360)*$J$1223</f>
        <v>0</v>
      </c>
      <c r="AH1360" s="21">
        <f>+SUMIFS(Resultados_Dic3!AC$3:AC$99980,Resultados_Dic3!$F$3:$F$99980,Produccion_UO!$K1360,Resultados_Dic3!$D$3:$D$99980,Produccion_UO!$K$1485,Resultados_Dic3!$E$3:$E$99980,Produccion_UO!$J1360,Resultados_Dic3!$A$3:$A$99980,Produccion_UO!$H1360)*$J$1223</f>
        <v>0</v>
      </c>
      <c r="AI1360" s="21">
        <f>+SUMIFS(Resultados_Dic3!AD$3:AD$99980,Resultados_Dic3!$F$3:$F$99980,Produccion_UO!$K1360,Resultados_Dic3!$D$3:$D$99980,Produccion_UO!$K$1485,Resultados_Dic3!$E$3:$E$99980,Produccion_UO!$J1360,Resultados_Dic3!$A$3:$A$99980,Produccion_UO!$H1360)*$J$1223</f>
        <v>0</v>
      </c>
      <c r="AJ1360" s="21">
        <f>+SUMIFS(Resultados_Dic3!AE$3:AE$99980,Resultados_Dic3!$F$3:$F$99980,Produccion_UO!$K1360,Resultados_Dic3!$D$3:$D$99980,Produccion_UO!$K$1485,Resultados_Dic3!$E$3:$E$99980,Produccion_UO!$J1360,Resultados_Dic3!$A$3:$A$99980,Produccion_UO!$H1360)*$J$1223</f>
        <v>0</v>
      </c>
      <c r="AK1360" s="21">
        <f>+SUMIFS(Resultados_Dic3!AF$3:AF$99980,Resultados_Dic3!$F$3:$F$99980,Produccion_UO!$K1360,Resultados_Dic3!$D$3:$D$99980,Produccion_UO!$K$1485,Resultados_Dic3!$E$3:$E$99980,Produccion_UO!$J1360,Resultados_Dic3!$A$3:$A$99980,Produccion_UO!$H1360)*$J$1223</f>
        <v>0</v>
      </c>
      <c r="AL1360" s="21">
        <f>+SUMIFS(Resultados_Dic3!AG$3:AG$99980,Resultados_Dic3!$F$3:$F$99980,Produccion_UO!$K1360,Resultados_Dic3!$D$3:$D$99980,Produccion_UO!$K$1485,Resultados_Dic3!$E$3:$E$99980,Produccion_UO!$J1360,Resultados_Dic3!$A$3:$A$99980,Produccion_UO!$H1360)*$J$1223</f>
        <v>0</v>
      </c>
      <c r="AM1360" s="21">
        <f>+SUMIFS(Resultados_Dic3!AH$3:AH$99980,Resultados_Dic3!$F$3:$F$99980,Produccion_UO!$K1360,Resultados_Dic3!$D$3:$D$99980,Produccion_UO!$K$1485,Resultados_Dic3!$E$3:$E$99980,Produccion_UO!$J1360,Resultados_Dic3!$A$3:$A$99980,Produccion_UO!$H1360)*$J$1223</f>
        <v>0</v>
      </c>
      <c r="AN1360" s="21">
        <f>+SUMIFS(Resultados_Dic3!AI$3:AI$99980,Resultados_Dic3!$F$3:$F$99980,Produccion_UO!$K1360,Resultados_Dic3!$D$3:$D$99980,Produccion_UO!$K$1485,Resultados_Dic3!$E$3:$E$99980,Produccion_UO!$J1360,Resultados_Dic3!$A$3:$A$99980,Produccion_UO!$H1360)*$J$1223</f>
        <v>0</v>
      </c>
      <c r="AO1360" s="21">
        <f>+SUMIFS(Resultados_Dic3!AJ$3:AJ$99980,Resultados_Dic3!$F$3:$F$99980,Produccion_UO!$K1360,Resultados_Dic3!$D$3:$D$99980,Produccion_UO!$K$1485,Resultados_Dic3!$E$3:$E$99980,Produccion_UO!$J1360,Resultados_Dic3!$A$3:$A$99980,Produccion_UO!$H1360)*$J$1223</f>
        <v>0</v>
      </c>
      <c r="AP1360" s="21">
        <f>+SUMIFS(Resultados_Dic3!AK$3:AK$99980,Resultados_Dic3!$F$3:$F$99980,Produccion_UO!$K1360,Resultados_Dic3!$D$3:$D$99980,Produccion_UO!$K$1485,Resultados_Dic3!$E$3:$E$99980,Produccion_UO!$J1360,Resultados_Dic3!$A$3:$A$99980,Produccion_UO!$H1360)*$J$1223</f>
        <v>0</v>
      </c>
      <c r="AQ1360" s="21">
        <f>+SUMIFS(Resultados_Dic3!AL$3:AL$99980,Resultados_Dic3!$F$3:$F$99980,Produccion_UO!$K1360,Resultados_Dic3!$D$3:$D$99980,Produccion_UO!$K$1485,Resultados_Dic3!$E$3:$E$99980,Produccion_UO!$J1360,Resultados_Dic3!$A$3:$A$99980,Produccion_UO!$H1360)*$J$1223</f>
        <v>0</v>
      </c>
      <c r="AR1360" s="21">
        <f>+SUMIFS(Resultados_Dic3!AM$3:AM$99980,Resultados_Dic3!$F$3:$F$99980,Produccion_UO!$K1360,Resultados_Dic3!$D$3:$D$99980,Produccion_UO!$K$1485,Resultados_Dic3!$E$3:$E$99980,Produccion_UO!$J1360,Resultados_Dic3!$A$3:$A$99980,Produccion_UO!$H1360)*$J$1223</f>
        <v>0</v>
      </c>
    </row>
    <row r="1361" spans="6:44" x14ac:dyDescent="0.25">
      <c r="H1361" s="17" t="str">
        <f t="shared" si="893"/>
        <v>DIC5</v>
      </c>
      <c r="I1361" s="24"/>
      <c r="J1361" s="24" t="s">
        <v>80</v>
      </c>
      <c r="K1361" s="359" t="s">
        <v>281</v>
      </c>
      <c r="L1361" s="316" t="s">
        <v>746</v>
      </c>
      <c r="M1361" s="21">
        <f>+SUMIFS(Resultados_Dic3!H$3:H$99980,Resultados_Dic3!$F$3:$F$99980,Produccion_UO!$K1361,Resultados_Dic3!$D$3:$D$99980,Produccion_UO!$K$1485,Resultados_Dic3!$E$3:$E$99980,Produccion_UO!$J1361,Resultados_Dic3!$A$3:$A$99980,Produccion_UO!$H1361)*$J$1223</f>
        <v>0</v>
      </c>
      <c r="N1361" s="21">
        <f>+SUMIFS(Resultados_Dic3!I$3:I$99980,Resultados_Dic3!$F$3:$F$99980,Produccion_UO!$K1361,Resultados_Dic3!$D$3:$D$99980,Produccion_UO!$K$1485,Resultados_Dic3!$E$3:$E$99980,Produccion_UO!$J1361,Resultados_Dic3!$A$3:$A$99980,Produccion_UO!$H1361)*$J$1223</f>
        <v>0</v>
      </c>
      <c r="O1361" s="21">
        <f>+SUMIFS(Resultados_Dic3!J$3:J$99980,Resultados_Dic3!$F$3:$F$99980,Produccion_UO!$K1361,Resultados_Dic3!$D$3:$D$99980,Produccion_UO!$K$1485,Resultados_Dic3!$E$3:$E$99980,Produccion_UO!$J1361,Resultados_Dic3!$A$3:$A$99980,Produccion_UO!$H1361)*$J$1223</f>
        <v>0</v>
      </c>
      <c r="P1361" s="21">
        <f>+SUMIFS(Resultados_Dic3!K$3:K$99980,Resultados_Dic3!$F$3:$F$99980,Produccion_UO!$K1361,Resultados_Dic3!$D$3:$D$99980,Produccion_UO!$K$1485,Resultados_Dic3!$E$3:$E$99980,Produccion_UO!$J1361,Resultados_Dic3!$A$3:$A$99980,Produccion_UO!$H1361)*$J$1223</f>
        <v>0</v>
      </c>
      <c r="Q1361" s="21">
        <f>+SUMIFS(Resultados_Dic3!L$3:L$99980,Resultados_Dic3!$F$3:$F$99980,Produccion_UO!$K1361,Resultados_Dic3!$D$3:$D$99980,Produccion_UO!$K$1485,Resultados_Dic3!$E$3:$E$99980,Produccion_UO!$J1361,Resultados_Dic3!$A$3:$A$99980,Produccion_UO!$H1361)*$J$1223</f>
        <v>0</v>
      </c>
      <c r="R1361" s="21">
        <f>+SUMIFS(Resultados_Dic3!M$3:M$99980,Resultados_Dic3!$F$3:$F$99980,Produccion_UO!$K1361,Resultados_Dic3!$D$3:$D$99980,Produccion_UO!$K$1485,Resultados_Dic3!$E$3:$E$99980,Produccion_UO!$J1361,Resultados_Dic3!$A$3:$A$99980,Produccion_UO!$H1361)*$J$1223</f>
        <v>0</v>
      </c>
      <c r="S1361" s="21">
        <f>+SUMIFS(Resultados_Dic3!N$3:N$99980,Resultados_Dic3!$F$3:$F$99980,Produccion_UO!$K1361,Resultados_Dic3!$D$3:$D$99980,Produccion_UO!$K$1485,Resultados_Dic3!$E$3:$E$99980,Produccion_UO!$J1361,Resultados_Dic3!$A$3:$A$99980,Produccion_UO!$H1361)*$J$1223</f>
        <v>0</v>
      </c>
      <c r="T1361" s="21">
        <f>+SUMIFS(Resultados_Dic3!O$3:O$99980,Resultados_Dic3!$F$3:$F$99980,Produccion_UO!$K1361,Resultados_Dic3!$D$3:$D$99980,Produccion_UO!$K$1485,Resultados_Dic3!$E$3:$E$99980,Produccion_UO!$J1361,Resultados_Dic3!$A$3:$A$99980,Produccion_UO!$H1361)*$J$1223</f>
        <v>0</v>
      </c>
      <c r="U1361" s="21">
        <f>+SUMIFS(Resultados_Dic3!P$3:P$99980,Resultados_Dic3!$F$3:$F$99980,Produccion_UO!$K1361,Resultados_Dic3!$D$3:$D$99980,Produccion_UO!$K$1485,Resultados_Dic3!$E$3:$E$99980,Produccion_UO!$J1361,Resultados_Dic3!$A$3:$A$99980,Produccion_UO!$H1361)*$J$1223</f>
        <v>0</v>
      </c>
      <c r="V1361" s="21">
        <f>+SUMIFS(Resultados_Dic3!Q$3:Q$99980,Resultados_Dic3!$F$3:$F$99980,Produccion_UO!$K1361,Resultados_Dic3!$D$3:$D$99980,Produccion_UO!$K$1485,Resultados_Dic3!$E$3:$E$99980,Produccion_UO!$J1361,Resultados_Dic3!$A$3:$A$99980,Produccion_UO!$H1361)*$J$1223</f>
        <v>0</v>
      </c>
      <c r="W1361" s="21">
        <f>+SUMIFS(Resultados_Dic3!R$3:R$99980,Resultados_Dic3!$F$3:$F$99980,Produccion_UO!$K1361,Resultados_Dic3!$D$3:$D$99980,Produccion_UO!$K$1485,Resultados_Dic3!$E$3:$E$99980,Produccion_UO!$J1361,Resultados_Dic3!$A$3:$A$99980,Produccion_UO!$H1361)*$J$1223</f>
        <v>0</v>
      </c>
      <c r="X1361" s="21">
        <f>+SUMIFS(Resultados_Dic3!S$3:S$99980,Resultados_Dic3!$F$3:$F$99980,Produccion_UO!$K1361,Resultados_Dic3!$D$3:$D$99980,Produccion_UO!$K$1485,Resultados_Dic3!$E$3:$E$99980,Produccion_UO!$J1361,Resultados_Dic3!$A$3:$A$99980,Produccion_UO!$H1361)*$J$1223</f>
        <v>0</v>
      </c>
      <c r="Y1361" s="21">
        <f>+SUMIFS(Resultados_Dic3!T$3:T$99980,Resultados_Dic3!$F$3:$F$99980,Produccion_UO!$K1361,Resultados_Dic3!$D$3:$D$99980,Produccion_UO!$K$1485,Resultados_Dic3!$E$3:$E$99980,Produccion_UO!$J1361,Resultados_Dic3!$A$3:$A$99980,Produccion_UO!$H1361)*$J$1223</f>
        <v>0</v>
      </c>
      <c r="Z1361" s="21">
        <f>+SUMIFS(Resultados_Dic3!U$3:U$99980,Resultados_Dic3!$F$3:$F$99980,Produccion_UO!$K1361,Resultados_Dic3!$D$3:$D$99980,Produccion_UO!$K$1485,Resultados_Dic3!$E$3:$E$99980,Produccion_UO!$J1361,Resultados_Dic3!$A$3:$A$99980,Produccion_UO!$H1361)*$J$1223</f>
        <v>0</v>
      </c>
      <c r="AA1361" s="21">
        <f>+SUMIFS(Resultados_Dic3!V$3:V$99980,Resultados_Dic3!$F$3:$F$99980,Produccion_UO!$K1361,Resultados_Dic3!$D$3:$D$99980,Produccion_UO!$K$1485,Resultados_Dic3!$E$3:$E$99980,Produccion_UO!$J1361,Resultados_Dic3!$A$3:$A$99980,Produccion_UO!$H1361)*$J$1223</f>
        <v>0</v>
      </c>
      <c r="AB1361" s="21">
        <f>+SUMIFS(Resultados_Dic3!W$3:W$99980,Resultados_Dic3!$F$3:$F$99980,Produccion_UO!$K1361,Resultados_Dic3!$D$3:$D$99980,Produccion_UO!$K$1485,Resultados_Dic3!$E$3:$E$99980,Produccion_UO!$J1361,Resultados_Dic3!$A$3:$A$99980,Produccion_UO!$H1361)*$J$1223</f>
        <v>0</v>
      </c>
      <c r="AC1361" s="21">
        <f>+SUMIFS(Resultados_Dic3!X$3:X$99980,Resultados_Dic3!$F$3:$F$99980,Produccion_UO!$K1361,Resultados_Dic3!$D$3:$D$99980,Produccion_UO!$K$1485,Resultados_Dic3!$E$3:$E$99980,Produccion_UO!$J1361,Resultados_Dic3!$A$3:$A$99980,Produccion_UO!$H1361)*$J$1223</f>
        <v>0</v>
      </c>
      <c r="AD1361" s="21">
        <f>+SUMIFS(Resultados_Dic3!Y$3:Y$99980,Resultados_Dic3!$F$3:$F$99980,Produccion_UO!$K1361,Resultados_Dic3!$D$3:$D$99980,Produccion_UO!$K$1485,Resultados_Dic3!$E$3:$E$99980,Produccion_UO!$J1361,Resultados_Dic3!$A$3:$A$99980,Produccion_UO!$H1361)*$J$1223</f>
        <v>0</v>
      </c>
      <c r="AE1361" s="21">
        <f>+SUMIFS(Resultados_Dic3!Z$3:Z$99980,Resultados_Dic3!$F$3:$F$99980,Produccion_UO!$K1361,Resultados_Dic3!$D$3:$D$99980,Produccion_UO!$K$1485,Resultados_Dic3!$E$3:$E$99980,Produccion_UO!$J1361,Resultados_Dic3!$A$3:$A$99980,Produccion_UO!$H1361)*$J$1223</f>
        <v>0</v>
      </c>
      <c r="AF1361" s="21">
        <f>+SUMIFS(Resultados_Dic3!AA$3:AA$99980,Resultados_Dic3!$F$3:$F$99980,Produccion_UO!$K1361,Resultados_Dic3!$D$3:$D$99980,Produccion_UO!$K$1485,Resultados_Dic3!$E$3:$E$99980,Produccion_UO!$J1361,Resultados_Dic3!$A$3:$A$99980,Produccion_UO!$H1361)*$J$1223</f>
        <v>0</v>
      </c>
      <c r="AG1361" s="21">
        <f>+SUMIFS(Resultados_Dic3!AB$3:AB$99980,Resultados_Dic3!$F$3:$F$99980,Produccion_UO!$K1361,Resultados_Dic3!$D$3:$D$99980,Produccion_UO!$K$1485,Resultados_Dic3!$E$3:$E$99980,Produccion_UO!$J1361,Resultados_Dic3!$A$3:$A$99980,Produccion_UO!$H1361)*$J$1223</f>
        <v>0</v>
      </c>
      <c r="AH1361" s="21">
        <f>+SUMIFS(Resultados_Dic3!AC$3:AC$99980,Resultados_Dic3!$F$3:$F$99980,Produccion_UO!$K1361,Resultados_Dic3!$D$3:$D$99980,Produccion_UO!$K$1485,Resultados_Dic3!$E$3:$E$99980,Produccion_UO!$J1361,Resultados_Dic3!$A$3:$A$99980,Produccion_UO!$H1361)*$J$1223</f>
        <v>0</v>
      </c>
      <c r="AI1361" s="21">
        <f>+SUMIFS(Resultados_Dic3!AD$3:AD$99980,Resultados_Dic3!$F$3:$F$99980,Produccion_UO!$K1361,Resultados_Dic3!$D$3:$D$99980,Produccion_UO!$K$1485,Resultados_Dic3!$E$3:$E$99980,Produccion_UO!$J1361,Resultados_Dic3!$A$3:$A$99980,Produccion_UO!$H1361)*$J$1223</f>
        <v>0</v>
      </c>
      <c r="AJ1361" s="21">
        <f>+SUMIFS(Resultados_Dic3!AE$3:AE$99980,Resultados_Dic3!$F$3:$F$99980,Produccion_UO!$K1361,Resultados_Dic3!$D$3:$D$99980,Produccion_UO!$K$1485,Resultados_Dic3!$E$3:$E$99980,Produccion_UO!$J1361,Resultados_Dic3!$A$3:$A$99980,Produccion_UO!$H1361)*$J$1223</f>
        <v>0</v>
      </c>
      <c r="AK1361" s="21">
        <f>+SUMIFS(Resultados_Dic3!AF$3:AF$99980,Resultados_Dic3!$F$3:$F$99980,Produccion_UO!$K1361,Resultados_Dic3!$D$3:$D$99980,Produccion_UO!$K$1485,Resultados_Dic3!$E$3:$E$99980,Produccion_UO!$J1361,Resultados_Dic3!$A$3:$A$99980,Produccion_UO!$H1361)*$J$1223</f>
        <v>0</v>
      </c>
      <c r="AL1361" s="21">
        <f>+SUMIFS(Resultados_Dic3!AG$3:AG$99980,Resultados_Dic3!$F$3:$F$99980,Produccion_UO!$K1361,Resultados_Dic3!$D$3:$D$99980,Produccion_UO!$K$1485,Resultados_Dic3!$E$3:$E$99980,Produccion_UO!$J1361,Resultados_Dic3!$A$3:$A$99980,Produccion_UO!$H1361)*$J$1223</f>
        <v>0</v>
      </c>
      <c r="AM1361" s="21">
        <f>+SUMIFS(Resultados_Dic3!AH$3:AH$99980,Resultados_Dic3!$F$3:$F$99980,Produccion_UO!$K1361,Resultados_Dic3!$D$3:$D$99980,Produccion_UO!$K$1485,Resultados_Dic3!$E$3:$E$99980,Produccion_UO!$J1361,Resultados_Dic3!$A$3:$A$99980,Produccion_UO!$H1361)*$J$1223</f>
        <v>0</v>
      </c>
      <c r="AN1361" s="21">
        <f>+SUMIFS(Resultados_Dic3!AI$3:AI$99980,Resultados_Dic3!$F$3:$F$99980,Produccion_UO!$K1361,Resultados_Dic3!$D$3:$D$99980,Produccion_UO!$K$1485,Resultados_Dic3!$E$3:$E$99980,Produccion_UO!$J1361,Resultados_Dic3!$A$3:$A$99980,Produccion_UO!$H1361)*$J$1223</f>
        <v>0</v>
      </c>
      <c r="AO1361" s="21">
        <f>+SUMIFS(Resultados_Dic3!AJ$3:AJ$99980,Resultados_Dic3!$F$3:$F$99980,Produccion_UO!$K1361,Resultados_Dic3!$D$3:$D$99980,Produccion_UO!$K$1485,Resultados_Dic3!$E$3:$E$99980,Produccion_UO!$J1361,Resultados_Dic3!$A$3:$A$99980,Produccion_UO!$H1361)*$J$1223</f>
        <v>0</v>
      </c>
      <c r="AP1361" s="21">
        <f>+SUMIFS(Resultados_Dic3!AK$3:AK$99980,Resultados_Dic3!$F$3:$F$99980,Produccion_UO!$K1361,Resultados_Dic3!$D$3:$D$99980,Produccion_UO!$K$1485,Resultados_Dic3!$E$3:$E$99980,Produccion_UO!$J1361,Resultados_Dic3!$A$3:$A$99980,Produccion_UO!$H1361)*$J$1223</f>
        <v>0</v>
      </c>
      <c r="AQ1361" s="21">
        <f>+SUMIFS(Resultados_Dic3!AL$3:AL$99980,Resultados_Dic3!$F$3:$F$99980,Produccion_UO!$K1361,Resultados_Dic3!$D$3:$D$99980,Produccion_UO!$K$1485,Resultados_Dic3!$E$3:$E$99980,Produccion_UO!$J1361,Resultados_Dic3!$A$3:$A$99980,Produccion_UO!$H1361)*$J$1223</f>
        <v>0</v>
      </c>
      <c r="AR1361" s="21">
        <f>+SUMIFS(Resultados_Dic3!AM$3:AM$99980,Resultados_Dic3!$F$3:$F$99980,Produccion_UO!$K1361,Resultados_Dic3!$D$3:$D$99980,Produccion_UO!$K$1485,Resultados_Dic3!$E$3:$E$99980,Produccion_UO!$J1361,Resultados_Dic3!$A$3:$A$99980,Produccion_UO!$H1361)*$J$1223</f>
        <v>0</v>
      </c>
    </row>
    <row r="1362" spans="6:44" x14ac:dyDescent="0.25">
      <c r="H1362" s="17" t="str">
        <f t="shared" si="893"/>
        <v>DIC5</v>
      </c>
      <c r="I1362" s="24"/>
      <c r="J1362" s="24" t="s">
        <v>80</v>
      </c>
      <c r="K1362" s="359" t="s">
        <v>207</v>
      </c>
      <c r="L1362" s="316" t="s">
        <v>794</v>
      </c>
      <c r="M1362" s="21">
        <f>+SUMIFS(Resultados_Dic3!H$3:H$99980,Resultados_Dic3!$F$3:$F$99980,Produccion_UO!$K1362,Resultados_Dic3!$D$3:$D$99980,Produccion_UO!$K$1485,Resultados_Dic3!$E$3:$E$99980,Produccion_UO!$J1362,Resultados_Dic3!$A$3:$A$99980,Produccion_UO!$H1362)*$J$1223</f>
        <v>1.41886919801496E-2</v>
      </c>
      <c r="N1362" s="21">
        <f>+SUMIFS(Resultados_Dic3!I$3:I$99980,Resultados_Dic3!$F$3:$F$99980,Produccion_UO!$K1362,Resultados_Dic3!$D$3:$D$99980,Produccion_UO!$K$1485,Resultados_Dic3!$E$3:$E$99980,Produccion_UO!$J1362,Resultados_Dic3!$A$3:$A$99980,Produccion_UO!$H1362)*$J$1223</f>
        <v>1.34077982366938E-2</v>
      </c>
      <c r="O1362" s="21">
        <f>+SUMIFS(Resultados_Dic3!J$3:J$99980,Resultados_Dic3!$F$3:$F$99980,Produccion_UO!$K1362,Resultados_Dic3!$D$3:$D$99980,Produccion_UO!$K$1485,Resultados_Dic3!$E$3:$E$99980,Produccion_UO!$J1362,Resultados_Dic3!$A$3:$A$99980,Produccion_UO!$H1362)*$J$1223</f>
        <v>1.2818444468047901E-2</v>
      </c>
      <c r="P1362" s="21">
        <f>+SUMIFS(Resultados_Dic3!K$3:K$99980,Resultados_Dic3!$F$3:$F$99980,Produccion_UO!$K1362,Resultados_Dic3!$D$3:$D$99980,Produccion_UO!$K$1485,Resultados_Dic3!$E$3:$E$99980,Produccion_UO!$J1362,Resultados_Dic3!$A$3:$A$99980,Produccion_UO!$H1362)*$J$1223</f>
        <v>1.2229090699402E-2</v>
      </c>
      <c r="Q1362" s="21">
        <f>+SUMIFS(Resultados_Dic3!L$3:L$99980,Resultados_Dic3!$F$3:$F$99980,Produccion_UO!$K1362,Resultados_Dic3!$D$3:$D$99980,Produccion_UO!$K$1485,Resultados_Dic3!$E$3:$E$99980,Produccion_UO!$J1362,Resultados_Dic3!$A$3:$A$99980,Produccion_UO!$H1362)*$J$1223</f>
        <v>1.1639736930756201E-2</v>
      </c>
      <c r="R1362" s="21">
        <f>+SUMIFS(Resultados_Dic3!M$3:M$99980,Resultados_Dic3!$F$3:$F$99980,Produccion_UO!$K1362,Resultados_Dic3!$D$3:$D$99980,Produccion_UO!$K$1485,Resultados_Dic3!$E$3:$E$99980,Produccion_UO!$J1362,Resultados_Dic3!$A$3:$A$99980,Produccion_UO!$H1362)*$J$1223</f>
        <v>0</v>
      </c>
      <c r="S1362" s="21">
        <f>+SUMIFS(Resultados_Dic3!N$3:N$99980,Resultados_Dic3!$F$3:$F$99980,Produccion_UO!$K1362,Resultados_Dic3!$D$3:$D$99980,Produccion_UO!$K$1485,Resultados_Dic3!$E$3:$E$99980,Produccion_UO!$J1362,Resultados_Dic3!$A$3:$A$99980,Produccion_UO!$H1362)*$J$1223</f>
        <v>0</v>
      </c>
      <c r="T1362" s="21">
        <f>+SUMIFS(Resultados_Dic3!O$3:O$99980,Resultados_Dic3!$F$3:$F$99980,Produccion_UO!$K1362,Resultados_Dic3!$D$3:$D$99980,Produccion_UO!$K$1485,Resultados_Dic3!$E$3:$E$99980,Produccion_UO!$J1362,Resultados_Dic3!$A$3:$A$99980,Produccion_UO!$H1362)*$J$1223</f>
        <v>0</v>
      </c>
      <c r="U1362" s="21">
        <f>+SUMIFS(Resultados_Dic3!P$3:P$99980,Resultados_Dic3!$F$3:$F$99980,Produccion_UO!$K1362,Resultados_Dic3!$D$3:$D$99980,Produccion_UO!$K$1485,Resultados_Dic3!$E$3:$E$99980,Produccion_UO!$J1362,Resultados_Dic3!$A$3:$A$99980,Produccion_UO!$H1362)*$J$1223</f>
        <v>0</v>
      </c>
      <c r="V1362" s="21">
        <f>+SUMIFS(Resultados_Dic3!Q$3:Q$99980,Resultados_Dic3!$F$3:$F$99980,Produccion_UO!$K1362,Resultados_Dic3!$D$3:$D$99980,Produccion_UO!$K$1485,Resultados_Dic3!$E$3:$E$99980,Produccion_UO!$J1362,Resultados_Dic3!$A$3:$A$99980,Produccion_UO!$H1362)*$J$1223</f>
        <v>0</v>
      </c>
      <c r="W1362" s="21">
        <f>+SUMIFS(Resultados_Dic3!R$3:R$99980,Resultados_Dic3!$F$3:$F$99980,Produccion_UO!$K1362,Resultados_Dic3!$D$3:$D$99980,Produccion_UO!$K$1485,Resultados_Dic3!$E$3:$E$99980,Produccion_UO!$J1362,Resultados_Dic3!$A$3:$A$99980,Produccion_UO!$H1362)*$J$1223</f>
        <v>0</v>
      </c>
      <c r="X1362" s="21">
        <f>+SUMIFS(Resultados_Dic3!S$3:S$99980,Resultados_Dic3!$F$3:$F$99980,Produccion_UO!$K1362,Resultados_Dic3!$D$3:$D$99980,Produccion_UO!$K$1485,Resultados_Dic3!$E$3:$E$99980,Produccion_UO!$J1362,Resultados_Dic3!$A$3:$A$99980,Produccion_UO!$H1362)*$J$1223</f>
        <v>0</v>
      </c>
      <c r="Y1362" s="21">
        <f>+SUMIFS(Resultados_Dic3!T$3:T$99980,Resultados_Dic3!$F$3:$F$99980,Produccion_UO!$K1362,Resultados_Dic3!$D$3:$D$99980,Produccion_UO!$K$1485,Resultados_Dic3!$E$3:$E$99980,Produccion_UO!$J1362,Resultados_Dic3!$A$3:$A$99980,Produccion_UO!$H1362)*$J$1223</f>
        <v>0</v>
      </c>
      <c r="Z1362" s="21">
        <f>+SUMIFS(Resultados_Dic3!U$3:U$99980,Resultados_Dic3!$F$3:$F$99980,Produccion_UO!$K1362,Resultados_Dic3!$D$3:$D$99980,Produccion_UO!$K$1485,Resultados_Dic3!$E$3:$E$99980,Produccion_UO!$J1362,Resultados_Dic3!$A$3:$A$99980,Produccion_UO!$H1362)*$J$1223</f>
        <v>0</v>
      </c>
      <c r="AA1362" s="21">
        <f>+SUMIFS(Resultados_Dic3!V$3:V$99980,Resultados_Dic3!$F$3:$F$99980,Produccion_UO!$K1362,Resultados_Dic3!$D$3:$D$99980,Produccion_UO!$K$1485,Resultados_Dic3!$E$3:$E$99980,Produccion_UO!$J1362,Resultados_Dic3!$A$3:$A$99980,Produccion_UO!$H1362)*$J$1223</f>
        <v>0</v>
      </c>
      <c r="AB1362" s="21">
        <f>+SUMIFS(Resultados_Dic3!W$3:W$99980,Resultados_Dic3!$F$3:$F$99980,Produccion_UO!$K1362,Resultados_Dic3!$D$3:$D$99980,Produccion_UO!$K$1485,Resultados_Dic3!$E$3:$E$99980,Produccion_UO!$J1362,Resultados_Dic3!$A$3:$A$99980,Produccion_UO!$H1362)*$J$1223</f>
        <v>0</v>
      </c>
      <c r="AC1362" s="21">
        <f>+SUMIFS(Resultados_Dic3!X$3:X$99980,Resultados_Dic3!$F$3:$F$99980,Produccion_UO!$K1362,Resultados_Dic3!$D$3:$D$99980,Produccion_UO!$K$1485,Resultados_Dic3!$E$3:$E$99980,Produccion_UO!$J1362,Resultados_Dic3!$A$3:$A$99980,Produccion_UO!$H1362)*$J$1223</f>
        <v>0</v>
      </c>
      <c r="AD1362" s="21">
        <f>+SUMIFS(Resultados_Dic3!Y$3:Y$99980,Resultados_Dic3!$F$3:$F$99980,Produccion_UO!$K1362,Resultados_Dic3!$D$3:$D$99980,Produccion_UO!$K$1485,Resultados_Dic3!$E$3:$E$99980,Produccion_UO!$J1362,Resultados_Dic3!$A$3:$A$99980,Produccion_UO!$H1362)*$J$1223</f>
        <v>0</v>
      </c>
      <c r="AE1362" s="21">
        <f>+SUMIFS(Resultados_Dic3!Z$3:Z$99980,Resultados_Dic3!$F$3:$F$99980,Produccion_UO!$K1362,Resultados_Dic3!$D$3:$D$99980,Produccion_UO!$K$1485,Resultados_Dic3!$E$3:$E$99980,Produccion_UO!$J1362,Resultados_Dic3!$A$3:$A$99980,Produccion_UO!$H1362)*$J$1223</f>
        <v>0</v>
      </c>
      <c r="AF1362" s="21">
        <f>+SUMIFS(Resultados_Dic3!AA$3:AA$99980,Resultados_Dic3!$F$3:$F$99980,Produccion_UO!$K1362,Resultados_Dic3!$D$3:$D$99980,Produccion_UO!$K$1485,Resultados_Dic3!$E$3:$E$99980,Produccion_UO!$J1362,Resultados_Dic3!$A$3:$A$99980,Produccion_UO!$H1362)*$J$1223</f>
        <v>0</v>
      </c>
      <c r="AG1362" s="21">
        <f>+SUMIFS(Resultados_Dic3!AB$3:AB$99980,Resultados_Dic3!$F$3:$F$99980,Produccion_UO!$K1362,Resultados_Dic3!$D$3:$D$99980,Produccion_UO!$K$1485,Resultados_Dic3!$E$3:$E$99980,Produccion_UO!$J1362,Resultados_Dic3!$A$3:$A$99980,Produccion_UO!$H1362)*$J$1223</f>
        <v>0</v>
      </c>
      <c r="AH1362" s="21">
        <f>+SUMIFS(Resultados_Dic3!AC$3:AC$99980,Resultados_Dic3!$F$3:$F$99980,Produccion_UO!$K1362,Resultados_Dic3!$D$3:$D$99980,Produccion_UO!$K$1485,Resultados_Dic3!$E$3:$E$99980,Produccion_UO!$J1362,Resultados_Dic3!$A$3:$A$99980,Produccion_UO!$H1362)*$J$1223</f>
        <v>0</v>
      </c>
      <c r="AI1362" s="21">
        <f>+SUMIFS(Resultados_Dic3!AD$3:AD$99980,Resultados_Dic3!$F$3:$F$99980,Produccion_UO!$K1362,Resultados_Dic3!$D$3:$D$99980,Produccion_UO!$K$1485,Resultados_Dic3!$E$3:$E$99980,Produccion_UO!$J1362,Resultados_Dic3!$A$3:$A$99980,Produccion_UO!$H1362)*$J$1223</f>
        <v>0</v>
      </c>
      <c r="AJ1362" s="21">
        <f>+SUMIFS(Resultados_Dic3!AE$3:AE$99980,Resultados_Dic3!$F$3:$F$99980,Produccion_UO!$K1362,Resultados_Dic3!$D$3:$D$99980,Produccion_UO!$K$1485,Resultados_Dic3!$E$3:$E$99980,Produccion_UO!$J1362,Resultados_Dic3!$A$3:$A$99980,Produccion_UO!$H1362)*$J$1223</f>
        <v>0</v>
      </c>
      <c r="AK1362" s="21">
        <f>+SUMIFS(Resultados_Dic3!AF$3:AF$99980,Resultados_Dic3!$F$3:$F$99980,Produccion_UO!$K1362,Resultados_Dic3!$D$3:$D$99980,Produccion_UO!$K$1485,Resultados_Dic3!$E$3:$E$99980,Produccion_UO!$J1362,Resultados_Dic3!$A$3:$A$99980,Produccion_UO!$H1362)*$J$1223</f>
        <v>0</v>
      </c>
      <c r="AL1362" s="21">
        <f>+SUMIFS(Resultados_Dic3!AG$3:AG$99980,Resultados_Dic3!$F$3:$F$99980,Produccion_UO!$K1362,Resultados_Dic3!$D$3:$D$99980,Produccion_UO!$K$1485,Resultados_Dic3!$E$3:$E$99980,Produccion_UO!$J1362,Resultados_Dic3!$A$3:$A$99980,Produccion_UO!$H1362)*$J$1223</f>
        <v>0</v>
      </c>
      <c r="AM1362" s="21">
        <f>+SUMIFS(Resultados_Dic3!AH$3:AH$99980,Resultados_Dic3!$F$3:$F$99980,Produccion_UO!$K1362,Resultados_Dic3!$D$3:$D$99980,Produccion_UO!$K$1485,Resultados_Dic3!$E$3:$E$99980,Produccion_UO!$J1362,Resultados_Dic3!$A$3:$A$99980,Produccion_UO!$H1362)*$J$1223</f>
        <v>0</v>
      </c>
      <c r="AN1362" s="21">
        <f>+SUMIFS(Resultados_Dic3!AI$3:AI$99980,Resultados_Dic3!$F$3:$F$99980,Produccion_UO!$K1362,Resultados_Dic3!$D$3:$D$99980,Produccion_UO!$K$1485,Resultados_Dic3!$E$3:$E$99980,Produccion_UO!$J1362,Resultados_Dic3!$A$3:$A$99980,Produccion_UO!$H1362)*$J$1223</f>
        <v>0</v>
      </c>
      <c r="AO1362" s="21">
        <f>+SUMIFS(Resultados_Dic3!AJ$3:AJ$99980,Resultados_Dic3!$F$3:$F$99980,Produccion_UO!$K1362,Resultados_Dic3!$D$3:$D$99980,Produccion_UO!$K$1485,Resultados_Dic3!$E$3:$E$99980,Produccion_UO!$J1362,Resultados_Dic3!$A$3:$A$99980,Produccion_UO!$H1362)*$J$1223</f>
        <v>0</v>
      </c>
      <c r="AP1362" s="21">
        <f>+SUMIFS(Resultados_Dic3!AK$3:AK$99980,Resultados_Dic3!$F$3:$F$99980,Produccion_UO!$K1362,Resultados_Dic3!$D$3:$D$99980,Produccion_UO!$K$1485,Resultados_Dic3!$E$3:$E$99980,Produccion_UO!$J1362,Resultados_Dic3!$A$3:$A$99980,Produccion_UO!$H1362)*$J$1223</f>
        <v>0</v>
      </c>
      <c r="AQ1362" s="21">
        <f>+SUMIFS(Resultados_Dic3!AL$3:AL$99980,Resultados_Dic3!$F$3:$F$99980,Produccion_UO!$K1362,Resultados_Dic3!$D$3:$D$99980,Produccion_UO!$K$1485,Resultados_Dic3!$E$3:$E$99980,Produccion_UO!$J1362,Resultados_Dic3!$A$3:$A$99980,Produccion_UO!$H1362)*$J$1223</f>
        <v>0</v>
      </c>
      <c r="AR1362" s="21">
        <f>+SUMIFS(Resultados_Dic3!AM$3:AM$99980,Resultados_Dic3!$F$3:$F$99980,Produccion_UO!$K1362,Resultados_Dic3!$D$3:$D$99980,Produccion_UO!$K$1485,Resultados_Dic3!$E$3:$E$99980,Produccion_UO!$J1362,Resultados_Dic3!$A$3:$A$99980,Produccion_UO!$H1362)*$J$1223</f>
        <v>0</v>
      </c>
    </row>
    <row r="1363" spans="6:44" x14ac:dyDescent="0.25">
      <c r="H1363" s="17" t="str">
        <f t="shared" si="893"/>
        <v>DIC5</v>
      </c>
      <c r="I1363" s="24"/>
      <c r="J1363" s="24"/>
      <c r="K1363" s="359"/>
      <c r="L1363" s="305" t="s">
        <v>862</v>
      </c>
      <c r="M1363" s="21">
        <f>+M1364+M1365</f>
        <v>0</v>
      </c>
      <c r="N1363" s="21">
        <f t="shared" ref="N1363" si="989">+N1364+N1365</f>
        <v>0</v>
      </c>
      <c r="O1363" s="21">
        <f t="shared" ref="O1363" si="990">+O1364+O1365</f>
        <v>0</v>
      </c>
      <c r="P1363" s="21">
        <f t="shared" ref="P1363" si="991">+P1364+P1365</f>
        <v>0</v>
      </c>
      <c r="Q1363" s="21">
        <f t="shared" ref="Q1363" si="992">+Q1364+Q1365</f>
        <v>0</v>
      </c>
      <c r="R1363" s="21">
        <f t="shared" ref="R1363" si="993">+R1364+R1365</f>
        <v>8.8985530514990308E-3</v>
      </c>
      <c r="S1363" s="21">
        <f t="shared" ref="S1363" si="994">+S1364+S1365</f>
        <v>8.4239635554190801E-3</v>
      </c>
      <c r="T1363" s="21">
        <f t="shared" ref="T1363" si="995">+T1364+T1365</f>
        <v>9.5972017882192196E-4</v>
      </c>
      <c r="U1363" s="21">
        <f t="shared" ref="U1363" si="996">+U1364+U1365</f>
        <v>0</v>
      </c>
      <c r="V1363" s="21">
        <f t="shared" ref="V1363" si="997">+V1364+V1365</f>
        <v>0</v>
      </c>
      <c r="W1363" s="21">
        <f t="shared" ref="W1363" si="998">+W1364+W1365</f>
        <v>0</v>
      </c>
      <c r="X1363" s="21">
        <f t="shared" ref="X1363" si="999">+X1364+X1365</f>
        <v>0</v>
      </c>
      <c r="Y1363" s="21">
        <f t="shared" ref="Y1363" si="1000">+Y1364+Y1365</f>
        <v>0</v>
      </c>
      <c r="Z1363" s="21">
        <f t="shared" ref="Z1363" si="1001">+Z1364+Z1365</f>
        <v>0</v>
      </c>
      <c r="AA1363" s="21">
        <f t="shared" ref="AA1363" si="1002">+AA1364+AA1365</f>
        <v>0</v>
      </c>
      <c r="AB1363" s="21">
        <f t="shared" ref="AB1363" si="1003">+AB1364+AB1365</f>
        <v>0</v>
      </c>
      <c r="AC1363" s="21">
        <f t="shared" ref="AC1363" si="1004">+AC1364+AC1365</f>
        <v>0</v>
      </c>
      <c r="AD1363" s="21">
        <f t="shared" ref="AD1363" si="1005">+AD1364+AD1365</f>
        <v>0</v>
      </c>
      <c r="AE1363" s="21">
        <f t="shared" ref="AE1363" si="1006">+AE1364+AE1365</f>
        <v>0</v>
      </c>
      <c r="AF1363" s="21">
        <f t="shared" ref="AF1363" si="1007">+AF1364+AF1365</f>
        <v>0</v>
      </c>
      <c r="AG1363" s="21">
        <f t="shared" ref="AG1363" si="1008">+AG1364+AG1365</f>
        <v>0</v>
      </c>
      <c r="AH1363" s="21">
        <f t="shared" ref="AH1363" si="1009">+AH1364+AH1365</f>
        <v>0</v>
      </c>
      <c r="AI1363" s="21">
        <f t="shared" ref="AI1363" si="1010">+AI1364+AI1365</f>
        <v>0</v>
      </c>
      <c r="AJ1363" s="21">
        <f t="shared" ref="AJ1363" si="1011">+AJ1364+AJ1365</f>
        <v>0</v>
      </c>
      <c r="AK1363" s="21">
        <f t="shared" ref="AK1363" si="1012">+AK1364+AK1365</f>
        <v>0</v>
      </c>
      <c r="AL1363" s="21">
        <f t="shared" ref="AL1363" si="1013">+AL1364+AL1365</f>
        <v>0</v>
      </c>
      <c r="AM1363" s="21">
        <f t="shared" ref="AM1363" si="1014">+AM1364+AM1365</f>
        <v>0</v>
      </c>
      <c r="AN1363" s="21">
        <f t="shared" ref="AN1363" si="1015">+AN1364+AN1365</f>
        <v>0</v>
      </c>
      <c r="AO1363" s="21">
        <f t="shared" ref="AO1363" si="1016">+AO1364+AO1365</f>
        <v>0</v>
      </c>
      <c r="AP1363" s="21">
        <f t="shared" ref="AP1363" si="1017">+AP1364+AP1365</f>
        <v>0</v>
      </c>
      <c r="AQ1363" s="21">
        <f t="shared" ref="AQ1363" si="1018">+AQ1364+AQ1365</f>
        <v>0</v>
      </c>
      <c r="AR1363" s="21">
        <f t="shared" ref="AR1363" si="1019">+AR1364+AR1365</f>
        <v>0</v>
      </c>
    </row>
    <row r="1364" spans="6:44" x14ac:dyDescent="0.25">
      <c r="H1364" s="17" t="str">
        <f t="shared" si="893"/>
        <v>DIC5</v>
      </c>
      <c r="I1364" s="24"/>
      <c r="J1364" s="24" t="s">
        <v>90</v>
      </c>
      <c r="K1364" s="359" t="s">
        <v>235</v>
      </c>
      <c r="L1364" s="341" t="s">
        <v>834</v>
      </c>
      <c r="M1364" s="21">
        <f>+SUMIFS(Resultados_Dic3!H$3:H$99980,Resultados_Dic3!$F$3:$F$99980,Produccion_UO!$K1364,Resultados_Dic3!$D$3:$D$99980,Produccion_UO!$K$1485,Resultados_Dic3!$E$3:$E$99980,Produccion_UO!$J1364,Resultados_Dic3!$A$3:$A$99980,Produccion_UO!$H1364)*$J$1223</f>
        <v>0</v>
      </c>
      <c r="N1364" s="21">
        <f>+SUMIFS(Resultados_Dic3!I$3:I$99980,Resultados_Dic3!$F$3:$F$99980,Produccion_UO!$K1364,Resultados_Dic3!$D$3:$D$99980,Produccion_UO!$K$1485,Resultados_Dic3!$E$3:$E$99980,Produccion_UO!$J1364,Resultados_Dic3!$A$3:$A$99980,Produccion_UO!$H1364)*$J$1223</f>
        <v>0</v>
      </c>
      <c r="O1364" s="21">
        <f>+SUMIFS(Resultados_Dic3!J$3:J$99980,Resultados_Dic3!$F$3:$F$99980,Produccion_UO!$K1364,Resultados_Dic3!$D$3:$D$99980,Produccion_UO!$K$1485,Resultados_Dic3!$E$3:$E$99980,Produccion_UO!$J1364,Resultados_Dic3!$A$3:$A$99980,Produccion_UO!$H1364)*$J$1223</f>
        <v>0</v>
      </c>
      <c r="P1364" s="21">
        <f>+SUMIFS(Resultados_Dic3!K$3:K$99980,Resultados_Dic3!$F$3:$F$99980,Produccion_UO!$K1364,Resultados_Dic3!$D$3:$D$99980,Produccion_UO!$K$1485,Resultados_Dic3!$E$3:$E$99980,Produccion_UO!$J1364,Resultados_Dic3!$A$3:$A$99980,Produccion_UO!$H1364)*$J$1223</f>
        <v>0</v>
      </c>
      <c r="Q1364" s="21">
        <f>+SUMIFS(Resultados_Dic3!L$3:L$99980,Resultados_Dic3!$F$3:$F$99980,Produccion_UO!$K1364,Resultados_Dic3!$D$3:$D$99980,Produccion_UO!$K$1485,Resultados_Dic3!$E$3:$E$99980,Produccion_UO!$J1364,Resultados_Dic3!$A$3:$A$99980,Produccion_UO!$H1364)*$J$1223</f>
        <v>0</v>
      </c>
      <c r="R1364" s="21">
        <f>+SUMIFS(Resultados_Dic3!M$3:M$99980,Resultados_Dic3!$F$3:$F$99980,Produccion_UO!$K1364,Resultados_Dic3!$D$3:$D$99980,Produccion_UO!$K$1485,Resultados_Dic3!$E$3:$E$99980,Produccion_UO!$J1364,Resultados_Dic3!$A$3:$A$99980,Produccion_UO!$H1364)*$J$1223</f>
        <v>8.8985530514990308E-3</v>
      </c>
      <c r="S1364" s="21">
        <f>+SUMIFS(Resultados_Dic3!N$3:N$99980,Resultados_Dic3!$F$3:$F$99980,Produccion_UO!$K1364,Resultados_Dic3!$D$3:$D$99980,Produccion_UO!$K$1485,Resultados_Dic3!$E$3:$E$99980,Produccion_UO!$J1364,Resultados_Dic3!$A$3:$A$99980,Produccion_UO!$H1364)*$J$1223</f>
        <v>8.4239635554190801E-3</v>
      </c>
      <c r="T1364" s="21">
        <f>+SUMIFS(Resultados_Dic3!O$3:O$99980,Resultados_Dic3!$F$3:$F$99980,Produccion_UO!$K1364,Resultados_Dic3!$D$3:$D$99980,Produccion_UO!$K$1485,Resultados_Dic3!$E$3:$E$99980,Produccion_UO!$J1364,Resultados_Dic3!$A$3:$A$99980,Produccion_UO!$H1364)*$J$1223</f>
        <v>9.5972017882192196E-4</v>
      </c>
      <c r="U1364" s="21">
        <f>+SUMIFS(Resultados_Dic3!P$3:P$99980,Resultados_Dic3!$F$3:$F$99980,Produccion_UO!$K1364,Resultados_Dic3!$D$3:$D$99980,Produccion_UO!$K$1485,Resultados_Dic3!$E$3:$E$99980,Produccion_UO!$J1364,Resultados_Dic3!$A$3:$A$99980,Produccion_UO!$H1364)*$J$1223</f>
        <v>0</v>
      </c>
      <c r="V1364" s="21">
        <f>+SUMIFS(Resultados_Dic3!Q$3:Q$99980,Resultados_Dic3!$F$3:$F$99980,Produccion_UO!$K1364,Resultados_Dic3!$D$3:$D$99980,Produccion_UO!$K$1485,Resultados_Dic3!$E$3:$E$99980,Produccion_UO!$J1364,Resultados_Dic3!$A$3:$A$99980,Produccion_UO!$H1364)*$J$1223</f>
        <v>0</v>
      </c>
      <c r="W1364" s="21">
        <f>+SUMIFS(Resultados_Dic3!R$3:R$99980,Resultados_Dic3!$F$3:$F$99980,Produccion_UO!$K1364,Resultados_Dic3!$D$3:$D$99980,Produccion_UO!$K$1485,Resultados_Dic3!$E$3:$E$99980,Produccion_UO!$J1364,Resultados_Dic3!$A$3:$A$99980,Produccion_UO!$H1364)*$J$1223</f>
        <v>0</v>
      </c>
      <c r="X1364" s="21">
        <f>+SUMIFS(Resultados_Dic3!S$3:S$99980,Resultados_Dic3!$F$3:$F$99980,Produccion_UO!$K1364,Resultados_Dic3!$D$3:$D$99980,Produccion_UO!$K$1485,Resultados_Dic3!$E$3:$E$99980,Produccion_UO!$J1364,Resultados_Dic3!$A$3:$A$99980,Produccion_UO!$H1364)*$J$1223</f>
        <v>0</v>
      </c>
      <c r="Y1364" s="21">
        <f>+SUMIFS(Resultados_Dic3!T$3:T$99980,Resultados_Dic3!$F$3:$F$99980,Produccion_UO!$K1364,Resultados_Dic3!$D$3:$D$99980,Produccion_UO!$K$1485,Resultados_Dic3!$E$3:$E$99980,Produccion_UO!$J1364,Resultados_Dic3!$A$3:$A$99980,Produccion_UO!$H1364)*$J$1223</f>
        <v>0</v>
      </c>
      <c r="Z1364" s="21">
        <f>+SUMIFS(Resultados_Dic3!U$3:U$99980,Resultados_Dic3!$F$3:$F$99980,Produccion_UO!$K1364,Resultados_Dic3!$D$3:$D$99980,Produccion_UO!$K$1485,Resultados_Dic3!$E$3:$E$99980,Produccion_UO!$J1364,Resultados_Dic3!$A$3:$A$99980,Produccion_UO!$H1364)*$J$1223</f>
        <v>0</v>
      </c>
      <c r="AA1364" s="21">
        <f>+SUMIFS(Resultados_Dic3!V$3:V$99980,Resultados_Dic3!$F$3:$F$99980,Produccion_UO!$K1364,Resultados_Dic3!$D$3:$D$99980,Produccion_UO!$K$1485,Resultados_Dic3!$E$3:$E$99980,Produccion_UO!$J1364,Resultados_Dic3!$A$3:$A$99980,Produccion_UO!$H1364)*$J$1223</f>
        <v>0</v>
      </c>
      <c r="AB1364" s="21">
        <f>+SUMIFS(Resultados_Dic3!W$3:W$99980,Resultados_Dic3!$F$3:$F$99980,Produccion_UO!$K1364,Resultados_Dic3!$D$3:$D$99980,Produccion_UO!$K$1485,Resultados_Dic3!$E$3:$E$99980,Produccion_UO!$J1364,Resultados_Dic3!$A$3:$A$99980,Produccion_UO!$H1364)*$J$1223</f>
        <v>0</v>
      </c>
      <c r="AC1364" s="21">
        <f>+SUMIFS(Resultados_Dic3!X$3:X$99980,Resultados_Dic3!$F$3:$F$99980,Produccion_UO!$K1364,Resultados_Dic3!$D$3:$D$99980,Produccion_UO!$K$1485,Resultados_Dic3!$E$3:$E$99980,Produccion_UO!$J1364,Resultados_Dic3!$A$3:$A$99980,Produccion_UO!$H1364)*$J$1223</f>
        <v>0</v>
      </c>
      <c r="AD1364" s="21">
        <f>+SUMIFS(Resultados_Dic3!Y$3:Y$99980,Resultados_Dic3!$F$3:$F$99980,Produccion_UO!$K1364,Resultados_Dic3!$D$3:$D$99980,Produccion_UO!$K$1485,Resultados_Dic3!$E$3:$E$99980,Produccion_UO!$J1364,Resultados_Dic3!$A$3:$A$99980,Produccion_UO!$H1364)*$J$1223</f>
        <v>0</v>
      </c>
      <c r="AE1364" s="21">
        <f>+SUMIFS(Resultados_Dic3!Z$3:Z$99980,Resultados_Dic3!$F$3:$F$99980,Produccion_UO!$K1364,Resultados_Dic3!$D$3:$D$99980,Produccion_UO!$K$1485,Resultados_Dic3!$E$3:$E$99980,Produccion_UO!$J1364,Resultados_Dic3!$A$3:$A$99980,Produccion_UO!$H1364)*$J$1223</f>
        <v>0</v>
      </c>
      <c r="AF1364" s="21">
        <f>+SUMIFS(Resultados_Dic3!AA$3:AA$99980,Resultados_Dic3!$F$3:$F$99980,Produccion_UO!$K1364,Resultados_Dic3!$D$3:$D$99980,Produccion_UO!$K$1485,Resultados_Dic3!$E$3:$E$99980,Produccion_UO!$J1364,Resultados_Dic3!$A$3:$A$99980,Produccion_UO!$H1364)*$J$1223</f>
        <v>0</v>
      </c>
      <c r="AG1364" s="21">
        <f>+SUMIFS(Resultados_Dic3!AB$3:AB$99980,Resultados_Dic3!$F$3:$F$99980,Produccion_UO!$K1364,Resultados_Dic3!$D$3:$D$99980,Produccion_UO!$K$1485,Resultados_Dic3!$E$3:$E$99980,Produccion_UO!$J1364,Resultados_Dic3!$A$3:$A$99980,Produccion_UO!$H1364)*$J$1223</f>
        <v>0</v>
      </c>
      <c r="AH1364" s="21">
        <f>+SUMIFS(Resultados_Dic3!AC$3:AC$99980,Resultados_Dic3!$F$3:$F$99980,Produccion_UO!$K1364,Resultados_Dic3!$D$3:$D$99980,Produccion_UO!$K$1485,Resultados_Dic3!$E$3:$E$99980,Produccion_UO!$J1364,Resultados_Dic3!$A$3:$A$99980,Produccion_UO!$H1364)*$J$1223</f>
        <v>0</v>
      </c>
      <c r="AI1364" s="21">
        <f>+SUMIFS(Resultados_Dic3!AD$3:AD$99980,Resultados_Dic3!$F$3:$F$99980,Produccion_UO!$K1364,Resultados_Dic3!$D$3:$D$99980,Produccion_UO!$K$1485,Resultados_Dic3!$E$3:$E$99980,Produccion_UO!$J1364,Resultados_Dic3!$A$3:$A$99980,Produccion_UO!$H1364)*$J$1223</f>
        <v>0</v>
      </c>
      <c r="AJ1364" s="21">
        <f>+SUMIFS(Resultados_Dic3!AE$3:AE$99980,Resultados_Dic3!$F$3:$F$99980,Produccion_UO!$K1364,Resultados_Dic3!$D$3:$D$99980,Produccion_UO!$K$1485,Resultados_Dic3!$E$3:$E$99980,Produccion_UO!$J1364,Resultados_Dic3!$A$3:$A$99980,Produccion_UO!$H1364)*$J$1223</f>
        <v>0</v>
      </c>
      <c r="AK1364" s="21">
        <f>+SUMIFS(Resultados_Dic3!AF$3:AF$99980,Resultados_Dic3!$F$3:$F$99980,Produccion_UO!$K1364,Resultados_Dic3!$D$3:$D$99980,Produccion_UO!$K$1485,Resultados_Dic3!$E$3:$E$99980,Produccion_UO!$J1364,Resultados_Dic3!$A$3:$A$99980,Produccion_UO!$H1364)*$J$1223</f>
        <v>0</v>
      </c>
      <c r="AL1364" s="21">
        <f>+SUMIFS(Resultados_Dic3!AG$3:AG$99980,Resultados_Dic3!$F$3:$F$99980,Produccion_UO!$K1364,Resultados_Dic3!$D$3:$D$99980,Produccion_UO!$K$1485,Resultados_Dic3!$E$3:$E$99980,Produccion_UO!$J1364,Resultados_Dic3!$A$3:$A$99980,Produccion_UO!$H1364)*$J$1223</f>
        <v>0</v>
      </c>
      <c r="AM1364" s="21">
        <f>+SUMIFS(Resultados_Dic3!AH$3:AH$99980,Resultados_Dic3!$F$3:$F$99980,Produccion_UO!$K1364,Resultados_Dic3!$D$3:$D$99980,Produccion_UO!$K$1485,Resultados_Dic3!$E$3:$E$99980,Produccion_UO!$J1364,Resultados_Dic3!$A$3:$A$99980,Produccion_UO!$H1364)*$J$1223</f>
        <v>0</v>
      </c>
      <c r="AN1364" s="21">
        <f>+SUMIFS(Resultados_Dic3!AI$3:AI$99980,Resultados_Dic3!$F$3:$F$99980,Produccion_UO!$K1364,Resultados_Dic3!$D$3:$D$99980,Produccion_UO!$K$1485,Resultados_Dic3!$E$3:$E$99980,Produccion_UO!$J1364,Resultados_Dic3!$A$3:$A$99980,Produccion_UO!$H1364)*$J$1223</f>
        <v>0</v>
      </c>
      <c r="AO1364" s="21">
        <f>+SUMIFS(Resultados_Dic3!AJ$3:AJ$99980,Resultados_Dic3!$F$3:$F$99980,Produccion_UO!$K1364,Resultados_Dic3!$D$3:$D$99980,Produccion_UO!$K$1485,Resultados_Dic3!$E$3:$E$99980,Produccion_UO!$J1364,Resultados_Dic3!$A$3:$A$99980,Produccion_UO!$H1364)*$J$1223</f>
        <v>0</v>
      </c>
      <c r="AP1364" s="21">
        <f>+SUMIFS(Resultados_Dic3!AK$3:AK$99980,Resultados_Dic3!$F$3:$F$99980,Produccion_UO!$K1364,Resultados_Dic3!$D$3:$D$99980,Produccion_UO!$K$1485,Resultados_Dic3!$E$3:$E$99980,Produccion_UO!$J1364,Resultados_Dic3!$A$3:$A$99980,Produccion_UO!$H1364)*$J$1223</f>
        <v>0</v>
      </c>
      <c r="AQ1364" s="21">
        <f>+SUMIFS(Resultados_Dic3!AL$3:AL$99980,Resultados_Dic3!$F$3:$F$99980,Produccion_UO!$K1364,Resultados_Dic3!$D$3:$D$99980,Produccion_UO!$K$1485,Resultados_Dic3!$E$3:$E$99980,Produccion_UO!$J1364,Resultados_Dic3!$A$3:$A$99980,Produccion_UO!$H1364)*$J$1223</f>
        <v>0</v>
      </c>
      <c r="AR1364" s="21">
        <f>+SUMIFS(Resultados_Dic3!AM$3:AM$99980,Resultados_Dic3!$F$3:$F$99980,Produccion_UO!$K1364,Resultados_Dic3!$D$3:$D$99980,Produccion_UO!$K$1485,Resultados_Dic3!$E$3:$E$99980,Produccion_UO!$J1364,Resultados_Dic3!$A$3:$A$99980,Produccion_UO!$H1364)*$J$1223</f>
        <v>0</v>
      </c>
    </row>
    <row r="1365" spans="6:44" x14ac:dyDescent="0.25">
      <c r="H1365" s="17" t="str">
        <f t="shared" si="893"/>
        <v>DIC5</v>
      </c>
      <c r="I1365" s="24"/>
      <c r="J1365" s="24" t="s">
        <v>434</v>
      </c>
      <c r="K1365" s="359" t="s">
        <v>291</v>
      </c>
      <c r="L1365" s="341" t="s">
        <v>833</v>
      </c>
      <c r="M1365" s="21">
        <f>+SUMIFS(Resultados_Dic3!H$3:H$99980,Resultados_Dic3!$F$3:$F$99980,Produccion_UO!$K1365,Resultados_Dic3!$D$3:$D$99980,Produccion_UO!$K$1485,Resultados_Dic3!$E$3:$E$99980,Produccion_UO!$J1365,Resultados_Dic3!$A$3:$A$99980,Produccion_UO!$H1365)*$J$1223</f>
        <v>0</v>
      </c>
      <c r="N1365" s="21">
        <f>+SUMIFS(Resultados_Dic3!I$3:I$99980,Resultados_Dic3!$F$3:$F$99980,Produccion_UO!$K1365,Resultados_Dic3!$D$3:$D$99980,Produccion_UO!$K$1485,Resultados_Dic3!$E$3:$E$99980,Produccion_UO!$J1365,Resultados_Dic3!$A$3:$A$99980,Produccion_UO!$H1365)*$J$1223</f>
        <v>0</v>
      </c>
      <c r="O1365" s="21">
        <f>+SUMIFS(Resultados_Dic3!J$3:J$99980,Resultados_Dic3!$F$3:$F$99980,Produccion_UO!$K1365,Resultados_Dic3!$D$3:$D$99980,Produccion_UO!$K$1485,Resultados_Dic3!$E$3:$E$99980,Produccion_UO!$J1365,Resultados_Dic3!$A$3:$A$99980,Produccion_UO!$H1365)*$J$1223</f>
        <v>0</v>
      </c>
      <c r="P1365" s="21">
        <f>+SUMIFS(Resultados_Dic3!K$3:K$99980,Resultados_Dic3!$F$3:$F$99980,Produccion_UO!$K1365,Resultados_Dic3!$D$3:$D$99980,Produccion_UO!$K$1485,Resultados_Dic3!$E$3:$E$99980,Produccion_UO!$J1365,Resultados_Dic3!$A$3:$A$99980,Produccion_UO!$H1365)*$J$1223</f>
        <v>0</v>
      </c>
      <c r="Q1365" s="21">
        <f>+SUMIFS(Resultados_Dic3!L$3:L$99980,Resultados_Dic3!$F$3:$F$99980,Produccion_UO!$K1365,Resultados_Dic3!$D$3:$D$99980,Produccion_UO!$K$1485,Resultados_Dic3!$E$3:$E$99980,Produccion_UO!$J1365,Resultados_Dic3!$A$3:$A$99980,Produccion_UO!$H1365)*$J$1223</f>
        <v>0</v>
      </c>
      <c r="R1365" s="21">
        <f>+SUMIFS(Resultados_Dic3!M$3:M$99980,Resultados_Dic3!$F$3:$F$99980,Produccion_UO!$K1365,Resultados_Dic3!$D$3:$D$99980,Produccion_UO!$K$1485,Resultados_Dic3!$E$3:$E$99980,Produccion_UO!$J1365,Resultados_Dic3!$A$3:$A$99980,Produccion_UO!$H1365)*$J$1223</f>
        <v>0</v>
      </c>
      <c r="S1365" s="21">
        <f>+SUMIFS(Resultados_Dic3!N$3:N$99980,Resultados_Dic3!$F$3:$F$99980,Produccion_UO!$K1365,Resultados_Dic3!$D$3:$D$99980,Produccion_UO!$K$1485,Resultados_Dic3!$E$3:$E$99980,Produccion_UO!$J1365,Resultados_Dic3!$A$3:$A$99980,Produccion_UO!$H1365)*$J$1223</f>
        <v>0</v>
      </c>
      <c r="T1365" s="21">
        <f>+SUMIFS(Resultados_Dic3!O$3:O$99980,Resultados_Dic3!$F$3:$F$99980,Produccion_UO!$K1365,Resultados_Dic3!$D$3:$D$99980,Produccion_UO!$K$1485,Resultados_Dic3!$E$3:$E$99980,Produccion_UO!$J1365,Resultados_Dic3!$A$3:$A$99980,Produccion_UO!$H1365)*$J$1223</f>
        <v>0</v>
      </c>
      <c r="U1365" s="21">
        <f>+SUMIFS(Resultados_Dic3!P$3:P$99980,Resultados_Dic3!$F$3:$F$99980,Produccion_UO!$K1365,Resultados_Dic3!$D$3:$D$99980,Produccion_UO!$K$1485,Resultados_Dic3!$E$3:$E$99980,Produccion_UO!$J1365,Resultados_Dic3!$A$3:$A$99980,Produccion_UO!$H1365)*$J$1223</f>
        <v>0</v>
      </c>
      <c r="V1365" s="21">
        <f>+SUMIFS(Resultados_Dic3!Q$3:Q$99980,Resultados_Dic3!$F$3:$F$99980,Produccion_UO!$K1365,Resultados_Dic3!$D$3:$D$99980,Produccion_UO!$K$1485,Resultados_Dic3!$E$3:$E$99980,Produccion_UO!$J1365,Resultados_Dic3!$A$3:$A$99980,Produccion_UO!$H1365)*$J$1223</f>
        <v>0</v>
      </c>
      <c r="W1365" s="21">
        <f>+SUMIFS(Resultados_Dic3!R$3:R$99980,Resultados_Dic3!$F$3:$F$99980,Produccion_UO!$K1365,Resultados_Dic3!$D$3:$D$99980,Produccion_UO!$K$1485,Resultados_Dic3!$E$3:$E$99980,Produccion_UO!$J1365,Resultados_Dic3!$A$3:$A$99980,Produccion_UO!$H1365)*$J$1223</f>
        <v>0</v>
      </c>
      <c r="X1365" s="21">
        <f>+SUMIFS(Resultados_Dic3!S$3:S$99980,Resultados_Dic3!$F$3:$F$99980,Produccion_UO!$K1365,Resultados_Dic3!$D$3:$D$99980,Produccion_UO!$K$1485,Resultados_Dic3!$E$3:$E$99980,Produccion_UO!$J1365,Resultados_Dic3!$A$3:$A$99980,Produccion_UO!$H1365)*$J$1223</f>
        <v>0</v>
      </c>
      <c r="Y1365" s="21">
        <f>+SUMIFS(Resultados_Dic3!T$3:T$99980,Resultados_Dic3!$F$3:$F$99980,Produccion_UO!$K1365,Resultados_Dic3!$D$3:$D$99980,Produccion_UO!$K$1485,Resultados_Dic3!$E$3:$E$99980,Produccion_UO!$J1365,Resultados_Dic3!$A$3:$A$99980,Produccion_UO!$H1365)*$J$1223</f>
        <v>0</v>
      </c>
      <c r="Z1365" s="21">
        <f>+SUMIFS(Resultados_Dic3!U$3:U$99980,Resultados_Dic3!$F$3:$F$99980,Produccion_UO!$K1365,Resultados_Dic3!$D$3:$D$99980,Produccion_UO!$K$1485,Resultados_Dic3!$E$3:$E$99980,Produccion_UO!$J1365,Resultados_Dic3!$A$3:$A$99980,Produccion_UO!$H1365)*$J$1223</f>
        <v>0</v>
      </c>
      <c r="AA1365" s="21">
        <f>+SUMIFS(Resultados_Dic3!V$3:V$99980,Resultados_Dic3!$F$3:$F$99980,Produccion_UO!$K1365,Resultados_Dic3!$D$3:$D$99980,Produccion_UO!$K$1485,Resultados_Dic3!$E$3:$E$99980,Produccion_UO!$J1365,Resultados_Dic3!$A$3:$A$99980,Produccion_UO!$H1365)*$J$1223</f>
        <v>0</v>
      </c>
      <c r="AB1365" s="21">
        <f>+SUMIFS(Resultados_Dic3!W$3:W$99980,Resultados_Dic3!$F$3:$F$99980,Produccion_UO!$K1365,Resultados_Dic3!$D$3:$D$99980,Produccion_UO!$K$1485,Resultados_Dic3!$E$3:$E$99980,Produccion_UO!$J1365,Resultados_Dic3!$A$3:$A$99980,Produccion_UO!$H1365)*$J$1223</f>
        <v>0</v>
      </c>
      <c r="AC1365" s="21">
        <f>+SUMIFS(Resultados_Dic3!X$3:X$99980,Resultados_Dic3!$F$3:$F$99980,Produccion_UO!$K1365,Resultados_Dic3!$D$3:$D$99980,Produccion_UO!$K$1485,Resultados_Dic3!$E$3:$E$99980,Produccion_UO!$J1365,Resultados_Dic3!$A$3:$A$99980,Produccion_UO!$H1365)*$J$1223</f>
        <v>0</v>
      </c>
      <c r="AD1365" s="21">
        <f>+SUMIFS(Resultados_Dic3!Y$3:Y$99980,Resultados_Dic3!$F$3:$F$99980,Produccion_UO!$K1365,Resultados_Dic3!$D$3:$D$99980,Produccion_UO!$K$1485,Resultados_Dic3!$E$3:$E$99980,Produccion_UO!$J1365,Resultados_Dic3!$A$3:$A$99980,Produccion_UO!$H1365)*$J$1223</f>
        <v>0</v>
      </c>
      <c r="AE1365" s="21">
        <f>+SUMIFS(Resultados_Dic3!Z$3:Z$99980,Resultados_Dic3!$F$3:$F$99980,Produccion_UO!$K1365,Resultados_Dic3!$D$3:$D$99980,Produccion_UO!$K$1485,Resultados_Dic3!$E$3:$E$99980,Produccion_UO!$J1365,Resultados_Dic3!$A$3:$A$99980,Produccion_UO!$H1365)*$J$1223</f>
        <v>0</v>
      </c>
      <c r="AF1365" s="21">
        <f>+SUMIFS(Resultados_Dic3!AA$3:AA$99980,Resultados_Dic3!$F$3:$F$99980,Produccion_UO!$K1365,Resultados_Dic3!$D$3:$D$99980,Produccion_UO!$K$1485,Resultados_Dic3!$E$3:$E$99980,Produccion_UO!$J1365,Resultados_Dic3!$A$3:$A$99980,Produccion_UO!$H1365)*$J$1223</f>
        <v>0</v>
      </c>
      <c r="AG1365" s="21">
        <f>+SUMIFS(Resultados_Dic3!AB$3:AB$99980,Resultados_Dic3!$F$3:$F$99980,Produccion_UO!$K1365,Resultados_Dic3!$D$3:$D$99980,Produccion_UO!$K$1485,Resultados_Dic3!$E$3:$E$99980,Produccion_UO!$J1365,Resultados_Dic3!$A$3:$A$99980,Produccion_UO!$H1365)*$J$1223</f>
        <v>0</v>
      </c>
      <c r="AH1365" s="21">
        <f>+SUMIFS(Resultados_Dic3!AC$3:AC$99980,Resultados_Dic3!$F$3:$F$99980,Produccion_UO!$K1365,Resultados_Dic3!$D$3:$D$99980,Produccion_UO!$K$1485,Resultados_Dic3!$E$3:$E$99980,Produccion_UO!$J1365,Resultados_Dic3!$A$3:$A$99980,Produccion_UO!$H1365)*$J$1223</f>
        <v>0</v>
      </c>
      <c r="AI1365" s="21">
        <f>+SUMIFS(Resultados_Dic3!AD$3:AD$99980,Resultados_Dic3!$F$3:$F$99980,Produccion_UO!$K1365,Resultados_Dic3!$D$3:$D$99980,Produccion_UO!$K$1485,Resultados_Dic3!$E$3:$E$99980,Produccion_UO!$J1365,Resultados_Dic3!$A$3:$A$99980,Produccion_UO!$H1365)*$J$1223</f>
        <v>0</v>
      </c>
      <c r="AJ1365" s="21">
        <f>+SUMIFS(Resultados_Dic3!AE$3:AE$99980,Resultados_Dic3!$F$3:$F$99980,Produccion_UO!$K1365,Resultados_Dic3!$D$3:$D$99980,Produccion_UO!$K$1485,Resultados_Dic3!$E$3:$E$99980,Produccion_UO!$J1365,Resultados_Dic3!$A$3:$A$99980,Produccion_UO!$H1365)*$J$1223</f>
        <v>0</v>
      </c>
      <c r="AK1365" s="21">
        <f>+SUMIFS(Resultados_Dic3!AF$3:AF$99980,Resultados_Dic3!$F$3:$F$99980,Produccion_UO!$K1365,Resultados_Dic3!$D$3:$D$99980,Produccion_UO!$K$1485,Resultados_Dic3!$E$3:$E$99980,Produccion_UO!$J1365,Resultados_Dic3!$A$3:$A$99980,Produccion_UO!$H1365)*$J$1223</f>
        <v>0</v>
      </c>
      <c r="AL1365" s="21">
        <f>+SUMIFS(Resultados_Dic3!AG$3:AG$99980,Resultados_Dic3!$F$3:$F$99980,Produccion_UO!$K1365,Resultados_Dic3!$D$3:$D$99980,Produccion_UO!$K$1485,Resultados_Dic3!$E$3:$E$99980,Produccion_UO!$J1365,Resultados_Dic3!$A$3:$A$99980,Produccion_UO!$H1365)*$J$1223</f>
        <v>0</v>
      </c>
      <c r="AM1365" s="21">
        <f>+SUMIFS(Resultados_Dic3!AH$3:AH$99980,Resultados_Dic3!$F$3:$F$99980,Produccion_UO!$K1365,Resultados_Dic3!$D$3:$D$99980,Produccion_UO!$K$1485,Resultados_Dic3!$E$3:$E$99980,Produccion_UO!$J1365,Resultados_Dic3!$A$3:$A$99980,Produccion_UO!$H1365)*$J$1223</f>
        <v>0</v>
      </c>
      <c r="AN1365" s="21">
        <f>+SUMIFS(Resultados_Dic3!AI$3:AI$99980,Resultados_Dic3!$F$3:$F$99980,Produccion_UO!$K1365,Resultados_Dic3!$D$3:$D$99980,Produccion_UO!$K$1485,Resultados_Dic3!$E$3:$E$99980,Produccion_UO!$J1365,Resultados_Dic3!$A$3:$A$99980,Produccion_UO!$H1365)*$J$1223</f>
        <v>0</v>
      </c>
      <c r="AO1365" s="21">
        <f>+SUMIFS(Resultados_Dic3!AJ$3:AJ$99980,Resultados_Dic3!$F$3:$F$99980,Produccion_UO!$K1365,Resultados_Dic3!$D$3:$D$99980,Produccion_UO!$K$1485,Resultados_Dic3!$E$3:$E$99980,Produccion_UO!$J1365,Resultados_Dic3!$A$3:$A$99980,Produccion_UO!$H1365)*$J$1223</f>
        <v>0</v>
      </c>
      <c r="AP1365" s="21">
        <f>+SUMIFS(Resultados_Dic3!AK$3:AK$99980,Resultados_Dic3!$F$3:$F$99980,Produccion_UO!$K1365,Resultados_Dic3!$D$3:$D$99980,Produccion_UO!$K$1485,Resultados_Dic3!$E$3:$E$99980,Produccion_UO!$J1365,Resultados_Dic3!$A$3:$A$99980,Produccion_UO!$H1365)*$J$1223</f>
        <v>0</v>
      </c>
      <c r="AQ1365" s="21">
        <f>+SUMIFS(Resultados_Dic3!AL$3:AL$99980,Resultados_Dic3!$F$3:$F$99980,Produccion_UO!$K1365,Resultados_Dic3!$D$3:$D$99980,Produccion_UO!$K$1485,Resultados_Dic3!$E$3:$E$99980,Produccion_UO!$J1365,Resultados_Dic3!$A$3:$A$99980,Produccion_UO!$H1365)*$J$1223</f>
        <v>0</v>
      </c>
      <c r="AR1365" s="21">
        <f>+SUMIFS(Resultados_Dic3!AM$3:AM$99980,Resultados_Dic3!$F$3:$F$99980,Produccion_UO!$K1365,Resultados_Dic3!$D$3:$D$99980,Produccion_UO!$K$1485,Resultados_Dic3!$E$3:$E$99980,Produccion_UO!$J1365,Resultados_Dic3!$A$3:$A$99980,Produccion_UO!$H1365)*$J$1223</f>
        <v>0</v>
      </c>
    </row>
    <row r="1366" spans="6:44" x14ac:dyDescent="0.25">
      <c r="H1366" s="17" t="str">
        <f t="shared" si="893"/>
        <v>DIC5</v>
      </c>
      <c r="I1366" s="24"/>
      <c r="J1366" s="24"/>
      <c r="K1366" s="342"/>
      <c r="L1366" s="302" t="s">
        <v>863</v>
      </c>
      <c r="M1366" s="344">
        <f>+M1363+M1359</f>
        <v>1.41886919801496E-2</v>
      </c>
      <c r="N1366" s="344">
        <f t="shared" ref="N1366:AR1366" si="1020">+N1363+N1359</f>
        <v>1.34077982366938E-2</v>
      </c>
      <c r="O1366" s="344">
        <f t="shared" si="1020"/>
        <v>1.2818444468047901E-2</v>
      </c>
      <c r="P1366" s="344">
        <f t="shared" si="1020"/>
        <v>1.2229090699402E-2</v>
      </c>
      <c r="Q1366" s="344">
        <f t="shared" si="1020"/>
        <v>1.1639736930756201E-2</v>
      </c>
      <c r="R1366" s="344">
        <f t="shared" si="1020"/>
        <v>8.8985530514990308E-3</v>
      </c>
      <c r="S1366" s="344">
        <f t="shared" si="1020"/>
        <v>8.4239635554190801E-3</v>
      </c>
      <c r="T1366" s="344">
        <f t="shared" si="1020"/>
        <v>9.5972017882192196E-4</v>
      </c>
      <c r="U1366" s="344">
        <f t="shared" si="1020"/>
        <v>0</v>
      </c>
      <c r="V1366" s="344">
        <f t="shared" si="1020"/>
        <v>0</v>
      </c>
      <c r="W1366" s="344">
        <f t="shared" si="1020"/>
        <v>0</v>
      </c>
      <c r="X1366" s="344">
        <f t="shared" si="1020"/>
        <v>0</v>
      </c>
      <c r="Y1366" s="344">
        <f t="shared" si="1020"/>
        <v>0</v>
      </c>
      <c r="Z1366" s="344">
        <f t="shared" si="1020"/>
        <v>0</v>
      </c>
      <c r="AA1366" s="344">
        <f t="shared" si="1020"/>
        <v>0</v>
      </c>
      <c r="AB1366" s="344">
        <f t="shared" si="1020"/>
        <v>0</v>
      </c>
      <c r="AC1366" s="344">
        <f t="shared" si="1020"/>
        <v>0</v>
      </c>
      <c r="AD1366" s="344">
        <f t="shared" si="1020"/>
        <v>0</v>
      </c>
      <c r="AE1366" s="344">
        <f t="shared" si="1020"/>
        <v>0</v>
      </c>
      <c r="AF1366" s="344">
        <f t="shared" si="1020"/>
        <v>0</v>
      </c>
      <c r="AG1366" s="344">
        <f t="shared" si="1020"/>
        <v>0</v>
      </c>
      <c r="AH1366" s="344">
        <f t="shared" si="1020"/>
        <v>0</v>
      </c>
      <c r="AI1366" s="344">
        <f t="shared" si="1020"/>
        <v>0</v>
      </c>
      <c r="AJ1366" s="344">
        <f t="shared" si="1020"/>
        <v>0</v>
      </c>
      <c r="AK1366" s="344">
        <f t="shared" si="1020"/>
        <v>0</v>
      </c>
      <c r="AL1366" s="344">
        <f t="shared" si="1020"/>
        <v>0</v>
      </c>
      <c r="AM1366" s="344">
        <f t="shared" si="1020"/>
        <v>0</v>
      </c>
      <c r="AN1366" s="344">
        <f t="shared" si="1020"/>
        <v>0</v>
      </c>
      <c r="AO1366" s="344">
        <f t="shared" si="1020"/>
        <v>0</v>
      </c>
      <c r="AP1366" s="344">
        <f t="shared" si="1020"/>
        <v>0</v>
      </c>
      <c r="AQ1366" s="344">
        <f t="shared" si="1020"/>
        <v>0</v>
      </c>
      <c r="AR1366" s="344">
        <f t="shared" si="1020"/>
        <v>0</v>
      </c>
    </row>
    <row r="1367" spans="6:44" x14ac:dyDescent="0.25">
      <c r="H1367" s="17" t="str">
        <f t="shared" si="893"/>
        <v>DIC5</v>
      </c>
      <c r="I1367" s="24"/>
      <c r="J1367" s="24"/>
      <c r="K1367" s="342"/>
      <c r="L1367" s="302" t="s">
        <v>864</v>
      </c>
      <c r="M1367" s="21">
        <f>+M1366+M1358</f>
        <v>9.1275226679273E-2</v>
      </c>
      <c r="N1367" s="21">
        <f t="shared" ref="N1367" si="1021">+N1366+N1358</f>
        <v>8.6251771836073202E-2</v>
      </c>
      <c r="O1367" s="21">
        <f t="shared" ref="O1367" si="1022">+O1366+O1358</f>
        <v>8.2460485161960098E-2</v>
      </c>
      <c r="P1367" s="21">
        <f t="shared" ref="P1367" si="1023">+P1366+P1358</f>
        <v>7.8669198487846898E-2</v>
      </c>
      <c r="Q1367" s="21">
        <f t="shared" ref="Q1367" si="1024">+Q1366+Q1358</f>
        <v>7.4877911813733905E-2</v>
      </c>
      <c r="R1367" s="21">
        <f t="shared" ref="R1367" si="1025">+R1366+R1358</f>
        <v>6.8934795029009427E-2</v>
      </c>
      <c r="S1367" s="21">
        <f t="shared" ref="S1367" si="1026">+S1366+S1358</f>
        <v>6.5258272627462283E-2</v>
      </c>
      <c r="T1367" s="21">
        <f t="shared" ref="T1367" si="1027">+T1366+T1358</f>
        <v>7.4347046569721523E-3</v>
      </c>
      <c r="U1367" s="21">
        <f t="shared" ref="U1367" si="1028">+U1366+U1358</f>
        <v>0</v>
      </c>
      <c r="V1367" s="21">
        <f t="shared" ref="V1367" si="1029">+V1366+V1358</f>
        <v>0</v>
      </c>
      <c r="W1367" s="21">
        <f t="shared" ref="W1367" si="1030">+W1366+W1358</f>
        <v>0</v>
      </c>
      <c r="X1367" s="21">
        <f t="shared" ref="X1367" si="1031">+X1366+X1358</f>
        <v>0</v>
      </c>
      <c r="Y1367" s="21">
        <f t="shared" ref="Y1367" si="1032">+Y1366+Y1358</f>
        <v>0</v>
      </c>
      <c r="Z1367" s="21">
        <f t="shared" ref="Z1367" si="1033">+Z1366+Z1358</f>
        <v>0</v>
      </c>
      <c r="AA1367" s="21">
        <f t="shared" ref="AA1367" si="1034">+AA1366+AA1358</f>
        <v>0</v>
      </c>
      <c r="AB1367" s="21">
        <f t="shared" ref="AB1367" si="1035">+AB1366+AB1358</f>
        <v>0</v>
      </c>
      <c r="AC1367" s="21">
        <f t="shared" ref="AC1367" si="1036">+AC1366+AC1358</f>
        <v>0</v>
      </c>
      <c r="AD1367" s="21">
        <f t="shared" ref="AD1367" si="1037">+AD1366+AD1358</f>
        <v>0</v>
      </c>
      <c r="AE1367" s="21">
        <f t="shared" ref="AE1367" si="1038">+AE1366+AE1358</f>
        <v>0</v>
      </c>
      <c r="AF1367" s="21">
        <f t="shared" ref="AF1367" si="1039">+AF1366+AF1358</f>
        <v>0</v>
      </c>
      <c r="AG1367" s="21">
        <f t="shared" ref="AG1367" si="1040">+AG1366+AG1358</f>
        <v>0</v>
      </c>
      <c r="AH1367" s="21">
        <f t="shared" ref="AH1367" si="1041">+AH1366+AH1358</f>
        <v>0</v>
      </c>
      <c r="AI1367" s="21">
        <f t="shared" ref="AI1367" si="1042">+AI1366+AI1358</f>
        <v>0</v>
      </c>
      <c r="AJ1367" s="21">
        <f t="shared" ref="AJ1367" si="1043">+AJ1366+AJ1358</f>
        <v>0</v>
      </c>
      <c r="AK1367" s="21">
        <f t="shared" ref="AK1367" si="1044">+AK1366+AK1358</f>
        <v>0</v>
      </c>
      <c r="AL1367" s="21">
        <f t="shared" ref="AL1367" si="1045">+AL1366+AL1358</f>
        <v>0</v>
      </c>
      <c r="AM1367" s="21">
        <f t="shared" ref="AM1367" si="1046">+AM1366+AM1358</f>
        <v>0</v>
      </c>
      <c r="AN1367" s="21">
        <f t="shared" ref="AN1367" si="1047">+AN1366+AN1358</f>
        <v>0</v>
      </c>
      <c r="AO1367" s="21">
        <f t="shared" ref="AO1367" si="1048">+AO1366+AO1358</f>
        <v>0</v>
      </c>
      <c r="AP1367" s="21">
        <f t="shared" ref="AP1367" si="1049">+AP1366+AP1358</f>
        <v>0</v>
      </c>
      <c r="AQ1367" s="21">
        <f t="shared" ref="AQ1367" si="1050">+AQ1366+AQ1358</f>
        <v>0</v>
      </c>
      <c r="AR1367" s="21">
        <f t="shared" ref="AR1367" si="1051">+AR1366+AR1358</f>
        <v>0</v>
      </c>
    </row>
    <row r="1368" spans="6:44" x14ac:dyDescent="0.25">
      <c r="L1368" s="345" t="s">
        <v>865</v>
      </c>
      <c r="M1368" s="358">
        <f>+M1367-M1352</f>
        <v>0</v>
      </c>
      <c r="N1368" s="358">
        <f t="shared" ref="N1368:AR1368" si="1052">+N1367-N1352</f>
        <v>0</v>
      </c>
      <c r="O1368" s="358">
        <f t="shared" si="1052"/>
        <v>0</v>
      </c>
      <c r="P1368" s="358">
        <f t="shared" si="1052"/>
        <v>0</v>
      </c>
      <c r="Q1368" s="358">
        <f t="shared" si="1052"/>
        <v>0</v>
      </c>
      <c r="R1368" s="358">
        <f t="shared" si="1052"/>
        <v>0</v>
      </c>
      <c r="S1368" s="358">
        <f t="shared" si="1052"/>
        <v>0</v>
      </c>
      <c r="T1368" s="358">
        <f t="shared" si="1052"/>
        <v>0</v>
      </c>
      <c r="U1368" s="358">
        <f t="shared" si="1052"/>
        <v>0</v>
      </c>
      <c r="V1368" s="358">
        <f t="shared" si="1052"/>
        <v>0</v>
      </c>
      <c r="W1368" s="358">
        <f t="shared" si="1052"/>
        <v>0</v>
      </c>
      <c r="X1368" s="358">
        <f t="shared" si="1052"/>
        <v>0</v>
      </c>
      <c r="Y1368" s="358">
        <f t="shared" si="1052"/>
        <v>0</v>
      </c>
      <c r="Z1368" s="358">
        <f t="shared" si="1052"/>
        <v>0</v>
      </c>
      <c r="AA1368" s="358">
        <f t="shared" si="1052"/>
        <v>0</v>
      </c>
      <c r="AB1368" s="358">
        <f t="shared" si="1052"/>
        <v>0</v>
      </c>
      <c r="AC1368" s="358">
        <f t="shared" si="1052"/>
        <v>0</v>
      </c>
      <c r="AD1368" s="358">
        <f t="shared" si="1052"/>
        <v>0</v>
      </c>
      <c r="AE1368" s="358">
        <f t="shared" si="1052"/>
        <v>0</v>
      </c>
      <c r="AF1368" s="358">
        <f t="shared" si="1052"/>
        <v>0</v>
      </c>
      <c r="AG1368" s="358">
        <f t="shared" si="1052"/>
        <v>0</v>
      </c>
      <c r="AH1368" s="358">
        <f t="shared" si="1052"/>
        <v>0</v>
      </c>
      <c r="AI1368" s="358">
        <f t="shared" si="1052"/>
        <v>0</v>
      </c>
      <c r="AJ1368" s="358">
        <f t="shared" si="1052"/>
        <v>0</v>
      </c>
      <c r="AK1368" s="358">
        <f t="shared" si="1052"/>
        <v>0</v>
      </c>
      <c r="AL1368" s="358">
        <f t="shared" si="1052"/>
        <v>0</v>
      </c>
      <c r="AM1368" s="358">
        <f t="shared" si="1052"/>
        <v>0</v>
      </c>
      <c r="AN1368" s="358">
        <f t="shared" si="1052"/>
        <v>0</v>
      </c>
      <c r="AO1368" s="358">
        <f t="shared" si="1052"/>
        <v>0</v>
      </c>
      <c r="AP1368" s="358">
        <f t="shared" si="1052"/>
        <v>0</v>
      </c>
      <c r="AQ1368" s="358">
        <f t="shared" si="1052"/>
        <v>0</v>
      </c>
      <c r="AR1368" s="358">
        <f t="shared" si="1052"/>
        <v>0</v>
      </c>
    </row>
    <row r="1369" spans="6:44" x14ac:dyDescent="0.25">
      <c r="L1369" s="345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</row>
    <row r="1370" spans="6:44" x14ac:dyDescent="0.25">
      <c r="K1370" s="349" t="str">
        <f>+I154</f>
        <v>MPC/d</v>
      </c>
      <c r="L1370" s="349" t="s">
        <v>866</v>
      </c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</row>
    <row r="1371" spans="6:44" x14ac:dyDescent="0.25">
      <c r="K1371" s="349" t="s">
        <v>868</v>
      </c>
      <c r="L1371" s="350" t="s">
        <v>867</v>
      </c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</row>
    <row r="1372" spans="6:44" x14ac:dyDescent="0.25">
      <c r="J1372">
        <v>1</v>
      </c>
      <c r="K1372" s="360" t="s">
        <v>389</v>
      </c>
      <c r="L1372" s="360" t="s">
        <v>377</v>
      </c>
    </row>
    <row r="1373" spans="6:44" x14ac:dyDescent="0.25">
      <c r="I1373" s="266"/>
    </row>
    <row r="1374" spans="6:44" s="15" customFormat="1" x14ac:dyDescent="0.25">
      <c r="F1374" s="96"/>
      <c r="H1374" s="12"/>
      <c r="I1374" s="346" t="s">
        <v>752</v>
      </c>
      <c r="J1374" s="115">
        <f>+IF(OR(K1374="OIL",K1374="OIL-eq"),$H$5,IF(K1374="GAS",$H$4,IF(K1374="GSL",$H$8,IF(K1374="DSL",$H$9,IF(K1374="KER",$H$10,IF(K1374="LPG",$H$11,IF(K1374="HFO",$H$12,IF(K1374="AVG",$H$13,IF(K1374="RFG",$H$14,IF(K1374="ELC",$H$15,$H$16))))))))))</f>
        <v>1</v>
      </c>
      <c r="K1374" s="347" t="s">
        <v>836</v>
      </c>
      <c r="L1374" s="314" t="s">
        <v>328</v>
      </c>
      <c r="M1374" s="361">
        <v>2019</v>
      </c>
      <c r="N1374" s="361">
        <v>2020</v>
      </c>
      <c r="O1374" s="361">
        <v>2021</v>
      </c>
      <c r="P1374" s="361">
        <v>2022</v>
      </c>
      <c r="Q1374" s="361">
        <v>2023</v>
      </c>
      <c r="R1374" s="361">
        <v>2024</v>
      </c>
      <c r="S1374" s="361">
        <v>2025</v>
      </c>
      <c r="T1374" s="361">
        <v>2026</v>
      </c>
      <c r="U1374" s="361">
        <v>2027</v>
      </c>
      <c r="V1374" s="361">
        <v>2028</v>
      </c>
      <c r="W1374" s="361">
        <v>2029</v>
      </c>
      <c r="X1374" s="361">
        <v>2030</v>
      </c>
      <c r="Y1374" s="361">
        <v>2031</v>
      </c>
      <c r="Z1374" s="361">
        <v>2032</v>
      </c>
      <c r="AA1374" s="361">
        <v>2033</v>
      </c>
      <c r="AB1374" s="361">
        <v>2034</v>
      </c>
      <c r="AC1374" s="361">
        <v>2035</v>
      </c>
      <c r="AD1374" s="361">
        <v>2036</v>
      </c>
      <c r="AE1374" s="361">
        <v>2037</v>
      </c>
      <c r="AF1374" s="361">
        <v>2038</v>
      </c>
      <c r="AG1374" s="361">
        <v>2039</v>
      </c>
      <c r="AH1374" s="361">
        <v>2040</v>
      </c>
      <c r="AI1374" s="361">
        <v>2041</v>
      </c>
      <c r="AJ1374" s="361">
        <v>2042</v>
      </c>
      <c r="AK1374" s="361">
        <v>2043</v>
      </c>
      <c r="AL1374" s="361">
        <v>2044</v>
      </c>
      <c r="AM1374" s="361">
        <v>2045</v>
      </c>
      <c r="AN1374" s="361">
        <v>2046</v>
      </c>
      <c r="AO1374" s="361">
        <v>2047</v>
      </c>
      <c r="AP1374" s="361">
        <v>2048</v>
      </c>
      <c r="AQ1374" s="361">
        <v>2049</v>
      </c>
      <c r="AR1374" s="361">
        <v>2050</v>
      </c>
    </row>
    <row r="1375" spans="6:44" x14ac:dyDescent="0.25">
      <c r="H1375" s="17" t="str">
        <f t="shared" ref="H1375:H1396" si="1053">+$B$1</f>
        <v>DIC5</v>
      </c>
      <c r="I1375" s="24"/>
      <c r="J1375" s="24" t="s">
        <v>75</v>
      </c>
      <c r="K1375" s="359" t="s">
        <v>174</v>
      </c>
      <c r="L1375" s="230" t="s">
        <v>829</v>
      </c>
      <c r="M1375" s="21">
        <f>+SUMIFS(Resultados_Dic3!H$3:H$99980,Resultados_Dic3!$F$3:$F$99980,Produccion_UO!$K1375,Resultados_Dic3!$D$3:$D$99980,Produccion_UO!$L$1221,Resultados_Dic3!$E$3:$E$99980,Produccion_UO!$J1375,Resultados_Dic3!$A$3:$A$99980,Produccion_UO!$H1375)*$J$1223</f>
        <v>1.7589218024781501</v>
      </c>
      <c r="N1375" s="21">
        <f>+SUMIFS(Resultados_Dic3!I$3:I$99980,Resultados_Dic3!$F$3:$F$99980,Produccion_UO!$K1375,Resultados_Dic3!$D$3:$D$99980,Produccion_UO!$L$1221,Resultados_Dic3!$E$3:$E$99980,Produccion_UO!$J1375,Resultados_Dic3!$A$3:$A$99980,Produccion_UO!$H1375)*$J$1223</f>
        <v>1.6360887666806501</v>
      </c>
      <c r="O1375" s="21">
        <f>+SUMIFS(Resultados_Dic3!J$3:J$99980,Resultados_Dic3!$F$3:$F$99980,Produccion_UO!$K1375,Resultados_Dic3!$D$3:$D$99980,Produccion_UO!$L$1221,Resultados_Dic3!$E$3:$E$99980,Produccion_UO!$J1375,Resultados_Dic3!$A$3:$A$99980,Produccion_UO!$H1375)*$J$1223</f>
        <v>1.50657646095562</v>
      </c>
      <c r="P1375" s="21">
        <f>+SUMIFS(Resultados_Dic3!K$3:K$99980,Resultados_Dic3!$F$3:$F$99980,Produccion_UO!$K1375,Resultados_Dic3!$D$3:$D$99980,Produccion_UO!$L$1221,Resultados_Dic3!$E$3:$E$99980,Produccion_UO!$J1375,Resultados_Dic3!$A$3:$A$99980,Produccion_UO!$H1375)*$J$1223</f>
        <v>1.37706415523059</v>
      </c>
      <c r="Q1375" s="21">
        <f>+SUMIFS(Resultados_Dic3!L$3:L$99980,Resultados_Dic3!$F$3:$F$99980,Produccion_UO!$K1375,Resultados_Dic3!$D$3:$D$99980,Produccion_UO!$L$1221,Resultados_Dic3!$E$3:$E$99980,Produccion_UO!$J1375,Resultados_Dic3!$A$3:$A$99980,Produccion_UO!$H1375)*$J$1223</f>
        <v>1.24755184950556</v>
      </c>
      <c r="R1375" s="21">
        <f>+SUMIFS(Resultados_Dic3!M$3:M$99980,Resultados_Dic3!$F$3:$F$99980,Produccion_UO!$K1375,Resultados_Dic3!$D$3:$D$99980,Produccion_UO!$L$1221,Resultados_Dic3!$E$3:$E$99980,Produccion_UO!$J1375,Resultados_Dic3!$A$3:$A$99980,Produccion_UO!$H1375)*$J$1223</f>
        <v>1.10873416576336</v>
      </c>
      <c r="S1375" s="21">
        <f>+SUMIFS(Resultados_Dic3!N$3:N$99980,Resultados_Dic3!$F$3:$F$99980,Produccion_UO!$K1375,Resultados_Dic3!$D$3:$D$99980,Produccion_UO!$L$1221,Resultados_Dic3!$E$3:$E$99980,Produccion_UO!$J1375,Resultados_Dic3!$A$3:$A$99980,Produccion_UO!$H1375)*$J$1223</f>
        <v>0.969916482021147</v>
      </c>
      <c r="T1375" s="21">
        <f>+SUMIFS(Resultados_Dic3!O$3:O$99980,Resultados_Dic3!$F$3:$F$99980,Produccion_UO!$K1375,Resultados_Dic3!$D$3:$D$99980,Produccion_UO!$L$1221,Resultados_Dic3!$E$3:$E$99980,Produccion_UO!$J1375,Resultados_Dic3!$A$3:$A$99980,Produccion_UO!$H1375)*$J$1223</f>
        <v>0.87403588058397097</v>
      </c>
      <c r="U1375" s="21">
        <f>+SUMIFS(Resultados_Dic3!P$3:P$99980,Resultados_Dic3!$F$3:$F$99980,Produccion_UO!$K1375,Resultados_Dic3!$D$3:$D$99980,Produccion_UO!$L$1221,Resultados_Dic3!$E$3:$E$99980,Produccion_UO!$J1375,Resultados_Dic3!$A$3:$A$99980,Produccion_UO!$H1375)*$J$1223</f>
        <v>0.72385867106116097</v>
      </c>
      <c r="V1375" s="21">
        <f>+SUMIFS(Resultados_Dic3!Q$3:Q$99980,Resultados_Dic3!$F$3:$F$99980,Produccion_UO!$K1375,Resultados_Dic3!$D$3:$D$99980,Produccion_UO!$L$1221,Resultados_Dic3!$E$3:$E$99980,Produccion_UO!$J1375,Resultados_Dic3!$A$3:$A$99980,Produccion_UO!$H1375)*$J$1223</f>
        <v>0</v>
      </c>
      <c r="W1375" s="21">
        <f>+SUMIFS(Resultados_Dic3!R$3:R$99980,Resultados_Dic3!$F$3:$F$99980,Produccion_UO!$K1375,Resultados_Dic3!$D$3:$D$99980,Produccion_UO!$L$1221,Resultados_Dic3!$E$3:$E$99980,Produccion_UO!$J1375,Resultados_Dic3!$A$3:$A$99980,Produccion_UO!$H1375)*$J$1223</f>
        <v>0</v>
      </c>
      <c r="X1375" s="21">
        <f>+SUMIFS(Resultados_Dic3!S$3:S$99980,Resultados_Dic3!$F$3:$F$99980,Produccion_UO!$K1375,Resultados_Dic3!$D$3:$D$99980,Produccion_UO!$L$1221,Resultados_Dic3!$E$3:$E$99980,Produccion_UO!$J1375,Resultados_Dic3!$A$3:$A$99980,Produccion_UO!$H1375)*$J$1223</f>
        <v>0</v>
      </c>
      <c r="Y1375" s="21">
        <f>+SUMIFS(Resultados_Dic3!T$3:T$99980,Resultados_Dic3!$F$3:$F$99980,Produccion_UO!$K1375,Resultados_Dic3!$D$3:$D$99980,Produccion_UO!$L$1221,Resultados_Dic3!$E$3:$E$99980,Produccion_UO!$J1375,Resultados_Dic3!$A$3:$A$99980,Produccion_UO!$H1375)*$J$1223</f>
        <v>0</v>
      </c>
      <c r="Z1375" s="21">
        <f>+SUMIFS(Resultados_Dic3!U$3:U$99980,Resultados_Dic3!$F$3:$F$99980,Produccion_UO!$K1375,Resultados_Dic3!$D$3:$D$99980,Produccion_UO!$L$1221,Resultados_Dic3!$E$3:$E$99980,Produccion_UO!$J1375,Resultados_Dic3!$A$3:$A$99980,Produccion_UO!$H1375)*$J$1223</f>
        <v>0</v>
      </c>
      <c r="AA1375" s="21">
        <f>+SUMIFS(Resultados_Dic3!V$3:V$99980,Resultados_Dic3!$F$3:$F$99980,Produccion_UO!$K1375,Resultados_Dic3!$D$3:$D$99980,Produccion_UO!$L$1221,Resultados_Dic3!$E$3:$E$99980,Produccion_UO!$J1375,Resultados_Dic3!$A$3:$A$99980,Produccion_UO!$H1375)*$J$1223</f>
        <v>0</v>
      </c>
      <c r="AB1375" s="21">
        <f>+SUMIFS(Resultados_Dic3!W$3:W$99980,Resultados_Dic3!$F$3:$F$99980,Produccion_UO!$K1375,Resultados_Dic3!$D$3:$D$99980,Produccion_UO!$L$1221,Resultados_Dic3!$E$3:$E$99980,Produccion_UO!$J1375,Resultados_Dic3!$A$3:$A$99980,Produccion_UO!$H1375)*$J$1223</f>
        <v>0</v>
      </c>
      <c r="AC1375" s="21">
        <f>+SUMIFS(Resultados_Dic3!X$3:X$99980,Resultados_Dic3!$F$3:$F$99980,Produccion_UO!$K1375,Resultados_Dic3!$D$3:$D$99980,Produccion_UO!$L$1221,Resultados_Dic3!$E$3:$E$99980,Produccion_UO!$J1375,Resultados_Dic3!$A$3:$A$99980,Produccion_UO!$H1375)*$J$1223</f>
        <v>0</v>
      </c>
      <c r="AD1375" s="21">
        <f>+SUMIFS(Resultados_Dic3!Y$3:Y$99980,Resultados_Dic3!$F$3:$F$99980,Produccion_UO!$K1375,Resultados_Dic3!$D$3:$D$99980,Produccion_UO!$L$1221,Resultados_Dic3!$E$3:$E$99980,Produccion_UO!$J1375,Resultados_Dic3!$A$3:$A$99980,Produccion_UO!$H1375)*$J$1223</f>
        <v>0</v>
      </c>
      <c r="AE1375" s="21">
        <f>+SUMIFS(Resultados_Dic3!Z$3:Z$99980,Resultados_Dic3!$F$3:$F$99980,Produccion_UO!$K1375,Resultados_Dic3!$D$3:$D$99980,Produccion_UO!$L$1221,Resultados_Dic3!$E$3:$E$99980,Produccion_UO!$J1375,Resultados_Dic3!$A$3:$A$99980,Produccion_UO!$H1375)*$J$1223</f>
        <v>0</v>
      </c>
      <c r="AF1375" s="21">
        <f>+SUMIFS(Resultados_Dic3!AA$3:AA$99980,Resultados_Dic3!$F$3:$F$99980,Produccion_UO!$K1375,Resultados_Dic3!$D$3:$D$99980,Produccion_UO!$L$1221,Resultados_Dic3!$E$3:$E$99980,Produccion_UO!$J1375,Resultados_Dic3!$A$3:$A$99980,Produccion_UO!$H1375)*$J$1223</f>
        <v>0</v>
      </c>
      <c r="AG1375" s="21">
        <f>+SUMIFS(Resultados_Dic3!AB$3:AB$99980,Resultados_Dic3!$F$3:$F$99980,Produccion_UO!$K1375,Resultados_Dic3!$D$3:$D$99980,Produccion_UO!$L$1221,Resultados_Dic3!$E$3:$E$99980,Produccion_UO!$J1375,Resultados_Dic3!$A$3:$A$99980,Produccion_UO!$H1375)*$J$1223</f>
        <v>0</v>
      </c>
      <c r="AH1375" s="21">
        <f>+SUMIFS(Resultados_Dic3!AC$3:AC$99980,Resultados_Dic3!$F$3:$F$99980,Produccion_UO!$K1375,Resultados_Dic3!$D$3:$D$99980,Produccion_UO!$L$1221,Resultados_Dic3!$E$3:$E$99980,Produccion_UO!$J1375,Resultados_Dic3!$A$3:$A$99980,Produccion_UO!$H1375)*$J$1223</f>
        <v>0</v>
      </c>
      <c r="AI1375" s="21">
        <f>+SUMIFS(Resultados_Dic3!AD$3:AD$99980,Resultados_Dic3!$F$3:$F$99980,Produccion_UO!$K1375,Resultados_Dic3!$D$3:$D$99980,Produccion_UO!$L$1221,Resultados_Dic3!$E$3:$E$99980,Produccion_UO!$J1375,Resultados_Dic3!$A$3:$A$99980,Produccion_UO!$H1375)*$J$1223</f>
        <v>0</v>
      </c>
      <c r="AJ1375" s="21">
        <f>+SUMIFS(Resultados_Dic3!AE$3:AE$99980,Resultados_Dic3!$F$3:$F$99980,Produccion_UO!$K1375,Resultados_Dic3!$D$3:$D$99980,Produccion_UO!$L$1221,Resultados_Dic3!$E$3:$E$99980,Produccion_UO!$J1375,Resultados_Dic3!$A$3:$A$99980,Produccion_UO!$H1375)*$J$1223</f>
        <v>0</v>
      </c>
      <c r="AK1375" s="21">
        <f>+SUMIFS(Resultados_Dic3!AF$3:AF$99980,Resultados_Dic3!$F$3:$F$99980,Produccion_UO!$K1375,Resultados_Dic3!$D$3:$D$99980,Produccion_UO!$L$1221,Resultados_Dic3!$E$3:$E$99980,Produccion_UO!$J1375,Resultados_Dic3!$A$3:$A$99980,Produccion_UO!$H1375)*$J$1223</f>
        <v>0</v>
      </c>
      <c r="AL1375" s="21">
        <f>+SUMIFS(Resultados_Dic3!AG$3:AG$99980,Resultados_Dic3!$F$3:$F$99980,Produccion_UO!$K1375,Resultados_Dic3!$D$3:$D$99980,Produccion_UO!$L$1221,Resultados_Dic3!$E$3:$E$99980,Produccion_UO!$J1375,Resultados_Dic3!$A$3:$A$99980,Produccion_UO!$H1375)*$J$1223</f>
        <v>0</v>
      </c>
      <c r="AM1375" s="21">
        <f>+SUMIFS(Resultados_Dic3!AH$3:AH$99980,Resultados_Dic3!$F$3:$F$99980,Produccion_UO!$K1375,Resultados_Dic3!$D$3:$D$99980,Produccion_UO!$L$1221,Resultados_Dic3!$E$3:$E$99980,Produccion_UO!$J1375,Resultados_Dic3!$A$3:$A$99980,Produccion_UO!$H1375)*$J$1223</f>
        <v>0</v>
      </c>
      <c r="AN1375" s="21">
        <f>+SUMIFS(Resultados_Dic3!AI$3:AI$99980,Resultados_Dic3!$F$3:$F$99980,Produccion_UO!$K1375,Resultados_Dic3!$D$3:$D$99980,Produccion_UO!$L$1221,Resultados_Dic3!$E$3:$E$99980,Produccion_UO!$J1375,Resultados_Dic3!$A$3:$A$99980,Produccion_UO!$H1375)*$J$1223</f>
        <v>0</v>
      </c>
      <c r="AO1375" s="21">
        <f>+SUMIFS(Resultados_Dic3!AJ$3:AJ$99980,Resultados_Dic3!$F$3:$F$99980,Produccion_UO!$K1375,Resultados_Dic3!$D$3:$D$99980,Produccion_UO!$L$1221,Resultados_Dic3!$E$3:$E$99980,Produccion_UO!$J1375,Resultados_Dic3!$A$3:$A$99980,Produccion_UO!$H1375)*$J$1223</f>
        <v>0</v>
      </c>
      <c r="AP1375" s="21">
        <f>+SUMIFS(Resultados_Dic3!AK$3:AK$99980,Resultados_Dic3!$F$3:$F$99980,Produccion_UO!$K1375,Resultados_Dic3!$D$3:$D$99980,Produccion_UO!$L$1221,Resultados_Dic3!$E$3:$E$99980,Produccion_UO!$J1375,Resultados_Dic3!$A$3:$A$99980,Produccion_UO!$H1375)*$J$1223</f>
        <v>0</v>
      </c>
      <c r="AQ1375" s="21">
        <f>+SUMIFS(Resultados_Dic3!AL$3:AL$99980,Resultados_Dic3!$F$3:$F$99980,Produccion_UO!$K1375,Resultados_Dic3!$D$3:$D$99980,Produccion_UO!$L$1221,Resultados_Dic3!$E$3:$E$99980,Produccion_UO!$J1375,Resultados_Dic3!$A$3:$A$99980,Produccion_UO!$H1375)*$J$1223</f>
        <v>0</v>
      </c>
      <c r="AR1375" s="21">
        <f>+SUMIFS(Resultados_Dic3!AM$3:AM$99980,Resultados_Dic3!$F$3:$F$99980,Produccion_UO!$K1375,Resultados_Dic3!$D$3:$D$99980,Produccion_UO!$L$1221,Resultados_Dic3!$E$3:$E$99980,Produccion_UO!$J1375,Resultados_Dic3!$A$3:$A$99980,Produccion_UO!$H1375)*$J$1223</f>
        <v>0</v>
      </c>
    </row>
    <row r="1376" spans="6:44" x14ac:dyDescent="0.25">
      <c r="H1376" s="17" t="str">
        <f t="shared" si="1053"/>
        <v>DIC5</v>
      </c>
      <c r="I1376" s="24"/>
      <c r="J1376" s="24"/>
      <c r="K1376" s="359"/>
      <c r="L1376" s="230" t="s">
        <v>857</v>
      </c>
      <c r="M1376" s="21">
        <f>+(M1377+M1379+M1380+M1378)</f>
        <v>0.14265221299199951</v>
      </c>
      <c r="N1376" s="21">
        <f t="shared" ref="N1376:AR1376" si="1054">+(N1377+N1379+N1380+N1378)</f>
        <v>0.14265221299199959</v>
      </c>
      <c r="O1376" s="21">
        <f t="shared" si="1054"/>
        <v>0.14265221299199982</v>
      </c>
      <c r="P1376" s="21">
        <f t="shared" si="1054"/>
        <v>0.14265221299199998</v>
      </c>
      <c r="Q1376" s="21">
        <f t="shared" si="1054"/>
        <v>0.1426522129920002</v>
      </c>
      <c r="R1376" s="21">
        <f t="shared" si="1054"/>
        <v>0.14265221299200007</v>
      </c>
      <c r="S1376" s="21">
        <f t="shared" si="1054"/>
        <v>0.1426522129919999</v>
      </c>
      <c r="T1376" s="21">
        <f t="shared" si="1054"/>
        <v>2.8530442598400031E-2</v>
      </c>
      <c r="U1376" s="21">
        <f t="shared" si="1054"/>
        <v>0</v>
      </c>
      <c r="V1376" s="21">
        <f t="shared" si="1054"/>
        <v>0</v>
      </c>
      <c r="W1376" s="21">
        <f t="shared" si="1054"/>
        <v>0</v>
      </c>
      <c r="X1376" s="21">
        <f t="shared" si="1054"/>
        <v>0</v>
      </c>
      <c r="Y1376" s="21">
        <f t="shared" si="1054"/>
        <v>0</v>
      </c>
      <c r="Z1376" s="21">
        <f t="shared" si="1054"/>
        <v>0</v>
      </c>
      <c r="AA1376" s="21">
        <f t="shared" si="1054"/>
        <v>0</v>
      </c>
      <c r="AB1376" s="21">
        <f t="shared" si="1054"/>
        <v>0</v>
      </c>
      <c r="AC1376" s="21">
        <f t="shared" si="1054"/>
        <v>0</v>
      </c>
      <c r="AD1376" s="21">
        <f t="shared" si="1054"/>
        <v>0</v>
      </c>
      <c r="AE1376" s="21">
        <f t="shared" si="1054"/>
        <v>0</v>
      </c>
      <c r="AF1376" s="21">
        <f t="shared" si="1054"/>
        <v>0</v>
      </c>
      <c r="AG1376" s="21">
        <f t="shared" si="1054"/>
        <v>0</v>
      </c>
      <c r="AH1376" s="21">
        <f t="shared" si="1054"/>
        <v>0</v>
      </c>
      <c r="AI1376" s="21">
        <f t="shared" si="1054"/>
        <v>0</v>
      </c>
      <c r="AJ1376" s="21">
        <f t="shared" si="1054"/>
        <v>0</v>
      </c>
      <c r="AK1376" s="21">
        <f t="shared" si="1054"/>
        <v>0</v>
      </c>
      <c r="AL1376" s="21">
        <f t="shared" si="1054"/>
        <v>0</v>
      </c>
      <c r="AM1376" s="21">
        <f t="shared" si="1054"/>
        <v>0</v>
      </c>
      <c r="AN1376" s="21">
        <f t="shared" si="1054"/>
        <v>0</v>
      </c>
      <c r="AO1376" s="21">
        <f t="shared" si="1054"/>
        <v>0</v>
      </c>
      <c r="AP1376" s="21">
        <f t="shared" si="1054"/>
        <v>0</v>
      </c>
      <c r="AQ1376" s="21">
        <f t="shared" si="1054"/>
        <v>0</v>
      </c>
      <c r="AR1376" s="21">
        <f t="shared" si="1054"/>
        <v>0</v>
      </c>
    </row>
    <row r="1377" spans="8:44" x14ac:dyDescent="0.25">
      <c r="H1377" s="17" t="str">
        <f t="shared" si="1053"/>
        <v>DIC5</v>
      </c>
      <c r="I1377" s="24"/>
      <c r="J1377" s="24" t="s">
        <v>81</v>
      </c>
      <c r="K1377" s="359" t="s">
        <v>227</v>
      </c>
      <c r="L1377" s="341" t="s">
        <v>874</v>
      </c>
      <c r="M1377" s="21">
        <f>+SUMIFS(Resultados_Dic3!H$3:H$99980,Resultados_Dic3!$F$3:$F$99980,Produccion_UO!$K1377,Resultados_Dic3!$D$3:$D$99980,Produccion_UO!$L$1221,Resultados_Dic3!$E$3:$E$99980,Produccion_UO!$J1377,Resultados_Dic3!$A$3:$A$99980,Produccion_UO!$H1377)*$J$1223</f>
        <v>2.52346333055865E-2</v>
      </c>
      <c r="N1377" s="21">
        <f>+SUMIFS(Resultados_Dic3!I$3:I$99980,Resultados_Dic3!$F$3:$F$99980,Produccion_UO!$K1377,Resultados_Dic3!$D$3:$D$99980,Produccion_UO!$L$1221,Resultados_Dic3!$E$3:$E$99980,Produccion_UO!$J1377,Resultados_Dic3!$A$3:$A$99980,Produccion_UO!$H1377)*$J$1223</f>
        <v>2.2013032431985598E-2</v>
      </c>
      <c r="O1377" s="21">
        <f>+SUMIFS(Resultados_Dic3!J$3:J$99980,Resultados_Dic3!$F$3:$F$99980,Produccion_UO!$K1377,Resultados_Dic3!$D$3:$D$99980,Produccion_UO!$L$1221,Resultados_Dic3!$E$3:$E$99980,Produccion_UO!$J1377,Resultados_Dic3!$A$3:$A$99980,Produccion_UO!$H1377)*$J$1223</f>
        <v>1.86162511462598E-2</v>
      </c>
      <c r="P1377" s="21">
        <f>+SUMIFS(Resultados_Dic3!K$3:K$99980,Resultados_Dic3!$F$3:$F$99980,Produccion_UO!$K1377,Resultados_Dic3!$D$3:$D$99980,Produccion_UO!$L$1221,Resultados_Dic3!$E$3:$E$99980,Produccion_UO!$J1377,Resultados_Dic3!$A$3:$A$99980,Produccion_UO!$H1377)*$J$1223</f>
        <v>1.5219469860533999E-2</v>
      </c>
      <c r="Q1377" s="21">
        <f>+SUMIFS(Resultados_Dic3!L$3:L$99980,Resultados_Dic3!$F$3:$F$99980,Produccion_UO!$K1377,Resultados_Dic3!$D$3:$D$99980,Produccion_UO!$L$1221,Resultados_Dic3!$E$3:$E$99980,Produccion_UO!$J1377,Resultados_Dic3!$A$3:$A$99980,Produccion_UO!$H1377)*$J$1223</f>
        <v>1.1822688574808201E-2</v>
      </c>
      <c r="R1377" s="21">
        <f>+SUMIFS(Resultados_Dic3!M$3:M$99980,Resultados_Dic3!$F$3:$F$99980,Produccion_UO!$K1377,Resultados_Dic3!$D$3:$D$99980,Produccion_UO!$L$1221,Resultados_Dic3!$E$3:$E$99980,Produccion_UO!$J1377,Resultados_Dic3!$A$3:$A$99980,Produccion_UO!$H1377)*$J$1223</f>
        <v>8.1818506820410496E-3</v>
      </c>
      <c r="S1377" s="21">
        <f>+SUMIFS(Resultados_Dic3!N$3:N$99980,Resultados_Dic3!$F$3:$F$99980,Produccion_UO!$K1377,Resultados_Dic3!$D$3:$D$99980,Produccion_UO!$L$1221,Resultados_Dic3!$E$3:$E$99980,Produccion_UO!$J1377,Resultados_Dic3!$A$3:$A$99980,Produccion_UO!$H1377)*$J$1223</f>
        <v>4.5410127892739098E-3</v>
      </c>
      <c r="T1377" s="21">
        <f>+SUMIFS(Resultados_Dic3!O$3:O$99980,Resultados_Dic3!$F$3:$F$99980,Produccion_UO!$K1377,Resultados_Dic3!$D$3:$D$99980,Produccion_UO!$L$1221,Resultados_Dic3!$E$3:$E$99980,Produccion_UO!$J1377,Resultados_Dic3!$A$3:$A$99980,Produccion_UO!$H1377)*$J$1223</f>
        <v>2.0263063233308298E-3</v>
      </c>
      <c r="U1377" s="21">
        <f>+SUMIFS(Resultados_Dic3!P$3:P$99980,Resultados_Dic3!$F$3:$F$99980,Produccion_UO!$K1377,Resultados_Dic3!$D$3:$D$99980,Produccion_UO!$L$1221,Resultados_Dic3!$E$3:$E$99980,Produccion_UO!$J1377,Resultados_Dic3!$A$3:$A$99980,Produccion_UO!$H1377)*$J$1223</f>
        <v>0</v>
      </c>
      <c r="V1377" s="21">
        <f>+SUMIFS(Resultados_Dic3!Q$3:Q$99980,Resultados_Dic3!$F$3:$F$99980,Produccion_UO!$K1377,Resultados_Dic3!$D$3:$D$99980,Produccion_UO!$L$1221,Resultados_Dic3!$E$3:$E$99980,Produccion_UO!$J1377,Resultados_Dic3!$A$3:$A$99980,Produccion_UO!$H1377)*$J$1223</f>
        <v>0</v>
      </c>
      <c r="W1377" s="21">
        <f>+SUMIFS(Resultados_Dic3!R$3:R$99980,Resultados_Dic3!$F$3:$F$99980,Produccion_UO!$K1377,Resultados_Dic3!$D$3:$D$99980,Produccion_UO!$L$1221,Resultados_Dic3!$E$3:$E$99980,Produccion_UO!$J1377,Resultados_Dic3!$A$3:$A$99980,Produccion_UO!$H1377)*$J$1223</f>
        <v>0</v>
      </c>
      <c r="X1377" s="21">
        <f>+SUMIFS(Resultados_Dic3!S$3:S$99980,Resultados_Dic3!$F$3:$F$99980,Produccion_UO!$K1377,Resultados_Dic3!$D$3:$D$99980,Produccion_UO!$L$1221,Resultados_Dic3!$E$3:$E$99980,Produccion_UO!$J1377,Resultados_Dic3!$A$3:$A$99980,Produccion_UO!$H1377)*$J$1223</f>
        <v>0</v>
      </c>
      <c r="Y1377" s="21">
        <f>+SUMIFS(Resultados_Dic3!T$3:T$99980,Resultados_Dic3!$F$3:$F$99980,Produccion_UO!$K1377,Resultados_Dic3!$D$3:$D$99980,Produccion_UO!$L$1221,Resultados_Dic3!$E$3:$E$99980,Produccion_UO!$J1377,Resultados_Dic3!$A$3:$A$99980,Produccion_UO!$H1377)*$J$1223</f>
        <v>0</v>
      </c>
      <c r="Z1377" s="21">
        <f>+SUMIFS(Resultados_Dic3!U$3:U$99980,Resultados_Dic3!$F$3:$F$99980,Produccion_UO!$K1377,Resultados_Dic3!$D$3:$D$99980,Produccion_UO!$L$1221,Resultados_Dic3!$E$3:$E$99980,Produccion_UO!$J1377,Resultados_Dic3!$A$3:$A$99980,Produccion_UO!$H1377)*$J$1223</f>
        <v>0</v>
      </c>
      <c r="AA1377" s="21">
        <f>+SUMIFS(Resultados_Dic3!V$3:V$99980,Resultados_Dic3!$F$3:$F$99980,Produccion_UO!$K1377,Resultados_Dic3!$D$3:$D$99980,Produccion_UO!$L$1221,Resultados_Dic3!$E$3:$E$99980,Produccion_UO!$J1377,Resultados_Dic3!$A$3:$A$99980,Produccion_UO!$H1377)*$J$1223</f>
        <v>0</v>
      </c>
      <c r="AB1377" s="21">
        <f>+SUMIFS(Resultados_Dic3!W$3:W$99980,Resultados_Dic3!$F$3:$F$99980,Produccion_UO!$K1377,Resultados_Dic3!$D$3:$D$99980,Produccion_UO!$L$1221,Resultados_Dic3!$E$3:$E$99980,Produccion_UO!$J1377,Resultados_Dic3!$A$3:$A$99980,Produccion_UO!$H1377)*$J$1223</f>
        <v>0</v>
      </c>
      <c r="AC1377" s="21">
        <f>+SUMIFS(Resultados_Dic3!X$3:X$99980,Resultados_Dic3!$F$3:$F$99980,Produccion_UO!$K1377,Resultados_Dic3!$D$3:$D$99980,Produccion_UO!$L$1221,Resultados_Dic3!$E$3:$E$99980,Produccion_UO!$J1377,Resultados_Dic3!$A$3:$A$99980,Produccion_UO!$H1377)*$J$1223</f>
        <v>0</v>
      </c>
      <c r="AD1377" s="21">
        <f>+SUMIFS(Resultados_Dic3!Y$3:Y$99980,Resultados_Dic3!$F$3:$F$99980,Produccion_UO!$K1377,Resultados_Dic3!$D$3:$D$99980,Produccion_UO!$L$1221,Resultados_Dic3!$E$3:$E$99980,Produccion_UO!$J1377,Resultados_Dic3!$A$3:$A$99980,Produccion_UO!$H1377)*$J$1223</f>
        <v>0</v>
      </c>
      <c r="AE1377" s="21">
        <f>+SUMIFS(Resultados_Dic3!Z$3:Z$99980,Resultados_Dic3!$F$3:$F$99980,Produccion_UO!$K1377,Resultados_Dic3!$D$3:$D$99980,Produccion_UO!$L$1221,Resultados_Dic3!$E$3:$E$99980,Produccion_UO!$J1377,Resultados_Dic3!$A$3:$A$99980,Produccion_UO!$H1377)*$J$1223</f>
        <v>0</v>
      </c>
      <c r="AF1377" s="21">
        <f>+SUMIFS(Resultados_Dic3!AA$3:AA$99980,Resultados_Dic3!$F$3:$F$99980,Produccion_UO!$K1377,Resultados_Dic3!$D$3:$D$99980,Produccion_UO!$L$1221,Resultados_Dic3!$E$3:$E$99980,Produccion_UO!$J1377,Resultados_Dic3!$A$3:$A$99980,Produccion_UO!$H1377)*$J$1223</f>
        <v>0</v>
      </c>
      <c r="AG1377" s="21">
        <f>+SUMIFS(Resultados_Dic3!AB$3:AB$99980,Resultados_Dic3!$F$3:$F$99980,Produccion_UO!$K1377,Resultados_Dic3!$D$3:$D$99980,Produccion_UO!$L$1221,Resultados_Dic3!$E$3:$E$99980,Produccion_UO!$J1377,Resultados_Dic3!$A$3:$A$99980,Produccion_UO!$H1377)*$J$1223</f>
        <v>0</v>
      </c>
      <c r="AH1377" s="21">
        <f>+SUMIFS(Resultados_Dic3!AC$3:AC$99980,Resultados_Dic3!$F$3:$F$99980,Produccion_UO!$K1377,Resultados_Dic3!$D$3:$D$99980,Produccion_UO!$L$1221,Resultados_Dic3!$E$3:$E$99980,Produccion_UO!$J1377,Resultados_Dic3!$A$3:$A$99980,Produccion_UO!$H1377)*$J$1223</f>
        <v>0</v>
      </c>
      <c r="AI1377" s="21">
        <f>+SUMIFS(Resultados_Dic3!AD$3:AD$99980,Resultados_Dic3!$F$3:$F$99980,Produccion_UO!$K1377,Resultados_Dic3!$D$3:$D$99980,Produccion_UO!$L$1221,Resultados_Dic3!$E$3:$E$99980,Produccion_UO!$J1377,Resultados_Dic3!$A$3:$A$99980,Produccion_UO!$H1377)*$J$1223</f>
        <v>0</v>
      </c>
      <c r="AJ1377" s="21">
        <f>+SUMIFS(Resultados_Dic3!AE$3:AE$99980,Resultados_Dic3!$F$3:$F$99980,Produccion_UO!$K1377,Resultados_Dic3!$D$3:$D$99980,Produccion_UO!$L$1221,Resultados_Dic3!$E$3:$E$99980,Produccion_UO!$J1377,Resultados_Dic3!$A$3:$A$99980,Produccion_UO!$H1377)*$J$1223</f>
        <v>0</v>
      </c>
      <c r="AK1377" s="21">
        <f>+SUMIFS(Resultados_Dic3!AF$3:AF$99980,Resultados_Dic3!$F$3:$F$99980,Produccion_UO!$K1377,Resultados_Dic3!$D$3:$D$99980,Produccion_UO!$L$1221,Resultados_Dic3!$E$3:$E$99980,Produccion_UO!$J1377,Resultados_Dic3!$A$3:$A$99980,Produccion_UO!$H1377)*$J$1223</f>
        <v>0</v>
      </c>
      <c r="AL1377" s="21">
        <f>+SUMIFS(Resultados_Dic3!AG$3:AG$99980,Resultados_Dic3!$F$3:$F$99980,Produccion_UO!$K1377,Resultados_Dic3!$D$3:$D$99980,Produccion_UO!$L$1221,Resultados_Dic3!$E$3:$E$99980,Produccion_UO!$J1377,Resultados_Dic3!$A$3:$A$99980,Produccion_UO!$H1377)*$J$1223</f>
        <v>0</v>
      </c>
      <c r="AM1377" s="21">
        <f>+SUMIFS(Resultados_Dic3!AH$3:AH$99980,Resultados_Dic3!$F$3:$F$99980,Produccion_UO!$K1377,Resultados_Dic3!$D$3:$D$99980,Produccion_UO!$L$1221,Resultados_Dic3!$E$3:$E$99980,Produccion_UO!$J1377,Resultados_Dic3!$A$3:$A$99980,Produccion_UO!$H1377)*$J$1223</f>
        <v>0</v>
      </c>
      <c r="AN1377" s="21">
        <f>+SUMIFS(Resultados_Dic3!AI$3:AI$99980,Resultados_Dic3!$F$3:$F$99980,Produccion_UO!$K1377,Resultados_Dic3!$D$3:$D$99980,Produccion_UO!$L$1221,Resultados_Dic3!$E$3:$E$99980,Produccion_UO!$J1377,Resultados_Dic3!$A$3:$A$99980,Produccion_UO!$H1377)*$J$1223</f>
        <v>0</v>
      </c>
      <c r="AO1377" s="21">
        <f>+SUMIFS(Resultados_Dic3!AJ$3:AJ$99980,Resultados_Dic3!$F$3:$F$99980,Produccion_UO!$K1377,Resultados_Dic3!$D$3:$D$99980,Produccion_UO!$L$1221,Resultados_Dic3!$E$3:$E$99980,Produccion_UO!$J1377,Resultados_Dic3!$A$3:$A$99980,Produccion_UO!$H1377)*$J$1223</f>
        <v>0</v>
      </c>
      <c r="AP1377" s="21">
        <f>+SUMIFS(Resultados_Dic3!AK$3:AK$99980,Resultados_Dic3!$F$3:$F$99980,Produccion_UO!$K1377,Resultados_Dic3!$D$3:$D$99980,Produccion_UO!$L$1221,Resultados_Dic3!$E$3:$E$99980,Produccion_UO!$J1377,Resultados_Dic3!$A$3:$A$99980,Produccion_UO!$H1377)*$J$1223</f>
        <v>0</v>
      </c>
      <c r="AQ1377" s="21">
        <f>+SUMIFS(Resultados_Dic3!AL$3:AL$99980,Resultados_Dic3!$F$3:$F$99980,Produccion_UO!$K1377,Resultados_Dic3!$D$3:$D$99980,Produccion_UO!$L$1221,Resultados_Dic3!$E$3:$E$99980,Produccion_UO!$J1377,Resultados_Dic3!$A$3:$A$99980,Produccion_UO!$H1377)*$J$1223</f>
        <v>0</v>
      </c>
      <c r="AR1377" s="21">
        <f>+SUMIFS(Resultados_Dic3!AM$3:AM$99980,Resultados_Dic3!$F$3:$F$99980,Produccion_UO!$K1377,Resultados_Dic3!$D$3:$D$99980,Produccion_UO!$L$1221,Resultados_Dic3!$E$3:$E$99980,Produccion_UO!$J1377,Resultados_Dic3!$A$3:$A$99980,Produccion_UO!$H1377)*$J$1223</f>
        <v>0</v>
      </c>
    </row>
    <row r="1378" spans="8:44" x14ac:dyDescent="0.25">
      <c r="H1378" s="17" t="str">
        <f t="shared" si="1053"/>
        <v>DIC5</v>
      </c>
      <c r="I1378" s="24"/>
      <c r="J1378" s="24" t="s">
        <v>86</v>
      </c>
      <c r="K1378" s="359" t="s">
        <v>375</v>
      </c>
      <c r="L1378" s="341" t="s">
        <v>875</v>
      </c>
      <c r="M1378" s="21">
        <f>+SUMIFS(Resultados_Dic3!H$3:H$99980,Resultados_Dic3!$F$3:$F$99980,Produccion_UO!$K1378,Resultados_Dic3!$D$3:$D$99980,Produccion_UO!$L$1221,Resultados_Dic3!$E$3:$E$99980,Produccion_UO!$J1378,Resultados_Dic3!$A$3:$A$99980,Produccion_UO!$H1378)*$J$1223</f>
        <v>0</v>
      </c>
      <c r="N1378" s="21">
        <f>+SUMIFS(Resultados_Dic3!I$3:I$99980,Resultados_Dic3!$F$3:$F$99980,Produccion_UO!$K1378,Resultados_Dic3!$D$3:$D$99980,Produccion_UO!$L$1221,Resultados_Dic3!$E$3:$E$99980,Produccion_UO!$J1378,Resultados_Dic3!$A$3:$A$99980,Produccion_UO!$H1378)*$J$1223</f>
        <v>0</v>
      </c>
      <c r="O1378" s="21">
        <f>+SUMIFS(Resultados_Dic3!J$3:J$99980,Resultados_Dic3!$F$3:$F$99980,Produccion_UO!$K1378,Resultados_Dic3!$D$3:$D$99980,Produccion_UO!$L$1221,Resultados_Dic3!$E$3:$E$99980,Produccion_UO!$J1378,Resultados_Dic3!$A$3:$A$99980,Produccion_UO!$H1378)*$J$1223</f>
        <v>0</v>
      </c>
      <c r="P1378" s="21">
        <f>+SUMIFS(Resultados_Dic3!K$3:K$99980,Resultados_Dic3!$F$3:$F$99980,Produccion_UO!$K1378,Resultados_Dic3!$D$3:$D$99980,Produccion_UO!$L$1221,Resultados_Dic3!$E$3:$E$99980,Produccion_UO!$J1378,Resultados_Dic3!$A$3:$A$99980,Produccion_UO!$H1378)*$J$1223</f>
        <v>0</v>
      </c>
      <c r="Q1378" s="21">
        <f>+SUMIFS(Resultados_Dic3!L$3:L$99980,Resultados_Dic3!$F$3:$F$99980,Produccion_UO!$K1378,Resultados_Dic3!$D$3:$D$99980,Produccion_UO!$L$1221,Resultados_Dic3!$E$3:$E$99980,Produccion_UO!$J1378,Resultados_Dic3!$A$3:$A$99980,Produccion_UO!$H1378)*$J$1223</f>
        <v>0</v>
      </c>
      <c r="R1378" s="21">
        <f>+SUMIFS(Resultados_Dic3!M$3:M$99980,Resultados_Dic3!$F$3:$F$99980,Produccion_UO!$K1378,Resultados_Dic3!$D$3:$D$99980,Produccion_UO!$L$1221,Resultados_Dic3!$E$3:$E$99980,Produccion_UO!$J1378,Resultados_Dic3!$A$3:$A$99980,Produccion_UO!$H1378)*$J$1223</f>
        <v>0</v>
      </c>
      <c r="S1378" s="21">
        <f>+SUMIFS(Resultados_Dic3!N$3:N$99980,Resultados_Dic3!$F$3:$F$99980,Produccion_UO!$K1378,Resultados_Dic3!$D$3:$D$99980,Produccion_UO!$L$1221,Resultados_Dic3!$E$3:$E$99980,Produccion_UO!$J1378,Resultados_Dic3!$A$3:$A$99980,Produccion_UO!$H1378)*$J$1223</f>
        <v>0</v>
      </c>
      <c r="T1378" s="21">
        <f>+SUMIFS(Resultados_Dic3!O$3:O$99980,Resultados_Dic3!$F$3:$F$99980,Produccion_UO!$K1378,Resultados_Dic3!$D$3:$D$99980,Produccion_UO!$L$1221,Resultados_Dic3!$E$3:$E$99980,Produccion_UO!$J1378,Resultados_Dic3!$A$3:$A$99980,Produccion_UO!$H1378)*$J$1223</f>
        <v>0</v>
      </c>
      <c r="U1378" s="21">
        <f>+SUMIFS(Resultados_Dic3!P$3:P$99980,Resultados_Dic3!$F$3:$F$99980,Produccion_UO!$K1378,Resultados_Dic3!$D$3:$D$99980,Produccion_UO!$L$1221,Resultados_Dic3!$E$3:$E$99980,Produccion_UO!$J1378,Resultados_Dic3!$A$3:$A$99980,Produccion_UO!$H1378)*$J$1223</f>
        <v>0</v>
      </c>
      <c r="V1378" s="21">
        <f>+SUMIFS(Resultados_Dic3!Q$3:Q$99980,Resultados_Dic3!$F$3:$F$99980,Produccion_UO!$K1378,Resultados_Dic3!$D$3:$D$99980,Produccion_UO!$L$1221,Resultados_Dic3!$E$3:$E$99980,Produccion_UO!$J1378,Resultados_Dic3!$A$3:$A$99980,Produccion_UO!$H1378)*$J$1223</f>
        <v>0</v>
      </c>
      <c r="W1378" s="21">
        <f>+SUMIFS(Resultados_Dic3!R$3:R$99980,Resultados_Dic3!$F$3:$F$99980,Produccion_UO!$K1378,Resultados_Dic3!$D$3:$D$99980,Produccion_UO!$L$1221,Resultados_Dic3!$E$3:$E$99980,Produccion_UO!$J1378,Resultados_Dic3!$A$3:$A$99980,Produccion_UO!$H1378)*$J$1223</f>
        <v>0</v>
      </c>
      <c r="X1378" s="21">
        <f>+SUMIFS(Resultados_Dic3!S$3:S$99980,Resultados_Dic3!$F$3:$F$99980,Produccion_UO!$K1378,Resultados_Dic3!$D$3:$D$99980,Produccion_UO!$L$1221,Resultados_Dic3!$E$3:$E$99980,Produccion_UO!$J1378,Resultados_Dic3!$A$3:$A$99980,Produccion_UO!$H1378)*$J$1223</f>
        <v>0</v>
      </c>
      <c r="Y1378" s="21">
        <f>+SUMIFS(Resultados_Dic3!T$3:T$99980,Resultados_Dic3!$F$3:$F$99980,Produccion_UO!$K1378,Resultados_Dic3!$D$3:$D$99980,Produccion_UO!$L$1221,Resultados_Dic3!$E$3:$E$99980,Produccion_UO!$J1378,Resultados_Dic3!$A$3:$A$99980,Produccion_UO!$H1378)*$J$1223</f>
        <v>0</v>
      </c>
      <c r="Z1378" s="21">
        <f>+SUMIFS(Resultados_Dic3!U$3:U$99980,Resultados_Dic3!$F$3:$F$99980,Produccion_UO!$K1378,Resultados_Dic3!$D$3:$D$99980,Produccion_UO!$L$1221,Resultados_Dic3!$E$3:$E$99980,Produccion_UO!$J1378,Resultados_Dic3!$A$3:$A$99980,Produccion_UO!$H1378)*$J$1223</f>
        <v>0</v>
      </c>
      <c r="AA1378" s="21">
        <f>+SUMIFS(Resultados_Dic3!V$3:V$99980,Resultados_Dic3!$F$3:$F$99980,Produccion_UO!$K1378,Resultados_Dic3!$D$3:$D$99980,Produccion_UO!$L$1221,Resultados_Dic3!$E$3:$E$99980,Produccion_UO!$J1378,Resultados_Dic3!$A$3:$A$99980,Produccion_UO!$H1378)*$J$1223</f>
        <v>0</v>
      </c>
      <c r="AB1378" s="21">
        <f>+SUMIFS(Resultados_Dic3!W$3:W$99980,Resultados_Dic3!$F$3:$F$99980,Produccion_UO!$K1378,Resultados_Dic3!$D$3:$D$99980,Produccion_UO!$L$1221,Resultados_Dic3!$E$3:$E$99980,Produccion_UO!$J1378,Resultados_Dic3!$A$3:$A$99980,Produccion_UO!$H1378)*$J$1223</f>
        <v>0</v>
      </c>
      <c r="AC1378" s="21">
        <f>+SUMIFS(Resultados_Dic3!X$3:X$99980,Resultados_Dic3!$F$3:$F$99980,Produccion_UO!$K1378,Resultados_Dic3!$D$3:$D$99980,Produccion_UO!$L$1221,Resultados_Dic3!$E$3:$E$99980,Produccion_UO!$J1378,Resultados_Dic3!$A$3:$A$99980,Produccion_UO!$H1378)*$J$1223</f>
        <v>0</v>
      </c>
      <c r="AD1378" s="21">
        <f>+SUMIFS(Resultados_Dic3!Y$3:Y$99980,Resultados_Dic3!$F$3:$F$99980,Produccion_UO!$K1378,Resultados_Dic3!$D$3:$D$99980,Produccion_UO!$L$1221,Resultados_Dic3!$E$3:$E$99980,Produccion_UO!$J1378,Resultados_Dic3!$A$3:$A$99980,Produccion_UO!$H1378)*$J$1223</f>
        <v>0</v>
      </c>
      <c r="AE1378" s="21">
        <f>+SUMIFS(Resultados_Dic3!Z$3:Z$99980,Resultados_Dic3!$F$3:$F$99980,Produccion_UO!$K1378,Resultados_Dic3!$D$3:$D$99980,Produccion_UO!$L$1221,Resultados_Dic3!$E$3:$E$99980,Produccion_UO!$J1378,Resultados_Dic3!$A$3:$A$99980,Produccion_UO!$H1378)*$J$1223</f>
        <v>0</v>
      </c>
      <c r="AF1378" s="21">
        <f>+SUMIFS(Resultados_Dic3!AA$3:AA$99980,Resultados_Dic3!$F$3:$F$99980,Produccion_UO!$K1378,Resultados_Dic3!$D$3:$D$99980,Produccion_UO!$L$1221,Resultados_Dic3!$E$3:$E$99980,Produccion_UO!$J1378,Resultados_Dic3!$A$3:$A$99980,Produccion_UO!$H1378)*$J$1223</f>
        <v>0</v>
      </c>
      <c r="AG1378" s="21">
        <f>+SUMIFS(Resultados_Dic3!AB$3:AB$99980,Resultados_Dic3!$F$3:$F$99980,Produccion_UO!$K1378,Resultados_Dic3!$D$3:$D$99980,Produccion_UO!$L$1221,Resultados_Dic3!$E$3:$E$99980,Produccion_UO!$J1378,Resultados_Dic3!$A$3:$A$99980,Produccion_UO!$H1378)*$J$1223</f>
        <v>0</v>
      </c>
      <c r="AH1378" s="21">
        <f>+SUMIFS(Resultados_Dic3!AC$3:AC$99980,Resultados_Dic3!$F$3:$F$99980,Produccion_UO!$K1378,Resultados_Dic3!$D$3:$D$99980,Produccion_UO!$L$1221,Resultados_Dic3!$E$3:$E$99980,Produccion_UO!$J1378,Resultados_Dic3!$A$3:$A$99980,Produccion_UO!$H1378)*$J$1223</f>
        <v>0</v>
      </c>
      <c r="AI1378" s="21">
        <f>+SUMIFS(Resultados_Dic3!AD$3:AD$99980,Resultados_Dic3!$F$3:$F$99980,Produccion_UO!$K1378,Resultados_Dic3!$D$3:$D$99980,Produccion_UO!$L$1221,Resultados_Dic3!$E$3:$E$99980,Produccion_UO!$J1378,Resultados_Dic3!$A$3:$A$99980,Produccion_UO!$H1378)*$J$1223</f>
        <v>0</v>
      </c>
      <c r="AJ1378" s="21">
        <f>+SUMIFS(Resultados_Dic3!AE$3:AE$99980,Resultados_Dic3!$F$3:$F$99980,Produccion_UO!$K1378,Resultados_Dic3!$D$3:$D$99980,Produccion_UO!$L$1221,Resultados_Dic3!$E$3:$E$99980,Produccion_UO!$J1378,Resultados_Dic3!$A$3:$A$99980,Produccion_UO!$H1378)*$J$1223</f>
        <v>0</v>
      </c>
      <c r="AK1378" s="21">
        <f>+SUMIFS(Resultados_Dic3!AF$3:AF$99980,Resultados_Dic3!$F$3:$F$99980,Produccion_UO!$K1378,Resultados_Dic3!$D$3:$D$99980,Produccion_UO!$L$1221,Resultados_Dic3!$E$3:$E$99980,Produccion_UO!$J1378,Resultados_Dic3!$A$3:$A$99980,Produccion_UO!$H1378)*$J$1223</f>
        <v>0</v>
      </c>
      <c r="AL1378" s="21">
        <f>+SUMIFS(Resultados_Dic3!AG$3:AG$99980,Resultados_Dic3!$F$3:$F$99980,Produccion_UO!$K1378,Resultados_Dic3!$D$3:$D$99980,Produccion_UO!$L$1221,Resultados_Dic3!$E$3:$E$99980,Produccion_UO!$J1378,Resultados_Dic3!$A$3:$A$99980,Produccion_UO!$H1378)*$J$1223</f>
        <v>0</v>
      </c>
      <c r="AM1378" s="21">
        <f>+SUMIFS(Resultados_Dic3!AH$3:AH$99980,Resultados_Dic3!$F$3:$F$99980,Produccion_UO!$K1378,Resultados_Dic3!$D$3:$D$99980,Produccion_UO!$L$1221,Resultados_Dic3!$E$3:$E$99980,Produccion_UO!$J1378,Resultados_Dic3!$A$3:$A$99980,Produccion_UO!$H1378)*$J$1223</f>
        <v>0</v>
      </c>
      <c r="AN1378" s="21">
        <f>+SUMIFS(Resultados_Dic3!AI$3:AI$99980,Resultados_Dic3!$F$3:$F$99980,Produccion_UO!$K1378,Resultados_Dic3!$D$3:$D$99980,Produccion_UO!$L$1221,Resultados_Dic3!$E$3:$E$99980,Produccion_UO!$J1378,Resultados_Dic3!$A$3:$A$99980,Produccion_UO!$H1378)*$J$1223</f>
        <v>0</v>
      </c>
      <c r="AO1378" s="21">
        <f>+SUMIFS(Resultados_Dic3!AJ$3:AJ$99980,Resultados_Dic3!$F$3:$F$99980,Produccion_UO!$K1378,Resultados_Dic3!$D$3:$D$99980,Produccion_UO!$L$1221,Resultados_Dic3!$E$3:$E$99980,Produccion_UO!$J1378,Resultados_Dic3!$A$3:$A$99980,Produccion_UO!$H1378)*$J$1223</f>
        <v>0</v>
      </c>
      <c r="AP1378" s="21">
        <f>+SUMIFS(Resultados_Dic3!AK$3:AK$99980,Resultados_Dic3!$F$3:$F$99980,Produccion_UO!$K1378,Resultados_Dic3!$D$3:$D$99980,Produccion_UO!$L$1221,Resultados_Dic3!$E$3:$E$99980,Produccion_UO!$J1378,Resultados_Dic3!$A$3:$A$99980,Produccion_UO!$H1378)*$J$1223</f>
        <v>0</v>
      </c>
      <c r="AQ1378" s="21">
        <f>+SUMIFS(Resultados_Dic3!AL$3:AL$99980,Resultados_Dic3!$F$3:$F$99980,Produccion_UO!$K1378,Resultados_Dic3!$D$3:$D$99980,Produccion_UO!$L$1221,Resultados_Dic3!$E$3:$E$99980,Produccion_UO!$J1378,Resultados_Dic3!$A$3:$A$99980,Produccion_UO!$H1378)*$J$1223</f>
        <v>0</v>
      </c>
      <c r="AR1378" s="21">
        <f>+SUMIFS(Resultados_Dic3!AM$3:AM$99980,Resultados_Dic3!$F$3:$F$99980,Produccion_UO!$K1378,Resultados_Dic3!$D$3:$D$99980,Produccion_UO!$L$1221,Resultados_Dic3!$E$3:$E$99980,Produccion_UO!$J1378,Resultados_Dic3!$A$3:$A$99980,Produccion_UO!$H1378)*$J$1223</f>
        <v>0</v>
      </c>
    </row>
    <row r="1379" spans="8:44" x14ac:dyDescent="0.25">
      <c r="H1379" s="17" t="str">
        <f t="shared" si="1053"/>
        <v>DIC5</v>
      </c>
      <c r="I1379" s="24"/>
      <c r="J1379" s="24" t="s">
        <v>81</v>
      </c>
      <c r="K1379" s="359" t="s">
        <v>168</v>
      </c>
      <c r="L1379" s="341" t="s">
        <v>876</v>
      </c>
      <c r="M1379" s="21">
        <f>+SUMIFS(Resultados_Dic3!H$3:H$99980,Resultados_Dic3!$F$3:$F$99980,Produccion_UO!$K1379,Resultados_Dic3!$D$3:$D$99980,Produccion_UO!$L$1221,Resultados_Dic3!$E$3:$E$99980,Produccion_UO!$J1379,Resultados_Dic3!$A$3:$A$99980,Produccion_UO!$H1379)*$J$1223</f>
        <v>0.117417579686413</v>
      </c>
      <c r="N1379" s="21">
        <f>+SUMIFS(Resultados_Dic3!I$3:I$99980,Resultados_Dic3!$F$3:$F$99980,Produccion_UO!$K1379,Resultados_Dic3!$D$3:$D$99980,Produccion_UO!$L$1221,Resultados_Dic3!$E$3:$E$99980,Produccion_UO!$J1379,Resultados_Dic3!$A$3:$A$99980,Produccion_UO!$H1379)*$J$1223</f>
        <v>0.12063918056001401</v>
      </c>
      <c r="O1379" s="21">
        <f>+SUMIFS(Resultados_Dic3!J$3:J$99980,Resultados_Dic3!$F$3:$F$99980,Produccion_UO!$K1379,Resultados_Dic3!$D$3:$D$99980,Produccion_UO!$L$1221,Resultados_Dic3!$E$3:$E$99980,Produccion_UO!$J1379,Resultados_Dic3!$A$3:$A$99980,Produccion_UO!$H1379)*$J$1223</f>
        <v>0.12403596184574001</v>
      </c>
      <c r="P1379" s="21">
        <f>+SUMIFS(Resultados_Dic3!K$3:K$99980,Resultados_Dic3!$F$3:$F$99980,Produccion_UO!$K1379,Resultados_Dic3!$D$3:$D$99980,Produccion_UO!$L$1221,Resultados_Dic3!$E$3:$E$99980,Produccion_UO!$J1379,Resultados_Dic3!$A$3:$A$99980,Produccion_UO!$H1379)*$J$1223</f>
        <v>0.12743274313146599</v>
      </c>
      <c r="Q1379" s="21">
        <f>+SUMIFS(Resultados_Dic3!L$3:L$99980,Resultados_Dic3!$F$3:$F$99980,Produccion_UO!$K1379,Resultados_Dic3!$D$3:$D$99980,Produccion_UO!$L$1221,Resultados_Dic3!$E$3:$E$99980,Produccion_UO!$J1379,Resultados_Dic3!$A$3:$A$99980,Produccion_UO!$H1379)*$J$1223</f>
        <v>0.13082952441719201</v>
      </c>
      <c r="R1379" s="21">
        <f>+SUMIFS(Resultados_Dic3!M$3:M$99980,Resultados_Dic3!$F$3:$F$99980,Produccion_UO!$K1379,Resultados_Dic3!$D$3:$D$99980,Produccion_UO!$L$1221,Resultados_Dic3!$E$3:$E$99980,Produccion_UO!$J1379,Resultados_Dic3!$A$3:$A$99980,Produccion_UO!$H1379)*$J$1223</f>
        <v>0.13447036230995901</v>
      </c>
      <c r="S1379" s="21">
        <f>+SUMIFS(Resultados_Dic3!N$3:N$99980,Resultados_Dic3!$F$3:$F$99980,Produccion_UO!$K1379,Resultados_Dic3!$D$3:$D$99980,Produccion_UO!$L$1221,Resultados_Dic3!$E$3:$E$99980,Produccion_UO!$J1379,Resultados_Dic3!$A$3:$A$99980,Produccion_UO!$H1379)*$J$1223</f>
        <v>0.13811120020272599</v>
      </c>
      <c r="T1379" s="21">
        <f>+SUMIFS(Resultados_Dic3!O$3:O$99980,Resultados_Dic3!$F$3:$F$99980,Produccion_UO!$K1379,Resultados_Dic3!$D$3:$D$99980,Produccion_UO!$L$1221,Resultados_Dic3!$E$3:$E$99980,Produccion_UO!$J1379,Resultados_Dic3!$A$3:$A$99980,Produccion_UO!$H1379)*$J$1223</f>
        <v>2.6504136275069201E-2</v>
      </c>
      <c r="U1379" s="21">
        <f>+SUMIFS(Resultados_Dic3!P$3:P$99980,Resultados_Dic3!$F$3:$F$99980,Produccion_UO!$K1379,Resultados_Dic3!$D$3:$D$99980,Produccion_UO!$L$1221,Resultados_Dic3!$E$3:$E$99980,Produccion_UO!$J1379,Resultados_Dic3!$A$3:$A$99980,Produccion_UO!$H1379)*$J$1223</f>
        <v>0</v>
      </c>
      <c r="V1379" s="21">
        <f>+SUMIFS(Resultados_Dic3!Q$3:Q$99980,Resultados_Dic3!$F$3:$F$99980,Produccion_UO!$K1379,Resultados_Dic3!$D$3:$D$99980,Produccion_UO!$L$1221,Resultados_Dic3!$E$3:$E$99980,Produccion_UO!$J1379,Resultados_Dic3!$A$3:$A$99980,Produccion_UO!$H1379)*$J$1223</f>
        <v>0</v>
      </c>
      <c r="W1379" s="21">
        <f>+SUMIFS(Resultados_Dic3!R$3:R$99980,Resultados_Dic3!$F$3:$F$99980,Produccion_UO!$K1379,Resultados_Dic3!$D$3:$D$99980,Produccion_UO!$L$1221,Resultados_Dic3!$E$3:$E$99980,Produccion_UO!$J1379,Resultados_Dic3!$A$3:$A$99980,Produccion_UO!$H1379)*$J$1223</f>
        <v>0</v>
      </c>
      <c r="X1379" s="21">
        <f>+SUMIFS(Resultados_Dic3!S$3:S$99980,Resultados_Dic3!$F$3:$F$99980,Produccion_UO!$K1379,Resultados_Dic3!$D$3:$D$99980,Produccion_UO!$L$1221,Resultados_Dic3!$E$3:$E$99980,Produccion_UO!$J1379,Resultados_Dic3!$A$3:$A$99980,Produccion_UO!$H1379)*$J$1223</f>
        <v>0</v>
      </c>
      <c r="Y1379" s="21">
        <f>+SUMIFS(Resultados_Dic3!T$3:T$99980,Resultados_Dic3!$F$3:$F$99980,Produccion_UO!$K1379,Resultados_Dic3!$D$3:$D$99980,Produccion_UO!$L$1221,Resultados_Dic3!$E$3:$E$99980,Produccion_UO!$J1379,Resultados_Dic3!$A$3:$A$99980,Produccion_UO!$H1379)*$J$1223</f>
        <v>0</v>
      </c>
      <c r="Z1379" s="21">
        <f>+SUMIFS(Resultados_Dic3!U$3:U$99980,Resultados_Dic3!$F$3:$F$99980,Produccion_UO!$K1379,Resultados_Dic3!$D$3:$D$99980,Produccion_UO!$L$1221,Resultados_Dic3!$E$3:$E$99980,Produccion_UO!$J1379,Resultados_Dic3!$A$3:$A$99980,Produccion_UO!$H1379)*$J$1223</f>
        <v>0</v>
      </c>
      <c r="AA1379" s="21">
        <f>+SUMIFS(Resultados_Dic3!V$3:V$99980,Resultados_Dic3!$F$3:$F$99980,Produccion_UO!$K1379,Resultados_Dic3!$D$3:$D$99980,Produccion_UO!$L$1221,Resultados_Dic3!$E$3:$E$99980,Produccion_UO!$J1379,Resultados_Dic3!$A$3:$A$99980,Produccion_UO!$H1379)*$J$1223</f>
        <v>0</v>
      </c>
      <c r="AB1379" s="21">
        <f>+SUMIFS(Resultados_Dic3!W$3:W$99980,Resultados_Dic3!$F$3:$F$99980,Produccion_UO!$K1379,Resultados_Dic3!$D$3:$D$99980,Produccion_UO!$L$1221,Resultados_Dic3!$E$3:$E$99980,Produccion_UO!$J1379,Resultados_Dic3!$A$3:$A$99980,Produccion_UO!$H1379)*$J$1223</f>
        <v>0</v>
      </c>
      <c r="AC1379" s="21">
        <f>+SUMIFS(Resultados_Dic3!X$3:X$99980,Resultados_Dic3!$F$3:$F$99980,Produccion_UO!$K1379,Resultados_Dic3!$D$3:$D$99980,Produccion_UO!$L$1221,Resultados_Dic3!$E$3:$E$99980,Produccion_UO!$J1379,Resultados_Dic3!$A$3:$A$99980,Produccion_UO!$H1379)*$J$1223</f>
        <v>0</v>
      </c>
      <c r="AD1379" s="21">
        <f>+SUMIFS(Resultados_Dic3!Y$3:Y$99980,Resultados_Dic3!$F$3:$F$99980,Produccion_UO!$K1379,Resultados_Dic3!$D$3:$D$99980,Produccion_UO!$L$1221,Resultados_Dic3!$E$3:$E$99980,Produccion_UO!$J1379,Resultados_Dic3!$A$3:$A$99980,Produccion_UO!$H1379)*$J$1223</f>
        <v>0</v>
      </c>
      <c r="AE1379" s="21">
        <f>+SUMIFS(Resultados_Dic3!Z$3:Z$99980,Resultados_Dic3!$F$3:$F$99980,Produccion_UO!$K1379,Resultados_Dic3!$D$3:$D$99980,Produccion_UO!$L$1221,Resultados_Dic3!$E$3:$E$99980,Produccion_UO!$J1379,Resultados_Dic3!$A$3:$A$99980,Produccion_UO!$H1379)*$J$1223</f>
        <v>0</v>
      </c>
      <c r="AF1379" s="21">
        <f>+SUMIFS(Resultados_Dic3!AA$3:AA$99980,Resultados_Dic3!$F$3:$F$99980,Produccion_UO!$K1379,Resultados_Dic3!$D$3:$D$99980,Produccion_UO!$L$1221,Resultados_Dic3!$E$3:$E$99980,Produccion_UO!$J1379,Resultados_Dic3!$A$3:$A$99980,Produccion_UO!$H1379)*$J$1223</f>
        <v>0</v>
      </c>
      <c r="AG1379" s="21">
        <f>+SUMIFS(Resultados_Dic3!AB$3:AB$99980,Resultados_Dic3!$F$3:$F$99980,Produccion_UO!$K1379,Resultados_Dic3!$D$3:$D$99980,Produccion_UO!$L$1221,Resultados_Dic3!$E$3:$E$99980,Produccion_UO!$J1379,Resultados_Dic3!$A$3:$A$99980,Produccion_UO!$H1379)*$J$1223</f>
        <v>0</v>
      </c>
      <c r="AH1379" s="21">
        <f>+SUMIFS(Resultados_Dic3!AC$3:AC$99980,Resultados_Dic3!$F$3:$F$99980,Produccion_UO!$K1379,Resultados_Dic3!$D$3:$D$99980,Produccion_UO!$L$1221,Resultados_Dic3!$E$3:$E$99980,Produccion_UO!$J1379,Resultados_Dic3!$A$3:$A$99980,Produccion_UO!$H1379)*$J$1223</f>
        <v>0</v>
      </c>
      <c r="AI1379" s="21">
        <f>+SUMIFS(Resultados_Dic3!AD$3:AD$99980,Resultados_Dic3!$F$3:$F$99980,Produccion_UO!$K1379,Resultados_Dic3!$D$3:$D$99980,Produccion_UO!$L$1221,Resultados_Dic3!$E$3:$E$99980,Produccion_UO!$J1379,Resultados_Dic3!$A$3:$A$99980,Produccion_UO!$H1379)*$J$1223</f>
        <v>0</v>
      </c>
      <c r="AJ1379" s="21">
        <f>+SUMIFS(Resultados_Dic3!AE$3:AE$99980,Resultados_Dic3!$F$3:$F$99980,Produccion_UO!$K1379,Resultados_Dic3!$D$3:$D$99980,Produccion_UO!$L$1221,Resultados_Dic3!$E$3:$E$99980,Produccion_UO!$J1379,Resultados_Dic3!$A$3:$A$99980,Produccion_UO!$H1379)*$J$1223</f>
        <v>0</v>
      </c>
      <c r="AK1379" s="21">
        <f>+SUMIFS(Resultados_Dic3!AF$3:AF$99980,Resultados_Dic3!$F$3:$F$99980,Produccion_UO!$K1379,Resultados_Dic3!$D$3:$D$99980,Produccion_UO!$L$1221,Resultados_Dic3!$E$3:$E$99980,Produccion_UO!$J1379,Resultados_Dic3!$A$3:$A$99980,Produccion_UO!$H1379)*$J$1223</f>
        <v>0</v>
      </c>
      <c r="AL1379" s="21">
        <f>+SUMIFS(Resultados_Dic3!AG$3:AG$99980,Resultados_Dic3!$F$3:$F$99980,Produccion_UO!$K1379,Resultados_Dic3!$D$3:$D$99980,Produccion_UO!$L$1221,Resultados_Dic3!$E$3:$E$99980,Produccion_UO!$J1379,Resultados_Dic3!$A$3:$A$99980,Produccion_UO!$H1379)*$J$1223</f>
        <v>0</v>
      </c>
      <c r="AM1379" s="21">
        <f>+SUMIFS(Resultados_Dic3!AH$3:AH$99980,Resultados_Dic3!$F$3:$F$99980,Produccion_UO!$K1379,Resultados_Dic3!$D$3:$D$99980,Produccion_UO!$L$1221,Resultados_Dic3!$E$3:$E$99980,Produccion_UO!$J1379,Resultados_Dic3!$A$3:$A$99980,Produccion_UO!$H1379)*$J$1223</f>
        <v>0</v>
      </c>
      <c r="AN1379" s="21">
        <f>+SUMIFS(Resultados_Dic3!AI$3:AI$99980,Resultados_Dic3!$F$3:$F$99980,Produccion_UO!$K1379,Resultados_Dic3!$D$3:$D$99980,Produccion_UO!$L$1221,Resultados_Dic3!$E$3:$E$99980,Produccion_UO!$J1379,Resultados_Dic3!$A$3:$A$99980,Produccion_UO!$H1379)*$J$1223</f>
        <v>0</v>
      </c>
      <c r="AO1379" s="21">
        <f>+SUMIFS(Resultados_Dic3!AJ$3:AJ$99980,Resultados_Dic3!$F$3:$F$99980,Produccion_UO!$K1379,Resultados_Dic3!$D$3:$D$99980,Produccion_UO!$L$1221,Resultados_Dic3!$E$3:$E$99980,Produccion_UO!$J1379,Resultados_Dic3!$A$3:$A$99980,Produccion_UO!$H1379)*$J$1223</f>
        <v>0</v>
      </c>
      <c r="AP1379" s="21">
        <f>+SUMIFS(Resultados_Dic3!AK$3:AK$99980,Resultados_Dic3!$F$3:$F$99980,Produccion_UO!$K1379,Resultados_Dic3!$D$3:$D$99980,Produccion_UO!$L$1221,Resultados_Dic3!$E$3:$E$99980,Produccion_UO!$J1379,Resultados_Dic3!$A$3:$A$99980,Produccion_UO!$H1379)*$J$1223</f>
        <v>0</v>
      </c>
      <c r="AQ1379" s="21">
        <f>+SUMIFS(Resultados_Dic3!AL$3:AL$99980,Resultados_Dic3!$F$3:$F$99980,Produccion_UO!$K1379,Resultados_Dic3!$D$3:$D$99980,Produccion_UO!$L$1221,Resultados_Dic3!$E$3:$E$99980,Produccion_UO!$J1379,Resultados_Dic3!$A$3:$A$99980,Produccion_UO!$H1379)*$J$1223</f>
        <v>0</v>
      </c>
      <c r="AR1379" s="21">
        <f>+SUMIFS(Resultados_Dic3!AM$3:AM$99980,Resultados_Dic3!$F$3:$F$99980,Produccion_UO!$K1379,Resultados_Dic3!$D$3:$D$99980,Produccion_UO!$L$1221,Resultados_Dic3!$E$3:$E$99980,Produccion_UO!$J1379,Resultados_Dic3!$A$3:$A$99980,Produccion_UO!$H1379)*$J$1223</f>
        <v>0</v>
      </c>
    </row>
    <row r="1380" spans="8:44" x14ac:dyDescent="0.25">
      <c r="H1380" s="17" t="str">
        <f t="shared" si="1053"/>
        <v>DIC5</v>
      </c>
      <c r="I1380" s="24"/>
      <c r="J1380" s="24" t="s">
        <v>431</v>
      </c>
      <c r="K1380" s="359" t="s">
        <v>165</v>
      </c>
      <c r="L1380" s="341" t="s">
        <v>877</v>
      </c>
      <c r="M1380" s="21">
        <f>+SUMIFS(Resultados_Dic3!H$3:H$99980,Resultados_Dic3!$F$3:$F$99980,Produccion_UO!$K1380,Resultados_Dic3!$D$3:$D$99980,Produccion_UO!$L$1221,Resultados_Dic3!$E$3:$E$99980,Produccion_UO!$J1380,Resultados_Dic3!$A$3:$A$99980,Produccion_UO!$H1380)*$J$1223</f>
        <v>0</v>
      </c>
      <c r="N1380" s="21">
        <f>+SUMIFS(Resultados_Dic3!I$3:I$99980,Resultados_Dic3!$F$3:$F$99980,Produccion_UO!$K1380,Resultados_Dic3!$D$3:$D$99980,Produccion_UO!$L$1221,Resultados_Dic3!$E$3:$E$99980,Produccion_UO!$J1380,Resultados_Dic3!$A$3:$A$99980,Produccion_UO!$H1380)*$J$1223</f>
        <v>0</v>
      </c>
      <c r="O1380" s="21">
        <f>+SUMIFS(Resultados_Dic3!J$3:J$99980,Resultados_Dic3!$F$3:$F$99980,Produccion_UO!$K1380,Resultados_Dic3!$D$3:$D$99980,Produccion_UO!$L$1221,Resultados_Dic3!$E$3:$E$99980,Produccion_UO!$J1380,Resultados_Dic3!$A$3:$A$99980,Produccion_UO!$H1380)*$J$1223</f>
        <v>0</v>
      </c>
      <c r="P1380" s="21">
        <f>+SUMIFS(Resultados_Dic3!K$3:K$99980,Resultados_Dic3!$F$3:$F$99980,Produccion_UO!$K1380,Resultados_Dic3!$D$3:$D$99980,Produccion_UO!$L$1221,Resultados_Dic3!$E$3:$E$99980,Produccion_UO!$J1380,Resultados_Dic3!$A$3:$A$99980,Produccion_UO!$H1380)*$J$1223</f>
        <v>0</v>
      </c>
      <c r="Q1380" s="21">
        <f>+SUMIFS(Resultados_Dic3!L$3:L$99980,Resultados_Dic3!$F$3:$F$99980,Produccion_UO!$K1380,Resultados_Dic3!$D$3:$D$99980,Produccion_UO!$L$1221,Resultados_Dic3!$E$3:$E$99980,Produccion_UO!$J1380,Resultados_Dic3!$A$3:$A$99980,Produccion_UO!$H1380)*$J$1223</f>
        <v>0</v>
      </c>
      <c r="R1380" s="21">
        <f>+SUMIFS(Resultados_Dic3!M$3:M$99980,Resultados_Dic3!$F$3:$F$99980,Produccion_UO!$K1380,Resultados_Dic3!$D$3:$D$99980,Produccion_UO!$L$1221,Resultados_Dic3!$E$3:$E$99980,Produccion_UO!$J1380,Resultados_Dic3!$A$3:$A$99980,Produccion_UO!$H1380)*$J$1223</f>
        <v>0</v>
      </c>
      <c r="S1380" s="21">
        <f>+SUMIFS(Resultados_Dic3!N$3:N$99980,Resultados_Dic3!$F$3:$F$99980,Produccion_UO!$K1380,Resultados_Dic3!$D$3:$D$99980,Produccion_UO!$L$1221,Resultados_Dic3!$E$3:$E$99980,Produccion_UO!$J1380,Resultados_Dic3!$A$3:$A$99980,Produccion_UO!$H1380)*$J$1223</f>
        <v>0</v>
      </c>
      <c r="T1380" s="21">
        <f>+SUMIFS(Resultados_Dic3!O$3:O$99980,Resultados_Dic3!$F$3:$F$99980,Produccion_UO!$K1380,Resultados_Dic3!$D$3:$D$99980,Produccion_UO!$L$1221,Resultados_Dic3!$E$3:$E$99980,Produccion_UO!$J1380,Resultados_Dic3!$A$3:$A$99980,Produccion_UO!$H1380)*$J$1223</f>
        <v>0</v>
      </c>
      <c r="U1380" s="21">
        <f>+SUMIFS(Resultados_Dic3!P$3:P$99980,Resultados_Dic3!$F$3:$F$99980,Produccion_UO!$K1380,Resultados_Dic3!$D$3:$D$99980,Produccion_UO!$L$1221,Resultados_Dic3!$E$3:$E$99980,Produccion_UO!$J1380,Resultados_Dic3!$A$3:$A$99980,Produccion_UO!$H1380)*$J$1223</f>
        <v>0</v>
      </c>
      <c r="V1380" s="21">
        <f>+SUMIFS(Resultados_Dic3!Q$3:Q$99980,Resultados_Dic3!$F$3:$F$99980,Produccion_UO!$K1380,Resultados_Dic3!$D$3:$D$99980,Produccion_UO!$L$1221,Resultados_Dic3!$E$3:$E$99980,Produccion_UO!$J1380,Resultados_Dic3!$A$3:$A$99980,Produccion_UO!$H1380)*$J$1223</f>
        <v>0</v>
      </c>
      <c r="W1380" s="21">
        <f>+SUMIFS(Resultados_Dic3!R$3:R$99980,Resultados_Dic3!$F$3:$F$99980,Produccion_UO!$K1380,Resultados_Dic3!$D$3:$D$99980,Produccion_UO!$L$1221,Resultados_Dic3!$E$3:$E$99980,Produccion_UO!$J1380,Resultados_Dic3!$A$3:$A$99980,Produccion_UO!$H1380)*$J$1223</f>
        <v>0</v>
      </c>
      <c r="X1380" s="21">
        <f>+SUMIFS(Resultados_Dic3!S$3:S$99980,Resultados_Dic3!$F$3:$F$99980,Produccion_UO!$K1380,Resultados_Dic3!$D$3:$D$99980,Produccion_UO!$L$1221,Resultados_Dic3!$E$3:$E$99980,Produccion_UO!$J1380,Resultados_Dic3!$A$3:$A$99980,Produccion_UO!$H1380)*$J$1223</f>
        <v>0</v>
      </c>
      <c r="Y1380" s="21">
        <f>+SUMIFS(Resultados_Dic3!T$3:T$99980,Resultados_Dic3!$F$3:$F$99980,Produccion_UO!$K1380,Resultados_Dic3!$D$3:$D$99980,Produccion_UO!$L$1221,Resultados_Dic3!$E$3:$E$99980,Produccion_UO!$J1380,Resultados_Dic3!$A$3:$A$99980,Produccion_UO!$H1380)*$J$1223</f>
        <v>0</v>
      </c>
      <c r="Z1380" s="21">
        <f>+SUMIFS(Resultados_Dic3!U$3:U$99980,Resultados_Dic3!$F$3:$F$99980,Produccion_UO!$K1380,Resultados_Dic3!$D$3:$D$99980,Produccion_UO!$L$1221,Resultados_Dic3!$E$3:$E$99980,Produccion_UO!$J1380,Resultados_Dic3!$A$3:$A$99980,Produccion_UO!$H1380)*$J$1223</f>
        <v>0</v>
      </c>
      <c r="AA1380" s="21">
        <f>+SUMIFS(Resultados_Dic3!V$3:V$99980,Resultados_Dic3!$F$3:$F$99980,Produccion_UO!$K1380,Resultados_Dic3!$D$3:$D$99980,Produccion_UO!$L$1221,Resultados_Dic3!$E$3:$E$99980,Produccion_UO!$J1380,Resultados_Dic3!$A$3:$A$99980,Produccion_UO!$H1380)*$J$1223</f>
        <v>0</v>
      </c>
      <c r="AB1380" s="21">
        <f>+SUMIFS(Resultados_Dic3!W$3:W$99980,Resultados_Dic3!$F$3:$F$99980,Produccion_UO!$K1380,Resultados_Dic3!$D$3:$D$99980,Produccion_UO!$L$1221,Resultados_Dic3!$E$3:$E$99980,Produccion_UO!$J1380,Resultados_Dic3!$A$3:$A$99980,Produccion_UO!$H1380)*$J$1223</f>
        <v>0</v>
      </c>
      <c r="AC1380" s="21">
        <f>+SUMIFS(Resultados_Dic3!X$3:X$99980,Resultados_Dic3!$F$3:$F$99980,Produccion_UO!$K1380,Resultados_Dic3!$D$3:$D$99980,Produccion_UO!$L$1221,Resultados_Dic3!$E$3:$E$99980,Produccion_UO!$J1380,Resultados_Dic3!$A$3:$A$99980,Produccion_UO!$H1380)*$J$1223</f>
        <v>0</v>
      </c>
      <c r="AD1380" s="21">
        <f>+SUMIFS(Resultados_Dic3!Y$3:Y$99980,Resultados_Dic3!$F$3:$F$99980,Produccion_UO!$K1380,Resultados_Dic3!$D$3:$D$99980,Produccion_UO!$L$1221,Resultados_Dic3!$E$3:$E$99980,Produccion_UO!$J1380,Resultados_Dic3!$A$3:$A$99980,Produccion_UO!$H1380)*$J$1223</f>
        <v>0</v>
      </c>
      <c r="AE1380" s="21">
        <f>+SUMIFS(Resultados_Dic3!Z$3:Z$99980,Resultados_Dic3!$F$3:$F$99980,Produccion_UO!$K1380,Resultados_Dic3!$D$3:$D$99980,Produccion_UO!$L$1221,Resultados_Dic3!$E$3:$E$99980,Produccion_UO!$J1380,Resultados_Dic3!$A$3:$A$99980,Produccion_UO!$H1380)*$J$1223</f>
        <v>0</v>
      </c>
      <c r="AF1380" s="21">
        <f>+SUMIFS(Resultados_Dic3!AA$3:AA$99980,Resultados_Dic3!$F$3:$F$99980,Produccion_UO!$K1380,Resultados_Dic3!$D$3:$D$99980,Produccion_UO!$L$1221,Resultados_Dic3!$E$3:$E$99980,Produccion_UO!$J1380,Resultados_Dic3!$A$3:$A$99980,Produccion_UO!$H1380)*$J$1223</f>
        <v>0</v>
      </c>
      <c r="AG1380" s="21">
        <f>+SUMIFS(Resultados_Dic3!AB$3:AB$99980,Resultados_Dic3!$F$3:$F$99980,Produccion_UO!$K1380,Resultados_Dic3!$D$3:$D$99980,Produccion_UO!$L$1221,Resultados_Dic3!$E$3:$E$99980,Produccion_UO!$J1380,Resultados_Dic3!$A$3:$A$99980,Produccion_UO!$H1380)*$J$1223</f>
        <v>0</v>
      </c>
      <c r="AH1380" s="21">
        <f>+SUMIFS(Resultados_Dic3!AC$3:AC$99980,Resultados_Dic3!$F$3:$F$99980,Produccion_UO!$K1380,Resultados_Dic3!$D$3:$D$99980,Produccion_UO!$L$1221,Resultados_Dic3!$E$3:$E$99980,Produccion_UO!$J1380,Resultados_Dic3!$A$3:$A$99980,Produccion_UO!$H1380)*$J$1223</f>
        <v>0</v>
      </c>
      <c r="AI1380" s="21">
        <f>+SUMIFS(Resultados_Dic3!AD$3:AD$99980,Resultados_Dic3!$F$3:$F$99980,Produccion_UO!$K1380,Resultados_Dic3!$D$3:$D$99980,Produccion_UO!$L$1221,Resultados_Dic3!$E$3:$E$99980,Produccion_UO!$J1380,Resultados_Dic3!$A$3:$A$99980,Produccion_UO!$H1380)*$J$1223</f>
        <v>0</v>
      </c>
      <c r="AJ1380" s="21">
        <f>+SUMIFS(Resultados_Dic3!AE$3:AE$99980,Resultados_Dic3!$F$3:$F$99980,Produccion_UO!$K1380,Resultados_Dic3!$D$3:$D$99980,Produccion_UO!$L$1221,Resultados_Dic3!$E$3:$E$99980,Produccion_UO!$J1380,Resultados_Dic3!$A$3:$A$99980,Produccion_UO!$H1380)*$J$1223</f>
        <v>0</v>
      </c>
      <c r="AK1380" s="21">
        <f>+SUMIFS(Resultados_Dic3!AF$3:AF$99980,Resultados_Dic3!$F$3:$F$99980,Produccion_UO!$K1380,Resultados_Dic3!$D$3:$D$99980,Produccion_UO!$L$1221,Resultados_Dic3!$E$3:$E$99980,Produccion_UO!$J1380,Resultados_Dic3!$A$3:$A$99980,Produccion_UO!$H1380)*$J$1223</f>
        <v>0</v>
      </c>
      <c r="AL1380" s="21">
        <f>+SUMIFS(Resultados_Dic3!AG$3:AG$99980,Resultados_Dic3!$F$3:$F$99980,Produccion_UO!$K1380,Resultados_Dic3!$D$3:$D$99980,Produccion_UO!$L$1221,Resultados_Dic3!$E$3:$E$99980,Produccion_UO!$J1380,Resultados_Dic3!$A$3:$A$99980,Produccion_UO!$H1380)*$J$1223</f>
        <v>0</v>
      </c>
      <c r="AM1380" s="21">
        <f>+SUMIFS(Resultados_Dic3!AH$3:AH$99980,Resultados_Dic3!$F$3:$F$99980,Produccion_UO!$K1380,Resultados_Dic3!$D$3:$D$99980,Produccion_UO!$L$1221,Resultados_Dic3!$E$3:$E$99980,Produccion_UO!$J1380,Resultados_Dic3!$A$3:$A$99980,Produccion_UO!$H1380)*$J$1223</f>
        <v>0</v>
      </c>
      <c r="AN1380" s="21">
        <f>+SUMIFS(Resultados_Dic3!AI$3:AI$99980,Resultados_Dic3!$F$3:$F$99980,Produccion_UO!$K1380,Resultados_Dic3!$D$3:$D$99980,Produccion_UO!$L$1221,Resultados_Dic3!$E$3:$E$99980,Produccion_UO!$J1380,Resultados_Dic3!$A$3:$A$99980,Produccion_UO!$H1380)*$J$1223</f>
        <v>0</v>
      </c>
      <c r="AO1380" s="21">
        <f>+SUMIFS(Resultados_Dic3!AJ$3:AJ$99980,Resultados_Dic3!$F$3:$F$99980,Produccion_UO!$K1380,Resultados_Dic3!$D$3:$D$99980,Produccion_UO!$L$1221,Resultados_Dic3!$E$3:$E$99980,Produccion_UO!$J1380,Resultados_Dic3!$A$3:$A$99980,Produccion_UO!$H1380)*$J$1223</f>
        <v>0</v>
      </c>
      <c r="AP1380" s="21">
        <f>+SUMIFS(Resultados_Dic3!AK$3:AK$99980,Resultados_Dic3!$F$3:$F$99980,Produccion_UO!$K1380,Resultados_Dic3!$D$3:$D$99980,Produccion_UO!$L$1221,Resultados_Dic3!$E$3:$E$99980,Produccion_UO!$J1380,Resultados_Dic3!$A$3:$A$99980,Produccion_UO!$H1380)*$J$1223</f>
        <v>0</v>
      </c>
      <c r="AQ1380" s="21">
        <f>+SUMIFS(Resultados_Dic3!AL$3:AL$99980,Resultados_Dic3!$F$3:$F$99980,Produccion_UO!$K1380,Resultados_Dic3!$D$3:$D$99980,Produccion_UO!$L$1221,Resultados_Dic3!$E$3:$E$99980,Produccion_UO!$J1380,Resultados_Dic3!$A$3:$A$99980,Produccion_UO!$H1380)*$J$1223</f>
        <v>0</v>
      </c>
      <c r="AR1380" s="21">
        <f>+SUMIFS(Resultados_Dic3!AM$3:AM$99980,Resultados_Dic3!$F$3:$F$99980,Produccion_UO!$K1380,Resultados_Dic3!$D$3:$D$99980,Produccion_UO!$L$1221,Resultados_Dic3!$E$3:$E$99980,Produccion_UO!$J1380,Resultados_Dic3!$A$3:$A$99980,Produccion_UO!$H1380)*$J$1223</f>
        <v>0</v>
      </c>
    </row>
    <row r="1381" spans="8:44" x14ac:dyDescent="0.25">
      <c r="H1381" s="17" t="str">
        <f t="shared" si="1053"/>
        <v>DIC5</v>
      </c>
      <c r="I1381" s="24"/>
      <c r="J1381" s="24"/>
      <c r="K1381" s="342"/>
      <c r="L1381" s="343" t="s">
        <v>860</v>
      </c>
      <c r="M1381" s="344">
        <f>+M1376+M1375</f>
        <v>1.9015740154701497</v>
      </c>
      <c r="N1381" s="344">
        <f t="shared" ref="N1381:AR1381" si="1055">+N1376+N1375</f>
        <v>1.7787409796726497</v>
      </c>
      <c r="O1381" s="344">
        <f t="shared" si="1055"/>
        <v>1.6492286739476198</v>
      </c>
      <c r="P1381" s="344">
        <f t="shared" si="1055"/>
        <v>1.51971636822259</v>
      </c>
      <c r="Q1381" s="344">
        <f t="shared" si="1055"/>
        <v>1.3902040624975602</v>
      </c>
      <c r="R1381" s="344">
        <f t="shared" si="1055"/>
        <v>1.2513863787553601</v>
      </c>
      <c r="S1381" s="344">
        <f t="shared" si="1055"/>
        <v>1.1125686950131468</v>
      </c>
      <c r="T1381" s="344">
        <f t="shared" si="1055"/>
        <v>0.90256632318237096</v>
      </c>
      <c r="U1381" s="344">
        <f t="shared" si="1055"/>
        <v>0.72385867106116097</v>
      </c>
      <c r="V1381" s="344">
        <f t="shared" si="1055"/>
        <v>0</v>
      </c>
      <c r="W1381" s="344">
        <f t="shared" si="1055"/>
        <v>0</v>
      </c>
      <c r="X1381" s="344">
        <f t="shared" si="1055"/>
        <v>0</v>
      </c>
      <c r="Y1381" s="344">
        <f t="shared" si="1055"/>
        <v>0</v>
      </c>
      <c r="Z1381" s="344">
        <f t="shared" si="1055"/>
        <v>0</v>
      </c>
      <c r="AA1381" s="344">
        <f t="shared" si="1055"/>
        <v>0</v>
      </c>
      <c r="AB1381" s="344">
        <f t="shared" si="1055"/>
        <v>0</v>
      </c>
      <c r="AC1381" s="344">
        <f t="shared" si="1055"/>
        <v>0</v>
      </c>
      <c r="AD1381" s="344">
        <f t="shared" si="1055"/>
        <v>0</v>
      </c>
      <c r="AE1381" s="344">
        <f t="shared" si="1055"/>
        <v>0</v>
      </c>
      <c r="AF1381" s="344">
        <f t="shared" si="1055"/>
        <v>0</v>
      </c>
      <c r="AG1381" s="344">
        <f t="shared" si="1055"/>
        <v>0</v>
      </c>
      <c r="AH1381" s="344">
        <f t="shared" si="1055"/>
        <v>0</v>
      </c>
      <c r="AI1381" s="344">
        <f t="shared" si="1055"/>
        <v>0</v>
      </c>
      <c r="AJ1381" s="344">
        <f t="shared" si="1055"/>
        <v>0</v>
      </c>
      <c r="AK1381" s="344">
        <f t="shared" si="1055"/>
        <v>0</v>
      </c>
      <c r="AL1381" s="344">
        <f t="shared" si="1055"/>
        <v>0</v>
      </c>
      <c r="AM1381" s="344">
        <f t="shared" si="1055"/>
        <v>0</v>
      </c>
      <c r="AN1381" s="344">
        <f t="shared" si="1055"/>
        <v>0</v>
      </c>
      <c r="AO1381" s="344">
        <f t="shared" si="1055"/>
        <v>0</v>
      </c>
      <c r="AP1381" s="344">
        <f t="shared" si="1055"/>
        <v>0</v>
      </c>
      <c r="AQ1381" s="344">
        <f t="shared" si="1055"/>
        <v>0</v>
      </c>
      <c r="AR1381" s="344">
        <f t="shared" si="1055"/>
        <v>0</v>
      </c>
    </row>
    <row r="1382" spans="8:44" x14ac:dyDescent="0.25">
      <c r="H1382" s="17" t="str">
        <f t="shared" si="1053"/>
        <v>DIC5</v>
      </c>
      <c r="I1382" s="24"/>
      <c r="J1382" s="24"/>
      <c r="K1382" s="359"/>
      <c r="L1382" s="230" t="s">
        <v>835</v>
      </c>
      <c r="M1382" s="21">
        <f>+SUM(M1383:M1385)</f>
        <v>1.758921802478157</v>
      </c>
      <c r="N1382" s="21">
        <f t="shared" ref="N1382" si="1056">+SUM(N1383:N1385)</f>
        <v>1.6360887666806569</v>
      </c>
      <c r="O1382" s="21">
        <f t="shared" ref="O1382" si="1057">+SUM(O1383:O1385)</f>
        <v>1.506576460955624</v>
      </c>
      <c r="P1382" s="21">
        <f t="shared" ref="P1382" si="1058">+SUM(P1383:P1385)</f>
        <v>1.377064155230594</v>
      </c>
      <c r="Q1382" s="21">
        <f t="shared" ref="Q1382" si="1059">+SUM(Q1383:Q1385)</f>
        <v>1.2475518495055631</v>
      </c>
      <c r="R1382" s="21">
        <f t="shared" ref="R1382" si="1060">+SUM(R1383:R1385)</f>
        <v>1.1087341657633552</v>
      </c>
      <c r="S1382" s="21">
        <f t="shared" ref="S1382" si="1061">+SUM(S1383:S1385)</f>
        <v>0.969916482021147</v>
      </c>
      <c r="T1382" s="21">
        <f t="shared" ref="T1382" si="1062">+SUM(T1383:T1385)</f>
        <v>0.87403588058397097</v>
      </c>
      <c r="U1382" s="21">
        <f t="shared" ref="U1382" si="1063">+SUM(U1383:U1385)</f>
        <v>0.72385867106116097</v>
      </c>
      <c r="V1382" s="21">
        <f t="shared" ref="V1382" si="1064">+SUM(V1383:V1385)</f>
        <v>0</v>
      </c>
      <c r="W1382" s="21">
        <f t="shared" ref="W1382" si="1065">+SUM(W1383:W1385)</f>
        <v>0</v>
      </c>
      <c r="X1382" s="21">
        <f t="shared" ref="X1382" si="1066">+SUM(X1383:X1385)</f>
        <v>0</v>
      </c>
      <c r="Y1382" s="21">
        <f t="shared" ref="Y1382" si="1067">+SUM(Y1383:Y1385)</f>
        <v>0</v>
      </c>
      <c r="Z1382" s="21">
        <f t="shared" ref="Z1382" si="1068">+SUM(Z1383:Z1385)</f>
        <v>0</v>
      </c>
      <c r="AA1382" s="21">
        <f t="shared" ref="AA1382" si="1069">+SUM(AA1383:AA1385)</f>
        <v>0</v>
      </c>
      <c r="AB1382" s="21">
        <f t="shared" ref="AB1382" si="1070">+SUM(AB1383:AB1385)</f>
        <v>0</v>
      </c>
      <c r="AC1382" s="21">
        <f t="shared" ref="AC1382" si="1071">+SUM(AC1383:AC1385)</f>
        <v>0</v>
      </c>
      <c r="AD1382" s="21">
        <f t="shared" ref="AD1382" si="1072">+SUM(AD1383:AD1385)</f>
        <v>0</v>
      </c>
      <c r="AE1382" s="21">
        <f t="shared" ref="AE1382" si="1073">+SUM(AE1383:AE1385)</f>
        <v>0</v>
      </c>
      <c r="AF1382" s="21">
        <f t="shared" ref="AF1382" si="1074">+SUM(AF1383:AF1385)</f>
        <v>0</v>
      </c>
      <c r="AG1382" s="21">
        <f t="shared" ref="AG1382" si="1075">+SUM(AG1383:AG1385)</f>
        <v>0</v>
      </c>
      <c r="AH1382" s="21">
        <f t="shared" ref="AH1382" si="1076">+SUM(AH1383:AH1385)</f>
        <v>0</v>
      </c>
      <c r="AI1382" s="21">
        <f t="shared" ref="AI1382" si="1077">+SUM(AI1383:AI1385)</f>
        <v>0</v>
      </c>
      <c r="AJ1382" s="21">
        <f t="shared" ref="AJ1382" si="1078">+SUM(AJ1383:AJ1385)</f>
        <v>0</v>
      </c>
      <c r="AK1382" s="21">
        <f t="shared" ref="AK1382" si="1079">+SUM(AK1383:AK1385)</f>
        <v>0</v>
      </c>
      <c r="AL1382" s="21">
        <f t="shared" ref="AL1382" si="1080">+SUM(AL1383:AL1385)</f>
        <v>0</v>
      </c>
      <c r="AM1382" s="21">
        <f t="shared" ref="AM1382" si="1081">+SUM(AM1383:AM1385)</f>
        <v>0</v>
      </c>
      <c r="AN1382" s="21">
        <f t="shared" ref="AN1382" si="1082">+SUM(AN1383:AN1385)</f>
        <v>0</v>
      </c>
      <c r="AO1382" s="21">
        <f t="shared" ref="AO1382" si="1083">+SUM(AO1383:AO1385)</f>
        <v>0</v>
      </c>
      <c r="AP1382" s="21">
        <f t="shared" ref="AP1382" si="1084">+SUM(AP1383:AP1385)</f>
        <v>0</v>
      </c>
      <c r="AQ1382" s="21">
        <f t="shared" ref="AQ1382" si="1085">+SUM(AQ1383:AQ1385)</f>
        <v>0</v>
      </c>
      <c r="AR1382" s="21">
        <f t="shared" ref="AR1382" si="1086">+SUM(AR1383:AR1385)</f>
        <v>0</v>
      </c>
    </row>
    <row r="1383" spans="8:44" x14ac:dyDescent="0.25">
      <c r="H1383" s="17" t="str">
        <f t="shared" si="1053"/>
        <v>DIC5</v>
      </c>
      <c r="I1383" s="24"/>
      <c r="J1383" s="24" t="s">
        <v>75</v>
      </c>
      <c r="K1383" s="359" t="s">
        <v>212</v>
      </c>
      <c r="L1383" s="316" t="s">
        <v>750</v>
      </c>
      <c r="M1383" s="21">
        <f>+SUMIFS(Resultados_Dic3!H$3:H$99980,Resultados_Dic3!$F$3:$F$99980,Produccion_UO!$K1383,Resultados_Dic3!$D$3:$D$99980,Produccion_UO!$K$1485,Resultados_Dic3!$E$3:$E$99980,Produccion_UO!$J1383,Resultados_Dic3!$A$3:$A$99980,Produccion_UO!$H1383)*$J$1223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N1383" s="21">
        <f>+SUMIFS(Resultados_Dic3!I$3:I$99980,Resultados_Dic3!$F$3:$F$99980,Produccion_UO!$K1383,Resultados_Dic3!$D$3:$D$99980,Produccion_UO!$K$1485,Resultados_Dic3!$E$3:$E$99980,Produccion_UO!$J1383,Resultados_Dic3!$A$3:$A$99980,Produccion_UO!$H1383)*$J$1223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O1383" s="21">
        <f>+SUMIFS(Resultados_Dic3!J$3:J$99980,Resultados_Dic3!$F$3:$F$99980,Produccion_UO!$K1383,Resultados_Dic3!$D$3:$D$99980,Produccion_UO!$K$1485,Resultados_Dic3!$E$3:$E$99980,Produccion_UO!$J1383,Resultados_Dic3!$A$3:$A$99980,Produccion_UO!$H1383)*$J$1223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P1383" s="21">
        <f>+SUMIFS(Resultados_Dic3!K$3:K$99980,Resultados_Dic3!$F$3:$F$99980,Produccion_UO!$K1383,Resultados_Dic3!$D$3:$D$99980,Produccion_UO!$K$1485,Resultados_Dic3!$E$3:$E$99980,Produccion_UO!$J1383,Resultados_Dic3!$A$3:$A$99980,Produccion_UO!$H1383)*$J$1223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Q1383" s="21">
        <f>+SUMIFS(Resultados_Dic3!L$3:L$99980,Resultados_Dic3!$F$3:$F$99980,Produccion_UO!$K1383,Resultados_Dic3!$D$3:$D$99980,Produccion_UO!$K$1485,Resultados_Dic3!$E$3:$E$99980,Produccion_UO!$J1383,Resultados_Dic3!$A$3:$A$99980,Produccion_UO!$H1383)*$J$1223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R1383" s="21">
        <f>+SUMIFS(Resultados_Dic3!M$3:M$99980,Resultados_Dic3!$F$3:$F$99980,Produccion_UO!$K1383,Resultados_Dic3!$D$3:$D$99980,Produccion_UO!$K$1485,Resultados_Dic3!$E$3:$E$99980,Produccion_UO!$J1383,Resultados_Dic3!$A$3:$A$99980,Produccion_UO!$H1383)*$J$1223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S1383" s="21">
        <f>+SUMIFS(Resultados_Dic3!N$3:N$99980,Resultados_Dic3!$F$3:$F$99980,Produccion_UO!$K1383,Resultados_Dic3!$D$3:$D$99980,Produccion_UO!$K$1485,Resultados_Dic3!$E$3:$E$99980,Produccion_UO!$J1383,Resultados_Dic3!$A$3:$A$99980,Produccion_UO!$H1383)*$J$1223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T1383" s="21">
        <f>+SUMIFS(Resultados_Dic3!O$3:O$99980,Resultados_Dic3!$F$3:$F$99980,Produccion_UO!$K1383,Resultados_Dic3!$D$3:$D$99980,Produccion_UO!$K$1485,Resultados_Dic3!$E$3:$E$99980,Produccion_UO!$J1383,Resultados_Dic3!$A$3:$A$99980,Produccion_UO!$H1383)*$J$1223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U1383" s="21">
        <f>+SUMIFS(Resultados_Dic3!P$3:P$99980,Resultados_Dic3!$F$3:$F$99980,Produccion_UO!$K1383,Resultados_Dic3!$D$3:$D$99980,Produccion_UO!$K$1485,Resultados_Dic3!$E$3:$E$99980,Produccion_UO!$J1383,Resultados_Dic3!$A$3:$A$99980,Produccion_UO!$H1383)*$J$1223</f>
        <v>0.58303868765373101</v>
      </c>
      <c r="V1383" s="21">
        <f>+SUMIFS(Resultados_Dic3!Q$3:Q$99980,Resultados_Dic3!$F$3:$F$99980,Produccion_UO!$K1383,Resultados_Dic3!$D$3:$D$99980,Produccion_UO!$K$1485,Resultados_Dic3!$E$3:$E$99980,Produccion_UO!$J1383,Resultados_Dic3!$A$3:$A$99980,Produccion_UO!$H1383)*$J$1223</f>
        <v>0</v>
      </c>
      <c r="W1383" s="21">
        <f>+SUMIFS(Resultados_Dic3!R$3:R$99980,Resultados_Dic3!$F$3:$F$99980,Produccion_UO!$K1383,Resultados_Dic3!$D$3:$D$99980,Produccion_UO!$K$1485,Resultados_Dic3!$E$3:$E$99980,Produccion_UO!$J1383,Resultados_Dic3!$A$3:$A$99980,Produccion_UO!$H1383)*$J$1223</f>
        <v>0</v>
      </c>
      <c r="X1383" s="21">
        <f>+SUMIFS(Resultados_Dic3!S$3:S$99980,Resultados_Dic3!$F$3:$F$99980,Produccion_UO!$K1383,Resultados_Dic3!$D$3:$D$99980,Produccion_UO!$K$1485,Resultados_Dic3!$E$3:$E$99980,Produccion_UO!$J1383,Resultados_Dic3!$A$3:$A$99980,Produccion_UO!$H1383)*$J$1223</f>
        <v>0</v>
      </c>
      <c r="Y1383" s="21">
        <f>+SUMIFS(Resultados_Dic3!T$3:T$99980,Resultados_Dic3!$F$3:$F$99980,Produccion_UO!$K1383,Resultados_Dic3!$D$3:$D$99980,Produccion_UO!$K$1485,Resultados_Dic3!$E$3:$E$99980,Produccion_UO!$J1383,Resultados_Dic3!$A$3:$A$99980,Produccion_UO!$H1383)*$J$1223</f>
        <v>0</v>
      </c>
      <c r="Z1383" s="21">
        <f>+SUMIFS(Resultados_Dic3!U$3:U$99980,Resultados_Dic3!$F$3:$F$99980,Produccion_UO!$K1383,Resultados_Dic3!$D$3:$D$99980,Produccion_UO!$K$1485,Resultados_Dic3!$E$3:$E$99980,Produccion_UO!$J1383,Resultados_Dic3!$A$3:$A$99980,Produccion_UO!$H1383)*$J$1223</f>
        <v>0</v>
      </c>
      <c r="AA1383" s="21">
        <f>+SUMIFS(Resultados_Dic3!V$3:V$99980,Resultados_Dic3!$F$3:$F$99980,Produccion_UO!$K1383,Resultados_Dic3!$D$3:$D$99980,Produccion_UO!$K$1485,Resultados_Dic3!$E$3:$E$99980,Produccion_UO!$J1383,Resultados_Dic3!$A$3:$A$99980,Produccion_UO!$H1383)*$J$1223</f>
        <v>0</v>
      </c>
      <c r="AB1383" s="21">
        <f>+SUMIFS(Resultados_Dic3!W$3:W$99980,Resultados_Dic3!$F$3:$F$99980,Produccion_UO!$K1383,Resultados_Dic3!$D$3:$D$99980,Produccion_UO!$K$1485,Resultados_Dic3!$E$3:$E$99980,Produccion_UO!$J1383,Resultados_Dic3!$A$3:$A$99980,Produccion_UO!$H1383)*$J$1223</f>
        <v>0</v>
      </c>
      <c r="AC1383" s="21">
        <f>+SUMIFS(Resultados_Dic3!X$3:X$99980,Resultados_Dic3!$F$3:$F$99980,Produccion_UO!$K1383,Resultados_Dic3!$D$3:$D$99980,Produccion_UO!$K$1485,Resultados_Dic3!$E$3:$E$99980,Produccion_UO!$J1383,Resultados_Dic3!$A$3:$A$99980,Produccion_UO!$H1383)*$J$1223</f>
        <v>0</v>
      </c>
      <c r="AD1383" s="21">
        <f>+SUMIFS(Resultados_Dic3!Y$3:Y$99980,Resultados_Dic3!$F$3:$F$99980,Produccion_UO!$K1383,Resultados_Dic3!$D$3:$D$99980,Produccion_UO!$K$1485,Resultados_Dic3!$E$3:$E$99980,Produccion_UO!$J1383,Resultados_Dic3!$A$3:$A$99980,Produccion_UO!$H1383)*$J$1223</f>
        <v>0</v>
      </c>
      <c r="AE1383" s="21">
        <f>+SUMIFS(Resultados_Dic3!Z$3:Z$99980,Resultados_Dic3!$F$3:$F$99980,Produccion_UO!$K1383,Resultados_Dic3!$D$3:$D$99980,Produccion_UO!$K$1485,Resultados_Dic3!$E$3:$E$99980,Produccion_UO!$J1383,Resultados_Dic3!$A$3:$A$99980,Produccion_UO!$H1383)*$J$1223</f>
        <v>0</v>
      </c>
      <c r="AF1383" s="21">
        <f>+SUMIFS(Resultados_Dic3!AA$3:AA$99980,Resultados_Dic3!$F$3:$F$99980,Produccion_UO!$K1383,Resultados_Dic3!$D$3:$D$99980,Produccion_UO!$K$1485,Resultados_Dic3!$E$3:$E$99980,Produccion_UO!$J1383,Resultados_Dic3!$A$3:$A$99980,Produccion_UO!$H1383)*$J$1223</f>
        <v>0</v>
      </c>
      <c r="AG1383" s="21">
        <f>+SUMIFS(Resultados_Dic3!AB$3:AB$99980,Resultados_Dic3!$F$3:$F$99980,Produccion_UO!$K1383,Resultados_Dic3!$D$3:$D$99980,Produccion_UO!$K$1485,Resultados_Dic3!$E$3:$E$99980,Produccion_UO!$J1383,Resultados_Dic3!$A$3:$A$99980,Produccion_UO!$H1383)*$J$1223</f>
        <v>0</v>
      </c>
      <c r="AH1383" s="21">
        <f>+SUMIFS(Resultados_Dic3!AC$3:AC$99980,Resultados_Dic3!$F$3:$F$99980,Produccion_UO!$K1383,Resultados_Dic3!$D$3:$D$99980,Produccion_UO!$K$1485,Resultados_Dic3!$E$3:$E$99980,Produccion_UO!$J1383,Resultados_Dic3!$A$3:$A$99980,Produccion_UO!$H1383)*$J$1223</f>
        <v>0</v>
      </c>
      <c r="AI1383" s="21">
        <f>+SUMIFS(Resultados_Dic3!AD$3:AD$99980,Resultados_Dic3!$F$3:$F$99980,Produccion_UO!$K1383,Resultados_Dic3!$D$3:$D$99980,Produccion_UO!$K$1485,Resultados_Dic3!$E$3:$E$99980,Produccion_UO!$J1383,Resultados_Dic3!$A$3:$A$99980,Produccion_UO!$H1383)*$J$1223</f>
        <v>0</v>
      </c>
      <c r="AJ1383" s="21">
        <f>+SUMIFS(Resultados_Dic3!AE$3:AE$99980,Resultados_Dic3!$F$3:$F$99980,Produccion_UO!$K1383,Resultados_Dic3!$D$3:$D$99980,Produccion_UO!$K$1485,Resultados_Dic3!$E$3:$E$99980,Produccion_UO!$J1383,Resultados_Dic3!$A$3:$A$99980,Produccion_UO!$H1383)*$J$1223</f>
        <v>0</v>
      </c>
      <c r="AK1383" s="21">
        <f>+SUMIFS(Resultados_Dic3!AF$3:AF$99980,Resultados_Dic3!$F$3:$F$99980,Produccion_UO!$K1383,Resultados_Dic3!$D$3:$D$99980,Produccion_UO!$K$1485,Resultados_Dic3!$E$3:$E$99980,Produccion_UO!$J1383,Resultados_Dic3!$A$3:$A$99980,Produccion_UO!$H1383)*$J$1223</f>
        <v>0</v>
      </c>
      <c r="AL1383" s="21">
        <f>+SUMIFS(Resultados_Dic3!AG$3:AG$99980,Resultados_Dic3!$F$3:$F$99980,Produccion_UO!$K1383,Resultados_Dic3!$D$3:$D$99980,Produccion_UO!$K$1485,Resultados_Dic3!$E$3:$E$99980,Produccion_UO!$J1383,Resultados_Dic3!$A$3:$A$99980,Produccion_UO!$H1383)*$J$1223</f>
        <v>0</v>
      </c>
      <c r="AM1383" s="21">
        <f>+SUMIFS(Resultados_Dic3!AH$3:AH$99980,Resultados_Dic3!$F$3:$F$99980,Produccion_UO!$K1383,Resultados_Dic3!$D$3:$D$99980,Produccion_UO!$K$1485,Resultados_Dic3!$E$3:$E$99980,Produccion_UO!$J1383,Resultados_Dic3!$A$3:$A$99980,Produccion_UO!$H1383)*$J$1223</f>
        <v>0</v>
      </c>
      <c r="AN1383" s="21">
        <f>+SUMIFS(Resultados_Dic3!AI$3:AI$99980,Resultados_Dic3!$F$3:$F$99980,Produccion_UO!$K1383,Resultados_Dic3!$D$3:$D$99980,Produccion_UO!$K$1485,Resultados_Dic3!$E$3:$E$99980,Produccion_UO!$J1383,Resultados_Dic3!$A$3:$A$99980,Produccion_UO!$H1383)*$J$1223</f>
        <v>0</v>
      </c>
      <c r="AO1383" s="21">
        <f>+SUMIFS(Resultados_Dic3!AJ$3:AJ$99980,Resultados_Dic3!$F$3:$F$99980,Produccion_UO!$K1383,Resultados_Dic3!$D$3:$D$99980,Produccion_UO!$K$1485,Resultados_Dic3!$E$3:$E$99980,Produccion_UO!$J1383,Resultados_Dic3!$A$3:$A$99980,Produccion_UO!$H1383)*$J$1223</f>
        <v>0</v>
      </c>
      <c r="AP1383" s="21">
        <f>+SUMIFS(Resultados_Dic3!AK$3:AK$99980,Resultados_Dic3!$F$3:$F$99980,Produccion_UO!$K1383,Resultados_Dic3!$D$3:$D$99980,Produccion_UO!$K$1485,Resultados_Dic3!$E$3:$E$99980,Produccion_UO!$J1383,Resultados_Dic3!$A$3:$A$99980,Produccion_UO!$H1383)*$J$1223</f>
        <v>0</v>
      </c>
      <c r="AQ1383" s="21">
        <f>+SUMIFS(Resultados_Dic3!AL$3:AL$99980,Resultados_Dic3!$F$3:$F$99980,Produccion_UO!$K1383,Resultados_Dic3!$D$3:$D$99980,Produccion_UO!$K$1485,Resultados_Dic3!$E$3:$E$99980,Produccion_UO!$J1383,Resultados_Dic3!$A$3:$A$99980,Produccion_UO!$H1383)*$J$1223</f>
        <v>0</v>
      </c>
      <c r="AR1383" s="21">
        <f>+SUMIFS(Resultados_Dic3!AM$3:AM$99980,Resultados_Dic3!$F$3:$F$99980,Produccion_UO!$K1383,Resultados_Dic3!$D$3:$D$99980,Produccion_UO!$K$1485,Resultados_Dic3!$E$3:$E$99980,Produccion_UO!$J1383,Resultados_Dic3!$A$3:$A$99980,Produccion_UO!$H1383)*$J$1223</f>
        <v>0</v>
      </c>
    </row>
    <row r="1384" spans="8:44" x14ac:dyDescent="0.25">
      <c r="H1384" s="17" t="str">
        <f t="shared" si="1053"/>
        <v>DIC5</v>
      </c>
      <c r="I1384" s="24"/>
      <c r="J1384" s="24" t="s">
        <v>75</v>
      </c>
      <c r="K1384" s="359" t="s">
        <v>285</v>
      </c>
      <c r="L1384" s="316" t="s">
        <v>746</v>
      </c>
      <c r="M1384" s="21">
        <f>+SUMIFS(Resultados_Dic3!H$3:H$99980,Resultados_Dic3!$F$3:$F$99980,Produccion_UO!$K1384,Resultados_Dic3!$D$3:$D$99980,Produccion_UO!$K$1485,Resultados_Dic3!$E$3:$E$99980,Produccion_UO!$J1384,Resultados_Dic3!$A$3:$A$99980,Produccion_UO!$H1384)*$J$1223</f>
        <v>0</v>
      </c>
      <c r="N1384" s="21">
        <f>+SUMIFS(Resultados_Dic3!I$3:I$99980,Resultados_Dic3!$F$3:$F$99980,Produccion_UO!$K1384,Resultados_Dic3!$D$3:$D$99980,Produccion_UO!$K$1485,Resultados_Dic3!$E$3:$E$99980,Produccion_UO!$J1384,Resultados_Dic3!$A$3:$A$99980,Produccion_UO!$H1384)*$J$1223</f>
        <v>0</v>
      </c>
      <c r="O1384" s="21">
        <f>+SUMIFS(Resultados_Dic3!J$3:J$99980,Resultados_Dic3!$F$3:$F$99980,Produccion_UO!$K1384,Resultados_Dic3!$D$3:$D$99980,Produccion_UO!$K$1485,Resultados_Dic3!$E$3:$E$99980,Produccion_UO!$J1384,Resultados_Dic3!$A$3:$A$99980,Produccion_UO!$H1384)*$J$1223</f>
        <v>0</v>
      </c>
      <c r="P1384" s="21">
        <f>+SUMIFS(Resultados_Dic3!K$3:K$99980,Resultados_Dic3!$F$3:$F$99980,Produccion_UO!$K1384,Resultados_Dic3!$D$3:$D$99980,Produccion_UO!$K$1485,Resultados_Dic3!$E$3:$E$99980,Produccion_UO!$J1384,Resultados_Dic3!$A$3:$A$99980,Produccion_UO!$H1384)*$J$1223</f>
        <v>0</v>
      </c>
      <c r="Q1384" s="21">
        <f>+SUMIFS(Resultados_Dic3!L$3:L$99980,Resultados_Dic3!$F$3:$F$99980,Produccion_UO!$K1384,Resultados_Dic3!$D$3:$D$99980,Produccion_UO!$K$1485,Resultados_Dic3!$E$3:$E$99980,Produccion_UO!$J1384,Resultados_Dic3!$A$3:$A$99980,Produccion_UO!$H1384)*$J$1223</f>
        <v>0</v>
      </c>
      <c r="R1384" s="21">
        <f>+SUMIFS(Resultados_Dic3!M$3:M$99980,Resultados_Dic3!$F$3:$F$99980,Produccion_UO!$K1384,Resultados_Dic3!$D$3:$D$99980,Produccion_UO!$K$1485,Resultados_Dic3!$E$3:$E$99980,Produccion_UO!$J1384,Resultados_Dic3!$A$3:$A$99980,Produccion_UO!$H1384)*$J$1223</f>
        <v>0</v>
      </c>
      <c r="S1384" s="21">
        <f>+SUMIFS(Resultados_Dic3!N$3:N$99980,Resultados_Dic3!$F$3:$F$99980,Produccion_UO!$K1384,Resultados_Dic3!$D$3:$D$99980,Produccion_UO!$K$1485,Resultados_Dic3!$E$3:$E$99980,Produccion_UO!$J1384,Resultados_Dic3!$A$3:$A$99980,Produccion_UO!$H1384)*$J$1223</f>
        <v>0</v>
      </c>
      <c r="T1384" s="21">
        <f>+SUMIFS(Resultados_Dic3!O$3:O$99980,Resultados_Dic3!$F$3:$F$99980,Produccion_UO!$K1384,Resultados_Dic3!$D$3:$D$99980,Produccion_UO!$K$1485,Resultados_Dic3!$E$3:$E$99980,Produccion_UO!$J1384,Resultados_Dic3!$A$3:$A$99980,Produccion_UO!$H1384)*$J$1223</f>
        <v>0</v>
      </c>
      <c r="U1384" s="21">
        <f>+SUMIFS(Resultados_Dic3!P$3:P$99980,Resultados_Dic3!$F$3:$F$99980,Produccion_UO!$K1384,Resultados_Dic3!$D$3:$D$99980,Produccion_UO!$K$1485,Resultados_Dic3!$E$3:$E$99980,Produccion_UO!$J1384,Resultados_Dic3!$A$3:$A$99980,Produccion_UO!$H1384)*$J$1223</f>
        <v>0</v>
      </c>
      <c r="V1384" s="21">
        <f>+SUMIFS(Resultados_Dic3!Q$3:Q$99980,Resultados_Dic3!$F$3:$F$99980,Produccion_UO!$K1384,Resultados_Dic3!$D$3:$D$99980,Produccion_UO!$K$1485,Resultados_Dic3!$E$3:$E$99980,Produccion_UO!$J1384,Resultados_Dic3!$A$3:$A$99980,Produccion_UO!$H1384)*$J$1223</f>
        <v>0</v>
      </c>
      <c r="W1384" s="21">
        <f>+SUMIFS(Resultados_Dic3!R$3:R$99980,Resultados_Dic3!$F$3:$F$99980,Produccion_UO!$K1384,Resultados_Dic3!$D$3:$D$99980,Produccion_UO!$K$1485,Resultados_Dic3!$E$3:$E$99980,Produccion_UO!$J1384,Resultados_Dic3!$A$3:$A$99980,Produccion_UO!$H1384)*$J$1223</f>
        <v>0</v>
      </c>
      <c r="X1384" s="21">
        <f>+SUMIFS(Resultados_Dic3!S$3:S$99980,Resultados_Dic3!$F$3:$F$99980,Produccion_UO!$K1384,Resultados_Dic3!$D$3:$D$99980,Produccion_UO!$K$1485,Resultados_Dic3!$E$3:$E$99980,Produccion_UO!$J1384,Resultados_Dic3!$A$3:$A$99980,Produccion_UO!$H1384)*$J$1223</f>
        <v>0</v>
      </c>
      <c r="Y1384" s="21">
        <f>+SUMIFS(Resultados_Dic3!T$3:T$99980,Resultados_Dic3!$F$3:$F$99980,Produccion_UO!$K1384,Resultados_Dic3!$D$3:$D$99980,Produccion_UO!$K$1485,Resultados_Dic3!$E$3:$E$99980,Produccion_UO!$J1384,Resultados_Dic3!$A$3:$A$99980,Produccion_UO!$H1384)*$J$1223</f>
        <v>0</v>
      </c>
      <c r="Z1384" s="21">
        <f>+SUMIFS(Resultados_Dic3!U$3:U$99980,Resultados_Dic3!$F$3:$F$99980,Produccion_UO!$K1384,Resultados_Dic3!$D$3:$D$99980,Produccion_UO!$K$1485,Resultados_Dic3!$E$3:$E$99980,Produccion_UO!$J1384,Resultados_Dic3!$A$3:$A$99980,Produccion_UO!$H1384)*$J$1223</f>
        <v>0</v>
      </c>
      <c r="AA1384" s="21">
        <f>+SUMIFS(Resultados_Dic3!V$3:V$99980,Resultados_Dic3!$F$3:$F$99980,Produccion_UO!$K1384,Resultados_Dic3!$D$3:$D$99980,Produccion_UO!$K$1485,Resultados_Dic3!$E$3:$E$99980,Produccion_UO!$J1384,Resultados_Dic3!$A$3:$A$99980,Produccion_UO!$H1384)*$J$1223</f>
        <v>0</v>
      </c>
      <c r="AB1384" s="21">
        <f>+SUMIFS(Resultados_Dic3!W$3:W$99980,Resultados_Dic3!$F$3:$F$99980,Produccion_UO!$K1384,Resultados_Dic3!$D$3:$D$99980,Produccion_UO!$K$1485,Resultados_Dic3!$E$3:$E$99980,Produccion_UO!$J1384,Resultados_Dic3!$A$3:$A$99980,Produccion_UO!$H1384)*$J$1223</f>
        <v>0</v>
      </c>
      <c r="AC1384" s="21">
        <f>+SUMIFS(Resultados_Dic3!X$3:X$99980,Resultados_Dic3!$F$3:$F$99980,Produccion_UO!$K1384,Resultados_Dic3!$D$3:$D$99980,Produccion_UO!$K$1485,Resultados_Dic3!$E$3:$E$99980,Produccion_UO!$J1384,Resultados_Dic3!$A$3:$A$99980,Produccion_UO!$H1384)*$J$1223</f>
        <v>0</v>
      </c>
      <c r="AD1384" s="21">
        <f>+SUMIFS(Resultados_Dic3!Y$3:Y$99980,Resultados_Dic3!$F$3:$F$99980,Produccion_UO!$K1384,Resultados_Dic3!$D$3:$D$99980,Produccion_UO!$K$1485,Resultados_Dic3!$E$3:$E$99980,Produccion_UO!$J1384,Resultados_Dic3!$A$3:$A$99980,Produccion_UO!$H1384)*$J$1223</f>
        <v>0</v>
      </c>
      <c r="AE1384" s="21">
        <f>+SUMIFS(Resultados_Dic3!Z$3:Z$99980,Resultados_Dic3!$F$3:$F$99980,Produccion_UO!$K1384,Resultados_Dic3!$D$3:$D$99980,Produccion_UO!$K$1485,Resultados_Dic3!$E$3:$E$99980,Produccion_UO!$J1384,Resultados_Dic3!$A$3:$A$99980,Produccion_UO!$H1384)*$J$1223</f>
        <v>0</v>
      </c>
      <c r="AF1384" s="21">
        <f>+SUMIFS(Resultados_Dic3!AA$3:AA$99980,Resultados_Dic3!$F$3:$F$99980,Produccion_UO!$K1384,Resultados_Dic3!$D$3:$D$99980,Produccion_UO!$K$1485,Resultados_Dic3!$E$3:$E$99980,Produccion_UO!$J1384,Resultados_Dic3!$A$3:$A$99980,Produccion_UO!$H1384)*$J$1223</f>
        <v>0</v>
      </c>
      <c r="AG1384" s="21">
        <f>+SUMIFS(Resultados_Dic3!AB$3:AB$99980,Resultados_Dic3!$F$3:$F$99980,Produccion_UO!$K1384,Resultados_Dic3!$D$3:$D$99980,Produccion_UO!$K$1485,Resultados_Dic3!$E$3:$E$99980,Produccion_UO!$J1384,Resultados_Dic3!$A$3:$A$99980,Produccion_UO!$H1384)*$J$1223</f>
        <v>0</v>
      </c>
      <c r="AH1384" s="21">
        <f>+SUMIFS(Resultados_Dic3!AC$3:AC$99980,Resultados_Dic3!$F$3:$F$99980,Produccion_UO!$K1384,Resultados_Dic3!$D$3:$D$99980,Produccion_UO!$K$1485,Resultados_Dic3!$E$3:$E$99980,Produccion_UO!$J1384,Resultados_Dic3!$A$3:$A$99980,Produccion_UO!$H1384)*$J$1223</f>
        <v>0</v>
      </c>
      <c r="AI1384" s="21">
        <f>+SUMIFS(Resultados_Dic3!AD$3:AD$99980,Resultados_Dic3!$F$3:$F$99980,Produccion_UO!$K1384,Resultados_Dic3!$D$3:$D$99980,Produccion_UO!$K$1485,Resultados_Dic3!$E$3:$E$99980,Produccion_UO!$J1384,Resultados_Dic3!$A$3:$A$99980,Produccion_UO!$H1384)*$J$1223</f>
        <v>0</v>
      </c>
      <c r="AJ1384" s="21">
        <f>+SUMIFS(Resultados_Dic3!AE$3:AE$99980,Resultados_Dic3!$F$3:$F$99980,Produccion_UO!$K1384,Resultados_Dic3!$D$3:$D$99980,Produccion_UO!$K$1485,Resultados_Dic3!$E$3:$E$99980,Produccion_UO!$J1384,Resultados_Dic3!$A$3:$A$99980,Produccion_UO!$H1384)*$J$1223</f>
        <v>0</v>
      </c>
      <c r="AK1384" s="21">
        <f>+SUMIFS(Resultados_Dic3!AF$3:AF$99980,Resultados_Dic3!$F$3:$F$99980,Produccion_UO!$K1384,Resultados_Dic3!$D$3:$D$99980,Produccion_UO!$K$1485,Resultados_Dic3!$E$3:$E$99980,Produccion_UO!$J1384,Resultados_Dic3!$A$3:$A$99980,Produccion_UO!$H1384)*$J$1223</f>
        <v>0</v>
      </c>
      <c r="AL1384" s="21">
        <f>+SUMIFS(Resultados_Dic3!AG$3:AG$99980,Resultados_Dic3!$F$3:$F$99980,Produccion_UO!$K1384,Resultados_Dic3!$D$3:$D$99980,Produccion_UO!$K$1485,Resultados_Dic3!$E$3:$E$99980,Produccion_UO!$J1384,Resultados_Dic3!$A$3:$A$99980,Produccion_UO!$H1384)*$J$1223</f>
        <v>0</v>
      </c>
      <c r="AM1384" s="21">
        <f>+SUMIFS(Resultados_Dic3!AH$3:AH$99980,Resultados_Dic3!$F$3:$F$99980,Produccion_UO!$K1384,Resultados_Dic3!$D$3:$D$99980,Produccion_UO!$K$1485,Resultados_Dic3!$E$3:$E$99980,Produccion_UO!$J1384,Resultados_Dic3!$A$3:$A$99980,Produccion_UO!$H1384)*$J$1223</f>
        <v>0</v>
      </c>
      <c r="AN1384" s="21">
        <f>+SUMIFS(Resultados_Dic3!AI$3:AI$99980,Resultados_Dic3!$F$3:$F$99980,Produccion_UO!$K1384,Resultados_Dic3!$D$3:$D$99980,Produccion_UO!$K$1485,Resultados_Dic3!$E$3:$E$99980,Produccion_UO!$J1384,Resultados_Dic3!$A$3:$A$99980,Produccion_UO!$H1384)*$J$1223</f>
        <v>0</v>
      </c>
      <c r="AO1384" s="21">
        <f>+SUMIFS(Resultados_Dic3!AJ$3:AJ$99980,Resultados_Dic3!$F$3:$F$99980,Produccion_UO!$K1384,Resultados_Dic3!$D$3:$D$99980,Produccion_UO!$K$1485,Resultados_Dic3!$E$3:$E$99980,Produccion_UO!$J1384,Resultados_Dic3!$A$3:$A$99980,Produccion_UO!$H1384)*$J$1223</f>
        <v>0</v>
      </c>
      <c r="AP1384" s="21">
        <f>+SUMIFS(Resultados_Dic3!AK$3:AK$99980,Resultados_Dic3!$F$3:$F$99980,Produccion_UO!$K1384,Resultados_Dic3!$D$3:$D$99980,Produccion_UO!$K$1485,Resultados_Dic3!$E$3:$E$99980,Produccion_UO!$J1384,Resultados_Dic3!$A$3:$A$99980,Produccion_UO!$H1384)*$J$1223</f>
        <v>0</v>
      </c>
      <c r="AQ1384" s="21">
        <f>+SUMIFS(Resultados_Dic3!AL$3:AL$99980,Resultados_Dic3!$F$3:$F$99980,Produccion_UO!$K1384,Resultados_Dic3!$D$3:$D$99980,Produccion_UO!$K$1485,Resultados_Dic3!$E$3:$E$99980,Produccion_UO!$J1384,Resultados_Dic3!$A$3:$A$99980,Produccion_UO!$H1384)*$J$1223</f>
        <v>0</v>
      </c>
      <c r="AR1384" s="21">
        <f>+SUMIFS(Resultados_Dic3!AM$3:AM$99980,Resultados_Dic3!$F$3:$F$99980,Produccion_UO!$K1384,Resultados_Dic3!$D$3:$D$99980,Produccion_UO!$K$1485,Resultados_Dic3!$E$3:$E$99980,Produccion_UO!$J1384,Resultados_Dic3!$A$3:$A$99980,Produccion_UO!$H1384)*$J$1223</f>
        <v>0</v>
      </c>
    </row>
    <row r="1385" spans="8:44" x14ac:dyDescent="0.25">
      <c r="H1385" s="17" t="str">
        <f t="shared" si="1053"/>
        <v>DIC5</v>
      </c>
      <c r="I1385" s="24"/>
      <c r="J1385" s="24" t="s">
        <v>75</v>
      </c>
      <c r="K1385" s="359" t="s">
        <v>217</v>
      </c>
      <c r="L1385" s="316" t="s">
        <v>794</v>
      </c>
      <c r="M1385" s="21">
        <f>+SUMIFS(Resultados_Dic3!H$3:H$99980,Resultados_Dic3!$F$3:$F$99980,Produccion_UO!$K1385,Resultados_Dic3!$D$3:$D$99980,Produccion_UO!$K$1485,Resultados_Dic3!$E$3:$E$99980,Produccion_UO!$J1385,Resultados_Dic3!$A$3:$A$99980,Produccion_UO!$H1385)*$J$1223</f>
        <v>1.14568083232374</v>
      </c>
      <c r="N1385" s="21">
        <f>+SUMIFS(Resultados_Dic3!I$3:I$99980,Resultados_Dic3!$F$3:$F$99980,Produccion_UO!$K1385,Resultados_Dic3!$D$3:$D$99980,Produccion_UO!$K$1485,Resultados_Dic3!$E$3:$E$99980,Produccion_UO!$J1385,Resultados_Dic3!$A$3:$A$99980,Produccion_UO!$H1385)*$J$1223</f>
        <v>1.0228477965262399</v>
      </c>
      <c r="O1385" s="21">
        <f>+SUMIFS(Resultados_Dic3!J$3:J$99980,Resultados_Dic3!$F$3:$F$99980,Produccion_UO!$K1385,Resultados_Dic3!$D$3:$D$99980,Produccion_UO!$K$1485,Resultados_Dic3!$E$3:$E$99980,Produccion_UO!$J1385,Resultados_Dic3!$A$3:$A$99980,Produccion_UO!$H1385)*$J$1223</f>
        <v>0.893335490801207</v>
      </c>
      <c r="P1385" s="21">
        <f>+SUMIFS(Resultados_Dic3!K$3:K$99980,Resultados_Dic3!$F$3:$F$99980,Produccion_UO!$K1385,Resultados_Dic3!$D$3:$D$99980,Produccion_UO!$K$1485,Resultados_Dic3!$E$3:$E$99980,Produccion_UO!$J1385,Resultados_Dic3!$A$3:$A$99980,Produccion_UO!$H1385)*$J$1223</f>
        <v>0.76382318507617697</v>
      </c>
      <c r="Q1385" s="21">
        <f>+SUMIFS(Resultados_Dic3!L$3:L$99980,Resultados_Dic3!$F$3:$F$99980,Produccion_UO!$K1385,Resultados_Dic3!$D$3:$D$99980,Produccion_UO!$K$1485,Resultados_Dic3!$E$3:$E$99980,Produccion_UO!$J1385,Resultados_Dic3!$A$3:$A$99980,Produccion_UO!$H1385)*$J$1223</f>
        <v>0.63431087935114605</v>
      </c>
      <c r="R1385" s="21">
        <f>+SUMIFS(Resultados_Dic3!M$3:M$99980,Resultados_Dic3!$F$3:$F$99980,Produccion_UO!$K1385,Resultados_Dic3!$D$3:$D$99980,Produccion_UO!$K$1485,Resultados_Dic3!$E$3:$E$99980,Produccion_UO!$J1385,Resultados_Dic3!$A$3:$A$99980,Produccion_UO!$H1385)*$J$1223</f>
        <v>0.49549319560893801</v>
      </c>
      <c r="S1385" s="21">
        <f>+SUMIFS(Resultados_Dic3!N$3:N$99980,Resultados_Dic3!$F$3:$F$99980,Produccion_UO!$K1385,Resultados_Dic3!$D$3:$D$99980,Produccion_UO!$K$1485,Resultados_Dic3!$E$3:$E$99980,Produccion_UO!$J1385,Resultados_Dic3!$A$3:$A$99980,Produccion_UO!$H1385)*$J$1223</f>
        <v>0.35667551186673002</v>
      </c>
      <c r="T1385" s="21">
        <f>+SUMIFS(Resultados_Dic3!O$3:O$99980,Resultados_Dic3!$F$3:$F$99980,Produccion_UO!$K1385,Resultados_Dic3!$D$3:$D$99980,Produccion_UO!$K$1485,Resultados_Dic3!$E$3:$E$99980,Produccion_UO!$J1385,Resultados_Dic3!$A$3:$A$99980,Produccion_UO!$H1385)*$J$1223</f>
        <v>0.26079491042955399</v>
      </c>
      <c r="U1385" s="21">
        <f>+SUMIFS(Resultados_Dic3!P$3:P$99980,Resultados_Dic3!$F$3:$F$99980,Produccion_UO!$K1385,Resultados_Dic3!$D$3:$D$99980,Produccion_UO!$K$1485,Resultados_Dic3!$E$3:$E$99980,Produccion_UO!$J1385,Resultados_Dic3!$A$3:$A$99980,Produccion_UO!$H1385)*$J$1223</f>
        <v>0.14081998340742999</v>
      </c>
      <c r="V1385" s="21">
        <f>+SUMIFS(Resultados_Dic3!Q$3:Q$99980,Resultados_Dic3!$F$3:$F$99980,Produccion_UO!$K1385,Resultados_Dic3!$D$3:$D$99980,Produccion_UO!$K$1485,Resultados_Dic3!$E$3:$E$99980,Produccion_UO!$J1385,Resultados_Dic3!$A$3:$A$99980,Produccion_UO!$H1385)*$J$1223</f>
        <v>0</v>
      </c>
      <c r="W1385" s="21">
        <f>+SUMIFS(Resultados_Dic3!R$3:R$99980,Resultados_Dic3!$F$3:$F$99980,Produccion_UO!$K1385,Resultados_Dic3!$D$3:$D$99980,Produccion_UO!$K$1485,Resultados_Dic3!$E$3:$E$99980,Produccion_UO!$J1385,Resultados_Dic3!$A$3:$A$99980,Produccion_UO!$H1385)*$J$1223</f>
        <v>0</v>
      </c>
      <c r="X1385" s="21">
        <f>+SUMIFS(Resultados_Dic3!S$3:S$99980,Resultados_Dic3!$F$3:$F$99980,Produccion_UO!$K1385,Resultados_Dic3!$D$3:$D$99980,Produccion_UO!$K$1485,Resultados_Dic3!$E$3:$E$99980,Produccion_UO!$J1385,Resultados_Dic3!$A$3:$A$99980,Produccion_UO!$H1385)*$J$1223</f>
        <v>0</v>
      </c>
      <c r="Y1385" s="21">
        <f>+SUMIFS(Resultados_Dic3!T$3:T$99980,Resultados_Dic3!$F$3:$F$99980,Produccion_UO!$K1385,Resultados_Dic3!$D$3:$D$99980,Produccion_UO!$K$1485,Resultados_Dic3!$E$3:$E$99980,Produccion_UO!$J1385,Resultados_Dic3!$A$3:$A$99980,Produccion_UO!$H1385)*$J$1223</f>
        <v>0</v>
      </c>
      <c r="Z1385" s="21">
        <f>+SUMIFS(Resultados_Dic3!U$3:U$99980,Resultados_Dic3!$F$3:$F$99980,Produccion_UO!$K1385,Resultados_Dic3!$D$3:$D$99980,Produccion_UO!$K$1485,Resultados_Dic3!$E$3:$E$99980,Produccion_UO!$J1385,Resultados_Dic3!$A$3:$A$99980,Produccion_UO!$H1385)*$J$1223</f>
        <v>0</v>
      </c>
      <c r="AA1385" s="21">
        <f>+SUMIFS(Resultados_Dic3!V$3:V$99980,Resultados_Dic3!$F$3:$F$99980,Produccion_UO!$K1385,Resultados_Dic3!$D$3:$D$99980,Produccion_UO!$K$1485,Resultados_Dic3!$E$3:$E$99980,Produccion_UO!$J1385,Resultados_Dic3!$A$3:$A$99980,Produccion_UO!$H1385)*$J$1223</f>
        <v>0</v>
      </c>
      <c r="AB1385" s="21">
        <f>+SUMIFS(Resultados_Dic3!W$3:W$99980,Resultados_Dic3!$F$3:$F$99980,Produccion_UO!$K1385,Resultados_Dic3!$D$3:$D$99980,Produccion_UO!$K$1485,Resultados_Dic3!$E$3:$E$99980,Produccion_UO!$J1385,Resultados_Dic3!$A$3:$A$99980,Produccion_UO!$H1385)*$J$1223</f>
        <v>0</v>
      </c>
      <c r="AC1385" s="21">
        <f>+SUMIFS(Resultados_Dic3!X$3:X$99980,Resultados_Dic3!$F$3:$F$99980,Produccion_UO!$K1385,Resultados_Dic3!$D$3:$D$99980,Produccion_UO!$K$1485,Resultados_Dic3!$E$3:$E$99980,Produccion_UO!$J1385,Resultados_Dic3!$A$3:$A$99980,Produccion_UO!$H1385)*$J$1223</f>
        <v>0</v>
      </c>
      <c r="AD1385" s="21">
        <f>+SUMIFS(Resultados_Dic3!Y$3:Y$99980,Resultados_Dic3!$F$3:$F$99980,Produccion_UO!$K1385,Resultados_Dic3!$D$3:$D$99980,Produccion_UO!$K$1485,Resultados_Dic3!$E$3:$E$99980,Produccion_UO!$J1385,Resultados_Dic3!$A$3:$A$99980,Produccion_UO!$H1385)*$J$1223</f>
        <v>0</v>
      </c>
      <c r="AE1385" s="21">
        <f>+SUMIFS(Resultados_Dic3!Z$3:Z$99980,Resultados_Dic3!$F$3:$F$99980,Produccion_UO!$K1385,Resultados_Dic3!$D$3:$D$99980,Produccion_UO!$K$1485,Resultados_Dic3!$E$3:$E$99980,Produccion_UO!$J1385,Resultados_Dic3!$A$3:$A$99980,Produccion_UO!$H1385)*$J$1223</f>
        <v>0</v>
      </c>
      <c r="AF1385" s="21">
        <f>+SUMIFS(Resultados_Dic3!AA$3:AA$99980,Resultados_Dic3!$F$3:$F$99980,Produccion_UO!$K1385,Resultados_Dic3!$D$3:$D$99980,Produccion_UO!$K$1485,Resultados_Dic3!$E$3:$E$99980,Produccion_UO!$J1385,Resultados_Dic3!$A$3:$A$99980,Produccion_UO!$H1385)*$J$1223</f>
        <v>0</v>
      </c>
      <c r="AG1385" s="21">
        <f>+SUMIFS(Resultados_Dic3!AB$3:AB$99980,Resultados_Dic3!$F$3:$F$99980,Produccion_UO!$K1385,Resultados_Dic3!$D$3:$D$99980,Produccion_UO!$K$1485,Resultados_Dic3!$E$3:$E$99980,Produccion_UO!$J1385,Resultados_Dic3!$A$3:$A$99980,Produccion_UO!$H1385)*$J$1223</f>
        <v>0</v>
      </c>
      <c r="AH1385" s="21">
        <f>+SUMIFS(Resultados_Dic3!AC$3:AC$99980,Resultados_Dic3!$F$3:$F$99980,Produccion_UO!$K1385,Resultados_Dic3!$D$3:$D$99980,Produccion_UO!$K$1485,Resultados_Dic3!$E$3:$E$99980,Produccion_UO!$J1385,Resultados_Dic3!$A$3:$A$99980,Produccion_UO!$H1385)*$J$1223</f>
        <v>0</v>
      </c>
      <c r="AI1385" s="21">
        <f>+SUMIFS(Resultados_Dic3!AD$3:AD$99980,Resultados_Dic3!$F$3:$F$99980,Produccion_UO!$K1385,Resultados_Dic3!$D$3:$D$99980,Produccion_UO!$K$1485,Resultados_Dic3!$E$3:$E$99980,Produccion_UO!$J1385,Resultados_Dic3!$A$3:$A$99980,Produccion_UO!$H1385)*$J$1223</f>
        <v>0</v>
      </c>
      <c r="AJ1385" s="21">
        <f>+SUMIFS(Resultados_Dic3!AE$3:AE$99980,Resultados_Dic3!$F$3:$F$99980,Produccion_UO!$K1385,Resultados_Dic3!$D$3:$D$99980,Produccion_UO!$K$1485,Resultados_Dic3!$E$3:$E$99980,Produccion_UO!$J1385,Resultados_Dic3!$A$3:$A$99980,Produccion_UO!$H1385)*$J$1223</f>
        <v>0</v>
      </c>
      <c r="AK1385" s="21">
        <f>+SUMIFS(Resultados_Dic3!AF$3:AF$99980,Resultados_Dic3!$F$3:$F$99980,Produccion_UO!$K1385,Resultados_Dic3!$D$3:$D$99980,Produccion_UO!$K$1485,Resultados_Dic3!$E$3:$E$99980,Produccion_UO!$J1385,Resultados_Dic3!$A$3:$A$99980,Produccion_UO!$H1385)*$J$1223</f>
        <v>0</v>
      </c>
      <c r="AL1385" s="21">
        <f>+SUMIFS(Resultados_Dic3!AG$3:AG$99980,Resultados_Dic3!$F$3:$F$99980,Produccion_UO!$K1385,Resultados_Dic3!$D$3:$D$99980,Produccion_UO!$K$1485,Resultados_Dic3!$E$3:$E$99980,Produccion_UO!$J1385,Resultados_Dic3!$A$3:$A$99980,Produccion_UO!$H1385)*$J$1223</f>
        <v>0</v>
      </c>
      <c r="AM1385" s="21">
        <f>+SUMIFS(Resultados_Dic3!AH$3:AH$99980,Resultados_Dic3!$F$3:$F$99980,Produccion_UO!$K1385,Resultados_Dic3!$D$3:$D$99980,Produccion_UO!$K$1485,Resultados_Dic3!$E$3:$E$99980,Produccion_UO!$J1385,Resultados_Dic3!$A$3:$A$99980,Produccion_UO!$H1385)*$J$1223</f>
        <v>0</v>
      </c>
      <c r="AN1385" s="21">
        <f>+SUMIFS(Resultados_Dic3!AI$3:AI$99980,Resultados_Dic3!$F$3:$F$99980,Produccion_UO!$K1385,Resultados_Dic3!$D$3:$D$99980,Produccion_UO!$K$1485,Resultados_Dic3!$E$3:$E$99980,Produccion_UO!$J1385,Resultados_Dic3!$A$3:$A$99980,Produccion_UO!$H1385)*$J$1223</f>
        <v>0</v>
      </c>
      <c r="AO1385" s="21">
        <f>+SUMIFS(Resultados_Dic3!AJ$3:AJ$99980,Resultados_Dic3!$F$3:$F$99980,Produccion_UO!$K1385,Resultados_Dic3!$D$3:$D$99980,Produccion_UO!$K$1485,Resultados_Dic3!$E$3:$E$99980,Produccion_UO!$J1385,Resultados_Dic3!$A$3:$A$99980,Produccion_UO!$H1385)*$J$1223</f>
        <v>0</v>
      </c>
      <c r="AP1385" s="21">
        <f>+SUMIFS(Resultados_Dic3!AK$3:AK$99980,Resultados_Dic3!$F$3:$F$99980,Produccion_UO!$K1385,Resultados_Dic3!$D$3:$D$99980,Produccion_UO!$K$1485,Resultados_Dic3!$E$3:$E$99980,Produccion_UO!$J1385,Resultados_Dic3!$A$3:$A$99980,Produccion_UO!$H1385)*$J$1223</f>
        <v>0</v>
      </c>
      <c r="AQ1385" s="21">
        <f>+SUMIFS(Resultados_Dic3!AL$3:AL$99980,Resultados_Dic3!$F$3:$F$99980,Produccion_UO!$K1385,Resultados_Dic3!$D$3:$D$99980,Produccion_UO!$K$1485,Resultados_Dic3!$E$3:$E$99980,Produccion_UO!$J1385,Resultados_Dic3!$A$3:$A$99980,Produccion_UO!$H1385)*$J$1223</f>
        <v>0</v>
      </c>
      <c r="AR1385" s="21">
        <f>+SUMIFS(Resultados_Dic3!AM$3:AM$99980,Resultados_Dic3!$F$3:$F$99980,Produccion_UO!$K1385,Resultados_Dic3!$D$3:$D$99980,Produccion_UO!$K$1485,Resultados_Dic3!$E$3:$E$99980,Produccion_UO!$J1385,Resultados_Dic3!$A$3:$A$99980,Produccion_UO!$H1385)*$J$1223</f>
        <v>0</v>
      </c>
    </row>
    <row r="1386" spans="8:44" x14ac:dyDescent="0.25">
      <c r="H1386" s="17" t="str">
        <f t="shared" si="1053"/>
        <v>DIC5</v>
      </c>
      <c r="I1386" s="24"/>
      <c r="J1386" s="24" t="s">
        <v>75</v>
      </c>
      <c r="K1386" s="359" t="s">
        <v>288</v>
      </c>
      <c r="L1386" s="230" t="s">
        <v>832</v>
      </c>
      <c r="M1386" s="21">
        <f>+SUMIFS(Resultados_Dic3!H$3:H$99980,Resultados_Dic3!$F$3:$F$99980,Produccion_UO!$K1386,Resultados_Dic3!$D$3:$D$99980,Produccion_UO!$K$1485,Resultados_Dic3!$E$3:$E$99980,Produccion_UO!$J1386,Resultados_Dic3!$A$3:$A$99980,Produccion_UO!$H1386)*$J$1223</f>
        <v>0</v>
      </c>
      <c r="N1386" s="21">
        <f>+SUMIFS(Resultados_Dic3!I$3:I$99980,Resultados_Dic3!$F$3:$F$99980,Produccion_UO!$K1386,Resultados_Dic3!$D$3:$D$99980,Produccion_UO!$K$1485,Resultados_Dic3!$E$3:$E$99980,Produccion_UO!$J1386,Resultados_Dic3!$A$3:$A$99980,Produccion_UO!$H1386)*$J$1223</f>
        <v>0</v>
      </c>
      <c r="O1386" s="21">
        <f>+SUMIFS(Resultados_Dic3!J$3:J$99980,Resultados_Dic3!$F$3:$F$99980,Produccion_UO!$K1386,Resultados_Dic3!$D$3:$D$99980,Produccion_UO!$K$1485,Resultados_Dic3!$E$3:$E$99980,Produccion_UO!$J1386,Resultados_Dic3!$A$3:$A$99980,Produccion_UO!$H1386)*$J$1223</f>
        <v>0</v>
      </c>
      <c r="P1386" s="21">
        <f>+SUMIFS(Resultados_Dic3!K$3:K$99980,Resultados_Dic3!$F$3:$F$99980,Produccion_UO!$K1386,Resultados_Dic3!$D$3:$D$99980,Produccion_UO!$K$1485,Resultados_Dic3!$E$3:$E$99980,Produccion_UO!$J1386,Resultados_Dic3!$A$3:$A$99980,Produccion_UO!$H1386)*$J$1223</f>
        <v>0</v>
      </c>
      <c r="Q1386" s="21">
        <f>+SUMIFS(Resultados_Dic3!L$3:L$99980,Resultados_Dic3!$F$3:$F$99980,Produccion_UO!$K1386,Resultados_Dic3!$D$3:$D$99980,Produccion_UO!$K$1485,Resultados_Dic3!$E$3:$E$99980,Produccion_UO!$J1386,Resultados_Dic3!$A$3:$A$99980,Produccion_UO!$H1386)*$J$1223</f>
        <v>0</v>
      </c>
      <c r="R1386" s="21">
        <f>+SUMIFS(Resultados_Dic3!M$3:M$99980,Resultados_Dic3!$F$3:$F$99980,Produccion_UO!$K1386,Resultados_Dic3!$D$3:$D$99980,Produccion_UO!$K$1485,Resultados_Dic3!$E$3:$E$99980,Produccion_UO!$J1386,Resultados_Dic3!$A$3:$A$99980,Produccion_UO!$H1386)*$J$1223</f>
        <v>0</v>
      </c>
      <c r="S1386" s="21">
        <f>+SUMIFS(Resultados_Dic3!N$3:N$99980,Resultados_Dic3!$F$3:$F$99980,Produccion_UO!$K1386,Resultados_Dic3!$D$3:$D$99980,Produccion_UO!$K$1485,Resultados_Dic3!$E$3:$E$99980,Produccion_UO!$J1386,Resultados_Dic3!$A$3:$A$99980,Produccion_UO!$H1386)*$J$1223</f>
        <v>0</v>
      </c>
      <c r="T1386" s="21">
        <f>+SUMIFS(Resultados_Dic3!O$3:O$99980,Resultados_Dic3!$F$3:$F$99980,Produccion_UO!$K1386,Resultados_Dic3!$D$3:$D$99980,Produccion_UO!$K$1485,Resultados_Dic3!$E$3:$E$99980,Produccion_UO!$J1386,Resultados_Dic3!$A$3:$A$99980,Produccion_UO!$H1386)*$J$1223</f>
        <v>0</v>
      </c>
      <c r="U1386" s="21">
        <f>+SUMIFS(Resultados_Dic3!P$3:P$99980,Resultados_Dic3!$F$3:$F$99980,Produccion_UO!$K1386,Resultados_Dic3!$D$3:$D$99980,Produccion_UO!$K$1485,Resultados_Dic3!$E$3:$E$99980,Produccion_UO!$J1386,Resultados_Dic3!$A$3:$A$99980,Produccion_UO!$H1386)*$J$1223</f>
        <v>0</v>
      </c>
      <c r="V1386" s="21">
        <f>+SUMIFS(Resultados_Dic3!Q$3:Q$99980,Resultados_Dic3!$F$3:$F$99980,Produccion_UO!$K1386,Resultados_Dic3!$D$3:$D$99980,Produccion_UO!$K$1485,Resultados_Dic3!$E$3:$E$99980,Produccion_UO!$J1386,Resultados_Dic3!$A$3:$A$99980,Produccion_UO!$H1386)*$J$1223</f>
        <v>0</v>
      </c>
      <c r="W1386" s="21">
        <f>+SUMIFS(Resultados_Dic3!R$3:R$99980,Resultados_Dic3!$F$3:$F$99980,Produccion_UO!$K1386,Resultados_Dic3!$D$3:$D$99980,Produccion_UO!$K$1485,Resultados_Dic3!$E$3:$E$99980,Produccion_UO!$J1386,Resultados_Dic3!$A$3:$A$99980,Produccion_UO!$H1386)*$J$1223</f>
        <v>0</v>
      </c>
      <c r="X1386" s="21">
        <f>+SUMIFS(Resultados_Dic3!S$3:S$99980,Resultados_Dic3!$F$3:$F$99980,Produccion_UO!$K1386,Resultados_Dic3!$D$3:$D$99980,Produccion_UO!$K$1485,Resultados_Dic3!$E$3:$E$99980,Produccion_UO!$J1386,Resultados_Dic3!$A$3:$A$99980,Produccion_UO!$H1386)*$J$1223</f>
        <v>0</v>
      </c>
      <c r="Y1386" s="21">
        <f>+SUMIFS(Resultados_Dic3!T$3:T$99980,Resultados_Dic3!$F$3:$F$99980,Produccion_UO!$K1386,Resultados_Dic3!$D$3:$D$99980,Produccion_UO!$K$1485,Resultados_Dic3!$E$3:$E$99980,Produccion_UO!$J1386,Resultados_Dic3!$A$3:$A$99980,Produccion_UO!$H1386)*$J$1223</f>
        <v>0</v>
      </c>
      <c r="Z1386" s="21">
        <f>+SUMIFS(Resultados_Dic3!U$3:U$99980,Resultados_Dic3!$F$3:$F$99980,Produccion_UO!$K1386,Resultados_Dic3!$D$3:$D$99980,Produccion_UO!$K$1485,Resultados_Dic3!$E$3:$E$99980,Produccion_UO!$J1386,Resultados_Dic3!$A$3:$A$99980,Produccion_UO!$H1386)*$J$1223</f>
        <v>0</v>
      </c>
      <c r="AA1386" s="21">
        <f>+SUMIFS(Resultados_Dic3!V$3:V$99980,Resultados_Dic3!$F$3:$F$99980,Produccion_UO!$K1386,Resultados_Dic3!$D$3:$D$99980,Produccion_UO!$K$1485,Resultados_Dic3!$E$3:$E$99980,Produccion_UO!$J1386,Resultados_Dic3!$A$3:$A$99980,Produccion_UO!$H1386)*$J$1223</f>
        <v>0</v>
      </c>
      <c r="AB1386" s="21">
        <f>+SUMIFS(Resultados_Dic3!W$3:W$99980,Resultados_Dic3!$F$3:$F$99980,Produccion_UO!$K1386,Resultados_Dic3!$D$3:$D$99980,Produccion_UO!$K$1485,Resultados_Dic3!$E$3:$E$99980,Produccion_UO!$J1386,Resultados_Dic3!$A$3:$A$99980,Produccion_UO!$H1386)*$J$1223</f>
        <v>0</v>
      </c>
      <c r="AC1386" s="21">
        <f>+SUMIFS(Resultados_Dic3!X$3:X$99980,Resultados_Dic3!$F$3:$F$99980,Produccion_UO!$K1386,Resultados_Dic3!$D$3:$D$99980,Produccion_UO!$K$1485,Resultados_Dic3!$E$3:$E$99980,Produccion_UO!$J1386,Resultados_Dic3!$A$3:$A$99980,Produccion_UO!$H1386)*$J$1223</f>
        <v>0</v>
      </c>
      <c r="AD1386" s="21">
        <f>+SUMIFS(Resultados_Dic3!Y$3:Y$99980,Resultados_Dic3!$F$3:$F$99980,Produccion_UO!$K1386,Resultados_Dic3!$D$3:$D$99980,Produccion_UO!$K$1485,Resultados_Dic3!$E$3:$E$99980,Produccion_UO!$J1386,Resultados_Dic3!$A$3:$A$99980,Produccion_UO!$H1386)*$J$1223</f>
        <v>0</v>
      </c>
      <c r="AE1386" s="21">
        <f>+SUMIFS(Resultados_Dic3!Z$3:Z$99980,Resultados_Dic3!$F$3:$F$99980,Produccion_UO!$K1386,Resultados_Dic3!$D$3:$D$99980,Produccion_UO!$K$1485,Resultados_Dic3!$E$3:$E$99980,Produccion_UO!$J1386,Resultados_Dic3!$A$3:$A$99980,Produccion_UO!$H1386)*$J$1223</f>
        <v>0</v>
      </c>
      <c r="AF1386" s="21">
        <f>+SUMIFS(Resultados_Dic3!AA$3:AA$99980,Resultados_Dic3!$F$3:$F$99980,Produccion_UO!$K1386,Resultados_Dic3!$D$3:$D$99980,Produccion_UO!$K$1485,Resultados_Dic3!$E$3:$E$99980,Produccion_UO!$J1386,Resultados_Dic3!$A$3:$A$99980,Produccion_UO!$H1386)*$J$1223</f>
        <v>0</v>
      </c>
      <c r="AG1386" s="21">
        <f>+SUMIFS(Resultados_Dic3!AB$3:AB$99980,Resultados_Dic3!$F$3:$F$99980,Produccion_UO!$K1386,Resultados_Dic3!$D$3:$D$99980,Produccion_UO!$K$1485,Resultados_Dic3!$E$3:$E$99980,Produccion_UO!$J1386,Resultados_Dic3!$A$3:$A$99980,Produccion_UO!$H1386)*$J$1223</f>
        <v>0</v>
      </c>
      <c r="AH1386" s="21">
        <f>+SUMIFS(Resultados_Dic3!AC$3:AC$99980,Resultados_Dic3!$F$3:$F$99980,Produccion_UO!$K1386,Resultados_Dic3!$D$3:$D$99980,Produccion_UO!$K$1485,Resultados_Dic3!$E$3:$E$99980,Produccion_UO!$J1386,Resultados_Dic3!$A$3:$A$99980,Produccion_UO!$H1386)*$J$1223</f>
        <v>0</v>
      </c>
      <c r="AI1386" s="21">
        <f>+SUMIFS(Resultados_Dic3!AD$3:AD$99980,Resultados_Dic3!$F$3:$F$99980,Produccion_UO!$K1386,Resultados_Dic3!$D$3:$D$99980,Produccion_UO!$K$1485,Resultados_Dic3!$E$3:$E$99980,Produccion_UO!$J1386,Resultados_Dic3!$A$3:$A$99980,Produccion_UO!$H1386)*$J$1223</f>
        <v>0</v>
      </c>
      <c r="AJ1386" s="21">
        <f>+SUMIFS(Resultados_Dic3!AE$3:AE$99980,Resultados_Dic3!$F$3:$F$99980,Produccion_UO!$K1386,Resultados_Dic3!$D$3:$D$99980,Produccion_UO!$K$1485,Resultados_Dic3!$E$3:$E$99980,Produccion_UO!$J1386,Resultados_Dic3!$A$3:$A$99980,Produccion_UO!$H1386)*$J$1223</f>
        <v>0</v>
      </c>
      <c r="AK1386" s="21">
        <f>+SUMIFS(Resultados_Dic3!AF$3:AF$99980,Resultados_Dic3!$F$3:$F$99980,Produccion_UO!$K1386,Resultados_Dic3!$D$3:$D$99980,Produccion_UO!$K$1485,Resultados_Dic3!$E$3:$E$99980,Produccion_UO!$J1386,Resultados_Dic3!$A$3:$A$99980,Produccion_UO!$H1386)*$J$1223</f>
        <v>0</v>
      </c>
      <c r="AL1386" s="21">
        <f>+SUMIFS(Resultados_Dic3!AG$3:AG$99980,Resultados_Dic3!$F$3:$F$99980,Produccion_UO!$K1386,Resultados_Dic3!$D$3:$D$99980,Produccion_UO!$K$1485,Resultados_Dic3!$E$3:$E$99980,Produccion_UO!$J1386,Resultados_Dic3!$A$3:$A$99980,Produccion_UO!$H1386)*$J$1223</f>
        <v>0</v>
      </c>
      <c r="AM1386" s="21">
        <f>+SUMIFS(Resultados_Dic3!AH$3:AH$99980,Resultados_Dic3!$F$3:$F$99980,Produccion_UO!$K1386,Resultados_Dic3!$D$3:$D$99980,Produccion_UO!$K$1485,Resultados_Dic3!$E$3:$E$99980,Produccion_UO!$J1386,Resultados_Dic3!$A$3:$A$99980,Produccion_UO!$H1386)*$J$1223</f>
        <v>0</v>
      </c>
      <c r="AN1386" s="21">
        <f>+SUMIFS(Resultados_Dic3!AI$3:AI$99980,Resultados_Dic3!$F$3:$F$99980,Produccion_UO!$K1386,Resultados_Dic3!$D$3:$D$99980,Produccion_UO!$K$1485,Resultados_Dic3!$E$3:$E$99980,Produccion_UO!$J1386,Resultados_Dic3!$A$3:$A$99980,Produccion_UO!$H1386)*$J$1223</f>
        <v>0</v>
      </c>
      <c r="AO1386" s="21">
        <f>+SUMIFS(Resultados_Dic3!AJ$3:AJ$99980,Resultados_Dic3!$F$3:$F$99980,Produccion_UO!$K1386,Resultados_Dic3!$D$3:$D$99980,Produccion_UO!$K$1485,Resultados_Dic3!$E$3:$E$99980,Produccion_UO!$J1386,Resultados_Dic3!$A$3:$A$99980,Produccion_UO!$H1386)*$J$1223</f>
        <v>0</v>
      </c>
      <c r="AP1386" s="21">
        <f>+SUMIFS(Resultados_Dic3!AK$3:AK$99980,Resultados_Dic3!$F$3:$F$99980,Produccion_UO!$K1386,Resultados_Dic3!$D$3:$D$99980,Produccion_UO!$K$1485,Resultados_Dic3!$E$3:$E$99980,Produccion_UO!$J1386,Resultados_Dic3!$A$3:$A$99980,Produccion_UO!$H1386)*$J$1223</f>
        <v>0</v>
      </c>
      <c r="AQ1386" s="21">
        <f>+SUMIFS(Resultados_Dic3!AL$3:AL$99980,Resultados_Dic3!$F$3:$F$99980,Produccion_UO!$K1386,Resultados_Dic3!$D$3:$D$99980,Produccion_UO!$K$1485,Resultados_Dic3!$E$3:$E$99980,Produccion_UO!$J1386,Resultados_Dic3!$A$3:$A$99980,Produccion_UO!$H1386)*$J$1223</f>
        <v>0</v>
      </c>
      <c r="AR1386" s="21">
        <f>+SUMIFS(Resultados_Dic3!AM$3:AM$99980,Resultados_Dic3!$F$3:$F$99980,Produccion_UO!$K1386,Resultados_Dic3!$D$3:$D$99980,Produccion_UO!$K$1485,Resultados_Dic3!$E$3:$E$99980,Produccion_UO!$J1386,Resultados_Dic3!$A$3:$A$99980,Produccion_UO!$H1386)*$J$1223</f>
        <v>0</v>
      </c>
    </row>
    <row r="1387" spans="8:44" x14ac:dyDescent="0.25">
      <c r="H1387" s="17" t="str">
        <f t="shared" si="1053"/>
        <v>DIC5</v>
      </c>
      <c r="I1387" s="24"/>
      <c r="J1387" s="24"/>
      <c r="K1387" s="342"/>
      <c r="L1387" s="302" t="s">
        <v>861</v>
      </c>
      <c r="M1387" s="344">
        <f>+M1382+M1386</f>
        <v>1.758921802478157</v>
      </c>
      <c r="N1387" s="344">
        <f t="shared" ref="N1387" si="1087">+N1382+N1386</f>
        <v>1.6360887666806569</v>
      </c>
      <c r="O1387" s="344">
        <f t="shared" ref="O1387" si="1088">+O1382+O1386</f>
        <v>1.506576460955624</v>
      </c>
      <c r="P1387" s="344">
        <f t="shared" ref="P1387" si="1089">+P1382+P1386</f>
        <v>1.377064155230594</v>
      </c>
      <c r="Q1387" s="344">
        <f t="shared" ref="Q1387" si="1090">+Q1382+Q1386</f>
        <v>1.2475518495055631</v>
      </c>
      <c r="R1387" s="344">
        <f t="shared" ref="R1387" si="1091">+R1382+R1386</f>
        <v>1.1087341657633552</v>
      </c>
      <c r="S1387" s="344">
        <f t="shared" ref="S1387" si="1092">+S1382+S1386</f>
        <v>0.969916482021147</v>
      </c>
      <c r="T1387" s="344">
        <f t="shared" ref="T1387" si="1093">+T1382+T1386</f>
        <v>0.87403588058397097</v>
      </c>
      <c r="U1387" s="344">
        <f t="shared" ref="U1387" si="1094">+U1382+U1386</f>
        <v>0.72385867106116097</v>
      </c>
      <c r="V1387" s="344">
        <f t="shared" ref="V1387" si="1095">+V1382+V1386</f>
        <v>0</v>
      </c>
      <c r="W1387" s="344">
        <f t="shared" ref="W1387" si="1096">+W1382+W1386</f>
        <v>0</v>
      </c>
      <c r="X1387" s="344">
        <f t="shared" ref="X1387" si="1097">+X1382+X1386</f>
        <v>0</v>
      </c>
      <c r="Y1387" s="344">
        <f t="shared" ref="Y1387" si="1098">+Y1382+Y1386</f>
        <v>0</v>
      </c>
      <c r="Z1387" s="344">
        <f t="shared" ref="Z1387" si="1099">+Z1382+Z1386</f>
        <v>0</v>
      </c>
      <c r="AA1387" s="344">
        <f t="shared" ref="AA1387" si="1100">+AA1382+AA1386</f>
        <v>0</v>
      </c>
      <c r="AB1387" s="344">
        <f t="shared" ref="AB1387" si="1101">+AB1382+AB1386</f>
        <v>0</v>
      </c>
      <c r="AC1387" s="344">
        <f t="shared" ref="AC1387" si="1102">+AC1382+AC1386</f>
        <v>0</v>
      </c>
      <c r="AD1387" s="344">
        <f t="shared" ref="AD1387" si="1103">+AD1382+AD1386</f>
        <v>0</v>
      </c>
      <c r="AE1387" s="344">
        <f t="shared" ref="AE1387" si="1104">+AE1382+AE1386</f>
        <v>0</v>
      </c>
      <c r="AF1387" s="344">
        <f t="shared" ref="AF1387" si="1105">+AF1382+AF1386</f>
        <v>0</v>
      </c>
      <c r="AG1387" s="344">
        <f t="shared" ref="AG1387" si="1106">+AG1382+AG1386</f>
        <v>0</v>
      </c>
      <c r="AH1387" s="344">
        <f t="shared" ref="AH1387" si="1107">+AH1382+AH1386</f>
        <v>0</v>
      </c>
      <c r="AI1387" s="344">
        <f t="shared" ref="AI1387" si="1108">+AI1382+AI1386</f>
        <v>0</v>
      </c>
      <c r="AJ1387" s="344">
        <f t="shared" ref="AJ1387" si="1109">+AJ1382+AJ1386</f>
        <v>0</v>
      </c>
      <c r="AK1387" s="344">
        <f t="shared" ref="AK1387" si="1110">+AK1382+AK1386</f>
        <v>0</v>
      </c>
      <c r="AL1387" s="344">
        <f t="shared" ref="AL1387" si="1111">+AL1382+AL1386</f>
        <v>0</v>
      </c>
      <c r="AM1387" s="344">
        <f t="shared" ref="AM1387" si="1112">+AM1382+AM1386</f>
        <v>0</v>
      </c>
      <c r="AN1387" s="344">
        <f t="shared" ref="AN1387" si="1113">+AN1382+AN1386</f>
        <v>0</v>
      </c>
      <c r="AO1387" s="344">
        <f t="shared" ref="AO1387" si="1114">+AO1382+AO1386</f>
        <v>0</v>
      </c>
      <c r="AP1387" s="344">
        <f t="shared" ref="AP1387" si="1115">+AP1382+AP1386</f>
        <v>0</v>
      </c>
      <c r="AQ1387" s="344">
        <f t="shared" ref="AQ1387" si="1116">+AQ1382+AQ1386</f>
        <v>0</v>
      </c>
      <c r="AR1387" s="344">
        <f t="shared" ref="AR1387" si="1117">+AR1382+AR1386</f>
        <v>0</v>
      </c>
    </row>
    <row r="1388" spans="8:44" x14ac:dyDescent="0.25">
      <c r="H1388" s="17" t="str">
        <f t="shared" si="1053"/>
        <v>DIC5</v>
      </c>
      <c r="I1388" s="24"/>
      <c r="J1388" s="24"/>
      <c r="K1388" s="359"/>
      <c r="L1388" s="230" t="s">
        <v>831</v>
      </c>
      <c r="M1388" s="21">
        <f>+SUM(M1389:M1391)</f>
        <v>0.14265221299199998</v>
      </c>
      <c r="N1388" s="21">
        <f t="shared" ref="N1388" si="1118">+SUM(N1389:N1391)</f>
        <v>0.14265221299199998</v>
      </c>
      <c r="O1388" s="21">
        <f t="shared" ref="O1388" si="1119">+SUM(O1389:O1391)</f>
        <v>0.14265221299199998</v>
      </c>
      <c r="P1388" s="21">
        <f t="shared" ref="P1388" si="1120">+SUM(P1389:P1391)</f>
        <v>0.14265221299199998</v>
      </c>
      <c r="Q1388" s="21">
        <f t="shared" ref="Q1388" si="1121">+SUM(Q1389:Q1391)</f>
        <v>0.14265221299199998</v>
      </c>
      <c r="R1388" s="21">
        <f t="shared" ref="R1388" si="1122">+SUM(R1389:R1391)</f>
        <v>0.14265221299199998</v>
      </c>
      <c r="S1388" s="21">
        <f t="shared" ref="S1388" si="1123">+SUM(S1389:S1391)</f>
        <v>0.14265221299199998</v>
      </c>
      <c r="T1388" s="21">
        <f t="shared" ref="T1388" si="1124">+SUM(T1389:T1391)</f>
        <v>2.8530442598399999E-2</v>
      </c>
      <c r="U1388" s="21">
        <f t="shared" ref="U1388" si="1125">+SUM(U1389:U1391)</f>
        <v>0</v>
      </c>
      <c r="V1388" s="21">
        <f t="shared" ref="V1388" si="1126">+SUM(V1389:V1391)</f>
        <v>0</v>
      </c>
      <c r="W1388" s="21">
        <f t="shared" ref="W1388" si="1127">+SUM(W1389:W1391)</f>
        <v>0</v>
      </c>
      <c r="X1388" s="21">
        <f t="shared" ref="X1388" si="1128">+SUM(X1389:X1391)</f>
        <v>0</v>
      </c>
      <c r="Y1388" s="21">
        <f t="shared" ref="Y1388" si="1129">+SUM(Y1389:Y1391)</f>
        <v>0</v>
      </c>
      <c r="Z1388" s="21">
        <f t="shared" ref="Z1388" si="1130">+SUM(Z1389:Z1391)</f>
        <v>0</v>
      </c>
      <c r="AA1388" s="21">
        <f t="shared" ref="AA1388" si="1131">+SUM(AA1389:AA1391)</f>
        <v>0</v>
      </c>
      <c r="AB1388" s="21">
        <f t="shared" ref="AB1388" si="1132">+SUM(AB1389:AB1391)</f>
        <v>0</v>
      </c>
      <c r="AC1388" s="21">
        <f t="shared" ref="AC1388" si="1133">+SUM(AC1389:AC1391)</f>
        <v>0</v>
      </c>
      <c r="AD1388" s="21">
        <f t="shared" ref="AD1388" si="1134">+SUM(AD1389:AD1391)</f>
        <v>0</v>
      </c>
      <c r="AE1388" s="21">
        <f t="shared" ref="AE1388" si="1135">+SUM(AE1389:AE1391)</f>
        <v>0</v>
      </c>
      <c r="AF1388" s="21">
        <f t="shared" ref="AF1388" si="1136">+SUM(AF1389:AF1391)</f>
        <v>0</v>
      </c>
      <c r="AG1388" s="21">
        <f t="shared" ref="AG1388" si="1137">+SUM(AG1389:AG1391)</f>
        <v>0</v>
      </c>
      <c r="AH1388" s="21">
        <f t="shared" ref="AH1388" si="1138">+SUM(AH1389:AH1391)</f>
        <v>0</v>
      </c>
      <c r="AI1388" s="21">
        <f t="shared" ref="AI1388" si="1139">+SUM(AI1389:AI1391)</f>
        <v>0</v>
      </c>
      <c r="AJ1388" s="21">
        <f t="shared" ref="AJ1388" si="1140">+SUM(AJ1389:AJ1391)</f>
        <v>0</v>
      </c>
      <c r="AK1388" s="21">
        <f t="shared" ref="AK1388" si="1141">+SUM(AK1389:AK1391)</f>
        <v>0</v>
      </c>
      <c r="AL1388" s="21">
        <f t="shared" ref="AL1388" si="1142">+SUM(AL1389:AL1391)</f>
        <v>0</v>
      </c>
      <c r="AM1388" s="21">
        <f t="shared" ref="AM1388" si="1143">+SUM(AM1389:AM1391)</f>
        <v>0</v>
      </c>
      <c r="AN1388" s="21">
        <f t="shared" ref="AN1388" si="1144">+SUM(AN1389:AN1391)</f>
        <v>0</v>
      </c>
      <c r="AO1388" s="21">
        <f t="shared" ref="AO1388" si="1145">+SUM(AO1389:AO1391)</f>
        <v>0</v>
      </c>
      <c r="AP1388" s="21">
        <f t="shared" ref="AP1388" si="1146">+SUM(AP1389:AP1391)</f>
        <v>0</v>
      </c>
      <c r="AQ1388" s="21">
        <f t="shared" ref="AQ1388" si="1147">+SUM(AQ1389:AQ1391)</f>
        <v>0</v>
      </c>
      <c r="AR1388" s="21">
        <f t="shared" ref="AR1388" si="1148">+SUM(AR1389:AR1391)</f>
        <v>0</v>
      </c>
    </row>
    <row r="1389" spans="8:44" x14ac:dyDescent="0.25">
      <c r="H1389" s="17" t="str">
        <f t="shared" si="1053"/>
        <v>DIC5</v>
      </c>
      <c r="I1389" s="24"/>
      <c r="J1389" s="24" t="s">
        <v>81</v>
      </c>
      <c r="K1389" s="359" t="s">
        <v>203</v>
      </c>
      <c r="L1389" s="316" t="s">
        <v>750</v>
      </c>
      <c r="M1389" s="21">
        <f>+SUMIFS(Resultados_Dic3!H$3:H$99980,Resultados_Dic3!$F$3:$F$99980,Produccion_UO!$K1389,Resultados_Dic3!$D$3:$D$99980,Produccion_UO!$K$1485,Resultados_Dic3!$E$3:$E$99980,Produccion_UO!$J1389,Resultados_Dic3!$A$3:$A$99980,Produccion_UO!$H1389)*$J$1223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N1389" s="21">
        <f>+SUMIFS(Resultados_Dic3!I$3:I$99980,Resultados_Dic3!$F$3:$F$99980,Produccion_UO!$K1389,Resultados_Dic3!$D$3:$D$99980,Produccion_UO!$K$1485,Resultados_Dic3!$E$3:$E$99980,Produccion_UO!$J1389,Resultados_Dic3!$A$3:$A$99980,Produccion_UO!$H1389)*$J$1223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O1389" s="21">
        <f>+SUMIFS(Resultados_Dic3!J$3:J$99980,Resultados_Dic3!$F$3:$F$99980,Produccion_UO!$K1389,Resultados_Dic3!$D$3:$D$99980,Produccion_UO!$K$1485,Resultados_Dic3!$E$3:$E$99980,Produccion_UO!$J1389,Resultados_Dic3!$A$3:$A$99980,Produccion_UO!$H1389)*$J$1223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P1389" s="21">
        <f>+SUMIFS(Resultados_Dic3!K$3:K$99980,Resultados_Dic3!$F$3:$F$99980,Produccion_UO!$K1389,Resultados_Dic3!$D$3:$D$99980,Produccion_UO!$K$1485,Resultados_Dic3!$E$3:$E$99980,Produccion_UO!$J1389,Resultados_Dic3!$A$3:$A$99980,Produccion_UO!$H1389)*$J$1223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Q1389" s="21">
        <f>+SUMIFS(Resultados_Dic3!L$3:L$99980,Resultados_Dic3!$F$3:$F$99980,Produccion_UO!$K1389,Resultados_Dic3!$D$3:$D$99980,Produccion_UO!$K$1485,Resultados_Dic3!$E$3:$E$99980,Produccion_UO!$J1389,Resultados_Dic3!$A$3:$A$99980,Produccion_UO!$H1389)*$J$1223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R1389" s="21">
        <f>+SUMIFS(Resultados_Dic3!M$3:M$99980,Resultados_Dic3!$F$3:$F$99980,Produccion_UO!$K1389,Resultados_Dic3!$D$3:$D$99980,Produccion_UO!$K$1485,Resultados_Dic3!$E$3:$E$99980,Produccion_UO!$J1389,Resultados_Dic3!$A$3:$A$99980,Produccion_UO!$H1389)*$J$1223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S1389" s="21">
        <f>+SUMIFS(Resultados_Dic3!N$3:N$99980,Resultados_Dic3!$F$3:$F$99980,Produccion_UO!$K1389,Resultados_Dic3!$D$3:$D$99980,Produccion_UO!$K$1485,Resultados_Dic3!$E$3:$E$99980,Produccion_UO!$J1389,Resultados_Dic3!$A$3:$A$99980,Produccion_UO!$H1389)*$J$1223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T1389" s="21">
        <f>+SUMIFS(Resultados_Dic3!O$3:O$99980,Resultados_Dic3!$F$3:$F$99980,Produccion_UO!$K1389,Resultados_Dic3!$D$3:$D$99980,Produccion_UO!$K$1485,Resultados_Dic3!$E$3:$E$99980,Produccion_UO!$J1389,Resultados_Dic3!$A$3:$A$99980,Produccion_UO!$H1389)*$J$1223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U1389" s="21">
        <f>+SUMIFS(Resultados_Dic3!P$3:P$99980,Resultados_Dic3!$F$3:$F$99980,Produccion_UO!$K1389,Resultados_Dic3!$D$3:$D$99980,Produccion_UO!$K$1485,Resultados_Dic3!$E$3:$E$99980,Produccion_UO!$J1389,Resultados_Dic3!$A$3:$A$99980,Produccion_UO!$H1389)*$J$1223</f>
        <v>0</v>
      </c>
      <c r="V1389" s="21">
        <f>+SUMIFS(Resultados_Dic3!Q$3:Q$99980,Resultados_Dic3!$F$3:$F$99980,Produccion_UO!$K1389,Resultados_Dic3!$D$3:$D$99980,Produccion_UO!$K$1485,Resultados_Dic3!$E$3:$E$99980,Produccion_UO!$J1389,Resultados_Dic3!$A$3:$A$99980,Produccion_UO!$H1389)*$J$1223</f>
        <v>0</v>
      </c>
      <c r="W1389" s="21">
        <f>+SUMIFS(Resultados_Dic3!R$3:R$99980,Resultados_Dic3!$F$3:$F$99980,Produccion_UO!$K1389,Resultados_Dic3!$D$3:$D$99980,Produccion_UO!$K$1485,Resultados_Dic3!$E$3:$E$99980,Produccion_UO!$J1389,Resultados_Dic3!$A$3:$A$99980,Produccion_UO!$H1389)*$J$1223</f>
        <v>0</v>
      </c>
      <c r="X1389" s="21">
        <f>+SUMIFS(Resultados_Dic3!S$3:S$99980,Resultados_Dic3!$F$3:$F$99980,Produccion_UO!$K1389,Resultados_Dic3!$D$3:$D$99980,Produccion_UO!$K$1485,Resultados_Dic3!$E$3:$E$99980,Produccion_UO!$J1389,Resultados_Dic3!$A$3:$A$99980,Produccion_UO!$H1389)*$J$1223</f>
        <v>0</v>
      </c>
      <c r="Y1389" s="21">
        <f>+SUMIFS(Resultados_Dic3!T$3:T$99980,Resultados_Dic3!$F$3:$F$99980,Produccion_UO!$K1389,Resultados_Dic3!$D$3:$D$99980,Produccion_UO!$K$1485,Resultados_Dic3!$E$3:$E$99980,Produccion_UO!$J1389,Resultados_Dic3!$A$3:$A$99980,Produccion_UO!$H1389)*$J$1223</f>
        <v>0</v>
      </c>
      <c r="Z1389" s="21">
        <f>+SUMIFS(Resultados_Dic3!U$3:U$99980,Resultados_Dic3!$F$3:$F$99980,Produccion_UO!$K1389,Resultados_Dic3!$D$3:$D$99980,Produccion_UO!$K$1485,Resultados_Dic3!$E$3:$E$99980,Produccion_UO!$J1389,Resultados_Dic3!$A$3:$A$99980,Produccion_UO!$H1389)*$J$1223</f>
        <v>0</v>
      </c>
      <c r="AA1389" s="21">
        <f>+SUMIFS(Resultados_Dic3!V$3:V$99980,Resultados_Dic3!$F$3:$F$99980,Produccion_UO!$K1389,Resultados_Dic3!$D$3:$D$99980,Produccion_UO!$K$1485,Resultados_Dic3!$E$3:$E$99980,Produccion_UO!$J1389,Resultados_Dic3!$A$3:$A$99980,Produccion_UO!$H1389)*$J$1223</f>
        <v>0</v>
      </c>
      <c r="AB1389" s="21">
        <f>+SUMIFS(Resultados_Dic3!W$3:W$99980,Resultados_Dic3!$F$3:$F$99980,Produccion_UO!$K1389,Resultados_Dic3!$D$3:$D$99980,Produccion_UO!$K$1485,Resultados_Dic3!$E$3:$E$99980,Produccion_UO!$J1389,Resultados_Dic3!$A$3:$A$99980,Produccion_UO!$H1389)*$J$1223</f>
        <v>0</v>
      </c>
      <c r="AC1389" s="21">
        <f>+SUMIFS(Resultados_Dic3!X$3:X$99980,Resultados_Dic3!$F$3:$F$99980,Produccion_UO!$K1389,Resultados_Dic3!$D$3:$D$99980,Produccion_UO!$K$1485,Resultados_Dic3!$E$3:$E$99980,Produccion_UO!$J1389,Resultados_Dic3!$A$3:$A$99980,Produccion_UO!$H1389)*$J$1223</f>
        <v>0</v>
      </c>
      <c r="AD1389" s="21">
        <f>+SUMIFS(Resultados_Dic3!Y$3:Y$99980,Resultados_Dic3!$F$3:$F$99980,Produccion_UO!$K1389,Resultados_Dic3!$D$3:$D$99980,Produccion_UO!$K$1485,Resultados_Dic3!$E$3:$E$99980,Produccion_UO!$J1389,Resultados_Dic3!$A$3:$A$99980,Produccion_UO!$H1389)*$J$1223</f>
        <v>0</v>
      </c>
      <c r="AE1389" s="21">
        <f>+SUMIFS(Resultados_Dic3!Z$3:Z$99980,Resultados_Dic3!$F$3:$F$99980,Produccion_UO!$K1389,Resultados_Dic3!$D$3:$D$99980,Produccion_UO!$K$1485,Resultados_Dic3!$E$3:$E$99980,Produccion_UO!$J1389,Resultados_Dic3!$A$3:$A$99980,Produccion_UO!$H1389)*$J$1223</f>
        <v>0</v>
      </c>
      <c r="AF1389" s="21">
        <f>+SUMIFS(Resultados_Dic3!AA$3:AA$99980,Resultados_Dic3!$F$3:$F$99980,Produccion_UO!$K1389,Resultados_Dic3!$D$3:$D$99980,Produccion_UO!$K$1485,Resultados_Dic3!$E$3:$E$99980,Produccion_UO!$J1389,Resultados_Dic3!$A$3:$A$99980,Produccion_UO!$H1389)*$J$1223</f>
        <v>0</v>
      </c>
      <c r="AG1389" s="21">
        <f>+SUMIFS(Resultados_Dic3!AB$3:AB$99980,Resultados_Dic3!$F$3:$F$99980,Produccion_UO!$K1389,Resultados_Dic3!$D$3:$D$99980,Produccion_UO!$K$1485,Resultados_Dic3!$E$3:$E$99980,Produccion_UO!$J1389,Resultados_Dic3!$A$3:$A$99980,Produccion_UO!$H1389)*$J$1223</f>
        <v>0</v>
      </c>
      <c r="AH1389" s="21">
        <f>+SUMIFS(Resultados_Dic3!AC$3:AC$99980,Resultados_Dic3!$F$3:$F$99980,Produccion_UO!$K1389,Resultados_Dic3!$D$3:$D$99980,Produccion_UO!$K$1485,Resultados_Dic3!$E$3:$E$99980,Produccion_UO!$J1389,Resultados_Dic3!$A$3:$A$99980,Produccion_UO!$H1389)*$J$1223</f>
        <v>0</v>
      </c>
      <c r="AI1389" s="21">
        <f>+SUMIFS(Resultados_Dic3!AD$3:AD$99980,Resultados_Dic3!$F$3:$F$99980,Produccion_UO!$K1389,Resultados_Dic3!$D$3:$D$99980,Produccion_UO!$K$1485,Resultados_Dic3!$E$3:$E$99980,Produccion_UO!$J1389,Resultados_Dic3!$A$3:$A$99980,Produccion_UO!$H1389)*$J$1223</f>
        <v>0</v>
      </c>
      <c r="AJ1389" s="21">
        <f>+SUMIFS(Resultados_Dic3!AE$3:AE$99980,Resultados_Dic3!$F$3:$F$99980,Produccion_UO!$K1389,Resultados_Dic3!$D$3:$D$99980,Produccion_UO!$K$1485,Resultados_Dic3!$E$3:$E$99980,Produccion_UO!$J1389,Resultados_Dic3!$A$3:$A$99980,Produccion_UO!$H1389)*$J$1223</f>
        <v>0</v>
      </c>
      <c r="AK1389" s="21">
        <f>+SUMIFS(Resultados_Dic3!AF$3:AF$99980,Resultados_Dic3!$F$3:$F$99980,Produccion_UO!$K1389,Resultados_Dic3!$D$3:$D$99980,Produccion_UO!$K$1485,Resultados_Dic3!$E$3:$E$99980,Produccion_UO!$J1389,Resultados_Dic3!$A$3:$A$99980,Produccion_UO!$H1389)*$J$1223</f>
        <v>0</v>
      </c>
      <c r="AL1389" s="21">
        <f>+SUMIFS(Resultados_Dic3!AG$3:AG$99980,Resultados_Dic3!$F$3:$F$99980,Produccion_UO!$K1389,Resultados_Dic3!$D$3:$D$99980,Produccion_UO!$K$1485,Resultados_Dic3!$E$3:$E$99980,Produccion_UO!$J1389,Resultados_Dic3!$A$3:$A$99980,Produccion_UO!$H1389)*$J$1223</f>
        <v>0</v>
      </c>
      <c r="AM1389" s="21">
        <f>+SUMIFS(Resultados_Dic3!AH$3:AH$99980,Resultados_Dic3!$F$3:$F$99980,Produccion_UO!$K1389,Resultados_Dic3!$D$3:$D$99980,Produccion_UO!$K$1485,Resultados_Dic3!$E$3:$E$99980,Produccion_UO!$J1389,Resultados_Dic3!$A$3:$A$99980,Produccion_UO!$H1389)*$J$1223</f>
        <v>0</v>
      </c>
      <c r="AN1389" s="21">
        <f>+SUMIFS(Resultados_Dic3!AI$3:AI$99980,Resultados_Dic3!$F$3:$F$99980,Produccion_UO!$K1389,Resultados_Dic3!$D$3:$D$99980,Produccion_UO!$K$1485,Resultados_Dic3!$E$3:$E$99980,Produccion_UO!$J1389,Resultados_Dic3!$A$3:$A$99980,Produccion_UO!$H1389)*$J$1223</f>
        <v>0</v>
      </c>
      <c r="AO1389" s="21">
        <f>+SUMIFS(Resultados_Dic3!AJ$3:AJ$99980,Resultados_Dic3!$F$3:$F$99980,Produccion_UO!$K1389,Resultados_Dic3!$D$3:$D$99980,Produccion_UO!$K$1485,Resultados_Dic3!$E$3:$E$99980,Produccion_UO!$J1389,Resultados_Dic3!$A$3:$A$99980,Produccion_UO!$H1389)*$J$1223</f>
        <v>0</v>
      </c>
      <c r="AP1389" s="21">
        <f>+SUMIFS(Resultados_Dic3!AK$3:AK$99980,Resultados_Dic3!$F$3:$F$99980,Produccion_UO!$K1389,Resultados_Dic3!$D$3:$D$99980,Produccion_UO!$K$1485,Resultados_Dic3!$E$3:$E$99980,Produccion_UO!$J1389,Resultados_Dic3!$A$3:$A$99980,Produccion_UO!$H1389)*$J$1223</f>
        <v>0</v>
      </c>
      <c r="AQ1389" s="21">
        <f>+SUMIFS(Resultados_Dic3!AL$3:AL$99980,Resultados_Dic3!$F$3:$F$99980,Produccion_UO!$K1389,Resultados_Dic3!$D$3:$D$99980,Produccion_UO!$K$1485,Resultados_Dic3!$E$3:$E$99980,Produccion_UO!$J1389,Resultados_Dic3!$A$3:$A$99980,Produccion_UO!$H1389)*$J$1223</f>
        <v>0</v>
      </c>
      <c r="AR1389" s="21">
        <f>+SUMIFS(Resultados_Dic3!AM$3:AM$99980,Resultados_Dic3!$F$3:$F$99980,Produccion_UO!$K1389,Resultados_Dic3!$D$3:$D$99980,Produccion_UO!$K$1485,Resultados_Dic3!$E$3:$E$99980,Produccion_UO!$J1389,Resultados_Dic3!$A$3:$A$99980,Produccion_UO!$H1389)*$J$1223</f>
        <v>0</v>
      </c>
    </row>
    <row r="1390" spans="8:44" x14ac:dyDescent="0.25">
      <c r="H1390" s="17" t="str">
        <f t="shared" si="1053"/>
        <v>DIC5</v>
      </c>
      <c r="I1390" s="24"/>
      <c r="J1390" s="24" t="s">
        <v>81</v>
      </c>
      <c r="K1390" s="359" t="s">
        <v>282</v>
      </c>
      <c r="L1390" s="316" t="s">
        <v>746</v>
      </c>
      <c r="M1390" s="21">
        <f>+SUMIFS(Resultados_Dic3!H$3:H$99980,Resultados_Dic3!$F$3:$F$99980,Produccion_UO!$K1390,Resultados_Dic3!$D$3:$D$99980,Produccion_UO!$K$1485,Resultados_Dic3!$E$3:$E$99980,Produccion_UO!$J1390,Resultados_Dic3!$A$3:$A$99980,Produccion_UO!$H1390)*$J$1223</f>
        <v>0</v>
      </c>
      <c r="N1390" s="21">
        <f>+SUMIFS(Resultados_Dic3!I$3:I$99980,Resultados_Dic3!$F$3:$F$99980,Produccion_UO!$K1390,Resultados_Dic3!$D$3:$D$99980,Produccion_UO!$K$1485,Resultados_Dic3!$E$3:$E$99980,Produccion_UO!$J1390,Resultados_Dic3!$A$3:$A$99980,Produccion_UO!$H1390)*$J$1223</f>
        <v>0</v>
      </c>
      <c r="O1390" s="21">
        <f>+SUMIFS(Resultados_Dic3!J$3:J$99980,Resultados_Dic3!$F$3:$F$99980,Produccion_UO!$K1390,Resultados_Dic3!$D$3:$D$99980,Produccion_UO!$K$1485,Resultados_Dic3!$E$3:$E$99980,Produccion_UO!$J1390,Resultados_Dic3!$A$3:$A$99980,Produccion_UO!$H1390)*$J$1223</f>
        <v>0</v>
      </c>
      <c r="P1390" s="21">
        <f>+SUMIFS(Resultados_Dic3!K$3:K$99980,Resultados_Dic3!$F$3:$F$99980,Produccion_UO!$K1390,Resultados_Dic3!$D$3:$D$99980,Produccion_UO!$K$1485,Resultados_Dic3!$E$3:$E$99980,Produccion_UO!$J1390,Resultados_Dic3!$A$3:$A$99980,Produccion_UO!$H1390)*$J$1223</f>
        <v>0</v>
      </c>
      <c r="Q1390" s="21">
        <f>+SUMIFS(Resultados_Dic3!L$3:L$99980,Resultados_Dic3!$F$3:$F$99980,Produccion_UO!$K1390,Resultados_Dic3!$D$3:$D$99980,Produccion_UO!$K$1485,Resultados_Dic3!$E$3:$E$99980,Produccion_UO!$J1390,Resultados_Dic3!$A$3:$A$99980,Produccion_UO!$H1390)*$J$1223</f>
        <v>0</v>
      </c>
      <c r="R1390" s="21">
        <f>+SUMIFS(Resultados_Dic3!M$3:M$99980,Resultados_Dic3!$F$3:$F$99980,Produccion_UO!$K1390,Resultados_Dic3!$D$3:$D$99980,Produccion_UO!$K$1485,Resultados_Dic3!$E$3:$E$99980,Produccion_UO!$J1390,Resultados_Dic3!$A$3:$A$99980,Produccion_UO!$H1390)*$J$1223</f>
        <v>0</v>
      </c>
      <c r="S1390" s="21">
        <f>+SUMIFS(Resultados_Dic3!N$3:N$99980,Resultados_Dic3!$F$3:$F$99980,Produccion_UO!$K1390,Resultados_Dic3!$D$3:$D$99980,Produccion_UO!$K$1485,Resultados_Dic3!$E$3:$E$99980,Produccion_UO!$J1390,Resultados_Dic3!$A$3:$A$99980,Produccion_UO!$H1390)*$J$1223</f>
        <v>0</v>
      </c>
      <c r="T1390" s="21">
        <f>+SUMIFS(Resultados_Dic3!O$3:O$99980,Resultados_Dic3!$F$3:$F$99980,Produccion_UO!$K1390,Resultados_Dic3!$D$3:$D$99980,Produccion_UO!$K$1485,Resultados_Dic3!$E$3:$E$99980,Produccion_UO!$J1390,Resultados_Dic3!$A$3:$A$99980,Produccion_UO!$H1390)*$J$1223</f>
        <v>0</v>
      </c>
      <c r="U1390" s="21">
        <f>+SUMIFS(Resultados_Dic3!P$3:P$99980,Resultados_Dic3!$F$3:$F$99980,Produccion_UO!$K1390,Resultados_Dic3!$D$3:$D$99980,Produccion_UO!$K$1485,Resultados_Dic3!$E$3:$E$99980,Produccion_UO!$J1390,Resultados_Dic3!$A$3:$A$99980,Produccion_UO!$H1390)*$J$1223</f>
        <v>0</v>
      </c>
      <c r="V1390" s="21">
        <f>+SUMIFS(Resultados_Dic3!Q$3:Q$99980,Resultados_Dic3!$F$3:$F$99980,Produccion_UO!$K1390,Resultados_Dic3!$D$3:$D$99980,Produccion_UO!$K$1485,Resultados_Dic3!$E$3:$E$99980,Produccion_UO!$J1390,Resultados_Dic3!$A$3:$A$99980,Produccion_UO!$H1390)*$J$1223</f>
        <v>0</v>
      </c>
      <c r="W1390" s="21">
        <f>+SUMIFS(Resultados_Dic3!R$3:R$99980,Resultados_Dic3!$F$3:$F$99980,Produccion_UO!$K1390,Resultados_Dic3!$D$3:$D$99980,Produccion_UO!$K$1485,Resultados_Dic3!$E$3:$E$99980,Produccion_UO!$J1390,Resultados_Dic3!$A$3:$A$99980,Produccion_UO!$H1390)*$J$1223</f>
        <v>0</v>
      </c>
      <c r="X1390" s="21">
        <f>+SUMIFS(Resultados_Dic3!S$3:S$99980,Resultados_Dic3!$F$3:$F$99980,Produccion_UO!$K1390,Resultados_Dic3!$D$3:$D$99980,Produccion_UO!$K$1485,Resultados_Dic3!$E$3:$E$99980,Produccion_UO!$J1390,Resultados_Dic3!$A$3:$A$99980,Produccion_UO!$H1390)*$J$1223</f>
        <v>0</v>
      </c>
      <c r="Y1390" s="21">
        <f>+SUMIFS(Resultados_Dic3!T$3:T$99980,Resultados_Dic3!$F$3:$F$99980,Produccion_UO!$K1390,Resultados_Dic3!$D$3:$D$99980,Produccion_UO!$K$1485,Resultados_Dic3!$E$3:$E$99980,Produccion_UO!$J1390,Resultados_Dic3!$A$3:$A$99980,Produccion_UO!$H1390)*$J$1223</f>
        <v>0</v>
      </c>
      <c r="Z1390" s="21">
        <f>+SUMIFS(Resultados_Dic3!U$3:U$99980,Resultados_Dic3!$F$3:$F$99980,Produccion_UO!$K1390,Resultados_Dic3!$D$3:$D$99980,Produccion_UO!$K$1485,Resultados_Dic3!$E$3:$E$99980,Produccion_UO!$J1390,Resultados_Dic3!$A$3:$A$99980,Produccion_UO!$H1390)*$J$1223</f>
        <v>0</v>
      </c>
      <c r="AA1390" s="21">
        <f>+SUMIFS(Resultados_Dic3!V$3:V$99980,Resultados_Dic3!$F$3:$F$99980,Produccion_UO!$K1390,Resultados_Dic3!$D$3:$D$99980,Produccion_UO!$K$1485,Resultados_Dic3!$E$3:$E$99980,Produccion_UO!$J1390,Resultados_Dic3!$A$3:$A$99980,Produccion_UO!$H1390)*$J$1223</f>
        <v>0</v>
      </c>
      <c r="AB1390" s="21">
        <f>+SUMIFS(Resultados_Dic3!W$3:W$99980,Resultados_Dic3!$F$3:$F$99980,Produccion_UO!$K1390,Resultados_Dic3!$D$3:$D$99980,Produccion_UO!$K$1485,Resultados_Dic3!$E$3:$E$99980,Produccion_UO!$J1390,Resultados_Dic3!$A$3:$A$99980,Produccion_UO!$H1390)*$J$1223</f>
        <v>0</v>
      </c>
      <c r="AC1390" s="21">
        <f>+SUMIFS(Resultados_Dic3!X$3:X$99980,Resultados_Dic3!$F$3:$F$99980,Produccion_UO!$K1390,Resultados_Dic3!$D$3:$D$99980,Produccion_UO!$K$1485,Resultados_Dic3!$E$3:$E$99980,Produccion_UO!$J1390,Resultados_Dic3!$A$3:$A$99980,Produccion_UO!$H1390)*$J$1223</f>
        <v>0</v>
      </c>
      <c r="AD1390" s="21">
        <f>+SUMIFS(Resultados_Dic3!Y$3:Y$99980,Resultados_Dic3!$F$3:$F$99980,Produccion_UO!$K1390,Resultados_Dic3!$D$3:$D$99980,Produccion_UO!$K$1485,Resultados_Dic3!$E$3:$E$99980,Produccion_UO!$J1390,Resultados_Dic3!$A$3:$A$99980,Produccion_UO!$H1390)*$J$1223</f>
        <v>0</v>
      </c>
      <c r="AE1390" s="21">
        <f>+SUMIFS(Resultados_Dic3!Z$3:Z$99980,Resultados_Dic3!$F$3:$F$99980,Produccion_UO!$K1390,Resultados_Dic3!$D$3:$D$99980,Produccion_UO!$K$1485,Resultados_Dic3!$E$3:$E$99980,Produccion_UO!$J1390,Resultados_Dic3!$A$3:$A$99980,Produccion_UO!$H1390)*$J$1223</f>
        <v>0</v>
      </c>
      <c r="AF1390" s="21">
        <f>+SUMIFS(Resultados_Dic3!AA$3:AA$99980,Resultados_Dic3!$F$3:$F$99980,Produccion_UO!$K1390,Resultados_Dic3!$D$3:$D$99980,Produccion_UO!$K$1485,Resultados_Dic3!$E$3:$E$99980,Produccion_UO!$J1390,Resultados_Dic3!$A$3:$A$99980,Produccion_UO!$H1390)*$J$1223</f>
        <v>0</v>
      </c>
      <c r="AG1390" s="21">
        <f>+SUMIFS(Resultados_Dic3!AB$3:AB$99980,Resultados_Dic3!$F$3:$F$99980,Produccion_UO!$K1390,Resultados_Dic3!$D$3:$D$99980,Produccion_UO!$K$1485,Resultados_Dic3!$E$3:$E$99980,Produccion_UO!$J1390,Resultados_Dic3!$A$3:$A$99980,Produccion_UO!$H1390)*$J$1223</f>
        <v>0</v>
      </c>
      <c r="AH1390" s="21">
        <f>+SUMIFS(Resultados_Dic3!AC$3:AC$99980,Resultados_Dic3!$F$3:$F$99980,Produccion_UO!$K1390,Resultados_Dic3!$D$3:$D$99980,Produccion_UO!$K$1485,Resultados_Dic3!$E$3:$E$99980,Produccion_UO!$J1390,Resultados_Dic3!$A$3:$A$99980,Produccion_UO!$H1390)*$J$1223</f>
        <v>0</v>
      </c>
      <c r="AI1390" s="21">
        <f>+SUMIFS(Resultados_Dic3!AD$3:AD$99980,Resultados_Dic3!$F$3:$F$99980,Produccion_UO!$K1390,Resultados_Dic3!$D$3:$D$99980,Produccion_UO!$K$1485,Resultados_Dic3!$E$3:$E$99980,Produccion_UO!$J1390,Resultados_Dic3!$A$3:$A$99980,Produccion_UO!$H1390)*$J$1223</f>
        <v>0</v>
      </c>
      <c r="AJ1390" s="21">
        <f>+SUMIFS(Resultados_Dic3!AE$3:AE$99980,Resultados_Dic3!$F$3:$F$99980,Produccion_UO!$K1390,Resultados_Dic3!$D$3:$D$99980,Produccion_UO!$K$1485,Resultados_Dic3!$E$3:$E$99980,Produccion_UO!$J1390,Resultados_Dic3!$A$3:$A$99980,Produccion_UO!$H1390)*$J$1223</f>
        <v>0</v>
      </c>
      <c r="AK1390" s="21">
        <f>+SUMIFS(Resultados_Dic3!AF$3:AF$99980,Resultados_Dic3!$F$3:$F$99980,Produccion_UO!$K1390,Resultados_Dic3!$D$3:$D$99980,Produccion_UO!$K$1485,Resultados_Dic3!$E$3:$E$99980,Produccion_UO!$J1390,Resultados_Dic3!$A$3:$A$99980,Produccion_UO!$H1390)*$J$1223</f>
        <v>0</v>
      </c>
      <c r="AL1390" s="21">
        <f>+SUMIFS(Resultados_Dic3!AG$3:AG$99980,Resultados_Dic3!$F$3:$F$99980,Produccion_UO!$K1390,Resultados_Dic3!$D$3:$D$99980,Produccion_UO!$K$1485,Resultados_Dic3!$E$3:$E$99980,Produccion_UO!$J1390,Resultados_Dic3!$A$3:$A$99980,Produccion_UO!$H1390)*$J$1223</f>
        <v>0</v>
      </c>
      <c r="AM1390" s="21">
        <f>+SUMIFS(Resultados_Dic3!AH$3:AH$99980,Resultados_Dic3!$F$3:$F$99980,Produccion_UO!$K1390,Resultados_Dic3!$D$3:$D$99980,Produccion_UO!$K$1485,Resultados_Dic3!$E$3:$E$99980,Produccion_UO!$J1390,Resultados_Dic3!$A$3:$A$99980,Produccion_UO!$H1390)*$J$1223</f>
        <v>0</v>
      </c>
      <c r="AN1390" s="21">
        <f>+SUMIFS(Resultados_Dic3!AI$3:AI$99980,Resultados_Dic3!$F$3:$F$99980,Produccion_UO!$K1390,Resultados_Dic3!$D$3:$D$99980,Produccion_UO!$K$1485,Resultados_Dic3!$E$3:$E$99980,Produccion_UO!$J1390,Resultados_Dic3!$A$3:$A$99980,Produccion_UO!$H1390)*$J$1223</f>
        <v>0</v>
      </c>
      <c r="AO1390" s="21">
        <f>+SUMIFS(Resultados_Dic3!AJ$3:AJ$99980,Resultados_Dic3!$F$3:$F$99980,Produccion_UO!$K1390,Resultados_Dic3!$D$3:$D$99980,Produccion_UO!$K$1485,Resultados_Dic3!$E$3:$E$99980,Produccion_UO!$J1390,Resultados_Dic3!$A$3:$A$99980,Produccion_UO!$H1390)*$J$1223</f>
        <v>0</v>
      </c>
      <c r="AP1390" s="21">
        <f>+SUMIFS(Resultados_Dic3!AK$3:AK$99980,Resultados_Dic3!$F$3:$F$99980,Produccion_UO!$K1390,Resultados_Dic3!$D$3:$D$99980,Produccion_UO!$K$1485,Resultados_Dic3!$E$3:$E$99980,Produccion_UO!$J1390,Resultados_Dic3!$A$3:$A$99980,Produccion_UO!$H1390)*$J$1223</f>
        <v>0</v>
      </c>
      <c r="AQ1390" s="21">
        <f>+SUMIFS(Resultados_Dic3!AL$3:AL$99980,Resultados_Dic3!$F$3:$F$99980,Produccion_UO!$K1390,Resultados_Dic3!$D$3:$D$99980,Produccion_UO!$K$1485,Resultados_Dic3!$E$3:$E$99980,Produccion_UO!$J1390,Resultados_Dic3!$A$3:$A$99980,Produccion_UO!$H1390)*$J$1223</f>
        <v>0</v>
      </c>
      <c r="AR1390" s="21">
        <f>+SUMIFS(Resultados_Dic3!AM$3:AM$99980,Resultados_Dic3!$F$3:$F$99980,Produccion_UO!$K1390,Resultados_Dic3!$D$3:$D$99980,Produccion_UO!$K$1485,Resultados_Dic3!$E$3:$E$99980,Produccion_UO!$J1390,Resultados_Dic3!$A$3:$A$99980,Produccion_UO!$H1390)*$J$1223</f>
        <v>0</v>
      </c>
    </row>
    <row r="1391" spans="8:44" x14ac:dyDescent="0.25">
      <c r="H1391" s="17" t="str">
        <f t="shared" si="1053"/>
        <v>DIC5</v>
      </c>
      <c r="I1391" s="24"/>
      <c r="J1391" s="24" t="s">
        <v>81</v>
      </c>
      <c r="K1391" s="359" t="s">
        <v>208</v>
      </c>
      <c r="L1391" s="316" t="s">
        <v>794</v>
      </c>
      <c r="M1391" s="21">
        <f>+SUMIFS(Resultados_Dic3!H$3:H$99980,Resultados_Dic3!$F$3:$F$99980,Produccion_UO!$K1391,Resultados_Dic3!$D$3:$D$99980,Produccion_UO!$K$1485,Resultados_Dic3!$E$3:$E$99980,Produccion_UO!$J1391,Resultados_Dic3!$A$3:$A$99980,Produccion_UO!$H1391)*$J$1223</f>
        <v>0.1141217703936</v>
      </c>
      <c r="N1391" s="21">
        <f>+SUMIFS(Resultados_Dic3!I$3:I$99980,Resultados_Dic3!$F$3:$F$99980,Produccion_UO!$K1391,Resultados_Dic3!$D$3:$D$99980,Produccion_UO!$K$1485,Resultados_Dic3!$E$3:$E$99980,Produccion_UO!$J1391,Resultados_Dic3!$A$3:$A$99980,Produccion_UO!$H1391)*$J$1223</f>
        <v>0.1141217703936</v>
      </c>
      <c r="O1391" s="21">
        <f>+SUMIFS(Resultados_Dic3!J$3:J$99980,Resultados_Dic3!$F$3:$F$99980,Produccion_UO!$K1391,Resultados_Dic3!$D$3:$D$99980,Produccion_UO!$K$1485,Resultados_Dic3!$E$3:$E$99980,Produccion_UO!$J1391,Resultados_Dic3!$A$3:$A$99980,Produccion_UO!$H1391)*$J$1223</f>
        <v>0.1141217703936</v>
      </c>
      <c r="P1391" s="21">
        <f>+SUMIFS(Resultados_Dic3!K$3:K$99980,Resultados_Dic3!$F$3:$F$99980,Produccion_UO!$K1391,Resultados_Dic3!$D$3:$D$99980,Produccion_UO!$K$1485,Resultados_Dic3!$E$3:$E$99980,Produccion_UO!$J1391,Resultados_Dic3!$A$3:$A$99980,Produccion_UO!$H1391)*$J$1223</f>
        <v>0.1141217703936</v>
      </c>
      <c r="Q1391" s="21">
        <f>+SUMIFS(Resultados_Dic3!L$3:L$99980,Resultados_Dic3!$F$3:$F$99980,Produccion_UO!$K1391,Resultados_Dic3!$D$3:$D$99980,Produccion_UO!$K$1485,Resultados_Dic3!$E$3:$E$99980,Produccion_UO!$J1391,Resultados_Dic3!$A$3:$A$99980,Produccion_UO!$H1391)*$J$1223</f>
        <v>0.1141217703936</v>
      </c>
      <c r="R1391" s="21">
        <f>+SUMIFS(Resultados_Dic3!M$3:M$99980,Resultados_Dic3!$F$3:$F$99980,Produccion_UO!$K1391,Resultados_Dic3!$D$3:$D$99980,Produccion_UO!$K$1485,Resultados_Dic3!$E$3:$E$99980,Produccion_UO!$J1391,Resultados_Dic3!$A$3:$A$99980,Produccion_UO!$H1391)*$J$1223</f>
        <v>0.1141217703936</v>
      </c>
      <c r="S1391" s="21">
        <f>+SUMIFS(Resultados_Dic3!N$3:N$99980,Resultados_Dic3!$F$3:$F$99980,Produccion_UO!$K1391,Resultados_Dic3!$D$3:$D$99980,Produccion_UO!$K$1485,Resultados_Dic3!$E$3:$E$99980,Produccion_UO!$J1391,Resultados_Dic3!$A$3:$A$99980,Produccion_UO!$H1391)*$J$1223</f>
        <v>0.1141217703936</v>
      </c>
      <c r="T1391" s="21">
        <f>+SUMIFS(Resultados_Dic3!O$3:O$99980,Resultados_Dic3!$F$3:$F$99980,Produccion_UO!$K1391,Resultados_Dic3!$D$3:$D$99980,Produccion_UO!$K$1485,Resultados_Dic3!$E$3:$E$99980,Produccion_UO!$J1391,Resultados_Dic3!$A$3:$A$99980,Produccion_UO!$H1391)*$J$1223</f>
        <v>0</v>
      </c>
      <c r="U1391" s="21">
        <f>+SUMIFS(Resultados_Dic3!P$3:P$99980,Resultados_Dic3!$F$3:$F$99980,Produccion_UO!$K1391,Resultados_Dic3!$D$3:$D$99980,Produccion_UO!$K$1485,Resultados_Dic3!$E$3:$E$99980,Produccion_UO!$J1391,Resultados_Dic3!$A$3:$A$99980,Produccion_UO!$H1391)*$J$1223</f>
        <v>0</v>
      </c>
      <c r="V1391" s="21">
        <f>+SUMIFS(Resultados_Dic3!Q$3:Q$99980,Resultados_Dic3!$F$3:$F$99980,Produccion_UO!$K1391,Resultados_Dic3!$D$3:$D$99980,Produccion_UO!$K$1485,Resultados_Dic3!$E$3:$E$99980,Produccion_UO!$J1391,Resultados_Dic3!$A$3:$A$99980,Produccion_UO!$H1391)*$J$1223</f>
        <v>0</v>
      </c>
      <c r="W1391" s="21">
        <f>+SUMIFS(Resultados_Dic3!R$3:R$99980,Resultados_Dic3!$F$3:$F$99980,Produccion_UO!$K1391,Resultados_Dic3!$D$3:$D$99980,Produccion_UO!$K$1485,Resultados_Dic3!$E$3:$E$99980,Produccion_UO!$J1391,Resultados_Dic3!$A$3:$A$99980,Produccion_UO!$H1391)*$J$1223</f>
        <v>0</v>
      </c>
      <c r="X1391" s="21">
        <f>+SUMIFS(Resultados_Dic3!S$3:S$99980,Resultados_Dic3!$F$3:$F$99980,Produccion_UO!$K1391,Resultados_Dic3!$D$3:$D$99980,Produccion_UO!$K$1485,Resultados_Dic3!$E$3:$E$99980,Produccion_UO!$J1391,Resultados_Dic3!$A$3:$A$99980,Produccion_UO!$H1391)*$J$1223</f>
        <v>0</v>
      </c>
      <c r="Y1391" s="21">
        <f>+SUMIFS(Resultados_Dic3!T$3:T$99980,Resultados_Dic3!$F$3:$F$99980,Produccion_UO!$K1391,Resultados_Dic3!$D$3:$D$99980,Produccion_UO!$K$1485,Resultados_Dic3!$E$3:$E$99980,Produccion_UO!$J1391,Resultados_Dic3!$A$3:$A$99980,Produccion_UO!$H1391)*$J$1223</f>
        <v>0</v>
      </c>
      <c r="Z1391" s="21">
        <f>+SUMIFS(Resultados_Dic3!U$3:U$99980,Resultados_Dic3!$F$3:$F$99980,Produccion_UO!$K1391,Resultados_Dic3!$D$3:$D$99980,Produccion_UO!$K$1485,Resultados_Dic3!$E$3:$E$99980,Produccion_UO!$J1391,Resultados_Dic3!$A$3:$A$99980,Produccion_UO!$H1391)*$J$1223</f>
        <v>0</v>
      </c>
      <c r="AA1391" s="21">
        <f>+SUMIFS(Resultados_Dic3!V$3:V$99980,Resultados_Dic3!$F$3:$F$99980,Produccion_UO!$K1391,Resultados_Dic3!$D$3:$D$99980,Produccion_UO!$K$1485,Resultados_Dic3!$E$3:$E$99980,Produccion_UO!$J1391,Resultados_Dic3!$A$3:$A$99980,Produccion_UO!$H1391)*$J$1223</f>
        <v>0</v>
      </c>
      <c r="AB1391" s="21">
        <f>+SUMIFS(Resultados_Dic3!W$3:W$99980,Resultados_Dic3!$F$3:$F$99980,Produccion_UO!$K1391,Resultados_Dic3!$D$3:$D$99980,Produccion_UO!$K$1485,Resultados_Dic3!$E$3:$E$99980,Produccion_UO!$J1391,Resultados_Dic3!$A$3:$A$99980,Produccion_UO!$H1391)*$J$1223</f>
        <v>0</v>
      </c>
      <c r="AC1391" s="21">
        <f>+SUMIFS(Resultados_Dic3!X$3:X$99980,Resultados_Dic3!$F$3:$F$99980,Produccion_UO!$K1391,Resultados_Dic3!$D$3:$D$99980,Produccion_UO!$K$1485,Resultados_Dic3!$E$3:$E$99980,Produccion_UO!$J1391,Resultados_Dic3!$A$3:$A$99980,Produccion_UO!$H1391)*$J$1223</f>
        <v>0</v>
      </c>
      <c r="AD1391" s="21">
        <f>+SUMIFS(Resultados_Dic3!Y$3:Y$99980,Resultados_Dic3!$F$3:$F$99980,Produccion_UO!$K1391,Resultados_Dic3!$D$3:$D$99980,Produccion_UO!$K$1485,Resultados_Dic3!$E$3:$E$99980,Produccion_UO!$J1391,Resultados_Dic3!$A$3:$A$99980,Produccion_UO!$H1391)*$J$1223</f>
        <v>0</v>
      </c>
      <c r="AE1391" s="21">
        <f>+SUMIFS(Resultados_Dic3!Z$3:Z$99980,Resultados_Dic3!$F$3:$F$99980,Produccion_UO!$K1391,Resultados_Dic3!$D$3:$D$99980,Produccion_UO!$K$1485,Resultados_Dic3!$E$3:$E$99980,Produccion_UO!$J1391,Resultados_Dic3!$A$3:$A$99980,Produccion_UO!$H1391)*$J$1223</f>
        <v>0</v>
      </c>
      <c r="AF1391" s="21">
        <f>+SUMIFS(Resultados_Dic3!AA$3:AA$99980,Resultados_Dic3!$F$3:$F$99980,Produccion_UO!$K1391,Resultados_Dic3!$D$3:$D$99980,Produccion_UO!$K$1485,Resultados_Dic3!$E$3:$E$99980,Produccion_UO!$J1391,Resultados_Dic3!$A$3:$A$99980,Produccion_UO!$H1391)*$J$1223</f>
        <v>0</v>
      </c>
      <c r="AG1391" s="21">
        <f>+SUMIFS(Resultados_Dic3!AB$3:AB$99980,Resultados_Dic3!$F$3:$F$99980,Produccion_UO!$K1391,Resultados_Dic3!$D$3:$D$99980,Produccion_UO!$K$1485,Resultados_Dic3!$E$3:$E$99980,Produccion_UO!$J1391,Resultados_Dic3!$A$3:$A$99980,Produccion_UO!$H1391)*$J$1223</f>
        <v>0</v>
      </c>
      <c r="AH1391" s="21">
        <f>+SUMIFS(Resultados_Dic3!AC$3:AC$99980,Resultados_Dic3!$F$3:$F$99980,Produccion_UO!$K1391,Resultados_Dic3!$D$3:$D$99980,Produccion_UO!$K$1485,Resultados_Dic3!$E$3:$E$99980,Produccion_UO!$J1391,Resultados_Dic3!$A$3:$A$99980,Produccion_UO!$H1391)*$J$1223</f>
        <v>0</v>
      </c>
      <c r="AI1391" s="21">
        <f>+SUMIFS(Resultados_Dic3!AD$3:AD$99980,Resultados_Dic3!$F$3:$F$99980,Produccion_UO!$K1391,Resultados_Dic3!$D$3:$D$99980,Produccion_UO!$K$1485,Resultados_Dic3!$E$3:$E$99980,Produccion_UO!$J1391,Resultados_Dic3!$A$3:$A$99980,Produccion_UO!$H1391)*$J$1223</f>
        <v>0</v>
      </c>
      <c r="AJ1391" s="21">
        <f>+SUMIFS(Resultados_Dic3!AE$3:AE$99980,Resultados_Dic3!$F$3:$F$99980,Produccion_UO!$K1391,Resultados_Dic3!$D$3:$D$99980,Produccion_UO!$K$1485,Resultados_Dic3!$E$3:$E$99980,Produccion_UO!$J1391,Resultados_Dic3!$A$3:$A$99980,Produccion_UO!$H1391)*$J$1223</f>
        <v>0</v>
      </c>
      <c r="AK1391" s="21">
        <f>+SUMIFS(Resultados_Dic3!AF$3:AF$99980,Resultados_Dic3!$F$3:$F$99980,Produccion_UO!$K1391,Resultados_Dic3!$D$3:$D$99980,Produccion_UO!$K$1485,Resultados_Dic3!$E$3:$E$99980,Produccion_UO!$J1391,Resultados_Dic3!$A$3:$A$99980,Produccion_UO!$H1391)*$J$1223</f>
        <v>0</v>
      </c>
      <c r="AL1391" s="21">
        <f>+SUMIFS(Resultados_Dic3!AG$3:AG$99980,Resultados_Dic3!$F$3:$F$99980,Produccion_UO!$K1391,Resultados_Dic3!$D$3:$D$99980,Produccion_UO!$K$1485,Resultados_Dic3!$E$3:$E$99980,Produccion_UO!$J1391,Resultados_Dic3!$A$3:$A$99980,Produccion_UO!$H1391)*$J$1223</f>
        <v>0</v>
      </c>
      <c r="AM1391" s="21">
        <f>+SUMIFS(Resultados_Dic3!AH$3:AH$99980,Resultados_Dic3!$F$3:$F$99980,Produccion_UO!$K1391,Resultados_Dic3!$D$3:$D$99980,Produccion_UO!$K$1485,Resultados_Dic3!$E$3:$E$99980,Produccion_UO!$J1391,Resultados_Dic3!$A$3:$A$99980,Produccion_UO!$H1391)*$J$1223</f>
        <v>0</v>
      </c>
      <c r="AN1391" s="21">
        <f>+SUMIFS(Resultados_Dic3!AI$3:AI$99980,Resultados_Dic3!$F$3:$F$99980,Produccion_UO!$K1391,Resultados_Dic3!$D$3:$D$99980,Produccion_UO!$K$1485,Resultados_Dic3!$E$3:$E$99980,Produccion_UO!$J1391,Resultados_Dic3!$A$3:$A$99980,Produccion_UO!$H1391)*$J$1223</f>
        <v>0</v>
      </c>
      <c r="AO1391" s="21">
        <f>+SUMIFS(Resultados_Dic3!AJ$3:AJ$99980,Resultados_Dic3!$F$3:$F$99980,Produccion_UO!$K1391,Resultados_Dic3!$D$3:$D$99980,Produccion_UO!$K$1485,Resultados_Dic3!$E$3:$E$99980,Produccion_UO!$J1391,Resultados_Dic3!$A$3:$A$99980,Produccion_UO!$H1391)*$J$1223</f>
        <v>0</v>
      </c>
      <c r="AP1391" s="21">
        <f>+SUMIFS(Resultados_Dic3!AK$3:AK$99980,Resultados_Dic3!$F$3:$F$99980,Produccion_UO!$K1391,Resultados_Dic3!$D$3:$D$99980,Produccion_UO!$K$1485,Resultados_Dic3!$E$3:$E$99980,Produccion_UO!$J1391,Resultados_Dic3!$A$3:$A$99980,Produccion_UO!$H1391)*$J$1223</f>
        <v>0</v>
      </c>
      <c r="AQ1391" s="21">
        <f>+SUMIFS(Resultados_Dic3!AL$3:AL$99980,Resultados_Dic3!$F$3:$F$99980,Produccion_UO!$K1391,Resultados_Dic3!$D$3:$D$99980,Produccion_UO!$K$1485,Resultados_Dic3!$E$3:$E$99980,Produccion_UO!$J1391,Resultados_Dic3!$A$3:$A$99980,Produccion_UO!$H1391)*$J$1223</f>
        <v>0</v>
      </c>
      <c r="AR1391" s="21">
        <f>+SUMIFS(Resultados_Dic3!AM$3:AM$99980,Resultados_Dic3!$F$3:$F$99980,Produccion_UO!$K1391,Resultados_Dic3!$D$3:$D$99980,Produccion_UO!$K$1485,Resultados_Dic3!$E$3:$E$99980,Produccion_UO!$J1391,Resultados_Dic3!$A$3:$A$99980,Produccion_UO!$H1391)*$J$1223</f>
        <v>0</v>
      </c>
    </row>
    <row r="1392" spans="8:44" x14ac:dyDescent="0.25">
      <c r="H1392" s="17" t="str">
        <f t="shared" si="1053"/>
        <v>DIC5</v>
      </c>
      <c r="I1392" s="24"/>
      <c r="J1392" s="24"/>
      <c r="K1392" s="359"/>
      <c r="L1392" s="305" t="s">
        <v>862</v>
      </c>
      <c r="M1392" s="21">
        <f>+M1393+M1394</f>
        <v>0</v>
      </c>
      <c r="N1392" s="21">
        <f t="shared" ref="N1392" si="1149">+N1393+N1394</f>
        <v>0</v>
      </c>
      <c r="O1392" s="21">
        <f t="shared" ref="O1392" si="1150">+O1393+O1394</f>
        <v>0</v>
      </c>
      <c r="P1392" s="21">
        <f t="shared" ref="P1392" si="1151">+P1393+P1394</f>
        <v>0</v>
      </c>
      <c r="Q1392" s="21">
        <f t="shared" ref="Q1392" si="1152">+Q1393+Q1394</f>
        <v>0</v>
      </c>
      <c r="R1392" s="21">
        <f t="shared" ref="R1392" si="1153">+R1393+R1394</f>
        <v>0</v>
      </c>
      <c r="S1392" s="21">
        <f t="shared" ref="S1392" si="1154">+S1393+S1394</f>
        <v>0</v>
      </c>
      <c r="T1392" s="21">
        <f t="shared" ref="T1392" si="1155">+T1393+T1394</f>
        <v>0</v>
      </c>
      <c r="U1392" s="21">
        <f t="shared" ref="U1392" si="1156">+U1393+U1394</f>
        <v>0</v>
      </c>
      <c r="V1392" s="21">
        <f t="shared" ref="V1392" si="1157">+V1393+V1394</f>
        <v>0</v>
      </c>
      <c r="W1392" s="21">
        <f t="shared" ref="W1392" si="1158">+W1393+W1394</f>
        <v>0</v>
      </c>
      <c r="X1392" s="21">
        <f t="shared" ref="X1392" si="1159">+X1393+X1394</f>
        <v>0</v>
      </c>
      <c r="Y1392" s="21">
        <f t="shared" ref="Y1392" si="1160">+Y1393+Y1394</f>
        <v>0</v>
      </c>
      <c r="Z1392" s="21">
        <f t="shared" ref="Z1392" si="1161">+Z1393+Z1394</f>
        <v>0</v>
      </c>
      <c r="AA1392" s="21">
        <f t="shared" ref="AA1392" si="1162">+AA1393+AA1394</f>
        <v>0</v>
      </c>
      <c r="AB1392" s="21">
        <f t="shared" ref="AB1392" si="1163">+AB1393+AB1394</f>
        <v>0</v>
      </c>
      <c r="AC1392" s="21">
        <f t="shared" ref="AC1392" si="1164">+AC1393+AC1394</f>
        <v>0</v>
      </c>
      <c r="AD1392" s="21">
        <f t="shared" ref="AD1392" si="1165">+AD1393+AD1394</f>
        <v>0</v>
      </c>
      <c r="AE1392" s="21">
        <f t="shared" ref="AE1392" si="1166">+AE1393+AE1394</f>
        <v>0</v>
      </c>
      <c r="AF1392" s="21">
        <f t="shared" ref="AF1392" si="1167">+AF1393+AF1394</f>
        <v>0</v>
      </c>
      <c r="AG1392" s="21">
        <f t="shared" ref="AG1392" si="1168">+AG1393+AG1394</f>
        <v>0</v>
      </c>
      <c r="AH1392" s="21">
        <f t="shared" ref="AH1392" si="1169">+AH1393+AH1394</f>
        <v>0</v>
      </c>
      <c r="AI1392" s="21">
        <f t="shared" ref="AI1392" si="1170">+AI1393+AI1394</f>
        <v>0</v>
      </c>
      <c r="AJ1392" s="21">
        <f t="shared" ref="AJ1392" si="1171">+AJ1393+AJ1394</f>
        <v>0</v>
      </c>
      <c r="AK1392" s="21">
        <f t="shared" ref="AK1392" si="1172">+AK1393+AK1394</f>
        <v>0</v>
      </c>
      <c r="AL1392" s="21">
        <f t="shared" ref="AL1392" si="1173">+AL1393+AL1394</f>
        <v>0</v>
      </c>
      <c r="AM1392" s="21">
        <f t="shared" ref="AM1392" si="1174">+AM1393+AM1394</f>
        <v>0</v>
      </c>
      <c r="AN1392" s="21">
        <f t="shared" ref="AN1392" si="1175">+AN1393+AN1394</f>
        <v>0</v>
      </c>
      <c r="AO1392" s="21">
        <f t="shared" ref="AO1392" si="1176">+AO1393+AO1394</f>
        <v>0</v>
      </c>
      <c r="AP1392" s="21">
        <f t="shared" ref="AP1392" si="1177">+AP1393+AP1394</f>
        <v>0</v>
      </c>
      <c r="AQ1392" s="21">
        <f t="shared" ref="AQ1392" si="1178">+AQ1393+AQ1394</f>
        <v>0</v>
      </c>
      <c r="AR1392" s="21">
        <f t="shared" ref="AR1392" si="1179">+AR1393+AR1394</f>
        <v>0</v>
      </c>
    </row>
    <row r="1393" spans="6:44" x14ac:dyDescent="0.25">
      <c r="H1393" s="17" t="str">
        <f t="shared" si="1053"/>
        <v>DIC5</v>
      </c>
      <c r="I1393" s="24"/>
      <c r="J1393" s="24" t="s">
        <v>431</v>
      </c>
      <c r="K1393" s="359" t="s">
        <v>295</v>
      </c>
      <c r="L1393" s="341" t="s">
        <v>834</v>
      </c>
      <c r="M1393" s="21">
        <f>+SUMIFS(Resultados_Dic3!H$3:H$99980,Resultados_Dic3!$F$3:$F$99980,Produccion_UO!$K1393,Resultados_Dic3!$D$3:$D$99980,Produccion_UO!$K$1485,Resultados_Dic3!$E$3:$E$99980,Produccion_UO!$J1393,Resultados_Dic3!$A$3:$A$99980,Produccion_UO!$H1393)*$J$1223</f>
        <v>0</v>
      </c>
      <c r="N1393" s="21">
        <f>+SUMIFS(Resultados_Dic3!I$3:I$99980,Resultados_Dic3!$F$3:$F$99980,Produccion_UO!$K1393,Resultados_Dic3!$D$3:$D$99980,Produccion_UO!$K$1485,Resultados_Dic3!$E$3:$E$99980,Produccion_UO!$J1393,Resultados_Dic3!$A$3:$A$99980,Produccion_UO!$H1393)*$J$1223</f>
        <v>0</v>
      </c>
      <c r="O1393" s="21">
        <f>+SUMIFS(Resultados_Dic3!J$3:J$99980,Resultados_Dic3!$F$3:$F$99980,Produccion_UO!$K1393,Resultados_Dic3!$D$3:$D$99980,Produccion_UO!$K$1485,Resultados_Dic3!$E$3:$E$99980,Produccion_UO!$J1393,Resultados_Dic3!$A$3:$A$99980,Produccion_UO!$H1393)*$J$1223</f>
        <v>0</v>
      </c>
      <c r="P1393" s="21">
        <f>+SUMIFS(Resultados_Dic3!K$3:K$99980,Resultados_Dic3!$F$3:$F$99980,Produccion_UO!$K1393,Resultados_Dic3!$D$3:$D$99980,Produccion_UO!$K$1485,Resultados_Dic3!$E$3:$E$99980,Produccion_UO!$J1393,Resultados_Dic3!$A$3:$A$99980,Produccion_UO!$H1393)*$J$1223</f>
        <v>0</v>
      </c>
      <c r="Q1393" s="21">
        <f>+SUMIFS(Resultados_Dic3!L$3:L$99980,Resultados_Dic3!$F$3:$F$99980,Produccion_UO!$K1393,Resultados_Dic3!$D$3:$D$99980,Produccion_UO!$K$1485,Resultados_Dic3!$E$3:$E$99980,Produccion_UO!$J1393,Resultados_Dic3!$A$3:$A$99980,Produccion_UO!$H1393)*$J$1223</f>
        <v>0</v>
      </c>
      <c r="R1393" s="21">
        <f>+SUMIFS(Resultados_Dic3!M$3:M$99980,Resultados_Dic3!$F$3:$F$99980,Produccion_UO!$K1393,Resultados_Dic3!$D$3:$D$99980,Produccion_UO!$K$1485,Resultados_Dic3!$E$3:$E$99980,Produccion_UO!$J1393,Resultados_Dic3!$A$3:$A$99980,Produccion_UO!$H1393)*$J$1223</f>
        <v>0</v>
      </c>
      <c r="S1393" s="21">
        <f>+SUMIFS(Resultados_Dic3!N$3:N$99980,Resultados_Dic3!$F$3:$F$99980,Produccion_UO!$K1393,Resultados_Dic3!$D$3:$D$99980,Produccion_UO!$K$1485,Resultados_Dic3!$E$3:$E$99980,Produccion_UO!$J1393,Resultados_Dic3!$A$3:$A$99980,Produccion_UO!$H1393)*$J$1223</f>
        <v>0</v>
      </c>
      <c r="T1393" s="21">
        <f>+SUMIFS(Resultados_Dic3!O$3:O$99980,Resultados_Dic3!$F$3:$F$99980,Produccion_UO!$K1393,Resultados_Dic3!$D$3:$D$99980,Produccion_UO!$K$1485,Resultados_Dic3!$E$3:$E$99980,Produccion_UO!$J1393,Resultados_Dic3!$A$3:$A$99980,Produccion_UO!$H1393)*$J$1223</f>
        <v>0</v>
      </c>
      <c r="U1393" s="21">
        <f>+SUMIFS(Resultados_Dic3!P$3:P$99980,Resultados_Dic3!$F$3:$F$99980,Produccion_UO!$K1393,Resultados_Dic3!$D$3:$D$99980,Produccion_UO!$K$1485,Resultados_Dic3!$E$3:$E$99980,Produccion_UO!$J1393,Resultados_Dic3!$A$3:$A$99980,Produccion_UO!$H1393)*$J$1223</f>
        <v>0</v>
      </c>
      <c r="V1393" s="21">
        <f>+SUMIFS(Resultados_Dic3!Q$3:Q$99980,Resultados_Dic3!$F$3:$F$99980,Produccion_UO!$K1393,Resultados_Dic3!$D$3:$D$99980,Produccion_UO!$K$1485,Resultados_Dic3!$E$3:$E$99980,Produccion_UO!$J1393,Resultados_Dic3!$A$3:$A$99980,Produccion_UO!$H1393)*$J$1223</f>
        <v>0</v>
      </c>
      <c r="W1393" s="21">
        <f>+SUMIFS(Resultados_Dic3!R$3:R$99980,Resultados_Dic3!$F$3:$F$99980,Produccion_UO!$K1393,Resultados_Dic3!$D$3:$D$99980,Produccion_UO!$K$1485,Resultados_Dic3!$E$3:$E$99980,Produccion_UO!$J1393,Resultados_Dic3!$A$3:$A$99980,Produccion_UO!$H1393)*$J$1223</f>
        <v>0</v>
      </c>
      <c r="X1393" s="21">
        <f>+SUMIFS(Resultados_Dic3!S$3:S$99980,Resultados_Dic3!$F$3:$F$99980,Produccion_UO!$K1393,Resultados_Dic3!$D$3:$D$99980,Produccion_UO!$K$1485,Resultados_Dic3!$E$3:$E$99980,Produccion_UO!$J1393,Resultados_Dic3!$A$3:$A$99980,Produccion_UO!$H1393)*$J$1223</f>
        <v>0</v>
      </c>
      <c r="Y1393" s="21">
        <f>+SUMIFS(Resultados_Dic3!T$3:T$99980,Resultados_Dic3!$F$3:$F$99980,Produccion_UO!$K1393,Resultados_Dic3!$D$3:$D$99980,Produccion_UO!$K$1485,Resultados_Dic3!$E$3:$E$99980,Produccion_UO!$J1393,Resultados_Dic3!$A$3:$A$99980,Produccion_UO!$H1393)*$J$1223</f>
        <v>0</v>
      </c>
      <c r="Z1393" s="21">
        <f>+SUMIFS(Resultados_Dic3!U$3:U$99980,Resultados_Dic3!$F$3:$F$99980,Produccion_UO!$K1393,Resultados_Dic3!$D$3:$D$99980,Produccion_UO!$K$1485,Resultados_Dic3!$E$3:$E$99980,Produccion_UO!$J1393,Resultados_Dic3!$A$3:$A$99980,Produccion_UO!$H1393)*$J$1223</f>
        <v>0</v>
      </c>
      <c r="AA1393" s="21">
        <f>+SUMIFS(Resultados_Dic3!V$3:V$99980,Resultados_Dic3!$F$3:$F$99980,Produccion_UO!$K1393,Resultados_Dic3!$D$3:$D$99980,Produccion_UO!$K$1485,Resultados_Dic3!$E$3:$E$99980,Produccion_UO!$J1393,Resultados_Dic3!$A$3:$A$99980,Produccion_UO!$H1393)*$J$1223</f>
        <v>0</v>
      </c>
      <c r="AB1393" s="21">
        <f>+SUMIFS(Resultados_Dic3!W$3:W$99980,Resultados_Dic3!$F$3:$F$99980,Produccion_UO!$K1393,Resultados_Dic3!$D$3:$D$99980,Produccion_UO!$K$1485,Resultados_Dic3!$E$3:$E$99980,Produccion_UO!$J1393,Resultados_Dic3!$A$3:$A$99980,Produccion_UO!$H1393)*$J$1223</f>
        <v>0</v>
      </c>
      <c r="AC1393" s="21">
        <f>+SUMIFS(Resultados_Dic3!X$3:X$99980,Resultados_Dic3!$F$3:$F$99980,Produccion_UO!$K1393,Resultados_Dic3!$D$3:$D$99980,Produccion_UO!$K$1485,Resultados_Dic3!$E$3:$E$99980,Produccion_UO!$J1393,Resultados_Dic3!$A$3:$A$99980,Produccion_UO!$H1393)*$J$1223</f>
        <v>0</v>
      </c>
      <c r="AD1393" s="21">
        <f>+SUMIFS(Resultados_Dic3!Y$3:Y$99980,Resultados_Dic3!$F$3:$F$99980,Produccion_UO!$K1393,Resultados_Dic3!$D$3:$D$99980,Produccion_UO!$K$1485,Resultados_Dic3!$E$3:$E$99980,Produccion_UO!$J1393,Resultados_Dic3!$A$3:$A$99980,Produccion_UO!$H1393)*$J$1223</f>
        <v>0</v>
      </c>
      <c r="AE1393" s="21">
        <f>+SUMIFS(Resultados_Dic3!Z$3:Z$99980,Resultados_Dic3!$F$3:$F$99980,Produccion_UO!$K1393,Resultados_Dic3!$D$3:$D$99980,Produccion_UO!$K$1485,Resultados_Dic3!$E$3:$E$99980,Produccion_UO!$J1393,Resultados_Dic3!$A$3:$A$99980,Produccion_UO!$H1393)*$J$1223</f>
        <v>0</v>
      </c>
      <c r="AF1393" s="21">
        <f>+SUMIFS(Resultados_Dic3!AA$3:AA$99980,Resultados_Dic3!$F$3:$F$99980,Produccion_UO!$K1393,Resultados_Dic3!$D$3:$D$99980,Produccion_UO!$K$1485,Resultados_Dic3!$E$3:$E$99980,Produccion_UO!$J1393,Resultados_Dic3!$A$3:$A$99980,Produccion_UO!$H1393)*$J$1223</f>
        <v>0</v>
      </c>
      <c r="AG1393" s="21">
        <f>+SUMIFS(Resultados_Dic3!AB$3:AB$99980,Resultados_Dic3!$F$3:$F$99980,Produccion_UO!$K1393,Resultados_Dic3!$D$3:$D$99980,Produccion_UO!$K$1485,Resultados_Dic3!$E$3:$E$99980,Produccion_UO!$J1393,Resultados_Dic3!$A$3:$A$99980,Produccion_UO!$H1393)*$J$1223</f>
        <v>0</v>
      </c>
      <c r="AH1393" s="21">
        <f>+SUMIFS(Resultados_Dic3!AC$3:AC$99980,Resultados_Dic3!$F$3:$F$99980,Produccion_UO!$K1393,Resultados_Dic3!$D$3:$D$99980,Produccion_UO!$K$1485,Resultados_Dic3!$E$3:$E$99980,Produccion_UO!$J1393,Resultados_Dic3!$A$3:$A$99980,Produccion_UO!$H1393)*$J$1223</f>
        <v>0</v>
      </c>
      <c r="AI1393" s="21">
        <f>+SUMIFS(Resultados_Dic3!AD$3:AD$99980,Resultados_Dic3!$F$3:$F$99980,Produccion_UO!$K1393,Resultados_Dic3!$D$3:$D$99980,Produccion_UO!$K$1485,Resultados_Dic3!$E$3:$E$99980,Produccion_UO!$J1393,Resultados_Dic3!$A$3:$A$99980,Produccion_UO!$H1393)*$J$1223</f>
        <v>0</v>
      </c>
      <c r="AJ1393" s="21">
        <f>+SUMIFS(Resultados_Dic3!AE$3:AE$99980,Resultados_Dic3!$F$3:$F$99980,Produccion_UO!$K1393,Resultados_Dic3!$D$3:$D$99980,Produccion_UO!$K$1485,Resultados_Dic3!$E$3:$E$99980,Produccion_UO!$J1393,Resultados_Dic3!$A$3:$A$99980,Produccion_UO!$H1393)*$J$1223</f>
        <v>0</v>
      </c>
      <c r="AK1393" s="21">
        <f>+SUMIFS(Resultados_Dic3!AF$3:AF$99980,Resultados_Dic3!$F$3:$F$99980,Produccion_UO!$K1393,Resultados_Dic3!$D$3:$D$99980,Produccion_UO!$K$1485,Resultados_Dic3!$E$3:$E$99980,Produccion_UO!$J1393,Resultados_Dic3!$A$3:$A$99980,Produccion_UO!$H1393)*$J$1223</f>
        <v>0</v>
      </c>
      <c r="AL1393" s="21">
        <f>+SUMIFS(Resultados_Dic3!AG$3:AG$99980,Resultados_Dic3!$F$3:$F$99980,Produccion_UO!$K1393,Resultados_Dic3!$D$3:$D$99980,Produccion_UO!$K$1485,Resultados_Dic3!$E$3:$E$99980,Produccion_UO!$J1393,Resultados_Dic3!$A$3:$A$99980,Produccion_UO!$H1393)*$J$1223</f>
        <v>0</v>
      </c>
      <c r="AM1393" s="21">
        <f>+SUMIFS(Resultados_Dic3!AH$3:AH$99980,Resultados_Dic3!$F$3:$F$99980,Produccion_UO!$K1393,Resultados_Dic3!$D$3:$D$99980,Produccion_UO!$K$1485,Resultados_Dic3!$E$3:$E$99980,Produccion_UO!$J1393,Resultados_Dic3!$A$3:$A$99980,Produccion_UO!$H1393)*$J$1223</f>
        <v>0</v>
      </c>
      <c r="AN1393" s="21">
        <f>+SUMIFS(Resultados_Dic3!AI$3:AI$99980,Resultados_Dic3!$F$3:$F$99980,Produccion_UO!$K1393,Resultados_Dic3!$D$3:$D$99980,Produccion_UO!$K$1485,Resultados_Dic3!$E$3:$E$99980,Produccion_UO!$J1393,Resultados_Dic3!$A$3:$A$99980,Produccion_UO!$H1393)*$J$1223</f>
        <v>0</v>
      </c>
      <c r="AO1393" s="21">
        <f>+SUMIFS(Resultados_Dic3!AJ$3:AJ$99980,Resultados_Dic3!$F$3:$F$99980,Produccion_UO!$K1393,Resultados_Dic3!$D$3:$D$99980,Produccion_UO!$K$1485,Resultados_Dic3!$E$3:$E$99980,Produccion_UO!$J1393,Resultados_Dic3!$A$3:$A$99980,Produccion_UO!$H1393)*$J$1223</f>
        <v>0</v>
      </c>
      <c r="AP1393" s="21">
        <f>+SUMIFS(Resultados_Dic3!AK$3:AK$99980,Resultados_Dic3!$F$3:$F$99980,Produccion_UO!$K1393,Resultados_Dic3!$D$3:$D$99980,Produccion_UO!$K$1485,Resultados_Dic3!$E$3:$E$99980,Produccion_UO!$J1393,Resultados_Dic3!$A$3:$A$99980,Produccion_UO!$H1393)*$J$1223</f>
        <v>0</v>
      </c>
      <c r="AQ1393" s="21">
        <f>+SUMIFS(Resultados_Dic3!AL$3:AL$99980,Resultados_Dic3!$F$3:$F$99980,Produccion_UO!$K1393,Resultados_Dic3!$D$3:$D$99980,Produccion_UO!$K$1485,Resultados_Dic3!$E$3:$E$99980,Produccion_UO!$J1393,Resultados_Dic3!$A$3:$A$99980,Produccion_UO!$H1393)*$J$1223</f>
        <v>0</v>
      </c>
      <c r="AR1393" s="21">
        <f>+SUMIFS(Resultados_Dic3!AM$3:AM$99980,Resultados_Dic3!$F$3:$F$99980,Produccion_UO!$K1393,Resultados_Dic3!$D$3:$D$99980,Produccion_UO!$K$1485,Resultados_Dic3!$E$3:$E$99980,Produccion_UO!$J1393,Resultados_Dic3!$A$3:$A$99980,Produccion_UO!$H1393)*$J$1223</f>
        <v>0</v>
      </c>
    </row>
    <row r="1394" spans="6:44" x14ac:dyDescent="0.25">
      <c r="H1394" s="17" t="str">
        <f t="shared" si="1053"/>
        <v>DIC5</v>
      </c>
      <c r="I1394" s="24"/>
      <c r="J1394" s="24" t="s">
        <v>86</v>
      </c>
      <c r="K1394" s="359" t="s">
        <v>292</v>
      </c>
      <c r="L1394" s="341" t="s">
        <v>833</v>
      </c>
      <c r="M1394" s="21">
        <f>+SUMIFS(Resultados_Dic3!H$3:H$99980,Resultados_Dic3!$F$3:$F$99980,Produccion_UO!$K1394,Resultados_Dic3!$D$3:$D$99980,Produccion_UO!$K$1485,Resultados_Dic3!$E$3:$E$99980,Produccion_UO!$J1394,Resultados_Dic3!$A$3:$A$99980,Produccion_UO!$H1394)*$J$1223</f>
        <v>0</v>
      </c>
      <c r="N1394" s="21">
        <f>+SUMIFS(Resultados_Dic3!I$3:I$99980,Resultados_Dic3!$F$3:$F$99980,Produccion_UO!$K1394,Resultados_Dic3!$D$3:$D$99980,Produccion_UO!$K$1485,Resultados_Dic3!$E$3:$E$99980,Produccion_UO!$J1394,Resultados_Dic3!$A$3:$A$99980,Produccion_UO!$H1394)*$J$1223</f>
        <v>0</v>
      </c>
      <c r="O1394" s="21">
        <f>+SUMIFS(Resultados_Dic3!J$3:J$99980,Resultados_Dic3!$F$3:$F$99980,Produccion_UO!$K1394,Resultados_Dic3!$D$3:$D$99980,Produccion_UO!$K$1485,Resultados_Dic3!$E$3:$E$99980,Produccion_UO!$J1394,Resultados_Dic3!$A$3:$A$99980,Produccion_UO!$H1394)*$J$1223</f>
        <v>0</v>
      </c>
      <c r="P1394" s="21">
        <f>+SUMIFS(Resultados_Dic3!K$3:K$99980,Resultados_Dic3!$F$3:$F$99980,Produccion_UO!$K1394,Resultados_Dic3!$D$3:$D$99980,Produccion_UO!$K$1485,Resultados_Dic3!$E$3:$E$99980,Produccion_UO!$J1394,Resultados_Dic3!$A$3:$A$99980,Produccion_UO!$H1394)*$J$1223</f>
        <v>0</v>
      </c>
      <c r="Q1394" s="21">
        <f>+SUMIFS(Resultados_Dic3!L$3:L$99980,Resultados_Dic3!$F$3:$F$99980,Produccion_UO!$K1394,Resultados_Dic3!$D$3:$D$99980,Produccion_UO!$K$1485,Resultados_Dic3!$E$3:$E$99980,Produccion_UO!$J1394,Resultados_Dic3!$A$3:$A$99980,Produccion_UO!$H1394)*$J$1223</f>
        <v>0</v>
      </c>
      <c r="R1394" s="21">
        <f>+SUMIFS(Resultados_Dic3!M$3:M$99980,Resultados_Dic3!$F$3:$F$99980,Produccion_UO!$K1394,Resultados_Dic3!$D$3:$D$99980,Produccion_UO!$K$1485,Resultados_Dic3!$E$3:$E$99980,Produccion_UO!$J1394,Resultados_Dic3!$A$3:$A$99980,Produccion_UO!$H1394)*$J$1223</f>
        <v>0</v>
      </c>
      <c r="S1394" s="21">
        <f>+SUMIFS(Resultados_Dic3!N$3:N$99980,Resultados_Dic3!$F$3:$F$99980,Produccion_UO!$K1394,Resultados_Dic3!$D$3:$D$99980,Produccion_UO!$K$1485,Resultados_Dic3!$E$3:$E$99980,Produccion_UO!$J1394,Resultados_Dic3!$A$3:$A$99980,Produccion_UO!$H1394)*$J$1223</f>
        <v>0</v>
      </c>
      <c r="T1394" s="21">
        <f>+SUMIFS(Resultados_Dic3!O$3:O$99980,Resultados_Dic3!$F$3:$F$99980,Produccion_UO!$K1394,Resultados_Dic3!$D$3:$D$99980,Produccion_UO!$K$1485,Resultados_Dic3!$E$3:$E$99980,Produccion_UO!$J1394,Resultados_Dic3!$A$3:$A$99980,Produccion_UO!$H1394)*$J$1223</f>
        <v>0</v>
      </c>
      <c r="U1394" s="21">
        <f>+SUMIFS(Resultados_Dic3!P$3:P$99980,Resultados_Dic3!$F$3:$F$99980,Produccion_UO!$K1394,Resultados_Dic3!$D$3:$D$99980,Produccion_UO!$K$1485,Resultados_Dic3!$E$3:$E$99980,Produccion_UO!$J1394,Resultados_Dic3!$A$3:$A$99980,Produccion_UO!$H1394)*$J$1223</f>
        <v>0</v>
      </c>
      <c r="V1394" s="21">
        <f>+SUMIFS(Resultados_Dic3!Q$3:Q$99980,Resultados_Dic3!$F$3:$F$99980,Produccion_UO!$K1394,Resultados_Dic3!$D$3:$D$99980,Produccion_UO!$K$1485,Resultados_Dic3!$E$3:$E$99980,Produccion_UO!$J1394,Resultados_Dic3!$A$3:$A$99980,Produccion_UO!$H1394)*$J$1223</f>
        <v>0</v>
      </c>
      <c r="W1394" s="21">
        <f>+SUMIFS(Resultados_Dic3!R$3:R$99980,Resultados_Dic3!$F$3:$F$99980,Produccion_UO!$K1394,Resultados_Dic3!$D$3:$D$99980,Produccion_UO!$K$1485,Resultados_Dic3!$E$3:$E$99980,Produccion_UO!$J1394,Resultados_Dic3!$A$3:$A$99980,Produccion_UO!$H1394)*$J$1223</f>
        <v>0</v>
      </c>
      <c r="X1394" s="21">
        <f>+SUMIFS(Resultados_Dic3!S$3:S$99980,Resultados_Dic3!$F$3:$F$99980,Produccion_UO!$K1394,Resultados_Dic3!$D$3:$D$99980,Produccion_UO!$K$1485,Resultados_Dic3!$E$3:$E$99980,Produccion_UO!$J1394,Resultados_Dic3!$A$3:$A$99980,Produccion_UO!$H1394)*$J$1223</f>
        <v>0</v>
      </c>
      <c r="Y1394" s="21">
        <f>+SUMIFS(Resultados_Dic3!T$3:T$99980,Resultados_Dic3!$F$3:$F$99980,Produccion_UO!$K1394,Resultados_Dic3!$D$3:$D$99980,Produccion_UO!$K$1485,Resultados_Dic3!$E$3:$E$99980,Produccion_UO!$J1394,Resultados_Dic3!$A$3:$A$99980,Produccion_UO!$H1394)*$J$1223</f>
        <v>0</v>
      </c>
      <c r="Z1394" s="21">
        <f>+SUMIFS(Resultados_Dic3!U$3:U$99980,Resultados_Dic3!$F$3:$F$99980,Produccion_UO!$K1394,Resultados_Dic3!$D$3:$D$99980,Produccion_UO!$K$1485,Resultados_Dic3!$E$3:$E$99980,Produccion_UO!$J1394,Resultados_Dic3!$A$3:$A$99980,Produccion_UO!$H1394)*$J$1223</f>
        <v>0</v>
      </c>
      <c r="AA1394" s="21">
        <f>+SUMIFS(Resultados_Dic3!V$3:V$99980,Resultados_Dic3!$F$3:$F$99980,Produccion_UO!$K1394,Resultados_Dic3!$D$3:$D$99980,Produccion_UO!$K$1485,Resultados_Dic3!$E$3:$E$99980,Produccion_UO!$J1394,Resultados_Dic3!$A$3:$A$99980,Produccion_UO!$H1394)*$J$1223</f>
        <v>0</v>
      </c>
      <c r="AB1394" s="21">
        <f>+SUMIFS(Resultados_Dic3!W$3:W$99980,Resultados_Dic3!$F$3:$F$99980,Produccion_UO!$K1394,Resultados_Dic3!$D$3:$D$99980,Produccion_UO!$K$1485,Resultados_Dic3!$E$3:$E$99980,Produccion_UO!$J1394,Resultados_Dic3!$A$3:$A$99980,Produccion_UO!$H1394)*$J$1223</f>
        <v>0</v>
      </c>
      <c r="AC1394" s="21">
        <f>+SUMIFS(Resultados_Dic3!X$3:X$99980,Resultados_Dic3!$F$3:$F$99980,Produccion_UO!$K1394,Resultados_Dic3!$D$3:$D$99980,Produccion_UO!$K$1485,Resultados_Dic3!$E$3:$E$99980,Produccion_UO!$J1394,Resultados_Dic3!$A$3:$A$99980,Produccion_UO!$H1394)*$J$1223</f>
        <v>0</v>
      </c>
      <c r="AD1394" s="21">
        <f>+SUMIFS(Resultados_Dic3!Y$3:Y$99980,Resultados_Dic3!$F$3:$F$99980,Produccion_UO!$K1394,Resultados_Dic3!$D$3:$D$99980,Produccion_UO!$K$1485,Resultados_Dic3!$E$3:$E$99980,Produccion_UO!$J1394,Resultados_Dic3!$A$3:$A$99980,Produccion_UO!$H1394)*$J$1223</f>
        <v>0</v>
      </c>
      <c r="AE1394" s="21">
        <f>+SUMIFS(Resultados_Dic3!Z$3:Z$99980,Resultados_Dic3!$F$3:$F$99980,Produccion_UO!$K1394,Resultados_Dic3!$D$3:$D$99980,Produccion_UO!$K$1485,Resultados_Dic3!$E$3:$E$99980,Produccion_UO!$J1394,Resultados_Dic3!$A$3:$A$99980,Produccion_UO!$H1394)*$J$1223</f>
        <v>0</v>
      </c>
      <c r="AF1394" s="21">
        <f>+SUMIFS(Resultados_Dic3!AA$3:AA$99980,Resultados_Dic3!$F$3:$F$99980,Produccion_UO!$K1394,Resultados_Dic3!$D$3:$D$99980,Produccion_UO!$K$1485,Resultados_Dic3!$E$3:$E$99980,Produccion_UO!$J1394,Resultados_Dic3!$A$3:$A$99980,Produccion_UO!$H1394)*$J$1223</f>
        <v>0</v>
      </c>
      <c r="AG1394" s="21">
        <f>+SUMIFS(Resultados_Dic3!AB$3:AB$99980,Resultados_Dic3!$F$3:$F$99980,Produccion_UO!$K1394,Resultados_Dic3!$D$3:$D$99980,Produccion_UO!$K$1485,Resultados_Dic3!$E$3:$E$99980,Produccion_UO!$J1394,Resultados_Dic3!$A$3:$A$99980,Produccion_UO!$H1394)*$J$1223</f>
        <v>0</v>
      </c>
      <c r="AH1394" s="21">
        <f>+SUMIFS(Resultados_Dic3!AC$3:AC$99980,Resultados_Dic3!$F$3:$F$99980,Produccion_UO!$K1394,Resultados_Dic3!$D$3:$D$99980,Produccion_UO!$K$1485,Resultados_Dic3!$E$3:$E$99980,Produccion_UO!$J1394,Resultados_Dic3!$A$3:$A$99980,Produccion_UO!$H1394)*$J$1223</f>
        <v>0</v>
      </c>
      <c r="AI1394" s="21">
        <f>+SUMIFS(Resultados_Dic3!AD$3:AD$99980,Resultados_Dic3!$F$3:$F$99980,Produccion_UO!$K1394,Resultados_Dic3!$D$3:$D$99980,Produccion_UO!$K$1485,Resultados_Dic3!$E$3:$E$99980,Produccion_UO!$J1394,Resultados_Dic3!$A$3:$A$99980,Produccion_UO!$H1394)*$J$1223</f>
        <v>0</v>
      </c>
      <c r="AJ1394" s="21">
        <f>+SUMIFS(Resultados_Dic3!AE$3:AE$99980,Resultados_Dic3!$F$3:$F$99980,Produccion_UO!$K1394,Resultados_Dic3!$D$3:$D$99980,Produccion_UO!$K$1485,Resultados_Dic3!$E$3:$E$99980,Produccion_UO!$J1394,Resultados_Dic3!$A$3:$A$99980,Produccion_UO!$H1394)*$J$1223</f>
        <v>0</v>
      </c>
      <c r="AK1394" s="21">
        <f>+SUMIFS(Resultados_Dic3!AF$3:AF$99980,Resultados_Dic3!$F$3:$F$99980,Produccion_UO!$K1394,Resultados_Dic3!$D$3:$D$99980,Produccion_UO!$K$1485,Resultados_Dic3!$E$3:$E$99980,Produccion_UO!$J1394,Resultados_Dic3!$A$3:$A$99980,Produccion_UO!$H1394)*$J$1223</f>
        <v>0</v>
      </c>
      <c r="AL1394" s="21">
        <f>+SUMIFS(Resultados_Dic3!AG$3:AG$99980,Resultados_Dic3!$F$3:$F$99980,Produccion_UO!$K1394,Resultados_Dic3!$D$3:$D$99980,Produccion_UO!$K$1485,Resultados_Dic3!$E$3:$E$99980,Produccion_UO!$J1394,Resultados_Dic3!$A$3:$A$99980,Produccion_UO!$H1394)*$J$1223</f>
        <v>0</v>
      </c>
      <c r="AM1394" s="21">
        <f>+SUMIFS(Resultados_Dic3!AH$3:AH$99980,Resultados_Dic3!$F$3:$F$99980,Produccion_UO!$K1394,Resultados_Dic3!$D$3:$D$99980,Produccion_UO!$K$1485,Resultados_Dic3!$E$3:$E$99980,Produccion_UO!$J1394,Resultados_Dic3!$A$3:$A$99980,Produccion_UO!$H1394)*$J$1223</f>
        <v>0</v>
      </c>
      <c r="AN1394" s="21">
        <f>+SUMIFS(Resultados_Dic3!AI$3:AI$99980,Resultados_Dic3!$F$3:$F$99980,Produccion_UO!$K1394,Resultados_Dic3!$D$3:$D$99980,Produccion_UO!$K$1485,Resultados_Dic3!$E$3:$E$99980,Produccion_UO!$J1394,Resultados_Dic3!$A$3:$A$99980,Produccion_UO!$H1394)*$J$1223</f>
        <v>0</v>
      </c>
      <c r="AO1394" s="21">
        <f>+SUMIFS(Resultados_Dic3!AJ$3:AJ$99980,Resultados_Dic3!$F$3:$F$99980,Produccion_UO!$K1394,Resultados_Dic3!$D$3:$D$99980,Produccion_UO!$K$1485,Resultados_Dic3!$E$3:$E$99980,Produccion_UO!$J1394,Resultados_Dic3!$A$3:$A$99980,Produccion_UO!$H1394)*$J$1223</f>
        <v>0</v>
      </c>
      <c r="AP1394" s="21">
        <f>+SUMIFS(Resultados_Dic3!AK$3:AK$99980,Resultados_Dic3!$F$3:$F$99980,Produccion_UO!$K1394,Resultados_Dic3!$D$3:$D$99980,Produccion_UO!$K$1485,Resultados_Dic3!$E$3:$E$99980,Produccion_UO!$J1394,Resultados_Dic3!$A$3:$A$99980,Produccion_UO!$H1394)*$J$1223</f>
        <v>0</v>
      </c>
      <c r="AQ1394" s="21">
        <f>+SUMIFS(Resultados_Dic3!AL$3:AL$99980,Resultados_Dic3!$F$3:$F$99980,Produccion_UO!$K1394,Resultados_Dic3!$D$3:$D$99980,Produccion_UO!$K$1485,Resultados_Dic3!$E$3:$E$99980,Produccion_UO!$J1394,Resultados_Dic3!$A$3:$A$99980,Produccion_UO!$H1394)*$J$1223</f>
        <v>0</v>
      </c>
      <c r="AR1394" s="21">
        <f>+SUMIFS(Resultados_Dic3!AM$3:AM$99980,Resultados_Dic3!$F$3:$F$99980,Produccion_UO!$K1394,Resultados_Dic3!$D$3:$D$99980,Produccion_UO!$K$1485,Resultados_Dic3!$E$3:$E$99980,Produccion_UO!$J1394,Resultados_Dic3!$A$3:$A$99980,Produccion_UO!$H1394)*$J$1223</f>
        <v>0</v>
      </c>
    </row>
    <row r="1395" spans="6:44" x14ac:dyDescent="0.25">
      <c r="H1395" s="17" t="str">
        <f t="shared" si="1053"/>
        <v>DIC5</v>
      </c>
      <c r="I1395" s="24"/>
      <c r="J1395" s="24"/>
      <c r="K1395" s="342"/>
      <c r="L1395" s="302" t="s">
        <v>863</v>
      </c>
      <c r="M1395" s="344">
        <f>+M1392+M1388</f>
        <v>0.14265221299199998</v>
      </c>
      <c r="N1395" s="344">
        <f t="shared" ref="N1395:AR1395" si="1180">+N1392+N1388</f>
        <v>0.14265221299199998</v>
      </c>
      <c r="O1395" s="344">
        <f t="shared" si="1180"/>
        <v>0.14265221299199998</v>
      </c>
      <c r="P1395" s="344">
        <f t="shared" si="1180"/>
        <v>0.14265221299199998</v>
      </c>
      <c r="Q1395" s="344">
        <f t="shared" si="1180"/>
        <v>0.14265221299199998</v>
      </c>
      <c r="R1395" s="344">
        <f t="shared" si="1180"/>
        <v>0.14265221299199998</v>
      </c>
      <c r="S1395" s="344">
        <f t="shared" si="1180"/>
        <v>0.14265221299199998</v>
      </c>
      <c r="T1395" s="344">
        <f t="shared" si="1180"/>
        <v>2.8530442598399999E-2</v>
      </c>
      <c r="U1395" s="344">
        <f t="shared" si="1180"/>
        <v>0</v>
      </c>
      <c r="V1395" s="344">
        <f t="shared" si="1180"/>
        <v>0</v>
      </c>
      <c r="W1395" s="344">
        <f t="shared" si="1180"/>
        <v>0</v>
      </c>
      <c r="X1395" s="344">
        <f t="shared" si="1180"/>
        <v>0</v>
      </c>
      <c r="Y1395" s="344">
        <f t="shared" si="1180"/>
        <v>0</v>
      </c>
      <c r="Z1395" s="344">
        <f t="shared" si="1180"/>
        <v>0</v>
      </c>
      <c r="AA1395" s="344">
        <f t="shared" si="1180"/>
        <v>0</v>
      </c>
      <c r="AB1395" s="344">
        <f t="shared" si="1180"/>
        <v>0</v>
      </c>
      <c r="AC1395" s="344">
        <f t="shared" si="1180"/>
        <v>0</v>
      </c>
      <c r="AD1395" s="344">
        <f t="shared" si="1180"/>
        <v>0</v>
      </c>
      <c r="AE1395" s="344">
        <f t="shared" si="1180"/>
        <v>0</v>
      </c>
      <c r="AF1395" s="344">
        <f t="shared" si="1180"/>
        <v>0</v>
      </c>
      <c r="AG1395" s="344">
        <f t="shared" si="1180"/>
        <v>0</v>
      </c>
      <c r="AH1395" s="344">
        <f t="shared" si="1180"/>
        <v>0</v>
      </c>
      <c r="AI1395" s="344">
        <f t="shared" si="1180"/>
        <v>0</v>
      </c>
      <c r="AJ1395" s="344">
        <f t="shared" si="1180"/>
        <v>0</v>
      </c>
      <c r="AK1395" s="344">
        <f t="shared" si="1180"/>
        <v>0</v>
      </c>
      <c r="AL1395" s="344">
        <f t="shared" si="1180"/>
        <v>0</v>
      </c>
      <c r="AM1395" s="344">
        <f t="shared" si="1180"/>
        <v>0</v>
      </c>
      <c r="AN1395" s="344">
        <f t="shared" si="1180"/>
        <v>0</v>
      </c>
      <c r="AO1395" s="344">
        <f t="shared" si="1180"/>
        <v>0</v>
      </c>
      <c r="AP1395" s="344">
        <f t="shared" si="1180"/>
        <v>0</v>
      </c>
      <c r="AQ1395" s="344">
        <f t="shared" si="1180"/>
        <v>0</v>
      </c>
      <c r="AR1395" s="344">
        <f t="shared" si="1180"/>
        <v>0</v>
      </c>
    </row>
    <row r="1396" spans="6:44" x14ac:dyDescent="0.25">
      <c r="H1396" s="17" t="str">
        <f t="shared" si="1053"/>
        <v>DIC5</v>
      </c>
      <c r="I1396" s="24"/>
      <c r="J1396" s="24"/>
      <c r="K1396" s="342"/>
      <c r="L1396" s="302" t="s">
        <v>864</v>
      </c>
      <c r="M1396" s="21">
        <f>+M1395+M1387</f>
        <v>1.901574015470157</v>
      </c>
      <c r="N1396" s="21">
        <f t="shared" ref="N1396" si="1181">+N1395+N1387</f>
        <v>1.778740979672657</v>
      </c>
      <c r="O1396" s="21">
        <f t="shared" ref="O1396" si="1182">+O1395+O1387</f>
        <v>1.6492286739476241</v>
      </c>
      <c r="P1396" s="21">
        <f t="shared" ref="P1396" si="1183">+P1395+P1387</f>
        <v>1.519716368222594</v>
      </c>
      <c r="Q1396" s="21">
        <f t="shared" ref="Q1396" si="1184">+Q1395+Q1387</f>
        <v>1.3902040624975631</v>
      </c>
      <c r="R1396" s="21">
        <f t="shared" ref="R1396" si="1185">+R1395+R1387</f>
        <v>1.2513863787553552</v>
      </c>
      <c r="S1396" s="21">
        <f t="shared" ref="S1396" si="1186">+S1395+S1387</f>
        <v>1.112568695013147</v>
      </c>
      <c r="T1396" s="21">
        <f t="shared" ref="T1396" si="1187">+T1395+T1387</f>
        <v>0.90256632318237096</v>
      </c>
      <c r="U1396" s="21">
        <f t="shared" ref="U1396" si="1188">+U1395+U1387</f>
        <v>0.72385867106116097</v>
      </c>
      <c r="V1396" s="21">
        <f t="shared" ref="V1396" si="1189">+V1395+V1387</f>
        <v>0</v>
      </c>
      <c r="W1396" s="21">
        <f t="shared" ref="W1396" si="1190">+W1395+W1387</f>
        <v>0</v>
      </c>
      <c r="X1396" s="21">
        <f t="shared" ref="X1396" si="1191">+X1395+X1387</f>
        <v>0</v>
      </c>
      <c r="Y1396" s="21">
        <f t="shared" ref="Y1396" si="1192">+Y1395+Y1387</f>
        <v>0</v>
      </c>
      <c r="Z1396" s="21">
        <f t="shared" ref="Z1396" si="1193">+Z1395+Z1387</f>
        <v>0</v>
      </c>
      <c r="AA1396" s="21">
        <f t="shared" ref="AA1396" si="1194">+AA1395+AA1387</f>
        <v>0</v>
      </c>
      <c r="AB1396" s="21">
        <f t="shared" ref="AB1396" si="1195">+AB1395+AB1387</f>
        <v>0</v>
      </c>
      <c r="AC1396" s="21">
        <f t="shared" ref="AC1396" si="1196">+AC1395+AC1387</f>
        <v>0</v>
      </c>
      <c r="AD1396" s="21">
        <f t="shared" ref="AD1396" si="1197">+AD1395+AD1387</f>
        <v>0</v>
      </c>
      <c r="AE1396" s="21">
        <f t="shared" ref="AE1396" si="1198">+AE1395+AE1387</f>
        <v>0</v>
      </c>
      <c r="AF1396" s="21">
        <f t="shared" ref="AF1396" si="1199">+AF1395+AF1387</f>
        <v>0</v>
      </c>
      <c r="AG1396" s="21">
        <f t="shared" ref="AG1396" si="1200">+AG1395+AG1387</f>
        <v>0</v>
      </c>
      <c r="AH1396" s="21">
        <f t="shared" ref="AH1396" si="1201">+AH1395+AH1387</f>
        <v>0</v>
      </c>
      <c r="AI1396" s="21">
        <f t="shared" ref="AI1396" si="1202">+AI1395+AI1387</f>
        <v>0</v>
      </c>
      <c r="AJ1396" s="21">
        <f t="shared" ref="AJ1396" si="1203">+AJ1395+AJ1387</f>
        <v>0</v>
      </c>
      <c r="AK1396" s="21">
        <f t="shared" ref="AK1396" si="1204">+AK1395+AK1387</f>
        <v>0</v>
      </c>
      <c r="AL1396" s="21">
        <f t="shared" ref="AL1396" si="1205">+AL1395+AL1387</f>
        <v>0</v>
      </c>
      <c r="AM1396" s="21">
        <f t="shared" ref="AM1396" si="1206">+AM1395+AM1387</f>
        <v>0</v>
      </c>
      <c r="AN1396" s="21">
        <f t="shared" ref="AN1396" si="1207">+AN1395+AN1387</f>
        <v>0</v>
      </c>
      <c r="AO1396" s="21">
        <f t="shared" ref="AO1396" si="1208">+AO1395+AO1387</f>
        <v>0</v>
      </c>
      <c r="AP1396" s="21">
        <f t="shared" ref="AP1396" si="1209">+AP1395+AP1387</f>
        <v>0</v>
      </c>
      <c r="AQ1396" s="21">
        <f t="shared" ref="AQ1396" si="1210">+AQ1395+AQ1387</f>
        <v>0</v>
      </c>
      <c r="AR1396" s="21">
        <f t="shared" ref="AR1396" si="1211">+AR1395+AR1387</f>
        <v>0</v>
      </c>
    </row>
    <row r="1397" spans="6:44" x14ac:dyDescent="0.25">
      <c r="L1397" s="345" t="s">
        <v>865</v>
      </c>
      <c r="M1397" s="358">
        <f>+M1381-M1396</f>
        <v>-7.3274719625260332E-15</v>
      </c>
      <c r="N1397" s="358">
        <f t="shared" ref="N1397:AR1397" si="1212">+N1381-N1396</f>
        <v>-7.3274719625260332E-15</v>
      </c>
      <c r="O1397" s="358">
        <f t="shared" si="1212"/>
        <v>-4.2188474935755949E-15</v>
      </c>
      <c r="P1397" s="358">
        <f t="shared" si="1212"/>
        <v>-3.9968028886505635E-15</v>
      </c>
      <c r="Q1397" s="358">
        <f t="shared" si="1212"/>
        <v>-2.886579864025407E-15</v>
      </c>
      <c r="R1397" s="358">
        <f t="shared" si="1212"/>
        <v>4.8849813083506888E-15</v>
      </c>
      <c r="S1397" s="358">
        <f t="shared" si="1212"/>
        <v>0</v>
      </c>
      <c r="T1397" s="358">
        <f t="shared" si="1212"/>
        <v>0</v>
      </c>
      <c r="U1397" s="358">
        <f t="shared" si="1212"/>
        <v>0</v>
      </c>
      <c r="V1397" s="358">
        <f t="shared" si="1212"/>
        <v>0</v>
      </c>
      <c r="W1397" s="358">
        <f t="shared" si="1212"/>
        <v>0</v>
      </c>
      <c r="X1397" s="358">
        <f t="shared" si="1212"/>
        <v>0</v>
      </c>
      <c r="Y1397" s="358">
        <f t="shared" si="1212"/>
        <v>0</v>
      </c>
      <c r="Z1397" s="358">
        <f t="shared" si="1212"/>
        <v>0</v>
      </c>
      <c r="AA1397" s="358">
        <f t="shared" si="1212"/>
        <v>0</v>
      </c>
      <c r="AB1397" s="358">
        <f t="shared" si="1212"/>
        <v>0</v>
      </c>
      <c r="AC1397" s="358">
        <f t="shared" si="1212"/>
        <v>0</v>
      </c>
      <c r="AD1397" s="358">
        <f t="shared" si="1212"/>
        <v>0</v>
      </c>
      <c r="AE1397" s="358">
        <f t="shared" si="1212"/>
        <v>0</v>
      </c>
      <c r="AF1397" s="358">
        <f t="shared" si="1212"/>
        <v>0</v>
      </c>
      <c r="AG1397" s="358">
        <f t="shared" si="1212"/>
        <v>0</v>
      </c>
      <c r="AH1397" s="358">
        <f t="shared" si="1212"/>
        <v>0</v>
      </c>
      <c r="AI1397" s="358">
        <f t="shared" si="1212"/>
        <v>0</v>
      </c>
      <c r="AJ1397" s="358">
        <f t="shared" si="1212"/>
        <v>0</v>
      </c>
      <c r="AK1397" s="358">
        <f t="shared" si="1212"/>
        <v>0</v>
      </c>
      <c r="AL1397" s="358">
        <f t="shared" si="1212"/>
        <v>0</v>
      </c>
      <c r="AM1397" s="358">
        <f t="shared" si="1212"/>
        <v>0</v>
      </c>
      <c r="AN1397" s="358">
        <f t="shared" si="1212"/>
        <v>0</v>
      </c>
      <c r="AO1397" s="358">
        <f t="shared" si="1212"/>
        <v>0</v>
      </c>
      <c r="AP1397" s="358">
        <f t="shared" si="1212"/>
        <v>0</v>
      </c>
      <c r="AQ1397" s="358">
        <f t="shared" si="1212"/>
        <v>0</v>
      </c>
      <c r="AR1397" s="358">
        <f t="shared" si="1212"/>
        <v>0</v>
      </c>
    </row>
    <row r="1398" spans="6:44" x14ac:dyDescent="0.25">
      <c r="L1398" s="345"/>
      <c r="M1398" s="358"/>
      <c r="N1398" s="358"/>
      <c r="O1398" s="358"/>
      <c r="P1398" s="358"/>
      <c r="Q1398" s="358"/>
      <c r="R1398" s="358"/>
      <c r="S1398" s="358"/>
      <c r="T1398" s="358"/>
      <c r="U1398" s="358"/>
      <c r="V1398" s="358"/>
      <c r="W1398" s="358"/>
      <c r="X1398" s="358"/>
      <c r="Y1398" s="358"/>
      <c r="Z1398" s="358"/>
      <c r="AA1398" s="358"/>
      <c r="AB1398" s="358"/>
      <c r="AC1398" s="358"/>
      <c r="AD1398" s="358"/>
      <c r="AE1398" s="358"/>
      <c r="AF1398" s="358"/>
      <c r="AG1398" s="358"/>
      <c r="AH1398" s="358"/>
      <c r="AI1398" s="358"/>
      <c r="AJ1398" s="358"/>
      <c r="AK1398" s="358"/>
      <c r="AL1398" s="358"/>
      <c r="AM1398" s="358"/>
      <c r="AN1398" s="358"/>
      <c r="AO1398" s="358"/>
      <c r="AP1398" s="358"/>
      <c r="AQ1398" s="358"/>
      <c r="AR1398" s="358"/>
    </row>
    <row r="1399" spans="6:44" x14ac:dyDescent="0.25">
      <c r="K1399" s="349">
        <f>+I183</f>
        <v>0.44987291090267001</v>
      </c>
      <c r="L1399" s="349" t="s">
        <v>866</v>
      </c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</row>
    <row r="1400" spans="6:44" x14ac:dyDescent="0.25">
      <c r="K1400" s="349" t="s">
        <v>868</v>
      </c>
      <c r="L1400" s="350" t="s">
        <v>867</v>
      </c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</row>
    <row r="1401" spans="6:44" x14ac:dyDescent="0.25">
      <c r="J1401">
        <v>1</v>
      </c>
      <c r="K1401" s="360" t="s">
        <v>389</v>
      </c>
      <c r="L1401" s="360" t="s">
        <v>377</v>
      </c>
    </row>
    <row r="1402" spans="6:44" x14ac:dyDescent="0.25">
      <c r="I1402" s="266"/>
    </row>
    <row r="1403" spans="6:44" s="15" customFormat="1" x14ac:dyDescent="0.25">
      <c r="F1403" s="96"/>
      <c r="H1403" s="12"/>
      <c r="I1403" s="346" t="s">
        <v>752</v>
      </c>
      <c r="J1403" s="115">
        <f>+IF(OR(K1403="OIL",K1403="OIL-eq"),$H$5,IF(K1403="GAS",$H$4,IF(K1403="GSL",$H$8,IF(K1403="DSL",$H$9,IF(K1403="KER",$H$10,IF(K1403="LPG",$H$11,IF(K1403="HFO",$H$12,IF(K1403="AVG",$H$13,IF(K1403="RFG",$H$14,IF(K1403="ELC",$H$15,$H$16))))))))))</f>
        <v>1</v>
      </c>
      <c r="K1403" s="347" t="s">
        <v>836</v>
      </c>
      <c r="L1403" s="314" t="s">
        <v>330</v>
      </c>
      <c r="M1403" s="361">
        <v>2019</v>
      </c>
      <c r="N1403" s="361">
        <v>2020</v>
      </c>
      <c r="O1403" s="361">
        <v>2021</v>
      </c>
      <c r="P1403" s="361">
        <v>2022</v>
      </c>
      <c r="Q1403" s="361">
        <v>2023</v>
      </c>
      <c r="R1403" s="361">
        <v>2024</v>
      </c>
      <c r="S1403" s="361">
        <v>2025</v>
      </c>
      <c r="T1403" s="361">
        <v>2026</v>
      </c>
      <c r="U1403" s="361">
        <v>2027</v>
      </c>
      <c r="V1403" s="361">
        <v>2028</v>
      </c>
      <c r="W1403" s="361">
        <v>2029</v>
      </c>
      <c r="X1403" s="361">
        <v>2030</v>
      </c>
      <c r="Y1403" s="361">
        <v>2031</v>
      </c>
      <c r="Z1403" s="361">
        <v>2032</v>
      </c>
      <c r="AA1403" s="361">
        <v>2033</v>
      </c>
      <c r="AB1403" s="361">
        <v>2034</v>
      </c>
      <c r="AC1403" s="361">
        <v>2035</v>
      </c>
      <c r="AD1403" s="361">
        <v>2036</v>
      </c>
      <c r="AE1403" s="361">
        <v>2037</v>
      </c>
      <c r="AF1403" s="361">
        <v>2038</v>
      </c>
      <c r="AG1403" s="361">
        <v>2039</v>
      </c>
      <c r="AH1403" s="361">
        <v>2040</v>
      </c>
      <c r="AI1403" s="361">
        <v>2041</v>
      </c>
      <c r="AJ1403" s="361">
        <v>2042</v>
      </c>
      <c r="AK1403" s="361">
        <v>2043</v>
      </c>
      <c r="AL1403" s="361">
        <v>2044</v>
      </c>
      <c r="AM1403" s="361">
        <v>2045</v>
      </c>
      <c r="AN1403" s="361">
        <v>2046</v>
      </c>
      <c r="AO1403" s="361">
        <v>2047</v>
      </c>
      <c r="AP1403" s="361">
        <v>2048</v>
      </c>
      <c r="AQ1403" s="361">
        <v>2049</v>
      </c>
      <c r="AR1403" s="361">
        <v>2050</v>
      </c>
    </row>
    <row r="1404" spans="6:44" x14ac:dyDescent="0.25">
      <c r="H1404" s="17" t="str">
        <f t="shared" ref="H1404:H1425" si="1213">+$B$1</f>
        <v>DIC5</v>
      </c>
      <c r="I1404" s="24"/>
      <c r="J1404" s="24" t="s">
        <v>76</v>
      </c>
      <c r="K1404" s="359" t="s">
        <v>175</v>
      </c>
      <c r="L1404" s="230" t="s">
        <v>829</v>
      </c>
      <c r="M1404" s="22">
        <f>+SUMIFS(Resultados_Dic3!H$3:H$99980,Resultados_Dic3!$F$3:$F$99980,Produccion_UO!$K1404,Resultados_Dic3!$D$3:$D$99980,Produccion_UO!$L$1221,Resultados_Dic3!$E$3:$E$99980,Produccion_UO!$J1404,Resultados_Dic3!$A$3:$A$99980,Produccion_UO!$H1404)*$J$1223</f>
        <v>0.318589479957195</v>
      </c>
      <c r="N1404" s="22">
        <f>+SUMIFS(Resultados_Dic3!I$3:I$99980,Resultados_Dic3!$F$3:$F$99980,Produccion_UO!$K1404,Resultados_Dic3!$D$3:$D$99980,Produccion_UO!$L$1221,Resultados_Dic3!$E$3:$E$99980,Produccion_UO!$J1404,Resultados_Dic3!$A$3:$A$99980,Produccion_UO!$H1404)*$J$1223</f>
        <v>0.296953402346739</v>
      </c>
      <c r="O1404" s="22">
        <f>+SUMIFS(Resultados_Dic3!J$3:J$99980,Resultados_Dic3!$F$3:$F$99980,Produccion_UO!$K1404,Resultados_Dic3!$D$3:$D$99980,Produccion_UO!$L$1221,Resultados_Dic3!$E$3:$E$99980,Produccion_UO!$J1404,Resultados_Dic3!$A$3:$A$99980,Produccion_UO!$H1404)*$J$1223</f>
        <v>0.283292817920135</v>
      </c>
      <c r="P1404" s="22">
        <f>+SUMIFS(Resultados_Dic3!K$3:K$99980,Resultados_Dic3!$F$3:$F$99980,Produccion_UO!$K1404,Resultados_Dic3!$D$3:$D$99980,Produccion_UO!$L$1221,Resultados_Dic3!$E$3:$E$99980,Produccion_UO!$J1404,Resultados_Dic3!$A$3:$A$99980,Produccion_UO!$H1404)*$J$1223</f>
        <v>0.26963223349353199</v>
      </c>
      <c r="Q1404" s="22">
        <f>+SUMIFS(Resultados_Dic3!L$3:L$99980,Resultados_Dic3!$F$3:$F$99980,Produccion_UO!$K1404,Resultados_Dic3!$D$3:$D$99980,Produccion_UO!$L$1221,Resultados_Dic3!$E$3:$E$99980,Produccion_UO!$J1404,Resultados_Dic3!$A$3:$A$99980,Produccion_UO!$H1404)*$J$1223</f>
        <v>0.25597164906692799</v>
      </c>
      <c r="R1404" s="22">
        <f>+SUMIFS(Resultados_Dic3!M$3:M$99980,Resultados_Dic3!$F$3:$F$99980,Produccion_UO!$K1404,Resultados_Dic3!$D$3:$D$99980,Produccion_UO!$L$1221,Resultados_Dic3!$E$3:$E$99980,Produccion_UO!$J1404,Resultados_Dic3!$A$3:$A$99980,Produccion_UO!$H1404)*$J$1223</f>
        <v>0.236134225503042</v>
      </c>
      <c r="S1404" s="22">
        <f>+SUMIFS(Resultados_Dic3!N$3:N$99980,Resultados_Dic3!$F$3:$F$99980,Produccion_UO!$K1404,Resultados_Dic3!$D$3:$D$99980,Produccion_UO!$L$1221,Resultados_Dic3!$E$3:$E$99980,Produccion_UO!$J1404,Resultados_Dic3!$A$3:$A$99980,Produccion_UO!$H1404)*$J$1223</f>
        <v>0.21629680193915601</v>
      </c>
      <c r="T1404" s="22">
        <f>+SUMIFS(Resultados_Dic3!O$3:O$99980,Resultados_Dic3!$F$3:$F$99980,Produccion_UO!$K1404,Resultados_Dic3!$D$3:$D$99980,Produccion_UO!$L$1221,Resultados_Dic3!$E$3:$E$99980,Produccion_UO!$J1404,Resultados_Dic3!$A$3:$A$99980,Produccion_UO!$H1404)*$J$1223</f>
        <v>0.19977716479403901</v>
      </c>
      <c r="U1404" s="22">
        <f>+SUMIFS(Resultados_Dic3!P$3:P$99980,Resultados_Dic3!$F$3:$F$99980,Produccion_UO!$K1404,Resultados_Dic3!$D$3:$D$99980,Produccion_UO!$L$1221,Resultados_Dic3!$E$3:$E$99980,Produccion_UO!$J1404,Resultados_Dic3!$A$3:$A$99980,Produccion_UO!$H1404)*$J$1223</f>
        <v>0.183257527648921</v>
      </c>
      <c r="V1404" s="22">
        <f>+SUMIFS(Resultados_Dic3!Q$3:Q$99980,Resultados_Dic3!$F$3:$F$99980,Produccion_UO!$K1404,Resultados_Dic3!$D$3:$D$99980,Produccion_UO!$L$1221,Resultados_Dic3!$E$3:$E$99980,Produccion_UO!$J1404,Resultados_Dic3!$A$3:$A$99980,Produccion_UO!$H1404)*$J$1223</f>
        <v>0.167503426976436</v>
      </c>
      <c r="W1404" s="22">
        <f>+SUMIFS(Resultados_Dic3!R$3:R$99980,Resultados_Dic3!$F$3:$F$99980,Produccion_UO!$K1404,Resultados_Dic3!$D$3:$D$99980,Produccion_UO!$L$1221,Resultados_Dic3!$E$3:$E$99980,Produccion_UO!$J1404,Resultados_Dic3!$A$3:$A$99980,Produccion_UO!$H1404)*$J$1223</f>
        <v>0.15174932630395199</v>
      </c>
      <c r="X1404" s="22">
        <f>+SUMIFS(Resultados_Dic3!S$3:S$99980,Resultados_Dic3!$F$3:$F$99980,Produccion_UO!$K1404,Resultados_Dic3!$D$3:$D$99980,Produccion_UO!$L$1221,Resultados_Dic3!$E$3:$E$99980,Produccion_UO!$J1404,Resultados_Dic3!$A$3:$A$99980,Produccion_UO!$H1404)*$J$1223</f>
        <v>0.13599522563146799</v>
      </c>
      <c r="Y1404" s="22">
        <f>+SUMIFS(Resultados_Dic3!T$3:T$99980,Resultados_Dic3!$F$3:$F$99980,Produccion_UO!$K1404,Resultados_Dic3!$D$3:$D$99980,Produccion_UO!$L$1221,Resultados_Dic3!$E$3:$E$99980,Produccion_UO!$J1404,Resultados_Dic3!$A$3:$A$99980,Produccion_UO!$H1404)*$J$1223</f>
        <v>0.12784198482983</v>
      </c>
      <c r="Z1404" s="22">
        <f>+SUMIFS(Resultados_Dic3!U$3:U$99980,Resultados_Dic3!$F$3:$F$99980,Produccion_UO!$K1404,Resultados_Dic3!$D$3:$D$99980,Produccion_UO!$L$1221,Resultados_Dic3!$E$3:$E$99980,Produccion_UO!$J1404,Resultados_Dic3!$A$3:$A$99980,Produccion_UO!$H1404)*$J$1223</f>
        <v>0.119688744028192</v>
      </c>
      <c r="AA1404" s="22">
        <f>+SUMIFS(Resultados_Dic3!V$3:V$99980,Resultados_Dic3!$F$3:$F$99980,Produccion_UO!$K1404,Resultados_Dic3!$D$3:$D$99980,Produccion_UO!$L$1221,Resultados_Dic3!$E$3:$E$99980,Produccion_UO!$J1404,Resultados_Dic3!$A$3:$A$99980,Produccion_UO!$H1404)*$J$1223</f>
        <v>3.5538981795108102E-2</v>
      </c>
      <c r="AB1404" s="22">
        <f>+SUMIFS(Resultados_Dic3!W$3:W$99980,Resultados_Dic3!$F$3:$F$99980,Produccion_UO!$K1404,Resultados_Dic3!$D$3:$D$99980,Produccion_UO!$L$1221,Resultados_Dic3!$E$3:$E$99980,Produccion_UO!$J1404,Resultados_Dic3!$A$3:$A$99980,Produccion_UO!$H1404)*$J$1223</f>
        <v>0</v>
      </c>
      <c r="AC1404" s="22">
        <f>+SUMIFS(Resultados_Dic3!X$3:X$99980,Resultados_Dic3!$F$3:$F$99980,Produccion_UO!$K1404,Resultados_Dic3!$D$3:$D$99980,Produccion_UO!$L$1221,Resultados_Dic3!$E$3:$E$99980,Produccion_UO!$J1404,Resultados_Dic3!$A$3:$A$99980,Produccion_UO!$H1404)*$J$1223</f>
        <v>0</v>
      </c>
      <c r="AD1404" s="22">
        <f>+SUMIFS(Resultados_Dic3!Y$3:Y$99980,Resultados_Dic3!$F$3:$F$99980,Produccion_UO!$K1404,Resultados_Dic3!$D$3:$D$99980,Produccion_UO!$L$1221,Resultados_Dic3!$E$3:$E$99980,Produccion_UO!$J1404,Resultados_Dic3!$A$3:$A$99980,Produccion_UO!$H1404)*$J$1223</f>
        <v>0</v>
      </c>
      <c r="AE1404" s="22">
        <f>+SUMIFS(Resultados_Dic3!Z$3:Z$99980,Resultados_Dic3!$F$3:$F$99980,Produccion_UO!$K1404,Resultados_Dic3!$D$3:$D$99980,Produccion_UO!$L$1221,Resultados_Dic3!$E$3:$E$99980,Produccion_UO!$J1404,Resultados_Dic3!$A$3:$A$99980,Produccion_UO!$H1404)*$J$1223</f>
        <v>0</v>
      </c>
      <c r="AF1404" s="22">
        <f>+SUMIFS(Resultados_Dic3!AA$3:AA$99980,Resultados_Dic3!$F$3:$F$99980,Produccion_UO!$K1404,Resultados_Dic3!$D$3:$D$99980,Produccion_UO!$L$1221,Resultados_Dic3!$E$3:$E$99980,Produccion_UO!$J1404,Resultados_Dic3!$A$3:$A$99980,Produccion_UO!$H1404)*$J$1223</f>
        <v>0</v>
      </c>
      <c r="AG1404" s="22">
        <f>+SUMIFS(Resultados_Dic3!AB$3:AB$99980,Resultados_Dic3!$F$3:$F$99980,Produccion_UO!$K1404,Resultados_Dic3!$D$3:$D$99980,Produccion_UO!$L$1221,Resultados_Dic3!$E$3:$E$99980,Produccion_UO!$J1404,Resultados_Dic3!$A$3:$A$99980,Produccion_UO!$H1404)*$J$1223</f>
        <v>0</v>
      </c>
      <c r="AH1404" s="22">
        <f>+SUMIFS(Resultados_Dic3!AC$3:AC$99980,Resultados_Dic3!$F$3:$F$99980,Produccion_UO!$K1404,Resultados_Dic3!$D$3:$D$99980,Produccion_UO!$L$1221,Resultados_Dic3!$E$3:$E$99980,Produccion_UO!$J1404,Resultados_Dic3!$A$3:$A$99980,Produccion_UO!$H1404)*$J$1223</f>
        <v>0</v>
      </c>
      <c r="AI1404" s="22">
        <f>+SUMIFS(Resultados_Dic3!AD$3:AD$99980,Resultados_Dic3!$F$3:$F$99980,Produccion_UO!$K1404,Resultados_Dic3!$D$3:$D$99980,Produccion_UO!$L$1221,Resultados_Dic3!$E$3:$E$99980,Produccion_UO!$J1404,Resultados_Dic3!$A$3:$A$99980,Produccion_UO!$H1404)*$J$1223</f>
        <v>0</v>
      </c>
      <c r="AJ1404" s="22">
        <f>+SUMIFS(Resultados_Dic3!AE$3:AE$99980,Resultados_Dic3!$F$3:$F$99980,Produccion_UO!$K1404,Resultados_Dic3!$D$3:$D$99980,Produccion_UO!$L$1221,Resultados_Dic3!$E$3:$E$99980,Produccion_UO!$J1404,Resultados_Dic3!$A$3:$A$99980,Produccion_UO!$H1404)*$J$1223</f>
        <v>0</v>
      </c>
      <c r="AK1404" s="22">
        <f>+SUMIFS(Resultados_Dic3!AF$3:AF$99980,Resultados_Dic3!$F$3:$F$99980,Produccion_UO!$K1404,Resultados_Dic3!$D$3:$D$99980,Produccion_UO!$L$1221,Resultados_Dic3!$E$3:$E$99980,Produccion_UO!$J1404,Resultados_Dic3!$A$3:$A$99980,Produccion_UO!$H1404)*$J$1223</f>
        <v>0</v>
      </c>
      <c r="AL1404" s="22">
        <f>+SUMIFS(Resultados_Dic3!AG$3:AG$99980,Resultados_Dic3!$F$3:$F$99980,Produccion_UO!$K1404,Resultados_Dic3!$D$3:$D$99980,Produccion_UO!$L$1221,Resultados_Dic3!$E$3:$E$99980,Produccion_UO!$J1404,Resultados_Dic3!$A$3:$A$99980,Produccion_UO!$H1404)*$J$1223</f>
        <v>0</v>
      </c>
      <c r="AM1404" s="22">
        <f>+SUMIFS(Resultados_Dic3!AH$3:AH$99980,Resultados_Dic3!$F$3:$F$99980,Produccion_UO!$K1404,Resultados_Dic3!$D$3:$D$99980,Produccion_UO!$L$1221,Resultados_Dic3!$E$3:$E$99980,Produccion_UO!$J1404,Resultados_Dic3!$A$3:$A$99980,Produccion_UO!$H1404)*$J$1223</f>
        <v>0</v>
      </c>
      <c r="AN1404" s="22">
        <f>+SUMIFS(Resultados_Dic3!AI$3:AI$99980,Resultados_Dic3!$F$3:$F$99980,Produccion_UO!$K1404,Resultados_Dic3!$D$3:$D$99980,Produccion_UO!$L$1221,Resultados_Dic3!$E$3:$E$99980,Produccion_UO!$J1404,Resultados_Dic3!$A$3:$A$99980,Produccion_UO!$H1404)*$J$1223</f>
        <v>0</v>
      </c>
      <c r="AO1404" s="22">
        <f>+SUMIFS(Resultados_Dic3!AJ$3:AJ$99980,Resultados_Dic3!$F$3:$F$99980,Produccion_UO!$K1404,Resultados_Dic3!$D$3:$D$99980,Produccion_UO!$L$1221,Resultados_Dic3!$E$3:$E$99980,Produccion_UO!$J1404,Resultados_Dic3!$A$3:$A$99980,Produccion_UO!$H1404)*$J$1223</f>
        <v>0</v>
      </c>
      <c r="AP1404" s="22">
        <f>+SUMIFS(Resultados_Dic3!AK$3:AK$99980,Resultados_Dic3!$F$3:$F$99980,Produccion_UO!$K1404,Resultados_Dic3!$D$3:$D$99980,Produccion_UO!$L$1221,Resultados_Dic3!$E$3:$E$99980,Produccion_UO!$J1404,Resultados_Dic3!$A$3:$A$99980,Produccion_UO!$H1404)*$J$1223</f>
        <v>0</v>
      </c>
      <c r="AQ1404" s="22">
        <f>+SUMIFS(Resultados_Dic3!AL$3:AL$99980,Resultados_Dic3!$F$3:$F$99980,Produccion_UO!$K1404,Resultados_Dic3!$D$3:$D$99980,Produccion_UO!$L$1221,Resultados_Dic3!$E$3:$E$99980,Produccion_UO!$J1404,Resultados_Dic3!$A$3:$A$99980,Produccion_UO!$H1404)*$J$1223</f>
        <v>0</v>
      </c>
      <c r="AR1404" s="22">
        <f>+SUMIFS(Resultados_Dic3!AM$3:AM$99980,Resultados_Dic3!$F$3:$F$99980,Produccion_UO!$K1404,Resultados_Dic3!$D$3:$D$99980,Produccion_UO!$L$1221,Resultados_Dic3!$E$3:$E$99980,Produccion_UO!$J1404,Resultados_Dic3!$A$3:$A$99980,Produccion_UO!$H1404)*$J$1223</f>
        <v>0</v>
      </c>
    </row>
    <row r="1405" spans="6:44" x14ac:dyDescent="0.25">
      <c r="H1405" s="17" t="str">
        <f t="shared" si="1213"/>
        <v>DIC5</v>
      </c>
      <c r="I1405" s="24"/>
      <c r="J1405" s="24"/>
      <c r="K1405" s="359"/>
      <c r="L1405" s="230" t="s">
        <v>857</v>
      </c>
      <c r="M1405" s="22">
        <f>+(M1406+M1408+M1409+M1407)</f>
        <v>5.5475860608000013E-2</v>
      </c>
      <c r="N1405" s="22">
        <f t="shared" ref="N1405:AR1405" si="1214">+(N1406+N1408+N1409+N1407)</f>
        <v>5.5475860607999958E-2</v>
      </c>
      <c r="O1405" s="22">
        <f t="shared" si="1214"/>
        <v>5.5475860607999958E-2</v>
      </c>
      <c r="P1405" s="22">
        <f t="shared" si="1214"/>
        <v>5.5475860607999972E-2</v>
      </c>
      <c r="Q1405" s="22">
        <f t="shared" si="1214"/>
        <v>5.5475860607999979E-2</v>
      </c>
      <c r="R1405" s="22">
        <f t="shared" si="1214"/>
        <v>5.4610921820838702E-2</v>
      </c>
      <c r="S1405" s="22">
        <f t="shared" si="1214"/>
        <v>4.9927064911256501E-2</v>
      </c>
      <c r="T1405" s="22">
        <f t="shared" si="1214"/>
        <v>1.10951721216E-2</v>
      </c>
      <c r="U1405" s="22">
        <f t="shared" si="1214"/>
        <v>1.10951721216E-2</v>
      </c>
      <c r="V1405" s="22">
        <f t="shared" si="1214"/>
        <v>1.10951721216E-2</v>
      </c>
      <c r="W1405" s="22">
        <f t="shared" si="1214"/>
        <v>1.10951721216E-2</v>
      </c>
      <c r="X1405" s="22">
        <f t="shared" si="1214"/>
        <v>1.10951721216E-2</v>
      </c>
      <c r="Y1405" s="22">
        <f t="shared" si="1214"/>
        <v>1.10951721216E-2</v>
      </c>
      <c r="Z1405" s="22">
        <f t="shared" si="1214"/>
        <v>1.10951721216E-2</v>
      </c>
      <c r="AA1405" s="22">
        <f t="shared" si="1214"/>
        <v>8.4302838624475095E-3</v>
      </c>
      <c r="AB1405" s="22">
        <f t="shared" si="1214"/>
        <v>0</v>
      </c>
      <c r="AC1405" s="22">
        <f t="shared" si="1214"/>
        <v>0</v>
      </c>
      <c r="AD1405" s="22">
        <f t="shared" si="1214"/>
        <v>0</v>
      </c>
      <c r="AE1405" s="22">
        <f t="shared" si="1214"/>
        <v>0</v>
      </c>
      <c r="AF1405" s="22">
        <f t="shared" si="1214"/>
        <v>0</v>
      </c>
      <c r="AG1405" s="22">
        <f t="shared" si="1214"/>
        <v>0</v>
      </c>
      <c r="AH1405" s="22">
        <f t="shared" si="1214"/>
        <v>0</v>
      </c>
      <c r="AI1405" s="22">
        <f t="shared" si="1214"/>
        <v>0</v>
      </c>
      <c r="AJ1405" s="22">
        <f t="shared" si="1214"/>
        <v>0</v>
      </c>
      <c r="AK1405" s="22">
        <f t="shared" si="1214"/>
        <v>0</v>
      </c>
      <c r="AL1405" s="22">
        <f t="shared" si="1214"/>
        <v>0</v>
      </c>
      <c r="AM1405" s="22">
        <f t="shared" si="1214"/>
        <v>0</v>
      </c>
      <c r="AN1405" s="22">
        <f t="shared" si="1214"/>
        <v>0</v>
      </c>
      <c r="AO1405" s="22">
        <f t="shared" si="1214"/>
        <v>0</v>
      </c>
      <c r="AP1405" s="22">
        <f t="shared" si="1214"/>
        <v>0</v>
      </c>
      <c r="AQ1405" s="22">
        <f t="shared" si="1214"/>
        <v>0</v>
      </c>
      <c r="AR1405" s="22">
        <f t="shared" si="1214"/>
        <v>0</v>
      </c>
    </row>
    <row r="1406" spans="6:44" x14ac:dyDescent="0.25">
      <c r="H1406" s="17" t="str">
        <f t="shared" si="1213"/>
        <v>DIC5</v>
      </c>
      <c r="I1406" s="24"/>
      <c r="J1406" s="24" t="s">
        <v>82</v>
      </c>
      <c r="K1406" s="359" t="s">
        <v>228</v>
      </c>
      <c r="L1406" s="341" t="s">
        <v>874</v>
      </c>
      <c r="M1406" s="22">
        <f>+SUMIFS(Resultados_Dic3!H$3:H$99980,Resultados_Dic3!$F$3:$F$99980,Produccion_UO!$K1406,Resultados_Dic3!$D$3:$D$99980,Produccion_UO!$L$1221,Resultados_Dic3!$E$3:$E$99980,Produccion_UO!$J1406,Resultados_Dic3!$A$3:$A$99980,Produccion_UO!$H1406)*$J$1223</f>
        <v>3.8115701757991099E-3</v>
      </c>
      <c r="N1406" s="22">
        <f>+SUMIFS(Resultados_Dic3!I$3:I$99980,Resultados_Dic3!$F$3:$F$99980,Produccion_UO!$K1406,Resultados_Dic3!$D$3:$D$99980,Produccion_UO!$L$1221,Resultados_Dic3!$E$3:$E$99980,Produccion_UO!$J1406,Resultados_Dic3!$A$3:$A$99980,Produccion_UO!$H1406)*$J$1223</f>
        <v>2.8542291728324599E-3</v>
      </c>
      <c r="O1406" s="22">
        <f>+SUMIFS(Resultados_Dic3!J$3:J$99980,Resultados_Dic3!$F$3:$F$99980,Produccion_UO!$K1406,Resultados_Dic3!$D$3:$D$99980,Produccion_UO!$L$1221,Resultados_Dic3!$E$3:$E$99980,Produccion_UO!$J1406,Resultados_Dic3!$A$3:$A$99980,Produccion_UO!$H1406)*$J$1223</f>
        <v>2.2497833101611602E-3</v>
      </c>
      <c r="P1406" s="22">
        <f>+SUMIFS(Resultados_Dic3!K$3:K$99980,Resultados_Dic3!$F$3:$F$99980,Produccion_UO!$K1406,Resultados_Dic3!$D$3:$D$99980,Produccion_UO!$L$1221,Resultados_Dic3!$E$3:$E$99980,Produccion_UO!$J1406,Resultados_Dic3!$A$3:$A$99980,Produccion_UO!$H1406)*$J$1223</f>
        <v>1.64533744748987E-3</v>
      </c>
      <c r="Q1406" s="22">
        <f>+SUMIFS(Resultados_Dic3!L$3:L$99980,Resultados_Dic3!$F$3:$F$99980,Produccion_UO!$K1406,Resultados_Dic3!$D$3:$D$99980,Produccion_UO!$L$1221,Resultados_Dic3!$E$3:$E$99980,Produccion_UO!$J1406,Resultados_Dic3!$A$3:$A$99980,Produccion_UO!$H1406)*$J$1223</f>
        <v>1.04089158481858E-3</v>
      </c>
      <c r="R1406" s="22">
        <f>+SUMIFS(Resultados_Dic3!M$3:M$99980,Resultados_Dic3!$F$3:$F$99980,Produccion_UO!$K1406,Resultados_Dic3!$D$3:$D$99980,Produccion_UO!$L$1221,Resultados_Dic3!$E$3:$E$99980,Produccion_UO!$J1406,Resultados_Dic3!$A$3:$A$99980,Produccion_UO!$H1406)*$J$1223</f>
        <v>1.6313641528880801E-4</v>
      </c>
      <c r="S1406" s="22">
        <f>+SUMIFS(Resultados_Dic3!N$3:N$99980,Resultados_Dic3!$F$3:$F$99980,Produccion_UO!$K1406,Resultados_Dic3!$D$3:$D$99980,Produccion_UO!$L$1221,Resultados_Dic3!$E$3:$E$99980,Produccion_UO!$J1406,Resultados_Dic3!$A$3:$A$99980,Produccion_UO!$H1406)*$J$1223</f>
        <v>0</v>
      </c>
      <c r="T1406" s="22">
        <f>+SUMIFS(Resultados_Dic3!O$3:O$99980,Resultados_Dic3!$F$3:$F$99980,Produccion_UO!$K1406,Resultados_Dic3!$D$3:$D$99980,Produccion_UO!$L$1221,Resultados_Dic3!$E$3:$E$99980,Produccion_UO!$J1406,Resultados_Dic3!$A$3:$A$99980,Produccion_UO!$H1406)*$J$1223</f>
        <v>0</v>
      </c>
      <c r="U1406" s="22">
        <f>+SUMIFS(Resultados_Dic3!P$3:P$99980,Resultados_Dic3!$F$3:$F$99980,Produccion_UO!$K1406,Resultados_Dic3!$D$3:$D$99980,Produccion_UO!$L$1221,Resultados_Dic3!$E$3:$E$99980,Produccion_UO!$J1406,Resultados_Dic3!$A$3:$A$99980,Produccion_UO!$H1406)*$J$1223</f>
        <v>0</v>
      </c>
      <c r="V1406" s="22">
        <f>+SUMIFS(Resultados_Dic3!Q$3:Q$99980,Resultados_Dic3!$F$3:$F$99980,Produccion_UO!$K1406,Resultados_Dic3!$D$3:$D$99980,Produccion_UO!$L$1221,Resultados_Dic3!$E$3:$E$99980,Produccion_UO!$J1406,Resultados_Dic3!$A$3:$A$99980,Produccion_UO!$H1406)*$J$1223</f>
        <v>0</v>
      </c>
      <c r="W1406" s="22">
        <f>+SUMIFS(Resultados_Dic3!R$3:R$99980,Resultados_Dic3!$F$3:$F$99980,Produccion_UO!$K1406,Resultados_Dic3!$D$3:$D$99980,Produccion_UO!$L$1221,Resultados_Dic3!$E$3:$E$99980,Produccion_UO!$J1406,Resultados_Dic3!$A$3:$A$99980,Produccion_UO!$H1406)*$J$1223</f>
        <v>0</v>
      </c>
      <c r="X1406" s="22">
        <f>+SUMIFS(Resultados_Dic3!S$3:S$99980,Resultados_Dic3!$F$3:$F$99980,Produccion_UO!$K1406,Resultados_Dic3!$D$3:$D$99980,Produccion_UO!$L$1221,Resultados_Dic3!$E$3:$E$99980,Produccion_UO!$J1406,Resultados_Dic3!$A$3:$A$99980,Produccion_UO!$H1406)*$J$1223</f>
        <v>0</v>
      </c>
      <c r="Y1406" s="22">
        <f>+SUMIFS(Resultados_Dic3!T$3:T$99980,Resultados_Dic3!$F$3:$F$99980,Produccion_UO!$K1406,Resultados_Dic3!$D$3:$D$99980,Produccion_UO!$L$1221,Resultados_Dic3!$E$3:$E$99980,Produccion_UO!$J1406,Resultados_Dic3!$A$3:$A$99980,Produccion_UO!$H1406)*$J$1223</f>
        <v>0</v>
      </c>
      <c r="Z1406" s="22">
        <f>+SUMIFS(Resultados_Dic3!U$3:U$99980,Resultados_Dic3!$F$3:$F$99980,Produccion_UO!$K1406,Resultados_Dic3!$D$3:$D$99980,Produccion_UO!$L$1221,Resultados_Dic3!$E$3:$E$99980,Produccion_UO!$J1406,Resultados_Dic3!$A$3:$A$99980,Produccion_UO!$H1406)*$J$1223</f>
        <v>0</v>
      </c>
      <c r="AA1406" s="22">
        <f>+SUMIFS(Resultados_Dic3!V$3:V$99980,Resultados_Dic3!$F$3:$F$99980,Produccion_UO!$K1406,Resultados_Dic3!$D$3:$D$99980,Produccion_UO!$L$1221,Resultados_Dic3!$E$3:$E$99980,Produccion_UO!$J1406,Resultados_Dic3!$A$3:$A$99980,Produccion_UO!$H1406)*$J$1223</f>
        <v>0</v>
      </c>
      <c r="AB1406" s="22">
        <f>+SUMIFS(Resultados_Dic3!W$3:W$99980,Resultados_Dic3!$F$3:$F$99980,Produccion_UO!$K1406,Resultados_Dic3!$D$3:$D$99980,Produccion_UO!$L$1221,Resultados_Dic3!$E$3:$E$99980,Produccion_UO!$J1406,Resultados_Dic3!$A$3:$A$99980,Produccion_UO!$H1406)*$J$1223</f>
        <v>0</v>
      </c>
      <c r="AC1406" s="22">
        <f>+SUMIFS(Resultados_Dic3!X$3:X$99980,Resultados_Dic3!$F$3:$F$99980,Produccion_UO!$K1406,Resultados_Dic3!$D$3:$D$99980,Produccion_UO!$L$1221,Resultados_Dic3!$E$3:$E$99980,Produccion_UO!$J1406,Resultados_Dic3!$A$3:$A$99980,Produccion_UO!$H1406)*$J$1223</f>
        <v>0</v>
      </c>
      <c r="AD1406" s="22">
        <f>+SUMIFS(Resultados_Dic3!Y$3:Y$99980,Resultados_Dic3!$F$3:$F$99980,Produccion_UO!$K1406,Resultados_Dic3!$D$3:$D$99980,Produccion_UO!$L$1221,Resultados_Dic3!$E$3:$E$99980,Produccion_UO!$J1406,Resultados_Dic3!$A$3:$A$99980,Produccion_UO!$H1406)*$J$1223</f>
        <v>0</v>
      </c>
      <c r="AE1406" s="22">
        <f>+SUMIFS(Resultados_Dic3!Z$3:Z$99980,Resultados_Dic3!$F$3:$F$99980,Produccion_UO!$K1406,Resultados_Dic3!$D$3:$D$99980,Produccion_UO!$L$1221,Resultados_Dic3!$E$3:$E$99980,Produccion_UO!$J1406,Resultados_Dic3!$A$3:$A$99980,Produccion_UO!$H1406)*$J$1223</f>
        <v>0</v>
      </c>
      <c r="AF1406" s="22">
        <f>+SUMIFS(Resultados_Dic3!AA$3:AA$99980,Resultados_Dic3!$F$3:$F$99980,Produccion_UO!$K1406,Resultados_Dic3!$D$3:$D$99980,Produccion_UO!$L$1221,Resultados_Dic3!$E$3:$E$99980,Produccion_UO!$J1406,Resultados_Dic3!$A$3:$A$99980,Produccion_UO!$H1406)*$J$1223</f>
        <v>0</v>
      </c>
      <c r="AG1406" s="22">
        <f>+SUMIFS(Resultados_Dic3!AB$3:AB$99980,Resultados_Dic3!$F$3:$F$99980,Produccion_UO!$K1406,Resultados_Dic3!$D$3:$D$99980,Produccion_UO!$L$1221,Resultados_Dic3!$E$3:$E$99980,Produccion_UO!$J1406,Resultados_Dic3!$A$3:$A$99980,Produccion_UO!$H1406)*$J$1223</f>
        <v>0</v>
      </c>
      <c r="AH1406" s="22">
        <f>+SUMIFS(Resultados_Dic3!AC$3:AC$99980,Resultados_Dic3!$F$3:$F$99980,Produccion_UO!$K1406,Resultados_Dic3!$D$3:$D$99980,Produccion_UO!$L$1221,Resultados_Dic3!$E$3:$E$99980,Produccion_UO!$J1406,Resultados_Dic3!$A$3:$A$99980,Produccion_UO!$H1406)*$J$1223</f>
        <v>0</v>
      </c>
      <c r="AI1406" s="22">
        <f>+SUMIFS(Resultados_Dic3!AD$3:AD$99980,Resultados_Dic3!$F$3:$F$99980,Produccion_UO!$K1406,Resultados_Dic3!$D$3:$D$99980,Produccion_UO!$L$1221,Resultados_Dic3!$E$3:$E$99980,Produccion_UO!$J1406,Resultados_Dic3!$A$3:$A$99980,Produccion_UO!$H1406)*$J$1223</f>
        <v>0</v>
      </c>
      <c r="AJ1406" s="22">
        <f>+SUMIFS(Resultados_Dic3!AE$3:AE$99980,Resultados_Dic3!$F$3:$F$99980,Produccion_UO!$K1406,Resultados_Dic3!$D$3:$D$99980,Produccion_UO!$L$1221,Resultados_Dic3!$E$3:$E$99980,Produccion_UO!$J1406,Resultados_Dic3!$A$3:$A$99980,Produccion_UO!$H1406)*$J$1223</f>
        <v>0</v>
      </c>
      <c r="AK1406" s="22">
        <f>+SUMIFS(Resultados_Dic3!AF$3:AF$99980,Resultados_Dic3!$F$3:$F$99980,Produccion_UO!$K1406,Resultados_Dic3!$D$3:$D$99980,Produccion_UO!$L$1221,Resultados_Dic3!$E$3:$E$99980,Produccion_UO!$J1406,Resultados_Dic3!$A$3:$A$99980,Produccion_UO!$H1406)*$J$1223</f>
        <v>0</v>
      </c>
      <c r="AL1406" s="22">
        <f>+SUMIFS(Resultados_Dic3!AG$3:AG$99980,Resultados_Dic3!$F$3:$F$99980,Produccion_UO!$K1406,Resultados_Dic3!$D$3:$D$99980,Produccion_UO!$L$1221,Resultados_Dic3!$E$3:$E$99980,Produccion_UO!$J1406,Resultados_Dic3!$A$3:$A$99980,Produccion_UO!$H1406)*$J$1223</f>
        <v>0</v>
      </c>
      <c r="AM1406" s="22">
        <f>+SUMIFS(Resultados_Dic3!AH$3:AH$99980,Resultados_Dic3!$F$3:$F$99980,Produccion_UO!$K1406,Resultados_Dic3!$D$3:$D$99980,Produccion_UO!$L$1221,Resultados_Dic3!$E$3:$E$99980,Produccion_UO!$J1406,Resultados_Dic3!$A$3:$A$99980,Produccion_UO!$H1406)*$J$1223</f>
        <v>0</v>
      </c>
      <c r="AN1406" s="22">
        <f>+SUMIFS(Resultados_Dic3!AI$3:AI$99980,Resultados_Dic3!$F$3:$F$99980,Produccion_UO!$K1406,Resultados_Dic3!$D$3:$D$99980,Produccion_UO!$L$1221,Resultados_Dic3!$E$3:$E$99980,Produccion_UO!$J1406,Resultados_Dic3!$A$3:$A$99980,Produccion_UO!$H1406)*$J$1223</f>
        <v>0</v>
      </c>
      <c r="AO1406" s="22">
        <f>+SUMIFS(Resultados_Dic3!AJ$3:AJ$99980,Resultados_Dic3!$F$3:$F$99980,Produccion_UO!$K1406,Resultados_Dic3!$D$3:$D$99980,Produccion_UO!$L$1221,Resultados_Dic3!$E$3:$E$99980,Produccion_UO!$J1406,Resultados_Dic3!$A$3:$A$99980,Produccion_UO!$H1406)*$J$1223</f>
        <v>0</v>
      </c>
      <c r="AP1406" s="22">
        <f>+SUMIFS(Resultados_Dic3!AK$3:AK$99980,Resultados_Dic3!$F$3:$F$99980,Produccion_UO!$K1406,Resultados_Dic3!$D$3:$D$99980,Produccion_UO!$L$1221,Resultados_Dic3!$E$3:$E$99980,Produccion_UO!$J1406,Resultados_Dic3!$A$3:$A$99980,Produccion_UO!$H1406)*$J$1223</f>
        <v>0</v>
      </c>
      <c r="AQ1406" s="22">
        <f>+SUMIFS(Resultados_Dic3!AL$3:AL$99980,Resultados_Dic3!$F$3:$F$99980,Produccion_UO!$K1406,Resultados_Dic3!$D$3:$D$99980,Produccion_UO!$L$1221,Resultados_Dic3!$E$3:$E$99980,Produccion_UO!$J1406,Resultados_Dic3!$A$3:$A$99980,Produccion_UO!$H1406)*$J$1223</f>
        <v>0</v>
      </c>
      <c r="AR1406" s="22">
        <f>+SUMIFS(Resultados_Dic3!AM$3:AM$99980,Resultados_Dic3!$F$3:$F$99980,Produccion_UO!$K1406,Resultados_Dic3!$D$3:$D$99980,Produccion_UO!$L$1221,Resultados_Dic3!$E$3:$E$99980,Produccion_UO!$J1406,Resultados_Dic3!$A$3:$A$99980,Produccion_UO!$H1406)*$J$1223</f>
        <v>0</v>
      </c>
    </row>
    <row r="1407" spans="6:44" x14ac:dyDescent="0.25">
      <c r="H1407" s="17" t="str">
        <f t="shared" si="1213"/>
        <v>DIC5</v>
      </c>
      <c r="I1407" s="24"/>
      <c r="J1407" s="24" t="s">
        <v>87</v>
      </c>
      <c r="K1407" s="359" t="s">
        <v>376</v>
      </c>
      <c r="L1407" s="341" t="s">
        <v>875</v>
      </c>
      <c r="M1407" s="22">
        <f>+SUMIFS(Resultados_Dic3!H$3:H$99980,Resultados_Dic3!$F$3:$F$99980,Produccion_UO!$K1407,Resultados_Dic3!$D$3:$D$99980,Produccion_UO!$L$1221,Resultados_Dic3!$E$3:$E$99980,Produccion_UO!$J1407,Resultados_Dic3!$A$3:$A$99980,Produccion_UO!$H1407)*$J$1223</f>
        <v>0</v>
      </c>
      <c r="N1407" s="22">
        <f>+SUMIFS(Resultados_Dic3!I$3:I$99980,Resultados_Dic3!$F$3:$F$99980,Produccion_UO!$K1407,Resultados_Dic3!$D$3:$D$99980,Produccion_UO!$L$1221,Resultados_Dic3!$E$3:$E$99980,Produccion_UO!$J1407,Resultados_Dic3!$A$3:$A$99980,Produccion_UO!$H1407)*$J$1223</f>
        <v>0</v>
      </c>
      <c r="O1407" s="22">
        <f>+SUMIFS(Resultados_Dic3!J$3:J$99980,Resultados_Dic3!$F$3:$F$99980,Produccion_UO!$K1407,Resultados_Dic3!$D$3:$D$99980,Produccion_UO!$L$1221,Resultados_Dic3!$E$3:$E$99980,Produccion_UO!$J1407,Resultados_Dic3!$A$3:$A$99980,Produccion_UO!$H1407)*$J$1223</f>
        <v>0</v>
      </c>
      <c r="P1407" s="22">
        <f>+SUMIFS(Resultados_Dic3!K$3:K$99980,Resultados_Dic3!$F$3:$F$99980,Produccion_UO!$K1407,Resultados_Dic3!$D$3:$D$99980,Produccion_UO!$L$1221,Resultados_Dic3!$E$3:$E$99980,Produccion_UO!$J1407,Resultados_Dic3!$A$3:$A$99980,Produccion_UO!$H1407)*$J$1223</f>
        <v>0</v>
      </c>
      <c r="Q1407" s="22">
        <f>+SUMIFS(Resultados_Dic3!L$3:L$99980,Resultados_Dic3!$F$3:$F$99980,Produccion_UO!$K1407,Resultados_Dic3!$D$3:$D$99980,Produccion_UO!$L$1221,Resultados_Dic3!$E$3:$E$99980,Produccion_UO!$J1407,Resultados_Dic3!$A$3:$A$99980,Produccion_UO!$H1407)*$J$1223</f>
        <v>0</v>
      </c>
      <c r="R1407" s="22">
        <f>+SUMIFS(Resultados_Dic3!M$3:M$99980,Resultados_Dic3!$F$3:$F$99980,Produccion_UO!$K1407,Resultados_Dic3!$D$3:$D$99980,Produccion_UO!$L$1221,Resultados_Dic3!$E$3:$E$99980,Produccion_UO!$J1407,Resultados_Dic3!$A$3:$A$99980,Produccion_UO!$H1407)*$J$1223</f>
        <v>0</v>
      </c>
      <c r="S1407" s="22">
        <f>+SUMIFS(Resultados_Dic3!N$3:N$99980,Resultados_Dic3!$F$3:$F$99980,Produccion_UO!$K1407,Resultados_Dic3!$D$3:$D$99980,Produccion_UO!$L$1221,Resultados_Dic3!$E$3:$E$99980,Produccion_UO!$J1407,Resultados_Dic3!$A$3:$A$99980,Produccion_UO!$H1407)*$J$1223</f>
        <v>0</v>
      </c>
      <c r="T1407" s="22">
        <f>+SUMIFS(Resultados_Dic3!O$3:O$99980,Resultados_Dic3!$F$3:$F$99980,Produccion_UO!$K1407,Resultados_Dic3!$D$3:$D$99980,Produccion_UO!$L$1221,Resultados_Dic3!$E$3:$E$99980,Produccion_UO!$J1407,Resultados_Dic3!$A$3:$A$99980,Produccion_UO!$H1407)*$J$1223</f>
        <v>0</v>
      </c>
      <c r="U1407" s="22">
        <f>+SUMIFS(Resultados_Dic3!P$3:P$99980,Resultados_Dic3!$F$3:$F$99980,Produccion_UO!$K1407,Resultados_Dic3!$D$3:$D$99980,Produccion_UO!$L$1221,Resultados_Dic3!$E$3:$E$99980,Produccion_UO!$J1407,Resultados_Dic3!$A$3:$A$99980,Produccion_UO!$H1407)*$J$1223</f>
        <v>0</v>
      </c>
      <c r="V1407" s="22">
        <f>+SUMIFS(Resultados_Dic3!Q$3:Q$99980,Resultados_Dic3!$F$3:$F$99980,Produccion_UO!$K1407,Resultados_Dic3!$D$3:$D$99980,Produccion_UO!$L$1221,Resultados_Dic3!$E$3:$E$99980,Produccion_UO!$J1407,Resultados_Dic3!$A$3:$A$99980,Produccion_UO!$H1407)*$J$1223</f>
        <v>0</v>
      </c>
      <c r="W1407" s="22">
        <f>+SUMIFS(Resultados_Dic3!R$3:R$99980,Resultados_Dic3!$F$3:$F$99980,Produccion_UO!$K1407,Resultados_Dic3!$D$3:$D$99980,Produccion_UO!$L$1221,Resultados_Dic3!$E$3:$E$99980,Produccion_UO!$J1407,Resultados_Dic3!$A$3:$A$99980,Produccion_UO!$H1407)*$J$1223</f>
        <v>0</v>
      </c>
      <c r="X1407" s="22">
        <f>+SUMIFS(Resultados_Dic3!S$3:S$99980,Resultados_Dic3!$F$3:$F$99980,Produccion_UO!$K1407,Resultados_Dic3!$D$3:$D$99980,Produccion_UO!$L$1221,Resultados_Dic3!$E$3:$E$99980,Produccion_UO!$J1407,Resultados_Dic3!$A$3:$A$99980,Produccion_UO!$H1407)*$J$1223</f>
        <v>0</v>
      </c>
      <c r="Y1407" s="22">
        <f>+SUMIFS(Resultados_Dic3!T$3:T$99980,Resultados_Dic3!$F$3:$F$99980,Produccion_UO!$K1407,Resultados_Dic3!$D$3:$D$99980,Produccion_UO!$L$1221,Resultados_Dic3!$E$3:$E$99980,Produccion_UO!$J1407,Resultados_Dic3!$A$3:$A$99980,Produccion_UO!$H1407)*$J$1223</f>
        <v>0</v>
      </c>
      <c r="Z1407" s="22">
        <f>+SUMIFS(Resultados_Dic3!U$3:U$99980,Resultados_Dic3!$F$3:$F$99980,Produccion_UO!$K1407,Resultados_Dic3!$D$3:$D$99980,Produccion_UO!$L$1221,Resultados_Dic3!$E$3:$E$99980,Produccion_UO!$J1407,Resultados_Dic3!$A$3:$A$99980,Produccion_UO!$H1407)*$J$1223</f>
        <v>0</v>
      </c>
      <c r="AA1407" s="22">
        <f>+SUMIFS(Resultados_Dic3!V$3:V$99980,Resultados_Dic3!$F$3:$F$99980,Produccion_UO!$K1407,Resultados_Dic3!$D$3:$D$99980,Produccion_UO!$L$1221,Resultados_Dic3!$E$3:$E$99980,Produccion_UO!$J1407,Resultados_Dic3!$A$3:$A$99980,Produccion_UO!$H1407)*$J$1223</f>
        <v>0</v>
      </c>
      <c r="AB1407" s="22">
        <f>+SUMIFS(Resultados_Dic3!W$3:W$99980,Resultados_Dic3!$F$3:$F$99980,Produccion_UO!$K1407,Resultados_Dic3!$D$3:$D$99980,Produccion_UO!$L$1221,Resultados_Dic3!$E$3:$E$99980,Produccion_UO!$J1407,Resultados_Dic3!$A$3:$A$99980,Produccion_UO!$H1407)*$J$1223</f>
        <v>0</v>
      </c>
      <c r="AC1407" s="22">
        <f>+SUMIFS(Resultados_Dic3!X$3:X$99980,Resultados_Dic3!$F$3:$F$99980,Produccion_UO!$K1407,Resultados_Dic3!$D$3:$D$99980,Produccion_UO!$L$1221,Resultados_Dic3!$E$3:$E$99980,Produccion_UO!$J1407,Resultados_Dic3!$A$3:$A$99980,Produccion_UO!$H1407)*$J$1223</f>
        <v>0</v>
      </c>
      <c r="AD1407" s="22">
        <f>+SUMIFS(Resultados_Dic3!Y$3:Y$99980,Resultados_Dic3!$F$3:$F$99980,Produccion_UO!$K1407,Resultados_Dic3!$D$3:$D$99980,Produccion_UO!$L$1221,Resultados_Dic3!$E$3:$E$99980,Produccion_UO!$J1407,Resultados_Dic3!$A$3:$A$99980,Produccion_UO!$H1407)*$J$1223</f>
        <v>0</v>
      </c>
      <c r="AE1407" s="22">
        <f>+SUMIFS(Resultados_Dic3!Z$3:Z$99980,Resultados_Dic3!$F$3:$F$99980,Produccion_UO!$K1407,Resultados_Dic3!$D$3:$D$99980,Produccion_UO!$L$1221,Resultados_Dic3!$E$3:$E$99980,Produccion_UO!$J1407,Resultados_Dic3!$A$3:$A$99980,Produccion_UO!$H1407)*$J$1223</f>
        <v>0</v>
      </c>
      <c r="AF1407" s="22">
        <f>+SUMIFS(Resultados_Dic3!AA$3:AA$99980,Resultados_Dic3!$F$3:$F$99980,Produccion_UO!$K1407,Resultados_Dic3!$D$3:$D$99980,Produccion_UO!$L$1221,Resultados_Dic3!$E$3:$E$99980,Produccion_UO!$J1407,Resultados_Dic3!$A$3:$A$99980,Produccion_UO!$H1407)*$J$1223</f>
        <v>0</v>
      </c>
      <c r="AG1407" s="22">
        <f>+SUMIFS(Resultados_Dic3!AB$3:AB$99980,Resultados_Dic3!$F$3:$F$99980,Produccion_UO!$K1407,Resultados_Dic3!$D$3:$D$99980,Produccion_UO!$L$1221,Resultados_Dic3!$E$3:$E$99980,Produccion_UO!$J1407,Resultados_Dic3!$A$3:$A$99980,Produccion_UO!$H1407)*$J$1223</f>
        <v>0</v>
      </c>
      <c r="AH1407" s="22">
        <f>+SUMIFS(Resultados_Dic3!AC$3:AC$99980,Resultados_Dic3!$F$3:$F$99980,Produccion_UO!$K1407,Resultados_Dic3!$D$3:$D$99980,Produccion_UO!$L$1221,Resultados_Dic3!$E$3:$E$99980,Produccion_UO!$J1407,Resultados_Dic3!$A$3:$A$99980,Produccion_UO!$H1407)*$J$1223</f>
        <v>0</v>
      </c>
      <c r="AI1407" s="22">
        <f>+SUMIFS(Resultados_Dic3!AD$3:AD$99980,Resultados_Dic3!$F$3:$F$99980,Produccion_UO!$K1407,Resultados_Dic3!$D$3:$D$99980,Produccion_UO!$L$1221,Resultados_Dic3!$E$3:$E$99980,Produccion_UO!$J1407,Resultados_Dic3!$A$3:$A$99980,Produccion_UO!$H1407)*$J$1223</f>
        <v>0</v>
      </c>
      <c r="AJ1407" s="22">
        <f>+SUMIFS(Resultados_Dic3!AE$3:AE$99980,Resultados_Dic3!$F$3:$F$99980,Produccion_UO!$K1407,Resultados_Dic3!$D$3:$D$99980,Produccion_UO!$L$1221,Resultados_Dic3!$E$3:$E$99980,Produccion_UO!$J1407,Resultados_Dic3!$A$3:$A$99980,Produccion_UO!$H1407)*$J$1223</f>
        <v>0</v>
      </c>
      <c r="AK1407" s="22">
        <f>+SUMIFS(Resultados_Dic3!AF$3:AF$99980,Resultados_Dic3!$F$3:$F$99980,Produccion_UO!$K1407,Resultados_Dic3!$D$3:$D$99980,Produccion_UO!$L$1221,Resultados_Dic3!$E$3:$E$99980,Produccion_UO!$J1407,Resultados_Dic3!$A$3:$A$99980,Produccion_UO!$H1407)*$J$1223</f>
        <v>0</v>
      </c>
      <c r="AL1407" s="22">
        <f>+SUMIFS(Resultados_Dic3!AG$3:AG$99980,Resultados_Dic3!$F$3:$F$99980,Produccion_UO!$K1407,Resultados_Dic3!$D$3:$D$99980,Produccion_UO!$L$1221,Resultados_Dic3!$E$3:$E$99980,Produccion_UO!$J1407,Resultados_Dic3!$A$3:$A$99980,Produccion_UO!$H1407)*$J$1223</f>
        <v>0</v>
      </c>
      <c r="AM1407" s="22">
        <f>+SUMIFS(Resultados_Dic3!AH$3:AH$99980,Resultados_Dic3!$F$3:$F$99980,Produccion_UO!$K1407,Resultados_Dic3!$D$3:$D$99980,Produccion_UO!$L$1221,Resultados_Dic3!$E$3:$E$99980,Produccion_UO!$J1407,Resultados_Dic3!$A$3:$A$99980,Produccion_UO!$H1407)*$J$1223</f>
        <v>0</v>
      </c>
      <c r="AN1407" s="22">
        <f>+SUMIFS(Resultados_Dic3!AI$3:AI$99980,Resultados_Dic3!$F$3:$F$99980,Produccion_UO!$K1407,Resultados_Dic3!$D$3:$D$99980,Produccion_UO!$L$1221,Resultados_Dic3!$E$3:$E$99980,Produccion_UO!$J1407,Resultados_Dic3!$A$3:$A$99980,Produccion_UO!$H1407)*$J$1223</f>
        <v>0</v>
      </c>
      <c r="AO1407" s="22">
        <f>+SUMIFS(Resultados_Dic3!AJ$3:AJ$99980,Resultados_Dic3!$F$3:$F$99980,Produccion_UO!$K1407,Resultados_Dic3!$D$3:$D$99980,Produccion_UO!$L$1221,Resultados_Dic3!$E$3:$E$99980,Produccion_UO!$J1407,Resultados_Dic3!$A$3:$A$99980,Produccion_UO!$H1407)*$J$1223</f>
        <v>0</v>
      </c>
      <c r="AP1407" s="22">
        <f>+SUMIFS(Resultados_Dic3!AK$3:AK$99980,Resultados_Dic3!$F$3:$F$99980,Produccion_UO!$K1407,Resultados_Dic3!$D$3:$D$99980,Produccion_UO!$L$1221,Resultados_Dic3!$E$3:$E$99980,Produccion_UO!$J1407,Resultados_Dic3!$A$3:$A$99980,Produccion_UO!$H1407)*$J$1223</f>
        <v>0</v>
      </c>
      <c r="AQ1407" s="22">
        <f>+SUMIFS(Resultados_Dic3!AL$3:AL$99980,Resultados_Dic3!$F$3:$F$99980,Produccion_UO!$K1407,Resultados_Dic3!$D$3:$D$99980,Produccion_UO!$L$1221,Resultados_Dic3!$E$3:$E$99980,Produccion_UO!$J1407,Resultados_Dic3!$A$3:$A$99980,Produccion_UO!$H1407)*$J$1223</f>
        <v>0</v>
      </c>
      <c r="AR1407" s="22">
        <f>+SUMIFS(Resultados_Dic3!AM$3:AM$99980,Resultados_Dic3!$F$3:$F$99980,Produccion_UO!$K1407,Resultados_Dic3!$D$3:$D$99980,Produccion_UO!$L$1221,Resultados_Dic3!$E$3:$E$99980,Produccion_UO!$J1407,Resultados_Dic3!$A$3:$A$99980,Produccion_UO!$H1407)*$J$1223</f>
        <v>0</v>
      </c>
    </row>
    <row r="1408" spans="6:44" x14ac:dyDescent="0.25">
      <c r="H1408" s="17" t="str">
        <f t="shared" si="1213"/>
        <v>DIC5</v>
      </c>
      <c r="I1408" s="24"/>
      <c r="J1408" s="24" t="s">
        <v>82</v>
      </c>
      <c r="K1408" s="359" t="s">
        <v>169</v>
      </c>
      <c r="L1408" s="341" t="s">
        <v>876</v>
      </c>
      <c r="M1408" s="22">
        <f>+SUMIFS(Resultados_Dic3!H$3:H$99980,Resultados_Dic3!$F$3:$F$99980,Produccion_UO!$K1408,Resultados_Dic3!$D$3:$D$99980,Produccion_UO!$L$1221,Resultados_Dic3!$E$3:$E$99980,Produccion_UO!$J1408,Resultados_Dic3!$A$3:$A$99980,Produccion_UO!$H1408)*$J$1223</f>
        <v>5.1664290432200902E-2</v>
      </c>
      <c r="N1408" s="22">
        <f>+SUMIFS(Resultados_Dic3!I$3:I$99980,Resultados_Dic3!$F$3:$F$99980,Produccion_UO!$K1408,Resultados_Dic3!$D$3:$D$99980,Produccion_UO!$L$1221,Resultados_Dic3!$E$3:$E$99980,Produccion_UO!$J1408,Resultados_Dic3!$A$3:$A$99980,Produccion_UO!$H1408)*$J$1223</f>
        <v>5.2621631435167501E-2</v>
      </c>
      <c r="O1408" s="22">
        <f>+SUMIFS(Resultados_Dic3!J$3:J$99980,Resultados_Dic3!$F$3:$F$99980,Produccion_UO!$K1408,Resultados_Dic3!$D$3:$D$99980,Produccion_UO!$L$1221,Resultados_Dic3!$E$3:$E$99980,Produccion_UO!$J1408,Resultados_Dic3!$A$3:$A$99980,Produccion_UO!$H1408)*$J$1223</f>
        <v>5.3226077297838799E-2</v>
      </c>
      <c r="P1408" s="22">
        <f>+SUMIFS(Resultados_Dic3!K$3:K$99980,Resultados_Dic3!$F$3:$F$99980,Produccion_UO!$K1408,Resultados_Dic3!$D$3:$D$99980,Produccion_UO!$L$1221,Resultados_Dic3!$E$3:$E$99980,Produccion_UO!$J1408,Resultados_Dic3!$A$3:$A$99980,Produccion_UO!$H1408)*$J$1223</f>
        <v>5.3830523160510103E-2</v>
      </c>
      <c r="Q1408" s="22">
        <f>+SUMIFS(Resultados_Dic3!L$3:L$99980,Resultados_Dic3!$F$3:$F$99980,Produccion_UO!$K1408,Resultados_Dic3!$D$3:$D$99980,Produccion_UO!$L$1221,Resultados_Dic3!$E$3:$E$99980,Produccion_UO!$J1408,Resultados_Dic3!$A$3:$A$99980,Produccion_UO!$H1408)*$J$1223</f>
        <v>5.4434969023181401E-2</v>
      </c>
      <c r="R1408" s="22">
        <f>+SUMIFS(Resultados_Dic3!M$3:M$99980,Resultados_Dic3!$F$3:$F$99980,Produccion_UO!$K1408,Resultados_Dic3!$D$3:$D$99980,Produccion_UO!$L$1221,Resultados_Dic3!$E$3:$E$99980,Produccion_UO!$J1408,Resultados_Dic3!$A$3:$A$99980,Produccion_UO!$H1408)*$J$1223</f>
        <v>5.4447785405549898E-2</v>
      </c>
      <c r="S1408" s="22">
        <f>+SUMIFS(Resultados_Dic3!N$3:N$99980,Resultados_Dic3!$F$3:$F$99980,Produccion_UO!$K1408,Resultados_Dic3!$D$3:$D$99980,Produccion_UO!$L$1221,Resultados_Dic3!$E$3:$E$99980,Produccion_UO!$J1408,Resultados_Dic3!$A$3:$A$99980,Produccion_UO!$H1408)*$J$1223</f>
        <v>4.9927064911256501E-2</v>
      </c>
      <c r="T1408" s="22">
        <f>+SUMIFS(Resultados_Dic3!O$3:O$99980,Resultados_Dic3!$F$3:$F$99980,Produccion_UO!$K1408,Resultados_Dic3!$D$3:$D$99980,Produccion_UO!$L$1221,Resultados_Dic3!$E$3:$E$99980,Produccion_UO!$J1408,Resultados_Dic3!$A$3:$A$99980,Produccion_UO!$H1408)*$J$1223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U1408" s="22">
        <f>+SUMIFS(Resultados_Dic3!P$3:P$99980,Resultados_Dic3!$F$3:$F$99980,Produccion_UO!$K1408,Resultados_Dic3!$D$3:$D$99980,Produccion_UO!$L$1221,Resultados_Dic3!$E$3:$E$99980,Produccion_UO!$J1408,Resultados_Dic3!$A$3:$A$99980,Produccion_UO!$H1408)*$J$1223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V1408" s="22">
        <f>+SUMIFS(Resultados_Dic3!Q$3:Q$99980,Resultados_Dic3!$F$3:$F$99980,Produccion_UO!$K1408,Resultados_Dic3!$D$3:$D$99980,Produccion_UO!$L$1221,Resultados_Dic3!$E$3:$E$99980,Produccion_UO!$J1408,Resultados_Dic3!$A$3:$A$99980,Produccion_UO!$H1408)*$J$1223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W1408" s="22">
        <f>+SUMIFS(Resultados_Dic3!R$3:R$99980,Resultados_Dic3!$F$3:$F$99980,Produccion_UO!$K1408,Resultados_Dic3!$D$3:$D$99980,Produccion_UO!$L$1221,Resultados_Dic3!$E$3:$E$99980,Produccion_UO!$J1408,Resultados_Dic3!$A$3:$A$99980,Produccion_UO!$H1408)*$J$1223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X1408" s="22">
        <f>+SUMIFS(Resultados_Dic3!S$3:S$99980,Resultados_Dic3!$F$3:$F$99980,Produccion_UO!$K1408,Resultados_Dic3!$D$3:$D$99980,Produccion_UO!$L$1221,Resultados_Dic3!$E$3:$E$99980,Produccion_UO!$J1408,Resultados_Dic3!$A$3:$A$99980,Produccion_UO!$H1408)*$J$1223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Y1408" s="22">
        <f>+SUMIFS(Resultados_Dic3!T$3:T$99980,Resultados_Dic3!$F$3:$F$99980,Produccion_UO!$K1408,Resultados_Dic3!$D$3:$D$99980,Produccion_UO!$L$1221,Resultados_Dic3!$E$3:$E$99980,Produccion_UO!$J1408,Resultados_Dic3!$A$3:$A$99980,Produccion_UO!$H1408)*$J$1223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Z1408" s="22">
        <f>+SUMIFS(Resultados_Dic3!U$3:U$99980,Resultados_Dic3!$F$3:$F$99980,Produccion_UO!$K1408,Resultados_Dic3!$D$3:$D$99980,Produccion_UO!$L$1221,Resultados_Dic3!$E$3:$E$99980,Produccion_UO!$J1408,Resultados_Dic3!$A$3:$A$99980,Produccion_UO!$H1408)*$J$1223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AA1408" s="22">
        <f>+SUMIFS(Resultados_Dic3!V$3:V$99980,Resultados_Dic3!$F$3:$F$99980,Produccion_UO!$K1408,Resultados_Dic3!$D$3:$D$99980,Produccion_UO!$L$1221,Resultados_Dic3!$E$3:$E$99980,Produccion_UO!$J1408,Resultados_Dic3!$A$3:$A$99980,Produccion_UO!$H1408)*$J$1223</f>
        <v>8.4302838624475095E-3</v>
      </c>
      <c r="AB1408" s="22">
        <f>+SUMIFS(Resultados_Dic3!W$3:W$99980,Resultados_Dic3!$F$3:$F$99980,Produccion_UO!$K1408,Resultados_Dic3!$D$3:$D$99980,Produccion_UO!$L$1221,Resultados_Dic3!$E$3:$E$99980,Produccion_UO!$J1408,Resultados_Dic3!$A$3:$A$99980,Produccion_UO!$H1408)*$J$1223</f>
        <v>0</v>
      </c>
      <c r="AC1408" s="22">
        <f>+SUMIFS(Resultados_Dic3!X$3:X$99980,Resultados_Dic3!$F$3:$F$99980,Produccion_UO!$K1408,Resultados_Dic3!$D$3:$D$99980,Produccion_UO!$L$1221,Resultados_Dic3!$E$3:$E$99980,Produccion_UO!$J1408,Resultados_Dic3!$A$3:$A$99980,Produccion_UO!$H1408)*$J$1223</f>
        <v>0</v>
      </c>
      <c r="AD1408" s="22">
        <f>+SUMIFS(Resultados_Dic3!Y$3:Y$99980,Resultados_Dic3!$F$3:$F$99980,Produccion_UO!$K1408,Resultados_Dic3!$D$3:$D$99980,Produccion_UO!$L$1221,Resultados_Dic3!$E$3:$E$99980,Produccion_UO!$J1408,Resultados_Dic3!$A$3:$A$99980,Produccion_UO!$H1408)*$J$1223</f>
        <v>0</v>
      </c>
      <c r="AE1408" s="22">
        <f>+SUMIFS(Resultados_Dic3!Z$3:Z$99980,Resultados_Dic3!$F$3:$F$99980,Produccion_UO!$K1408,Resultados_Dic3!$D$3:$D$99980,Produccion_UO!$L$1221,Resultados_Dic3!$E$3:$E$99980,Produccion_UO!$J1408,Resultados_Dic3!$A$3:$A$99980,Produccion_UO!$H1408)*$J$1223</f>
        <v>0</v>
      </c>
      <c r="AF1408" s="22">
        <f>+SUMIFS(Resultados_Dic3!AA$3:AA$99980,Resultados_Dic3!$F$3:$F$99980,Produccion_UO!$K1408,Resultados_Dic3!$D$3:$D$99980,Produccion_UO!$L$1221,Resultados_Dic3!$E$3:$E$99980,Produccion_UO!$J1408,Resultados_Dic3!$A$3:$A$99980,Produccion_UO!$H1408)*$J$1223</f>
        <v>0</v>
      </c>
      <c r="AG1408" s="22">
        <f>+SUMIFS(Resultados_Dic3!AB$3:AB$99980,Resultados_Dic3!$F$3:$F$99980,Produccion_UO!$K1408,Resultados_Dic3!$D$3:$D$99980,Produccion_UO!$L$1221,Resultados_Dic3!$E$3:$E$99980,Produccion_UO!$J1408,Resultados_Dic3!$A$3:$A$99980,Produccion_UO!$H1408)*$J$1223</f>
        <v>0</v>
      </c>
      <c r="AH1408" s="22">
        <f>+SUMIFS(Resultados_Dic3!AC$3:AC$99980,Resultados_Dic3!$F$3:$F$99980,Produccion_UO!$K1408,Resultados_Dic3!$D$3:$D$99980,Produccion_UO!$L$1221,Resultados_Dic3!$E$3:$E$99980,Produccion_UO!$J1408,Resultados_Dic3!$A$3:$A$99980,Produccion_UO!$H1408)*$J$1223</f>
        <v>0</v>
      </c>
      <c r="AI1408" s="22">
        <f>+SUMIFS(Resultados_Dic3!AD$3:AD$99980,Resultados_Dic3!$F$3:$F$99980,Produccion_UO!$K1408,Resultados_Dic3!$D$3:$D$99980,Produccion_UO!$L$1221,Resultados_Dic3!$E$3:$E$99980,Produccion_UO!$J1408,Resultados_Dic3!$A$3:$A$99980,Produccion_UO!$H1408)*$J$1223</f>
        <v>0</v>
      </c>
      <c r="AJ1408" s="22">
        <f>+SUMIFS(Resultados_Dic3!AE$3:AE$99980,Resultados_Dic3!$F$3:$F$99980,Produccion_UO!$K1408,Resultados_Dic3!$D$3:$D$99980,Produccion_UO!$L$1221,Resultados_Dic3!$E$3:$E$99980,Produccion_UO!$J1408,Resultados_Dic3!$A$3:$A$99980,Produccion_UO!$H1408)*$J$1223</f>
        <v>0</v>
      </c>
      <c r="AK1408" s="22">
        <f>+SUMIFS(Resultados_Dic3!AF$3:AF$99980,Resultados_Dic3!$F$3:$F$99980,Produccion_UO!$K1408,Resultados_Dic3!$D$3:$D$99980,Produccion_UO!$L$1221,Resultados_Dic3!$E$3:$E$99980,Produccion_UO!$J1408,Resultados_Dic3!$A$3:$A$99980,Produccion_UO!$H1408)*$J$1223</f>
        <v>0</v>
      </c>
      <c r="AL1408" s="22">
        <f>+SUMIFS(Resultados_Dic3!AG$3:AG$99980,Resultados_Dic3!$F$3:$F$99980,Produccion_UO!$K1408,Resultados_Dic3!$D$3:$D$99980,Produccion_UO!$L$1221,Resultados_Dic3!$E$3:$E$99980,Produccion_UO!$J1408,Resultados_Dic3!$A$3:$A$99980,Produccion_UO!$H1408)*$J$1223</f>
        <v>0</v>
      </c>
      <c r="AM1408" s="22">
        <f>+SUMIFS(Resultados_Dic3!AH$3:AH$99980,Resultados_Dic3!$F$3:$F$99980,Produccion_UO!$K1408,Resultados_Dic3!$D$3:$D$99980,Produccion_UO!$L$1221,Resultados_Dic3!$E$3:$E$99980,Produccion_UO!$J1408,Resultados_Dic3!$A$3:$A$99980,Produccion_UO!$H1408)*$J$1223</f>
        <v>0</v>
      </c>
      <c r="AN1408" s="22">
        <f>+SUMIFS(Resultados_Dic3!AI$3:AI$99980,Resultados_Dic3!$F$3:$F$99980,Produccion_UO!$K1408,Resultados_Dic3!$D$3:$D$99980,Produccion_UO!$L$1221,Resultados_Dic3!$E$3:$E$99980,Produccion_UO!$J1408,Resultados_Dic3!$A$3:$A$99980,Produccion_UO!$H1408)*$J$1223</f>
        <v>0</v>
      </c>
      <c r="AO1408" s="22">
        <f>+SUMIFS(Resultados_Dic3!AJ$3:AJ$99980,Resultados_Dic3!$F$3:$F$99980,Produccion_UO!$K1408,Resultados_Dic3!$D$3:$D$99980,Produccion_UO!$L$1221,Resultados_Dic3!$E$3:$E$99980,Produccion_UO!$J1408,Resultados_Dic3!$A$3:$A$99980,Produccion_UO!$H1408)*$J$1223</f>
        <v>0</v>
      </c>
      <c r="AP1408" s="22">
        <f>+SUMIFS(Resultados_Dic3!AK$3:AK$99980,Resultados_Dic3!$F$3:$F$99980,Produccion_UO!$K1408,Resultados_Dic3!$D$3:$D$99980,Produccion_UO!$L$1221,Resultados_Dic3!$E$3:$E$99980,Produccion_UO!$J1408,Resultados_Dic3!$A$3:$A$99980,Produccion_UO!$H1408)*$J$1223</f>
        <v>0</v>
      </c>
      <c r="AQ1408" s="22">
        <f>+SUMIFS(Resultados_Dic3!AL$3:AL$99980,Resultados_Dic3!$F$3:$F$99980,Produccion_UO!$K1408,Resultados_Dic3!$D$3:$D$99980,Produccion_UO!$L$1221,Resultados_Dic3!$E$3:$E$99980,Produccion_UO!$J1408,Resultados_Dic3!$A$3:$A$99980,Produccion_UO!$H1408)*$J$1223</f>
        <v>0</v>
      </c>
      <c r="AR1408" s="22">
        <f>+SUMIFS(Resultados_Dic3!AM$3:AM$99980,Resultados_Dic3!$F$3:$F$99980,Produccion_UO!$K1408,Resultados_Dic3!$D$3:$D$99980,Produccion_UO!$L$1221,Resultados_Dic3!$E$3:$E$99980,Produccion_UO!$J1408,Resultados_Dic3!$A$3:$A$99980,Produccion_UO!$H1408)*$J$1223</f>
        <v>0</v>
      </c>
    </row>
    <row r="1409" spans="8:44" x14ac:dyDescent="0.25">
      <c r="H1409" s="17" t="str">
        <f t="shared" si="1213"/>
        <v>DIC5</v>
      </c>
      <c r="I1409" s="24"/>
      <c r="J1409" s="24" t="s">
        <v>91</v>
      </c>
      <c r="K1409" s="359" t="s">
        <v>379</v>
      </c>
      <c r="L1409" s="341" t="s">
        <v>877</v>
      </c>
      <c r="M1409" s="22">
        <f>+SUMIFS(Resultados_Dic3!H$3:H$99980,Resultados_Dic3!$F$3:$F$99980,Produccion_UO!$K1409,Resultados_Dic3!$D$3:$D$99980,Produccion_UO!$L$1221,Resultados_Dic3!$E$3:$E$99980,Produccion_UO!$J1409,Resultados_Dic3!$A$3:$A$99980,Produccion_UO!$H1409)*$J$1223</f>
        <v>0</v>
      </c>
      <c r="N1409" s="22">
        <f>+SUMIFS(Resultados_Dic3!I$3:I$99980,Resultados_Dic3!$F$3:$F$99980,Produccion_UO!$K1409,Resultados_Dic3!$D$3:$D$99980,Produccion_UO!$L$1221,Resultados_Dic3!$E$3:$E$99980,Produccion_UO!$J1409,Resultados_Dic3!$A$3:$A$99980,Produccion_UO!$H1409)*$J$1223</f>
        <v>0</v>
      </c>
      <c r="O1409" s="22">
        <f>+SUMIFS(Resultados_Dic3!J$3:J$99980,Resultados_Dic3!$F$3:$F$99980,Produccion_UO!$K1409,Resultados_Dic3!$D$3:$D$99980,Produccion_UO!$L$1221,Resultados_Dic3!$E$3:$E$99980,Produccion_UO!$J1409,Resultados_Dic3!$A$3:$A$99980,Produccion_UO!$H1409)*$J$1223</f>
        <v>0</v>
      </c>
      <c r="P1409" s="22">
        <f>+SUMIFS(Resultados_Dic3!K$3:K$99980,Resultados_Dic3!$F$3:$F$99980,Produccion_UO!$K1409,Resultados_Dic3!$D$3:$D$99980,Produccion_UO!$L$1221,Resultados_Dic3!$E$3:$E$99980,Produccion_UO!$J1409,Resultados_Dic3!$A$3:$A$99980,Produccion_UO!$H1409)*$J$1223</f>
        <v>0</v>
      </c>
      <c r="Q1409" s="22">
        <f>+SUMIFS(Resultados_Dic3!L$3:L$99980,Resultados_Dic3!$F$3:$F$99980,Produccion_UO!$K1409,Resultados_Dic3!$D$3:$D$99980,Produccion_UO!$L$1221,Resultados_Dic3!$E$3:$E$99980,Produccion_UO!$J1409,Resultados_Dic3!$A$3:$A$99980,Produccion_UO!$H1409)*$J$1223</f>
        <v>0</v>
      </c>
      <c r="R1409" s="22">
        <f>+SUMIFS(Resultados_Dic3!M$3:M$99980,Resultados_Dic3!$F$3:$F$99980,Produccion_UO!$K1409,Resultados_Dic3!$D$3:$D$99980,Produccion_UO!$L$1221,Resultados_Dic3!$E$3:$E$99980,Produccion_UO!$J1409,Resultados_Dic3!$A$3:$A$99980,Produccion_UO!$H1409)*$J$1223</f>
        <v>0</v>
      </c>
      <c r="S1409" s="22">
        <f>+SUMIFS(Resultados_Dic3!N$3:N$99980,Resultados_Dic3!$F$3:$F$99980,Produccion_UO!$K1409,Resultados_Dic3!$D$3:$D$99980,Produccion_UO!$L$1221,Resultados_Dic3!$E$3:$E$99980,Produccion_UO!$J1409,Resultados_Dic3!$A$3:$A$99980,Produccion_UO!$H1409)*$J$1223</f>
        <v>0</v>
      </c>
      <c r="T1409" s="22">
        <f>+SUMIFS(Resultados_Dic3!O$3:O$99980,Resultados_Dic3!$F$3:$F$99980,Produccion_UO!$K1409,Resultados_Dic3!$D$3:$D$99980,Produccion_UO!$L$1221,Resultados_Dic3!$E$3:$E$99980,Produccion_UO!$J1409,Resultados_Dic3!$A$3:$A$99980,Produccion_UO!$H1409)*$J$1223</f>
        <v>0</v>
      </c>
      <c r="U1409" s="22">
        <f>+SUMIFS(Resultados_Dic3!P$3:P$99980,Resultados_Dic3!$F$3:$F$99980,Produccion_UO!$K1409,Resultados_Dic3!$D$3:$D$99980,Produccion_UO!$L$1221,Resultados_Dic3!$E$3:$E$99980,Produccion_UO!$J1409,Resultados_Dic3!$A$3:$A$99980,Produccion_UO!$H1409)*$J$1223</f>
        <v>0</v>
      </c>
      <c r="V1409" s="22">
        <f>+SUMIFS(Resultados_Dic3!Q$3:Q$99980,Resultados_Dic3!$F$3:$F$99980,Produccion_UO!$K1409,Resultados_Dic3!$D$3:$D$99980,Produccion_UO!$L$1221,Resultados_Dic3!$E$3:$E$99980,Produccion_UO!$J1409,Resultados_Dic3!$A$3:$A$99980,Produccion_UO!$H1409)*$J$1223</f>
        <v>0</v>
      </c>
      <c r="W1409" s="22">
        <f>+SUMIFS(Resultados_Dic3!R$3:R$99980,Resultados_Dic3!$F$3:$F$99980,Produccion_UO!$K1409,Resultados_Dic3!$D$3:$D$99980,Produccion_UO!$L$1221,Resultados_Dic3!$E$3:$E$99980,Produccion_UO!$J1409,Resultados_Dic3!$A$3:$A$99980,Produccion_UO!$H1409)*$J$1223</f>
        <v>0</v>
      </c>
      <c r="X1409" s="22">
        <f>+SUMIFS(Resultados_Dic3!S$3:S$99980,Resultados_Dic3!$F$3:$F$99980,Produccion_UO!$K1409,Resultados_Dic3!$D$3:$D$99980,Produccion_UO!$L$1221,Resultados_Dic3!$E$3:$E$99980,Produccion_UO!$J1409,Resultados_Dic3!$A$3:$A$99980,Produccion_UO!$H1409)*$J$1223</f>
        <v>0</v>
      </c>
      <c r="Y1409" s="22">
        <f>+SUMIFS(Resultados_Dic3!T$3:T$99980,Resultados_Dic3!$F$3:$F$99980,Produccion_UO!$K1409,Resultados_Dic3!$D$3:$D$99980,Produccion_UO!$L$1221,Resultados_Dic3!$E$3:$E$99980,Produccion_UO!$J1409,Resultados_Dic3!$A$3:$A$99980,Produccion_UO!$H1409)*$J$1223</f>
        <v>0</v>
      </c>
      <c r="Z1409" s="22">
        <f>+SUMIFS(Resultados_Dic3!U$3:U$99980,Resultados_Dic3!$F$3:$F$99980,Produccion_UO!$K1409,Resultados_Dic3!$D$3:$D$99980,Produccion_UO!$L$1221,Resultados_Dic3!$E$3:$E$99980,Produccion_UO!$J1409,Resultados_Dic3!$A$3:$A$99980,Produccion_UO!$H1409)*$J$1223</f>
        <v>0</v>
      </c>
      <c r="AA1409" s="22">
        <f>+SUMIFS(Resultados_Dic3!V$3:V$99980,Resultados_Dic3!$F$3:$F$99980,Produccion_UO!$K1409,Resultados_Dic3!$D$3:$D$99980,Produccion_UO!$L$1221,Resultados_Dic3!$E$3:$E$99980,Produccion_UO!$J1409,Resultados_Dic3!$A$3:$A$99980,Produccion_UO!$H1409)*$J$1223</f>
        <v>0</v>
      </c>
      <c r="AB1409" s="22">
        <f>+SUMIFS(Resultados_Dic3!W$3:W$99980,Resultados_Dic3!$F$3:$F$99980,Produccion_UO!$K1409,Resultados_Dic3!$D$3:$D$99980,Produccion_UO!$L$1221,Resultados_Dic3!$E$3:$E$99980,Produccion_UO!$J1409,Resultados_Dic3!$A$3:$A$99980,Produccion_UO!$H1409)*$J$1223</f>
        <v>0</v>
      </c>
      <c r="AC1409" s="22">
        <f>+SUMIFS(Resultados_Dic3!X$3:X$99980,Resultados_Dic3!$F$3:$F$99980,Produccion_UO!$K1409,Resultados_Dic3!$D$3:$D$99980,Produccion_UO!$L$1221,Resultados_Dic3!$E$3:$E$99980,Produccion_UO!$J1409,Resultados_Dic3!$A$3:$A$99980,Produccion_UO!$H1409)*$J$1223</f>
        <v>0</v>
      </c>
      <c r="AD1409" s="22">
        <f>+SUMIFS(Resultados_Dic3!Y$3:Y$99980,Resultados_Dic3!$F$3:$F$99980,Produccion_UO!$K1409,Resultados_Dic3!$D$3:$D$99980,Produccion_UO!$L$1221,Resultados_Dic3!$E$3:$E$99980,Produccion_UO!$J1409,Resultados_Dic3!$A$3:$A$99980,Produccion_UO!$H1409)*$J$1223</f>
        <v>0</v>
      </c>
      <c r="AE1409" s="22">
        <f>+SUMIFS(Resultados_Dic3!Z$3:Z$99980,Resultados_Dic3!$F$3:$F$99980,Produccion_UO!$K1409,Resultados_Dic3!$D$3:$D$99980,Produccion_UO!$L$1221,Resultados_Dic3!$E$3:$E$99980,Produccion_UO!$J1409,Resultados_Dic3!$A$3:$A$99980,Produccion_UO!$H1409)*$J$1223</f>
        <v>0</v>
      </c>
      <c r="AF1409" s="22">
        <f>+SUMIFS(Resultados_Dic3!AA$3:AA$99980,Resultados_Dic3!$F$3:$F$99980,Produccion_UO!$K1409,Resultados_Dic3!$D$3:$D$99980,Produccion_UO!$L$1221,Resultados_Dic3!$E$3:$E$99980,Produccion_UO!$J1409,Resultados_Dic3!$A$3:$A$99980,Produccion_UO!$H1409)*$J$1223</f>
        <v>0</v>
      </c>
      <c r="AG1409" s="22">
        <f>+SUMIFS(Resultados_Dic3!AB$3:AB$99980,Resultados_Dic3!$F$3:$F$99980,Produccion_UO!$K1409,Resultados_Dic3!$D$3:$D$99980,Produccion_UO!$L$1221,Resultados_Dic3!$E$3:$E$99980,Produccion_UO!$J1409,Resultados_Dic3!$A$3:$A$99980,Produccion_UO!$H1409)*$J$1223</f>
        <v>0</v>
      </c>
      <c r="AH1409" s="22">
        <f>+SUMIFS(Resultados_Dic3!AC$3:AC$99980,Resultados_Dic3!$F$3:$F$99980,Produccion_UO!$K1409,Resultados_Dic3!$D$3:$D$99980,Produccion_UO!$L$1221,Resultados_Dic3!$E$3:$E$99980,Produccion_UO!$J1409,Resultados_Dic3!$A$3:$A$99980,Produccion_UO!$H1409)*$J$1223</f>
        <v>0</v>
      </c>
      <c r="AI1409" s="22">
        <f>+SUMIFS(Resultados_Dic3!AD$3:AD$99980,Resultados_Dic3!$F$3:$F$99980,Produccion_UO!$K1409,Resultados_Dic3!$D$3:$D$99980,Produccion_UO!$L$1221,Resultados_Dic3!$E$3:$E$99980,Produccion_UO!$J1409,Resultados_Dic3!$A$3:$A$99980,Produccion_UO!$H1409)*$J$1223</f>
        <v>0</v>
      </c>
      <c r="AJ1409" s="22">
        <f>+SUMIFS(Resultados_Dic3!AE$3:AE$99980,Resultados_Dic3!$F$3:$F$99980,Produccion_UO!$K1409,Resultados_Dic3!$D$3:$D$99980,Produccion_UO!$L$1221,Resultados_Dic3!$E$3:$E$99980,Produccion_UO!$J1409,Resultados_Dic3!$A$3:$A$99980,Produccion_UO!$H1409)*$J$1223</f>
        <v>0</v>
      </c>
      <c r="AK1409" s="22">
        <f>+SUMIFS(Resultados_Dic3!AF$3:AF$99980,Resultados_Dic3!$F$3:$F$99980,Produccion_UO!$K1409,Resultados_Dic3!$D$3:$D$99980,Produccion_UO!$L$1221,Resultados_Dic3!$E$3:$E$99980,Produccion_UO!$J1409,Resultados_Dic3!$A$3:$A$99980,Produccion_UO!$H1409)*$J$1223</f>
        <v>0</v>
      </c>
      <c r="AL1409" s="22">
        <f>+SUMIFS(Resultados_Dic3!AG$3:AG$99980,Resultados_Dic3!$F$3:$F$99980,Produccion_UO!$K1409,Resultados_Dic3!$D$3:$D$99980,Produccion_UO!$L$1221,Resultados_Dic3!$E$3:$E$99980,Produccion_UO!$J1409,Resultados_Dic3!$A$3:$A$99980,Produccion_UO!$H1409)*$J$1223</f>
        <v>0</v>
      </c>
      <c r="AM1409" s="22">
        <f>+SUMIFS(Resultados_Dic3!AH$3:AH$99980,Resultados_Dic3!$F$3:$F$99980,Produccion_UO!$K1409,Resultados_Dic3!$D$3:$D$99980,Produccion_UO!$L$1221,Resultados_Dic3!$E$3:$E$99980,Produccion_UO!$J1409,Resultados_Dic3!$A$3:$A$99980,Produccion_UO!$H1409)*$J$1223</f>
        <v>0</v>
      </c>
      <c r="AN1409" s="22">
        <f>+SUMIFS(Resultados_Dic3!AI$3:AI$99980,Resultados_Dic3!$F$3:$F$99980,Produccion_UO!$K1409,Resultados_Dic3!$D$3:$D$99980,Produccion_UO!$L$1221,Resultados_Dic3!$E$3:$E$99980,Produccion_UO!$J1409,Resultados_Dic3!$A$3:$A$99980,Produccion_UO!$H1409)*$J$1223</f>
        <v>0</v>
      </c>
      <c r="AO1409" s="22">
        <f>+SUMIFS(Resultados_Dic3!AJ$3:AJ$99980,Resultados_Dic3!$F$3:$F$99980,Produccion_UO!$K1409,Resultados_Dic3!$D$3:$D$99980,Produccion_UO!$L$1221,Resultados_Dic3!$E$3:$E$99980,Produccion_UO!$J1409,Resultados_Dic3!$A$3:$A$99980,Produccion_UO!$H1409)*$J$1223</f>
        <v>0</v>
      </c>
      <c r="AP1409" s="22">
        <f>+SUMIFS(Resultados_Dic3!AK$3:AK$99980,Resultados_Dic3!$F$3:$F$99980,Produccion_UO!$K1409,Resultados_Dic3!$D$3:$D$99980,Produccion_UO!$L$1221,Resultados_Dic3!$E$3:$E$99980,Produccion_UO!$J1409,Resultados_Dic3!$A$3:$A$99980,Produccion_UO!$H1409)*$J$1223</f>
        <v>0</v>
      </c>
      <c r="AQ1409" s="22">
        <f>+SUMIFS(Resultados_Dic3!AL$3:AL$99980,Resultados_Dic3!$F$3:$F$99980,Produccion_UO!$K1409,Resultados_Dic3!$D$3:$D$99980,Produccion_UO!$L$1221,Resultados_Dic3!$E$3:$E$99980,Produccion_UO!$J1409,Resultados_Dic3!$A$3:$A$99980,Produccion_UO!$H1409)*$J$1223</f>
        <v>0</v>
      </c>
      <c r="AR1409" s="22">
        <f>+SUMIFS(Resultados_Dic3!AM$3:AM$99980,Resultados_Dic3!$F$3:$F$99980,Produccion_UO!$K1409,Resultados_Dic3!$D$3:$D$99980,Produccion_UO!$L$1221,Resultados_Dic3!$E$3:$E$99980,Produccion_UO!$J1409,Resultados_Dic3!$A$3:$A$99980,Produccion_UO!$H1409)*$J$1223</f>
        <v>0</v>
      </c>
    </row>
    <row r="1410" spans="8:44" x14ac:dyDescent="0.25">
      <c r="H1410" s="17" t="str">
        <f t="shared" si="1213"/>
        <v>DIC5</v>
      </c>
      <c r="I1410" s="24"/>
      <c r="J1410" s="24"/>
      <c r="K1410" s="342"/>
      <c r="L1410" s="343" t="s">
        <v>860</v>
      </c>
      <c r="M1410" s="362">
        <f>+M1405+M1404</f>
        <v>0.37406534056519503</v>
      </c>
      <c r="N1410" s="362">
        <f t="shared" ref="N1410:AR1410" si="1215">+N1405+N1404</f>
        <v>0.35242926295473898</v>
      </c>
      <c r="O1410" s="362">
        <f t="shared" si="1215"/>
        <v>0.33876867852813497</v>
      </c>
      <c r="P1410" s="362">
        <f t="shared" si="1215"/>
        <v>0.32510809410153196</v>
      </c>
      <c r="Q1410" s="362">
        <f t="shared" si="1215"/>
        <v>0.31144750967492796</v>
      </c>
      <c r="R1410" s="362">
        <f t="shared" si="1215"/>
        <v>0.29074514732388068</v>
      </c>
      <c r="S1410" s="362">
        <f t="shared" si="1215"/>
        <v>0.26622386685041249</v>
      </c>
      <c r="T1410" s="362">
        <f t="shared" si="1215"/>
        <v>0.210872336915639</v>
      </c>
      <c r="U1410" s="362">
        <f t="shared" si="1215"/>
        <v>0.194352699770521</v>
      </c>
      <c r="V1410" s="362">
        <f t="shared" si="1215"/>
        <v>0.17859859909803599</v>
      </c>
      <c r="W1410" s="362">
        <f t="shared" si="1215"/>
        <v>0.16284449842555199</v>
      </c>
      <c r="X1410" s="362">
        <f t="shared" si="1215"/>
        <v>0.14709039775306798</v>
      </c>
      <c r="Y1410" s="362">
        <f t="shared" si="1215"/>
        <v>0.13893715695143</v>
      </c>
      <c r="Z1410" s="362">
        <f t="shared" si="1215"/>
        <v>0.13078391614979201</v>
      </c>
      <c r="AA1410" s="362">
        <f t="shared" si="1215"/>
        <v>4.3969265657555615E-2</v>
      </c>
      <c r="AB1410" s="362">
        <f t="shared" si="1215"/>
        <v>0</v>
      </c>
      <c r="AC1410" s="362">
        <f t="shared" si="1215"/>
        <v>0</v>
      </c>
      <c r="AD1410" s="362">
        <f t="shared" si="1215"/>
        <v>0</v>
      </c>
      <c r="AE1410" s="362">
        <f t="shared" si="1215"/>
        <v>0</v>
      </c>
      <c r="AF1410" s="362">
        <f t="shared" si="1215"/>
        <v>0</v>
      </c>
      <c r="AG1410" s="362">
        <f t="shared" si="1215"/>
        <v>0</v>
      </c>
      <c r="AH1410" s="362">
        <f t="shared" si="1215"/>
        <v>0</v>
      </c>
      <c r="AI1410" s="362">
        <f t="shared" si="1215"/>
        <v>0</v>
      </c>
      <c r="AJ1410" s="362">
        <f t="shared" si="1215"/>
        <v>0</v>
      </c>
      <c r="AK1410" s="362">
        <f t="shared" si="1215"/>
        <v>0</v>
      </c>
      <c r="AL1410" s="362">
        <f t="shared" si="1215"/>
        <v>0</v>
      </c>
      <c r="AM1410" s="362">
        <f t="shared" si="1215"/>
        <v>0</v>
      </c>
      <c r="AN1410" s="362">
        <f t="shared" si="1215"/>
        <v>0</v>
      </c>
      <c r="AO1410" s="362">
        <f t="shared" si="1215"/>
        <v>0</v>
      </c>
      <c r="AP1410" s="362">
        <f t="shared" si="1215"/>
        <v>0</v>
      </c>
      <c r="AQ1410" s="362">
        <f t="shared" si="1215"/>
        <v>0</v>
      </c>
      <c r="AR1410" s="362">
        <f t="shared" si="1215"/>
        <v>0</v>
      </c>
    </row>
    <row r="1411" spans="8:44" x14ac:dyDescent="0.25">
      <c r="H1411" s="17" t="str">
        <f t="shared" si="1213"/>
        <v>DIC5</v>
      </c>
      <c r="I1411" s="24"/>
      <c r="J1411" s="24"/>
      <c r="K1411" s="359"/>
      <c r="L1411" s="230" t="s">
        <v>835</v>
      </c>
      <c r="M1411" s="22">
        <f>+SUM(M1412:M1414)</f>
        <v>0.31858947995719467</v>
      </c>
      <c r="N1411" s="22">
        <f t="shared" ref="N1411" si="1216">+SUM(N1412:N1414)</f>
        <v>0.29695340234673873</v>
      </c>
      <c r="O1411" s="22">
        <f t="shared" ref="O1411" si="1217">+SUM(O1412:O1414)</f>
        <v>0.28329281792013572</v>
      </c>
      <c r="P1411" s="22">
        <f t="shared" ref="P1411" si="1218">+SUM(P1412:P1414)</f>
        <v>0.26963223349353171</v>
      </c>
      <c r="Q1411" s="22">
        <f t="shared" ref="Q1411" si="1219">+SUM(Q1412:Q1414)</f>
        <v>0.25597164906692871</v>
      </c>
      <c r="R1411" s="22">
        <f t="shared" ref="R1411" si="1220">+SUM(R1412:R1414)</f>
        <v>0.23613422550304269</v>
      </c>
      <c r="S1411" s="22">
        <f t="shared" ref="S1411" si="1221">+SUM(S1412:S1414)</f>
        <v>0.21629680193915571</v>
      </c>
      <c r="T1411" s="22">
        <f t="shared" ref="T1411" si="1222">+SUM(T1412:T1414)</f>
        <v>0.1997771647940387</v>
      </c>
      <c r="U1411" s="22">
        <f t="shared" ref="U1411" si="1223">+SUM(U1412:U1414)</f>
        <v>0.1832575276489207</v>
      </c>
      <c r="V1411" s="22">
        <f t="shared" ref="V1411" si="1224">+SUM(V1412:V1414)</f>
        <v>0.1675034269764365</v>
      </c>
      <c r="W1411" s="22">
        <f t="shared" ref="W1411" si="1225">+SUM(W1412:W1414)</f>
        <v>0.1517493263039521</v>
      </c>
      <c r="X1411" s="22">
        <f t="shared" ref="X1411" si="1226">+SUM(X1412:X1414)</f>
        <v>0.13599522563146782</v>
      </c>
      <c r="Y1411" s="22">
        <f t="shared" ref="Y1411" si="1227">+SUM(Y1412:Y1414)</f>
        <v>0.12784198482982989</v>
      </c>
      <c r="Z1411" s="22">
        <f t="shared" ref="Z1411" si="1228">+SUM(Z1412:Z1414)</f>
        <v>0.1196887440281921</v>
      </c>
      <c r="AA1411" s="22">
        <f t="shared" ref="AA1411" si="1229">+SUM(AA1412:AA1414)</f>
        <v>3.5538981795108102E-2</v>
      </c>
      <c r="AB1411" s="22">
        <f t="shared" ref="AB1411" si="1230">+SUM(AB1412:AB1414)</f>
        <v>0</v>
      </c>
      <c r="AC1411" s="22">
        <f t="shared" ref="AC1411" si="1231">+SUM(AC1412:AC1414)</f>
        <v>0</v>
      </c>
      <c r="AD1411" s="22">
        <f t="shared" ref="AD1411" si="1232">+SUM(AD1412:AD1414)</f>
        <v>0</v>
      </c>
      <c r="AE1411" s="22">
        <f t="shared" ref="AE1411" si="1233">+SUM(AE1412:AE1414)</f>
        <v>0</v>
      </c>
      <c r="AF1411" s="22">
        <f t="shared" ref="AF1411" si="1234">+SUM(AF1412:AF1414)</f>
        <v>0</v>
      </c>
      <c r="AG1411" s="22">
        <f t="shared" ref="AG1411" si="1235">+SUM(AG1412:AG1414)</f>
        <v>0</v>
      </c>
      <c r="AH1411" s="22">
        <f t="shared" ref="AH1411" si="1236">+SUM(AH1412:AH1414)</f>
        <v>0</v>
      </c>
      <c r="AI1411" s="22">
        <f t="shared" ref="AI1411" si="1237">+SUM(AI1412:AI1414)</f>
        <v>0</v>
      </c>
      <c r="AJ1411" s="22">
        <f t="shared" ref="AJ1411" si="1238">+SUM(AJ1412:AJ1414)</f>
        <v>0</v>
      </c>
      <c r="AK1411" s="22">
        <f t="shared" ref="AK1411" si="1239">+SUM(AK1412:AK1414)</f>
        <v>0</v>
      </c>
      <c r="AL1411" s="22">
        <f t="shared" ref="AL1411" si="1240">+SUM(AL1412:AL1414)</f>
        <v>0</v>
      </c>
      <c r="AM1411" s="22">
        <f t="shared" ref="AM1411" si="1241">+SUM(AM1412:AM1414)</f>
        <v>0</v>
      </c>
      <c r="AN1411" s="22">
        <f t="shared" ref="AN1411" si="1242">+SUM(AN1412:AN1414)</f>
        <v>0</v>
      </c>
      <c r="AO1411" s="22">
        <f t="shared" ref="AO1411" si="1243">+SUM(AO1412:AO1414)</f>
        <v>0</v>
      </c>
      <c r="AP1411" s="22">
        <f t="shared" ref="AP1411" si="1244">+SUM(AP1412:AP1414)</f>
        <v>0</v>
      </c>
      <c r="AQ1411" s="22">
        <f t="shared" ref="AQ1411" si="1245">+SUM(AQ1412:AQ1414)</f>
        <v>0</v>
      </c>
      <c r="AR1411" s="22">
        <f t="shared" ref="AR1411" si="1246">+SUM(AR1412:AR1414)</f>
        <v>0</v>
      </c>
    </row>
    <row r="1412" spans="8:44" x14ac:dyDescent="0.25">
      <c r="H1412" s="17" t="str">
        <f t="shared" si="1213"/>
        <v>DIC5</v>
      </c>
      <c r="I1412" s="24"/>
      <c r="J1412" s="24" t="s">
        <v>76</v>
      </c>
      <c r="K1412" s="359" t="s">
        <v>213</v>
      </c>
      <c r="L1412" s="316" t="s">
        <v>750</v>
      </c>
      <c r="M1412" s="22">
        <f>+SUMIFS(Resultados_Dic3!H$3:H$99980,Resultados_Dic3!$F$3:$F$99980,Produccion_UO!$K1412,Resultados_Dic3!$D$3:$D$99980,Produccion_UO!$K$1485,Resultados_Dic3!$E$3:$E$99980,Produccion_UO!$J1412,Resultados_Dic3!$A$3:$A$99980,Produccion_UO!$H1412)*$J$1223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N1412" s="22">
        <f>+SUMIFS(Resultados_Dic3!I$3:I$99980,Resultados_Dic3!$F$3:$F$99980,Produccion_UO!$K1412,Resultados_Dic3!$D$3:$D$99980,Produccion_UO!$K$1485,Resultados_Dic3!$E$3:$E$99980,Produccion_UO!$J1412,Resultados_Dic3!$A$3:$A$99980,Produccion_UO!$H1412)*$J$1223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O1412" s="22">
        <f>+SUMIFS(Resultados_Dic3!J$3:J$99980,Resultados_Dic3!$F$3:$F$99980,Produccion_UO!$K1412,Resultados_Dic3!$D$3:$D$99980,Produccion_UO!$K$1485,Resultados_Dic3!$E$3:$E$99980,Produccion_UO!$J1412,Resultados_Dic3!$A$3:$A$99980,Produccion_UO!$H1412)*$J$1223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P1412" s="22">
        <f>+SUMIFS(Resultados_Dic3!K$3:K$99980,Resultados_Dic3!$F$3:$F$99980,Produccion_UO!$K1412,Resultados_Dic3!$D$3:$D$99980,Produccion_UO!$K$1485,Resultados_Dic3!$E$3:$E$99980,Produccion_UO!$J1412,Resultados_Dic3!$A$3:$A$99980,Produccion_UO!$H1412)*$J$1223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Q1412" s="22">
        <f>+SUMIFS(Resultados_Dic3!L$3:L$99980,Resultados_Dic3!$F$3:$F$99980,Produccion_UO!$K1412,Resultados_Dic3!$D$3:$D$99980,Produccion_UO!$K$1485,Resultados_Dic3!$E$3:$E$99980,Produccion_UO!$J1412,Resultados_Dic3!$A$3:$A$99980,Produccion_UO!$H1412)*$J$1223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R1412" s="22">
        <f>+SUMIFS(Resultados_Dic3!M$3:M$99980,Resultados_Dic3!$F$3:$F$99980,Produccion_UO!$K1412,Resultados_Dic3!$D$3:$D$99980,Produccion_UO!$K$1485,Resultados_Dic3!$E$3:$E$99980,Produccion_UO!$J1412,Resultados_Dic3!$A$3:$A$99980,Produccion_UO!$H1412)*$J$1223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S1412" s="22">
        <f>+SUMIFS(Resultados_Dic3!N$3:N$99980,Resultados_Dic3!$F$3:$F$99980,Produccion_UO!$K1412,Resultados_Dic3!$D$3:$D$99980,Produccion_UO!$K$1485,Resultados_Dic3!$E$3:$E$99980,Produccion_UO!$J1412,Resultados_Dic3!$A$3:$A$99980,Produccion_UO!$H1412)*$J$1223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T1412" s="22">
        <f>+SUMIFS(Resultados_Dic3!O$3:O$99980,Resultados_Dic3!$F$3:$F$99980,Produccion_UO!$K1412,Resultados_Dic3!$D$3:$D$99980,Produccion_UO!$K$1485,Resultados_Dic3!$E$3:$E$99980,Produccion_UO!$J1412,Resultados_Dic3!$A$3:$A$99980,Produccion_UO!$H1412)*$J$1223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U1412" s="22">
        <f>+SUMIFS(Resultados_Dic3!P$3:P$99980,Resultados_Dic3!$F$3:$F$99980,Produccion_UO!$K1412,Resultados_Dic3!$D$3:$D$99980,Produccion_UO!$K$1485,Resultados_Dic3!$E$3:$E$99980,Produccion_UO!$J1412,Resultados_Dic3!$A$3:$A$99980,Produccion_UO!$H1412)*$J$1223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V1412" s="22">
        <f>+SUMIFS(Resultados_Dic3!Q$3:Q$99980,Resultados_Dic3!$F$3:$F$99980,Produccion_UO!$K1412,Resultados_Dic3!$D$3:$D$99980,Produccion_UO!$K$1485,Resultados_Dic3!$E$3:$E$99980,Produccion_UO!$J1412,Resultados_Dic3!$A$3:$A$99980,Produccion_UO!$H1412)*$J$1223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W1412" s="22">
        <f>+SUMIFS(Resultados_Dic3!R$3:R$99980,Resultados_Dic3!$F$3:$F$99980,Produccion_UO!$K1412,Resultados_Dic3!$D$3:$D$99980,Produccion_UO!$K$1485,Resultados_Dic3!$E$3:$E$99980,Produccion_UO!$J1412,Resultados_Dic3!$A$3:$A$99980,Produccion_UO!$H1412)*$J$1223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X1412" s="22">
        <f>+SUMIFS(Resultados_Dic3!S$3:S$99980,Resultados_Dic3!$F$3:$F$99980,Produccion_UO!$K1412,Resultados_Dic3!$D$3:$D$99980,Produccion_UO!$K$1485,Resultados_Dic3!$E$3:$E$99980,Produccion_UO!$J1412,Resultados_Dic3!$A$3:$A$99980,Produccion_UO!$H1412)*$J$1223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Y1412" s="22">
        <f>+SUMIFS(Resultados_Dic3!T$3:T$99980,Resultados_Dic3!$F$3:$F$99980,Produccion_UO!$K1412,Resultados_Dic3!$D$3:$D$99980,Produccion_UO!$K$1485,Resultados_Dic3!$E$3:$E$99980,Produccion_UO!$J1412,Resultados_Dic3!$A$3:$A$99980,Produccion_UO!$H1412)*$J$1223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Z1412" s="22">
        <f>+SUMIFS(Resultados_Dic3!U$3:U$99980,Resultados_Dic3!$F$3:$F$99980,Produccion_UO!$K1412,Resultados_Dic3!$D$3:$D$99980,Produccion_UO!$K$1485,Resultados_Dic3!$E$3:$E$99980,Produccion_UO!$J1412,Resultados_Dic3!$A$3:$A$99980,Produccion_UO!$H1412)*$J$1223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AA1412" s="22">
        <f>+SUMIFS(Resultados_Dic3!V$3:V$99980,Resultados_Dic3!$F$3:$F$99980,Produccion_UO!$K1412,Resultados_Dic3!$D$3:$D$99980,Produccion_UO!$K$1485,Resultados_Dic3!$E$3:$E$99980,Produccion_UO!$J1412,Resultados_Dic3!$A$3:$A$99980,Produccion_UO!$H1412)*$J$1223</f>
        <v>3.5538981795108102E-2</v>
      </c>
      <c r="AB1412" s="22">
        <f>+SUMIFS(Resultados_Dic3!W$3:W$99980,Resultados_Dic3!$F$3:$F$99980,Produccion_UO!$K1412,Resultados_Dic3!$D$3:$D$99980,Produccion_UO!$K$1485,Resultados_Dic3!$E$3:$E$99980,Produccion_UO!$J1412,Resultados_Dic3!$A$3:$A$99980,Produccion_UO!$H1412)*$J$1223</f>
        <v>0</v>
      </c>
      <c r="AC1412" s="22">
        <f>+SUMIFS(Resultados_Dic3!X$3:X$99980,Resultados_Dic3!$F$3:$F$99980,Produccion_UO!$K1412,Resultados_Dic3!$D$3:$D$99980,Produccion_UO!$K$1485,Resultados_Dic3!$E$3:$E$99980,Produccion_UO!$J1412,Resultados_Dic3!$A$3:$A$99980,Produccion_UO!$H1412)*$J$1223</f>
        <v>0</v>
      </c>
      <c r="AD1412" s="22">
        <f>+SUMIFS(Resultados_Dic3!Y$3:Y$99980,Resultados_Dic3!$F$3:$F$99980,Produccion_UO!$K1412,Resultados_Dic3!$D$3:$D$99980,Produccion_UO!$K$1485,Resultados_Dic3!$E$3:$E$99980,Produccion_UO!$J1412,Resultados_Dic3!$A$3:$A$99980,Produccion_UO!$H1412)*$J$1223</f>
        <v>0</v>
      </c>
      <c r="AE1412" s="22">
        <f>+SUMIFS(Resultados_Dic3!Z$3:Z$99980,Resultados_Dic3!$F$3:$F$99980,Produccion_UO!$K1412,Resultados_Dic3!$D$3:$D$99980,Produccion_UO!$K$1485,Resultados_Dic3!$E$3:$E$99980,Produccion_UO!$J1412,Resultados_Dic3!$A$3:$A$99980,Produccion_UO!$H1412)*$J$1223</f>
        <v>0</v>
      </c>
      <c r="AF1412" s="22">
        <f>+SUMIFS(Resultados_Dic3!AA$3:AA$99980,Resultados_Dic3!$F$3:$F$99980,Produccion_UO!$K1412,Resultados_Dic3!$D$3:$D$99980,Produccion_UO!$K$1485,Resultados_Dic3!$E$3:$E$99980,Produccion_UO!$J1412,Resultados_Dic3!$A$3:$A$99980,Produccion_UO!$H1412)*$J$1223</f>
        <v>0</v>
      </c>
      <c r="AG1412" s="22">
        <f>+SUMIFS(Resultados_Dic3!AB$3:AB$99980,Resultados_Dic3!$F$3:$F$99980,Produccion_UO!$K1412,Resultados_Dic3!$D$3:$D$99980,Produccion_UO!$K$1485,Resultados_Dic3!$E$3:$E$99980,Produccion_UO!$J1412,Resultados_Dic3!$A$3:$A$99980,Produccion_UO!$H1412)*$J$1223</f>
        <v>0</v>
      </c>
      <c r="AH1412" s="22">
        <f>+SUMIFS(Resultados_Dic3!AC$3:AC$99980,Resultados_Dic3!$F$3:$F$99980,Produccion_UO!$K1412,Resultados_Dic3!$D$3:$D$99980,Produccion_UO!$K$1485,Resultados_Dic3!$E$3:$E$99980,Produccion_UO!$J1412,Resultados_Dic3!$A$3:$A$99980,Produccion_UO!$H1412)*$J$1223</f>
        <v>0</v>
      </c>
      <c r="AI1412" s="22">
        <f>+SUMIFS(Resultados_Dic3!AD$3:AD$99980,Resultados_Dic3!$F$3:$F$99980,Produccion_UO!$K1412,Resultados_Dic3!$D$3:$D$99980,Produccion_UO!$K$1485,Resultados_Dic3!$E$3:$E$99980,Produccion_UO!$J1412,Resultados_Dic3!$A$3:$A$99980,Produccion_UO!$H1412)*$J$1223</f>
        <v>0</v>
      </c>
      <c r="AJ1412" s="22">
        <f>+SUMIFS(Resultados_Dic3!AE$3:AE$99980,Resultados_Dic3!$F$3:$F$99980,Produccion_UO!$K1412,Resultados_Dic3!$D$3:$D$99980,Produccion_UO!$K$1485,Resultados_Dic3!$E$3:$E$99980,Produccion_UO!$J1412,Resultados_Dic3!$A$3:$A$99980,Produccion_UO!$H1412)*$J$1223</f>
        <v>0</v>
      </c>
      <c r="AK1412" s="22">
        <f>+SUMIFS(Resultados_Dic3!AF$3:AF$99980,Resultados_Dic3!$F$3:$F$99980,Produccion_UO!$K1412,Resultados_Dic3!$D$3:$D$99980,Produccion_UO!$K$1485,Resultados_Dic3!$E$3:$E$99980,Produccion_UO!$J1412,Resultados_Dic3!$A$3:$A$99980,Produccion_UO!$H1412)*$J$1223</f>
        <v>0</v>
      </c>
      <c r="AL1412" s="22">
        <f>+SUMIFS(Resultados_Dic3!AG$3:AG$99980,Resultados_Dic3!$F$3:$F$99980,Produccion_UO!$K1412,Resultados_Dic3!$D$3:$D$99980,Produccion_UO!$K$1485,Resultados_Dic3!$E$3:$E$99980,Produccion_UO!$J1412,Resultados_Dic3!$A$3:$A$99980,Produccion_UO!$H1412)*$J$1223</f>
        <v>0</v>
      </c>
      <c r="AM1412" s="22">
        <f>+SUMIFS(Resultados_Dic3!AH$3:AH$99980,Resultados_Dic3!$F$3:$F$99980,Produccion_UO!$K1412,Resultados_Dic3!$D$3:$D$99980,Produccion_UO!$K$1485,Resultados_Dic3!$E$3:$E$99980,Produccion_UO!$J1412,Resultados_Dic3!$A$3:$A$99980,Produccion_UO!$H1412)*$J$1223</f>
        <v>0</v>
      </c>
      <c r="AN1412" s="22">
        <f>+SUMIFS(Resultados_Dic3!AI$3:AI$99980,Resultados_Dic3!$F$3:$F$99980,Produccion_UO!$K1412,Resultados_Dic3!$D$3:$D$99980,Produccion_UO!$K$1485,Resultados_Dic3!$E$3:$E$99980,Produccion_UO!$J1412,Resultados_Dic3!$A$3:$A$99980,Produccion_UO!$H1412)*$J$1223</f>
        <v>0</v>
      </c>
      <c r="AO1412" s="22">
        <f>+SUMIFS(Resultados_Dic3!AJ$3:AJ$99980,Resultados_Dic3!$F$3:$F$99980,Produccion_UO!$K1412,Resultados_Dic3!$D$3:$D$99980,Produccion_UO!$K$1485,Resultados_Dic3!$E$3:$E$99980,Produccion_UO!$J1412,Resultados_Dic3!$A$3:$A$99980,Produccion_UO!$H1412)*$J$1223</f>
        <v>0</v>
      </c>
      <c r="AP1412" s="22">
        <f>+SUMIFS(Resultados_Dic3!AK$3:AK$99980,Resultados_Dic3!$F$3:$F$99980,Produccion_UO!$K1412,Resultados_Dic3!$D$3:$D$99980,Produccion_UO!$K$1485,Resultados_Dic3!$E$3:$E$99980,Produccion_UO!$J1412,Resultados_Dic3!$A$3:$A$99980,Produccion_UO!$H1412)*$J$1223</f>
        <v>0</v>
      </c>
      <c r="AQ1412" s="22">
        <f>+SUMIFS(Resultados_Dic3!AL$3:AL$99980,Resultados_Dic3!$F$3:$F$99980,Produccion_UO!$K1412,Resultados_Dic3!$D$3:$D$99980,Produccion_UO!$K$1485,Resultados_Dic3!$E$3:$E$99980,Produccion_UO!$J1412,Resultados_Dic3!$A$3:$A$99980,Produccion_UO!$H1412)*$J$1223</f>
        <v>0</v>
      </c>
      <c r="AR1412" s="22">
        <f>+SUMIFS(Resultados_Dic3!AM$3:AM$99980,Resultados_Dic3!$F$3:$F$99980,Produccion_UO!$K1412,Resultados_Dic3!$D$3:$D$99980,Produccion_UO!$K$1485,Resultados_Dic3!$E$3:$E$99980,Produccion_UO!$J1412,Resultados_Dic3!$A$3:$A$99980,Produccion_UO!$H1412)*$J$1223</f>
        <v>0</v>
      </c>
    </row>
    <row r="1413" spans="8:44" x14ac:dyDescent="0.25">
      <c r="H1413" s="17" t="str">
        <f t="shared" si="1213"/>
        <v>DIC5</v>
      </c>
      <c r="I1413" s="24"/>
      <c r="J1413" s="24" t="s">
        <v>76</v>
      </c>
      <c r="K1413" s="359" t="s">
        <v>380</v>
      </c>
      <c r="L1413" s="316" t="s">
        <v>746</v>
      </c>
      <c r="M1413" s="22">
        <f>+SUMIFS(Resultados_Dic3!H$3:H$99980,Resultados_Dic3!$F$3:$F$99980,Produccion_UO!$K1413,Resultados_Dic3!$D$3:$D$99980,Produccion_UO!$K$1485,Resultados_Dic3!$E$3:$E$99980,Produccion_UO!$J1413,Resultados_Dic3!$A$3:$A$99980,Produccion_UO!$H1413)*$J$1223</f>
        <v>0</v>
      </c>
      <c r="N1413" s="22">
        <f>+SUMIFS(Resultados_Dic3!I$3:I$99980,Resultados_Dic3!$F$3:$F$99980,Produccion_UO!$K1413,Resultados_Dic3!$D$3:$D$99980,Produccion_UO!$K$1485,Resultados_Dic3!$E$3:$E$99980,Produccion_UO!$J1413,Resultados_Dic3!$A$3:$A$99980,Produccion_UO!$H1413)*$J$1223</f>
        <v>0</v>
      </c>
      <c r="O1413" s="22">
        <f>+SUMIFS(Resultados_Dic3!J$3:J$99980,Resultados_Dic3!$F$3:$F$99980,Produccion_UO!$K1413,Resultados_Dic3!$D$3:$D$99980,Produccion_UO!$K$1485,Resultados_Dic3!$E$3:$E$99980,Produccion_UO!$J1413,Resultados_Dic3!$A$3:$A$99980,Produccion_UO!$H1413)*$J$1223</f>
        <v>0</v>
      </c>
      <c r="P1413" s="22">
        <f>+SUMIFS(Resultados_Dic3!K$3:K$99980,Resultados_Dic3!$F$3:$F$99980,Produccion_UO!$K1413,Resultados_Dic3!$D$3:$D$99980,Produccion_UO!$K$1485,Resultados_Dic3!$E$3:$E$99980,Produccion_UO!$J1413,Resultados_Dic3!$A$3:$A$99980,Produccion_UO!$H1413)*$J$1223</f>
        <v>0</v>
      </c>
      <c r="Q1413" s="22">
        <f>+SUMIFS(Resultados_Dic3!L$3:L$99980,Resultados_Dic3!$F$3:$F$99980,Produccion_UO!$K1413,Resultados_Dic3!$D$3:$D$99980,Produccion_UO!$K$1485,Resultados_Dic3!$E$3:$E$99980,Produccion_UO!$J1413,Resultados_Dic3!$A$3:$A$99980,Produccion_UO!$H1413)*$J$1223</f>
        <v>0</v>
      </c>
      <c r="R1413" s="22">
        <f>+SUMIFS(Resultados_Dic3!M$3:M$99980,Resultados_Dic3!$F$3:$F$99980,Produccion_UO!$K1413,Resultados_Dic3!$D$3:$D$99980,Produccion_UO!$K$1485,Resultados_Dic3!$E$3:$E$99980,Produccion_UO!$J1413,Resultados_Dic3!$A$3:$A$99980,Produccion_UO!$H1413)*$J$1223</f>
        <v>0</v>
      </c>
      <c r="S1413" s="22">
        <f>+SUMIFS(Resultados_Dic3!N$3:N$99980,Resultados_Dic3!$F$3:$F$99980,Produccion_UO!$K1413,Resultados_Dic3!$D$3:$D$99980,Produccion_UO!$K$1485,Resultados_Dic3!$E$3:$E$99980,Produccion_UO!$J1413,Resultados_Dic3!$A$3:$A$99980,Produccion_UO!$H1413)*$J$1223</f>
        <v>0</v>
      </c>
      <c r="T1413" s="22">
        <f>+SUMIFS(Resultados_Dic3!O$3:O$99980,Resultados_Dic3!$F$3:$F$99980,Produccion_UO!$K1413,Resultados_Dic3!$D$3:$D$99980,Produccion_UO!$K$1485,Resultados_Dic3!$E$3:$E$99980,Produccion_UO!$J1413,Resultados_Dic3!$A$3:$A$99980,Produccion_UO!$H1413)*$J$1223</f>
        <v>0</v>
      </c>
      <c r="U1413" s="22">
        <f>+SUMIFS(Resultados_Dic3!P$3:P$99980,Resultados_Dic3!$F$3:$F$99980,Produccion_UO!$K1413,Resultados_Dic3!$D$3:$D$99980,Produccion_UO!$K$1485,Resultados_Dic3!$E$3:$E$99980,Produccion_UO!$J1413,Resultados_Dic3!$A$3:$A$99980,Produccion_UO!$H1413)*$J$1223</f>
        <v>0</v>
      </c>
      <c r="V1413" s="22">
        <f>+SUMIFS(Resultados_Dic3!Q$3:Q$99980,Resultados_Dic3!$F$3:$F$99980,Produccion_UO!$K1413,Resultados_Dic3!$D$3:$D$99980,Produccion_UO!$K$1485,Resultados_Dic3!$E$3:$E$99980,Produccion_UO!$J1413,Resultados_Dic3!$A$3:$A$99980,Produccion_UO!$H1413)*$J$1223</f>
        <v>0</v>
      </c>
      <c r="W1413" s="22">
        <f>+SUMIFS(Resultados_Dic3!R$3:R$99980,Resultados_Dic3!$F$3:$F$99980,Produccion_UO!$K1413,Resultados_Dic3!$D$3:$D$99980,Produccion_UO!$K$1485,Resultados_Dic3!$E$3:$E$99980,Produccion_UO!$J1413,Resultados_Dic3!$A$3:$A$99980,Produccion_UO!$H1413)*$J$1223</f>
        <v>0</v>
      </c>
      <c r="X1413" s="22">
        <f>+SUMIFS(Resultados_Dic3!S$3:S$99980,Resultados_Dic3!$F$3:$F$99980,Produccion_UO!$K1413,Resultados_Dic3!$D$3:$D$99980,Produccion_UO!$K$1485,Resultados_Dic3!$E$3:$E$99980,Produccion_UO!$J1413,Resultados_Dic3!$A$3:$A$99980,Produccion_UO!$H1413)*$J$1223</f>
        <v>0</v>
      </c>
      <c r="Y1413" s="22">
        <f>+SUMIFS(Resultados_Dic3!T$3:T$99980,Resultados_Dic3!$F$3:$F$99980,Produccion_UO!$K1413,Resultados_Dic3!$D$3:$D$99980,Produccion_UO!$K$1485,Resultados_Dic3!$E$3:$E$99980,Produccion_UO!$J1413,Resultados_Dic3!$A$3:$A$99980,Produccion_UO!$H1413)*$J$1223</f>
        <v>0</v>
      </c>
      <c r="Z1413" s="22">
        <f>+SUMIFS(Resultados_Dic3!U$3:U$99980,Resultados_Dic3!$F$3:$F$99980,Produccion_UO!$K1413,Resultados_Dic3!$D$3:$D$99980,Produccion_UO!$K$1485,Resultados_Dic3!$E$3:$E$99980,Produccion_UO!$J1413,Resultados_Dic3!$A$3:$A$99980,Produccion_UO!$H1413)*$J$1223</f>
        <v>0</v>
      </c>
      <c r="AA1413" s="22">
        <f>+SUMIFS(Resultados_Dic3!V$3:V$99980,Resultados_Dic3!$F$3:$F$99980,Produccion_UO!$K1413,Resultados_Dic3!$D$3:$D$99980,Produccion_UO!$K$1485,Resultados_Dic3!$E$3:$E$99980,Produccion_UO!$J1413,Resultados_Dic3!$A$3:$A$99980,Produccion_UO!$H1413)*$J$1223</f>
        <v>0</v>
      </c>
      <c r="AB1413" s="22">
        <f>+SUMIFS(Resultados_Dic3!W$3:W$99980,Resultados_Dic3!$F$3:$F$99980,Produccion_UO!$K1413,Resultados_Dic3!$D$3:$D$99980,Produccion_UO!$K$1485,Resultados_Dic3!$E$3:$E$99980,Produccion_UO!$J1413,Resultados_Dic3!$A$3:$A$99980,Produccion_UO!$H1413)*$J$1223</f>
        <v>0</v>
      </c>
      <c r="AC1413" s="22">
        <f>+SUMIFS(Resultados_Dic3!X$3:X$99980,Resultados_Dic3!$F$3:$F$99980,Produccion_UO!$K1413,Resultados_Dic3!$D$3:$D$99980,Produccion_UO!$K$1485,Resultados_Dic3!$E$3:$E$99980,Produccion_UO!$J1413,Resultados_Dic3!$A$3:$A$99980,Produccion_UO!$H1413)*$J$1223</f>
        <v>0</v>
      </c>
      <c r="AD1413" s="22">
        <f>+SUMIFS(Resultados_Dic3!Y$3:Y$99980,Resultados_Dic3!$F$3:$F$99980,Produccion_UO!$K1413,Resultados_Dic3!$D$3:$D$99980,Produccion_UO!$K$1485,Resultados_Dic3!$E$3:$E$99980,Produccion_UO!$J1413,Resultados_Dic3!$A$3:$A$99980,Produccion_UO!$H1413)*$J$1223</f>
        <v>0</v>
      </c>
      <c r="AE1413" s="22">
        <f>+SUMIFS(Resultados_Dic3!Z$3:Z$99980,Resultados_Dic3!$F$3:$F$99980,Produccion_UO!$K1413,Resultados_Dic3!$D$3:$D$99980,Produccion_UO!$K$1485,Resultados_Dic3!$E$3:$E$99980,Produccion_UO!$J1413,Resultados_Dic3!$A$3:$A$99980,Produccion_UO!$H1413)*$J$1223</f>
        <v>0</v>
      </c>
      <c r="AF1413" s="22">
        <f>+SUMIFS(Resultados_Dic3!AA$3:AA$99980,Resultados_Dic3!$F$3:$F$99980,Produccion_UO!$K1413,Resultados_Dic3!$D$3:$D$99980,Produccion_UO!$K$1485,Resultados_Dic3!$E$3:$E$99980,Produccion_UO!$J1413,Resultados_Dic3!$A$3:$A$99980,Produccion_UO!$H1413)*$J$1223</f>
        <v>0</v>
      </c>
      <c r="AG1413" s="22">
        <f>+SUMIFS(Resultados_Dic3!AB$3:AB$99980,Resultados_Dic3!$F$3:$F$99980,Produccion_UO!$K1413,Resultados_Dic3!$D$3:$D$99980,Produccion_UO!$K$1485,Resultados_Dic3!$E$3:$E$99980,Produccion_UO!$J1413,Resultados_Dic3!$A$3:$A$99980,Produccion_UO!$H1413)*$J$1223</f>
        <v>0</v>
      </c>
      <c r="AH1413" s="22">
        <f>+SUMIFS(Resultados_Dic3!AC$3:AC$99980,Resultados_Dic3!$F$3:$F$99980,Produccion_UO!$K1413,Resultados_Dic3!$D$3:$D$99980,Produccion_UO!$K$1485,Resultados_Dic3!$E$3:$E$99980,Produccion_UO!$J1413,Resultados_Dic3!$A$3:$A$99980,Produccion_UO!$H1413)*$J$1223</f>
        <v>0</v>
      </c>
      <c r="AI1413" s="22">
        <f>+SUMIFS(Resultados_Dic3!AD$3:AD$99980,Resultados_Dic3!$F$3:$F$99980,Produccion_UO!$K1413,Resultados_Dic3!$D$3:$D$99980,Produccion_UO!$K$1485,Resultados_Dic3!$E$3:$E$99980,Produccion_UO!$J1413,Resultados_Dic3!$A$3:$A$99980,Produccion_UO!$H1413)*$J$1223</f>
        <v>0</v>
      </c>
      <c r="AJ1413" s="22">
        <f>+SUMIFS(Resultados_Dic3!AE$3:AE$99980,Resultados_Dic3!$F$3:$F$99980,Produccion_UO!$K1413,Resultados_Dic3!$D$3:$D$99980,Produccion_UO!$K$1485,Resultados_Dic3!$E$3:$E$99980,Produccion_UO!$J1413,Resultados_Dic3!$A$3:$A$99980,Produccion_UO!$H1413)*$J$1223</f>
        <v>0</v>
      </c>
      <c r="AK1413" s="22">
        <f>+SUMIFS(Resultados_Dic3!AF$3:AF$99980,Resultados_Dic3!$F$3:$F$99980,Produccion_UO!$K1413,Resultados_Dic3!$D$3:$D$99980,Produccion_UO!$K$1485,Resultados_Dic3!$E$3:$E$99980,Produccion_UO!$J1413,Resultados_Dic3!$A$3:$A$99980,Produccion_UO!$H1413)*$J$1223</f>
        <v>0</v>
      </c>
      <c r="AL1413" s="22">
        <f>+SUMIFS(Resultados_Dic3!AG$3:AG$99980,Resultados_Dic3!$F$3:$F$99980,Produccion_UO!$K1413,Resultados_Dic3!$D$3:$D$99980,Produccion_UO!$K$1485,Resultados_Dic3!$E$3:$E$99980,Produccion_UO!$J1413,Resultados_Dic3!$A$3:$A$99980,Produccion_UO!$H1413)*$J$1223</f>
        <v>0</v>
      </c>
      <c r="AM1413" s="22">
        <f>+SUMIFS(Resultados_Dic3!AH$3:AH$99980,Resultados_Dic3!$F$3:$F$99980,Produccion_UO!$K1413,Resultados_Dic3!$D$3:$D$99980,Produccion_UO!$K$1485,Resultados_Dic3!$E$3:$E$99980,Produccion_UO!$J1413,Resultados_Dic3!$A$3:$A$99980,Produccion_UO!$H1413)*$J$1223</f>
        <v>0</v>
      </c>
      <c r="AN1413" s="22">
        <f>+SUMIFS(Resultados_Dic3!AI$3:AI$99980,Resultados_Dic3!$F$3:$F$99980,Produccion_UO!$K1413,Resultados_Dic3!$D$3:$D$99980,Produccion_UO!$K$1485,Resultados_Dic3!$E$3:$E$99980,Produccion_UO!$J1413,Resultados_Dic3!$A$3:$A$99980,Produccion_UO!$H1413)*$J$1223</f>
        <v>0</v>
      </c>
      <c r="AO1413" s="22">
        <f>+SUMIFS(Resultados_Dic3!AJ$3:AJ$99980,Resultados_Dic3!$F$3:$F$99980,Produccion_UO!$K1413,Resultados_Dic3!$D$3:$D$99980,Produccion_UO!$K$1485,Resultados_Dic3!$E$3:$E$99980,Produccion_UO!$J1413,Resultados_Dic3!$A$3:$A$99980,Produccion_UO!$H1413)*$J$1223</f>
        <v>0</v>
      </c>
      <c r="AP1413" s="22">
        <f>+SUMIFS(Resultados_Dic3!AK$3:AK$99980,Resultados_Dic3!$F$3:$F$99980,Produccion_UO!$K1413,Resultados_Dic3!$D$3:$D$99980,Produccion_UO!$K$1485,Resultados_Dic3!$E$3:$E$99980,Produccion_UO!$J1413,Resultados_Dic3!$A$3:$A$99980,Produccion_UO!$H1413)*$J$1223</f>
        <v>0</v>
      </c>
      <c r="AQ1413" s="22">
        <f>+SUMIFS(Resultados_Dic3!AL$3:AL$99980,Resultados_Dic3!$F$3:$F$99980,Produccion_UO!$K1413,Resultados_Dic3!$D$3:$D$99980,Produccion_UO!$K$1485,Resultados_Dic3!$E$3:$E$99980,Produccion_UO!$J1413,Resultados_Dic3!$A$3:$A$99980,Produccion_UO!$H1413)*$J$1223</f>
        <v>0</v>
      </c>
      <c r="AR1413" s="22">
        <f>+SUMIFS(Resultados_Dic3!AM$3:AM$99980,Resultados_Dic3!$F$3:$F$99980,Produccion_UO!$K1413,Resultados_Dic3!$D$3:$D$99980,Produccion_UO!$K$1485,Resultados_Dic3!$E$3:$E$99980,Produccion_UO!$J1413,Resultados_Dic3!$A$3:$A$99980,Produccion_UO!$H1413)*$J$1223</f>
        <v>0</v>
      </c>
    </row>
    <row r="1414" spans="8:44" x14ac:dyDescent="0.25">
      <c r="H1414" s="17" t="str">
        <f t="shared" si="1213"/>
        <v>DIC5</v>
      </c>
      <c r="I1414" s="24"/>
      <c r="J1414" s="24" t="s">
        <v>76</v>
      </c>
      <c r="K1414" s="359" t="s">
        <v>218</v>
      </c>
      <c r="L1414" s="316" t="s">
        <v>794</v>
      </c>
      <c r="M1414" s="22">
        <f>+SUMIFS(Resultados_Dic3!H$3:H$99980,Resultados_Dic3!$F$3:$F$99980,Produccion_UO!$K1414,Resultados_Dic3!$D$3:$D$99980,Produccion_UO!$K$1485,Resultados_Dic3!$E$3:$E$99980,Produccion_UO!$J1414,Resultados_Dic3!$A$3:$A$99980,Produccion_UO!$H1414)*$J$1223</f>
        <v>0.24657422114451399</v>
      </c>
      <c r="N1414" s="22">
        <f>+SUMIFS(Resultados_Dic3!I$3:I$99980,Resultados_Dic3!$F$3:$F$99980,Produccion_UO!$K1414,Resultados_Dic3!$D$3:$D$99980,Produccion_UO!$K$1485,Resultados_Dic3!$E$3:$E$99980,Produccion_UO!$J1414,Resultados_Dic3!$A$3:$A$99980,Produccion_UO!$H1414)*$J$1223</f>
        <v>0.224938143534058</v>
      </c>
      <c r="O1414" s="22">
        <f>+SUMIFS(Resultados_Dic3!J$3:J$99980,Resultados_Dic3!$F$3:$F$99980,Produccion_UO!$K1414,Resultados_Dic3!$D$3:$D$99980,Produccion_UO!$K$1485,Resultados_Dic3!$E$3:$E$99980,Produccion_UO!$J1414,Resultados_Dic3!$A$3:$A$99980,Produccion_UO!$H1414)*$J$1223</f>
        <v>0.21127755910745499</v>
      </c>
      <c r="P1414" s="22">
        <f>+SUMIFS(Resultados_Dic3!K$3:K$99980,Resultados_Dic3!$F$3:$F$99980,Produccion_UO!$K1414,Resultados_Dic3!$D$3:$D$99980,Produccion_UO!$K$1485,Resultados_Dic3!$E$3:$E$99980,Produccion_UO!$J1414,Resultados_Dic3!$A$3:$A$99980,Produccion_UO!$H1414)*$J$1223</f>
        <v>0.19761697468085099</v>
      </c>
      <c r="Q1414" s="22">
        <f>+SUMIFS(Resultados_Dic3!L$3:L$99980,Resultados_Dic3!$F$3:$F$99980,Produccion_UO!$K1414,Resultados_Dic3!$D$3:$D$99980,Produccion_UO!$K$1485,Resultados_Dic3!$E$3:$E$99980,Produccion_UO!$J1414,Resultados_Dic3!$A$3:$A$99980,Produccion_UO!$H1414)*$J$1223</f>
        <v>0.18395639025424801</v>
      </c>
      <c r="R1414" s="22">
        <f>+SUMIFS(Resultados_Dic3!M$3:M$99980,Resultados_Dic3!$F$3:$F$99980,Produccion_UO!$K1414,Resultados_Dic3!$D$3:$D$99980,Produccion_UO!$K$1485,Resultados_Dic3!$E$3:$E$99980,Produccion_UO!$J1414,Resultados_Dic3!$A$3:$A$99980,Produccion_UO!$H1414)*$J$1223</f>
        <v>0.16411896669036199</v>
      </c>
      <c r="S1414" s="22">
        <f>+SUMIFS(Resultados_Dic3!N$3:N$99980,Resultados_Dic3!$F$3:$F$99980,Produccion_UO!$K1414,Resultados_Dic3!$D$3:$D$99980,Produccion_UO!$K$1485,Resultados_Dic3!$E$3:$E$99980,Produccion_UO!$J1414,Resultados_Dic3!$A$3:$A$99980,Produccion_UO!$H1414)*$J$1223</f>
        <v>0.14428154312647501</v>
      </c>
      <c r="T1414" s="22">
        <f>+SUMIFS(Resultados_Dic3!O$3:O$99980,Resultados_Dic3!$F$3:$F$99980,Produccion_UO!$K1414,Resultados_Dic3!$D$3:$D$99980,Produccion_UO!$K$1485,Resultados_Dic3!$E$3:$E$99980,Produccion_UO!$J1414,Resultados_Dic3!$A$3:$A$99980,Produccion_UO!$H1414)*$J$1223</f>
        <v>0.127761905981358</v>
      </c>
      <c r="U1414" s="22">
        <f>+SUMIFS(Resultados_Dic3!P$3:P$99980,Resultados_Dic3!$F$3:$F$99980,Produccion_UO!$K1414,Resultados_Dic3!$D$3:$D$99980,Produccion_UO!$K$1485,Resultados_Dic3!$E$3:$E$99980,Produccion_UO!$J1414,Resultados_Dic3!$A$3:$A$99980,Produccion_UO!$H1414)*$J$1223</f>
        <v>0.11124226883624</v>
      </c>
      <c r="V1414" s="22">
        <f>+SUMIFS(Resultados_Dic3!Q$3:Q$99980,Resultados_Dic3!$F$3:$F$99980,Produccion_UO!$K1414,Resultados_Dic3!$D$3:$D$99980,Produccion_UO!$K$1485,Resultados_Dic3!$E$3:$E$99980,Produccion_UO!$J1414,Resultados_Dic3!$A$3:$A$99980,Produccion_UO!$H1414)*$J$1223</f>
        <v>9.5488168163755799E-2</v>
      </c>
      <c r="W1414" s="22">
        <f>+SUMIFS(Resultados_Dic3!R$3:R$99980,Resultados_Dic3!$F$3:$F$99980,Produccion_UO!$K1414,Resultados_Dic3!$D$3:$D$99980,Produccion_UO!$K$1485,Resultados_Dic3!$E$3:$E$99980,Produccion_UO!$J1414,Resultados_Dic3!$A$3:$A$99980,Produccion_UO!$H1414)*$J$1223</f>
        <v>7.9734067491271404E-2</v>
      </c>
      <c r="X1414" s="22">
        <f>+SUMIFS(Resultados_Dic3!S$3:S$99980,Resultados_Dic3!$F$3:$F$99980,Produccion_UO!$K1414,Resultados_Dic3!$D$3:$D$99980,Produccion_UO!$K$1485,Resultados_Dic3!$E$3:$E$99980,Produccion_UO!$J1414,Resultados_Dic3!$A$3:$A$99980,Produccion_UO!$H1414)*$J$1223</f>
        <v>6.3979966818787107E-2</v>
      </c>
      <c r="Y1414" s="22">
        <f>+SUMIFS(Resultados_Dic3!T$3:T$99980,Resultados_Dic3!$F$3:$F$99980,Produccion_UO!$K1414,Resultados_Dic3!$D$3:$D$99980,Produccion_UO!$K$1485,Resultados_Dic3!$E$3:$E$99980,Produccion_UO!$J1414,Resultados_Dic3!$A$3:$A$99980,Produccion_UO!$H1414)*$J$1223</f>
        <v>5.5826726017149199E-2</v>
      </c>
      <c r="Z1414" s="22">
        <f>+SUMIFS(Resultados_Dic3!U$3:U$99980,Resultados_Dic3!$F$3:$F$99980,Produccion_UO!$K1414,Resultados_Dic3!$D$3:$D$99980,Produccion_UO!$K$1485,Resultados_Dic3!$E$3:$E$99980,Produccion_UO!$J1414,Resultados_Dic3!$A$3:$A$99980,Produccion_UO!$H1414)*$J$1223</f>
        <v>4.7673485215511402E-2</v>
      </c>
      <c r="AA1414" s="22">
        <f>+SUMIFS(Resultados_Dic3!V$3:V$99980,Resultados_Dic3!$F$3:$F$99980,Produccion_UO!$K1414,Resultados_Dic3!$D$3:$D$99980,Produccion_UO!$K$1485,Resultados_Dic3!$E$3:$E$99980,Produccion_UO!$J1414,Resultados_Dic3!$A$3:$A$99980,Produccion_UO!$H1414)*$J$1223</f>
        <v>0</v>
      </c>
      <c r="AB1414" s="22">
        <f>+SUMIFS(Resultados_Dic3!W$3:W$99980,Resultados_Dic3!$F$3:$F$99980,Produccion_UO!$K1414,Resultados_Dic3!$D$3:$D$99980,Produccion_UO!$K$1485,Resultados_Dic3!$E$3:$E$99980,Produccion_UO!$J1414,Resultados_Dic3!$A$3:$A$99980,Produccion_UO!$H1414)*$J$1223</f>
        <v>0</v>
      </c>
      <c r="AC1414" s="22">
        <f>+SUMIFS(Resultados_Dic3!X$3:X$99980,Resultados_Dic3!$F$3:$F$99980,Produccion_UO!$K1414,Resultados_Dic3!$D$3:$D$99980,Produccion_UO!$K$1485,Resultados_Dic3!$E$3:$E$99980,Produccion_UO!$J1414,Resultados_Dic3!$A$3:$A$99980,Produccion_UO!$H1414)*$J$1223</f>
        <v>0</v>
      </c>
      <c r="AD1414" s="22">
        <f>+SUMIFS(Resultados_Dic3!Y$3:Y$99980,Resultados_Dic3!$F$3:$F$99980,Produccion_UO!$K1414,Resultados_Dic3!$D$3:$D$99980,Produccion_UO!$K$1485,Resultados_Dic3!$E$3:$E$99980,Produccion_UO!$J1414,Resultados_Dic3!$A$3:$A$99980,Produccion_UO!$H1414)*$J$1223</f>
        <v>0</v>
      </c>
      <c r="AE1414" s="22">
        <f>+SUMIFS(Resultados_Dic3!Z$3:Z$99980,Resultados_Dic3!$F$3:$F$99980,Produccion_UO!$K1414,Resultados_Dic3!$D$3:$D$99980,Produccion_UO!$K$1485,Resultados_Dic3!$E$3:$E$99980,Produccion_UO!$J1414,Resultados_Dic3!$A$3:$A$99980,Produccion_UO!$H1414)*$J$1223</f>
        <v>0</v>
      </c>
      <c r="AF1414" s="22">
        <f>+SUMIFS(Resultados_Dic3!AA$3:AA$99980,Resultados_Dic3!$F$3:$F$99980,Produccion_UO!$K1414,Resultados_Dic3!$D$3:$D$99980,Produccion_UO!$K$1485,Resultados_Dic3!$E$3:$E$99980,Produccion_UO!$J1414,Resultados_Dic3!$A$3:$A$99980,Produccion_UO!$H1414)*$J$1223</f>
        <v>0</v>
      </c>
      <c r="AG1414" s="22">
        <f>+SUMIFS(Resultados_Dic3!AB$3:AB$99980,Resultados_Dic3!$F$3:$F$99980,Produccion_UO!$K1414,Resultados_Dic3!$D$3:$D$99980,Produccion_UO!$K$1485,Resultados_Dic3!$E$3:$E$99980,Produccion_UO!$J1414,Resultados_Dic3!$A$3:$A$99980,Produccion_UO!$H1414)*$J$1223</f>
        <v>0</v>
      </c>
      <c r="AH1414" s="22">
        <f>+SUMIFS(Resultados_Dic3!AC$3:AC$99980,Resultados_Dic3!$F$3:$F$99980,Produccion_UO!$K1414,Resultados_Dic3!$D$3:$D$99980,Produccion_UO!$K$1485,Resultados_Dic3!$E$3:$E$99980,Produccion_UO!$J1414,Resultados_Dic3!$A$3:$A$99980,Produccion_UO!$H1414)*$J$1223</f>
        <v>0</v>
      </c>
      <c r="AI1414" s="22">
        <f>+SUMIFS(Resultados_Dic3!AD$3:AD$99980,Resultados_Dic3!$F$3:$F$99980,Produccion_UO!$K1414,Resultados_Dic3!$D$3:$D$99980,Produccion_UO!$K$1485,Resultados_Dic3!$E$3:$E$99980,Produccion_UO!$J1414,Resultados_Dic3!$A$3:$A$99980,Produccion_UO!$H1414)*$J$1223</f>
        <v>0</v>
      </c>
      <c r="AJ1414" s="22">
        <f>+SUMIFS(Resultados_Dic3!AE$3:AE$99980,Resultados_Dic3!$F$3:$F$99980,Produccion_UO!$K1414,Resultados_Dic3!$D$3:$D$99980,Produccion_UO!$K$1485,Resultados_Dic3!$E$3:$E$99980,Produccion_UO!$J1414,Resultados_Dic3!$A$3:$A$99980,Produccion_UO!$H1414)*$J$1223</f>
        <v>0</v>
      </c>
      <c r="AK1414" s="22">
        <f>+SUMIFS(Resultados_Dic3!AF$3:AF$99980,Resultados_Dic3!$F$3:$F$99980,Produccion_UO!$K1414,Resultados_Dic3!$D$3:$D$99980,Produccion_UO!$K$1485,Resultados_Dic3!$E$3:$E$99980,Produccion_UO!$J1414,Resultados_Dic3!$A$3:$A$99980,Produccion_UO!$H1414)*$J$1223</f>
        <v>0</v>
      </c>
      <c r="AL1414" s="22">
        <f>+SUMIFS(Resultados_Dic3!AG$3:AG$99980,Resultados_Dic3!$F$3:$F$99980,Produccion_UO!$K1414,Resultados_Dic3!$D$3:$D$99980,Produccion_UO!$K$1485,Resultados_Dic3!$E$3:$E$99980,Produccion_UO!$J1414,Resultados_Dic3!$A$3:$A$99980,Produccion_UO!$H1414)*$J$1223</f>
        <v>0</v>
      </c>
      <c r="AM1414" s="22">
        <f>+SUMIFS(Resultados_Dic3!AH$3:AH$99980,Resultados_Dic3!$F$3:$F$99980,Produccion_UO!$K1414,Resultados_Dic3!$D$3:$D$99980,Produccion_UO!$K$1485,Resultados_Dic3!$E$3:$E$99980,Produccion_UO!$J1414,Resultados_Dic3!$A$3:$A$99980,Produccion_UO!$H1414)*$J$1223</f>
        <v>0</v>
      </c>
      <c r="AN1414" s="22">
        <f>+SUMIFS(Resultados_Dic3!AI$3:AI$99980,Resultados_Dic3!$F$3:$F$99980,Produccion_UO!$K1414,Resultados_Dic3!$D$3:$D$99980,Produccion_UO!$K$1485,Resultados_Dic3!$E$3:$E$99980,Produccion_UO!$J1414,Resultados_Dic3!$A$3:$A$99980,Produccion_UO!$H1414)*$J$1223</f>
        <v>0</v>
      </c>
      <c r="AO1414" s="22">
        <f>+SUMIFS(Resultados_Dic3!AJ$3:AJ$99980,Resultados_Dic3!$F$3:$F$99980,Produccion_UO!$K1414,Resultados_Dic3!$D$3:$D$99980,Produccion_UO!$K$1485,Resultados_Dic3!$E$3:$E$99980,Produccion_UO!$J1414,Resultados_Dic3!$A$3:$A$99980,Produccion_UO!$H1414)*$J$1223</f>
        <v>0</v>
      </c>
      <c r="AP1414" s="22">
        <f>+SUMIFS(Resultados_Dic3!AK$3:AK$99980,Resultados_Dic3!$F$3:$F$99980,Produccion_UO!$K1414,Resultados_Dic3!$D$3:$D$99980,Produccion_UO!$K$1485,Resultados_Dic3!$E$3:$E$99980,Produccion_UO!$J1414,Resultados_Dic3!$A$3:$A$99980,Produccion_UO!$H1414)*$J$1223</f>
        <v>0</v>
      </c>
      <c r="AQ1414" s="22">
        <f>+SUMIFS(Resultados_Dic3!AL$3:AL$99980,Resultados_Dic3!$F$3:$F$99980,Produccion_UO!$K1414,Resultados_Dic3!$D$3:$D$99980,Produccion_UO!$K$1485,Resultados_Dic3!$E$3:$E$99980,Produccion_UO!$J1414,Resultados_Dic3!$A$3:$A$99980,Produccion_UO!$H1414)*$J$1223</f>
        <v>0</v>
      </c>
      <c r="AR1414" s="22">
        <f>+SUMIFS(Resultados_Dic3!AM$3:AM$99980,Resultados_Dic3!$F$3:$F$99980,Produccion_UO!$K1414,Resultados_Dic3!$D$3:$D$99980,Produccion_UO!$K$1485,Resultados_Dic3!$E$3:$E$99980,Produccion_UO!$J1414,Resultados_Dic3!$A$3:$A$99980,Produccion_UO!$H1414)*$J$1223</f>
        <v>0</v>
      </c>
    </row>
    <row r="1415" spans="8:44" x14ac:dyDescent="0.25">
      <c r="H1415" s="17" t="str">
        <f t="shared" si="1213"/>
        <v>DIC5</v>
      </c>
      <c r="I1415" s="24"/>
      <c r="J1415" s="24" t="s">
        <v>76</v>
      </c>
      <c r="K1415" s="359" t="s">
        <v>289</v>
      </c>
      <c r="L1415" s="230" t="s">
        <v>832</v>
      </c>
      <c r="M1415" s="22">
        <f>+SUMIFS(Resultados_Dic3!H$3:H$99980,Resultados_Dic3!$F$3:$F$99980,Produccion_UO!$K1415,Resultados_Dic3!$D$3:$D$99980,Produccion_UO!$K$1485,Resultados_Dic3!$E$3:$E$99980,Produccion_UO!$J1415,Resultados_Dic3!$A$3:$A$99980,Produccion_UO!$H1415)*$J$1223</f>
        <v>0</v>
      </c>
      <c r="N1415" s="22">
        <f>+SUMIFS(Resultados_Dic3!I$3:I$99980,Resultados_Dic3!$F$3:$F$99980,Produccion_UO!$K1415,Resultados_Dic3!$D$3:$D$99980,Produccion_UO!$K$1485,Resultados_Dic3!$E$3:$E$99980,Produccion_UO!$J1415,Resultados_Dic3!$A$3:$A$99980,Produccion_UO!$H1415)*$J$1223</f>
        <v>0</v>
      </c>
      <c r="O1415" s="22">
        <f>+SUMIFS(Resultados_Dic3!J$3:J$99980,Resultados_Dic3!$F$3:$F$99980,Produccion_UO!$K1415,Resultados_Dic3!$D$3:$D$99980,Produccion_UO!$K$1485,Resultados_Dic3!$E$3:$E$99980,Produccion_UO!$J1415,Resultados_Dic3!$A$3:$A$99980,Produccion_UO!$H1415)*$J$1223</f>
        <v>0</v>
      </c>
      <c r="P1415" s="22">
        <f>+SUMIFS(Resultados_Dic3!K$3:K$99980,Resultados_Dic3!$F$3:$F$99980,Produccion_UO!$K1415,Resultados_Dic3!$D$3:$D$99980,Produccion_UO!$K$1485,Resultados_Dic3!$E$3:$E$99980,Produccion_UO!$J1415,Resultados_Dic3!$A$3:$A$99980,Produccion_UO!$H1415)*$J$1223</f>
        <v>0</v>
      </c>
      <c r="Q1415" s="22">
        <f>+SUMIFS(Resultados_Dic3!L$3:L$99980,Resultados_Dic3!$F$3:$F$99980,Produccion_UO!$K1415,Resultados_Dic3!$D$3:$D$99980,Produccion_UO!$K$1485,Resultados_Dic3!$E$3:$E$99980,Produccion_UO!$J1415,Resultados_Dic3!$A$3:$A$99980,Produccion_UO!$H1415)*$J$1223</f>
        <v>0</v>
      </c>
      <c r="R1415" s="22">
        <f>+SUMIFS(Resultados_Dic3!M$3:M$99980,Resultados_Dic3!$F$3:$F$99980,Produccion_UO!$K1415,Resultados_Dic3!$D$3:$D$99980,Produccion_UO!$K$1485,Resultados_Dic3!$E$3:$E$99980,Produccion_UO!$J1415,Resultados_Dic3!$A$3:$A$99980,Produccion_UO!$H1415)*$J$1223</f>
        <v>0</v>
      </c>
      <c r="S1415" s="22">
        <f>+SUMIFS(Resultados_Dic3!N$3:N$99980,Resultados_Dic3!$F$3:$F$99980,Produccion_UO!$K1415,Resultados_Dic3!$D$3:$D$99980,Produccion_UO!$K$1485,Resultados_Dic3!$E$3:$E$99980,Produccion_UO!$J1415,Resultados_Dic3!$A$3:$A$99980,Produccion_UO!$H1415)*$J$1223</f>
        <v>0</v>
      </c>
      <c r="T1415" s="22">
        <f>+SUMIFS(Resultados_Dic3!O$3:O$99980,Resultados_Dic3!$F$3:$F$99980,Produccion_UO!$K1415,Resultados_Dic3!$D$3:$D$99980,Produccion_UO!$K$1485,Resultados_Dic3!$E$3:$E$99980,Produccion_UO!$J1415,Resultados_Dic3!$A$3:$A$99980,Produccion_UO!$H1415)*$J$1223</f>
        <v>0</v>
      </c>
      <c r="U1415" s="22">
        <f>+SUMIFS(Resultados_Dic3!P$3:P$99980,Resultados_Dic3!$F$3:$F$99980,Produccion_UO!$K1415,Resultados_Dic3!$D$3:$D$99980,Produccion_UO!$K$1485,Resultados_Dic3!$E$3:$E$99980,Produccion_UO!$J1415,Resultados_Dic3!$A$3:$A$99980,Produccion_UO!$H1415)*$J$1223</f>
        <v>0</v>
      </c>
      <c r="V1415" s="22">
        <f>+SUMIFS(Resultados_Dic3!Q$3:Q$99980,Resultados_Dic3!$F$3:$F$99980,Produccion_UO!$K1415,Resultados_Dic3!$D$3:$D$99980,Produccion_UO!$K$1485,Resultados_Dic3!$E$3:$E$99980,Produccion_UO!$J1415,Resultados_Dic3!$A$3:$A$99980,Produccion_UO!$H1415)*$J$1223</f>
        <v>0</v>
      </c>
      <c r="W1415" s="22">
        <f>+SUMIFS(Resultados_Dic3!R$3:R$99980,Resultados_Dic3!$F$3:$F$99980,Produccion_UO!$K1415,Resultados_Dic3!$D$3:$D$99980,Produccion_UO!$K$1485,Resultados_Dic3!$E$3:$E$99980,Produccion_UO!$J1415,Resultados_Dic3!$A$3:$A$99980,Produccion_UO!$H1415)*$J$1223</f>
        <v>0</v>
      </c>
      <c r="X1415" s="22">
        <f>+SUMIFS(Resultados_Dic3!S$3:S$99980,Resultados_Dic3!$F$3:$F$99980,Produccion_UO!$K1415,Resultados_Dic3!$D$3:$D$99980,Produccion_UO!$K$1485,Resultados_Dic3!$E$3:$E$99980,Produccion_UO!$J1415,Resultados_Dic3!$A$3:$A$99980,Produccion_UO!$H1415)*$J$1223</f>
        <v>0</v>
      </c>
      <c r="Y1415" s="22">
        <f>+SUMIFS(Resultados_Dic3!T$3:T$99980,Resultados_Dic3!$F$3:$F$99980,Produccion_UO!$K1415,Resultados_Dic3!$D$3:$D$99980,Produccion_UO!$K$1485,Resultados_Dic3!$E$3:$E$99980,Produccion_UO!$J1415,Resultados_Dic3!$A$3:$A$99980,Produccion_UO!$H1415)*$J$1223</f>
        <v>0</v>
      </c>
      <c r="Z1415" s="22">
        <f>+SUMIFS(Resultados_Dic3!U$3:U$99980,Resultados_Dic3!$F$3:$F$99980,Produccion_UO!$K1415,Resultados_Dic3!$D$3:$D$99980,Produccion_UO!$K$1485,Resultados_Dic3!$E$3:$E$99980,Produccion_UO!$J1415,Resultados_Dic3!$A$3:$A$99980,Produccion_UO!$H1415)*$J$1223</f>
        <v>0</v>
      </c>
      <c r="AA1415" s="22">
        <f>+SUMIFS(Resultados_Dic3!V$3:V$99980,Resultados_Dic3!$F$3:$F$99980,Produccion_UO!$K1415,Resultados_Dic3!$D$3:$D$99980,Produccion_UO!$K$1485,Resultados_Dic3!$E$3:$E$99980,Produccion_UO!$J1415,Resultados_Dic3!$A$3:$A$99980,Produccion_UO!$H1415)*$J$1223</f>
        <v>0</v>
      </c>
      <c r="AB1415" s="22">
        <f>+SUMIFS(Resultados_Dic3!W$3:W$99980,Resultados_Dic3!$F$3:$F$99980,Produccion_UO!$K1415,Resultados_Dic3!$D$3:$D$99980,Produccion_UO!$K$1485,Resultados_Dic3!$E$3:$E$99980,Produccion_UO!$J1415,Resultados_Dic3!$A$3:$A$99980,Produccion_UO!$H1415)*$J$1223</f>
        <v>0</v>
      </c>
      <c r="AC1415" s="22">
        <f>+SUMIFS(Resultados_Dic3!X$3:X$99980,Resultados_Dic3!$F$3:$F$99980,Produccion_UO!$K1415,Resultados_Dic3!$D$3:$D$99980,Produccion_UO!$K$1485,Resultados_Dic3!$E$3:$E$99980,Produccion_UO!$J1415,Resultados_Dic3!$A$3:$A$99980,Produccion_UO!$H1415)*$J$1223</f>
        <v>0</v>
      </c>
      <c r="AD1415" s="22">
        <f>+SUMIFS(Resultados_Dic3!Y$3:Y$99980,Resultados_Dic3!$F$3:$F$99980,Produccion_UO!$K1415,Resultados_Dic3!$D$3:$D$99980,Produccion_UO!$K$1485,Resultados_Dic3!$E$3:$E$99980,Produccion_UO!$J1415,Resultados_Dic3!$A$3:$A$99980,Produccion_UO!$H1415)*$J$1223</f>
        <v>0</v>
      </c>
      <c r="AE1415" s="22">
        <f>+SUMIFS(Resultados_Dic3!Z$3:Z$99980,Resultados_Dic3!$F$3:$F$99980,Produccion_UO!$K1415,Resultados_Dic3!$D$3:$D$99980,Produccion_UO!$K$1485,Resultados_Dic3!$E$3:$E$99980,Produccion_UO!$J1415,Resultados_Dic3!$A$3:$A$99980,Produccion_UO!$H1415)*$J$1223</f>
        <v>0</v>
      </c>
      <c r="AF1415" s="22">
        <f>+SUMIFS(Resultados_Dic3!AA$3:AA$99980,Resultados_Dic3!$F$3:$F$99980,Produccion_UO!$K1415,Resultados_Dic3!$D$3:$D$99980,Produccion_UO!$K$1485,Resultados_Dic3!$E$3:$E$99980,Produccion_UO!$J1415,Resultados_Dic3!$A$3:$A$99980,Produccion_UO!$H1415)*$J$1223</f>
        <v>0</v>
      </c>
      <c r="AG1415" s="22">
        <f>+SUMIFS(Resultados_Dic3!AB$3:AB$99980,Resultados_Dic3!$F$3:$F$99980,Produccion_UO!$K1415,Resultados_Dic3!$D$3:$D$99980,Produccion_UO!$K$1485,Resultados_Dic3!$E$3:$E$99980,Produccion_UO!$J1415,Resultados_Dic3!$A$3:$A$99980,Produccion_UO!$H1415)*$J$1223</f>
        <v>0</v>
      </c>
      <c r="AH1415" s="22">
        <f>+SUMIFS(Resultados_Dic3!AC$3:AC$99980,Resultados_Dic3!$F$3:$F$99980,Produccion_UO!$K1415,Resultados_Dic3!$D$3:$D$99980,Produccion_UO!$K$1485,Resultados_Dic3!$E$3:$E$99980,Produccion_UO!$J1415,Resultados_Dic3!$A$3:$A$99980,Produccion_UO!$H1415)*$J$1223</f>
        <v>0</v>
      </c>
      <c r="AI1415" s="22">
        <f>+SUMIFS(Resultados_Dic3!AD$3:AD$99980,Resultados_Dic3!$F$3:$F$99980,Produccion_UO!$K1415,Resultados_Dic3!$D$3:$D$99980,Produccion_UO!$K$1485,Resultados_Dic3!$E$3:$E$99980,Produccion_UO!$J1415,Resultados_Dic3!$A$3:$A$99980,Produccion_UO!$H1415)*$J$1223</f>
        <v>0</v>
      </c>
      <c r="AJ1415" s="22">
        <f>+SUMIFS(Resultados_Dic3!AE$3:AE$99980,Resultados_Dic3!$F$3:$F$99980,Produccion_UO!$K1415,Resultados_Dic3!$D$3:$D$99980,Produccion_UO!$K$1485,Resultados_Dic3!$E$3:$E$99980,Produccion_UO!$J1415,Resultados_Dic3!$A$3:$A$99980,Produccion_UO!$H1415)*$J$1223</f>
        <v>0</v>
      </c>
      <c r="AK1415" s="22">
        <f>+SUMIFS(Resultados_Dic3!AF$3:AF$99980,Resultados_Dic3!$F$3:$F$99980,Produccion_UO!$K1415,Resultados_Dic3!$D$3:$D$99980,Produccion_UO!$K$1485,Resultados_Dic3!$E$3:$E$99980,Produccion_UO!$J1415,Resultados_Dic3!$A$3:$A$99980,Produccion_UO!$H1415)*$J$1223</f>
        <v>0</v>
      </c>
      <c r="AL1415" s="22">
        <f>+SUMIFS(Resultados_Dic3!AG$3:AG$99980,Resultados_Dic3!$F$3:$F$99980,Produccion_UO!$K1415,Resultados_Dic3!$D$3:$D$99980,Produccion_UO!$K$1485,Resultados_Dic3!$E$3:$E$99980,Produccion_UO!$J1415,Resultados_Dic3!$A$3:$A$99980,Produccion_UO!$H1415)*$J$1223</f>
        <v>0</v>
      </c>
      <c r="AM1415" s="22">
        <f>+SUMIFS(Resultados_Dic3!AH$3:AH$99980,Resultados_Dic3!$F$3:$F$99980,Produccion_UO!$K1415,Resultados_Dic3!$D$3:$D$99980,Produccion_UO!$K$1485,Resultados_Dic3!$E$3:$E$99980,Produccion_UO!$J1415,Resultados_Dic3!$A$3:$A$99980,Produccion_UO!$H1415)*$J$1223</f>
        <v>0</v>
      </c>
      <c r="AN1415" s="22">
        <f>+SUMIFS(Resultados_Dic3!AI$3:AI$99980,Resultados_Dic3!$F$3:$F$99980,Produccion_UO!$K1415,Resultados_Dic3!$D$3:$D$99980,Produccion_UO!$K$1485,Resultados_Dic3!$E$3:$E$99980,Produccion_UO!$J1415,Resultados_Dic3!$A$3:$A$99980,Produccion_UO!$H1415)*$J$1223</f>
        <v>0</v>
      </c>
      <c r="AO1415" s="22">
        <f>+SUMIFS(Resultados_Dic3!AJ$3:AJ$99980,Resultados_Dic3!$F$3:$F$99980,Produccion_UO!$K1415,Resultados_Dic3!$D$3:$D$99980,Produccion_UO!$K$1485,Resultados_Dic3!$E$3:$E$99980,Produccion_UO!$J1415,Resultados_Dic3!$A$3:$A$99980,Produccion_UO!$H1415)*$J$1223</f>
        <v>0</v>
      </c>
      <c r="AP1415" s="22">
        <f>+SUMIFS(Resultados_Dic3!AK$3:AK$99980,Resultados_Dic3!$F$3:$F$99980,Produccion_UO!$K1415,Resultados_Dic3!$D$3:$D$99980,Produccion_UO!$K$1485,Resultados_Dic3!$E$3:$E$99980,Produccion_UO!$J1415,Resultados_Dic3!$A$3:$A$99980,Produccion_UO!$H1415)*$J$1223</f>
        <v>0</v>
      </c>
      <c r="AQ1415" s="22">
        <f>+SUMIFS(Resultados_Dic3!AL$3:AL$99980,Resultados_Dic3!$F$3:$F$99980,Produccion_UO!$K1415,Resultados_Dic3!$D$3:$D$99980,Produccion_UO!$K$1485,Resultados_Dic3!$E$3:$E$99980,Produccion_UO!$J1415,Resultados_Dic3!$A$3:$A$99980,Produccion_UO!$H1415)*$J$1223</f>
        <v>0</v>
      </c>
      <c r="AR1415" s="22">
        <f>+SUMIFS(Resultados_Dic3!AM$3:AM$99980,Resultados_Dic3!$F$3:$F$99980,Produccion_UO!$K1415,Resultados_Dic3!$D$3:$D$99980,Produccion_UO!$K$1485,Resultados_Dic3!$E$3:$E$99980,Produccion_UO!$J1415,Resultados_Dic3!$A$3:$A$99980,Produccion_UO!$H1415)*$J$1223</f>
        <v>0</v>
      </c>
    </row>
    <row r="1416" spans="8:44" x14ac:dyDescent="0.25">
      <c r="H1416" s="17" t="str">
        <f t="shared" si="1213"/>
        <v>DIC5</v>
      </c>
      <c r="I1416" s="24"/>
      <c r="J1416" s="24"/>
      <c r="K1416" s="342"/>
      <c r="L1416" s="302" t="s">
        <v>861</v>
      </c>
      <c r="M1416" s="362">
        <f>+M1411+M1415</f>
        <v>0.31858947995719467</v>
      </c>
      <c r="N1416" s="362">
        <f t="shared" ref="N1416" si="1247">+N1411+N1415</f>
        <v>0.29695340234673873</v>
      </c>
      <c r="O1416" s="362">
        <f t="shared" ref="O1416" si="1248">+O1411+O1415</f>
        <v>0.28329281792013572</v>
      </c>
      <c r="P1416" s="362">
        <f t="shared" ref="P1416" si="1249">+P1411+P1415</f>
        <v>0.26963223349353171</v>
      </c>
      <c r="Q1416" s="362">
        <f t="shared" ref="Q1416" si="1250">+Q1411+Q1415</f>
        <v>0.25597164906692871</v>
      </c>
      <c r="R1416" s="362">
        <f t="shared" ref="R1416" si="1251">+R1411+R1415</f>
        <v>0.23613422550304269</v>
      </c>
      <c r="S1416" s="362">
        <f t="shared" ref="S1416" si="1252">+S1411+S1415</f>
        <v>0.21629680193915571</v>
      </c>
      <c r="T1416" s="362">
        <f t="shared" ref="T1416" si="1253">+T1411+T1415</f>
        <v>0.1997771647940387</v>
      </c>
      <c r="U1416" s="362">
        <f t="shared" ref="U1416" si="1254">+U1411+U1415</f>
        <v>0.1832575276489207</v>
      </c>
      <c r="V1416" s="362">
        <f t="shared" ref="V1416" si="1255">+V1411+V1415</f>
        <v>0.1675034269764365</v>
      </c>
      <c r="W1416" s="362">
        <f t="shared" ref="W1416" si="1256">+W1411+W1415</f>
        <v>0.1517493263039521</v>
      </c>
      <c r="X1416" s="362">
        <f t="shared" ref="X1416" si="1257">+X1411+X1415</f>
        <v>0.13599522563146782</v>
      </c>
      <c r="Y1416" s="362">
        <f t="shared" ref="Y1416" si="1258">+Y1411+Y1415</f>
        <v>0.12784198482982989</v>
      </c>
      <c r="Z1416" s="362">
        <f t="shared" ref="Z1416" si="1259">+Z1411+Z1415</f>
        <v>0.1196887440281921</v>
      </c>
      <c r="AA1416" s="362">
        <f t="shared" ref="AA1416" si="1260">+AA1411+AA1415</f>
        <v>3.5538981795108102E-2</v>
      </c>
      <c r="AB1416" s="362">
        <f t="shared" ref="AB1416" si="1261">+AB1411+AB1415</f>
        <v>0</v>
      </c>
      <c r="AC1416" s="362">
        <f t="shared" ref="AC1416" si="1262">+AC1411+AC1415</f>
        <v>0</v>
      </c>
      <c r="AD1416" s="362">
        <f t="shared" ref="AD1416" si="1263">+AD1411+AD1415</f>
        <v>0</v>
      </c>
      <c r="AE1416" s="362">
        <f t="shared" ref="AE1416" si="1264">+AE1411+AE1415</f>
        <v>0</v>
      </c>
      <c r="AF1416" s="362">
        <f t="shared" ref="AF1416" si="1265">+AF1411+AF1415</f>
        <v>0</v>
      </c>
      <c r="AG1416" s="362">
        <f t="shared" ref="AG1416" si="1266">+AG1411+AG1415</f>
        <v>0</v>
      </c>
      <c r="AH1416" s="362">
        <f t="shared" ref="AH1416" si="1267">+AH1411+AH1415</f>
        <v>0</v>
      </c>
      <c r="AI1416" s="362">
        <f t="shared" ref="AI1416" si="1268">+AI1411+AI1415</f>
        <v>0</v>
      </c>
      <c r="AJ1416" s="362">
        <f t="shared" ref="AJ1416" si="1269">+AJ1411+AJ1415</f>
        <v>0</v>
      </c>
      <c r="AK1416" s="362">
        <f t="shared" ref="AK1416" si="1270">+AK1411+AK1415</f>
        <v>0</v>
      </c>
      <c r="AL1416" s="362">
        <f t="shared" ref="AL1416" si="1271">+AL1411+AL1415</f>
        <v>0</v>
      </c>
      <c r="AM1416" s="362">
        <f t="shared" ref="AM1416" si="1272">+AM1411+AM1415</f>
        <v>0</v>
      </c>
      <c r="AN1416" s="362">
        <f t="shared" ref="AN1416" si="1273">+AN1411+AN1415</f>
        <v>0</v>
      </c>
      <c r="AO1416" s="362">
        <f t="shared" ref="AO1416" si="1274">+AO1411+AO1415</f>
        <v>0</v>
      </c>
      <c r="AP1416" s="362">
        <f t="shared" ref="AP1416" si="1275">+AP1411+AP1415</f>
        <v>0</v>
      </c>
      <c r="AQ1416" s="362">
        <f t="shared" ref="AQ1416" si="1276">+AQ1411+AQ1415</f>
        <v>0</v>
      </c>
      <c r="AR1416" s="362">
        <f t="shared" ref="AR1416" si="1277">+AR1411+AR1415</f>
        <v>0</v>
      </c>
    </row>
    <row r="1417" spans="8:44" x14ac:dyDescent="0.25">
      <c r="H1417" s="17" t="str">
        <f t="shared" si="1213"/>
        <v>DIC5</v>
      </c>
      <c r="I1417" s="24"/>
      <c r="J1417" s="24"/>
      <c r="K1417" s="359"/>
      <c r="L1417" s="230" t="s">
        <v>831</v>
      </c>
      <c r="M1417" s="22">
        <f>+SUM(M1418:M1420)</f>
        <v>5.5475860607999999E-2</v>
      </c>
      <c r="N1417" s="22">
        <f t="shared" ref="N1417" si="1278">+SUM(N1418:N1420)</f>
        <v>5.5475860607999999E-2</v>
      </c>
      <c r="O1417" s="22">
        <f t="shared" ref="O1417" si="1279">+SUM(O1418:O1420)</f>
        <v>5.5475860607999999E-2</v>
      </c>
      <c r="P1417" s="22">
        <f t="shared" ref="P1417" si="1280">+SUM(P1418:P1420)</f>
        <v>5.5475860607999999E-2</v>
      </c>
      <c r="Q1417" s="22">
        <f t="shared" ref="Q1417" si="1281">+SUM(Q1418:Q1420)</f>
        <v>5.5475860607999999E-2</v>
      </c>
      <c r="R1417" s="22">
        <f t="shared" ref="R1417" si="1282">+SUM(R1418:R1420)</f>
        <v>5.4610921820838702E-2</v>
      </c>
      <c r="S1417" s="22">
        <f t="shared" ref="S1417" si="1283">+SUM(S1418:S1420)</f>
        <v>4.9927064911256501E-2</v>
      </c>
      <c r="T1417" s="22">
        <f t="shared" ref="T1417" si="1284">+SUM(T1418:T1420)</f>
        <v>1.10951721216E-2</v>
      </c>
      <c r="U1417" s="22">
        <f t="shared" ref="U1417" si="1285">+SUM(U1418:U1420)</f>
        <v>1.10951721216E-2</v>
      </c>
      <c r="V1417" s="22">
        <f t="shared" ref="V1417" si="1286">+SUM(V1418:V1420)</f>
        <v>1.10951721216E-2</v>
      </c>
      <c r="W1417" s="22">
        <f t="shared" ref="W1417" si="1287">+SUM(W1418:W1420)</f>
        <v>1.10951721216E-2</v>
      </c>
      <c r="X1417" s="22">
        <f t="shared" ref="X1417" si="1288">+SUM(X1418:X1420)</f>
        <v>1.10951721216E-2</v>
      </c>
      <c r="Y1417" s="22">
        <f t="shared" ref="Y1417" si="1289">+SUM(Y1418:Y1420)</f>
        <v>1.10951721216E-2</v>
      </c>
      <c r="Z1417" s="22">
        <f t="shared" ref="Z1417" si="1290">+SUM(Z1418:Z1420)</f>
        <v>1.10951721216E-2</v>
      </c>
      <c r="AA1417" s="22">
        <f t="shared" ref="AA1417" si="1291">+SUM(AA1418:AA1420)</f>
        <v>8.4302838624475095E-3</v>
      </c>
      <c r="AB1417" s="22">
        <f t="shared" ref="AB1417" si="1292">+SUM(AB1418:AB1420)</f>
        <v>0</v>
      </c>
      <c r="AC1417" s="22">
        <f t="shared" ref="AC1417" si="1293">+SUM(AC1418:AC1420)</f>
        <v>0</v>
      </c>
      <c r="AD1417" s="22">
        <f t="shared" ref="AD1417" si="1294">+SUM(AD1418:AD1420)</f>
        <v>0</v>
      </c>
      <c r="AE1417" s="22">
        <f t="shared" ref="AE1417" si="1295">+SUM(AE1418:AE1420)</f>
        <v>0</v>
      </c>
      <c r="AF1417" s="22">
        <f t="shared" ref="AF1417" si="1296">+SUM(AF1418:AF1420)</f>
        <v>0</v>
      </c>
      <c r="AG1417" s="22">
        <f t="shared" ref="AG1417" si="1297">+SUM(AG1418:AG1420)</f>
        <v>0</v>
      </c>
      <c r="AH1417" s="22">
        <f t="shared" ref="AH1417" si="1298">+SUM(AH1418:AH1420)</f>
        <v>0</v>
      </c>
      <c r="AI1417" s="22">
        <f t="shared" ref="AI1417" si="1299">+SUM(AI1418:AI1420)</f>
        <v>0</v>
      </c>
      <c r="AJ1417" s="22">
        <f t="shared" ref="AJ1417" si="1300">+SUM(AJ1418:AJ1420)</f>
        <v>0</v>
      </c>
      <c r="AK1417" s="22">
        <f t="shared" ref="AK1417" si="1301">+SUM(AK1418:AK1420)</f>
        <v>0</v>
      </c>
      <c r="AL1417" s="22">
        <f t="shared" ref="AL1417" si="1302">+SUM(AL1418:AL1420)</f>
        <v>0</v>
      </c>
      <c r="AM1417" s="22">
        <f t="shared" ref="AM1417" si="1303">+SUM(AM1418:AM1420)</f>
        <v>0</v>
      </c>
      <c r="AN1417" s="22">
        <f t="shared" ref="AN1417" si="1304">+SUM(AN1418:AN1420)</f>
        <v>0</v>
      </c>
      <c r="AO1417" s="22">
        <f t="shared" ref="AO1417" si="1305">+SUM(AO1418:AO1420)</f>
        <v>0</v>
      </c>
      <c r="AP1417" s="22">
        <f t="shared" ref="AP1417" si="1306">+SUM(AP1418:AP1420)</f>
        <v>0</v>
      </c>
      <c r="AQ1417" s="22">
        <f t="shared" ref="AQ1417" si="1307">+SUM(AQ1418:AQ1420)</f>
        <v>0</v>
      </c>
      <c r="AR1417" s="22">
        <f t="shared" ref="AR1417" si="1308">+SUM(AR1418:AR1420)</f>
        <v>0</v>
      </c>
    </row>
    <row r="1418" spans="8:44" x14ac:dyDescent="0.25">
      <c r="H1418" s="17" t="str">
        <f t="shared" si="1213"/>
        <v>DIC5</v>
      </c>
      <c r="I1418" s="24"/>
      <c r="J1418" s="24" t="s">
        <v>82</v>
      </c>
      <c r="K1418" s="359" t="s">
        <v>204</v>
      </c>
      <c r="L1418" s="316" t="s">
        <v>750</v>
      </c>
      <c r="M1418" s="22">
        <f>+SUMIFS(Resultados_Dic3!H$3:H$99980,Resultados_Dic3!$F$3:$F$99980,Produccion_UO!$K1418,Resultados_Dic3!$D$3:$D$99980,Produccion_UO!$K$1485,Resultados_Dic3!$E$3:$E$99980,Produccion_UO!$J1418,Resultados_Dic3!$A$3:$A$99980,Produccion_UO!$H1418)*$J$1223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N1418" s="22">
        <f>+SUMIFS(Resultados_Dic3!I$3:I$99980,Resultados_Dic3!$F$3:$F$99980,Produccion_UO!$K1418,Resultados_Dic3!$D$3:$D$99980,Produccion_UO!$K$1485,Resultados_Dic3!$E$3:$E$99980,Produccion_UO!$J1418,Resultados_Dic3!$A$3:$A$99980,Produccion_UO!$H1418)*$J$1223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O1418" s="22">
        <f>+SUMIFS(Resultados_Dic3!J$3:J$99980,Resultados_Dic3!$F$3:$F$99980,Produccion_UO!$K1418,Resultados_Dic3!$D$3:$D$99980,Produccion_UO!$K$1485,Resultados_Dic3!$E$3:$E$99980,Produccion_UO!$J1418,Resultados_Dic3!$A$3:$A$99980,Produccion_UO!$H1418)*$J$1223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P1418" s="22">
        <f>+SUMIFS(Resultados_Dic3!K$3:K$99980,Resultados_Dic3!$F$3:$F$99980,Produccion_UO!$K1418,Resultados_Dic3!$D$3:$D$99980,Produccion_UO!$K$1485,Resultados_Dic3!$E$3:$E$99980,Produccion_UO!$J1418,Resultados_Dic3!$A$3:$A$99980,Produccion_UO!$H1418)*$J$1223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Q1418" s="22">
        <f>+SUMIFS(Resultados_Dic3!L$3:L$99980,Resultados_Dic3!$F$3:$F$99980,Produccion_UO!$K1418,Resultados_Dic3!$D$3:$D$99980,Produccion_UO!$K$1485,Resultados_Dic3!$E$3:$E$99980,Produccion_UO!$J1418,Resultados_Dic3!$A$3:$A$99980,Produccion_UO!$H1418)*$J$1223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R1418" s="22">
        <f>+SUMIFS(Resultados_Dic3!M$3:M$99980,Resultados_Dic3!$F$3:$F$99980,Produccion_UO!$K1418,Resultados_Dic3!$D$3:$D$99980,Produccion_UO!$K$1485,Resultados_Dic3!$E$3:$E$99980,Produccion_UO!$J1418,Resultados_Dic3!$A$3:$A$99980,Produccion_UO!$H1418)*$J$1223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S1418" s="22">
        <f>+SUMIFS(Resultados_Dic3!N$3:N$99980,Resultados_Dic3!$F$3:$F$99980,Produccion_UO!$K1418,Resultados_Dic3!$D$3:$D$99980,Produccion_UO!$K$1485,Resultados_Dic3!$E$3:$E$99980,Produccion_UO!$J1418,Resultados_Dic3!$A$3:$A$99980,Produccion_UO!$H1418)*$J$1223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T1418" s="22">
        <f>+SUMIFS(Resultados_Dic3!O$3:O$99980,Resultados_Dic3!$F$3:$F$99980,Produccion_UO!$K1418,Resultados_Dic3!$D$3:$D$99980,Produccion_UO!$K$1485,Resultados_Dic3!$E$3:$E$99980,Produccion_UO!$J1418,Resultados_Dic3!$A$3:$A$99980,Produccion_UO!$H1418)*$J$1223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U1418" s="22">
        <f>+SUMIFS(Resultados_Dic3!P$3:P$99980,Resultados_Dic3!$F$3:$F$99980,Produccion_UO!$K1418,Resultados_Dic3!$D$3:$D$99980,Produccion_UO!$K$1485,Resultados_Dic3!$E$3:$E$99980,Produccion_UO!$J1418,Resultados_Dic3!$A$3:$A$99980,Produccion_UO!$H1418)*$J$1223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V1418" s="22">
        <f>+SUMIFS(Resultados_Dic3!Q$3:Q$99980,Resultados_Dic3!$F$3:$F$99980,Produccion_UO!$K1418,Resultados_Dic3!$D$3:$D$99980,Produccion_UO!$K$1485,Resultados_Dic3!$E$3:$E$99980,Produccion_UO!$J1418,Resultados_Dic3!$A$3:$A$99980,Produccion_UO!$H1418)*$J$1223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W1418" s="22">
        <f>+SUMIFS(Resultados_Dic3!R$3:R$99980,Resultados_Dic3!$F$3:$F$99980,Produccion_UO!$K1418,Resultados_Dic3!$D$3:$D$99980,Produccion_UO!$K$1485,Resultados_Dic3!$E$3:$E$99980,Produccion_UO!$J1418,Resultados_Dic3!$A$3:$A$99980,Produccion_UO!$H1418)*$J$1223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X1418" s="22">
        <f>+SUMIFS(Resultados_Dic3!S$3:S$99980,Resultados_Dic3!$F$3:$F$99980,Produccion_UO!$K1418,Resultados_Dic3!$D$3:$D$99980,Produccion_UO!$K$1485,Resultados_Dic3!$E$3:$E$99980,Produccion_UO!$J1418,Resultados_Dic3!$A$3:$A$99980,Produccion_UO!$H1418)*$J$1223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Y1418" s="22">
        <f>+SUMIFS(Resultados_Dic3!T$3:T$99980,Resultados_Dic3!$F$3:$F$99980,Produccion_UO!$K1418,Resultados_Dic3!$D$3:$D$99980,Produccion_UO!$K$1485,Resultados_Dic3!$E$3:$E$99980,Produccion_UO!$J1418,Resultados_Dic3!$A$3:$A$99980,Produccion_UO!$H1418)*$J$1223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Z1418" s="22">
        <f>+SUMIFS(Resultados_Dic3!U$3:U$99980,Resultados_Dic3!$F$3:$F$99980,Produccion_UO!$K1418,Resultados_Dic3!$D$3:$D$99980,Produccion_UO!$K$1485,Resultados_Dic3!$E$3:$E$99980,Produccion_UO!$J1418,Resultados_Dic3!$A$3:$A$99980,Produccion_UO!$H1418)*$J$1223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AA1418" s="22">
        <f>+SUMIFS(Resultados_Dic3!V$3:V$99980,Resultados_Dic3!$F$3:$F$99980,Produccion_UO!$K1418,Resultados_Dic3!$D$3:$D$99980,Produccion_UO!$K$1485,Resultados_Dic3!$E$3:$E$99980,Produccion_UO!$J1418,Resultados_Dic3!$A$3:$A$99980,Produccion_UO!$H1418)*$J$1223</f>
        <v>8.4302838624475095E-3</v>
      </c>
      <c r="AB1418" s="22">
        <f>+SUMIFS(Resultados_Dic3!W$3:W$99980,Resultados_Dic3!$F$3:$F$99980,Produccion_UO!$K1418,Resultados_Dic3!$D$3:$D$99980,Produccion_UO!$K$1485,Resultados_Dic3!$E$3:$E$99980,Produccion_UO!$J1418,Resultados_Dic3!$A$3:$A$99980,Produccion_UO!$H1418)*$J$1223</f>
        <v>0</v>
      </c>
      <c r="AC1418" s="22">
        <f>+SUMIFS(Resultados_Dic3!X$3:X$99980,Resultados_Dic3!$F$3:$F$99980,Produccion_UO!$K1418,Resultados_Dic3!$D$3:$D$99980,Produccion_UO!$K$1485,Resultados_Dic3!$E$3:$E$99980,Produccion_UO!$J1418,Resultados_Dic3!$A$3:$A$99980,Produccion_UO!$H1418)*$J$1223</f>
        <v>0</v>
      </c>
      <c r="AD1418" s="22">
        <f>+SUMIFS(Resultados_Dic3!Y$3:Y$99980,Resultados_Dic3!$F$3:$F$99980,Produccion_UO!$K1418,Resultados_Dic3!$D$3:$D$99980,Produccion_UO!$K$1485,Resultados_Dic3!$E$3:$E$99980,Produccion_UO!$J1418,Resultados_Dic3!$A$3:$A$99980,Produccion_UO!$H1418)*$J$1223</f>
        <v>0</v>
      </c>
      <c r="AE1418" s="22">
        <f>+SUMIFS(Resultados_Dic3!Z$3:Z$99980,Resultados_Dic3!$F$3:$F$99980,Produccion_UO!$K1418,Resultados_Dic3!$D$3:$D$99980,Produccion_UO!$K$1485,Resultados_Dic3!$E$3:$E$99980,Produccion_UO!$J1418,Resultados_Dic3!$A$3:$A$99980,Produccion_UO!$H1418)*$J$1223</f>
        <v>0</v>
      </c>
      <c r="AF1418" s="22">
        <f>+SUMIFS(Resultados_Dic3!AA$3:AA$99980,Resultados_Dic3!$F$3:$F$99980,Produccion_UO!$K1418,Resultados_Dic3!$D$3:$D$99980,Produccion_UO!$K$1485,Resultados_Dic3!$E$3:$E$99980,Produccion_UO!$J1418,Resultados_Dic3!$A$3:$A$99980,Produccion_UO!$H1418)*$J$1223</f>
        <v>0</v>
      </c>
      <c r="AG1418" s="22">
        <f>+SUMIFS(Resultados_Dic3!AB$3:AB$99980,Resultados_Dic3!$F$3:$F$99980,Produccion_UO!$K1418,Resultados_Dic3!$D$3:$D$99980,Produccion_UO!$K$1485,Resultados_Dic3!$E$3:$E$99980,Produccion_UO!$J1418,Resultados_Dic3!$A$3:$A$99980,Produccion_UO!$H1418)*$J$1223</f>
        <v>0</v>
      </c>
      <c r="AH1418" s="22">
        <f>+SUMIFS(Resultados_Dic3!AC$3:AC$99980,Resultados_Dic3!$F$3:$F$99980,Produccion_UO!$K1418,Resultados_Dic3!$D$3:$D$99980,Produccion_UO!$K$1485,Resultados_Dic3!$E$3:$E$99980,Produccion_UO!$J1418,Resultados_Dic3!$A$3:$A$99980,Produccion_UO!$H1418)*$J$1223</f>
        <v>0</v>
      </c>
      <c r="AI1418" s="22">
        <f>+SUMIFS(Resultados_Dic3!AD$3:AD$99980,Resultados_Dic3!$F$3:$F$99980,Produccion_UO!$K1418,Resultados_Dic3!$D$3:$D$99980,Produccion_UO!$K$1485,Resultados_Dic3!$E$3:$E$99980,Produccion_UO!$J1418,Resultados_Dic3!$A$3:$A$99980,Produccion_UO!$H1418)*$J$1223</f>
        <v>0</v>
      </c>
      <c r="AJ1418" s="22">
        <f>+SUMIFS(Resultados_Dic3!AE$3:AE$99980,Resultados_Dic3!$F$3:$F$99980,Produccion_UO!$K1418,Resultados_Dic3!$D$3:$D$99980,Produccion_UO!$K$1485,Resultados_Dic3!$E$3:$E$99980,Produccion_UO!$J1418,Resultados_Dic3!$A$3:$A$99980,Produccion_UO!$H1418)*$J$1223</f>
        <v>0</v>
      </c>
      <c r="AK1418" s="22">
        <f>+SUMIFS(Resultados_Dic3!AF$3:AF$99980,Resultados_Dic3!$F$3:$F$99980,Produccion_UO!$K1418,Resultados_Dic3!$D$3:$D$99980,Produccion_UO!$K$1485,Resultados_Dic3!$E$3:$E$99980,Produccion_UO!$J1418,Resultados_Dic3!$A$3:$A$99980,Produccion_UO!$H1418)*$J$1223</f>
        <v>0</v>
      </c>
      <c r="AL1418" s="22">
        <f>+SUMIFS(Resultados_Dic3!AG$3:AG$99980,Resultados_Dic3!$F$3:$F$99980,Produccion_UO!$K1418,Resultados_Dic3!$D$3:$D$99980,Produccion_UO!$K$1485,Resultados_Dic3!$E$3:$E$99980,Produccion_UO!$J1418,Resultados_Dic3!$A$3:$A$99980,Produccion_UO!$H1418)*$J$1223</f>
        <v>0</v>
      </c>
      <c r="AM1418" s="22">
        <f>+SUMIFS(Resultados_Dic3!AH$3:AH$99980,Resultados_Dic3!$F$3:$F$99980,Produccion_UO!$K1418,Resultados_Dic3!$D$3:$D$99980,Produccion_UO!$K$1485,Resultados_Dic3!$E$3:$E$99980,Produccion_UO!$J1418,Resultados_Dic3!$A$3:$A$99980,Produccion_UO!$H1418)*$J$1223</f>
        <v>0</v>
      </c>
      <c r="AN1418" s="22">
        <f>+SUMIFS(Resultados_Dic3!AI$3:AI$99980,Resultados_Dic3!$F$3:$F$99980,Produccion_UO!$K1418,Resultados_Dic3!$D$3:$D$99980,Produccion_UO!$K$1485,Resultados_Dic3!$E$3:$E$99980,Produccion_UO!$J1418,Resultados_Dic3!$A$3:$A$99980,Produccion_UO!$H1418)*$J$1223</f>
        <v>0</v>
      </c>
      <c r="AO1418" s="22">
        <f>+SUMIFS(Resultados_Dic3!AJ$3:AJ$99980,Resultados_Dic3!$F$3:$F$99980,Produccion_UO!$K1418,Resultados_Dic3!$D$3:$D$99980,Produccion_UO!$K$1485,Resultados_Dic3!$E$3:$E$99980,Produccion_UO!$J1418,Resultados_Dic3!$A$3:$A$99980,Produccion_UO!$H1418)*$J$1223</f>
        <v>0</v>
      </c>
      <c r="AP1418" s="22">
        <f>+SUMIFS(Resultados_Dic3!AK$3:AK$99980,Resultados_Dic3!$F$3:$F$99980,Produccion_UO!$K1418,Resultados_Dic3!$D$3:$D$99980,Produccion_UO!$K$1485,Resultados_Dic3!$E$3:$E$99980,Produccion_UO!$J1418,Resultados_Dic3!$A$3:$A$99980,Produccion_UO!$H1418)*$J$1223</f>
        <v>0</v>
      </c>
      <c r="AQ1418" s="22">
        <f>+SUMIFS(Resultados_Dic3!AL$3:AL$99980,Resultados_Dic3!$F$3:$F$99980,Produccion_UO!$K1418,Resultados_Dic3!$D$3:$D$99980,Produccion_UO!$K$1485,Resultados_Dic3!$E$3:$E$99980,Produccion_UO!$J1418,Resultados_Dic3!$A$3:$A$99980,Produccion_UO!$H1418)*$J$1223</f>
        <v>0</v>
      </c>
      <c r="AR1418" s="22">
        <f>+SUMIFS(Resultados_Dic3!AM$3:AM$99980,Resultados_Dic3!$F$3:$F$99980,Produccion_UO!$K1418,Resultados_Dic3!$D$3:$D$99980,Produccion_UO!$K$1485,Resultados_Dic3!$E$3:$E$99980,Produccion_UO!$J1418,Resultados_Dic3!$A$3:$A$99980,Produccion_UO!$H1418)*$J$1223</f>
        <v>0</v>
      </c>
    </row>
    <row r="1419" spans="8:44" x14ac:dyDescent="0.25">
      <c r="H1419" s="17" t="str">
        <f t="shared" si="1213"/>
        <v>DIC5</v>
      </c>
      <c r="I1419" s="24"/>
      <c r="J1419" s="24" t="s">
        <v>82</v>
      </c>
      <c r="K1419" s="359" t="s">
        <v>283</v>
      </c>
      <c r="L1419" s="316" t="s">
        <v>746</v>
      </c>
      <c r="M1419" s="22">
        <f>+SUMIFS(Resultados_Dic3!H$3:H$99980,Resultados_Dic3!$F$3:$F$99980,Produccion_UO!$K1419,Resultados_Dic3!$D$3:$D$99980,Produccion_UO!$K$1485,Resultados_Dic3!$E$3:$E$99980,Produccion_UO!$J1419,Resultados_Dic3!$A$3:$A$99980,Produccion_UO!$H1419)*$J$1223</f>
        <v>0</v>
      </c>
      <c r="N1419" s="22">
        <f>+SUMIFS(Resultados_Dic3!I$3:I$99980,Resultados_Dic3!$F$3:$F$99980,Produccion_UO!$K1419,Resultados_Dic3!$D$3:$D$99980,Produccion_UO!$K$1485,Resultados_Dic3!$E$3:$E$99980,Produccion_UO!$J1419,Resultados_Dic3!$A$3:$A$99980,Produccion_UO!$H1419)*$J$1223</f>
        <v>0</v>
      </c>
      <c r="O1419" s="22">
        <f>+SUMIFS(Resultados_Dic3!J$3:J$99980,Resultados_Dic3!$F$3:$F$99980,Produccion_UO!$K1419,Resultados_Dic3!$D$3:$D$99980,Produccion_UO!$K$1485,Resultados_Dic3!$E$3:$E$99980,Produccion_UO!$J1419,Resultados_Dic3!$A$3:$A$99980,Produccion_UO!$H1419)*$J$1223</f>
        <v>0</v>
      </c>
      <c r="P1419" s="22">
        <f>+SUMIFS(Resultados_Dic3!K$3:K$99980,Resultados_Dic3!$F$3:$F$99980,Produccion_UO!$K1419,Resultados_Dic3!$D$3:$D$99980,Produccion_UO!$K$1485,Resultados_Dic3!$E$3:$E$99980,Produccion_UO!$J1419,Resultados_Dic3!$A$3:$A$99980,Produccion_UO!$H1419)*$J$1223</f>
        <v>0</v>
      </c>
      <c r="Q1419" s="22">
        <f>+SUMIFS(Resultados_Dic3!L$3:L$99980,Resultados_Dic3!$F$3:$F$99980,Produccion_UO!$K1419,Resultados_Dic3!$D$3:$D$99980,Produccion_UO!$K$1485,Resultados_Dic3!$E$3:$E$99980,Produccion_UO!$J1419,Resultados_Dic3!$A$3:$A$99980,Produccion_UO!$H1419)*$J$1223</f>
        <v>0</v>
      </c>
      <c r="R1419" s="22">
        <f>+SUMIFS(Resultados_Dic3!M$3:M$99980,Resultados_Dic3!$F$3:$F$99980,Produccion_UO!$K1419,Resultados_Dic3!$D$3:$D$99980,Produccion_UO!$K$1485,Resultados_Dic3!$E$3:$E$99980,Produccion_UO!$J1419,Resultados_Dic3!$A$3:$A$99980,Produccion_UO!$H1419)*$J$1223</f>
        <v>0</v>
      </c>
      <c r="S1419" s="22">
        <f>+SUMIFS(Resultados_Dic3!N$3:N$99980,Resultados_Dic3!$F$3:$F$99980,Produccion_UO!$K1419,Resultados_Dic3!$D$3:$D$99980,Produccion_UO!$K$1485,Resultados_Dic3!$E$3:$E$99980,Produccion_UO!$J1419,Resultados_Dic3!$A$3:$A$99980,Produccion_UO!$H1419)*$J$1223</f>
        <v>0</v>
      </c>
      <c r="T1419" s="22">
        <f>+SUMIFS(Resultados_Dic3!O$3:O$99980,Resultados_Dic3!$F$3:$F$99980,Produccion_UO!$K1419,Resultados_Dic3!$D$3:$D$99980,Produccion_UO!$K$1485,Resultados_Dic3!$E$3:$E$99980,Produccion_UO!$J1419,Resultados_Dic3!$A$3:$A$99980,Produccion_UO!$H1419)*$J$1223</f>
        <v>0</v>
      </c>
      <c r="U1419" s="22">
        <f>+SUMIFS(Resultados_Dic3!P$3:P$99980,Resultados_Dic3!$F$3:$F$99980,Produccion_UO!$K1419,Resultados_Dic3!$D$3:$D$99980,Produccion_UO!$K$1485,Resultados_Dic3!$E$3:$E$99980,Produccion_UO!$J1419,Resultados_Dic3!$A$3:$A$99980,Produccion_UO!$H1419)*$J$1223</f>
        <v>0</v>
      </c>
      <c r="V1419" s="22">
        <f>+SUMIFS(Resultados_Dic3!Q$3:Q$99980,Resultados_Dic3!$F$3:$F$99980,Produccion_UO!$K1419,Resultados_Dic3!$D$3:$D$99980,Produccion_UO!$K$1485,Resultados_Dic3!$E$3:$E$99980,Produccion_UO!$J1419,Resultados_Dic3!$A$3:$A$99980,Produccion_UO!$H1419)*$J$1223</f>
        <v>0</v>
      </c>
      <c r="W1419" s="22">
        <f>+SUMIFS(Resultados_Dic3!R$3:R$99980,Resultados_Dic3!$F$3:$F$99980,Produccion_UO!$K1419,Resultados_Dic3!$D$3:$D$99980,Produccion_UO!$K$1485,Resultados_Dic3!$E$3:$E$99980,Produccion_UO!$J1419,Resultados_Dic3!$A$3:$A$99980,Produccion_UO!$H1419)*$J$1223</f>
        <v>0</v>
      </c>
      <c r="X1419" s="22">
        <f>+SUMIFS(Resultados_Dic3!S$3:S$99980,Resultados_Dic3!$F$3:$F$99980,Produccion_UO!$K1419,Resultados_Dic3!$D$3:$D$99980,Produccion_UO!$K$1485,Resultados_Dic3!$E$3:$E$99980,Produccion_UO!$J1419,Resultados_Dic3!$A$3:$A$99980,Produccion_UO!$H1419)*$J$1223</f>
        <v>0</v>
      </c>
      <c r="Y1419" s="22">
        <f>+SUMIFS(Resultados_Dic3!T$3:T$99980,Resultados_Dic3!$F$3:$F$99980,Produccion_UO!$K1419,Resultados_Dic3!$D$3:$D$99980,Produccion_UO!$K$1485,Resultados_Dic3!$E$3:$E$99980,Produccion_UO!$J1419,Resultados_Dic3!$A$3:$A$99980,Produccion_UO!$H1419)*$J$1223</f>
        <v>0</v>
      </c>
      <c r="Z1419" s="22">
        <f>+SUMIFS(Resultados_Dic3!U$3:U$99980,Resultados_Dic3!$F$3:$F$99980,Produccion_UO!$K1419,Resultados_Dic3!$D$3:$D$99980,Produccion_UO!$K$1485,Resultados_Dic3!$E$3:$E$99980,Produccion_UO!$J1419,Resultados_Dic3!$A$3:$A$99980,Produccion_UO!$H1419)*$J$1223</f>
        <v>0</v>
      </c>
      <c r="AA1419" s="22">
        <f>+SUMIFS(Resultados_Dic3!V$3:V$99980,Resultados_Dic3!$F$3:$F$99980,Produccion_UO!$K1419,Resultados_Dic3!$D$3:$D$99980,Produccion_UO!$K$1485,Resultados_Dic3!$E$3:$E$99980,Produccion_UO!$J1419,Resultados_Dic3!$A$3:$A$99980,Produccion_UO!$H1419)*$J$1223</f>
        <v>0</v>
      </c>
      <c r="AB1419" s="22">
        <f>+SUMIFS(Resultados_Dic3!W$3:W$99980,Resultados_Dic3!$F$3:$F$99980,Produccion_UO!$K1419,Resultados_Dic3!$D$3:$D$99980,Produccion_UO!$K$1485,Resultados_Dic3!$E$3:$E$99980,Produccion_UO!$J1419,Resultados_Dic3!$A$3:$A$99980,Produccion_UO!$H1419)*$J$1223</f>
        <v>0</v>
      </c>
      <c r="AC1419" s="22">
        <f>+SUMIFS(Resultados_Dic3!X$3:X$99980,Resultados_Dic3!$F$3:$F$99980,Produccion_UO!$K1419,Resultados_Dic3!$D$3:$D$99980,Produccion_UO!$K$1485,Resultados_Dic3!$E$3:$E$99980,Produccion_UO!$J1419,Resultados_Dic3!$A$3:$A$99980,Produccion_UO!$H1419)*$J$1223</f>
        <v>0</v>
      </c>
      <c r="AD1419" s="22">
        <f>+SUMIFS(Resultados_Dic3!Y$3:Y$99980,Resultados_Dic3!$F$3:$F$99980,Produccion_UO!$K1419,Resultados_Dic3!$D$3:$D$99980,Produccion_UO!$K$1485,Resultados_Dic3!$E$3:$E$99980,Produccion_UO!$J1419,Resultados_Dic3!$A$3:$A$99980,Produccion_UO!$H1419)*$J$1223</f>
        <v>0</v>
      </c>
      <c r="AE1419" s="22">
        <f>+SUMIFS(Resultados_Dic3!Z$3:Z$99980,Resultados_Dic3!$F$3:$F$99980,Produccion_UO!$K1419,Resultados_Dic3!$D$3:$D$99980,Produccion_UO!$K$1485,Resultados_Dic3!$E$3:$E$99980,Produccion_UO!$J1419,Resultados_Dic3!$A$3:$A$99980,Produccion_UO!$H1419)*$J$1223</f>
        <v>0</v>
      </c>
      <c r="AF1419" s="22">
        <f>+SUMIFS(Resultados_Dic3!AA$3:AA$99980,Resultados_Dic3!$F$3:$F$99980,Produccion_UO!$K1419,Resultados_Dic3!$D$3:$D$99980,Produccion_UO!$K$1485,Resultados_Dic3!$E$3:$E$99980,Produccion_UO!$J1419,Resultados_Dic3!$A$3:$A$99980,Produccion_UO!$H1419)*$J$1223</f>
        <v>0</v>
      </c>
      <c r="AG1419" s="22">
        <f>+SUMIFS(Resultados_Dic3!AB$3:AB$99980,Resultados_Dic3!$F$3:$F$99980,Produccion_UO!$K1419,Resultados_Dic3!$D$3:$D$99980,Produccion_UO!$K$1485,Resultados_Dic3!$E$3:$E$99980,Produccion_UO!$J1419,Resultados_Dic3!$A$3:$A$99980,Produccion_UO!$H1419)*$J$1223</f>
        <v>0</v>
      </c>
      <c r="AH1419" s="22">
        <f>+SUMIFS(Resultados_Dic3!AC$3:AC$99980,Resultados_Dic3!$F$3:$F$99980,Produccion_UO!$K1419,Resultados_Dic3!$D$3:$D$99980,Produccion_UO!$K$1485,Resultados_Dic3!$E$3:$E$99980,Produccion_UO!$J1419,Resultados_Dic3!$A$3:$A$99980,Produccion_UO!$H1419)*$J$1223</f>
        <v>0</v>
      </c>
      <c r="AI1419" s="22">
        <f>+SUMIFS(Resultados_Dic3!AD$3:AD$99980,Resultados_Dic3!$F$3:$F$99980,Produccion_UO!$K1419,Resultados_Dic3!$D$3:$D$99980,Produccion_UO!$K$1485,Resultados_Dic3!$E$3:$E$99980,Produccion_UO!$J1419,Resultados_Dic3!$A$3:$A$99980,Produccion_UO!$H1419)*$J$1223</f>
        <v>0</v>
      </c>
      <c r="AJ1419" s="22">
        <f>+SUMIFS(Resultados_Dic3!AE$3:AE$99980,Resultados_Dic3!$F$3:$F$99980,Produccion_UO!$K1419,Resultados_Dic3!$D$3:$D$99980,Produccion_UO!$K$1485,Resultados_Dic3!$E$3:$E$99980,Produccion_UO!$J1419,Resultados_Dic3!$A$3:$A$99980,Produccion_UO!$H1419)*$J$1223</f>
        <v>0</v>
      </c>
      <c r="AK1419" s="22">
        <f>+SUMIFS(Resultados_Dic3!AF$3:AF$99980,Resultados_Dic3!$F$3:$F$99980,Produccion_UO!$K1419,Resultados_Dic3!$D$3:$D$99980,Produccion_UO!$K$1485,Resultados_Dic3!$E$3:$E$99980,Produccion_UO!$J1419,Resultados_Dic3!$A$3:$A$99980,Produccion_UO!$H1419)*$J$1223</f>
        <v>0</v>
      </c>
      <c r="AL1419" s="22">
        <f>+SUMIFS(Resultados_Dic3!AG$3:AG$99980,Resultados_Dic3!$F$3:$F$99980,Produccion_UO!$K1419,Resultados_Dic3!$D$3:$D$99980,Produccion_UO!$K$1485,Resultados_Dic3!$E$3:$E$99980,Produccion_UO!$J1419,Resultados_Dic3!$A$3:$A$99980,Produccion_UO!$H1419)*$J$1223</f>
        <v>0</v>
      </c>
      <c r="AM1419" s="22">
        <f>+SUMIFS(Resultados_Dic3!AH$3:AH$99980,Resultados_Dic3!$F$3:$F$99980,Produccion_UO!$K1419,Resultados_Dic3!$D$3:$D$99980,Produccion_UO!$K$1485,Resultados_Dic3!$E$3:$E$99980,Produccion_UO!$J1419,Resultados_Dic3!$A$3:$A$99980,Produccion_UO!$H1419)*$J$1223</f>
        <v>0</v>
      </c>
      <c r="AN1419" s="22">
        <f>+SUMIFS(Resultados_Dic3!AI$3:AI$99980,Resultados_Dic3!$F$3:$F$99980,Produccion_UO!$K1419,Resultados_Dic3!$D$3:$D$99980,Produccion_UO!$K$1485,Resultados_Dic3!$E$3:$E$99980,Produccion_UO!$J1419,Resultados_Dic3!$A$3:$A$99980,Produccion_UO!$H1419)*$J$1223</f>
        <v>0</v>
      </c>
      <c r="AO1419" s="22">
        <f>+SUMIFS(Resultados_Dic3!AJ$3:AJ$99980,Resultados_Dic3!$F$3:$F$99980,Produccion_UO!$K1419,Resultados_Dic3!$D$3:$D$99980,Produccion_UO!$K$1485,Resultados_Dic3!$E$3:$E$99980,Produccion_UO!$J1419,Resultados_Dic3!$A$3:$A$99980,Produccion_UO!$H1419)*$J$1223</f>
        <v>0</v>
      </c>
      <c r="AP1419" s="22">
        <f>+SUMIFS(Resultados_Dic3!AK$3:AK$99980,Resultados_Dic3!$F$3:$F$99980,Produccion_UO!$K1419,Resultados_Dic3!$D$3:$D$99980,Produccion_UO!$K$1485,Resultados_Dic3!$E$3:$E$99980,Produccion_UO!$J1419,Resultados_Dic3!$A$3:$A$99980,Produccion_UO!$H1419)*$J$1223</f>
        <v>0</v>
      </c>
      <c r="AQ1419" s="22">
        <f>+SUMIFS(Resultados_Dic3!AL$3:AL$99980,Resultados_Dic3!$F$3:$F$99980,Produccion_UO!$K1419,Resultados_Dic3!$D$3:$D$99980,Produccion_UO!$K$1485,Resultados_Dic3!$E$3:$E$99980,Produccion_UO!$J1419,Resultados_Dic3!$A$3:$A$99980,Produccion_UO!$H1419)*$J$1223</f>
        <v>0</v>
      </c>
      <c r="AR1419" s="22">
        <f>+SUMIFS(Resultados_Dic3!AM$3:AM$99980,Resultados_Dic3!$F$3:$F$99980,Produccion_UO!$K1419,Resultados_Dic3!$D$3:$D$99980,Produccion_UO!$K$1485,Resultados_Dic3!$E$3:$E$99980,Produccion_UO!$J1419,Resultados_Dic3!$A$3:$A$99980,Produccion_UO!$H1419)*$J$1223</f>
        <v>0</v>
      </c>
    </row>
    <row r="1420" spans="8:44" x14ac:dyDescent="0.25">
      <c r="H1420" s="17" t="str">
        <f t="shared" si="1213"/>
        <v>DIC5</v>
      </c>
      <c r="I1420" s="24"/>
      <c r="J1420" s="24" t="s">
        <v>82</v>
      </c>
      <c r="K1420" s="359" t="s">
        <v>284</v>
      </c>
      <c r="L1420" s="316" t="s">
        <v>794</v>
      </c>
      <c r="M1420" s="22">
        <f>+SUMIFS(Resultados_Dic3!H$3:H$99980,Resultados_Dic3!$F$3:$F$99980,Produccion_UO!$K1420,Resultados_Dic3!$D$3:$D$99980,Produccion_UO!$K$1485,Resultados_Dic3!$E$3:$E$99980,Produccion_UO!$J1420,Resultados_Dic3!$A$3:$A$99980,Produccion_UO!$H1420)*$J$1223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N1420" s="22">
        <f>+SUMIFS(Resultados_Dic3!I$3:I$99980,Resultados_Dic3!$F$3:$F$99980,Produccion_UO!$K1420,Resultados_Dic3!$D$3:$D$99980,Produccion_UO!$K$1485,Resultados_Dic3!$E$3:$E$99980,Produccion_UO!$J1420,Resultados_Dic3!$A$3:$A$99980,Produccion_UO!$H1420)*$J$1223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O1420" s="22">
        <f>+SUMIFS(Resultados_Dic3!J$3:J$99980,Resultados_Dic3!$F$3:$F$99980,Produccion_UO!$K1420,Resultados_Dic3!$D$3:$D$99980,Produccion_UO!$K$1485,Resultados_Dic3!$E$3:$E$99980,Produccion_UO!$J1420,Resultados_Dic3!$A$3:$A$99980,Produccion_UO!$H1420)*$J$1223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P1420" s="22">
        <f>+SUMIFS(Resultados_Dic3!K$3:K$99980,Resultados_Dic3!$F$3:$F$99980,Produccion_UO!$K1420,Resultados_Dic3!$D$3:$D$99980,Produccion_UO!$K$1485,Resultados_Dic3!$E$3:$E$99980,Produccion_UO!$J1420,Resultados_Dic3!$A$3:$A$99980,Produccion_UO!$H1420)*$J$1223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Q1420" s="22">
        <f>+SUMIFS(Resultados_Dic3!L$3:L$99980,Resultados_Dic3!$F$3:$F$99980,Produccion_UO!$K1420,Resultados_Dic3!$D$3:$D$99980,Produccion_UO!$K$1485,Resultados_Dic3!$E$3:$E$99980,Produccion_UO!$J1420,Resultados_Dic3!$A$3:$A$99980,Produccion_UO!$H1420)*$J$1223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R1420" s="22">
        <f>+SUMIFS(Resultados_Dic3!M$3:M$99980,Resultados_Dic3!$F$3:$F$99980,Produccion_UO!$K1420,Resultados_Dic3!$D$3:$D$99980,Produccion_UO!$K$1485,Resultados_Dic3!$E$3:$E$99980,Produccion_UO!$J1420,Resultados_Dic3!$A$3:$A$99980,Produccion_UO!$H1420)*$J$1223</f>
        <v>4.3515749699238701E-2</v>
      </c>
      <c r="S1420" s="22">
        <f>+SUMIFS(Resultados_Dic3!N$3:N$99980,Resultados_Dic3!$F$3:$F$99980,Produccion_UO!$K1420,Resultados_Dic3!$D$3:$D$99980,Produccion_UO!$K$1485,Resultados_Dic3!$E$3:$E$99980,Produccion_UO!$J1420,Resultados_Dic3!$A$3:$A$99980,Produccion_UO!$H1420)*$J$1223</f>
        <v>3.88318927896565E-2</v>
      </c>
      <c r="T1420" s="22">
        <f>+SUMIFS(Resultados_Dic3!O$3:O$99980,Resultados_Dic3!$F$3:$F$99980,Produccion_UO!$K1420,Resultados_Dic3!$D$3:$D$99980,Produccion_UO!$K$1485,Resultados_Dic3!$E$3:$E$99980,Produccion_UO!$J1420,Resultados_Dic3!$A$3:$A$99980,Produccion_UO!$H1420)*$J$1223</f>
        <v>0</v>
      </c>
      <c r="U1420" s="22">
        <f>+SUMIFS(Resultados_Dic3!P$3:P$99980,Resultados_Dic3!$F$3:$F$99980,Produccion_UO!$K1420,Resultados_Dic3!$D$3:$D$99980,Produccion_UO!$K$1485,Resultados_Dic3!$E$3:$E$99980,Produccion_UO!$J1420,Resultados_Dic3!$A$3:$A$99980,Produccion_UO!$H1420)*$J$1223</f>
        <v>0</v>
      </c>
      <c r="V1420" s="22">
        <f>+SUMIFS(Resultados_Dic3!Q$3:Q$99980,Resultados_Dic3!$F$3:$F$99980,Produccion_UO!$K1420,Resultados_Dic3!$D$3:$D$99980,Produccion_UO!$K$1485,Resultados_Dic3!$E$3:$E$99980,Produccion_UO!$J1420,Resultados_Dic3!$A$3:$A$99980,Produccion_UO!$H1420)*$J$1223</f>
        <v>0</v>
      </c>
      <c r="W1420" s="22">
        <f>+SUMIFS(Resultados_Dic3!R$3:R$99980,Resultados_Dic3!$F$3:$F$99980,Produccion_UO!$K1420,Resultados_Dic3!$D$3:$D$99980,Produccion_UO!$K$1485,Resultados_Dic3!$E$3:$E$99980,Produccion_UO!$J1420,Resultados_Dic3!$A$3:$A$99980,Produccion_UO!$H1420)*$J$1223</f>
        <v>0</v>
      </c>
      <c r="X1420" s="22">
        <f>+SUMIFS(Resultados_Dic3!S$3:S$99980,Resultados_Dic3!$F$3:$F$99980,Produccion_UO!$K1420,Resultados_Dic3!$D$3:$D$99980,Produccion_UO!$K$1485,Resultados_Dic3!$E$3:$E$99980,Produccion_UO!$J1420,Resultados_Dic3!$A$3:$A$99980,Produccion_UO!$H1420)*$J$1223</f>
        <v>0</v>
      </c>
      <c r="Y1420" s="22">
        <f>+SUMIFS(Resultados_Dic3!T$3:T$99980,Resultados_Dic3!$F$3:$F$99980,Produccion_UO!$K1420,Resultados_Dic3!$D$3:$D$99980,Produccion_UO!$K$1485,Resultados_Dic3!$E$3:$E$99980,Produccion_UO!$J1420,Resultados_Dic3!$A$3:$A$99980,Produccion_UO!$H1420)*$J$1223</f>
        <v>0</v>
      </c>
      <c r="Z1420" s="22">
        <f>+SUMIFS(Resultados_Dic3!U$3:U$99980,Resultados_Dic3!$F$3:$F$99980,Produccion_UO!$K1420,Resultados_Dic3!$D$3:$D$99980,Produccion_UO!$K$1485,Resultados_Dic3!$E$3:$E$99980,Produccion_UO!$J1420,Resultados_Dic3!$A$3:$A$99980,Produccion_UO!$H1420)*$J$1223</f>
        <v>0</v>
      </c>
      <c r="AA1420" s="22">
        <f>+SUMIFS(Resultados_Dic3!V$3:V$99980,Resultados_Dic3!$F$3:$F$99980,Produccion_UO!$K1420,Resultados_Dic3!$D$3:$D$99980,Produccion_UO!$K$1485,Resultados_Dic3!$E$3:$E$99980,Produccion_UO!$J1420,Resultados_Dic3!$A$3:$A$99980,Produccion_UO!$H1420)*$J$1223</f>
        <v>0</v>
      </c>
      <c r="AB1420" s="22">
        <f>+SUMIFS(Resultados_Dic3!W$3:W$99980,Resultados_Dic3!$F$3:$F$99980,Produccion_UO!$K1420,Resultados_Dic3!$D$3:$D$99980,Produccion_UO!$K$1485,Resultados_Dic3!$E$3:$E$99980,Produccion_UO!$J1420,Resultados_Dic3!$A$3:$A$99980,Produccion_UO!$H1420)*$J$1223</f>
        <v>0</v>
      </c>
      <c r="AC1420" s="22">
        <f>+SUMIFS(Resultados_Dic3!X$3:X$99980,Resultados_Dic3!$F$3:$F$99980,Produccion_UO!$K1420,Resultados_Dic3!$D$3:$D$99980,Produccion_UO!$K$1485,Resultados_Dic3!$E$3:$E$99980,Produccion_UO!$J1420,Resultados_Dic3!$A$3:$A$99980,Produccion_UO!$H1420)*$J$1223</f>
        <v>0</v>
      </c>
      <c r="AD1420" s="22">
        <f>+SUMIFS(Resultados_Dic3!Y$3:Y$99980,Resultados_Dic3!$F$3:$F$99980,Produccion_UO!$K1420,Resultados_Dic3!$D$3:$D$99980,Produccion_UO!$K$1485,Resultados_Dic3!$E$3:$E$99980,Produccion_UO!$J1420,Resultados_Dic3!$A$3:$A$99980,Produccion_UO!$H1420)*$J$1223</f>
        <v>0</v>
      </c>
      <c r="AE1420" s="22">
        <f>+SUMIFS(Resultados_Dic3!Z$3:Z$99980,Resultados_Dic3!$F$3:$F$99980,Produccion_UO!$K1420,Resultados_Dic3!$D$3:$D$99980,Produccion_UO!$K$1485,Resultados_Dic3!$E$3:$E$99980,Produccion_UO!$J1420,Resultados_Dic3!$A$3:$A$99980,Produccion_UO!$H1420)*$J$1223</f>
        <v>0</v>
      </c>
      <c r="AF1420" s="22">
        <f>+SUMIFS(Resultados_Dic3!AA$3:AA$99980,Resultados_Dic3!$F$3:$F$99980,Produccion_UO!$K1420,Resultados_Dic3!$D$3:$D$99980,Produccion_UO!$K$1485,Resultados_Dic3!$E$3:$E$99980,Produccion_UO!$J1420,Resultados_Dic3!$A$3:$A$99980,Produccion_UO!$H1420)*$J$1223</f>
        <v>0</v>
      </c>
      <c r="AG1420" s="22">
        <f>+SUMIFS(Resultados_Dic3!AB$3:AB$99980,Resultados_Dic3!$F$3:$F$99980,Produccion_UO!$K1420,Resultados_Dic3!$D$3:$D$99980,Produccion_UO!$K$1485,Resultados_Dic3!$E$3:$E$99980,Produccion_UO!$J1420,Resultados_Dic3!$A$3:$A$99980,Produccion_UO!$H1420)*$J$1223</f>
        <v>0</v>
      </c>
      <c r="AH1420" s="22">
        <f>+SUMIFS(Resultados_Dic3!AC$3:AC$99980,Resultados_Dic3!$F$3:$F$99980,Produccion_UO!$K1420,Resultados_Dic3!$D$3:$D$99980,Produccion_UO!$K$1485,Resultados_Dic3!$E$3:$E$99980,Produccion_UO!$J1420,Resultados_Dic3!$A$3:$A$99980,Produccion_UO!$H1420)*$J$1223</f>
        <v>0</v>
      </c>
      <c r="AI1420" s="22">
        <f>+SUMIFS(Resultados_Dic3!AD$3:AD$99980,Resultados_Dic3!$F$3:$F$99980,Produccion_UO!$K1420,Resultados_Dic3!$D$3:$D$99980,Produccion_UO!$K$1485,Resultados_Dic3!$E$3:$E$99980,Produccion_UO!$J1420,Resultados_Dic3!$A$3:$A$99980,Produccion_UO!$H1420)*$J$1223</f>
        <v>0</v>
      </c>
      <c r="AJ1420" s="22">
        <f>+SUMIFS(Resultados_Dic3!AE$3:AE$99980,Resultados_Dic3!$F$3:$F$99980,Produccion_UO!$K1420,Resultados_Dic3!$D$3:$D$99980,Produccion_UO!$K$1485,Resultados_Dic3!$E$3:$E$99980,Produccion_UO!$J1420,Resultados_Dic3!$A$3:$A$99980,Produccion_UO!$H1420)*$J$1223</f>
        <v>0</v>
      </c>
      <c r="AK1420" s="22">
        <f>+SUMIFS(Resultados_Dic3!AF$3:AF$99980,Resultados_Dic3!$F$3:$F$99980,Produccion_UO!$K1420,Resultados_Dic3!$D$3:$D$99980,Produccion_UO!$K$1485,Resultados_Dic3!$E$3:$E$99980,Produccion_UO!$J1420,Resultados_Dic3!$A$3:$A$99980,Produccion_UO!$H1420)*$J$1223</f>
        <v>0</v>
      </c>
      <c r="AL1420" s="22">
        <f>+SUMIFS(Resultados_Dic3!AG$3:AG$99980,Resultados_Dic3!$F$3:$F$99980,Produccion_UO!$K1420,Resultados_Dic3!$D$3:$D$99980,Produccion_UO!$K$1485,Resultados_Dic3!$E$3:$E$99980,Produccion_UO!$J1420,Resultados_Dic3!$A$3:$A$99980,Produccion_UO!$H1420)*$J$1223</f>
        <v>0</v>
      </c>
      <c r="AM1420" s="22">
        <f>+SUMIFS(Resultados_Dic3!AH$3:AH$99980,Resultados_Dic3!$F$3:$F$99980,Produccion_UO!$K1420,Resultados_Dic3!$D$3:$D$99980,Produccion_UO!$K$1485,Resultados_Dic3!$E$3:$E$99980,Produccion_UO!$J1420,Resultados_Dic3!$A$3:$A$99980,Produccion_UO!$H1420)*$J$1223</f>
        <v>0</v>
      </c>
      <c r="AN1420" s="22">
        <f>+SUMIFS(Resultados_Dic3!AI$3:AI$99980,Resultados_Dic3!$F$3:$F$99980,Produccion_UO!$K1420,Resultados_Dic3!$D$3:$D$99980,Produccion_UO!$K$1485,Resultados_Dic3!$E$3:$E$99980,Produccion_UO!$J1420,Resultados_Dic3!$A$3:$A$99980,Produccion_UO!$H1420)*$J$1223</f>
        <v>0</v>
      </c>
      <c r="AO1420" s="22">
        <f>+SUMIFS(Resultados_Dic3!AJ$3:AJ$99980,Resultados_Dic3!$F$3:$F$99980,Produccion_UO!$K1420,Resultados_Dic3!$D$3:$D$99980,Produccion_UO!$K$1485,Resultados_Dic3!$E$3:$E$99980,Produccion_UO!$J1420,Resultados_Dic3!$A$3:$A$99980,Produccion_UO!$H1420)*$J$1223</f>
        <v>0</v>
      </c>
      <c r="AP1420" s="22">
        <f>+SUMIFS(Resultados_Dic3!AK$3:AK$99980,Resultados_Dic3!$F$3:$F$99980,Produccion_UO!$K1420,Resultados_Dic3!$D$3:$D$99980,Produccion_UO!$K$1485,Resultados_Dic3!$E$3:$E$99980,Produccion_UO!$J1420,Resultados_Dic3!$A$3:$A$99980,Produccion_UO!$H1420)*$J$1223</f>
        <v>0</v>
      </c>
      <c r="AQ1420" s="22">
        <f>+SUMIFS(Resultados_Dic3!AL$3:AL$99980,Resultados_Dic3!$F$3:$F$99980,Produccion_UO!$K1420,Resultados_Dic3!$D$3:$D$99980,Produccion_UO!$K$1485,Resultados_Dic3!$E$3:$E$99980,Produccion_UO!$J1420,Resultados_Dic3!$A$3:$A$99980,Produccion_UO!$H1420)*$J$1223</f>
        <v>0</v>
      </c>
      <c r="AR1420" s="22">
        <f>+SUMIFS(Resultados_Dic3!AM$3:AM$99980,Resultados_Dic3!$F$3:$F$99980,Produccion_UO!$K1420,Resultados_Dic3!$D$3:$D$99980,Produccion_UO!$K$1485,Resultados_Dic3!$E$3:$E$99980,Produccion_UO!$J1420,Resultados_Dic3!$A$3:$A$99980,Produccion_UO!$H1420)*$J$1223</f>
        <v>0</v>
      </c>
    </row>
    <row r="1421" spans="8:44" x14ac:dyDescent="0.25">
      <c r="H1421" s="17" t="str">
        <f t="shared" si="1213"/>
        <v>DIC5</v>
      </c>
      <c r="I1421" s="24"/>
      <c r="J1421" s="24"/>
      <c r="K1421" s="359"/>
      <c r="L1421" s="305" t="s">
        <v>862</v>
      </c>
      <c r="M1421" s="22">
        <f>+M1422+M1423</f>
        <v>0.23910766555569599</v>
      </c>
      <c r="N1421" s="22">
        <f t="shared" ref="N1421" si="1309">+N1422+N1423</f>
        <v>0.21349143803894799</v>
      </c>
      <c r="O1421" s="22">
        <f t="shared" ref="O1421" si="1310">+O1422+O1423</f>
        <v>0.18648228151903301</v>
      </c>
      <c r="P1421" s="22">
        <f t="shared" ref="P1421" si="1311">+P1422+P1423</f>
        <v>0.15947312499911701</v>
      </c>
      <c r="Q1421" s="22">
        <f t="shared" ref="Q1421" si="1312">+Q1422+Q1423</f>
        <v>0.132463968479201</v>
      </c>
      <c r="R1421" s="22">
        <f t="shared" ref="R1421" si="1313">+R1422+R1423</f>
        <v>0.10351422098658999</v>
      </c>
      <c r="S1421" s="22">
        <f t="shared" ref="S1421" si="1314">+S1422+S1423</f>
        <v>7.4564473493978795E-2</v>
      </c>
      <c r="T1421" s="22">
        <f t="shared" ref="T1421" si="1315">+T1422+T1423</f>
        <v>0.146467995721141</v>
      </c>
      <c r="U1421" s="22">
        <f t="shared" ref="U1421" si="1316">+U1422+U1423</f>
        <v>0.13929846009772401</v>
      </c>
      <c r="V1421" s="22">
        <f t="shared" ref="V1421" si="1317">+V1422+V1423</f>
        <v>0</v>
      </c>
      <c r="W1421" s="22">
        <f t="shared" ref="W1421" si="1318">+W1422+W1423</f>
        <v>0</v>
      </c>
      <c r="X1421" s="22">
        <f t="shared" ref="X1421" si="1319">+X1422+X1423</f>
        <v>0</v>
      </c>
      <c r="Y1421" s="22">
        <f t="shared" ref="Y1421" si="1320">+Y1422+Y1423</f>
        <v>0</v>
      </c>
      <c r="Z1421" s="22">
        <f t="shared" ref="Z1421" si="1321">+Z1422+Z1423</f>
        <v>0</v>
      </c>
      <c r="AA1421" s="22">
        <f t="shared" ref="AA1421" si="1322">+AA1422+AA1423</f>
        <v>0</v>
      </c>
      <c r="AB1421" s="22">
        <f t="shared" ref="AB1421" si="1323">+AB1422+AB1423</f>
        <v>0</v>
      </c>
      <c r="AC1421" s="22">
        <f t="shared" ref="AC1421" si="1324">+AC1422+AC1423</f>
        <v>0</v>
      </c>
      <c r="AD1421" s="22">
        <f t="shared" ref="AD1421" si="1325">+AD1422+AD1423</f>
        <v>0</v>
      </c>
      <c r="AE1421" s="22">
        <f t="shared" ref="AE1421" si="1326">+AE1422+AE1423</f>
        <v>0</v>
      </c>
      <c r="AF1421" s="22">
        <f t="shared" ref="AF1421" si="1327">+AF1422+AF1423</f>
        <v>0</v>
      </c>
      <c r="AG1421" s="22">
        <f t="shared" ref="AG1421" si="1328">+AG1422+AG1423</f>
        <v>0</v>
      </c>
      <c r="AH1421" s="22">
        <f t="shared" ref="AH1421" si="1329">+AH1422+AH1423</f>
        <v>0</v>
      </c>
      <c r="AI1421" s="22">
        <f t="shared" ref="AI1421" si="1330">+AI1422+AI1423</f>
        <v>0</v>
      </c>
      <c r="AJ1421" s="22">
        <f t="shared" ref="AJ1421" si="1331">+AJ1422+AJ1423</f>
        <v>0</v>
      </c>
      <c r="AK1421" s="22">
        <f t="shared" ref="AK1421" si="1332">+AK1422+AK1423</f>
        <v>0</v>
      </c>
      <c r="AL1421" s="22">
        <f t="shared" ref="AL1421" si="1333">+AL1422+AL1423</f>
        <v>0</v>
      </c>
      <c r="AM1421" s="22">
        <f t="shared" ref="AM1421" si="1334">+AM1422+AM1423</f>
        <v>0</v>
      </c>
      <c r="AN1421" s="22">
        <f t="shared" ref="AN1421" si="1335">+AN1422+AN1423</f>
        <v>0</v>
      </c>
      <c r="AO1421" s="22">
        <f t="shared" ref="AO1421" si="1336">+AO1422+AO1423</f>
        <v>0</v>
      </c>
      <c r="AP1421" s="22">
        <f t="shared" ref="AP1421" si="1337">+AP1422+AP1423</f>
        <v>0</v>
      </c>
      <c r="AQ1421" s="22">
        <f t="shared" ref="AQ1421" si="1338">+AQ1422+AQ1423</f>
        <v>0</v>
      </c>
      <c r="AR1421" s="22">
        <f t="shared" ref="AR1421" si="1339">+AR1422+AR1423</f>
        <v>0</v>
      </c>
    </row>
    <row r="1422" spans="8:44" x14ac:dyDescent="0.25">
      <c r="H1422" s="17" t="str">
        <f t="shared" si="1213"/>
        <v>DIC5</v>
      </c>
      <c r="I1422" s="24"/>
      <c r="J1422" s="24" t="s">
        <v>91</v>
      </c>
      <c r="K1422" s="359" t="s">
        <v>236</v>
      </c>
      <c r="L1422" s="341" t="s">
        <v>834</v>
      </c>
      <c r="M1422" s="22">
        <f>+SUMIFS(Resultados_Dic3!H$3:H$99980,Resultados_Dic3!$F$3:$F$99980,Produccion_UO!$K1422,Resultados_Dic3!$D$3:$D$99980,Produccion_UO!$K$1485,Resultados_Dic3!$E$3:$E$99980,Produccion_UO!$J1422,Resultados_Dic3!$A$3:$A$99980,Produccion_UO!$H1422)*$J$1223</f>
        <v>0.23910766555569599</v>
      </c>
      <c r="N1422" s="22">
        <f>+SUMIFS(Resultados_Dic3!I$3:I$99980,Resultados_Dic3!$F$3:$F$99980,Produccion_UO!$K1422,Resultados_Dic3!$D$3:$D$99980,Produccion_UO!$K$1485,Resultados_Dic3!$E$3:$E$99980,Produccion_UO!$J1422,Resultados_Dic3!$A$3:$A$99980,Produccion_UO!$H1422)*$J$1223</f>
        <v>0.21349143803894799</v>
      </c>
      <c r="O1422" s="22">
        <f>+SUMIFS(Resultados_Dic3!J$3:J$99980,Resultados_Dic3!$F$3:$F$99980,Produccion_UO!$K1422,Resultados_Dic3!$D$3:$D$99980,Produccion_UO!$K$1485,Resultados_Dic3!$E$3:$E$99980,Produccion_UO!$J1422,Resultados_Dic3!$A$3:$A$99980,Produccion_UO!$H1422)*$J$1223</f>
        <v>0.18648228151903301</v>
      </c>
      <c r="P1422" s="22">
        <f>+SUMIFS(Resultados_Dic3!K$3:K$99980,Resultados_Dic3!$F$3:$F$99980,Produccion_UO!$K1422,Resultados_Dic3!$D$3:$D$99980,Produccion_UO!$K$1485,Resultados_Dic3!$E$3:$E$99980,Produccion_UO!$J1422,Resultados_Dic3!$A$3:$A$99980,Produccion_UO!$H1422)*$J$1223</f>
        <v>0.15947312499911701</v>
      </c>
      <c r="Q1422" s="22">
        <f>+SUMIFS(Resultados_Dic3!L$3:L$99980,Resultados_Dic3!$F$3:$F$99980,Produccion_UO!$K1422,Resultados_Dic3!$D$3:$D$99980,Produccion_UO!$K$1485,Resultados_Dic3!$E$3:$E$99980,Produccion_UO!$J1422,Resultados_Dic3!$A$3:$A$99980,Produccion_UO!$H1422)*$J$1223</f>
        <v>0.132463968479201</v>
      </c>
      <c r="R1422" s="22">
        <f>+SUMIFS(Resultados_Dic3!M$3:M$99980,Resultados_Dic3!$F$3:$F$99980,Produccion_UO!$K1422,Resultados_Dic3!$D$3:$D$99980,Produccion_UO!$K$1485,Resultados_Dic3!$E$3:$E$99980,Produccion_UO!$J1422,Resultados_Dic3!$A$3:$A$99980,Produccion_UO!$H1422)*$J$1223</f>
        <v>0.10351422098658999</v>
      </c>
      <c r="S1422" s="22">
        <f>+SUMIFS(Resultados_Dic3!N$3:N$99980,Resultados_Dic3!$F$3:$F$99980,Produccion_UO!$K1422,Resultados_Dic3!$D$3:$D$99980,Produccion_UO!$K$1485,Resultados_Dic3!$E$3:$E$99980,Produccion_UO!$J1422,Resultados_Dic3!$A$3:$A$99980,Produccion_UO!$H1422)*$J$1223</f>
        <v>7.4564473493978795E-2</v>
      </c>
      <c r="T1422" s="22">
        <f>+SUMIFS(Resultados_Dic3!O$3:O$99980,Resultados_Dic3!$F$3:$F$99980,Produccion_UO!$K1422,Resultados_Dic3!$D$3:$D$99980,Produccion_UO!$K$1485,Resultados_Dic3!$E$3:$E$99980,Produccion_UO!$J1422,Resultados_Dic3!$A$3:$A$99980,Produccion_UO!$H1422)*$J$1223</f>
        <v>0.146467995721141</v>
      </c>
      <c r="U1422" s="22">
        <f>+SUMIFS(Resultados_Dic3!P$3:P$99980,Resultados_Dic3!$F$3:$F$99980,Produccion_UO!$K1422,Resultados_Dic3!$D$3:$D$99980,Produccion_UO!$K$1485,Resultados_Dic3!$E$3:$E$99980,Produccion_UO!$J1422,Resultados_Dic3!$A$3:$A$99980,Produccion_UO!$H1422)*$J$1223</f>
        <v>0.13929846009772401</v>
      </c>
      <c r="V1422" s="22">
        <f>+SUMIFS(Resultados_Dic3!Q$3:Q$99980,Resultados_Dic3!$F$3:$F$99980,Produccion_UO!$K1422,Resultados_Dic3!$D$3:$D$99980,Produccion_UO!$K$1485,Resultados_Dic3!$E$3:$E$99980,Produccion_UO!$J1422,Resultados_Dic3!$A$3:$A$99980,Produccion_UO!$H1422)*$J$1223</f>
        <v>0</v>
      </c>
      <c r="W1422" s="22">
        <f>+SUMIFS(Resultados_Dic3!R$3:R$99980,Resultados_Dic3!$F$3:$F$99980,Produccion_UO!$K1422,Resultados_Dic3!$D$3:$D$99980,Produccion_UO!$K$1485,Resultados_Dic3!$E$3:$E$99980,Produccion_UO!$J1422,Resultados_Dic3!$A$3:$A$99980,Produccion_UO!$H1422)*$J$1223</f>
        <v>0</v>
      </c>
      <c r="X1422" s="22">
        <f>+SUMIFS(Resultados_Dic3!S$3:S$99980,Resultados_Dic3!$F$3:$F$99980,Produccion_UO!$K1422,Resultados_Dic3!$D$3:$D$99980,Produccion_UO!$K$1485,Resultados_Dic3!$E$3:$E$99980,Produccion_UO!$J1422,Resultados_Dic3!$A$3:$A$99980,Produccion_UO!$H1422)*$J$1223</f>
        <v>0</v>
      </c>
      <c r="Y1422" s="22">
        <f>+SUMIFS(Resultados_Dic3!T$3:T$99980,Resultados_Dic3!$F$3:$F$99980,Produccion_UO!$K1422,Resultados_Dic3!$D$3:$D$99980,Produccion_UO!$K$1485,Resultados_Dic3!$E$3:$E$99980,Produccion_UO!$J1422,Resultados_Dic3!$A$3:$A$99980,Produccion_UO!$H1422)*$J$1223</f>
        <v>0</v>
      </c>
      <c r="Z1422" s="22">
        <f>+SUMIFS(Resultados_Dic3!U$3:U$99980,Resultados_Dic3!$F$3:$F$99980,Produccion_UO!$K1422,Resultados_Dic3!$D$3:$D$99980,Produccion_UO!$K$1485,Resultados_Dic3!$E$3:$E$99980,Produccion_UO!$J1422,Resultados_Dic3!$A$3:$A$99980,Produccion_UO!$H1422)*$J$1223</f>
        <v>0</v>
      </c>
      <c r="AA1422" s="22">
        <f>+SUMIFS(Resultados_Dic3!V$3:V$99980,Resultados_Dic3!$F$3:$F$99980,Produccion_UO!$K1422,Resultados_Dic3!$D$3:$D$99980,Produccion_UO!$K$1485,Resultados_Dic3!$E$3:$E$99980,Produccion_UO!$J1422,Resultados_Dic3!$A$3:$A$99980,Produccion_UO!$H1422)*$J$1223</f>
        <v>0</v>
      </c>
      <c r="AB1422" s="22">
        <f>+SUMIFS(Resultados_Dic3!W$3:W$99980,Resultados_Dic3!$F$3:$F$99980,Produccion_UO!$K1422,Resultados_Dic3!$D$3:$D$99980,Produccion_UO!$K$1485,Resultados_Dic3!$E$3:$E$99980,Produccion_UO!$J1422,Resultados_Dic3!$A$3:$A$99980,Produccion_UO!$H1422)*$J$1223</f>
        <v>0</v>
      </c>
      <c r="AC1422" s="22">
        <f>+SUMIFS(Resultados_Dic3!X$3:X$99980,Resultados_Dic3!$F$3:$F$99980,Produccion_UO!$K1422,Resultados_Dic3!$D$3:$D$99980,Produccion_UO!$K$1485,Resultados_Dic3!$E$3:$E$99980,Produccion_UO!$J1422,Resultados_Dic3!$A$3:$A$99980,Produccion_UO!$H1422)*$J$1223</f>
        <v>0</v>
      </c>
      <c r="AD1422" s="22">
        <f>+SUMIFS(Resultados_Dic3!Y$3:Y$99980,Resultados_Dic3!$F$3:$F$99980,Produccion_UO!$K1422,Resultados_Dic3!$D$3:$D$99980,Produccion_UO!$K$1485,Resultados_Dic3!$E$3:$E$99980,Produccion_UO!$J1422,Resultados_Dic3!$A$3:$A$99980,Produccion_UO!$H1422)*$J$1223</f>
        <v>0</v>
      </c>
      <c r="AE1422" s="22">
        <f>+SUMIFS(Resultados_Dic3!Z$3:Z$99980,Resultados_Dic3!$F$3:$F$99980,Produccion_UO!$K1422,Resultados_Dic3!$D$3:$D$99980,Produccion_UO!$K$1485,Resultados_Dic3!$E$3:$E$99980,Produccion_UO!$J1422,Resultados_Dic3!$A$3:$A$99980,Produccion_UO!$H1422)*$J$1223</f>
        <v>0</v>
      </c>
      <c r="AF1422" s="22">
        <f>+SUMIFS(Resultados_Dic3!AA$3:AA$99980,Resultados_Dic3!$F$3:$F$99980,Produccion_UO!$K1422,Resultados_Dic3!$D$3:$D$99980,Produccion_UO!$K$1485,Resultados_Dic3!$E$3:$E$99980,Produccion_UO!$J1422,Resultados_Dic3!$A$3:$A$99980,Produccion_UO!$H1422)*$J$1223</f>
        <v>0</v>
      </c>
      <c r="AG1422" s="22">
        <f>+SUMIFS(Resultados_Dic3!AB$3:AB$99980,Resultados_Dic3!$F$3:$F$99980,Produccion_UO!$K1422,Resultados_Dic3!$D$3:$D$99980,Produccion_UO!$K$1485,Resultados_Dic3!$E$3:$E$99980,Produccion_UO!$J1422,Resultados_Dic3!$A$3:$A$99980,Produccion_UO!$H1422)*$J$1223</f>
        <v>0</v>
      </c>
      <c r="AH1422" s="22">
        <f>+SUMIFS(Resultados_Dic3!AC$3:AC$99980,Resultados_Dic3!$F$3:$F$99980,Produccion_UO!$K1422,Resultados_Dic3!$D$3:$D$99980,Produccion_UO!$K$1485,Resultados_Dic3!$E$3:$E$99980,Produccion_UO!$J1422,Resultados_Dic3!$A$3:$A$99980,Produccion_UO!$H1422)*$J$1223</f>
        <v>0</v>
      </c>
      <c r="AI1422" s="22">
        <f>+SUMIFS(Resultados_Dic3!AD$3:AD$99980,Resultados_Dic3!$F$3:$F$99980,Produccion_UO!$K1422,Resultados_Dic3!$D$3:$D$99980,Produccion_UO!$K$1485,Resultados_Dic3!$E$3:$E$99980,Produccion_UO!$J1422,Resultados_Dic3!$A$3:$A$99980,Produccion_UO!$H1422)*$J$1223</f>
        <v>0</v>
      </c>
      <c r="AJ1422" s="22">
        <f>+SUMIFS(Resultados_Dic3!AE$3:AE$99980,Resultados_Dic3!$F$3:$F$99980,Produccion_UO!$K1422,Resultados_Dic3!$D$3:$D$99980,Produccion_UO!$K$1485,Resultados_Dic3!$E$3:$E$99980,Produccion_UO!$J1422,Resultados_Dic3!$A$3:$A$99980,Produccion_UO!$H1422)*$J$1223</f>
        <v>0</v>
      </c>
      <c r="AK1422" s="22">
        <f>+SUMIFS(Resultados_Dic3!AF$3:AF$99980,Resultados_Dic3!$F$3:$F$99980,Produccion_UO!$K1422,Resultados_Dic3!$D$3:$D$99980,Produccion_UO!$K$1485,Resultados_Dic3!$E$3:$E$99980,Produccion_UO!$J1422,Resultados_Dic3!$A$3:$A$99980,Produccion_UO!$H1422)*$J$1223</f>
        <v>0</v>
      </c>
      <c r="AL1422" s="22">
        <f>+SUMIFS(Resultados_Dic3!AG$3:AG$99980,Resultados_Dic3!$F$3:$F$99980,Produccion_UO!$K1422,Resultados_Dic3!$D$3:$D$99980,Produccion_UO!$K$1485,Resultados_Dic3!$E$3:$E$99980,Produccion_UO!$J1422,Resultados_Dic3!$A$3:$A$99980,Produccion_UO!$H1422)*$J$1223</f>
        <v>0</v>
      </c>
      <c r="AM1422" s="22">
        <f>+SUMIFS(Resultados_Dic3!AH$3:AH$99980,Resultados_Dic3!$F$3:$F$99980,Produccion_UO!$K1422,Resultados_Dic3!$D$3:$D$99980,Produccion_UO!$K$1485,Resultados_Dic3!$E$3:$E$99980,Produccion_UO!$J1422,Resultados_Dic3!$A$3:$A$99980,Produccion_UO!$H1422)*$J$1223</f>
        <v>0</v>
      </c>
      <c r="AN1422" s="22">
        <f>+SUMIFS(Resultados_Dic3!AI$3:AI$99980,Resultados_Dic3!$F$3:$F$99980,Produccion_UO!$K1422,Resultados_Dic3!$D$3:$D$99980,Produccion_UO!$K$1485,Resultados_Dic3!$E$3:$E$99980,Produccion_UO!$J1422,Resultados_Dic3!$A$3:$A$99980,Produccion_UO!$H1422)*$J$1223</f>
        <v>0</v>
      </c>
      <c r="AO1422" s="22">
        <f>+SUMIFS(Resultados_Dic3!AJ$3:AJ$99980,Resultados_Dic3!$F$3:$F$99980,Produccion_UO!$K1422,Resultados_Dic3!$D$3:$D$99980,Produccion_UO!$K$1485,Resultados_Dic3!$E$3:$E$99980,Produccion_UO!$J1422,Resultados_Dic3!$A$3:$A$99980,Produccion_UO!$H1422)*$J$1223</f>
        <v>0</v>
      </c>
      <c r="AP1422" s="22">
        <f>+SUMIFS(Resultados_Dic3!AK$3:AK$99980,Resultados_Dic3!$F$3:$F$99980,Produccion_UO!$K1422,Resultados_Dic3!$D$3:$D$99980,Produccion_UO!$K$1485,Resultados_Dic3!$E$3:$E$99980,Produccion_UO!$J1422,Resultados_Dic3!$A$3:$A$99980,Produccion_UO!$H1422)*$J$1223</f>
        <v>0</v>
      </c>
      <c r="AQ1422" s="22">
        <f>+SUMIFS(Resultados_Dic3!AL$3:AL$99980,Resultados_Dic3!$F$3:$F$99980,Produccion_UO!$K1422,Resultados_Dic3!$D$3:$D$99980,Produccion_UO!$K$1485,Resultados_Dic3!$E$3:$E$99980,Produccion_UO!$J1422,Resultados_Dic3!$A$3:$A$99980,Produccion_UO!$H1422)*$J$1223</f>
        <v>0</v>
      </c>
      <c r="AR1422" s="22">
        <f>+SUMIFS(Resultados_Dic3!AM$3:AM$99980,Resultados_Dic3!$F$3:$F$99980,Produccion_UO!$K1422,Resultados_Dic3!$D$3:$D$99980,Produccion_UO!$K$1485,Resultados_Dic3!$E$3:$E$99980,Produccion_UO!$J1422,Resultados_Dic3!$A$3:$A$99980,Produccion_UO!$H1422)*$J$1223</f>
        <v>0</v>
      </c>
    </row>
    <row r="1423" spans="8:44" x14ac:dyDescent="0.25">
      <c r="H1423" s="17" t="str">
        <f t="shared" si="1213"/>
        <v>DIC5</v>
      </c>
      <c r="I1423" s="24"/>
      <c r="J1423" s="24" t="s">
        <v>87</v>
      </c>
      <c r="K1423" s="359" t="s">
        <v>293</v>
      </c>
      <c r="L1423" s="341" t="s">
        <v>833</v>
      </c>
      <c r="M1423" s="22">
        <f>+SUMIFS(Resultados_Dic3!H$3:H$99980,Resultados_Dic3!$F$3:$F$99980,Produccion_UO!$K1423,Resultados_Dic3!$D$3:$D$99980,Produccion_UO!$K$1485,Resultados_Dic3!$E$3:$E$99980,Produccion_UO!$J1423,Resultados_Dic3!$A$3:$A$99980,Produccion_UO!$H1423)*$J$1223</f>
        <v>0</v>
      </c>
      <c r="N1423" s="22">
        <f>+SUMIFS(Resultados_Dic3!I$3:I$99980,Resultados_Dic3!$F$3:$F$99980,Produccion_UO!$K1423,Resultados_Dic3!$D$3:$D$99980,Produccion_UO!$K$1485,Resultados_Dic3!$E$3:$E$99980,Produccion_UO!$J1423,Resultados_Dic3!$A$3:$A$99980,Produccion_UO!$H1423)*$J$1223</f>
        <v>0</v>
      </c>
      <c r="O1423" s="22">
        <f>+SUMIFS(Resultados_Dic3!J$3:J$99980,Resultados_Dic3!$F$3:$F$99980,Produccion_UO!$K1423,Resultados_Dic3!$D$3:$D$99980,Produccion_UO!$K$1485,Resultados_Dic3!$E$3:$E$99980,Produccion_UO!$J1423,Resultados_Dic3!$A$3:$A$99980,Produccion_UO!$H1423)*$J$1223</f>
        <v>0</v>
      </c>
      <c r="P1423" s="22">
        <f>+SUMIFS(Resultados_Dic3!K$3:K$99980,Resultados_Dic3!$F$3:$F$99980,Produccion_UO!$K1423,Resultados_Dic3!$D$3:$D$99980,Produccion_UO!$K$1485,Resultados_Dic3!$E$3:$E$99980,Produccion_UO!$J1423,Resultados_Dic3!$A$3:$A$99980,Produccion_UO!$H1423)*$J$1223</f>
        <v>0</v>
      </c>
      <c r="Q1423" s="22">
        <f>+SUMIFS(Resultados_Dic3!L$3:L$99980,Resultados_Dic3!$F$3:$F$99980,Produccion_UO!$K1423,Resultados_Dic3!$D$3:$D$99980,Produccion_UO!$K$1485,Resultados_Dic3!$E$3:$E$99980,Produccion_UO!$J1423,Resultados_Dic3!$A$3:$A$99980,Produccion_UO!$H1423)*$J$1223</f>
        <v>0</v>
      </c>
      <c r="R1423" s="22">
        <f>+SUMIFS(Resultados_Dic3!M$3:M$99980,Resultados_Dic3!$F$3:$F$99980,Produccion_UO!$K1423,Resultados_Dic3!$D$3:$D$99980,Produccion_UO!$K$1485,Resultados_Dic3!$E$3:$E$99980,Produccion_UO!$J1423,Resultados_Dic3!$A$3:$A$99980,Produccion_UO!$H1423)*$J$1223</f>
        <v>0</v>
      </c>
      <c r="S1423" s="22">
        <f>+SUMIFS(Resultados_Dic3!N$3:N$99980,Resultados_Dic3!$F$3:$F$99980,Produccion_UO!$K1423,Resultados_Dic3!$D$3:$D$99980,Produccion_UO!$K$1485,Resultados_Dic3!$E$3:$E$99980,Produccion_UO!$J1423,Resultados_Dic3!$A$3:$A$99980,Produccion_UO!$H1423)*$J$1223</f>
        <v>0</v>
      </c>
      <c r="T1423" s="22">
        <f>+SUMIFS(Resultados_Dic3!O$3:O$99980,Resultados_Dic3!$F$3:$F$99980,Produccion_UO!$K1423,Resultados_Dic3!$D$3:$D$99980,Produccion_UO!$K$1485,Resultados_Dic3!$E$3:$E$99980,Produccion_UO!$J1423,Resultados_Dic3!$A$3:$A$99980,Produccion_UO!$H1423)*$J$1223</f>
        <v>0</v>
      </c>
      <c r="U1423" s="22">
        <f>+SUMIFS(Resultados_Dic3!P$3:P$99980,Resultados_Dic3!$F$3:$F$99980,Produccion_UO!$K1423,Resultados_Dic3!$D$3:$D$99980,Produccion_UO!$K$1485,Resultados_Dic3!$E$3:$E$99980,Produccion_UO!$J1423,Resultados_Dic3!$A$3:$A$99980,Produccion_UO!$H1423)*$J$1223</f>
        <v>0</v>
      </c>
      <c r="V1423" s="22">
        <f>+SUMIFS(Resultados_Dic3!Q$3:Q$99980,Resultados_Dic3!$F$3:$F$99980,Produccion_UO!$K1423,Resultados_Dic3!$D$3:$D$99980,Produccion_UO!$K$1485,Resultados_Dic3!$E$3:$E$99980,Produccion_UO!$J1423,Resultados_Dic3!$A$3:$A$99980,Produccion_UO!$H1423)*$J$1223</f>
        <v>0</v>
      </c>
      <c r="W1423" s="22">
        <f>+SUMIFS(Resultados_Dic3!R$3:R$99980,Resultados_Dic3!$F$3:$F$99980,Produccion_UO!$K1423,Resultados_Dic3!$D$3:$D$99980,Produccion_UO!$K$1485,Resultados_Dic3!$E$3:$E$99980,Produccion_UO!$J1423,Resultados_Dic3!$A$3:$A$99980,Produccion_UO!$H1423)*$J$1223</f>
        <v>0</v>
      </c>
      <c r="X1423" s="22">
        <f>+SUMIFS(Resultados_Dic3!S$3:S$99980,Resultados_Dic3!$F$3:$F$99980,Produccion_UO!$K1423,Resultados_Dic3!$D$3:$D$99980,Produccion_UO!$K$1485,Resultados_Dic3!$E$3:$E$99980,Produccion_UO!$J1423,Resultados_Dic3!$A$3:$A$99980,Produccion_UO!$H1423)*$J$1223</f>
        <v>0</v>
      </c>
      <c r="Y1423" s="22">
        <f>+SUMIFS(Resultados_Dic3!T$3:T$99980,Resultados_Dic3!$F$3:$F$99980,Produccion_UO!$K1423,Resultados_Dic3!$D$3:$D$99980,Produccion_UO!$K$1485,Resultados_Dic3!$E$3:$E$99980,Produccion_UO!$J1423,Resultados_Dic3!$A$3:$A$99980,Produccion_UO!$H1423)*$J$1223</f>
        <v>0</v>
      </c>
      <c r="Z1423" s="22">
        <f>+SUMIFS(Resultados_Dic3!U$3:U$99980,Resultados_Dic3!$F$3:$F$99980,Produccion_UO!$K1423,Resultados_Dic3!$D$3:$D$99980,Produccion_UO!$K$1485,Resultados_Dic3!$E$3:$E$99980,Produccion_UO!$J1423,Resultados_Dic3!$A$3:$A$99980,Produccion_UO!$H1423)*$J$1223</f>
        <v>0</v>
      </c>
      <c r="AA1423" s="22">
        <f>+SUMIFS(Resultados_Dic3!V$3:V$99980,Resultados_Dic3!$F$3:$F$99980,Produccion_UO!$K1423,Resultados_Dic3!$D$3:$D$99980,Produccion_UO!$K$1485,Resultados_Dic3!$E$3:$E$99980,Produccion_UO!$J1423,Resultados_Dic3!$A$3:$A$99980,Produccion_UO!$H1423)*$J$1223</f>
        <v>0</v>
      </c>
      <c r="AB1423" s="22">
        <f>+SUMIFS(Resultados_Dic3!W$3:W$99980,Resultados_Dic3!$F$3:$F$99980,Produccion_UO!$K1423,Resultados_Dic3!$D$3:$D$99980,Produccion_UO!$K$1485,Resultados_Dic3!$E$3:$E$99980,Produccion_UO!$J1423,Resultados_Dic3!$A$3:$A$99980,Produccion_UO!$H1423)*$J$1223</f>
        <v>0</v>
      </c>
      <c r="AC1423" s="22">
        <f>+SUMIFS(Resultados_Dic3!X$3:X$99980,Resultados_Dic3!$F$3:$F$99980,Produccion_UO!$K1423,Resultados_Dic3!$D$3:$D$99980,Produccion_UO!$K$1485,Resultados_Dic3!$E$3:$E$99980,Produccion_UO!$J1423,Resultados_Dic3!$A$3:$A$99980,Produccion_UO!$H1423)*$J$1223</f>
        <v>0</v>
      </c>
      <c r="AD1423" s="22">
        <f>+SUMIFS(Resultados_Dic3!Y$3:Y$99980,Resultados_Dic3!$F$3:$F$99980,Produccion_UO!$K1423,Resultados_Dic3!$D$3:$D$99980,Produccion_UO!$K$1485,Resultados_Dic3!$E$3:$E$99980,Produccion_UO!$J1423,Resultados_Dic3!$A$3:$A$99980,Produccion_UO!$H1423)*$J$1223</f>
        <v>0</v>
      </c>
      <c r="AE1423" s="22">
        <f>+SUMIFS(Resultados_Dic3!Z$3:Z$99980,Resultados_Dic3!$F$3:$F$99980,Produccion_UO!$K1423,Resultados_Dic3!$D$3:$D$99980,Produccion_UO!$K$1485,Resultados_Dic3!$E$3:$E$99980,Produccion_UO!$J1423,Resultados_Dic3!$A$3:$A$99980,Produccion_UO!$H1423)*$J$1223</f>
        <v>0</v>
      </c>
      <c r="AF1423" s="22">
        <f>+SUMIFS(Resultados_Dic3!AA$3:AA$99980,Resultados_Dic3!$F$3:$F$99980,Produccion_UO!$K1423,Resultados_Dic3!$D$3:$D$99980,Produccion_UO!$K$1485,Resultados_Dic3!$E$3:$E$99980,Produccion_UO!$J1423,Resultados_Dic3!$A$3:$A$99980,Produccion_UO!$H1423)*$J$1223</f>
        <v>0</v>
      </c>
      <c r="AG1423" s="22">
        <f>+SUMIFS(Resultados_Dic3!AB$3:AB$99980,Resultados_Dic3!$F$3:$F$99980,Produccion_UO!$K1423,Resultados_Dic3!$D$3:$D$99980,Produccion_UO!$K$1485,Resultados_Dic3!$E$3:$E$99980,Produccion_UO!$J1423,Resultados_Dic3!$A$3:$A$99980,Produccion_UO!$H1423)*$J$1223</f>
        <v>0</v>
      </c>
      <c r="AH1423" s="22">
        <f>+SUMIFS(Resultados_Dic3!AC$3:AC$99980,Resultados_Dic3!$F$3:$F$99980,Produccion_UO!$K1423,Resultados_Dic3!$D$3:$D$99980,Produccion_UO!$K$1485,Resultados_Dic3!$E$3:$E$99980,Produccion_UO!$J1423,Resultados_Dic3!$A$3:$A$99980,Produccion_UO!$H1423)*$J$1223</f>
        <v>0</v>
      </c>
      <c r="AI1423" s="22">
        <f>+SUMIFS(Resultados_Dic3!AD$3:AD$99980,Resultados_Dic3!$F$3:$F$99980,Produccion_UO!$K1423,Resultados_Dic3!$D$3:$D$99980,Produccion_UO!$K$1485,Resultados_Dic3!$E$3:$E$99980,Produccion_UO!$J1423,Resultados_Dic3!$A$3:$A$99980,Produccion_UO!$H1423)*$J$1223</f>
        <v>0</v>
      </c>
      <c r="AJ1423" s="22">
        <f>+SUMIFS(Resultados_Dic3!AE$3:AE$99980,Resultados_Dic3!$F$3:$F$99980,Produccion_UO!$K1423,Resultados_Dic3!$D$3:$D$99980,Produccion_UO!$K$1485,Resultados_Dic3!$E$3:$E$99980,Produccion_UO!$J1423,Resultados_Dic3!$A$3:$A$99980,Produccion_UO!$H1423)*$J$1223</f>
        <v>0</v>
      </c>
      <c r="AK1423" s="22">
        <f>+SUMIFS(Resultados_Dic3!AF$3:AF$99980,Resultados_Dic3!$F$3:$F$99980,Produccion_UO!$K1423,Resultados_Dic3!$D$3:$D$99980,Produccion_UO!$K$1485,Resultados_Dic3!$E$3:$E$99980,Produccion_UO!$J1423,Resultados_Dic3!$A$3:$A$99980,Produccion_UO!$H1423)*$J$1223</f>
        <v>0</v>
      </c>
      <c r="AL1423" s="22">
        <f>+SUMIFS(Resultados_Dic3!AG$3:AG$99980,Resultados_Dic3!$F$3:$F$99980,Produccion_UO!$K1423,Resultados_Dic3!$D$3:$D$99980,Produccion_UO!$K$1485,Resultados_Dic3!$E$3:$E$99980,Produccion_UO!$J1423,Resultados_Dic3!$A$3:$A$99980,Produccion_UO!$H1423)*$J$1223</f>
        <v>0</v>
      </c>
      <c r="AM1423" s="22">
        <f>+SUMIFS(Resultados_Dic3!AH$3:AH$99980,Resultados_Dic3!$F$3:$F$99980,Produccion_UO!$K1423,Resultados_Dic3!$D$3:$D$99980,Produccion_UO!$K$1485,Resultados_Dic3!$E$3:$E$99980,Produccion_UO!$J1423,Resultados_Dic3!$A$3:$A$99980,Produccion_UO!$H1423)*$J$1223</f>
        <v>0</v>
      </c>
      <c r="AN1423" s="22">
        <f>+SUMIFS(Resultados_Dic3!AI$3:AI$99980,Resultados_Dic3!$F$3:$F$99980,Produccion_UO!$K1423,Resultados_Dic3!$D$3:$D$99980,Produccion_UO!$K$1485,Resultados_Dic3!$E$3:$E$99980,Produccion_UO!$J1423,Resultados_Dic3!$A$3:$A$99980,Produccion_UO!$H1423)*$J$1223</f>
        <v>0</v>
      </c>
      <c r="AO1423" s="22">
        <f>+SUMIFS(Resultados_Dic3!AJ$3:AJ$99980,Resultados_Dic3!$F$3:$F$99980,Produccion_UO!$K1423,Resultados_Dic3!$D$3:$D$99980,Produccion_UO!$K$1485,Resultados_Dic3!$E$3:$E$99980,Produccion_UO!$J1423,Resultados_Dic3!$A$3:$A$99980,Produccion_UO!$H1423)*$J$1223</f>
        <v>0</v>
      </c>
      <c r="AP1423" s="22">
        <f>+SUMIFS(Resultados_Dic3!AK$3:AK$99980,Resultados_Dic3!$F$3:$F$99980,Produccion_UO!$K1423,Resultados_Dic3!$D$3:$D$99980,Produccion_UO!$K$1485,Resultados_Dic3!$E$3:$E$99980,Produccion_UO!$J1423,Resultados_Dic3!$A$3:$A$99980,Produccion_UO!$H1423)*$J$1223</f>
        <v>0</v>
      </c>
      <c r="AQ1423" s="22">
        <f>+SUMIFS(Resultados_Dic3!AL$3:AL$99980,Resultados_Dic3!$F$3:$F$99980,Produccion_UO!$K1423,Resultados_Dic3!$D$3:$D$99980,Produccion_UO!$K$1485,Resultados_Dic3!$E$3:$E$99980,Produccion_UO!$J1423,Resultados_Dic3!$A$3:$A$99980,Produccion_UO!$H1423)*$J$1223</f>
        <v>0</v>
      </c>
      <c r="AR1423" s="22">
        <f>+SUMIFS(Resultados_Dic3!AM$3:AM$99980,Resultados_Dic3!$F$3:$F$99980,Produccion_UO!$K1423,Resultados_Dic3!$D$3:$D$99980,Produccion_UO!$K$1485,Resultados_Dic3!$E$3:$E$99980,Produccion_UO!$J1423,Resultados_Dic3!$A$3:$A$99980,Produccion_UO!$H1423)*$J$1223</f>
        <v>0</v>
      </c>
    </row>
    <row r="1424" spans="8:44" x14ac:dyDescent="0.25">
      <c r="H1424" s="17" t="str">
        <f t="shared" si="1213"/>
        <v>DIC5</v>
      </c>
      <c r="I1424" s="24"/>
      <c r="J1424" s="24"/>
      <c r="K1424" s="342"/>
      <c r="L1424" s="302" t="s">
        <v>863</v>
      </c>
      <c r="M1424" s="362">
        <f>+M1421+M1417</f>
        <v>0.29458352616369599</v>
      </c>
      <c r="N1424" s="362">
        <f t="shared" ref="N1424:AR1424" si="1340">+N1421+N1417</f>
        <v>0.26896729864694802</v>
      </c>
      <c r="O1424" s="362">
        <f t="shared" si="1340"/>
        <v>0.24195814212703301</v>
      </c>
      <c r="P1424" s="362">
        <f t="shared" si="1340"/>
        <v>0.214948985607117</v>
      </c>
      <c r="Q1424" s="362">
        <f t="shared" si="1340"/>
        <v>0.187939829087201</v>
      </c>
      <c r="R1424" s="362">
        <f t="shared" si="1340"/>
        <v>0.1581251428074287</v>
      </c>
      <c r="S1424" s="362">
        <f t="shared" si="1340"/>
        <v>0.1244915384052353</v>
      </c>
      <c r="T1424" s="362">
        <f t="shared" si="1340"/>
        <v>0.15756316784274099</v>
      </c>
      <c r="U1424" s="362">
        <f t="shared" si="1340"/>
        <v>0.150393632219324</v>
      </c>
      <c r="V1424" s="362">
        <f t="shared" si="1340"/>
        <v>1.10951721216E-2</v>
      </c>
      <c r="W1424" s="362">
        <f t="shared" si="1340"/>
        <v>1.10951721216E-2</v>
      </c>
      <c r="X1424" s="362">
        <f t="shared" si="1340"/>
        <v>1.10951721216E-2</v>
      </c>
      <c r="Y1424" s="362">
        <f t="shared" si="1340"/>
        <v>1.10951721216E-2</v>
      </c>
      <c r="Z1424" s="362">
        <f t="shared" si="1340"/>
        <v>1.10951721216E-2</v>
      </c>
      <c r="AA1424" s="362">
        <f t="shared" si="1340"/>
        <v>8.4302838624475095E-3</v>
      </c>
      <c r="AB1424" s="362">
        <f t="shared" si="1340"/>
        <v>0</v>
      </c>
      <c r="AC1424" s="362">
        <f t="shared" si="1340"/>
        <v>0</v>
      </c>
      <c r="AD1424" s="362">
        <f t="shared" si="1340"/>
        <v>0</v>
      </c>
      <c r="AE1424" s="362">
        <f t="shared" si="1340"/>
        <v>0</v>
      </c>
      <c r="AF1424" s="362">
        <f t="shared" si="1340"/>
        <v>0</v>
      </c>
      <c r="AG1424" s="362">
        <f t="shared" si="1340"/>
        <v>0</v>
      </c>
      <c r="AH1424" s="362">
        <f t="shared" si="1340"/>
        <v>0</v>
      </c>
      <c r="AI1424" s="362">
        <f t="shared" si="1340"/>
        <v>0</v>
      </c>
      <c r="AJ1424" s="362">
        <f t="shared" si="1340"/>
        <v>0</v>
      </c>
      <c r="AK1424" s="362">
        <f t="shared" si="1340"/>
        <v>0</v>
      </c>
      <c r="AL1424" s="362">
        <f t="shared" si="1340"/>
        <v>0</v>
      </c>
      <c r="AM1424" s="362">
        <f t="shared" si="1340"/>
        <v>0</v>
      </c>
      <c r="AN1424" s="362">
        <f t="shared" si="1340"/>
        <v>0</v>
      </c>
      <c r="AO1424" s="362">
        <f t="shared" si="1340"/>
        <v>0</v>
      </c>
      <c r="AP1424" s="362">
        <f t="shared" si="1340"/>
        <v>0</v>
      </c>
      <c r="AQ1424" s="362">
        <f t="shared" si="1340"/>
        <v>0</v>
      </c>
      <c r="AR1424" s="362">
        <f t="shared" si="1340"/>
        <v>0</v>
      </c>
    </row>
    <row r="1425" spans="6:44" x14ac:dyDescent="0.25">
      <c r="H1425" s="17" t="str">
        <f t="shared" si="1213"/>
        <v>DIC5</v>
      </c>
      <c r="I1425" s="24"/>
      <c r="J1425" s="24"/>
      <c r="K1425" s="342"/>
      <c r="L1425" s="302" t="s">
        <v>864</v>
      </c>
      <c r="M1425" s="22">
        <f>+M1424+M1416</f>
        <v>0.61317300612089065</v>
      </c>
      <c r="N1425" s="22">
        <f t="shared" ref="N1425" si="1341">+N1424+N1416</f>
        <v>0.56592070099368674</v>
      </c>
      <c r="O1425" s="22">
        <f t="shared" ref="O1425" si="1342">+O1424+O1416</f>
        <v>0.52525096004716876</v>
      </c>
      <c r="P1425" s="22">
        <f t="shared" ref="P1425" si="1343">+P1424+P1416</f>
        <v>0.48458121910064872</v>
      </c>
      <c r="Q1425" s="22">
        <f t="shared" ref="Q1425" si="1344">+Q1424+Q1416</f>
        <v>0.44391147815412968</v>
      </c>
      <c r="R1425" s="22">
        <f t="shared" ref="R1425" si="1345">+R1424+R1416</f>
        <v>0.39425936831047137</v>
      </c>
      <c r="S1425" s="22">
        <f t="shared" ref="S1425" si="1346">+S1424+S1416</f>
        <v>0.34078834034439098</v>
      </c>
      <c r="T1425" s="22">
        <f t="shared" ref="T1425" si="1347">+T1424+T1416</f>
        <v>0.35734033263677967</v>
      </c>
      <c r="U1425" s="22">
        <f t="shared" ref="U1425" si="1348">+U1424+U1416</f>
        <v>0.33365115986824467</v>
      </c>
      <c r="V1425" s="22">
        <f t="shared" ref="V1425" si="1349">+V1424+V1416</f>
        <v>0.17859859909803649</v>
      </c>
      <c r="W1425" s="22">
        <f t="shared" ref="W1425" si="1350">+W1424+W1416</f>
        <v>0.1628444984255521</v>
      </c>
      <c r="X1425" s="22">
        <f t="shared" ref="X1425" si="1351">+X1424+X1416</f>
        <v>0.14709039775306781</v>
      </c>
      <c r="Y1425" s="22">
        <f t="shared" ref="Y1425" si="1352">+Y1424+Y1416</f>
        <v>0.13893715695142989</v>
      </c>
      <c r="Z1425" s="22">
        <f t="shared" ref="Z1425" si="1353">+Z1424+Z1416</f>
        <v>0.1307839161497921</v>
      </c>
      <c r="AA1425" s="22">
        <f t="shared" ref="AA1425" si="1354">+AA1424+AA1416</f>
        <v>4.3969265657555615E-2</v>
      </c>
      <c r="AB1425" s="22">
        <f t="shared" ref="AB1425" si="1355">+AB1424+AB1416</f>
        <v>0</v>
      </c>
      <c r="AC1425" s="22">
        <f t="shared" ref="AC1425" si="1356">+AC1424+AC1416</f>
        <v>0</v>
      </c>
      <c r="AD1425" s="22">
        <f t="shared" ref="AD1425" si="1357">+AD1424+AD1416</f>
        <v>0</v>
      </c>
      <c r="AE1425" s="22">
        <f t="shared" ref="AE1425" si="1358">+AE1424+AE1416</f>
        <v>0</v>
      </c>
      <c r="AF1425" s="22">
        <f t="shared" ref="AF1425" si="1359">+AF1424+AF1416</f>
        <v>0</v>
      </c>
      <c r="AG1425" s="22">
        <f t="shared" ref="AG1425" si="1360">+AG1424+AG1416</f>
        <v>0</v>
      </c>
      <c r="AH1425" s="22">
        <f t="shared" ref="AH1425" si="1361">+AH1424+AH1416</f>
        <v>0</v>
      </c>
      <c r="AI1425" s="22">
        <f t="shared" ref="AI1425" si="1362">+AI1424+AI1416</f>
        <v>0</v>
      </c>
      <c r="AJ1425" s="22">
        <f t="shared" ref="AJ1425" si="1363">+AJ1424+AJ1416</f>
        <v>0</v>
      </c>
      <c r="AK1425" s="22">
        <f t="shared" ref="AK1425" si="1364">+AK1424+AK1416</f>
        <v>0</v>
      </c>
      <c r="AL1425" s="22">
        <f t="shared" ref="AL1425" si="1365">+AL1424+AL1416</f>
        <v>0</v>
      </c>
      <c r="AM1425" s="22">
        <f t="shared" ref="AM1425" si="1366">+AM1424+AM1416</f>
        <v>0</v>
      </c>
      <c r="AN1425" s="22">
        <f t="shared" ref="AN1425" si="1367">+AN1424+AN1416</f>
        <v>0</v>
      </c>
      <c r="AO1425" s="22">
        <f t="shared" ref="AO1425" si="1368">+AO1424+AO1416</f>
        <v>0</v>
      </c>
      <c r="AP1425" s="22">
        <f t="shared" ref="AP1425" si="1369">+AP1424+AP1416</f>
        <v>0</v>
      </c>
      <c r="AQ1425" s="22">
        <f t="shared" ref="AQ1425" si="1370">+AQ1424+AQ1416</f>
        <v>0</v>
      </c>
      <c r="AR1425" s="22">
        <f t="shared" ref="AR1425" si="1371">+AR1424+AR1416</f>
        <v>0</v>
      </c>
    </row>
    <row r="1426" spans="6:44" x14ac:dyDescent="0.25">
      <c r="L1426" s="345" t="s">
        <v>865</v>
      </c>
      <c r="M1426" s="358">
        <f>+M1410-M1425</f>
        <v>-0.23910766555569563</v>
      </c>
      <c r="N1426" s="358">
        <f t="shared" ref="N1426" si="1372">+N1410-N1425</f>
        <v>-0.21349143803894777</v>
      </c>
      <c r="O1426" s="358">
        <f t="shared" ref="O1426" si="1373">+O1410-O1425</f>
        <v>-0.18648228151903379</v>
      </c>
      <c r="P1426" s="358">
        <f t="shared" ref="P1426" si="1374">+P1410-P1425</f>
        <v>-0.15947312499911676</v>
      </c>
      <c r="Q1426" s="358">
        <f t="shared" ref="Q1426" si="1375">+Q1410-Q1425</f>
        <v>-0.13246396847920172</v>
      </c>
      <c r="R1426" s="358">
        <f t="shared" ref="R1426" si="1376">+R1410-R1425</f>
        <v>-0.10351422098659069</v>
      </c>
      <c r="S1426" s="358">
        <f t="shared" ref="S1426" si="1377">+S1410-S1425</f>
        <v>-7.4564473493978489E-2</v>
      </c>
      <c r="T1426" s="358">
        <f t="shared" ref="T1426" si="1378">+T1410-T1425</f>
        <v>-0.14646799572114066</v>
      </c>
      <c r="U1426" s="358">
        <f t="shared" ref="U1426" si="1379">+U1410-U1425</f>
        <v>-0.13929846009772368</v>
      </c>
      <c r="V1426" s="358">
        <f t="shared" ref="V1426" si="1380">+V1410-V1425</f>
        <v>-4.9960036108132044E-16</v>
      </c>
      <c r="W1426" s="358">
        <f t="shared" ref="W1426" si="1381">+W1410-W1425</f>
        <v>0</v>
      </c>
      <c r="X1426" s="358">
        <f t="shared" ref="X1426" si="1382">+X1410-X1425</f>
        <v>0</v>
      </c>
      <c r="Y1426" s="358">
        <f t="shared" ref="Y1426" si="1383">+Y1410-Y1425</f>
        <v>0</v>
      </c>
      <c r="Z1426" s="358">
        <f t="shared" ref="Z1426" si="1384">+Z1410-Z1425</f>
        <v>0</v>
      </c>
      <c r="AA1426" s="358">
        <f t="shared" ref="AA1426" si="1385">+AA1410-AA1425</f>
        <v>0</v>
      </c>
      <c r="AB1426" s="358">
        <f t="shared" ref="AB1426" si="1386">+AB1410-AB1425</f>
        <v>0</v>
      </c>
      <c r="AC1426" s="358">
        <f t="shared" ref="AC1426" si="1387">+AC1410-AC1425</f>
        <v>0</v>
      </c>
      <c r="AD1426" s="358">
        <f t="shared" ref="AD1426" si="1388">+AD1410-AD1425</f>
        <v>0</v>
      </c>
      <c r="AE1426" s="358">
        <f t="shared" ref="AE1426" si="1389">+AE1410-AE1425</f>
        <v>0</v>
      </c>
      <c r="AF1426" s="358">
        <f t="shared" ref="AF1426" si="1390">+AF1410-AF1425</f>
        <v>0</v>
      </c>
      <c r="AG1426" s="358">
        <f t="shared" ref="AG1426" si="1391">+AG1410-AG1425</f>
        <v>0</v>
      </c>
      <c r="AH1426" s="358">
        <f t="shared" ref="AH1426" si="1392">+AH1410-AH1425</f>
        <v>0</v>
      </c>
      <c r="AI1426" s="358">
        <f t="shared" ref="AI1426" si="1393">+AI1410-AI1425</f>
        <v>0</v>
      </c>
      <c r="AJ1426" s="358">
        <f t="shared" ref="AJ1426" si="1394">+AJ1410-AJ1425</f>
        <v>0</v>
      </c>
      <c r="AK1426" s="358">
        <f t="shared" ref="AK1426" si="1395">+AK1410-AK1425</f>
        <v>0</v>
      </c>
      <c r="AL1426" s="358">
        <f t="shared" ref="AL1426" si="1396">+AL1410-AL1425</f>
        <v>0</v>
      </c>
      <c r="AM1426" s="358">
        <f t="shared" ref="AM1426" si="1397">+AM1410-AM1425</f>
        <v>0</v>
      </c>
      <c r="AN1426" s="358">
        <f t="shared" ref="AN1426" si="1398">+AN1410-AN1425</f>
        <v>0</v>
      </c>
      <c r="AO1426" s="358">
        <f t="shared" ref="AO1426" si="1399">+AO1410-AO1425</f>
        <v>0</v>
      </c>
      <c r="AP1426" s="358">
        <f t="shared" ref="AP1426" si="1400">+AP1410-AP1425</f>
        <v>0</v>
      </c>
      <c r="AQ1426" s="358">
        <f t="shared" ref="AQ1426" si="1401">+AQ1410-AQ1425</f>
        <v>0</v>
      </c>
      <c r="AR1426" s="358">
        <f t="shared" ref="AR1426" si="1402">+AR1410-AR1425</f>
        <v>0</v>
      </c>
    </row>
    <row r="1427" spans="6:44" x14ac:dyDescent="0.25">
      <c r="L1427" s="345"/>
      <c r="M1427" s="358"/>
      <c r="N1427" s="358"/>
      <c r="O1427" s="358"/>
      <c r="P1427" s="358"/>
      <c r="Q1427" s="358"/>
      <c r="R1427" s="358"/>
      <c r="S1427" s="358"/>
      <c r="T1427" s="358"/>
      <c r="U1427" s="358"/>
      <c r="V1427" s="358"/>
      <c r="W1427" s="358"/>
      <c r="X1427" s="358"/>
      <c r="Y1427" s="358"/>
      <c r="Z1427" s="358"/>
      <c r="AA1427" s="358"/>
      <c r="AB1427" s="358"/>
      <c r="AC1427" s="358"/>
      <c r="AD1427" s="358"/>
      <c r="AE1427" s="358"/>
      <c r="AF1427" s="358"/>
      <c r="AG1427" s="358"/>
      <c r="AH1427" s="358"/>
      <c r="AI1427" s="358"/>
      <c r="AJ1427" s="358"/>
      <c r="AK1427" s="358"/>
      <c r="AL1427" s="358"/>
      <c r="AM1427" s="358"/>
      <c r="AN1427" s="358"/>
      <c r="AO1427" s="358"/>
      <c r="AP1427" s="358"/>
      <c r="AQ1427" s="358"/>
      <c r="AR1427" s="358"/>
    </row>
    <row r="1428" spans="6:44" x14ac:dyDescent="0.25">
      <c r="K1428" s="349">
        <f>+I212</f>
        <v>0</v>
      </c>
      <c r="L1428" s="349" t="s">
        <v>866</v>
      </c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</row>
    <row r="1429" spans="6:44" x14ac:dyDescent="0.25">
      <c r="K1429" s="349" t="s">
        <v>868</v>
      </c>
      <c r="L1429" s="350" t="s">
        <v>867</v>
      </c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</row>
    <row r="1430" spans="6:44" x14ac:dyDescent="0.25">
      <c r="K1430" s="349"/>
      <c r="L1430" s="350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</row>
    <row r="1431" spans="6:44" x14ac:dyDescent="0.25">
      <c r="J1431">
        <v>1</v>
      </c>
      <c r="K1431" s="360" t="s">
        <v>389</v>
      </c>
      <c r="L1431" s="360" t="s">
        <v>377</v>
      </c>
    </row>
    <row r="1432" spans="6:44" x14ac:dyDescent="0.25">
      <c r="I1432" s="266"/>
    </row>
    <row r="1433" spans="6:44" s="15" customFormat="1" x14ac:dyDescent="0.25">
      <c r="F1433" s="96"/>
      <c r="H1433" s="12"/>
      <c r="I1433" s="346" t="s">
        <v>752</v>
      </c>
      <c r="J1433" s="115">
        <f>+IF(OR(K1433="OIL",K1433="OIL-eq"),$H$5,IF(K1433="GAS",$H$4,IF(K1433="GSL",$H$8,IF(K1433="DSL",$H$9,IF(K1433="KER",$H$10,IF(K1433="LPG",$H$11,IF(K1433="HFO",$H$12,IF(K1433="AVG",$H$13,IF(K1433="RFG",$H$14,IF(K1433="ELC",$H$15,$H$16))))))))))</f>
        <v>1</v>
      </c>
      <c r="K1433" s="347" t="s">
        <v>836</v>
      </c>
      <c r="L1433" s="314" t="s">
        <v>332</v>
      </c>
      <c r="M1433" s="361">
        <v>2019</v>
      </c>
      <c r="N1433" s="361">
        <v>2020</v>
      </c>
      <c r="O1433" s="361">
        <v>2021</v>
      </c>
      <c r="P1433" s="361">
        <v>2022</v>
      </c>
      <c r="Q1433" s="361">
        <v>2023</v>
      </c>
      <c r="R1433" s="361">
        <v>2024</v>
      </c>
      <c r="S1433" s="361">
        <v>2025</v>
      </c>
      <c r="T1433" s="361">
        <v>2026</v>
      </c>
      <c r="U1433" s="361">
        <v>2027</v>
      </c>
      <c r="V1433" s="361">
        <v>2028</v>
      </c>
      <c r="W1433" s="361">
        <v>2029</v>
      </c>
      <c r="X1433" s="361">
        <v>2030</v>
      </c>
      <c r="Y1433" s="361">
        <v>2031</v>
      </c>
      <c r="Z1433" s="361">
        <v>2032</v>
      </c>
      <c r="AA1433" s="361">
        <v>2033</v>
      </c>
      <c r="AB1433" s="361">
        <v>2034</v>
      </c>
      <c r="AC1433" s="361">
        <v>2035</v>
      </c>
      <c r="AD1433" s="361">
        <v>2036</v>
      </c>
      <c r="AE1433" s="361">
        <v>2037</v>
      </c>
      <c r="AF1433" s="361">
        <v>2038</v>
      </c>
      <c r="AG1433" s="361">
        <v>2039</v>
      </c>
      <c r="AH1433" s="361">
        <v>2040</v>
      </c>
      <c r="AI1433" s="361">
        <v>2041</v>
      </c>
      <c r="AJ1433" s="361">
        <v>2042</v>
      </c>
      <c r="AK1433" s="361">
        <v>2043</v>
      </c>
      <c r="AL1433" s="361">
        <v>2044</v>
      </c>
      <c r="AM1433" s="361">
        <v>2045</v>
      </c>
      <c r="AN1433" s="361">
        <v>2046</v>
      </c>
      <c r="AO1433" s="361">
        <v>2047</v>
      </c>
      <c r="AP1433" s="361">
        <v>2048</v>
      </c>
      <c r="AQ1433" s="361">
        <v>2049</v>
      </c>
      <c r="AR1433" s="361">
        <v>2050</v>
      </c>
    </row>
    <row r="1434" spans="6:44" x14ac:dyDescent="0.25">
      <c r="H1434" s="17" t="str">
        <f t="shared" ref="H1434:H1455" si="1403">+$B$1</f>
        <v>DIC5</v>
      </c>
      <c r="I1434" s="24"/>
      <c r="J1434" s="24" t="s">
        <v>77</v>
      </c>
      <c r="K1434" s="359" t="s">
        <v>176</v>
      </c>
      <c r="L1434" s="230" t="s">
        <v>829</v>
      </c>
      <c r="M1434" s="21">
        <f>+SUMIFS(Resultados_Dic3!H$3:H$99980,Resultados_Dic3!$F$3:$F$99980,Produccion_UO!$K1434,Resultados_Dic3!$D$3:$D$99980,Produccion_UO!$L$1221,Resultados_Dic3!$E$3:$E$99980,Produccion_UO!$J1434,Resultados_Dic3!$A$3:$A$99980,Produccion_UO!$H1434)*$J$1223</f>
        <v>0.14870427012989401</v>
      </c>
      <c r="N1434" s="21">
        <f>+SUMIFS(Resultados_Dic3!I$3:I$99980,Resultados_Dic3!$F$3:$F$99980,Produccion_UO!$K1434,Resultados_Dic3!$D$3:$D$99980,Produccion_UO!$L$1221,Resultados_Dic3!$E$3:$E$99980,Produccion_UO!$J1434,Resultados_Dic3!$A$3:$A$99980,Produccion_UO!$H1434)*$J$1223</f>
        <v>0.14600240361227401</v>
      </c>
      <c r="O1434" s="21">
        <f>+SUMIFS(Resultados_Dic3!J$3:J$99980,Resultados_Dic3!$F$3:$F$99980,Produccion_UO!$K1434,Resultados_Dic3!$D$3:$D$99980,Produccion_UO!$L$1221,Resultados_Dic3!$E$3:$E$99980,Produccion_UO!$J1434,Resultados_Dic3!$A$3:$A$99980,Produccion_UO!$H1434)*$J$1223</f>
        <v>0.146093419598187</v>
      </c>
      <c r="P1434" s="21">
        <f>+SUMIFS(Resultados_Dic3!K$3:K$99980,Resultados_Dic3!$F$3:$F$99980,Produccion_UO!$K1434,Resultados_Dic3!$D$3:$D$99980,Produccion_UO!$L$1221,Resultados_Dic3!$E$3:$E$99980,Produccion_UO!$J1434,Resultados_Dic3!$A$3:$A$99980,Produccion_UO!$H1434)*$J$1223</f>
        <v>0.14618443558409999</v>
      </c>
      <c r="Q1434" s="21">
        <f>+SUMIFS(Resultados_Dic3!L$3:L$99980,Resultados_Dic3!$F$3:$F$99980,Produccion_UO!$K1434,Resultados_Dic3!$D$3:$D$99980,Produccion_UO!$L$1221,Resultados_Dic3!$E$3:$E$99980,Produccion_UO!$J1434,Resultados_Dic3!$A$3:$A$99980,Produccion_UO!$H1434)*$J$1223</f>
        <v>0.14627545157001301</v>
      </c>
      <c r="R1434" s="21">
        <f>+SUMIFS(Resultados_Dic3!M$3:M$99980,Resultados_Dic3!$F$3:$F$99980,Produccion_UO!$K1434,Resultados_Dic3!$D$3:$D$99980,Produccion_UO!$L$1221,Resultados_Dic3!$E$3:$E$99980,Produccion_UO!$J1434,Resultados_Dic3!$A$3:$A$99980,Produccion_UO!$H1434)*$J$1223</f>
        <v>0.13514319940043601</v>
      </c>
      <c r="S1434" s="21">
        <f>+SUMIFS(Resultados_Dic3!N$3:N$99980,Resultados_Dic3!$F$3:$F$99980,Produccion_UO!$K1434,Resultados_Dic3!$D$3:$D$99980,Produccion_UO!$L$1221,Resultados_Dic3!$E$3:$E$99980,Produccion_UO!$J1434,Resultados_Dic3!$A$3:$A$99980,Produccion_UO!$H1434)*$J$1223</f>
        <v>0.12401094723085899</v>
      </c>
      <c r="T1434" s="21">
        <f>+SUMIFS(Resultados_Dic3!O$3:O$99980,Resultados_Dic3!$F$3:$F$99980,Produccion_UO!$K1434,Resultados_Dic3!$D$3:$D$99980,Produccion_UO!$L$1221,Resultados_Dic3!$E$3:$E$99980,Produccion_UO!$J1434,Resultados_Dic3!$A$3:$A$99980,Produccion_UO!$H1434)*$J$1223</f>
        <v>0.11485041958601901</v>
      </c>
      <c r="U1434" s="21">
        <f>+SUMIFS(Resultados_Dic3!P$3:P$99980,Resultados_Dic3!$F$3:$F$99980,Produccion_UO!$K1434,Resultados_Dic3!$D$3:$D$99980,Produccion_UO!$L$1221,Resultados_Dic3!$E$3:$E$99980,Produccion_UO!$J1434,Resultados_Dic3!$A$3:$A$99980,Produccion_UO!$H1434)*$J$1223</f>
        <v>0.105689891941179</v>
      </c>
      <c r="V1434" s="21">
        <f>+SUMIFS(Resultados_Dic3!Q$3:Q$99980,Resultados_Dic3!$F$3:$F$99980,Produccion_UO!$K1434,Resultados_Dic3!$D$3:$D$99980,Produccion_UO!$L$1221,Resultados_Dic3!$E$3:$E$99980,Produccion_UO!$J1434,Resultados_Dic3!$A$3:$A$99980,Produccion_UO!$H1434)*$J$1223</f>
        <v>9.8096800266428294E-2</v>
      </c>
      <c r="W1434" s="21">
        <f>+SUMIFS(Resultados_Dic3!R$3:R$99980,Resultados_Dic3!$F$3:$F$99980,Produccion_UO!$K1434,Resultados_Dic3!$D$3:$D$99980,Produccion_UO!$L$1221,Resultados_Dic3!$E$3:$E$99980,Produccion_UO!$J1434,Resultados_Dic3!$A$3:$A$99980,Produccion_UO!$H1434)*$J$1223</f>
        <v>9.0503708591677196E-2</v>
      </c>
      <c r="X1434" s="21">
        <f>+SUMIFS(Resultados_Dic3!S$3:S$99980,Resultados_Dic3!$F$3:$F$99980,Produccion_UO!$K1434,Resultados_Dic3!$D$3:$D$99980,Produccion_UO!$L$1221,Resultados_Dic3!$E$3:$E$99980,Produccion_UO!$J1434,Resultados_Dic3!$A$3:$A$99980,Produccion_UO!$H1434)*$J$1223</f>
        <v>8.2910616916926194E-2</v>
      </c>
      <c r="Y1434" s="21">
        <f>+SUMIFS(Resultados_Dic3!T$3:T$99980,Resultados_Dic3!$F$3:$F$99980,Produccion_UO!$K1434,Resultados_Dic3!$D$3:$D$99980,Produccion_UO!$L$1221,Resultados_Dic3!$E$3:$E$99980,Produccion_UO!$J1434,Resultados_Dic3!$A$3:$A$99980,Produccion_UO!$H1434)*$J$1223</f>
        <v>7.7583880040540606E-2</v>
      </c>
      <c r="Z1434" s="21">
        <f>+SUMIFS(Resultados_Dic3!U$3:U$99980,Resultados_Dic3!$F$3:$F$99980,Produccion_UO!$K1434,Resultados_Dic3!$D$3:$D$99980,Produccion_UO!$L$1221,Resultados_Dic3!$E$3:$E$99980,Produccion_UO!$J1434,Resultados_Dic3!$A$3:$A$99980,Produccion_UO!$H1434)*$J$1223</f>
        <v>7.2257143164155005E-2</v>
      </c>
      <c r="AA1434" s="21">
        <f>+SUMIFS(Resultados_Dic3!V$3:V$99980,Resultados_Dic3!$F$3:$F$99980,Produccion_UO!$K1434,Resultados_Dic3!$D$3:$D$99980,Produccion_UO!$L$1221,Resultados_Dic3!$E$3:$E$99980,Produccion_UO!$J1434,Resultados_Dic3!$A$3:$A$99980,Produccion_UO!$H1434)*$J$1223</f>
        <v>3.5030621213026698E-2</v>
      </c>
      <c r="AB1434" s="21">
        <f>+SUMIFS(Resultados_Dic3!W$3:W$99980,Resultados_Dic3!$F$3:$F$99980,Produccion_UO!$K1434,Resultados_Dic3!$D$3:$D$99980,Produccion_UO!$L$1221,Resultados_Dic3!$E$3:$E$99980,Produccion_UO!$J1434,Resultados_Dic3!$A$3:$A$99980,Produccion_UO!$H1434)*$J$1223</f>
        <v>0</v>
      </c>
      <c r="AC1434" s="21">
        <f>+SUMIFS(Resultados_Dic3!X$3:X$99980,Resultados_Dic3!$F$3:$F$99980,Produccion_UO!$K1434,Resultados_Dic3!$D$3:$D$99980,Produccion_UO!$L$1221,Resultados_Dic3!$E$3:$E$99980,Produccion_UO!$J1434,Resultados_Dic3!$A$3:$A$99980,Produccion_UO!$H1434)*$J$1223</f>
        <v>0</v>
      </c>
      <c r="AD1434" s="21">
        <f>+SUMIFS(Resultados_Dic3!Y$3:Y$99980,Resultados_Dic3!$F$3:$F$99980,Produccion_UO!$K1434,Resultados_Dic3!$D$3:$D$99980,Produccion_UO!$L$1221,Resultados_Dic3!$E$3:$E$99980,Produccion_UO!$J1434,Resultados_Dic3!$A$3:$A$99980,Produccion_UO!$H1434)*$J$1223</f>
        <v>0</v>
      </c>
      <c r="AE1434" s="21">
        <f>+SUMIFS(Resultados_Dic3!Z$3:Z$99980,Resultados_Dic3!$F$3:$F$99980,Produccion_UO!$K1434,Resultados_Dic3!$D$3:$D$99980,Produccion_UO!$L$1221,Resultados_Dic3!$E$3:$E$99980,Produccion_UO!$J1434,Resultados_Dic3!$A$3:$A$99980,Produccion_UO!$H1434)*$J$1223</f>
        <v>0</v>
      </c>
      <c r="AF1434" s="21">
        <f>+SUMIFS(Resultados_Dic3!AA$3:AA$99980,Resultados_Dic3!$F$3:$F$99980,Produccion_UO!$K1434,Resultados_Dic3!$D$3:$D$99980,Produccion_UO!$L$1221,Resultados_Dic3!$E$3:$E$99980,Produccion_UO!$J1434,Resultados_Dic3!$A$3:$A$99980,Produccion_UO!$H1434)*$J$1223</f>
        <v>0</v>
      </c>
      <c r="AG1434" s="21">
        <f>+SUMIFS(Resultados_Dic3!AB$3:AB$99980,Resultados_Dic3!$F$3:$F$99980,Produccion_UO!$K1434,Resultados_Dic3!$D$3:$D$99980,Produccion_UO!$L$1221,Resultados_Dic3!$E$3:$E$99980,Produccion_UO!$J1434,Resultados_Dic3!$A$3:$A$99980,Produccion_UO!$H1434)*$J$1223</f>
        <v>0</v>
      </c>
      <c r="AH1434" s="21">
        <f>+SUMIFS(Resultados_Dic3!AC$3:AC$99980,Resultados_Dic3!$F$3:$F$99980,Produccion_UO!$K1434,Resultados_Dic3!$D$3:$D$99980,Produccion_UO!$L$1221,Resultados_Dic3!$E$3:$E$99980,Produccion_UO!$J1434,Resultados_Dic3!$A$3:$A$99980,Produccion_UO!$H1434)*$J$1223</f>
        <v>0</v>
      </c>
      <c r="AI1434" s="21">
        <f>+SUMIFS(Resultados_Dic3!AD$3:AD$99980,Resultados_Dic3!$F$3:$F$99980,Produccion_UO!$K1434,Resultados_Dic3!$D$3:$D$99980,Produccion_UO!$L$1221,Resultados_Dic3!$E$3:$E$99980,Produccion_UO!$J1434,Resultados_Dic3!$A$3:$A$99980,Produccion_UO!$H1434)*$J$1223</f>
        <v>0</v>
      </c>
      <c r="AJ1434" s="21">
        <f>+SUMIFS(Resultados_Dic3!AE$3:AE$99980,Resultados_Dic3!$F$3:$F$99980,Produccion_UO!$K1434,Resultados_Dic3!$D$3:$D$99980,Produccion_UO!$L$1221,Resultados_Dic3!$E$3:$E$99980,Produccion_UO!$J1434,Resultados_Dic3!$A$3:$A$99980,Produccion_UO!$H1434)*$J$1223</f>
        <v>0</v>
      </c>
      <c r="AK1434" s="21">
        <f>+SUMIFS(Resultados_Dic3!AF$3:AF$99980,Resultados_Dic3!$F$3:$F$99980,Produccion_UO!$K1434,Resultados_Dic3!$D$3:$D$99980,Produccion_UO!$L$1221,Resultados_Dic3!$E$3:$E$99980,Produccion_UO!$J1434,Resultados_Dic3!$A$3:$A$99980,Produccion_UO!$H1434)*$J$1223</f>
        <v>0</v>
      </c>
      <c r="AL1434" s="21">
        <f>+SUMIFS(Resultados_Dic3!AG$3:AG$99980,Resultados_Dic3!$F$3:$F$99980,Produccion_UO!$K1434,Resultados_Dic3!$D$3:$D$99980,Produccion_UO!$L$1221,Resultados_Dic3!$E$3:$E$99980,Produccion_UO!$J1434,Resultados_Dic3!$A$3:$A$99980,Produccion_UO!$H1434)*$J$1223</f>
        <v>0</v>
      </c>
      <c r="AM1434" s="21">
        <f>+SUMIFS(Resultados_Dic3!AH$3:AH$99980,Resultados_Dic3!$F$3:$F$99980,Produccion_UO!$K1434,Resultados_Dic3!$D$3:$D$99980,Produccion_UO!$L$1221,Resultados_Dic3!$E$3:$E$99980,Produccion_UO!$J1434,Resultados_Dic3!$A$3:$A$99980,Produccion_UO!$H1434)*$J$1223</f>
        <v>0</v>
      </c>
      <c r="AN1434" s="21">
        <f>+SUMIFS(Resultados_Dic3!AI$3:AI$99980,Resultados_Dic3!$F$3:$F$99980,Produccion_UO!$K1434,Resultados_Dic3!$D$3:$D$99980,Produccion_UO!$L$1221,Resultados_Dic3!$E$3:$E$99980,Produccion_UO!$J1434,Resultados_Dic3!$A$3:$A$99980,Produccion_UO!$H1434)*$J$1223</f>
        <v>0</v>
      </c>
      <c r="AO1434" s="21">
        <f>+SUMIFS(Resultados_Dic3!AJ$3:AJ$99980,Resultados_Dic3!$F$3:$F$99980,Produccion_UO!$K1434,Resultados_Dic3!$D$3:$D$99980,Produccion_UO!$L$1221,Resultados_Dic3!$E$3:$E$99980,Produccion_UO!$J1434,Resultados_Dic3!$A$3:$A$99980,Produccion_UO!$H1434)*$J$1223</f>
        <v>0</v>
      </c>
      <c r="AP1434" s="21">
        <f>+SUMIFS(Resultados_Dic3!AK$3:AK$99980,Resultados_Dic3!$F$3:$F$99980,Produccion_UO!$K1434,Resultados_Dic3!$D$3:$D$99980,Produccion_UO!$L$1221,Resultados_Dic3!$E$3:$E$99980,Produccion_UO!$J1434,Resultados_Dic3!$A$3:$A$99980,Produccion_UO!$H1434)*$J$1223</f>
        <v>0</v>
      </c>
      <c r="AQ1434" s="21">
        <f>+SUMIFS(Resultados_Dic3!AL$3:AL$99980,Resultados_Dic3!$F$3:$F$99980,Produccion_UO!$K1434,Resultados_Dic3!$D$3:$D$99980,Produccion_UO!$L$1221,Resultados_Dic3!$E$3:$E$99980,Produccion_UO!$J1434,Resultados_Dic3!$A$3:$A$99980,Produccion_UO!$H1434)*$J$1223</f>
        <v>0</v>
      </c>
      <c r="AR1434" s="21">
        <f>+SUMIFS(Resultados_Dic3!AM$3:AM$99980,Resultados_Dic3!$F$3:$F$99980,Produccion_UO!$K1434,Resultados_Dic3!$D$3:$D$99980,Produccion_UO!$L$1221,Resultados_Dic3!$E$3:$E$99980,Produccion_UO!$J1434,Resultados_Dic3!$A$3:$A$99980,Produccion_UO!$H1434)*$J$1223</f>
        <v>0</v>
      </c>
    </row>
    <row r="1435" spans="6:44" x14ac:dyDescent="0.25">
      <c r="H1435" s="17" t="str">
        <f t="shared" si="1403"/>
        <v>DIC5</v>
      </c>
      <c r="I1435" s="24"/>
      <c r="J1435" s="24"/>
      <c r="K1435" s="359"/>
      <c r="L1435" s="230" t="s">
        <v>857</v>
      </c>
      <c r="M1435" s="21">
        <f>+(M1436+M1438+M1439+M1437)</f>
        <v>0.15610852536501299</v>
      </c>
      <c r="N1435" s="21">
        <f t="shared" ref="N1435:AR1435" si="1404">+(N1436+N1438+N1439+N1437)</f>
        <v>0.15326550913515</v>
      </c>
      <c r="O1435" s="21">
        <f t="shared" si="1404"/>
        <v>0.153361279937831</v>
      </c>
      <c r="P1435" s="21">
        <f t="shared" si="1404"/>
        <v>0.153457050740511</v>
      </c>
      <c r="Q1435" s="21">
        <f t="shared" si="1404"/>
        <v>0.153552821543192</v>
      </c>
      <c r="R1435" s="21">
        <f t="shared" si="1404"/>
        <v>0.141839003193309</v>
      </c>
      <c r="S1435" s="21">
        <f t="shared" si="1404"/>
        <v>0.130125184843427</v>
      </c>
      <c r="T1435" s="21">
        <f t="shared" si="1404"/>
        <v>0.120486096976375</v>
      </c>
      <c r="U1435" s="21">
        <f t="shared" si="1404"/>
        <v>0.11084700910932319</v>
      </c>
      <c r="V1435" s="21">
        <f t="shared" si="1404"/>
        <v>0.1028572425070978</v>
      </c>
      <c r="W1435" s="21">
        <f t="shared" si="1404"/>
        <v>9.4867475904872295E-2</v>
      </c>
      <c r="X1435" s="21">
        <f t="shared" si="1404"/>
        <v>8.6877709302646794E-2</v>
      </c>
      <c r="Y1435" s="21">
        <f t="shared" si="1404"/>
        <v>8.1272695400956607E-2</v>
      </c>
      <c r="Z1435" s="21">
        <f t="shared" si="1404"/>
        <v>7.5667681499266295E-2</v>
      </c>
      <c r="AA1435" s="21">
        <f t="shared" si="1404"/>
        <v>3.6496388099613059E-2</v>
      </c>
      <c r="AB1435" s="21">
        <f t="shared" si="1404"/>
        <v>0</v>
      </c>
      <c r="AC1435" s="21">
        <f t="shared" si="1404"/>
        <v>0</v>
      </c>
      <c r="AD1435" s="21">
        <f t="shared" si="1404"/>
        <v>0</v>
      </c>
      <c r="AE1435" s="21">
        <f t="shared" si="1404"/>
        <v>0</v>
      </c>
      <c r="AF1435" s="21">
        <f t="shared" si="1404"/>
        <v>0</v>
      </c>
      <c r="AG1435" s="21">
        <f t="shared" si="1404"/>
        <v>0</v>
      </c>
      <c r="AH1435" s="21">
        <f t="shared" si="1404"/>
        <v>0</v>
      </c>
      <c r="AI1435" s="21">
        <f t="shared" si="1404"/>
        <v>0</v>
      </c>
      <c r="AJ1435" s="21">
        <f t="shared" si="1404"/>
        <v>0</v>
      </c>
      <c r="AK1435" s="21">
        <f t="shared" si="1404"/>
        <v>0</v>
      </c>
      <c r="AL1435" s="21">
        <f t="shared" si="1404"/>
        <v>0</v>
      </c>
      <c r="AM1435" s="21">
        <f t="shared" si="1404"/>
        <v>0</v>
      </c>
      <c r="AN1435" s="21">
        <f t="shared" si="1404"/>
        <v>0</v>
      </c>
      <c r="AO1435" s="21">
        <f t="shared" si="1404"/>
        <v>0</v>
      </c>
      <c r="AP1435" s="21">
        <f t="shared" si="1404"/>
        <v>0</v>
      </c>
      <c r="AQ1435" s="21">
        <f t="shared" si="1404"/>
        <v>0</v>
      </c>
      <c r="AR1435" s="21">
        <f t="shared" si="1404"/>
        <v>0</v>
      </c>
    </row>
    <row r="1436" spans="6:44" x14ac:dyDescent="0.25">
      <c r="H1436" s="17" t="str">
        <f t="shared" si="1403"/>
        <v>DIC5</v>
      </c>
      <c r="I1436" s="24"/>
      <c r="J1436" s="24" t="s">
        <v>83</v>
      </c>
      <c r="K1436" s="359" t="s">
        <v>229</v>
      </c>
      <c r="L1436" s="341" t="s">
        <v>874</v>
      </c>
      <c r="M1436" s="21">
        <f>+SUMIFS(Resultados_Dic3!H$3:H$99980,Resultados_Dic3!$F$3:$F$99980,Produccion_UO!$K1436,Resultados_Dic3!$D$3:$D$99980,Produccion_UO!$L$1221,Resultados_Dic3!$E$3:$E$99980,Produccion_UO!$J1436,Resultados_Dic3!$A$3:$A$99980,Produccion_UO!$H1436)*$J$1223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N1436" s="21">
        <f>+SUMIFS(Resultados_Dic3!I$3:I$99980,Resultados_Dic3!$F$3:$F$99980,Produccion_UO!$K1436,Resultados_Dic3!$D$3:$D$99980,Produccion_UO!$L$1221,Resultados_Dic3!$E$3:$E$99980,Produccion_UO!$J1436,Resultados_Dic3!$A$3:$A$99980,Produccion_UO!$H1436)*$J$1223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O1436" s="21">
        <f>+SUMIFS(Resultados_Dic3!J$3:J$99980,Resultados_Dic3!$F$3:$F$99980,Produccion_UO!$K1436,Resultados_Dic3!$D$3:$D$99980,Produccion_UO!$L$1221,Resultados_Dic3!$E$3:$E$99980,Produccion_UO!$J1436,Resultados_Dic3!$A$3:$A$99980,Produccion_UO!$H1436)*$J$1223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P1436" s="21">
        <f>+SUMIFS(Resultados_Dic3!K$3:K$99980,Resultados_Dic3!$F$3:$F$99980,Produccion_UO!$K1436,Resultados_Dic3!$D$3:$D$99980,Produccion_UO!$L$1221,Resultados_Dic3!$E$3:$E$99980,Produccion_UO!$J1436,Resultados_Dic3!$A$3:$A$99980,Produccion_UO!$H1436)*$J$1223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Q1436" s="21">
        <f>+SUMIFS(Resultados_Dic3!L$3:L$99980,Resultados_Dic3!$F$3:$F$99980,Produccion_UO!$K1436,Resultados_Dic3!$D$3:$D$99980,Produccion_UO!$L$1221,Resultados_Dic3!$E$3:$E$99980,Produccion_UO!$J1436,Resultados_Dic3!$A$3:$A$99980,Produccion_UO!$H1436)*$J$1223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R1436" s="21">
        <f>+SUMIFS(Resultados_Dic3!M$3:M$99980,Resultados_Dic3!$F$3:$F$99980,Produccion_UO!$K1436,Resultados_Dic3!$D$3:$D$99980,Produccion_UO!$L$1221,Resultados_Dic3!$E$3:$E$99980,Produccion_UO!$J1436,Resultados_Dic3!$A$3:$A$99980,Produccion_UO!$H1436)*$J$1223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S1436" s="21">
        <f>+SUMIFS(Resultados_Dic3!N$3:N$99980,Resultados_Dic3!$F$3:$F$99980,Produccion_UO!$K1436,Resultados_Dic3!$D$3:$D$99980,Produccion_UO!$L$1221,Resultados_Dic3!$E$3:$E$99980,Produccion_UO!$J1436,Resultados_Dic3!$A$3:$A$99980,Produccion_UO!$H1436)*$J$1223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T1436" s="21">
        <f>+SUMIFS(Resultados_Dic3!O$3:O$99980,Resultados_Dic3!$F$3:$F$99980,Produccion_UO!$K1436,Resultados_Dic3!$D$3:$D$99980,Produccion_UO!$L$1221,Resultados_Dic3!$E$3:$E$99980,Produccion_UO!$J1436,Resultados_Dic3!$A$3:$A$99980,Produccion_UO!$H1436)*$J$1223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U1436" s="21">
        <f>+SUMIFS(Resultados_Dic3!P$3:P$99980,Resultados_Dic3!$F$3:$F$99980,Produccion_UO!$K1436,Resultados_Dic3!$D$3:$D$99980,Produccion_UO!$L$1221,Resultados_Dic3!$E$3:$E$99980,Produccion_UO!$J1436,Resultados_Dic3!$A$3:$A$99980,Produccion_UO!$H1436)*$J$1223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V1436" s="21">
        <f>+SUMIFS(Resultados_Dic3!Q$3:Q$99980,Resultados_Dic3!$F$3:$F$99980,Produccion_UO!$K1436,Resultados_Dic3!$D$3:$D$99980,Produccion_UO!$L$1221,Resultados_Dic3!$E$3:$E$99980,Produccion_UO!$J1436,Resultados_Dic3!$A$3:$A$99980,Produccion_UO!$H1436)*$J$1223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W1436" s="21">
        <f>+SUMIFS(Resultados_Dic3!R$3:R$99980,Resultados_Dic3!$F$3:$F$99980,Produccion_UO!$K1436,Resultados_Dic3!$D$3:$D$99980,Produccion_UO!$L$1221,Resultados_Dic3!$E$3:$E$99980,Produccion_UO!$J1436,Resultados_Dic3!$A$3:$A$99980,Produccion_UO!$H1436)*$J$1223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X1436" s="21">
        <f>+SUMIFS(Resultados_Dic3!S$3:S$99980,Resultados_Dic3!$F$3:$F$99980,Produccion_UO!$K1436,Resultados_Dic3!$D$3:$D$99980,Produccion_UO!$L$1221,Resultados_Dic3!$E$3:$E$99980,Produccion_UO!$J1436,Resultados_Dic3!$A$3:$A$99980,Produccion_UO!$H1436)*$J$1223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Y1436" s="21">
        <f>+SUMIFS(Resultados_Dic3!T$3:T$99980,Resultados_Dic3!$F$3:$F$99980,Produccion_UO!$K1436,Resultados_Dic3!$D$3:$D$99980,Produccion_UO!$L$1221,Resultados_Dic3!$E$3:$E$99980,Produccion_UO!$J1436,Resultados_Dic3!$A$3:$A$99980,Produccion_UO!$H1436)*$J$1223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Z1436" s="21">
        <f>+SUMIFS(Resultados_Dic3!U$3:U$99980,Resultados_Dic3!$F$3:$F$99980,Produccion_UO!$K1436,Resultados_Dic3!$D$3:$D$99980,Produccion_UO!$L$1221,Resultados_Dic3!$E$3:$E$99980,Produccion_UO!$J1436,Resultados_Dic3!$A$3:$A$99980,Produccion_UO!$H1436)*$J$1223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AA1436" s="21">
        <f>+SUMIFS(Resultados_Dic3!V$3:V$99980,Resultados_Dic3!$F$3:$F$99980,Produccion_UO!$K1436,Resultados_Dic3!$D$3:$D$99980,Produccion_UO!$L$1221,Resultados_Dic3!$E$3:$E$99980,Produccion_UO!$J1436,Resultados_Dic3!$A$3:$A$99980,Produccion_UO!$H1436)*$J$1223</f>
        <v>9.4578599102414593E-3</v>
      </c>
      <c r="AB1436" s="21">
        <f>+SUMIFS(Resultados_Dic3!W$3:W$99980,Resultados_Dic3!$F$3:$F$99980,Produccion_UO!$K1436,Resultados_Dic3!$D$3:$D$99980,Produccion_UO!$L$1221,Resultados_Dic3!$E$3:$E$99980,Produccion_UO!$J1436,Resultados_Dic3!$A$3:$A$99980,Produccion_UO!$H1436)*$J$1223</f>
        <v>0</v>
      </c>
      <c r="AC1436" s="21">
        <f>+SUMIFS(Resultados_Dic3!X$3:X$99980,Resultados_Dic3!$F$3:$F$99980,Produccion_UO!$K1436,Resultados_Dic3!$D$3:$D$99980,Produccion_UO!$L$1221,Resultados_Dic3!$E$3:$E$99980,Produccion_UO!$J1436,Resultados_Dic3!$A$3:$A$99980,Produccion_UO!$H1436)*$J$1223</f>
        <v>0</v>
      </c>
      <c r="AD1436" s="21">
        <f>+SUMIFS(Resultados_Dic3!Y$3:Y$99980,Resultados_Dic3!$F$3:$F$99980,Produccion_UO!$K1436,Resultados_Dic3!$D$3:$D$99980,Produccion_UO!$L$1221,Resultados_Dic3!$E$3:$E$99980,Produccion_UO!$J1436,Resultados_Dic3!$A$3:$A$99980,Produccion_UO!$H1436)*$J$1223</f>
        <v>0</v>
      </c>
      <c r="AE1436" s="21">
        <f>+SUMIFS(Resultados_Dic3!Z$3:Z$99980,Resultados_Dic3!$F$3:$F$99980,Produccion_UO!$K1436,Resultados_Dic3!$D$3:$D$99980,Produccion_UO!$L$1221,Resultados_Dic3!$E$3:$E$99980,Produccion_UO!$J1436,Resultados_Dic3!$A$3:$A$99980,Produccion_UO!$H1436)*$J$1223</f>
        <v>0</v>
      </c>
      <c r="AF1436" s="21">
        <f>+SUMIFS(Resultados_Dic3!AA$3:AA$99980,Resultados_Dic3!$F$3:$F$99980,Produccion_UO!$K1436,Resultados_Dic3!$D$3:$D$99980,Produccion_UO!$L$1221,Resultados_Dic3!$E$3:$E$99980,Produccion_UO!$J1436,Resultados_Dic3!$A$3:$A$99980,Produccion_UO!$H1436)*$J$1223</f>
        <v>0</v>
      </c>
      <c r="AG1436" s="21">
        <f>+SUMIFS(Resultados_Dic3!AB$3:AB$99980,Resultados_Dic3!$F$3:$F$99980,Produccion_UO!$K1436,Resultados_Dic3!$D$3:$D$99980,Produccion_UO!$L$1221,Resultados_Dic3!$E$3:$E$99980,Produccion_UO!$J1436,Resultados_Dic3!$A$3:$A$99980,Produccion_UO!$H1436)*$J$1223</f>
        <v>0</v>
      </c>
      <c r="AH1436" s="21">
        <f>+SUMIFS(Resultados_Dic3!AC$3:AC$99980,Resultados_Dic3!$F$3:$F$99980,Produccion_UO!$K1436,Resultados_Dic3!$D$3:$D$99980,Produccion_UO!$L$1221,Resultados_Dic3!$E$3:$E$99980,Produccion_UO!$J1436,Resultados_Dic3!$A$3:$A$99980,Produccion_UO!$H1436)*$J$1223</f>
        <v>0</v>
      </c>
      <c r="AI1436" s="21">
        <f>+SUMIFS(Resultados_Dic3!AD$3:AD$99980,Resultados_Dic3!$F$3:$F$99980,Produccion_UO!$K1436,Resultados_Dic3!$D$3:$D$99980,Produccion_UO!$L$1221,Resultados_Dic3!$E$3:$E$99980,Produccion_UO!$J1436,Resultados_Dic3!$A$3:$A$99980,Produccion_UO!$H1436)*$J$1223</f>
        <v>0</v>
      </c>
      <c r="AJ1436" s="21">
        <f>+SUMIFS(Resultados_Dic3!AE$3:AE$99980,Resultados_Dic3!$F$3:$F$99980,Produccion_UO!$K1436,Resultados_Dic3!$D$3:$D$99980,Produccion_UO!$L$1221,Resultados_Dic3!$E$3:$E$99980,Produccion_UO!$J1436,Resultados_Dic3!$A$3:$A$99980,Produccion_UO!$H1436)*$J$1223</f>
        <v>0</v>
      </c>
      <c r="AK1436" s="21">
        <f>+SUMIFS(Resultados_Dic3!AF$3:AF$99980,Resultados_Dic3!$F$3:$F$99980,Produccion_UO!$K1436,Resultados_Dic3!$D$3:$D$99980,Produccion_UO!$L$1221,Resultados_Dic3!$E$3:$E$99980,Produccion_UO!$J1436,Resultados_Dic3!$A$3:$A$99980,Produccion_UO!$H1436)*$J$1223</f>
        <v>0</v>
      </c>
      <c r="AL1436" s="21">
        <f>+SUMIFS(Resultados_Dic3!AG$3:AG$99980,Resultados_Dic3!$F$3:$F$99980,Produccion_UO!$K1436,Resultados_Dic3!$D$3:$D$99980,Produccion_UO!$L$1221,Resultados_Dic3!$E$3:$E$99980,Produccion_UO!$J1436,Resultados_Dic3!$A$3:$A$99980,Produccion_UO!$H1436)*$J$1223</f>
        <v>0</v>
      </c>
      <c r="AM1436" s="21">
        <f>+SUMIFS(Resultados_Dic3!AH$3:AH$99980,Resultados_Dic3!$F$3:$F$99980,Produccion_UO!$K1436,Resultados_Dic3!$D$3:$D$99980,Produccion_UO!$L$1221,Resultados_Dic3!$E$3:$E$99980,Produccion_UO!$J1436,Resultados_Dic3!$A$3:$A$99980,Produccion_UO!$H1436)*$J$1223</f>
        <v>0</v>
      </c>
      <c r="AN1436" s="21">
        <f>+SUMIFS(Resultados_Dic3!AI$3:AI$99980,Resultados_Dic3!$F$3:$F$99980,Produccion_UO!$K1436,Resultados_Dic3!$D$3:$D$99980,Produccion_UO!$L$1221,Resultados_Dic3!$E$3:$E$99980,Produccion_UO!$J1436,Resultados_Dic3!$A$3:$A$99980,Produccion_UO!$H1436)*$J$1223</f>
        <v>0</v>
      </c>
      <c r="AO1436" s="21">
        <f>+SUMIFS(Resultados_Dic3!AJ$3:AJ$99980,Resultados_Dic3!$F$3:$F$99980,Produccion_UO!$K1436,Resultados_Dic3!$D$3:$D$99980,Produccion_UO!$L$1221,Resultados_Dic3!$E$3:$E$99980,Produccion_UO!$J1436,Resultados_Dic3!$A$3:$A$99980,Produccion_UO!$H1436)*$J$1223</f>
        <v>0</v>
      </c>
      <c r="AP1436" s="21">
        <f>+SUMIFS(Resultados_Dic3!AK$3:AK$99980,Resultados_Dic3!$F$3:$F$99980,Produccion_UO!$K1436,Resultados_Dic3!$D$3:$D$99980,Produccion_UO!$L$1221,Resultados_Dic3!$E$3:$E$99980,Produccion_UO!$J1436,Resultados_Dic3!$A$3:$A$99980,Produccion_UO!$H1436)*$J$1223</f>
        <v>0</v>
      </c>
      <c r="AQ1436" s="21">
        <f>+SUMIFS(Resultados_Dic3!AL$3:AL$99980,Resultados_Dic3!$F$3:$F$99980,Produccion_UO!$K1436,Resultados_Dic3!$D$3:$D$99980,Produccion_UO!$L$1221,Resultados_Dic3!$E$3:$E$99980,Produccion_UO!$J1436,Resultados_Dic3!$A$3:$A$99980,Produccion_UO!$H1436)*$J$1223</f>
        <v>0</v>
      </c>
      <c r="AR1436" s="21">
        <f>+SUMIFS(Resultados_Dic3!AM$3:AM$99980,Resultados_Dic3!$F$3:$F$99980,Produccion_UO!$K1436,Resultados_Dic3!$D$3:$D$99980,Produccion_UO!$L$1221,Resultados_Dic3!$E$3:$E$99980,Produccion_UO!$J1436,Resultados_Dic3!$A$3:$A$99980,Produccion_UO!$H1436)*$J$1223</f>
        <v>0</v>
      </c>
    </row>
    <row r="1437" spans="6:44" x14ac:dyDescent="0.25">
      <c r="H1437" s="17" t="str">
        <f t="shared" si="1403"/>
        <v>DIC5</v>
      </c>
      <c r="I1437" s="24"/>
      <c r="J1437" s="24" t="s">
        <v>88</v>
      </c>
      <c r="K1437" s="359" t="s">
        <v>223</v>
      </c>
      <c r="L1437" s="341" t="s">
        <v>875</v>
      </c>
      <c r="M1437" s="21">
        <f>+SUMIFS(Resultados_Dic3!H$3:H$99980,Resultados_Dic3!$F$3:$F$99980,Produccion_UO!$K1437,Resultados_Dic3!$D$3:$D$99980,Produccion_UO!$L$1221,Resultados_Dic3!$E$3:$E$99980,Produccion_UO!$J1437,Resultados_Dic3!$A$3:$A$99980,Produccion_UO!$H1437)*$J$1223</f>
        <v>0.140258279477013</v>
      </c>
      <c r="N1437" s="21">
        <f>+SUMIFS(Resultados_Dic3!I$3:I$99980,Resultados_Dic3!$F$3:$F$99980,Produccion_UO!$K1437,Resultados_Dic3!$D$3:$D$99980,Produccion_UO!$L$1221,Resultados_Dic3!$E$3:$E$99980,Produccion_UO!$J1437,Resultados_Dic3!$A$3:$A$99980,Produccion_UO!$H1437)*$J$1223</f>
        <v>0.13741526324715</v>
      </c>
      <c r="O1437" s="21">
        <f>+SUMIFS(Resultados_Dic3!J$3:J$99980,Resultados_Dic3!$F$3:$F$99980,Produccion_UO!$K1437,Resultados_Dic3!$D$3:$D$99980,Produccion_UO!$L$1221,Resultados_Dic3!$E$3:$E$99980,Produccion_UO!$J1437,Resultados_Dic3!$A$3:$A$99980,Produccion_UO!$H1437)*$J$1223</f>
        <v>0.137511034049831</v>
      </c>
      <c r="P1437" s="21">
        <f>+SUMIFS(Resultados_Dic3!K$3:K$99980,Resultados_Dic3!$F$3:$F$99980,Produccion_UO!$K1437,Resultados_Dic3!$D$3:$D$99980,Produccion_UO!$L$1221,Resultados_Dic3!$E$3:$E$99980,Produccion_UO!$J1437,Resultados_Dic3!$A$3:$A$99980,Produccion_UO!$H1437)*$J$1223</f>
        <v>0.13760680485251101</v>
      </c>
      <c r="Q1437" s="21">
        <f>+SUMIFS(Resultados_Dic3!L$3:L$99980,Resultados_Dic3!$F$3:$F$99980,Produccion_UO!$K1437,Resultados_Dic3!$D$3:$D$99980,Produccion_UO!$L$1221,Resultados_Dic3!$E$3:$E$99980,Produccion_UO!$J1437,Resultados_Dic3!$A$3:$A$99980,Produccion_UO!$H1437)*$J$1223</f>
        <v>0.13770257565519201</v>
      </c>
      <c r="R1437" s="21">
        <f>+SUMIFS(Resultados_Dic3!M$3:M$99980,Resultados_Dic3!$F$3:$F$99980,Produccion_UO!$K1437,Resultados_Dic3!$D$3:$D$99980,Produccion_UO!$L$1221,Resultados_Dic3!$E$3:$E$99980,Produccion_UO!$J1437,Resultados_Dic3!$A$3:$A$99980,Produccion_UO!$H1437)*$J$1223</f>
        <v>0.12598875730530901</v>
      </c>
      <c r="S1437" s="21">
        <f>+SUMIFS(Resultados_Dic3!N$3:N$99980,Resultados_Dic3!$F$3:$F$99980,Produccion_UO!$K1437,Resultados_Dic3!$D$3:$D$99980,Produccion_UO!$L$1221,Resultados_Dic3!$E$3:$E$99980,Produccion_UO!$J1437,Resultados_Dic3!$A$3:$A$99980,Produccion_UO!$H1437)*$J$1223</f>
        <v>0.11427493895542699</v>
      </c>
      <c r="T1437" s="21">
        <f>+SUMIFS(Resultados_Dic3!O$3:O$99980,Resultados_Dic3!$F$3:$F$99980,Produccion_UO!$K1437,Resultados_Dic3!$D$3:$D$99980,Produccion_UO!$L$1221,Resultados_Dic3!$E$3:$E$99980,Produccion_UO!$J1437,Resultados_Dic3!$A$3:$A$99980,Produccion_UO!$H1437)*$J$1223</f>
        <v>0.104635851088375</v>
      </c>
      <c r="U1437" s="21">
        <f>+SUMIFS(Resultados_Dic3!P$3:P$99980,Resultados_Dic3!$F$3:$F$99980,Produccion_UO!$K1437,Resultados_Dic3!$D$3:$D$99980,Produccion_UO!$L$1221,Resultados_Dic3!$E$3:$E$99980,Produccion_UO!$J1437,Resultados_Dic3!$A$3:$A$99980,Produccion_UO!$H1437)*$J$1223</f>
        <v>9.4996763221323194E-2</v>
      </c>
      <c r="V1437" s="21">
        <f>+SUMIFS(Resultados_Dic3!Q$3:Q$99980,Resultados_Dic3!$F$3:$F$99980,Produccion_UO!$K1437,Resultados_Dic3!$D$3:$D$99980,Produccion_UO!$L$1221,Resultados_Dic3!$E$3:$E$99980,Produccion_UO!$J1437,Resultados_Dic3!$A$3:$A$99980,Produccion_UO!$H1437)*$J$1223</f>
        <v>8.7006996619097804E-2</v>
      </c>
      <c r="W1437" s="21">
        <f>+SUMIFS(Resultados_Dic3!R$3:R$99980,Resultados_Dic3!$F$3:$F$99980,Produccion_UO!$K1437,Resultados_Dic3!$D$3:$D$99980,Produccion_UO!$L$1221,Resultados_Dic3!$E$3:$E$99980,Produccion_UO!$J1437,Resultados_Dic3!$A$3:$A$99980,Produccion_UO!$H1437)*$J$1223</f>
        <v>7.9017230016872303E-2</v>
      </c>
      <c r="X1437" s="21">
        <f>+SUMIFS(Resultados_Dic3!S$3:S$99980,Resultados_Dic3!$F$3:$F$99980,Produccion_UO!$K1437,Resultados_Dic3!$D$3:$D$99980,Produccion_UO!$L$1221,Resultados_Dic3!$E$3:$E$99980,Produccion_UO!$J1437,Resultados_Dic3!$A$3:$A$99980,Produccion_UO!$H1437)*$J$1223</f>
        <v>7.1027463414646802E-2</v>
      </c>
      <c r="Y1437" s="21">
        <f>+SUMIFS(Resultados_Dic3!T$3:T$99980,Resultados_Dic3!$F$3:$F$99980,Produccion_UO!$K1437,Resultados_Dic3!$D$3:$D$99980,Produccion_UO!$L$1221,Resultados_Dic3!$E$3:$E$99980,Produccion_UO!$J1437,Resultados_Dic3!$A$3:$A$99980,Produccion_UO!$H1437)*$J$1223</f>
        <v>6.5422449512956601E-2</v>
      </c>
      <c r="Z1437" s="21">
        <f>+SUMIFS(Resultados_Dic3!U$3:U$99980,Resultados_Dic3!$F$3:$F$99980,Produccion_UO!$K1437,Resultados_Dic3!$D$3:$D$99980,Produccion_UO!$L$1221,Resultados_Dic3!$E$3:$E$99980,Produccion_UO!$J1437,Resultados_Dic3!$A$3:$A$99980,Produccion_UO!$H1437)*$J$1223</f>
        <v>5.9817435611266297E-2</v>
      </c>
      <c r="AA1437" s="21">
        <f>+SUMIFS(Resultados_Dic3!V$3:V$99980,Resultados_Dic3!$F$3:$F$99980,Produccion_UO!$K1437,Resultados_Dic3!$D$3:$D$99980,Produccion_UO!$L$1221,Resultados_Dic3!$E$3:$E$99980,Produccion_UO!$J1437,Resultados_Dic3!$A$3:$A$99980,Produccion_UO!$H1437)*$J$1223</f>
        <v>2.7038528189371601E-2</v>
      </c>
      <c r="AB1437" s="21">
        <f>+SUMIFS(Resultados_Dic3!W$3:W$99980,Resultados_Dic3!$F$3:$F$99980,Produccion_UO!$K1437,Resultados_Dic3!$D$3:$D$99980,Produccion_UO!$L$1221,Resultados_Dic3!$E$3:$E$99980,Produccion_UO!$J1437,Resultados_Dic3!$A$3:$A$99980,Produccion_UO!$H1437)*$J$1223</f>
        <v>0</v>
      </c>
      <c r="AC1437" s="21">
        <f>+SUMIFS(Resultados_Dic3!X$3:X$99980,Resultados_Dic3!$F$3:$F$99980,Produccion_UO!$K1437,Resultados_Dic3!$D$3:$D$99980,Produccion_UO!$L$1221,Resultados_Dic3!$E$3:$E$99980,Produccion_UO!$J1437,Resultados_Dic3!$A$3:$A$99980,Produccion_UO!$H1437)*$J$1223</f>
        <v>0</v>
      </c>
      <c r="AD1437" s="21">
        <f>+SUMIFS(Resultados_Dic3!Y$3:Y$99980,Resultados_Dic3!$F$3:$F$99980,Produccion_UO!$K1437,Resultados_Dic3!$D$3:$D$99980,Produccion_UO!$L$1221,Resultados_Dic3!$E$3:$E$99980,Produccion_UO!$J1437,Resultados_Dic3!$A$3:$A$99980,Produccion_UO!$H1437)*$J$1223</f>
        <v>0</v>
      </c>
      <c r="AE1437" s="21">
        <f>+SUMIFS(Resultados_Dic3!Z$3:Z$99980,Resultados_Dic3!$F$3:$F$99980,Produccion_UO!$K1437,Resultados_Dic3!$D$3:$D$99980,Produccion_UO!$L$1221,Resultados_Dic3!$E$3:$E$99980,Produccion_UO!$J1437,Resultados_Dic3!$A$3:$A$99980,Produccion_UO!$H1437)*$J$1223</f>
        <v>0</v>
      </c>
      <c r="AF1437" s="21">
        <f>+SUMIFS(Resultados_Dic3!AA$3:AA$99980,Resultados_Dic3!$F$3:$F$99980,Produccion_UO!$K1437,Resultados_Dic3!$D$3:$D$99980,Produccion_UO!$L$1221,Resultados_Dic3!$E$3:$E$99980,Produccion_UO!$J1437,Resultados_Dic3!$A$3:$A$99980,Produccion_UO!$H1437)*$J$1223</f>
        <v>0</v>
      </c>
      <c r="AG1437" s="21">
        <f>+SUMIFS(Resultados_Dic3!AB$3:AB$99980,Resultados_Dic3!$F$3:$F$99980,Produccion_UO!$K1437,Resultados_Dic3!$D$3:$D$99980,Produccion_UO!$L$1221,Resultados_Dic3!$E$3:$E$99980,Produccion_UO!$J1437,Resultados_Dic3!$A$3:$A$99980,Produccion_UO!$H1437)*$J$1223</f>
        <v>0</v>
      </c>
      <c r="AH1437" s="21">
        <f>+SUMIFS(Resultados_Dic3!AC$3:AC$99980,Resultados_Dic3!$F$3:$F$99980,Produccion_UO!$K1437,Resultados_Dic3!$D$3:$D$99980,Produccion_UO!$L$1221,Resultados_Dic3!$E$3:$E$99980,Produccion_UO!$J1437,Resultados_Dic3!$A$3:$A$99980,Produccion_UO!$H1437)*$J$1223</f>
        <v>0</v>
      </c>
      <c r="AI1437" s="21">
        <f>+SUMIFS(Resultados_Dic3!AD$3:AD$99980,Resultados_Dic3!$F$3:$F$99980,Produccion_UO!$K1437,Resultados_Dic3!$D$3:$D$99980,Produccion_UO!$L$1221,Resultados_Dic3!$E$3:$E$99980,Produccion_UO!$J1437,Resultados_Dic3!$A$3:$A$99980,Produccion_UO!$H1437)*$J$1223</f>
        <v>0</v>
      </c>
      <c r="AJ1437" s="21">
        <f>+SUMIFS(Resultados_Dic3!AE$3:AE$99980,Resultados_Dic3!$F$3:$F$99980,Produccion_UO!$K1437,Resultados_Dic3!$D$3:$D$99980,Produccion_UO!$L$1221,Resultados_Dic3!$E$3:$E$99980,Produccion_UO!$J1437,Resultados_Dic3!$A$3:$A$99980,Produccion_UO!$H1437)*$J$1223</f>
        <v>0</v>
      </c>
      <c r="AK1437" s="21">
        <f>+SUMIFS(Resultados_Dic3!AF$3:AF$99980,Resultados_Dic3!$F$3:$F$99980,Produccion_UO!$K1437,Resultados_Dic3!$D$3:$D$99980,Produccion_UO!$L$1221,Resultados_Dic3!$E$3:$E$99980,Produccion_UO!$J1437,Resultados_Dic3!$A$3:$A$99980,Produccion_UO!$H1437)*$J$1223</f>
        <v>0</v>
      </c>
      <c r="AL1437" s="21">
        <f>+SUMIFS(Resultados_Dic3!AG$3:AG$99980,Resultados_Dic3!$F$3:$F$99980,Produccion_UO!$K1437,Resultados_Dic3!$D$3:$D$99980,Produccion_UO!$L$1221,Resultados_Dic3!$E$3:$E$99980,Produccion_UO!$J1437,Resultados_Dic3!$A$3:$A$99980,Produccion_UO!$H1437)*$J$1223</f>
        <v>0</v>
      </c>
      <c r="AM1437" s="21">
        <f>+SUMIFS(Resultados_Dic3!AH$3:AH$99980,Resultados_Dic3!$F$3:$F$99980,Produccion_UO!$K1437,Resultados_Dic3!$D$3:$D$99980,Produccion_UO!$L$1221,Resultados_Dic3!$E$3:$E$99980,Produccion_UO!$J1437,Resultados_Dic3!$A$3:$A$99980,Produccion_UO!$H1437)*$J$1223</f>
        <v>0</v>
      </c>
      <c r="AN1437" s="21">
        <f>+SUMIFS(Resultados_Dic3!AI$3:AI$99980,Resultados_Dic3!$F$3:$F$99980,Produccion_UO!$K1437,Resultados_Dic3!$D$3:$D$99980,Produccion_UO!$L$1221,Resultados_Dic3!$E$3:$E$99980,Produccion_UO!$J1437,Resultados_Dic3!$A$3:$A$99980,Produccion_UO!$H1437)*$J$1223</f>
        <v>0</v>
      </c>
      <c r="AO1437" s="21">
        <f>+SUMIFS(Resultados_Dic3!AJ$3:AJ$99980,Resultados_Dic3!$F$3:$F$99980,Produccion_UO!$K1437,Resultados_Dic3!$D$3:$D$99980,Produccion_UO!$L$1221,Resultados_Dic3!$E$3:$E$99980,Produccion_UO!$J1437,Resultados_Dic3!$A$3:$A$99980,Produccion_UO!$H1437)*$J$1223</f>
        <v>0</v>
      </c>
      <c r="AP1437" s="21">
        <f>+SUMIFS(Resultados_Dic3!AK$3:AK$99980,Resultados_Dic3!$F$3:$F$99980,Produccion_UO!$K1437,Resultados_Dic3!$D$3:$D$99980,Produccion_UO!$L$1221,Resultados_Dic3!$E$3:$E$99980,Produccion_UO!$J1437,Resultados_Dic3!$A$3:$A$99980,Produccion_UO!$H1437)*$J$1223</f>
        <v>0</v>
      </c>
      <c r="AQ1437" s="21">
        <f>+SUMIFS(Resultados_Dic3!AL$3:AL$99980,Resultados_Dic3!$F$3:$F$99980,Produccion_UO!$K1437,Resultados_Dic3!$D$3:$D$99980,Produccion_UO!$L$1221,Resultados_Dic3!$E$3:$E$99980,Produccion_UO!$J1437,Resultados_Dic3!$A$3:$A$99980,Produccion_UO!$H1437)*$J$1223</f>
        <v>0</v>
      </c>
      <c r="AR1437" s="21">
        <f>+SUMIFS(Resultados_Dic3!AM$3:AM$99980,Resultados_Dic3!$F$3:$F$99980,Produccion_UO!$K1437,Resultados_Dic3!$D$3:$D$99980,Produccion_UO!$L$1221,Resultados_Dic3!$E$3:$E$99980,Produccion_UO!$J1437,Resultados_Dic3!$A$3:$A$99980,Produccion_UO!$H1437)*$J$1223</f>
        <v>0</v>
      </c>
    </row>
    <row r="1438" spans="6:44" x14ac:dyDescent="0.25">
      <c r="H1438" s="17" t="str">
        <f t="shared" si="1403"/>
        <v>DIC5</v>
      </c>
      <c r="I1438" s="24"/>
      <c r="J1438" s="24" t="s">
        <v>83</v>
      </c>
      <c r="K1438" s="359" t="s">
        <v>396</v>
      </c>
      <c r="L1438" s="341" t="s">
        <v>876</v>
      </c>
      <c r="M1438" s="21">
        <f>+SUMIFS(Resultados_Dic3!H$3:H$99980,Resultados_Dic3!$F$3:$F$99980,Produccion_UO!$K1438,Resultados_Dic3!$D$3:$D$99980,Produccion_UO!$L$1221,Resultados_Dic3!$E$3:$E$99980,Produccion_UO!$J1438,Resultados_Dic3!$A$3:$A$99980,Produccion_UO!$H1438)*$J$1223</f>
        <v>0</v>
      </c>
      <c r="N1438" s="21">
        <f>+SUMIFS(Resultados_Dic3!I$3:I$99980,Resultados_Dic3!$F$3:$F$99980,Produccion_UO!$K1438,Resultados_Dic3!$D$3:$D$99980,Produccion_UO!$L$1221,Resultados_Dic3!$E$3:$E$99980,Produccion_UO!$J1438,Resultados_Dic3!$A$3:$A$99980,Produccion_UO!$H1438)*$J$1223</f>
        <v>0</v>
      </c>
      <c r="O1438" s="21">
        <f>+SUMIFS(Resultados_Dic3!J$3:J$99980,Resultados_Dic3!$F$3:$F$99980,Produccion_UO!$K1438,Resultados_Dic3!$D$3:$D$99980,Produccion_UO!$L$1221,Resultados_Dic3!$E$3:$E$99980,Produccion_UO!$J1438,Resultados_Dic3!$A$3:$A$99980,Produccion_UO!$H1438)*$J$1223</f>
        <v>0</v>
      </c>
      <c r="P1438" s="21">
        <f>+SUMIFS(Resultados_Dic3!K$3:K$99980,Resultados_Dic3!$F$3:$F$99980,Produccion_UO!$K1438,Resultados_Dic3!$D$3:$D$99980,Produccion_UO!$L$1221,Resultados_Dic3!$E$3:$E$99980,Produccion_UO!$J1438,Resultados_Dic3!$A$3:$A$99980,Produccion_UO!$H1438)*$J$1223</f>
        <v>0</v>
      </c>
      <c r="Q1438" s="21">
        <f>+SUMIFS(Resultados_Dic3!L$3:L$99980,Resultados_Dic3!$F$3:$F$99980,Produccion_UO!$K1438,Resultados_Dic3!$D$3:$D$99980,Produccion_UO!$L$1221,Resultados_Dic3!$E$3:$E$99980,Produccion_UO!$J1438,Resultados_Dic3!$A$3:$A$99980,Produccion_UO!$H1438)*$J$1223</f>
        <v>0</v>
      </c>
      <c r="R1438" s="21">
        <f>+SUMIFS(Resultados_Dic3!M$3:M$99980,Resultados_Dic3!$F$3:$F$99980,Produccion_UO!$K1438,Resultados_Dic3!$D$3:$D$99980,Produccion_UO!$L$1221,Resultados_Dic3!$E$3:$E$99980,Produccion_UO!$J1438,Resultados_Dic3!$A$3:$A$99980,Produccion_UO!$H1438)*$J$1223</f>
        <v>0</v>
      </c>
      <c r="S1438" s="21">
        <f>+SUMIFS(Resultados_Dic3!N$3:N$99980,Resultados_Dic3!$F$3:$F$99980,Produccion_UO!$K1438,Resultados_Dic3!$D$3:$D$99980,Produccion_UO!$L$1221,Resultados_Dic3!$E$3:$E$99980,Produccion_UO!$J1438,Resultados_Dic3!$A$3:$A$99980,Produccion_UO!$H1438)*$J$1223</f>
        <v>0</v>
      </c>
      <c r="T1438" s="21">
        <f>+SUMIFS(Resultados_Dic3!O$3:O$99980,Resultados_Dic3!$F$3:$F$99980,Produccion_UO!$K1438,Resultados_Dic3!$D$3:$D$99980,Produccion_UO!$L$1221,Resultados_Dic3!$E$3:$E$99980,Produccion_UO!$J1438,Resultados_Dic3!$A$3:$A$99980,Produccion_UO!$H1438)*$J$1223</f>
        <v>0</v>
      </c>
      <c r="U1438" s="21">
        <f>+SUMIFS(Resultados_Dic3!P$3:P$99980,Resultados_Dic3!$F$3:$F$99980,Produccion_UO!$K1438,Resultados_Dic3!$D$3:$D$99980,Produccion_UO!$L$1221,Resultados_Dic3!$E$3:$E$99980,Produccion_UO!$J1438,Resultados_Dic3!$A$3:$A$99980,Produccion_UO!$H1438)*$J$1223</f>
        <v>0</v>
      </c>
      <c r="V1438" s="21">
        <f>+SUMIFS(Resultados_Dic3!Q$3:Q$99980,Resultados_Dic3!$F$3:$F$99980,Produccion_UO!$K1438,Resultados_Dic3!$D$3:$D$99980,Produccion_UO!$L$1221,Resultados_Dic3!$E$3:$E$99980,Produccion_UO!$J1438,Resultados_Dic3!$A$3:$A$99980,Produccion_UO!$H1438)*$J$1223</f>
        <v>0</v>
      </c>
      <c r="W1438" s="21">
        <f>+SUMIFS(Resultados_Dic3!R$3:R$99980,Resultados_Dic3!$F$3:$F$99980,Produccion_UO!$K1438,Resultados_Dic3!$D$3:$D$99980,Produccion_UO!$L$1221,Resultados_Dic3!$E$3:$E$99980,Produccion_UO!$J1438,Resultados_Dic3!$A$3:$A$99980,Produccion_UO!$H1438)*$J$1223</f>
        <v>0</v>
      </c>
      <c r="X1438" s="21">
        <f>+SUMIFS(Resultados_Dic3!S$3:S$99980,Resultados_Dic3!$F$3:$F$99980,Produccion_UO!$K1438,Resultados_Dic3!$D$3:$D$99980,Produccion_UO!$L$1221,Resultados_Dic3!$E$3:$E$99980,Produccion_UO!$J1438,Resultados_Dic3!$A$3:$A$99980,Produccion_UO!$H1438)*$J$1223</f>
        <v>0</v>
      </c>
      <c r="Y1438" s="21">
        <f>+SUMIFS(Resultados_Dic3!T$3:T$99980,Resultados_Dic3!$F$3:$F$99980,Produccion_UO!$K1438,Resultados_Dic3!$D$3:$D$99980,Produccion_UO!$L$1221,Resultados_Dic3!$E$3:$E$99980,Produccion_UO!$J1438,Resultados_Dic3!$A$3:$A$99980,Produccion_UO!$H1438)*$J$1223</f>
        <v>0</v>
      </c>
      <c r="Z1438" s="21">
        <f>+SUMIFS(Resultados_Dic3!U$3:U$99980,Resultados_Dic3!$F$3:$F$99980,Produccion_UO!$K1438,Resultados_Dic3!$D$3:$D$99980,Produccion_UO!$L$1221,Resultados_Dic3!$E$3:$E$99980,Produccion_UO!$J1438,Resultados_Dic3!$A$3:$A$99980,Produccion_UO!$H1438)*$J$1223</f>
        <v>0</v>
      </c>
      <c r="AA1438" s="21">
        <f>+SUMIFS(Resultados_Dic3!V$3:V$99980,Resultados_Dic3!$F$3:$F$99980,Produccion_UO!$K1438,Resultados_Dic3!$D$3:$D$99980,Produccion_UO!$L$1221,Resultados_Dic3!$E$3:$E$99980,Produccion_UO!$J1438,Resultados_Dic3!$A$3:$A$99980,Produccion_UO!$H1438)*$J$1223</f>
        <v>0</v>
      </c>
      <c r="AB1438" s="21">
        <f>+SUMIFS(Resultados_Dic3!W$3:W$99980,Resultados_Dic3!$F$3:$F$99980,Produccion_UO!$K1438,Resultados_Dic3!$D$3:$D$99980,Produccion_UO!$L$1221,Resultados_Dic3!$E$3:$E$99980,Produccion_UO!$J1438,Resultados_Dic3!$A$3:$A$99980,Produccion_UO!$H1438)*$J$1223</f>
        <v>0</v>
      </c>
      <c r="AC1438" s="21">
        <f>+SUMIFS(Resultados_Dic3!X$3:X$99980,Resultados_Dic3!$F$3:$F$99980,Produccion_UO!$K1438,Resultados_Dic3!$D$3:$D$99980,Produccion_UO!$L$1221,Resultados_Dic3!$E$3:$E$99980,Produccion_UO!$J1438,Resultados_Dic3!$A$3:$A$99980,Produccion_UO!$H1438)*$J$1223</f>
        <v>0</v>
      </c>
      <c r="AD1438" s="21">
        <f>+SUMIFS(Resultados_Dic3!Y$3:Y$99980,Resultados_Dic3!$F$3:$F$99980,Produccion_UO!$K1438,Resultados_Dic3!$D$3:$D$99980,Produccion_UO!$L$1221,Resultados_Dic3!$E$3:$E$99980,Produccion_UO!$J1438,Resultados_Dic3!$A$3:$A$99980,Produccion_UO!$H1438)*$J$1223</f>
        <v>0</v>
      </c>
      <c r="AE1438" s="21">
        <f>+SUMIFS(Resultados_Dic3!Z$3:Z$99980,Resultados_Dic3!$F$3:$F$99980,Produccion_UO!$K1438,Resultados_Dic3!$D$3:$D$99980,Produccion_UO!$L$1221,Resultados_Dic3!$E$3:$E$99980,Produccion_UO!$J1438,Resultados_Dic3!$A$3:$A$99980,Produccion_UO!$H1438)*$J$1223</f>
        <v>0</v>
      </c>
      <c r="AF1438" s="21">
        <f>+SUMIFS(Resultados_Dic3!AA$3:AA$99980,Resultados_Dic3!$F$3:$F$99980,Produccion_UO!$K1438,Resultados_Dic3!$D$3:$D$99980,Produccion_UO!$L$1221,Resultados_Dic3!$E$3:$E$99980,Produccion_UO!$J1438,Resultados_Dic3!$A$3:$A$99980,Produccion_UO!$H1438)*$J$1223</f>
        <v>0</v>
      </c>
      <c r="AG1438" s="21">
        <f>+SUMIFS(Resultados_Dic3!AB$3:AB$99980,Resultados_Dic3!$F$3:$F$99980,Produccion_UO!$K1438,Resultados_Dic3!$D$3:$D$99980,Produccion_UO!$L$1221,Resultados_Dic3!$E$3:$E$99980,Produccion_UO!$J1438,Resultados_Dic3!$A$3:$A$99980,Produccion_UO!$H1438)*$J$1223</f>
        <v>0</v>
      </c>
      <c r="AH1438" s="21">
        <f>+SUMIFS(Resultados_Dic3!AC$3:AC$99980,Resultados_Dic3!$F$3:$F$99980,Produccion_UO!$K1438,Resultados_Dic3!$D$3:$D$99980,Produccion_UO!$L$1221,Resultados_Dic3!$E$3:$E$99980,Produccion_UO!$J1438,Resultados_Dic3!$A$3:$A$99980,Produccion_UO!$H1438)*$J$1223</f>
        <v>0</v>
      </c>
      <c r="AI1438" s="21">
        <f>+SUMIFS(Resultados_Dic3!AD$3:AD$99980,Resultados_Dic3!$F$3:$F$99980,Produccion_UO!$K1438,Resultados_Dic3!$D$3:$D$99980,Produccion_UO!$L$1221,Resultados_Dic3!$E$3:$E$99980,Produccion_UO!$J1438,Resultados_Dic3!$A$3:$A$99980,Produccion_UO!$H1438)*$J$1223</f>
        <v>0</v>
      </c>
      <c r="AJ1438" s="21">
        <f>+SUMIFS(Resultados_Dic3!AE$3:AE$99980,Resultados_Dic3!$F$3:$F$99980,Produccion_UO!$K1438,Resultados_Dic3!$D$3:$D$99980,Produccion_UO!$L$1221,Resultados_Dic3!$E$3:$E$99980,Produccion_UO!$J1438,Resultados_Dic3!$A$3:$A$99980,Produccion_UO!$H1438)*$J$1223</f>
        <v>0</v>
      </c>
      <c r="AK1438" s="21">
        <f>+SUMIFS(Resultados_Dic3!AF$3:AF$99980,Resultados_Dic3!$F$3:$F$99980,Produccion_UO!$K1438,Resultados_Dic3!$D$3:$D$99980,Produccion_UO!$L$1221,Resultados_Dic3!$E$3:$E$99980,Produccion_UO!$J1438,Resultados_Dic3!$A$3:$A$99980,Produccion_UO!$H1438)*$J$1223</f>
        <v>0</v>
      </c>
      <c r="AL1438" s="21">
        <f>+SUMIFS(Resultados_Dic3!AG$3:AG$99980,Resultados_Dic3!$F$3:$F$99980,Produccion_UO!$K1438,Resultados_Dic3!$D$3:$D$99980,Produccion_UO!$L$1221,Resultados_Dic3!$E$3:$E$99980,Produccion_UO!$J1438,Resultados_Dic3!$A$3:$A$99980,Produccion_UO!$H1438)*$J$1223</f>
        <v>0</v>
      </c>
      <c r="AM1438" s="21">
        <f>+SUMIFS(Resultados_Dic3!AH$3:AH$99980,Resultados_Dic3!$F$3:$F$99980,Produccion_UO!$K1438,Resultados_Dic3!$D$3:$D$99980,Produccion_UO!$L$1221,Resultados_Dic3!$E$3:$E$99980,Produccion_UO!$J1438,Resultados_Dic3!$A$3:$A$99980,Produccion_UO!$H1438)*$J$1223</f>
        <v>0</v>
      </c>
      <c r="AN1438" s="21">
        <f>+SUMIFS(Resultados_Dic3!AI$3:AI$99980,Resultados_Dic3!$F$3:$F$99980,Produccion_UO!$K1438,Resultados_Dic3!$D$3:$D$99980,Produccion_UO!$L$1221,Resultados_Dic3!$E$3:$E$99980,Produccion_UO!$J1438,Resultados_Dic3!$A$3:$A$99980,Produccion_UO!$H1438)*$J$1223</f>
        <v>0</v>
      </c>
      <c r="AO1438" s="21">
        <f>+SUMIFS(Resultados_Dic3!AJ$3:AJ$99980,Resultados_Dic3!$F$3:$F$99980,Produccion_UO!$K1438,Resultados_Dic3!$D$3:$D$99980,Produccion_UO!$L$1221,Resultados_Dic3!$E$3:$E$99980,Produccion_UO!$J1438,Resultados_Dic3!$A$3:$A$99980,Produccion_UO!$H1438)*$J$1223</f>
        <v>0</v>
      </c>
      <c r="AP1438" s="21">
        <f>+SUMIFS(Resultados_Dic3!AK$3:AK$99980,Resultados_Dic3!$F$3:$F$99980,Produccion_UO!$K1438,Resultados_Dic3!$D$3:$D$99980,Produccion_UO!$L$1221,Resultados_Dic3!$E$3:$E$99980,Produccion_UO!$J1438,Resultados_Dic3!$A$3:$A$99980,Produccion_UO!$H1438)*$J$1223</f>
        <v>0</v>
      </c>
      <c r="AQ1438" s="21">
        <f>+SUMIFS(Resultados_Dic3!AL$3:AL$99980,Resultados_Dic3!$F$3:$F$99980,Produccion_UO!$K1438,Resultados_Dic3!$D$3:$D$99980,Produccion_UO!$L$1221,Resultados_Dic3!$E$3:$E$99980,Produccion_UO!$J1438,Resultados_Dic3!$A$3:$A$99980,Produccion_UO!$H1438)*$J$1223</f>
        <v>0</v>
      </c>
      <c r="AR1438" s="21">
        <f>+SUMIFS(Resultados_Dic3!AM$3:AM$99980,Resultados_Dic3!$F$3:$F$99980,Produccion_UO!$K1438,Resultados_Dic3!$D$3:$D$99980,Produccion_UO!$L$1221,Resultados_Dic3!$E$3:$E$99980,Produccion_UO!$J1438,Resultados_Dic3!$A$3:$A$99980,Produccion_UO!$H1438)*$J$1223</f>
        <v>0</v>
      </c>
    </row>
    <row r="1439" spans="6:44" x14ac:dyDescent="0.25">
      <c r="H1439" s="17" t="str">
        <f t="shared" si="1403"/>
        <v>DIC5</v>
      </c>
      <c r="I1439" s="24"/>
      <c r="J1439" s="24" t="s">
        <v>92</v>
      </c>
      <c r="K1439" s="359" t="s">
        <v>393</v>
      </c>
      <c r="L1439" s="341" t="s">
        <v>877</v>
      </c>
      <c r="M1439" s="21">
        <f>+SUMIFS(Resultados_Dic3!H$3:H$99980,Resultados_Dic3!$F$3:$F$99980,Produccion_UO!$K1439,Resultados_Dic3!$D$3:$D$99980,Produccion_UO!$L$1221,Resultados_Dic3!$E$3:$E$99980,Produccion_UO!$J1439,Resultados_Dic3!$A$3:$A$99980,Produccion_UO!$H1439)*$J$1223</f>
        <v>0</v>
      </c>
      <c r="N1439" s="21">
        <f>+SUMIFS(Resultados_Dic3!I$3:I$99980,Resultados_Dic3!$F$3:$F$99980,Produccion_UO!$K1439,Resultados_Dic3!$D$3:$D$99980,Produccion_UO!$L$1221,Resultados_Dic3!$E$3:$E$99980,Produccion_UO!$J1439,Resultados_Dic3!$A$3:$A$99980,Produccion_UO!$H1439)*$J$1223</f>
        <v>0</v>
      </c>
      <c r="O1439" s="21">
        <f>+SUMIFS(Resultados_Dic3!J$3:J$99980,Resultados_Dic3!$F$3:$F$99980,Produccion_UO!$K1439,Resultados_Dic3!$D$3:$D$99980,Produccion_UO!$L$1221,Resultados_Dic3!$E$3:$E$99980,Produccion_UO!$J1439,Resultados_Dic3!$A$3:$A$99980,Produccion_UO!$H1439)*$J$1223</f>
        <v>0</v>
      </c>
      <c r="P1439" s="21">
        <f>+SUMIFS(Resultados_Dic3!K$3:K$99980,Resultados_Dic3!$F$3:$F$99980,Produccion_UO!$K1439,Resultados_Dic3!$D$3:$D$99980,Produccion_UO!$L$1221,Resultados_Dic3!$E$3:$E$99980,Produccion_UO!$J1439,Resultados_Dic3!$A$3:$A$99980,Produccion_UO!$H1439)*$J$1223</f>
        <v>0</v>
      </c>
      <c r="Q1439" s="21">
        <f>+SUMIFS(Resultados_Dic3!L$3:L$99980,Resultados_Dic3!$F$3:$F$99980,Produccion_UO!$K1439,Resultados_Dic3!$D$3:$D$99980,Produccion_UO!$L$1221,Resultados_Dic3!$E$3:$E$99980,Produccion_UO!$J1439,Resultados_Dic3!$A$3:$A$99980,Produccion_UO!$H1439)*$J$1223</f>
        <v>0</v>
      </c>
      <c r="R1439" s="21">
        <f>+SUMIFS(Resultados_Dic3!M$3:M$99980,Resultados_Dic3!$F$3:$F$99980,Produccion_UO!$K1439,Resultados_Dic3!$D$3:$D$99980,Produccion_UO!$L$1221,Resultados_Dic3!$E$3:$E$99980,Produccion_UO!$J1439,Resultados_Dic3!$A$3:$A$99980,Produccion_UO!$H1439)*$J$1223</f>
        <v>0</v>
      </c>
      <c r="S1439" s="21">
        <f>+SUMIFS(Resultados_Dic3!N$3:N$99980,Resultados_Dic3!$F$3:$F$99980,Produccion_UO!$K1439,Resultados_Dic3!$D$3:$D$99980,Produccion_UO!$L$1221,Resultados_Dic3!$E$3:$E$99980,Produccion_UO!$J1439,Resultados_Dic3!$A$3:$A$99980,Produccion_UO!$H1439)*$J$1223</f>
        <v>0</v>
      </c>
      <c r="T1439" s="21">
        <f>+SUMIFS(Resultados_Dic3!O$3:O$99980,Resultados_Dic3!$F$3:$F$99980,Produccion_UO!$K1439,Resultados_Dic3!$D$3:$D$99980,Produccion_UO!$L$1221,Resultados_Dic3!$E$3:$E$99980,Produccion_UO!$J1439,Resultados_Dic3!$A$3:$A$99980,Produccion_UO!$H1439)*$J$1223</f>
        <v>0</v>
      </c>
      <c r="U1439" s="21">
        <f>+SUMIFS(Resultados_Dic3!P$3:P$99980,Resultados_Dic3!$F$3:$F$99980,Produccion_UO!$K1439,Resultados_Dic3!$D$3:$D$99980,Produccion_UO!$L$1221,Resultados_Dic3!$E$3:$E$99980,Produccion_UO!$J1439,Resultados_Dic3!$A$3:$A$99980,Produccion_UO!$H1439)*$J$1223</f>
        <v>0</v>
      </c>
      <c r="V1439" s="21">
        <f>+SUMIFS(Resultados_Dic3!Q$3:Q$99980,Resultados_Dic3!$F$3:$F$99980,Produccion_UO!$K1439,Resultados_Dic3!$D$3:$D$99980,Produccion_UO!$L$1221,Resultados_Dic3!$E$3:$E$99980,Produccion_UO!$J1439,Resultados_Dic3!$A$3:$A$99980,Produccion_UO!$H1439)*$J$1223</f>
        <v>0</v>
      </c>
      <c r="W1439" s="21">
        <f>+SUMIFS(Resultados_Dic3!R$3:R$99980,Resultados_Dic3!$F$3:$F$99980,Produccion_UO!$K1439,Resultados_Dic3!$D$3:$D$99980,Produccion_UO!$L$1221,Resultados_Dic3!$E$3:$E$99980,Produccion_UO!$J1439,Resultados_Dic3!$A$3:$A$99980,Produccion_UO!$H1439)*$J$1223</f>
        <v>0</v>
      </c>
      <c r="X1439" s="21">
        <f>+SUMIFS(Resultados_Dic3!S$3:S$99980,Resultados_Dic3!$F$3:$F$99980,Produccion_UO!$K1439,Resultados_Dic3!$D$3:$D$99980,Produccion_UO!$L$1221,Resultados_Dic3!$E$3:$E$99980,Produccion_UO!$J1439,Resultados_Dic3!$A$3:$A$99980,Produccion_UO!$H1439)*$J$1223</f>
        <v>0</v>
      </c>
      <c r="Y1439" s="21">
        <f>+SUMIFS(Resultados_Dic3!T$3:T$99980,Resultados_Dic3!$F$3:$F$99980,Produccion_UO!$K1439,Resultados_Dic3!$D$3:$D$99980,Produccion_UO!$L$1221,Resultados_Dic3!$E$3:$E$99980,Produccion_UO!$J1439,Resultados_Dic3!$A$3:$A$99980,Produccion_UO!$H1439)*$J$1223</f>
        <v>0</v>
      </c>
      <c r="Z1439" s="21">
        <f>+SUMIFS(Resultados_Dic3!U$3:U$99980,Resultados_Dic3!$F$3:$F$99980,Produccion_UO!$K1439,Resultados_Dic3!$D$3:$D$99980,Produccion_UO!$L$1221,Resultados_Dic3!$E$3:$E$99980,Produccion_UO!$J1439,Resultados_Dic3!$A$3:$A$99980,Produccion_UO!$H1439)*$J$1223</f>
        <v>0</v>
      </c>
      <c r="AA1439" s="21">
        <f>+SUMIFS(Resultados_Dic3!V$3:V$99980,Resultados_Dic3!$F$3:$F$99980,Produccion_UO!$K1439,Resultados_Dic3!$D$3:$D$99980,Produccion_UO!$L$1221,Resultados_Dic3!$E$3:$E$99980,Produccion_UO!$J1439,Resultados_Dic3!$A$3:$A$99980,Produccion_UO!$H1439)*$J$1223</f>
        <v>0</v>
      </c>
      <c r="AB1439" s="21">
        <f>+SUMIFS(Resultados_Dic3!W$3:W$99980,Resultados_Dic3!$F$3:$F$99980,Produccion_UO!$K1439,Resultados_Dic3!$D$3:$D$99980,Produccion_UO!$L$1221,Resultados_Dic3!$E$3:$E$99980,Produccion_UO!$J1439,Resultados_Dic3!$A$3:$A$99980,Produccion_UO!$H1439)*$J$1223</f>
        <v>0</v>
      </c>
      <c r="AC1439" s="21">
        <f>+SUMIFS(Resultados_Dic3!X$3:X$99980,Resultados_Dic3!$F$3:$F$99980,Produccion_UO!$K1439,Resultados_Dic3!$D$3:$D$99980,Produccion_UO!$L$1221,Resultados_Dic3!$E$3:$E$99980,Produccion_UO!$J1439,Resultados_Dic3!$A$3:$A$99980,Produccion_UO!$H1439)*$J$1223</f>
        <v>0</v>
      </c>
      <c r="AD1439" s="21">
        <f>+SUMIFS(Resultados_Dic3!Y$3:Y$99980,Resultados_Dic3!$F$3:$F$99980,Produccion_UO!$K1439,Resultados_Dic3!$D$3:$D$99980,Produccion_UO!$L$1221,Resultados_Dic3!$E$3:$E$99980,Produccion_UO!$J1439,Resultados_Dic3!$A$3:$A$99980,Produccion_UO!$H1439)*$J$1223</f>
        <v>0</v>
      </c>
      <c r="AE1439" s="21">
        <f>+SUMIFS(Resultados_Dic3!Z$3:Z$99980,Resultados_Dic3!$F$3:$F$99980,Produccion_UO!$K1439,Resultados_Dic3!$D$3:$D$99980,Produccion_UO!$L$1221,Resultados_Dic3!$E$3:$E$99980,Produccion_UO!$J1439,Resultados_Dic3!$A$3:$A$99980,Produccion_UO!$H1439)*$J$1223</f>
        <v>0</v>
      </c>
      <c r="AF1439" s="21">
        <f>+SUMIFS(Resultados_Dic3!AA$3:AA$99980,Resultados_Dic3!$F$3:$F$99980,Produccion_UO!$K1439,Resultados_Dic3!$D$3:$D$99980,Produccion_UO!$L$1221,Resultados_Dic3!$E$3:$E$99980,Produccion_UO!$J1439,Resultados_Dic3!$A$3:$A$99980,Produccion_UO!$H1439)*$J$1223</f>
        <v>0</v>
      </c>
      <c r="AG1439" s="21">
        <f>+SUMIFS(Resultados_Dic3!AB$3:AB$99980,Resultados_Dic3!$F$3:$F$99980,Produccion_UO!$K1439,Resultados_Dic3!$D$3:$D$99980,Produccion_UO!$L$1221,Resultados_Dic3!$E$3:$E$99980,Produccion_UO!$J1439,Resultados_Dic3!$A$3:$A$99980,Produccion_UO!$H1439)*$J$1223</f>
        <v>0</v>
      </c>
      <c r="AH1439" s="21">
        <f>+SUMIFS(Resultados_Dic3!AC$3:AC$99980,Resultados_Dic3!$F$3:$F$99980,Produccion_UO!$K1439,Resultados_Dic3!$D$3:$D$99980,Produccion_UO!$L$1221,Resultados_Dic3!$E$3:$E$99980,Produccion_UO!$J1439,Resultados_Dic3!$A$3:$A$99980,Produccion_UO!$H1439)*$J$1223</f>
        <v>0</v>
      </c>
      <c r="AI1439" s="21">
        <f>+SUMIFS(Resultados_Dic3!AD$3:AD$99980,Resultados_Dic3!$F$3:$F$99980,Produccion_UO!$K1439,Resultados_Dic3!$D$3:$D$99980,Produccion_UO!$L$1221,Resultados_Dic3!$E$3:$E$99980,Produccion_UO!$J1439,Resultados_Dic3!$A$3:$A$99980,Produccion_UO!$H1439)*$J$1223</f>
        <v>0</v>
      </c>
      <c r="AJ1439" s="21">
        <f>+SUMIFS(Resultados_Dic3!AE$3:AE$99980,Resultados_Dic3!$F$3:$F$99980,Produccion_UO!$K1439,Resultados_Dic3!$D$3:$D$99980,Produccion_UO!$L$1221,Resultados_Dic3!$E$3:$E$99980,Produccion_UO!$J1439,Resultados_Dic3!$A$3:$A$99980,Produccion_UO!$H1439)*$J$1223</f>
        <v>0</v>
      </c>
      <c r="AK1439" s="21">
        <f>+SUMIFS(Resultados_Dic3!AF$3:AF$99980,Resultados_Dic3!$F$3:$F$99980,Produccion_UO!$K1439,Resultados_Dic3!$D$3:$D$99980,Produccion_UO!$L$1221,Resultados_Dic3!$E$3:$E$99980,Produccion_UO!$J1439,Resultados_Dic3!$A$3:$A$99980,Produccion_UO!$H1439)*$J$1223</f>
        <v>0</v>
      </c>
      <c r="AL1439" s="21">
        <f>+SUMIFS(Resultados_Dic3!AG$3:AG$99980,Resultados_Dic3!$F$3:$F$99980,Produccion_UO!$K1439,Resultados_Dic3!$D$3:$D$99980,Produccion_UO!$L$1221,Resultados_Dic3!$E$3:$E$99980,Produccion_UO!$J1439,Resultados_Dic3!$A$3:$A$99980,Produccion_UO!$H1439)*$J$1223</f>
        <v>0</v>
      </c>
      <c r="AM1439" s="21">
        <f>+SUMIFS(Resultados_Dic3!AH$3:AH$99980,Resultados_Dic3!$F$3:$F$99980,Produccion_UO!$K1439,Resultados_Dic3!$D$3:$D$99980,Produccion_UO!$L$1221,Resultados_Dic3!$E$3:$E$99980,Produccion_UO!$J1439,Resultados_Dic3!$A$3:$A$99980,Produccion_UO!$H1439)*$J$1223</f>
        <v>0</v>
      </c>
      <c r="AN1439" s="21">
        <f>+SUMIFS(Resultados_Dic3!AI$3:AI$99980,Resultados_Dic3!$F$3:$F$99980,Produccion_UO!$K1439,Resultados_Dic3!$D$3:$D$99980,Produccion_UO!$L$1221,Resultados_Dic3!$E$3:$E$99980,Produccion_UO!$J1439,Resultados_Dic3!$A$3:$A$99980,Produccion_UO!$H1439)*$J$1223</f>
        <v>0</v>
      </c>
      <c r="AO1439" s="21">
        <f>+SUMIFS(Resultados_Dic3!AJ$3:AJ$99980,Resultados_Dic3!$F$3:$F$99980,Produccion_UO!$K1439,Resultados_Dic3!$D$3:$D$99980,Produccion_UO!$L$1221,Resultados_Dic3!$E$3:$E$99980,Produccion_UO!$J1439,Resultados_Dic3!$A$3:$A$99980,Produccion_UO!$H1439)*$J$1223</f>
        <v>0</v>
      </c>
      <c r="AP1439" s="21">
        <f>+SUMIFS(Resultados_Dic3!AK$3:AK$99980,Resultados_Dic3!$F$3:$F$99980,Produccion_UO!$K1439,Resultados_Dic3!$D$3:$D$99980,Produccion_UO!$L$1221,Resultados_Dic3!$E$3:$E$99980,Produccion_UO!$J1439,Resultados_Dic3!$A$3:$A$99980,Produccion_UO!$H1439)*$J$1223</f>
        <v>0</v>
      </c>
      <c r="AQ1439" s="21">
        <f>+SUMIFS(Resultados_Dic3!AL$3:AL$99980,Resultados_Dic3!$F$3:$F$99980,Produccion_UO!$K1439,Resultados_Dic3!$D$3:$D$99980,Produccion_UO!$L$1221,Resultados_Dic3!$E$3:$E$99980,Produccion_UO!$J1439,Resultados_Dic3!$A$3:$A$99980,Produccion_UO!$H1439)*$J$1223</f>
        <v>0</v>
      </c>
      <c r="AR1439" s="21">
        <f>+SUMIFS(Resultados_Dic3!AM$3:AM$99980,Resultados_Dic3!$F$3:$F$99980,Produccion_UO!$K1439,Resultados_Dic3!$D$3:$D$99980,Produccion_UO!$L$1221,Resultados_Dic3!$E$3:$E$99980,Produccion_UO!$J1439,Resultados_Dic3!$A$3:$A$99980,Produccion_UO!$H1439)*$J$1223</f>
        <v>0</v>
      </c>
    </row>
    <row r="1440" spans="6:44" x14ac:dyDescent="0.25">
      <c r="H1440" s="17" t="str">
        <f t="shared" si="1403"/>
        <v>DIC5</v>
      </c>
      <c r="I1440" s="24"/>
      <c r="J1440" s="24"/>
      <c r="K1440" s="342"/>
      <c r="L1440" s="343" t="s">
        <v>860</v>
      </c>
      <c r="M1440" s="344">
        <f>+M1435+M1434</f>
        <v>0.30481279549490703</v>
      </c>
      <c r="N1440" s="344">
        <f t="shared" ref="N1440:AR1440" si="1405">+N1435+N1434</f>
        <v>0.29926791274742404</v>
      </c>
      <c r="O1440" s="344">
        <f t="shared" si="1405"/>
        <v>0.299454699536018</v>
      </c>
      <c r="P1440" s="344">
        <f t="shared" si="1405"/>
        <v>0.29964148632461096</v>
      </c>
      <c r="Q1440" s="344">
        <f t="shared" si="1405"/>
        <v>0.29982827311320503</v>
      </c>
      <c r="R1440" s="344">
        <f t="shared" si="1405"/>
        <v>0.27698220259374501</v>
      </c>
      <c r="S1440" s="344">
        <f t="shared" si="1405"/>
        <v>0.25413613207428598</v>
      </c>
      <c r="T1440" s="344">
        <f t="shared" si="1405"/>
        <v>0.23533651656239402</v>
      </c>
      <c r="U1440" s="344">
        <f t="shared" si="1405"/>
        <v>0.21653690105050219</v>
      </c>
      <c r="V1440" s="344">
        <f t="shared" si="1405"/>
        <v>0.20095404277352608</v>
      </c>
      <c r="W1440" s="344">
        <f t="shared" si="1405"/>
        <v>0.18537118449654949</v>
      </c>
      <c r="X1440" s="344">
        <f t="shared" si="1405"/>
        <v>0.16978832621957299</v>
      </c>
      <c r="Y1440" s="344">
        <f t="shared" si="1405"/>
        <v>0.15885657544149723</v>
      </c>
      <c r="Z1440" s="344">
        <f t="shared" si="1405"/>
        <v>0.1479248246634213</v>
      </c>
      <c r="AA1440" s="344">
        <f t="shared" si="1405"/>
        <v>7.152700931263975E-2</v>
      </c>
      <c r="AB1440" s="344">
        <f t="shared" si="1405"/>
        <v>0</v>
      </c>
      <c r="AC1440" s="344">
        <f t="shared" si="1405"/>
        <v>0</v>
      </c>
      <c r="AD1440" s="344">
        <f t="shared" si="1405"/>
        <v>0</v>
      </c>
      <c r="AE1440" s="344">
        <f t="shared" si="1405"/>
        <v>0</v>
      </c>
      <c r="AF1440" s="344">
        <f t="shared" si="1405"/>
        <v>0</v>
      </c>
      <c r="AG1440" s="344">
        <f t="shared" si="1405"/>
        <v>0</v>
      </c>
      <c r="AH1440" s="344">
        <f t="shared" si="1405"/>
        <v>0</v>
      </c>
      <c r="AI1440" s="344">
        <f t="shared" si="1405"/>
        <v>0</v>
      </c>
      <c r="AJ1440" s="344">
        <f t="shared" si="1405"/>
        <v>0</v>
      </c>
      <c r="AK1440" s="344">
        <f t="shared" si="1405"/>
        <v>0</v>
      </c>
      <c r="AL1440" s="344">
        <f t="shared" si="1405"/>
        <v>0</v>
      </c>
      <c r="AM1440" s="344">
        <f t="shared" si="1405"/>
        <v>0</v>
      </c>
      <c r="AN1440" s="344">
        <f t="shared" si="1405"/>
        <v>0</v>
      </c>
      <c r="AO1440" s="344">
        <f t="shared" si="1405"/>
        <v>0</v>
      </c>
      <c r="AP1440" s="344">
        <f t="shared" si="1405"/>
        <v>0</v>
      </c>
      <c r="AQ1440" s="344">
        <f t="shared" si="1405"/>
        <v>0</v>
      </c>
      <c r="AR1440" s="344">
        <f t="shared" si="1405"/>
        <v>0</v>
      </c>
    </row>
    <row r="1441" spans="8:44" x14ac:dyDescent="0.25">
      <c r="H1441" s="17" t="str">
        <f t="shared" si="1403"/>
        <v>DIC5</v>
      </c>
      <c r="I1441" s="24"/>
      <c r="J1441" s="24"/>
      <c r="K1441" s="359"/>
      <c r="L1441" s="230" t="s">
        <v>835</v>
      </c>
      <c r="M1441" s="21">
        <f>+SUM(M1442:M1444)</f>
        <v>8.0173996489854606E-3</v>
      </c>
      <c r="N1441" s="21">
        <f t="shared" ref="N1441" si="1406">+SUM(N1442:N1444)</f>
        <v>8.0173996489854606E-3</v>
      </c>
      <c r="O1441" s="21">
        <f t="shared" ref="O1441" si="1407">+SUM(O1442:O1444)</f>
        <v>8.0173996489854606E-3</v>
      </c>
      <c r="P1441" s="21">
        <f t="shared" ref="P1441" si="1408">+SUM(P1442:P1444)</f>
        <v>8.0173996489854606E-3</v>
      </c>
      <c r="Q1441" s="21">
        <f t="shared" ref="Q1441" si="1409">+SUM(Q1442:Q1444)</f>
        <v>8.0173996489854606E-3</v>
      </c>
      <c r="R1441" s="21">
        <f t="shared" ref="R1441" si="1410">+SUM(R1442:R1444)</f>
        <v>8.0173996489854606E-3</v>
      </c>
      <c r="S1441" s="21">
        <f t="shared" ref="S1441" si="1411">+SUM(S1442:S1444)</f>
        <v>8.0173996489854606E-3</v>
      </c>
      <c r="T1441" s="21">
        <f t="shared" ref="T1441" si="1412">+SUM(T1442:T1444)</f>
        <v>8.0173996489854606E-3</v>
      </c>
      <c r="U1441" s="21">
        <f t="shared" ref="U1441" si="1413">+SUM(U1442:U1444)</f>
        <v>8.0173996489854606E-3</v>
      </c>
      <c r="V1441" s="21">
        <f t="shared" ref="V1441" si="1414">+SUM(V1442:V1444)</f>
        <v>8.0173996489854606E-3</v>
      </c>
      <c r="W1441" s="21">
        <f t="shared" ref="W1441" si="1415">+SUM(W1442:W1444)</f>
        <v>8.0173996489854606E-3</v>
      </c>
      <c r="X1441" s="21">
        <f t="shared" ref="X1441" si="1416">+SUM(X1442:X1444)</f>
        <v>8.0173996489854606E-3</v>
      </c>
      <c r="Y1441" s="21">
        <f t="shared" ref="Y1441" si="1417">+SUM(Y1442:Y1444)</f>
        <v>8.0173996489854606E-3</v>
      </c>
      <c r="Z1441" s="21">
        <f t="shared" ref="Z1441" si="1418">+SUM(Z1442:Z1444)</f>
        <v>8.0173996489854606E-3</v>
      </c>
      <c r="AA1441" s="21">
        <f t="shared" ref="AA1441" si="1419">+SUM(AA1442:AA1444)</f>
        <v>8.0173996489854606E-3</v>
      </c>
      <c r="AB1441" s="21">
        <f t="shared" ref="AB1441" si="1420">+SUM(AB1442:AB1444)</f>
        <v>0</v>
      </c>
      <c r="AC1441" s="21">
        <f t="shared" ref="AC1441" si="1421">+SUM(AC1442:AC1444)</f>
        <v>0</v>
      </c>
      <c r="AD1441" s="21">
        <f t="shared" ref="AD1441" si="1422">+SUM(AD1442:AD1444)</f>
        <v>0</v>
      </c>
      <c r="AE1441" s="21">
        <f t="shared" ref="AE1441" si="1423">+SUM(AE1442:AE1444)</f>
        <v>0</v>
      </c>
      <c r="AF1441" s="21">
        <f t="shared" ref="AF1441" si="1424">+SUM(AF1442:AF1444)</f>
        <v>0</v>
      </c>
      <c r="AG1441" s="21">
        <f t="shared" ref="AG1441" si="1425">+SUM(AG1442:AG1444)</f>
        <v>0</v>
      </c>
      <c r="AH1441" s="21">
        <f t="shared" ref="AH1441" si="1426">+SUM(AH1442:AH1444)</f>
        <v>0</v>
      </c>
      <c r="AI1441" s="21">
        <f t="shared" ref="AI1441" si="1427">+SUM(AI1442:AI1444)</f>
        <v>0</v>
      </c>
      <c r="AJ1441" s="21">
        <f t="shared" ref="AJ1441" si="1428">+SUM(AJ1442:AJ1444)</f>
        <v>0</v>
      </c>
      <c r="AK1441" s="21">
        <f t="shared" ref="AK1441" si="1429">+SUM(AK1442:AK1444)</f>
        <v>0</v>
      </c>
      <c r="AL1441" s="21">
        <f t="shared" ref="AL1441" si="1430">+SUM(AL1442:AL1444)</f>
        <v>0</v>
      </c>
      <c r="AM1441" s="21">
        <f t="shared" ref="AM1441" si="1431">+SUM(AM1442:AM1444)</f>
        <v>0</v>
      </c>
      <c r="AN1441" s="21">
        <f t="shared" ref="AN1441" si="1432">+SUM(AN1442:AN1444)</f>
        <v>0</v>
      </c>
      <c r="AO1441" s="21">
        <f t="shared" ref="AO1441" si="1433">+SUM(AO1442:AO1444)</f>
        <v>0</v>
      </c>
      <c r="AP1441" s="21">
        <f t="shared" ref="AP1441" si="1434">+SUM(AP1442:AP1444)</f>
        <v>0</v>
      </c>
      <c r="AQ1441" s="21">
        <f t="shared" ref="AQ1441" si="1435">+SUM(AQ1442:AQ1444)</f>
        <v>0</v>
      </c>
      <c r="AR1441" s="21">
        <f t="shared" ref="AR1441" si="1436">+SUM(AR1442:AR1444)</f>
        <v>0</v>
      </c>
    </row>
    <row r="1442" spans="8:44" x14ac:dyDescent="0.25">
      <c r="H1442" s="17" t="str">
        <f t="shared" si="1403"/>
        <v>DIC5</v>
      </c>
      <c r="I1442" s="24"/>
      <c r="J1442" s="24" t="s">
        <v>77</v>
      </c>
      <c r="K1442" s="359" t="s">
        <v>214</v>
      </c>
      <c r="L1442" s="316" t="s">
        <v>750</v>
      </c>
      <c r="M1442" s="21">
        <f>+SUMIFS(Resultados_Dic3!H$3:H$99980,Resultados_Dic3!$F$3:$F$99980,Produccion_UO!$K1442,Resultados_Dic3!$D$3:$D$99980,Produccion_UO!$K$1485,Resultados_Dic3!$E$3:$E$99980,Produccion_UO!$J1442,Resultados_Dic3!$A$3:$A$99980,Produccion_UO!$H1442)*$J$1223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N1442" s="21">
        <f>+SUMIFS(Resultados_Dic3!I$3:I$99980,Resultados_Dic3!$F$3:$F$99980,Produccion_UO!$K1442,Resultados_Dic3!$D$3:$D$99980,Produccion_UO!$K$1485,Resultados_Dic3!$E$3:$E$99980,Produccion_UO!$J1442,Resultados_Dic3!$A$3:$A$99980,Produccion_UO!$H1442)*$J$1223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O1442" s="21">
        <f>+SUMIFS(Resultados_Dic3!J$3:J$99980,Resultados_Dic3!$F$3:$F$99980,Produccion_UO!$K1442,Resultados_Dic3!$D$3:$D$99980,Produccion_UO!$K$1485,Resultados_Dic3!$E$3:$E$99980,Produccion_UO!$J1442,Resultados_Dic3!$A$3:$A$99980,Produccion_UO!$H1442)*$J$1223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P1442" s="21">
        <f>+SUMIFS(Resultados_Dic3!K$3:K$99980,Resultados_Dic3!$F$3:$F$99980,Produccion_UO!$K1442,Resultados_Dic3!$D$3:$D$99980,Produccion_UO!$K$1485,Resultados_Dic3!$E$3:$E$99980,Produccion_UO!$J1442,Resultados_Dic3!$A$3:$A$99980,Produccion_UO!$H1442)*$J$1223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Q1442" s="21">
        <f>+SUMIFS(Resultados_Dic3!L$3:L$99980,Resultados_Dic3!$F$3:$F$99980,Produccion_UO!$K1442,Resultados_Dic3!$D$3:$D$99980,Produccion_UO!$K$1485,Resultados_Dic3!$E$3:$E$99980,Produccion_UO!$J1442,Resultados_Dic3!$A$3:$A$99980,Produccion_UO!$H1442)*$J$1223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R1442" s="21">
        <f>+SUMIFS(Resultados_Dic3!M$3:M$99980,Resultados_Dic3!$F$3:$F$99980,Produccion_UO!$K1442,Resultados_Dic3!$D$3:$D$99980,Produccion_UO!$K$1485,Resultados_Dic3!$E$3:$E$99980,Produccion_UO!$J1442,Resultados_Dic3!$A$3:$A$99980,Produccion_UO!$H1442)*$J$1223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S1442" s="21">
        <f>+SUMIFS(Resultados_Dic3!N$3:N$99980,Resultados_Dic3!$F$3:$F$99980,Produccion_UO!$K1442,Resultados_Dic3!$D$3:$D$99980,Produccion_UO!$K$1485,Resultados_Dic3!$E$3:$E$99980,Produccion_UO!$J1442,Resultados_Dic3!$A$3:$A$99980,Produccion_UO!$H1442)*$J$1223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T1442" s="21">
        <f>+SUMIFS(Resultados_Dic3!O$3:O$99980,Resultados_Dic3!$F$3:$F$99980,Produccion_UO!$K1442,Resultados_Dic3!$D$3:$D$99980,Produccion_UO!$K$1485,Resultados_Dic3!$E$3:$E$99980,Produccion_UO!$J1442,Resultados_Dic3!$A$3:$A$99980,Produccion_UO!$H1442)*$J$1223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U1442" s="21">
        <f>+SUMIFS(Resultados_Dic3!P$3:P$99980,Resultados_Dic3!$F$3:$F$99980,Produccion_UO!$K1442,Resultados_Dic3!$D$3:$D$99980,Produccion_UO!$K$1485,Resultados_Dic3!$E$3:$E$99980,Produccion_UO!$J1442,Resultados_Dic3!$A$3:$A$99980,Produccion_UO!$H1442)*$J$1223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V1442" s="21">
        <f>+SUMIFS(Resultados_Dic3!Q$3:Q$99980,Resultados_Dic3!$F$3:$F$99980,Produccion_UO!$K1442,Resultados_Dic3!$D$3:$D$99980,Produccion_UO!$K$1485,Resultados_Dic3!$E$3:$E$99980,Produccion_UO!$J1442,Resultados_Dic3!$A$3:$A$99980,Produccion_UO!$H1442)*$J$1223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W1442" s="21">
        <f>+SUMIFS(Resultados_Dic3!R$3:R$99980,Resultados_Dic3!$F$3:$F$99980,Produccion_UO!$K1442,Resultados_Dic3!$D$3:$D$99980,Produccion_UO!$K$1485,Resultados_Dic3!$E$3:$E$99980,Produccion_UO!$J1442,Resultados_Dic3!$A$3:$A$99980,Produccion_UO!$H1442)*$J$1223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X1442" s="21">
        <f>+SUMIFS(Resultados_Dic3!S$3:S$99980,Resultados_Dic3!$F$3:$F$99980,Produccion_UO!$K1442,Resultados_Dic3!$D$3:$D$99980,Produccion_UO!$K$1485,Resultados_Dic3!$E$3:$E$99980,Produccion_UO!$J1442,Resultados_Dic3!$A$3:$A$99980,Produccion_UO!$H1442)*$J$1223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Y1442" s="21">
        <f>+SUMIFS(Resultados_Dic3!T$3:T$99980,Resultados_Dic3!$F$3:$F$99980,Produccion_UO!$K1442,Resultados_Dic3!$D$3:$D$99980,Produccion_UO!$K$1485,Resultados_Dic3!$E$3:$E$99980,Produccion_UO!$J1442,Resultados_Dic3!$A$3:$A$99980,Produccion_UO!$H1442)*$J$1223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Z1442" s="21">
        <f>+SUMIFS(Resultados_Dic3!U$3:U$99980,Resultados_Dic3!$F$3:$F$99980,Produccion_UO!$K1442,Resultados_Dic3!$D$3:$D$99980,Produccion_UO!$K$1485,Resultados_Dic3!$E$3:$E$99980,Produccion_UO!$J1442,Resultados_Dic3!$A$3:$A$99980,Produccion_UO!$H1442)*$J$1223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AA1442" s="21">
        <f>+SUMIFS(Resultados_Dic3!V$3:V$99980,Resultados_Dic3!$F$3:$F$99980,Produccion_UO!$K1442,Resultados_Dic3!$D$3:$D$99980,Produccion_UO!$K$1485,Resultados_Dic3!$E$3:$E$99980,Produccion_UO!$J1442,Resultados_Dic3!$A$3:$A$99980,Produccion_UO!$H1442)*$J$1223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AB1442" s="21">
        <f>+SUMIFS(Resultados_Dic3!W$3:W$99980,Resultados_Dic3!$F$3:$F$99980,Produccion_UO!$K1442,Resultados_Dic3!$D$3:$D$99980,Produccion_UO!$K$1485,Resultados_Dic3!$E$3:$E$99980,Produccion_UO!$J1442,Resultados_Dic3!$A$3:$A$99980,Produccion_UO!$H1442)*$J$1223</f>
        <v>0</v>
      </c>
      <c r="AC1442" s="21">
        <f>+SUMIFS(Resultados_Dic3!X$3:X$99980,Resultados_Dic3!$F$3:$F$99980,Produccion_UO!$K1442,Resultados_Dic3!$D$3:$D$99980,Produccion_UO!$K$1485,Resultados_Dic3!$E$3:$E$99980,Produccion_UO!$J1442,Resultados_Dic3!$A$3:$A$99980,Produccion_UO!$H1442)*$J$1223</f>
        <v>0</v>
      </c>
      <c r="AD1442" s="21">
        <f>+SUMIFS(Resultados_Dic3!Y$3:Y$99980,Resultados_Dic3!$F$3:$F$99980,Produccion_UO!$K1442,Resultados_Dic3!$D$3:$D$99980,Produccion_UO!$K$1485,Resultados_Dic3!$E$3:$E$99980,Produccion_UO!$J1442,Resultados_Dic3!$A$3:$A$99980,Produccion_UO!$H1442)*$J$1223</f>
        <v>0</v>
      </c>
      <c r="AE1442" s="21">
        <f>+SUMIFS(Resultados_Dic3!Z$3:Z$99980,Resultados_Dic3!$F$3:$F$99980,Produccion_UO!$K1442,Resultados_Dic3!$D$3:$D$99980,Produccion_UO!$K$1485,Resultados_Dic3!$E$3:$E$99980,Produccion_UO!$J1442,Resultados_Dic3!$A$3:$A$99980,Produccion_UO!$H1442)*$J$1223</f>
        <v>0</v>
      </c>
      <c r="AF1442" s="21">
        <f>+SUMIFS(Resultados_Dic3!AA$3:AA$99980,Resultados_Dic3!$F$3:$F$99980,Produccion_UO!$K1442,Resultados_Dic3!$D$3:$D$99980,Produccion_UO!$K$1485,Resultados_Dic3!$E$3:$E$99980,Produccion_UO!$J1442,Resultados_Dic3!$A$3:$A$99980,Produccion_UO!$H1442)*$J$1223</f>
        <v>0</v>
      </c>
      <c r="AG1442" s="21">
        <f>+SUMIFS(Resultados_Dic3!AB$3:AB$99980,Resultados_Dic3!$F$3:$F$99980,Produccion_UO!$K1442,Resultados_Dic3!$D$3:$D$99980,Produccion_UO!$K$1485,Resultados_Dic3!$E$3:$E$99980,Produccion_UO!$J1442,Resultados_Dic3!$A$3:$A$99980,Produccion_UO!$H1442)*$J$1223</f>
        <v>0</v>
      </c>
      <c r="AH1442" s="21">
        <f>+SUMIFS(Resultados_Dic3!AC$3:AC$99980,Resultados_Dic3!$F$3:$F$99980,Produccion_UO!$K1442,Resultados_Dic3!$D$3:$D$99980,Produccion_UO!$K$1485,Resultados_Dic3!$E$3:$E$99980,Produccion_UO!$J1442,Resultados_Dic3!$A$3:$A$99980,Produccion_UO!$H1442)*$J$1223</f>
        <v>0</v>
      </c>
      <c r="AI1442" s="21">
        <f>+SUMIFS(Resultados_Dic3!AD$3:AD$99980,Resultados_Dic3!$F$3:$F$99980,Produccion_UO!$K1442,Resultados_Dic3!$D$3:$D$99980,Produccion_UO!$K$1485,Resultados_Dic3!$E$3:$E$99980,Produccion_UO!$J1442,Resultados_Dic3!$A$3:$A$99980,Produccion_UO!$H1442)*$J$1223</f>
        <v>0</v>
      </c>
      <c r="AJ1442" s="21">
        <f>+SUMIFS(Resultados_Dic3!AE$3:AE$99980,Resultados_Dic3!$F$3:$F$99980,Produccion_UO!$K1442,Resultados_Dic3!$D$3:$D$99980,Produccion_UO!$K$1485,Resultados_Dic3!$E$3:$E$99980,Produccion_UO!$J1442,Resultados_Dic3!$A$3:$A$99980,Produccion_UO!$H1442)*$J$1223</f>
        <v>0</v>
      </c>
      <c r="AK1442" s="21">
        <f>+SUMIFS(Resultados_Dic3!AF$3:AF$99980,Resultados_Dic3!$F$3:$F$99980,Produccion_UO!$K1442,Resultados_Dic3!$D$3:$D$99980,Produccion_UO!$K$1485,Resultados_Dic3!$E$3:$E$99980,Produccion_UO!$J1442,Resultados_Dic3!$A$3:$A$99980,Produccion_UO!$H1442)*$J$1223</f>
        <v>0</v>
      </c>
      <c r="AL1442" s="21">
        <f>+SUMIFS(Resultados_Dic3!AG$3:AG$99980,Resultados_Dic3!$F$3:$F$99980,Produccion_UO!$K1442,Resultados_Dic3!$D$3:$D$99980,Produccion_UO!$K$1485,Resultados_Dic3!$E$3:$E$99980,Produccion_UO!$J1442,Resultados_Dic3!$A$3:$A$99980,Produccion_UO!$H1442)*$J$1223</f>
        <v>0</v>
      </c>
      <c r="AM1442" s="21">
        <f>+SUMIFS(Resultados_Dic3!AH$3:AH$99980,Resultados_Dic3!$F$3:$F$99980,Produccion_UO!$K1442,Resultados_Dic3!$D$3:$D$99980,Produccion_UO!$K$1485,Resultados_Dic3!$E$3:$E$99980,Produccion_UO!$J1442,Resultados_Dic3!$A$3:$A$99980,Produccion_UO!$H1442)*$J$1223</f>
        <v>0</v>
      </c>
      <c r="AN1442" s="21">
        <f>+SUMIFS(Resultados_Dic3!AI$3:AI$99980,Resultados_Dic3!$F$3:$F$99980,Produccion_UO!$K1442,Resultados_Dic3!$D$3:$D$99980,Produccion_UO!$K$1485,Resultados_Dic3!$E$3:$E$99980,Produccion_UO!$J1442,Resultados_Dic3!$A$3:$A$99980,Produccion_UO!$H1442)*$J$1223</f>
        <v>0</v>
      </c>
      <c r="AO1442" s="21">
        <f>+SUMIFS(Resultados_Dic3!AJ$3:AJ$99980,Resultados_Dic3!$F$3:$F$99980,Produccion_UO!$K1442,Resultados_Dic3!$D$3:$D$99980,Produccion_UO!$K$1485,Resultados_Dic3!$E$3:$E$99980,Produccion_UO!$J1442,Resultados_Dic3!$A$3:$A$99980,Produccion_UO!$H1442)*$J$1223</f>
        <v>0</v>
      </c>
      <c r="AP1442" s="21">
        <f>+SUMIFS(Resultados_Dic3!AK$3:AK$99980,Resultados_Dic3!$F$3:$F$99980,Produccion_UO!$K1442,Resultados_Dic3!$D$3:$D$99980,Produccion_UO!$K$1485,Resultados_Dic3!$E$3:$E$99980,Produccion_UO!$J1442,Resultados_Dic3!$A$3:$A$99980,Produccion_UO!$H1442)*$J$1223</f>
        <v>0</v>
      </c>
      <c r="AQ1442" s="21">
        <f>+SUMIFS(Resultados_Dic3!AL$3:AL$99980,Resultados_Dic3!$F$3:$F$99980,Produccion_UO!$K1442,Resultados_Dic3!$D$3:$D$99980,Produccion_UO!$K$1485,Resultados_Dic3!$E$3:$E$99980,Produccion_UO!$J1442,Resultados_Dic3!$A$3:$A$99980,Produccion_UO!$H1442)*$J$1223</f>
        <v>0</v>
      </c>
      <c r="AR1442" s="21">
        <f>+SUMIFS(Resultados_Dic3!AM$3:AM$99980,Resultados_Dic3!$F$3:$F$99980,Produccion_UO!$K1442,Resultados_Dic3!$D$3:$D$99980,Produccion_UO!$K$1485,Resultados_Dic3!$E$3:$E$99980,Produccion_UO!$J1442,Resultados_Dic3!$A$3:$A$99980,Produccion_UO!$H1442)*$J$1223</f>
        <v>0</v>
      </c>
    </row>
    <row r="1443" spans="8:44" x14ac:dyDescent="0.25">
      <c r="H1443" s="17" t="str">
        <f t="shared" si="1403"/>
        <v>DIC5</v>
      </c>
      <c r="I1443" s="24"/>
      <c r="J1443" s="24" t="s">
        <v>77</v>
      </c>
      <c r="K1443" s="359" t="s">
        <v>482</v>
      </c>
      <c r="L1443" s="316" t="s">
        <v>746</v>
      </c>
      <c r="M1443" s="21">
        <f>+SUMIFS(Resultados_Dic3!H$3:H$99980,Resultados_Dic3!$F$3:$F$99980,Produccion_UO!$K1443,Resultados_Dic3!$D$3:$D$99980,Produccion_UO!$K$1485,Resultados_Dic3!$E$3:$E$99980,Produccion_UO!$J1443,Resultados_Dic3!$A$3:$A$99980,Produccion_UO!$H1443)*$J$1223</f>
        <v>0</v>
      </c>
      <c r="N1443" s="21">
        <f>+SUMIFS(Resultados_Dic3!I$3:I$99980,Resultados_Dic3!$F$3:$F$99980,Produccion_UO!$K1443,Resultados_Dic3!$D$3:$D$99980,Produccion_UO!$K$1485,Resultados_Dic3!$E$3:$E$99980,Produccion_UO!$J1443,Resultados_Dic3!$A$3:$A$99980,Produccion_UO!$H1443)*$J$1223</f>
        <v>0</v>
      </c>
      <c r="O1443" s="21">
        <f>+SUMIFS(Resultados_Dic3!J$3:J$99980,Resultados_Dic3!$F$3:$F$99980,Produccion_UO!$K1443,Resultados_Dic3!$D$3:$D$99980,Produccion_UO!$K$1485,Resultados_Dic3!$E$3:$E$99980,Produccion_UO!$J1443,Resultados_Dic3!$A$3:$A$99980,Produccion_UO!$H1443)*$J$1223</f>
        <v>0</v>
      </c>
      <c r="P1443" s="21">
        <f>+SUMIFS(Resultados_Dic3!K$3:K$99980,Resultados_Dic3!$F$3:$F$99980,Produccion_UO!$K1443,Resultados_Dic3!$D$3:$D$99980,Produccion_UO!$K$1485,Resultados_Dic3!$E$3:$E$99980,Produccion_UO!$J1443,Resultados_Dic3!$A$3:$A$99980,Produccion_UO!$H1443)*$J$1223</f>
        <v>0</v>
      </c>
      <c r="Q1443" s="21">
        <f>+SUMIFS(Resultados_Dic3!L$3:L$99980,Resultados_Dic3!$F$3:$F$99980,Produccion_UO!$K1443,Resultados_Dic3!$D$3:$D$99980,Produccion_UO!$K$1485,Resultados_Dic3!$E$3:$E$99980,Produccion_UO!$J1443,Resultados_Dic3!$A$3:$A$99980,Produccion_UO!$H1443)*$J$1223</f>
        <v>0</v>
      </c>
      <c r="R1443" s="21">
        <f>+SUMIFS(Resultados_Dic3!M$3:M$99980,Resultados_Dic3!$F$3:$F$99980,Produccion_UO!$K1443,Resultados_Dic3!$D$3:$D$99980,Produccion_UO!$K$1485,Resultados_Dic3!$E$3:$E$99980,Produccion_UO!$J1443,Resultados_Dic3!$A$3:$A$99980,Produccion_UO!$H1443)*$J$1223</f>
        <v>0</v>
      </c>
      <c r="S1443" s="21">
        <f>+SUMIFS(Resultados_Dic3!N$3:N$99980,Resultados_Dic3!$F$3:$F$99980,Produccion_UO!$K1443,Resultados_Dic3!$D$3:$D$99980,Produccion_UO!$K$1485,Resultados_Dic3!$E$3:$E$99980,Produccion_UO!$J1443,Resultados_Dic3!$A$3:$A$99980,Produccion_UO!$H1443)*$J$1223</f>
        <v>0</v>
      </c>
      <c r="T1443" s="21">
        <f>+SUMIFS(Resultados_Dic3!O$3:O$99980,Resultados_Dic3!$F$3:$F$99980,Produccion_UO!$K1443,Resultados_Dic3!$D$3:$D$99980,Produccion_UO!$K$1485,Resultados_Dic3!$E$3:$E$99980,Produccion_UO!$J1443,Resultados_Dic3!$A$3:$A$99980,Produccion_UO!$H1443)*$J$1223</f>
        <v>0</v>
      </c>
      <c r="U1443" s="21">
        <f>+SUMIFS(Resultados_Dic3!P$3:P$99980,Resultados_Dic3!$F$3:$F$99980,Produccion_UO!$K1443,Resultados_Dic3!$D$3:$D$99980,Produccion_UO!$K$1485,Resultados_Dic3!$E$3:$E$99980,Produccion_UO!$J1443,Resultados_Dic3!$A$3:$A$99980,Produccion_UO!$H1443)*$J$1223</f>
        <v>0</v>
      </c>
      <c r="V1443" s="21">
        <f>+SUMIFS(Resultados_Dic3!Q$3:Q$99980,Resultados_Dic3!$F$3:$F$99980,Produccion_UO!$K1443,Resultados_Dic3!$D$3:$D$99980,Produccion_UO!$K$1485,Resultados_Dic3!$E$3:$E$99980,Produccion_UO!$J1443,Resultados_Dic3!$A$3:$A$99980,Produccion_UO!$H1443)*$J$1223</f>
        <v>0</v>
      </c>
      <c r="W1443" s="21">
        <f>+SUMIFS(Resultados_Dic3!R$3:R$99980,Resultados_Dic3!$F$3:$F$99980,Produccion_UO!$K1443,Resultados_Dic3!$D$3:$D$99980,Produccion_UO!$K$1485,Resultados_Dic3!$E$3:$E$99980,Produccion_UO!$J1443,Resultados_Dic3!$A$3:$A$99980,Produccion_UO!$H1443)*$J$1223</f>
        <v>0</v>
      </c>
      <c r="X1443" s="21">
        <f>+SUMIFS(Resultados_Dic3!S$3:S$99980,Resultados_Dic3!$F$3:$F$99980,Produccion_UO!$K1443,Resultados_Dic3!$D$3:$D$99980,Produccion_UO!$K$1485,Resultados_Dic3!$E$3:$E$99980,Produccion_UO!$J1443,Resultados_Dic3!$A$3:$A$99980,Produccion_UO!$H1443)*$J$1223</f>
        <v>0</v>
      </c>
      <c r="Y1443" s="21">
        <f>+SUMIFS(Resultados_Dic3!T$3:T$99980,Resultados_Dic3!$F$3:$F$99980,Produccion_UO!$K1443,Resultados_Dic3!$D$3:$D$99980,Produccion_UO!$K$1485,Resultados_Dic3!$E$3:$E$99980,Produccion_UO!$J1443,Resultados_Dic3!$A$3:$A$99980,Produccion_UO!$H1443)*$J$1223</f>
        <v>0</v>
      </c>
      <c r="Z1443" s="21">
        <f>+SUMIFS(Resultados_Dic3!U$3:U$99980,Resultados_Dic3!$F$3:$F$99980,Produccion_UO!$K1443,Resultados_Dic3!$D$3:$D$99980,Produccion_UO!$K$1485,Resultados_Dic3!$E$3:$E$99980,Produccion_UO!$J1443,Resultados_Dic3!$A$3:$A$99980,Produccion_UO!$H1443)*$J$1223</f>
        <v>0</v>
      </c>
      <c r="AA1443" s="21">
        <f>+SUMIFS(Resultados_Dic3!V$3:V$99980,Resultados_Dic3!$F$3:$F$99980,Produccion_UO!$K1443,Resultados_Dic3!$D$3:$D$99980,Produccion_UO!$K$1485,Resultados_Dic3!$E$3:$E$99980,Produccion_UO!$J1443,Resultados_Dic3!$A$3:$A$99980,Produccion_UO!$H1443)*$J$1223</f>
        <v>0</v>
      </c>
      <c r="AB1443" s="21">
        <f>+SUMIFS(Resultados_Dic3!W$3:W$99980,Resultados_Dic3!$F$3:$F$99980,Produccion_UO!$K1443,Resultados_Dic3!$D$3:$D$99980,Produccion_UO!$K$1485,Resultados_Dic3!$E$3:$E$99980,Produccion_UO!$J1443,Resultados_Dic3!$A$3:$A$99980,Produccion_UO!$H1443)*$J$1223</f>
        <v>0</v>
      </c>
      <c r="AC1443" s="21">
        <f>+SUMIFS(Resultados_Dic3!X$3:X$99980,Resultados_Dic3!$F$3:$F$99980,Produccion_UO!$K1443,Resultados_Dic3!$D$3:$D$99980,Produccion_UO!$K$1485,Resultados_Dic3!$E$3:$E$99980,Produccion_UO!$J1443,Resultados_Dic3!$A$3:$A$99980,Produccion_UO!$H1443)*$J$1223</f>
        <v>0</v>
      </c>
      <c r="AD1443" s="21">
        <f>+SUMIFS(Resultados_Dic3!Y$3:Y$99980,Resultados_Dic3!$F$3:$F$99980,Produccion_UO!$K1443,Resultados_Dic3!$D$3:$D$99980,Produccion_UO!$K$1485,Resultados_Dic3!$E$3:$E$99980,Produccion_UO!$J1443,Resultados_Dic3!$A$3:$A$99980,Produccion_UO!$H1443)*$J$1223</f>
        <v>0</v>
      </c>
      <c r="AE1443" s="21">
        <f>+SUMIFS(Resultados_Dic3!Z$3:Z$99980,Resultados_Dic3!$F$3:$F$99980,Produccion_UO!$K1443,Resultados_Dic3!$D$3:$D$99980,Produccion_UO!$K$1485,Resultados_Dic3!$E$3:$E$99980,Produccion_UO!$J1443,Resultados_Dic3!$A$3:$A$99980,Produccion_UO!$H1443)*$J$1223</f>
        <v>0</v>
      </c>
      <c r="AF1443" s="21">
        <f>+SUMIFS(Resultados_Dic3!AA$3:AA$99980,Resultados_Dic3!$F$3:$F$99980,Produccion_UO!$K1443,Resultados_Dic3!$D$3:$D$99980,Produccion_UO!$K$1485,Resultados_Dic3!$E$3:$E$99980,Produccion_UO!$J1443,Resultados_Dic3!$A$3:$A$99980,Produccion_UO!$H1443)*$J$1223</f>
        <v>0</v>
      </c>
      <c r="AG1443" s="21">
        <f>+SUMIFS(Resultados_Dic3!AB$3:AB$99980,Resultados_Dic3!$F$3:$F$99980,Produccion_UO!$K1443,Resultados_Dic3!$D$3:$D$99980,Produccion_UO!$K$1485,Resultados_Dic3!$E$3:$E$99980,Produccion_UO!$J1443,Resultados_Dic3!$A$3:$A$99980,Produccion_UO!$H1443)*$J$1223</f>
        <v>0</v>
      </c>
      <c r="AH1443" s="21">
        <f>+SUMIFS(Resultados_Dic3!AC$3:AC$99980,Resultados_Dic3!$F$3:$F$99980,Produccion_UO!$K1443,Resultados_Dic3!$D$3:$D$99980,Produccion_UO!$K$1485,Resultados_Dic3!$E$3:$E$99980,Produccion_UO!$J1443,Resultados_Dic3!$A$3:$A$99980,Produccion_UO!$H1443)*$J$1223</f>
        <v>0</v>
      </c>
      <c r="AI1443" s="21">
        <f>+SUMIFS(Resultados_Dic3!AD$3:AD$99980,Resultados_Dic3!$F$3:$F$99980,Produccion_UO!$K1443,Resultados_Dic3!$D$3:$D$99980,Produccion_UO!$K$1485,Resultados_Dic3!$E$3:$E$99980,Produccion_UO!$J1443,Resultados_Dic3!$A$3:$A$99980,Produccion_UO!$H1443)*$J$1223</f>
        <v>0</v>
      </c>
      <c r="AJ1443" s="21">
        <f>+SUMIFS(Resultados_Dic3!AE$3:AE$99980,Resultados_Dic3!$F$3:$F$99980,Produccion_UO!$K1443,Resultados_Dic3!$D$3:$D$99980,Produccion_UO!$K$1485,Resultados_Dic3!$E$3:$E$99980,Produccion_UO!$J1443,Resultados_Dic3!$A$3:$A$99980,Produccion_UO!$H1443)*$J$1223</f>
        <v>0</v>
      </c>
      <c r="AK1443" s="21">
        <f>+SUMIFS(Resultados_Dic3!AF$3:AF$99980,Resultados_Dic3!$F$3:$F$99980,Produccion_UO!$K1443,Resultados_Dic3!$D$3:$D$99980,Produccion_UO!$K$1485,Resultados_Dic3!$E$3:$E$99980,Produccion_UO!$J1443,Resultados_Dic3!$A$3:$A$99980,Produccion_UO!$H1443)*$J$1223</f>
        <v>0</v>
      </c>
      <c r="AL1443" s="21">
        <f>+SUMIFS(Resultados_Dic3!AG$3:AG$99980,Resultados_Dic3!$F$3:$F$99980,Produccion_UO!$K1443,Resultados_Dic3!$D$3:$D$99980,Produccion_UO!$K$1485,Resultados_Dic3!$E$3:$E$99980,Produccion_UO!$J1443,Resultados_Dic3!$A$3:$A$99980,Produccion_UO!$H1443)*$J$1223</f>
        <v>0</v>
      </c>
      <c r="AM1443" s="21">
        <f>+SUMIFS(Resultados_Dic3!AH$3:AH$99980,Resultados_Dic3!$F$3:$F$99980,Produccion_UO!$K1443,Resultados_Dic3!$D$3:$D$99980,Produccion_UO!$K$1485,Resultados_Dic3!$E$3:$E$99980,Produccion_UO!$J1443,Resultados_Dic3!$A$3:$A$99980,Produccion_UO!$H1443)*$J$1223</f>
        <v>0</v>
      </c>
      <c r="AN1443" s="21">
        <f>+SUMIFS(Resultados_Dic3!AI$3:AI$99980,Resultados_Dic3!$F$3:$F$99980,Produccion_UO!$K1443,Resultados_Dic3!$D$3:$D$99980,Produccion_UO!$K$1485,Resultados_Dic3!$E$3:$E$99980,Produccion_UO!$J1443,Resultados_Dic3!$A$3:$A$99980,Produccion_UO!$H1443)*$J$1223</f>
        <v>0</v>
      </c>
      <c r="AO1443" s="21">
        <f>+SUMIFS(Resultados_Dic3!AJ$3:AJ$99980,Resultados_Dic3!$F$3:$F$99980,Produccion_UO!$K1443,Resultados_Dic3!$D$3:$D$99980,Produccion_UO!$K$1485,Resultados_Dic3!$E$3:$E$99980,Produccion_UO!$J1443,Resultados_Dic3!$A$3:$A$99980,Produccion_UO!$H1443)*$J$1223</f>
        <v>0</v>
      </c>
      <c r="AP1443" s="21">
        <f>+SUMIFS(Resultados_Dic3!AK$3:AK$99980,Resultados_Dic3!$F$3:$F$99980,Produccion_UO!$K1443,Resultados_Dic3!$D$3:$D$99980,Produccion_UO!$K$1485,Resultados_Dic3!$E$3:$E$99980,Produccion_UO!$J1443,Resultados_Dic3!$A$3:$A$99980,Produccion_UO!$H1443)*$J$1223</f>
        <v>0</v>
      </c>
      <c r="AQ1443" s="21">
        <f>+SUMIFS(Resultados_Dic3!AL$3:AL$99980,Resultados_Dic3!$F$3:$F$99980,Produccion_UO!$K1443,Resultados_Dic3!$D$3:$D$99980,Produccion_UO!$K$1485,Resultados_Dic3!$E$3:$E$99980,Produccion_UO!$J1443,Resultados_Dic3!$A$3:$A$99980,Produccion_UO!$H1443)*$J$1223</f>
        <v>0</v>
      </c>
      <c r="AR1443" s="21">
        <f>+SUMIFS(Resultados_Dic3!AM$3:AM$99980,Resultados_Dic3!$F$3:$F$99980,Produccion_UO!$K1443,Resultados_Dic3!$D$3:$D$99980,Produccion_UO!$K$1485,Resultados_Dic3!$E$3:$E$99980,Produccion_UO!$J1443,Resultados_Dic3!$A$3:$A$99980,Produccion_UO!$H1443)*$J$1223</f>
        <v>0</v>
      </c>
    </row>
    <row r="1444" spans="8:44" x14ac:dyDescent="0.25">
      <c r="H1444" s="17" t="str">
        <f t="shared" si="1403"/>
        <v>DIC5</v>
      </c>
      <c r="I1444" s="24"/>
      <c r="J1444" s="24" t="s">
        <v>77</v>
      </c>
      <c r="K1444" s="359" t="s">
        <v>467</v>
      </c>
      <c r="L1444" s="316" t="s">
        <v>794</v>
      </c>
      <c r="M1444" s="21">
        <f>+SUMIFS(Resultados_Dic3!H$3:H$99980,Resultados_Dic3!$F$3:$F$99980,Produccion_UO!$K1444,Resultados_Dic3!$D$3:$D$99980,Produccion_UO!$K$1485,Resultados_Dic3!$E$3:$E$99980,Produccion_UO!$J1444,Resultados_Dic3!$A$3:$A$99980,Produccion_UO!$H1444)*$J$1223</f>
        <v>0</v>
      </c>
      <c r="N1444" s="21">
        <f>+SUMIFS(Resultados_Dic3!I$3:I$99980,Resultados_Dic3!$F$3:$F$99980,Produccion_UO!$K1444,Resultados_Dic3!$D$3:$D$99980,Produccion_UO!$K$1485,Resultados_Dic3!$E$3:$E$99980,Produccion_UO!$J1444,Resultados_Dic3!$A$3:$A$99980,Produccion_UO!$H1444)*$J$1223</f>
        <v>0</v>
      </c>
      <c r="O1444" s="21">
        <f>+SUMIFS(Resultados_Dic3!J$3:J$99980,Resultados_Dic3!$F$3:$F$99980,Produccion_UO!$K1444,Resultados_Dic3!$D$3:$D$99980,Produccion_UO!$K$1485,Resultados_Dic3!$E$3:$E$99980,Produccion_UO!$J1444,Resultados_Dic3!$A$3:$A$99980,Produccion_UO!$H1444)*$J$1223</f>
        <v>0</v>
      </c>
      <c r="P1444" s="21">
        <f>+SUMIFS(Resultados_Dic3!K$3:K$99980,Resultados_Dic3!$F$3:$F$99980,Produccion_UO!$K1444,Resultados_Dic3!$D$3:$D$99980,Produccion_UO!$K$1485,Resultados_Dic3!$E$3:$E$99980,Produccion_UO!$J1444,Resultados_Dic3!$A$3:$A$99980,Produccion_UO!$H1444)*$J$1223</f>
        <v>0</v>
      </c>
      <c r="Q1444" s="21">
        <f>+SUMIFS(Resultados_Dic3!L$3:L$99980,Resultados_Dic3!$F$3:$F$99980,Produccion_UO!$K1444,Resultados_Dic3!$D$3:$D$99980,Produccion_UO!$K$1485,Resultados_Dic3!$E$3:$E$99980,Produccion_UO!$J1444,Resultados_Dic3!$A$3:$A$99980,Produccion_UO!$H1444)*$J$1223</f>
        <v>0</v>
      </c>
      <c r="R1444" s="21">
        <f>+SUMIFS(Resultados_Dic3!M$3:M$99980,Resultados_Dic3!$F$3:$F$99980,Produccion_UO!$K1444,Resultados_Dic3!$D$3:$D$99980,Produccion_UO!$K$1485,Resultados_Dic3!$E$3:$E$99980,Produccion_UO!$J1444,Resultados_Dic3!$A$3:$A$99980,Produccion_UO!$H1444)*$J$1223</f>
        <v>0</v>
      </c>
      <c r="S1444" s="21">
        <f>+SUMIFS(Resultados_Dic3!N$3:N$99980,Resultados_Dic3!$F$3:$F$99980,Produccion_UO!$K1444,Resultados_Dic3!$D$3:$D$99980,Produccion_UO!$K$1485,Resultados_Dic3!$E$3:$E$99980,Produccion_UO!$J1444,Resultados_Dic3!$A$3:$A$99980,Produccion_UO!$H1444)*$J$1223</f>
        <v>0</v>
      </c>
      <c r="T1444" s="21">
        <f>+SUMIFS(Resultados_Dic3!O$3:O$99980,Resultados_Dic3!$F$3:$F$99980,Produccion_UO!$K1444,Resultados_Dic3!$D$3:$D$99980,Produccion_UO!$K$1485,Resultados_Dic3!$E$3:$E$99980,Produccion_UO!$J1444,Resultados_Dic3!$A$3:$A$99980,Produccion_UO!$H1444)*$J$1223</f>
        <v>0</v>
      </c>
      <c r="U1444" s="21">
        <f>+SUMIFS(Resultados_Dic3!P$3:P$99980,Resultados_Dic3!$F$3:$F$99980,Produccion_UO!$K1444,Resultados_Dic3!$D$3:$D$99980,Produccion_UO!$K$1485,Resultados_Dic3!$E$3:$E$99980,Produccion_UO!$J1444,Resultados_Dic3!$A$3:$A$99980,Produccion_UO!$H1444)*$J$1223</f>
        <v>0</v>
      </c>
      <c r="V1444" s="21">
        <f>+SUMIFS(Resultados_Dic3!Q$3:Q$99980,Resultados_Dic3!$F$3:$F$99980,Produccion_UO!$K1444,Resultados_Dic3!$D$3:$D$99980,Produccion_UO!$K$1485,Resultados_Dic3!$E$3:$E$99980,Produccion_UO!$J1444,Resultados_Dic3!$A$3:$A$99980,Produccion_UO!$H1444)*$J$1223</f>
        <v>0</v>
      </c>
      <c r="W1444" s="21">
        <f>+SUMIFS(Resultados_Dic3!R$3:R$99980,Resultados_Dic3!$F$3:$F$99980,Produccion_UO!$K1444,Resultados_Dic3!$D$3:$D$99980,Produccion_UO!$K$1485,Resultados_Dic3!$E$3:$E$99980,Produccion_UO!$J1444,Resultados_Dic3!$A$3:$A$99980,Produccion_UO!$H1444)*$J$1223</f>
        <v>0</v>
      </c>
      <c r="X1444" s="21">
        <f>+SUMIFS(Resultados_Dic3!S$3:S$99980,Resultados_Dic3!$F$3:$F$99980,Produccion_UO!$K1444,Resultados_Dic3!$D$3:$D$99980,Produccion_UO!$K$1485,Resultados_Dic3!$E$3:$E$99980,Produccion_UO!$J1444,Resultados_Dic3!$A$3:$A$99980,Produccion_UO!$H1444)*$J$1223</f>
        <v>0</v>
      </c>
      <c r="Y1444" s="21">
        <f>+SUMIFS(Resultados_Dic3!T$3:T$99980,Resultados_Dic3!$F$3:$F$99980,Produccion_UO!$K1444,Resultados_Dic3!$D$3:$D$99980,Produccion_UO!$K$1485,Resultados_Dic3!$E$3:$E$99980,Produccion_UO!$J1444,Resultados_Dic3!$A$3:$A$99980,Produccion_UO!$H1444)*$J$1223</f>
        <v>0</v>
      </c>
      <c r="Z1444" s="21">
        <f>+SUMIFS(Resultados_Dic3!U$3:U$99980,Resultados_Dic3!$F$3:$F$99980,Produccion_UO!$K1444,Resultados_Dic3!$D$3:$D$99980,Produccion_UO!$K$1485,Resultados_Dic3!$E$3:$E$99980,Produccion_UO!$J1444,Resultados_Dic3!$A$3:$A$99980,Produccion_UO!$H1444)*$J$1223</f>
        <v>0</v>
      </c>
      <c r="AA1444" s="21">
        <f>+SUMIFS(Resultados_Dic3!V$3:V$99980,Resultados_Dic3!$F$3:$F$99980,Produccion_UO!$K1444,Resultados_Dic3!$D$3:$D$99980,Produccion_UO!$K$1485,Resultados_Dic3!$E$3:$E$99980,Produccion_UO!$J1444,Resultados_Dic3!$A$3:$A$99980,Produccion_UO!$H1444)*$J$1223</f>
        <v>0</v>
      </c>
      <c r="AB1444" s="21">
        <f>+SUMIFS(Resultados_Dic3!W$3:W$99980,Resultados_Dic3!$F$3:$F$99980,Produccion_UO!$K1444,Resultados_Dic3!$D$3:$D$99980,Produccion_UO!$K$1485,Resultados_Dic3!$E$3:$E$99980,Produccion_UO!$J1444,Resultados_Dic3!$A$3:$A$99980,Produccion_UO!$H1444)*$J$1223</f>
        <v>0</v>
      </c>
      <c r="AC1444" s="21">
        <f>+SUMIFS(Resultados_Dic3!X$3:X$99980,Resultados_Dic3!$F$3:$F$99980,Produccion_UO!$K1444,Resultados_Dic3!$D$3:$D$99980,Produccion_UO!$K$1485,Resultados_Dic3!$E$3:$E$99980,Produccion_UO!$J1444,Resultados_Dic3!$A$3:$A$99980,Produccion_UO!$H1444)*$J$1223</f>
        <v>0</v>
      </c>
      <c r="AD1444" s="21">
        <f>+SUMIFS(Resultados_Dic3!Y$3:Y$99980,Resultados_Dic3!$F$3:$F$99980,Produccion_UO!$K1444,Resultados_Dic3!$D$3:$D$99980,Produccion_UO!$K$1485,Resultados_Dic3!$E$3:$E$99980,Produccion_UO!$J1444,Resultados_Dic3!$A$3:$A$99980,Produccion_UO!$H1444)*$J$1223</f>
        <v>0</v>
      </c>
      <c r="AE1444" s="21">
        <f>+SUMIFS(Resultados_Dic3!Z$3:Z$99980,Resultados_Dic3!$F$3:$F$99980,Produccion_UO!$K1444,Resultados_Dic3!$D$3:$D$99980,Produccion_UO!$K$1485,Resultados_Dic3!$E$3:$E$99980,Produccion_UO!$J1444,Resultados_Dic3!$A$3:$A$99980,Produccion_UO!$H1444)*$J$1223</f>
        <v>0</v>
      </c>
      <c r="AF1444" s="21">
        <f>+SUMIFS(Resultados_Dic3!AA$3:AA$99980,Resultados_Dic3!$F$3:$F$99980,Produccion_UO!$K1444,Resultados_Dic3!$D$3:$D$99980,Produccion_UO!$K$1485,Resultados_Dic3!$E$3:$E$99980,Produccion_UO!$J1444,Resultados_Dic3!$A$3:$A$99980,Produccion_UO!$H1444)*$J$1223</f>
        <v>0</v>
      </c>
      <c r="AG1444" s="21">
        <f>+SUMIFS(Resultados_Dic3!AB$3:AB$99980,Resultados_Dic3!$F$3:$F$99980,Produccion_UO!$K1444,Resultados_Dic3!$D$3:$D$99980,Produccion_UO!$K$1485,Resultados_Dic3!$E$3:$E$99980,Produccion_UO!$J1444,Resultados_Dic3!$A$3:$A$99980,Produccion_UO!$H1444)*$J$1223</f>
        <v>0</v>
      </c>
      <c r="AH1444" s="21">
        <f>+SUMIFS(Resultados_Dic3!AC$3:AC$99980,Resultados_Dic3!$F$3:$F$99980,Produccion_UO!$K1444,Resultados_Dic3!$D$3:$D$99980,Produccion_UO!$K$1485,Resultados_Dic3!$E$3:$E$99980,Produccion_UO!$J1444,Resultados_Dic3!$A$3:$A$99980,Produccion_UO!$H1444)*$J$1223</f>
        <v>0</v>
      </c>
      <c r="AI1444" s="21">
        <f>+SUMIFS(Resultados_Dic3!AD$3:AD$99980,Resultados_Dic3!$F$3:$F$99980,Produccion_UO!$K1444,Resultados_Dic3!$D$3:$D$99980,Produccion_UO!$K$1485,Resultados_Dic3!$E$3:$E$99980,Produccion_UO!$J1444,Resultados_Dic3!$A$3:$A$99980,Produccion_UO!$H1444)*$J$1223</f>
        <v>0</v>
      </c>
      <c r="AJ1444" s="21">
        <f>+SUMIFS(Resultados_Dic3!AE$3:AE$99980,Resultados_Dic3!$F$3:$F$99980,Produccion_UO!$K1444,Resultados_Dic3!$D$3:$D$99980,Produccion_UO!$K$1485,Resultados_Dic3!$E$3:$E$99980,Produccion_UO!$J1444,Resultados_Dic3!$A$3:$A$99980,Produccion_UO!$H1444)*$J$1223</f>
        <v>0</v>
      </c>
      <c r="AK1444" s="21">
        <f>+SUMIFS(Resultados_Dic3!AF$3:AF$99980,Resultados_Dic3!$F$3:$F$99980,Produccion_UO!$K1444,Resultados_Dic3!$D$3:$D$99980,Produccion_UO!$K$1485,Resultados_Dic3!$E$3:$E$99980,Produccion_UO!$J1444,Resultados_Dic3!$A$3:$A$99980,Produccion_UO!$H1444)*$J$1223</f>
        <v>0</v>
      </c>
      <c r="AL1444" s="21">
        <f>+SUMIFS(Resultados_Dic3!AG$3:AG$99980,Resultados_Dic3!$F$3:$F$99980,Produccion_UO!$K1444,Resultados_Dic3!$D$3:$D$99980,Produccion_UO!$K$1485,Resultados_Dic3!$E$3:$E$99980,Produccion_UO!$J1444,Resultados_Dic3!$A$3:$A$99980,Produccion_UO!$H1444)*$J$1223</f>
        <v>0</v>
      </c>
      <c r="AM1444" s="21">
        <f>+SUMIFS(Resultados_Dic3!AH$3:AH$99980,Resultados_Dic3!$F$3:$F$99980,Produccion_UO!$K1444,Resultados_Dic3!$D$3:$D$99980,Produccion_UO!$K$1485,Resultados_Dic3!$E$3:$E$99980,Produccion_UO!$J1444,Resultados_Dic3!$A$3:$A$99980,Produccion_UO!$H1444)*$J$1223</f>
        <v>0</v>
      </c>
      <c r="AN1444" s="21">
        <f>+SUMIFS(Resultados_Dic3!AI$3:AI$99980,Resultados_Dic3!$F$3:$F$99980,Produccion_UO!$K1444,Resultados_Dic3!$D$3:$D$99980,Produccion_UO!$K$1485,Resultados_Dic3!$E$3:$E$99980,Produccion_UO!$J1444,Resultados_Dic3!$A$3:$A$99980,Produccion_UO!$H1444)*$J$1223</f>
        <v>0</v>
      </c>
      <c r="AO1444" s="21">
        <f>+SUMIFS(Resultados_Dic3!AJ$3:AJ$99980,Resultados_Dic3!$F$3:$F$99980,Produccion_UO!$K1444,Resultados_Dic3!$D$3:$D$99980,Produccion_UO!$K$1485,Resultados_Dic3!$E$3:$E$99980,Produccion_UO!$J1444,Resultados_Dic3!$A$3:$A$99980,Produccion_UO!$H1444)*$J$1223</f>
        <v>0</v>
      </c>
      <c r="AP1444" s="21">
        <f>+SUMIFS(Resultados_Dic3!AK$3:AK$99980,Resultados_Dic3!$F$3:$F$99980,Produccion_UO!$K1444,Resultados_Dic3!$D$3:$D$99980,Produccion_UO!$K$1485,Resultados_Dic3!$E$3:$E$99980,Produccion_UO!$J1444,Resultados_Dic3!$A$3:$A$99980,Produccion_UO!$H1444)*$J$1223</f>
        <v>0</v>
      </c>
      <c r="AQ1444" s="21">
        <f>+SUMIFS(Resultados_Dic3!AL$3:AL$99980,Resultados_Dic3!$F$3:$F$99980,Produccion_UO!$K1444,Resultados_Dic3!$D$3:$D$99980,Produccion_UO!$K$1485,Resultados_Dic3!$E$3:$E$99980,Produccion_UO!$J1444,Resultados_Dic3!$A$3:$A$99980,Produccion_UO!$H1444)*$J$1223</f>
        <v>0</v>
      </c>
      <c r="AR1444" s="21">
        <f>+SUMIFS(Resultados_Dic3!AM$3:AM$99980,Resultados_Dic3!$F$3:$F$99980,Produccion_UO!$K1444,Resultados_Dic3!$D$3:$D$99980,Produccion_UO!$K$1485,Resultados_Dic3!$E$3:$E$99980,Produccion_UO!$J1444,Resultados_Dic3!$A$3:$A$99980,Produccion_UO!$H1444)*$J$1223</f>
        <v>0</v>
      </c>
    </row>
    <row r="1445" spans="8:44" x14ac:dyDescent="0.25">
      <c r="H1445" s="17" t="str">
        <f t="shared" si="1403"/>
        <v>DIC5</v>
      </c>
      <c r="I1445" s="24"/>
      <c r="J1445" s="24" t="s">
        <v>77</v>
      </c>
      <c r="K1445" s="359" t="s">
        <v>231</v>
      </c>
      <c r="L1445" s="230" t="s">
        <v>832</v>
      </c>
      <c r="M1445" s="21">
        <f>+SUMIFS(Resultados_Dic3!H$3:H$99980,Resultados_Dic3!$F$3:$F$99980,Produccion_UO!$K1445,Resultados_Dic3!$D$3:$D$99980,Produccion_UO!$K$1485,Resultados_Dic3!$E$3:$E$99980,Produccion_UO!$J1445,Resultados_Dic3!$A$3:$A$99980,Produccion_UO!$H1445)*$J$1223</f>
        <v>0.140686870480908</v>
      </c>
      <c r="N1445" s="21">
        <f>+SUMIFS(Resultados_Dic3!I$3:I$99980,Resultados_Dic3!$F$3:$F$99980,Produccion_UO!$K1445,Resultados_Dic3!$D$3:$D$99980,Produccion_UO!$K$1485,Resultados_Dic3!$E$3:$E$99980,Produccion_UO!$J1445,Resultados_Dic3!$A$3:$A$99980,Produccion_UO!$H1445)*$J$1223</f>
        <v>0.137985003963288</v>
      </c>
      <c r="O1445" s="21">
        <f>+SUMIFS(Resultados_Dic3!J$3:J$99980,Resultados_Dic3!$F$3:$F$99980,Produccion_UO!$K1445,Resultados_Dic3!$D$3:$D$99980,Produccion_UO!$K$1485,Resultados_Dic3!$E$3:$E$99980,Produccion_UO!$J1445,Resultados_Dic3!$A$3:$A$99980,Produccion_UO!$H1445)*$J$1223</f>
        <v>0.13807601994920199</v>
      </c>
      <c r="P1445" s="21">
        <f>+SUMIFS(Resultados_Dic3!K$3:K$99980,Resultados_Dic3!$F$3:$F$99980,Produccion_UO!$K1445,Resultados_Dic3!$D$3:$D$99980,Produccion_UO!$K$1485,Resultados_Dic3!$E$3:$E$99980,Produccion_UO!$J1445,Resultados_Dic3!$A$3:$A$99980,Produccion_UO!$H1445)*$J$1223</f>
        <v>0.13816703593511501</v>
      </c>
      <c r="Q1445" s="21">
        <f>+SUMIFS(Resultados_Dic3!L$3:L$99980,Resultados_Dic3!$F$3:$F$99980,Produccion_UO!$K1445,Resultados_Dic3!$D$3:$D$99980,Produccion_UO!$K$1485,Resultados_Dic3!$E$3:$E$99980,Produccion_UO!$J1445,Resultados_Dic3!$A$3:$A$99980,Produccion_UO!$H1445)*$J$1223</f>
        <v>0.138258051921028</v>
      </c>
      <c r="R1445" s="21">
        <f>+SUMIFS(Resultados_Dic3!M$3:M$99980,Resultados_Dic3!$F$3:$F$99980,Produccion_UO!$K1445,Resultados_Dic3!$D$3:$D$99980,Produccion_UO!$K$1485,Resultados_Dic3!$E$3:$E$99980,Produccion_UO!$J1445,Resultados_Dic3!$A$3:$A$99980,Produccion_UO!$H1445)*$J$1223</f>
        <v>0.127125799751451</v>
      </c>
      <c r="S1445" s="21">
        <f>+SUMIFS(Resultados_Dic3!N$3:N$99980,Resultados_Dic3!$F$3:$F$99980,Produccion_UO!$K1445,Resultados_Dic3!$D$3:$D$99980,Produccion_UO!$K$1485,Resultados_Dic3!$E$3:$E$99980,Produccion_UO!$J1445,Resultados_Dic3!$A$3:$A$99980,Produccion_UO!$H1445)*$J$1223</f>
        <v>0.115993547581874</v>
      </c>
      <c r="T1445" s="21">
        <f>+SUMIFS(Resultados_Dic3!O$3:O$99980,Resultados_Dic3!$F$3:$F$99980,Produccion_UO!$K1445,Resultados_Dic3!$D$3:$D$99980,Produccion_UO!$K$1485,Resultados_Dic3!$E$3:$E$99980,Produccion_UO!$J1445,Resultados_Dic3!$A$3:$A$99980,Produccion_UO!$H1445)*$J$1223</f>
        <v>0.10683301993703399</v>
      </c>
      <c r="U1445" s="21">
        <f>+SUMIFS(Resultados_Dic3!P$3:P$99980,Resultados_Dic3!$F$3:$F$99980,Produccion_UO!$K1445,Resultados_Dic3!$D$3:$D$99980,Produccion_UO!$K$1485,Resultados_Dic3!$E$3:$E$99980,Produccion_UO!$J1445,Resultados_Dic3!$A$3:$A$99980,Produccion_UO!$H1445)*$J$1223</f>
        <v>9.7672492292193894E-2</v>
      </c>
      <c r="V1445" s="21">
        <f>+SUMIFS(Resultados_Dic3!Q$3:Q$99980,Resultados_Dic3!$F$3:$F$99980,Produccion_UO!$K1445,Resultados_Dic3!$D$3:$D$99980,Produccion_UO!$K$1485,Resultados_Dic3!$E$3:$E$99980,Produccion_UO!$J1445,Resultados_Dic3!$A$3:$A$99980,Produccion_UO!$H1445)*$J$1223</f>
        <v>9.0079400617442795E-2</v>
      </c>
      <c r="W1445" s="21">
        <f>+SUMIFS(Resultados_Dic3!R$3:R$99980,Resultados_Dic3!$F$3:$F$99980,Produccion_UO!$K1445,Resultados_Dic3!$D$3:$D$99980,Produccion_UO!$K$1485,Resultados_Dic3!$E$3:$E$99980,Produccion_UO!$J1445,Resultados_Dic3!$A$3:$A$99980,Produccion_UO!$H1445)*$J$1223</f>
        <v>8.2486308942691794E-2</v>
      </c>
      <c r="X1445" s="21">
        <f>+SUMIFS(Resultados_Dic3!S$3:S$99980,Resultados_Dic3!$F$3:$F$99980,Produccion_UO!$K1445,Resultados_Dic3!$D$3:$D$99980,Produccion_UO!$K$1485,Resultados_Dic3!$E$3:$E$99980,Produccion_UO!$J1445,Resultados_Dic3!$A$3:$A$99980,Produccion_UO!$H1445)*$J$1223</f>
        <v>7.4893217267940695E-2</v>
      </c>
      <c r="Y1445" s="21">
        <f>+SUMIFS(Resultados_Dic3!T$3:T$99980,Resultados_Dic3!$F$3:$F$99980,Produccion_UO!$K1445,Resultados_Dic3!$D$3:$D$99980,Produccion_UO!$K$1485,Resultados_Dic3!$E$3:$E$99980,Produccion_UO!$J1445,Resultados_Dic3!$A$3:$A$99980,Produccion_UO!$H1445)*$J$1223</f>
        <v>6.9566480391555094E-2</v>
      </c>
      <c r="Z1445" s="21">
        <f>+SUMIFS(Resultados_Dic3!U$3:U$99980,Resultados_Dic3!$F$3:$F$99980,Produccion_UO!$K1445,Resultados_Dic3!$D$3:$D$99980,Produccion_UO!$K$1485,Resultados_Dic3!$E$3:$E$99980,Produccion_UO!$J1445,Resultados_Dic3!$A$3:$A$99980,Produccion_UO!$H1445)*$J$1223</f>
        <v>6.4239743515169603E-2</v>
      </c>
      <c r="AA1445" s="21">
        <f>+SUMIFS(Resultados_Dic3!V$3:V$99980,Resultados_Dic3!$F$3:$F$99980,Produccion_UO!$K1445,Resultados_Dic3!$D$3:$D$99980,Produccion_UO!$K$1485,Resultados_Dic3!$E$3:$E$99980,Produccion_UO!$J1445,Resultados_Dic3!$A$3:$A$99980,Produccion_UO!$H1445)*$J$1223</f>
        <v>2.70132215640412E-2</v>
      </c>
      <c r="AB1445" s="21">
        <f>+SUMIFS(Resultados_Dic3!W$3:W$99980,Resultados_Dic3!$F$3:$F$99980,Produccion_UO!$K1445,Resultados_Dic3!$D$3:$D$99980,Produccion_UO!$K$1485,Resultados_Dic3!$E$3:$E$99980,Produccion_UO!$J1445,Resultados_Dic3!$A$3:$A$99980,Produccion_UO!$H1445)*$J$1223</f>
        <v>0</v>
      </c>
      <c r="AC1445" s="21">
        <f>+SUMIFS(Resultados_Dic3!X$3:X$99980,Resultados_Dic3!$F$3:$F$99980,Produccion_UO!$K1445,Resultados_Dic3!$D$3:$D$99980,Produccion_UO!$K$1485,Resultados_Dic3!$E$3:$E$99980,Produccion_UO!$J1445,Resultados_Dic3!$A$3:$A$99980,Produccion_UO!$H1445)*$J$1223</f>
        <v>0</v>
      </c>
      <c r="AD1445" s="21">
        <f>+SUMIFS(Resultados_Dic3!Y$3:Y$99980,Resultados_Dic3!$F$3:$F$99980,Produccion_UO!$K1445,Resultados_Dic3!$D$3:$D$99980,Produccion_UO!$K$1485,Resultados_Dic3!$E$3:$E$99980,Produccion_UO!$J1445,Resultados_Dic3!$A$3:$A$99980,Produccion_UO!$H1445)*$J$1223</f>
        <v>0</v>
      </c>
      <c r="AE1445" s="21">
        <f>+SUMIFS(Resultados_Dic3!Z$3:Z$99980,Resultados_Dic3!$F$3:$F$99980,Produccion_UO!$K1445,Resultados_Dic3!$D$3:$D$99980,Produccion_UO!$K$1485,Resultados_Dic3!$E$3:$E$99980,Produccion_UO!$J1445,Resultados_Dic3!$A$3:$A$99980,Produccion_UO!$H1445)*$J$1223</f>
        <v>0</v>
      </c>
      <c r="AF1445" s="21">
        <f>+SUMIFS(Resultados_Dic3!AA$3:AA$99980,Resultados_Dic3!$F$3:$F$99980,Produccion_UO!$K1445,Resultados_Dic3!$D$3:$D$99980,Produccion_UO!$K$1485,Resultados_Dic3!$E$3:$E$99980,Produccion_UO!$J1445,Resultados_Dic3!$A$3:$A$99980,Produccion_UO!$H1445)*$J$1223</f>
        <v>0</v>
      </c>
      <c r="AG1445" s="21">
        <f>+SUMIFS(Resultados_Dic3!AB$3:AB$99980,Resultados_Dic3!$F$3:$F$99980,Produccion_UO!$K1445,Resultados_Dic3!$D$3:$D$99980,Produccion_UO!$K$1485,Resultados_Dic3!$E$3:$E$99980,Produccion_UO!$J1445,Resultados_Dic3!$A$3:$A$99980,Produccion_UO!$H1445)*$J$1223</f>
        <v>0</v>
      </c>
      <c r="AH1445" s="21">
        <f>+SUMIFS(Resultados_Dic3!AC$3:AC$99980,Resultados_Dic3!$F$3:$F$99980,Produccion_UO!$K1445,Resultados_Dic3!$D$3:$D$99980,Produccion_UO!$K$1485,Resultados_Dic3!$E$3:$E$99980,Produccion_UO!$J1445,Resultados_Dic3!$A$3:$A$99980,Produccion_UO!$H1445)*$J$1223</f>
        <v>0</v>
      </c>
      <c r="AI1445" s="21">
        <f>+SUMIFS(Resultados_Dic3!AD$3:AD$99980,Resultados_Dic3!$F$3:$F$99980,Produccion_UO!$K1445,Resultados_Dic3!$D$3:$D$99980,Produccion_UO!$K$1485,Resultados_Dic3!$E$3:$E$99980,Produccion_UO!$J1445,Resultados_Dic3!$A$3:$A$99980,Produccion_UO!$H1445)*$J$1223</f>
        <v>0</v>
      </c>
      <c r="AJ1445" s="21">
        <f>+SUMIFS(Resultados_Dic3!AE$3:AE$99980,Resultados_Dic3!$F$3:$F$99980,Produccion_UO!$K1445,Resultados_Dic3!$D$3:$D$99980,Produccion_UO!$K$1485,Resultados_Dic3!$E$3:$E$99980,Produccion_UO!$J1445,Resultados_Dic3!$A$3:$A$99980,Produccion_UO!$H1445)*$J$1223</f>
        <v>0</v>
      </c>
      <c r="AK1445" s="21">
        <f>+SUMIFS(Resultados_Dic3!AF$3:AF$99980,Resultados_Dic3!$F$3:$F$99980,Produccion_UO!$K1445,Resultados_Dic3!$D$3:$D$99980,Produccion_UO!$K$1485,Resultados_Dic3!$E$3:$E$99980,Produccion_UO!$J1445,Resultados_Dic3!$A$3:$A$99980,Produccion_UO!$H1445)*$J$1223</f>
        <v>0</v>
      </c>
      <c r="AL1445" s="21">
        <f>+SUMIFS(Resultados_Dic3!AG$3:AG$99980,Resultados_Dic3!$F$3:$F$99980,Produccion_UO!$K1445,Resultados_Dic3!$D$3:$D$99980,Produccion_UO!$K$1485,Resultados_Dic3!$E$3:$E$99980,Produccion_UO!$J1445,Resultados_Dic3!$A$3:$A$99980,Produccion_UO!$H1445)*$J$1223</f>
        <v>0</v>
      </c>
      <c r="AM1445" s="21">
        <f>+SUMIFS(Resultados_Dic3!AH$3:AH$99980,Resultados_Dic3!$F$3:$F$99980,Produccion_UO!$K1445,Resultados_Dic3!$D$3:$D$99980,Produccion_UO!$K$1485,Resultados_Dic3!$E$3:$E$99980,Produccion_UO!$J1445,Resultados_Dic3!$A$3:$A$99980,Produccion_UO!$H1445)*$J$1223</f>
        <v>0</v>
      </c>
      <c r="AN1445" s="21">
        <f>+SUMIFS(Resultados_Dic3!AI$3:AI$99980,Resultados_Dic3!$F$3:$F$99980,Produccion_UO!$K1445,Resultados_Dic3!$D$3:$D$99980,Produccion_UO!$K$1485,Resultados_Dic3!$E$3:$E$99980,Produccion_UO!$J1445,Resultados_Dic3!$A$3:$A$99980,Produccion_UO!$H1445)*$J$1223</f>
        <v>0</v>
      </c>
      <c r="AO1445" s="21">
        <f>+SUMIFS(Resultados_Dic3!AJ$3:AJ$99980,Resultados_Dic3!$F$3:$F$99980,Produccion_UO!$K1445,Resultados_Dic3!$D$3:$D$99980,Produccion_UO!$K$1485,Resultados_Dic3!$E$3:$E$99980,Produccion_UO!$J1445,Resultados_Dic3!$A$3:$A$99980,Produccion_UO!$H1445)*$J$1223</f>
        <v>0</v>
      </c>
      <c r="AP1445" s="21">
        <f>+SUMIFS(Resultados_Dic3!AK$3:AK$99980,Resultados_Dic3!$F$3:$F$99980,Produccion_UO!$K1445,Resultados_Dic3!$D$3:$D$99980,Produccion_UO!$K$1485,Resultados_Dic3!$E$3:$E$99980,Produccion_UO!$J1445,Resultados_Dic3!$A$3:$A$99980,Produccion_UO!$H1445)*$J$1223</f>
        <v>0</v>
      </c>
      <c r="AQ1445" s="21">
        <f>+SUMIFS(Resultados_Dic3!AL$3:AL$99980,Resultados_Dic3!$F$3:$F$99980,Produccion_UO!$K1445,Resultados_Dic3!$D$3:$D$99980,Produccion_UO!$K$1485,Resultados_Dic3!$E$3:$E$99980,Produccion_UO!$J1445,Resultados_Dic3!$A$3:$A$99980,Produccion_UO!$H1445)*$J$1223</f>
        <v>0</v>
      </c>
      <c r="AR1445" s="21">
        <f>+SUMIFS(Resultados_Dic3!AM$3:AM$99980,Resultados_Dic3!$F$3:$F$99980,Produccion_UO!$K1445,Resultados_Dic3!$D$3:$D$99980,Produccion_UO!$K$1485,Resultados_Dic3!$E$3:$E$99980,Produccion_UO!$J1445,Resultados_Dic3!$A$3:$A$99980,Produccion_UO!$H1445)*$J$1223</f>
        <v>0</v>
      </c>
    </row>
    <row r="1446" spans="8:44" x14ac:dyDescent="0.25">
      <c r="H1446" s="17" t="str">
        <f t="shared" si="1403"/>
        <v>DIC5</v>
      </c>
      <c r="I1446" s="24"/>
      <c r="J1446" s="24"/>
      <c r="K1446" s="342"/>
      <c r="L1446" s="302" t="s">
        <v>861</v>
      </c>
      <c r="M1446" s="344">
        <f>+M1441+M1445</f>
        <v>0.14870427012989346</v>
      </c>
      <c r="N1446" s="344">
        <f t="shared" ref="N1446" si="1437">+N1441+N1445</f>
        <v>0.14600240361227346</v>
      </c>
      <c r="O1446" s="344">
        <f t="shared" ref="O1446" si="1438">+O1441+O1445</f>
        <v>0.14609341959818745</v>
      </c>
      <c r="P1446" s="344">
        <f t="shared" ref="P1446" si="1439">+P1441+P1445</f>
        <v>0.14618443558410046</v>
      </c>
      <c r="Q1446" s="344">
        <f t="shared" ref="Q1446" si="1440">+Q1441+Q1445</f>
        <v>0.14627545157001345</v>
      </c>
      <c r="R1446" s="344">
        <f t="shared" ref="R1446" si="1441">+R1441+R1445</f>
        <v>0.13514319940043645</v>
      </c>
      <c r="S1446" s="344">
        <f t="shared" ref="S1446" si="1442">+S1441+S1445</f>
        <v>0.12401094723085945</v>
      </c>
      <c r="T1446" s="344">
        <f t="shared" ref="T1446" si="1443">+T1441+T1445</f>
        <v>0.11485041958601945</v>
      </c>
      <c r="U1446" s="344">
        <f t="shared" ref="U1446" si="1444">+U1441+U1445</f>
        <v>0.10568989194117935</v>
      </c>
      <c r="V1446" s="344">
        <f t="shared" ref="V1446" si="1445">+V1441+V1445</f>
        <v>9.8096800266428252E-2</v>
      </c>
      <c r="W1446" s="344">
        <f t="shared" ref="W1446" si="1446">+W1441+W1445</f>
        <v>9.0503708591677251E-2</v>
      </c>
      <c r="X1446" s="344">
        <f t="shared" ref="X1446" si="1447">+X1441+X1445</f>
        <v>8.2910616916926153E-2</v>
      </c>
      <c r="Y1446" s="344">
        <f t="shared" ref="Y1446" si="1448">+Y1441+Y1445</f>
        <v>7.7583880040540551E-2</v>
      </c>
      <c r="Z1446" s="344">
        <f t="shared" ref="Z1446" si="1449">+Z1441+Z1445</f>
        <v>7.225714316415506E-2</v>
      </c>
      <c r="AA1446" s="344">
        <f t="shared" ref="AA1446" si="1450">+AA1441+AA1445</f>
        <v>3.5030621213026664E-2</v>
      </c>
      <c r="AB1446" s="344">
        <f t="shared" ref="AB1446" si="1451">+AB1441+AB1445</f>
        <v>0</v>
      </c>
      <c r="AC1446" s="344">
        <f t="shared" ref="AC1446" si="1452">+AC1441+AC1445</f>
        <v>0</v>
      </c>
      <c r="AD1446" s="344">
        <f t="shared" ref="AD1446" si="1453">+AD1441+AD1445</f>
        <v>0</v>
      </c>
      <c r="AE1446" s="344">
        <f t="shared" ref="AE1446" si="1454">+AE1441+AE1445</f>
        <v>0</v>
      </c>
      <c r="AF1446" s="344">
        <f t="shared" ref="AF1446" si="1455">+AF1441+AF1445</f>
        <v>0</v>
      </c>
      <c r="AG1446" s="344">
        <f t="shared" ref="AG1446" si="1456">+AG1441+AG1445</f>
        <v>0</v>
      </c>
      <c r="AH1446" s="344">
        <f t="shared" ref="AH1446" si="1457">+AH1441+AH1445</f>
        <v>0</v>
      </c>
      <c r="AI1446" s="344">
        <f t="shared" ref="AI1446" si="1458">+AI1441+AI1445</f>
        <v>0</v>
      </c>
      <c r="AJ1446" s="344">
        <f t="shared" ref="AJ1446" si="1459">+AJ1441+AJ1445</f>
        <v>0</v>
      </c>
      <c r="AK1446" s="344">
        <f t="shared" ref="AK1446" si="1460">+AK1441+AK1445</f>
        <v>0</v>
      </c>
      <c r="AL1446" s="344">
        <f t="shared" ref="AL1446" si="1461">+AL1441+AL1445</f>
        <v>0</v>
      </c>
      <c r="AM1446" s="344">
        <f t="shared" ref="AM1446" si="1462">+AM1441+AM1445</f>
        <v>0</v>
      </c>
      <c r="AN1446" s="344">
        <f t="shared" ref="AN1446" si="1463">+AN1441+AN1445</f>
        <v>0</v>
      </c>
      <c r="AO1446" s="344">
        <f t="shared" ref="AO1446" si="1464">+AO1441+AO1445</f>
        <v>0</v>
      </c>
      <c r="AP1446" s="344">
        <f t="shared" ref="AP1446" si="1465">+AP1441+AP1445</f>
        <v>0</v>
      </c>
      <c r="AQ1446" s="344">
        <f t="shared" ref="AQ1446" si="1466">+AQ1441+AQ1445</f>
        <v>0</v>
      </c>
      <c r="AR1446" s="344">
        <f t="shared" ref="AR1446" si="1467">+AR1441+AR1445</f>
        <v>0</v>
      </c>
    </row>
    <row r="1447" spans="8:44" x14ac:dyDescent="0.25">
      <c r="H1447" s="17" t="str">
        <f t="shared" si="1403"/>
        <v>DIC5</v>
      </c>
      <c r="I1447" s="24"/>
      <c r="J1447" s="24"/>
      <c r="K1447" s="359"/>
      <c r="L1447" s="230" t="s">
        <v>831</v>
      </c>
      <c r="M1447" s="21">
        <f>+SUM(M1448:M1450)</f>
        <v>0</v>
      </c>
      <c r="N1447" s="21">
        <f t="shared" ref="N1447" si="1468">+SUM(N1448:N1450)</f>
        <v>0</v>
      </c>
      <c r="O1447" s="21">
        <f t="shared" ref="O1447" si="1469">+SUM(O1448:O1450)</f>
        <v>0</v>
      </c>
      <c r="P1447" s="21">
        <f t="shared" ref="P1447" si="1470">+SUM(P1448:P1450)</f>
        <v>0</v>
      </c>
      <c r="Q1447" s="21">
        <f t="shared" ref="Q1447" si="1471">+SUM(Q1448:Q1450)</f>
        <v>0</v>
      </c>
      <c r="R1447" s="21">
        <f t="shared" ref="R1447" si="1472">+SUM(R1448:R1450)</f>
        <v>0</v>
      </c>
      <c r="S1447" s="21">
        <f t="shared" ref="S1447" si="1473">+SUM(S1448:S1450)</f>
        <v>0</v>
      </c>
      <c r="T1447" s="21">
        <f t="shared" ref="T1447" si="1474">+SUM(T1448:T1450)</f>
        <v>0</v>
      </c>
      <c r="U1447" s="21">
        <f t="shared" ref="U1447" si="1475">+SUM(U1448:U1450)</f>
        <v>0</v>
      </c>
      <c r="V1447" s="21">
        <f t="shared" ref="V1447" si="1476">+SUM(V1448:V1450)</f>
        <v>0</v>
      </c>
      <c r="W1447" s="21">
        <f t="shared" ref="W1447" si="1477">+SUM(W1448:W1450)</f>
        <v>0</v>
      </c>
      <c r="X1447" s="21">
        <f t="shared" ref="X1447" si="1478">+SUM(X1448:X1450)</f>
        <v>0</v>
      </c>
      <c r="Y1447" s="21">
        <f t="shared" ref="Y1447" si="1479">+SUM(Y1448:Y1450)</f>
        <v>0</v>
      </c>
      <c r="Z1447" s="21">
        <f t="shared" ref="Z1447" si="1480">+SUM(Z1448:Z1450)</f>
        <v>0</v>
      </c>
      <c r="AA1447" s="21">
        <f t="shared" ref="AA1447" si="1481">+SUM(AA1448:AA1450)</f>
        <v>0</v>
      </c>
      <c r="AB1447" s="21">
        <f t="shared" ref="AB1447" si="1482">+SUM(AB1448:AB1450)</f>
        <v>0</v>
      </c>
      <c r="AC1447" s="21">
        <f t="shared" ref="AC1447" si="1483">+SUM(AC1448:AC1450)</f>
        <v>0</v>
      </c>
      <c r="AD1447" s="21">
        <f t="shared" ref="AD1447" si="1484">+SUM(AD1448:AD1450)</f>
        <v>0</v>
      </c>
      <c r="AE1447" s="21">
        <f t="shared" ref="AE1447" si="1485">+SUM(AE1448:AE1450)</f>
        <v>0</v>
      </c>
      <c r="AF1447" s="21">
        <f t="shared" ref="AF1447" si="1486">+SUM(AF1448:AF1450)</f>
        <v>0</v>
      </c>
      <c r="AG1447" s="21">
        <f t="shared" ref="AG1447" si="1487">+SUM(AG1448:AG1450)</f>
        <v>0</v>
      </c>
      <c r="AH1447" s="21">
        <f t="shared" ref="AH1447" si="1488">+SUM(AH1448:AH1450)</f>
        <v>0</v>
      </c>
      <c r="AI1447" s="21">
        <f t="shared" ref="AI1447" si="1489">+SUM(AI1448:AI1450)</f>
        <v>0</v>
      </c>
      <c r="AJ1447" s="21">
        <f t="shared" ref="AJ1447" si="1490">+SUM(AJ1448:AJ1450)</f>
        <v>0</v>
      </c>
      <c r="AK1447" s="21">
        <f t="shared" ref="AK1447" si="1491">+SUM(AK1448:AK1450)</f>
        <v>0</v>
      </c>
      <c r="AL1447" s="21">
        <f t="shared" ref="AL1447" si="1492">+SUM(AL1448:AL1450)</f>
        <v>0</v>
      </c>
      <c r="AM1447" s="21">
        <f t="shared" ref="AM1447" si="1493">+SUM(AM1448:AM1450)</f>
        <v>0</v>
      </c>
      <c r="AN1447" s="21">
        <f t="shared" ref="AN1447" si="1494">+SUM(AN1448:AN1450)</f>
        <v>0</v>
      </c>
      <c r="AO1447" s="21">
        <f t="shared" ref="AO1447" si="1495">+SUM(AO1448:AO1450)</f>
        <v>0</v>
      </c>
      <c r="AP1447" s="21">
        <f t="shared" ref="AP1447" si="1496">+SUM(AP1448:AP1450)</f>
        <v>0</v>
      </c>
      <c r="AQ1447" s="21">
        <f t="shared" ref="AQ1447" si="1497">+SUM(AQ1448:AQ1450)</f>
        <v>0</v>
      </c>
      <c r="AR1447" s="21">
        <f t="shared" ref="AR1447" si="1498">+SUM(AR1448:AR1450)</f>
        <v>0</v>
      </c>
    </row>
    <row r="1448" spans="8:44" x14ac:dyDescent="0.25">
      <c r="H1448" s="17" t="str">
        <f t="shared" si="1403"/>
        <v>DIC5</v>
      </c>
      <c r="I1448" s="24"/>
      <c r="J1448" s="24" t="s">
        <v>83</v>
      </c>
      <c r="K1448" s="359" t="s">
        <v>204</v>
      </c>
      <c r="L1448" s="316" t="s">
        <v>750</v>
      </c>
      <c r="M1448" s="21">
        <f>+SUMIFS(Resultados_Dic3!H$3:H$99980,Resultados_Dic3!$F$3:$F$99980,Produccion_UO!$K1448,Resultados_Dic3!$D$3:$D$99980,Produccion_UO!$K$1485,Resultados_Dic3!$E$3:$E$99980,Produccion_UO!$J1448,Resultados_Dic3!$A$3:$A$99980,Produccion_UO!$H1448)*$J$1223</f>
        <v>0</v>
      </c>
      <c r="N1448" s="21">
        <f>+SUMIFS(Resultados_Dic3!I$3:I$99980,Resultados_Dic3!$F$3:$F$99980,Produccion_UO!$K1448,Resultados_Dic3!$D$3:$D$99980,Produccion_UO!$K$1485,Resultados_Dic3!$E$3:$E$99980,Produccion_UO!$J1448,Resultados_Dic3!$A$3:$A$99980,Produccion_UO!$H1448)*$J$1223</f>
        <v>0</v>
      </c>
      <c r="O1448" s="21">
        <f>+SUMIFS(Resultados_Dic3!J$3:J$99980,Resultados_Dic3!$F$3:$F$99980,Produccion_UO!$K1448,Resultados_Dic3!$D$3:$D$99980,Produccion_UO!$K$1485,Resultados_Dic3!$E$3:$E$99980,Produccion_UO!$J1448,Resultados_Dic3!$A$3:$A$99980,Produccion_UO!$H1448)*$J$1223</f>
        <v>0</v>
      </c>
      <c r="P1448" s="21">
        <f>+SUMIFS(Resultados_Dic3!K$3:K$99980,Resultados_Dic3!$F$3:$F$99980,Produccion_UO!$K1448,Resultados_Dic3!$D$3:$D$99980,Produccion_UO!$K$1485,Resultados_Dic3!$E$3:$E$99980,Produccion_UO!$J1448,Resultados_Dic3!$A$3:$A$99980,Produccion_UO!$H1448)*$J$1223</f>
        <v>0</v>
      </c>
      <c r="Q1448" s="21">
        <f>+SUMIFS(Resultados_Dic3!L$3:L$99980,Resultados_Dic3!$F$3:$F$99980,Produccion_UO!$K1448,Resultados_Dic3!$D$3:$D$99980,Produccion_UO!$K$1485,Resultados_Dic3!$E$3:$E$99980,Produccion_UO!$J1448,Resultados_Dic3!$A$3:$A$99980,Produccion_UO!$H1448)*$J$1223</f>
        <v>0</v>
      </c>
      <c r="R1448" s="21">
        <f>+SUMIFS(Resultados_Dic3!M$3:M$99980,Resultados_Dic3!$F$3:$F$99980,Produccion_UO!$K1448,Resultados_Dic3!$D$3:$D$99980,Produccion_UO!$K$1485,Resultados_Dic3!$E$3:$E$99980,Produccion_UO!$J1448,Resultados_Dic3!$A$3:$A$99980,Produccion_UO!$H1448)*$J$1223</f>
        <v>0</v>
      </c>
      <c r="S1448" s="21">
        <f>+SUMIFS(Resultados_Dic3!N$3:N$99980,Resultados_Dic3!$F$3:$F$99980,Produccion_UO!$K1448,Resultados_Dic3!$D$3:$D$99980,Produccion_UO!$K$1485,Resultados_Dic3!$E$3:$E$99980,Produccion_UO!$J1448,Resultados_Dic3!$A$3:$A$99980,Produccion_UO!$H1448)*$J$1223</f>
        <v>0</v>
      </c>
      <c r="T1448" s="21">
        <f>+SUMIFS(Resultados_Dic3!O$3:O$99980,Resultados_Dic3!$F$3:$F$99980,Produccion_UO!$K1448,Resultados_Dic3!$D$3:$D$99980,Produccion_UO!$K$1485,Resultados_Dic3!$E$3:$E$99980,Produccion_UO!$J1448,Resultados_Dic3!$A$3:$A$99980,Produccion_UO!$H1448)*$J$1223</f>
        <v>0</v>
      </c>
      <c r="U1448" s="21">
        <f>+SUMIFS(Resultados_Dic3!P$3:P$99980,Resultados_Dic3!$F$3:$F$99980,Produccion_UO!$K1448,Resultados_Dic3!$D$3:$D$99980,Produccion_UO!$K$1485,Resultados_Dic3!$E$3:$E$99980,Produccion_UO!$J1448,Resultados_Dic3!$A$3:$A$99980,Produccion_UO!$H1448)*$J$1223</f>
        <v>0</v>
      </c>
      <c r="V1448" s="21">
        <f>+SUMIFS(Resultados_Dic3!Q$3:Q$99980,Resultados_Dic3!$F$3:$F$99980,Produccion_UO!$K1448,Resultados_Dic3!$D$3:$D$99980,Produccion_UO!$K$1485,Resultados_Dic3!$E$3:$E$99980,Produccion_UO!$J1448,Resultados_Dic3!$A$3:$A$99980,Produccion_UO!$H1448)*$J$1223</f>
        <v>0</v>
      </c>
      <c r="W1448" s="21">
        <f>+SUMIFS(Resultados_Dic3!R$3:R$99980,Resultados_Dic3!$F$3:$F$99980,Produccion_UO!$K1448,Resultados_Dic3!$D$3:$D$99980,Produccion_UO!$K$1485,Resultados_Dic3!$E$3:$E$99980,Produccion_UO!$J1448,Resultados_Dic3!$A$3:$A$99980,Produccion_UO!$H1448)*$J$1223</f>
        <v>0</v>
      </c>
      <c r="X1448" s="21">
        <f>+SUMIFS(Resultados_Dic3!S$3:S$99980,Resultados_Dic3!$F$3:$F$99980,Produccion_UO!$K1448,Resultados_Dic3!$D$3:$D$99980,Produccion_UO!$K$1485,Resultados_Dic3!$E$3:$E$99980,Produccion_UO!$J1448,Resultados_Dic3!$A$3:$A$99980,Produccion_UO!$H1448)*$J$1223</f>
        <v>0</v>
      </c>
      <c r="Y1448" s="21">
        <f>+SUMIFS(Resultados_Dic3!T$3:T$99980,Resultados_Dic3!$F$3:$F$99980,Produccion_UO!$K1448,Resultados_Dic3!$D$3:$D$99980,Produccion_UO!$K$1485,Resultados_Dic3!$E$3:$E$99980,Produccion_UO!$J1448,Resultados_Dic3!$A$3:$A$99980,Produccion_UO!$H1448)*$J$1223</f>
        <v>0</v>
      </c>
      <c r="Z1448" s="21">
        <f>+SUMIFS(Resultados_Dic3!U$3:U$99980,Resultados_Dic3!$F$3:$F$99980,Produccion_UO!$K1448,Resultados_Dic3!$D$3:$D$99980,Produccion_UO!$K$1485,Resultados_Dic3!$E$3:$E$99980,Produccion_UO!$J1448,Resultados_Dic3!$A$3:$A$99980,Produccion_UO!$H1448)*$J$1223</f>
        <v>0</v>
      </c>
      <c r="AA1448" s="21">
        <f>+SUMIFS(Resultados_Dic3!V$3:V$99980,Resultados_Dic3!$F$3:$F$99980,Produccion_UO!$K1448,Resultados_Dic3!$D$3:$D$99980,Produccion_UO!$K$1485,Resultados_Dic3!$E$3:$E$99980,Produccion_UO!$J1448,Resultados_Dic3!$A$3:$A$99980,Produccion_UO!$H1448)*$J$1223</f>
        <v>0</v>
      </c>
      <c r="AB1448" s="21">
        <f>+SUMIFS(Resultados_Dic3!W$3:W$99980,Resultados_Dic3!$F$3:$F$99980,Produccion_UO!$K1448,Resultados_Dic3!$D$3:$D$99980,Produccion_UO!$K$1485,Resultados_Dic3!$E$3:$E$99980,Produccion_UO!$J1448,Resultados_Dic3!$A$3:$A$99980,Produccion_UO!$H1448)*$J$1223</f>
        <v>0</v>
      </c>
      <c r="AC1448" s="21">
        <f>+SUMIFS(Resultados_Dic3!X$3:X$99980,Resultados_Dic3!$F$3:$F$99980,Produccion_UO!$K1448,Resultados_Dic3!$D$3:$D$99980,Produccion_UO!$K$1485,Resultados_Dic3!$E$3:$E$99980,Produccion_UO!$J1448,Resultados_Dic3!$A$3:$A$99980,Produccion_UO!$H1448)*$J$1223</f>
        <v>0</v>
      </c>
      <c r="AD1448" s="21">
        <f>+SUMIFS(Resultados_Dic3!Y$3:Y$99980,Resultados_Dic3!$F$3:$F$99980,Produccion_UO!$K1448,Resultados_Dic3!$D$3:$D$99980,Produccion_UO!$K$1485,Resultados_Dic3!$E$3:$E$99980,Produccion_UO!$J1448,Resultados_Dic3!$A$3:$A$99980,Produccion_UO!$H1448)*$J$1223</f>
        <v>0</v>
      </c>
      <c r="AE1448" s="21">
        <f>+SUMIFS(Resultados_Dic3!Z$3:Z$99980,Resultados_Dic3!$F$3:$F$99980,Produccion_UO!$K1448,Resultados_Dic3!$D$3:$D$99980,Produccion_UO!$K$1485,Resultados_Dic3!$E$3:$E$99980,Produccion_UO!$J1448,Resultados_Dic3!$A$3:$A$99980,Produccion_UO!$H1448)*$J$1223</f>
        <v>0</v>
      </c>
      <c r="AF1448" s="21">
        <f>+SUMIFS(Resultados_Dic3!AA$3:AA$99980,Resultados_Dic3!$F$3:$F$99980,Produccion_UO!$K1448,Resultados_Dic3!$D$3:$D$99980,Produccion_UO!$K$1485,Resultados_Dic3!$E$3:$E$99980,Produccion_UO!$J1448,Resultados_Dic3!$A$3:$A$99980,Produccion_UO!$H1448)*$J$1223</f>
        <v>0</v>
      </c>
      <c r="AG1448" s="21">
        <f>+SUMIFS(Resultados_Dic3!AB$3:AB$99980,Resultados_Dic3!$F$3:$F$99980,Produccion_UO!$K1448,Resultados_Dic3!$D$3:$D$99980,Produccion_UO!$K$1485,Resultados_Dic3!$E$3:$E$99980,Produccion_UO!$J1448,Resultados_Dic3!$A$3:$A$99980,Produccion_UO!$H1448)*$J$1223</f>
        <v>0</v>
      </c>
      <c r="AH1448" s="21">
        <f>+SUMIFS(Resultados_Dic3!AC$3:AC$99980,Resultados_Dic3!$F$3:$F$99980,Produccion_UO!$K1448,Resultados_Dic3!$D$3:$D$99980,Produccion_UO!$K$1485,Resultados_Dic3!$E$3:$E$99980,Produccion_UO!$J1448,Resultados_Dic3!$A$3:$A$99980,Produccion_UO!$H1448)*$J$1223</f>
        <v>0</v>
      </c>
      <c r="AI1448" s="21">
        <f>+SUMIFS(Resultados_Dic3!AD$3:AD$99980,Resultados_Dic3!$F$3:$F$99980,Produccion_UO!$K1448,Resultados_Dic3!$D$3:$D$99980,Produccion_UO!$K$1485,Resultados_Dic3!$E$3:$E$99980,Produccion_UO!$J1448,Resultados_Dic3!$A$3:$A$99980,Produccion_UO!$H1448)*$J$1223</f>
        <v>0</v>
      </c>
      <c r="AJ1448" s="21">
        <f>+SUMIFS(Resultados_Dic3!AE$3:AE$99980,Resultados_Dic3!$F$3:$F$99980,Produccion_UO!$K1448,Resultados_Dic3!$D$3:$D$99980,Produccion_UO!$K$1485,Resultados_Dic3!$E$3:$E$99980,Produccion_UO!$J1448,Resultados_Dic3!$A$3:$A$99980,Produccion_UO!$H1448)*$J$1223</f>
        <v>0</v>
      </c>
      <c r="AK1448" s="21">
        <f>+SUMIFS(Resultados_Dic3!AF$3:AF$99980,Resultados_Dic3!$F$3:$F$99980,Produccion_UO!$K1448,Resultados_Dic3!$D$3:$D$99980,Produccion_UO!$K$1485,Resultados_Dic3!$E$3:$E$99980,Produccion_UO!$J1448,Resultados_Dic3!$A$3:$A$99980,Produccion_UO!$H1448)*$J$1223</f>
        <v>0</v>
      </c>
      <c r="AL1448" s="21">
        <f>+SUMIFS(Resultados_Dic3!AG$3:AG$99980,Resultados_Dic3!$F$3:$F$99980,Produccion_UO!$K1448,Resultados_Dic3!$D$3:$D$99980,Produccion_UO!$K$1485,Resultados_Dic3!$E$3:$E$99980,Produccion_UO!$J1448,Resultados_Dic3!$A$3:$A$99980,Produccion_UO!$H1448)*$J$1223</f>
        <v>0</v>
      </c>
      <c r="AM1448" s="21">
        <f>+SUMIFS(Resultados_Dic3!AH$3:AH$99980,Resultados_Dic3!$F$3:$F$99980,Produccion_UO!$K1448,Resultados_Dic3!$D$3:$D$99980,Produccion_UO!$K$1485,Resultados_Dic3!$E$3:$E$99980,Produccion_UO!$J1448,Resultados_Dic3!$A$3:$A$99980,Produccion_UO!$H1448)*$J$1223</f>
        <v>0</v>
      </c>
      <c r="AN1448" s="21">
        <f>+SUMIFS(Resultados_Dic3!AI$3:AI$99980,Resultados_Dic3!$F$3:$F$99980,Produccion_UO!$K1448,Resultados_Dic3!$D$3:$D$99980,Produccion_UO!$K$1485,Resultados_Dic3!$E$3:$E$99980,Produccion_UO!$J1448,Resultados_Dic3!$A$3:$A$99980,Produccion_UO!$H1448)*$J$1223</f>
        <v>0</v>
      </c>
      <c r="AO1448" s="21">
        <f>+SUMIFS(Resultados_Dic3!AJ$3:AJ$99980,Resultados_Dic3!$F$3:$F$99980,Produccion_UO!$K1448,Resultados_Dic3!$D$3:$D$99980,Produccion_UO!$K$1485,Resultados_Dic3!$E$3:$E$99980,Produccion_UO!$J1448,Resultados_Dic3!$A$3:$A$99980,Produccion_UO!$H1448)*$J$1223</f>
        <v>0</v>
      </c>
      <c r="AP1448" s="21">
        <f>+SUMIFS(Resultados_Dic3!AK$3:AK$99980,Resultados_Dic3!$F$3:$F$99980,Produccion_UO!$K1448,Resultados_Dic3!$D$3:$D$99980,Produccion_UO!$K$1485,Resultados_Dic3!$E$3:$E$99980,Produccion_UO!$J1448,Resultados_Dic3!$A$3:$A$99980,Produccion_UO!$H1448)*$J$1223</f>
        <v>0</v>
      </c>
      <c r="AQ1448" s="21">
        <f>+SUMIFS(Resultados_Dic3!AL$3:AL$99980,Resultados_Dic3!$F$3:$F$99980,Produccion_UO!$K1448,Resultados_Dic3!$D$3:$D$99980,Produccion_UO!$K$1485,Resultados_Dic3!$E$3:$E$99980,Produccion_UO!$J1448,Resultados_Dic3!$A$3:$A$99980,Produccion_UO!$H1448)*$J$1223</f>
        <v>0</v>
      </c>
      <c r="AR1448" s="21">
        <f>+SUMIFS(Resultados_Dic3!AM$3:AM$99980,Resultados_Dic3!$F$3:$F$99980,Produccion_UO!$K1448,Resultados_Dic3!$D$3:$D$99980,Produccion_UO!$K$1485,Resultados_Dic3!$E$3:$E$99980,Produccion_UO!$J1448,Resultados_Dic3!$A$3:$A$99980,Produccion_UO!$H1448)*$J$1223</f>
        <v>0</v>
      </c>
    </row>
    <row r="1449" spans="8:44" x14ac:dyDescent="0.25">
      <c r="H1449" s="17" t="str">
        <f t="shared" si="1403"/>
        <v>DIC5</v>
      </c>
      <c r="I1449" s="24"/>
      <c r="J1449" s="24" t="s">
        <v>83</v>
      </c>
      <c r="K1449" s="359" t="s">
        <v>283</v>
      </c>
      <c r="L1449" s="316" t="s">
        <v>746</v>
      </c>
      <c r="M1449" s="21">
        <f>+SUMIFS(Resultados_Dic3!H$3:H$99980,Resultados_Dic3!$F$3:$F$99980,Produccion_UO!$K1449,Resultados_Dic3!$D$3:$D$99980,Produccion_UO!$K$1485,Resultados_Dic3!$E$3:$E$99980,Produccion_UO!$J1449,Resultados_Dic3!$A$3:$A$99980,Produccion_UO!$H1449)*$J$1223</f>
        <v>0</v>
      </c>
      <c r="N1449" s="21">
        <f>+SUMIFS(Resultados_Dic3!I$3:I$99980,Resultados_Dic3!$F$3:$F$99980,Produccion_UO!$K1449,Resultados_Dic3!$D$3:$D$99980,Produccion_UO!$K$1485,Resultados_Dic3!$E$3:$E$99980,Produccion_UO!$J1449,Resultados_Dic3!$A$3:$A$99980,Produccion_UO!$H1449)*$J$1223</f>
        <v>0</v>
      </c>
      <c r="O1449" s="21">
        <f>+SUMIFS(Resultados_Dic3!J$3:J$99980,Resultados_Dic3!$F$3:$F$99980,Produccion_UO!$K1449,Resultados_Dic3!$D$3:$D$99980,Produccion_UO!$K$1485,Resultados_Dic3!$E$3:$E$99980,Produccion_UO!$J1449,Resultados_Dic3!$A$3:$A$99980,Produccion_UO!$H1449)*$J$1223</f>
        <v>0</v>
      </c>
      <c r="P1449" s="21">
        <f>+SUMIFS(Resultados_Dic3!K$3:K$99980,Resultados_Dic3!$F$3:$F$99980,Produccion_UO!$K1449,Resultados_Dic3!$D$3:$D$99980,Produccion_UO!$K$1485,Resultados_Dic3!$E$3:$E$99980,Produccion_UO!$J1449,Resultados_Dic3!$A$3:$A$99980,Produccion_UO!$H1449)*$J$1223</f>
        <v>0</v>
      </c>
      <c r="Q1449" s="21">
        <f>+SUMIFS(Resultados_Dic3!L$3:L$99980,Resultados_Dic3!$F$3:$F$99980,Produccion_UO!$K1449,Resultados_Dic3!$D$3:$D$99980,Produccion_UO!$K$1485,Resultados_Dic3!$E$3:$E$99980,Produccion_UO!$J1449,Resultados_Dic3!$A$3:$A$99980,Produccion_UO!$H1449)*$J$1223</f>
        <v>0</v>
      </c>
      <c r="R1449" s="21">
        <f>+SUMIFS(Resultados_Dic3!M$3:M$99980,Resultados_Dic3!$F$3:$F$99980,Produccion_UO!$K1449,Resultados_Dic3!$D$3:$D$99980,Produccion_UO!$K$1485,Resultados_Dic3!$E$3:$E$99980,Produccion_UO!$J1449,Resultados_Dic3!$A$3:$A$99980,Produccion_UO!$H1449)*$J$1223</f>
        <v>0</v>
      </c>
      <c r="S1449" s="21">
        <f>+SUMIFS(Resultados_Dic3!N$3:N$99980,Resultados_Dic3!$F$3:$F$99980,Produccion_UO!$K1449,Resultados_Dic3!$D$3:$D$99980,Produccion_UO!$K$1485,Resultados_Dic3!$E$3:$E$99980,Produccion_UO!$J1449,Resultados_Dic3!$A$3:$A$99980,Produccion_UO!$H1449)*$J$1223</f>
        <v>0</v>
      </c>
      <c r="T1449" s="21">
        <f>+SUMIFS(Resultados_Dic3!O$3:O$99980,Resultados_Dic3!$F$3:$F$99980,Produccion_UO!$K1449,Resultados_Dic3!$D$3:$D$99980,Produccion_UO!$K$1485,Resultados_Dic3!$E$3:$E$99980,Produccion_UO!$J1449,Resultados_Dic3!$A$3:$A$99980,Produccion_UO!$H1449)*$J$1223</f>
        <v>0</v>
      </c>
      <c r="U1449" s="21">
        <f>+SUMIFS(Resultados_Dic3!P$3:P$99980,Resultados_Dic3!$F$3:$F$99980,Produccion_UO!$K1449,Resultados_Dic3!$D$3:$D$99980,Produccion_UO!$K$1485,Resultados_Dic3!$E$3:$E$99980,Produccion_UO!$J1449,Resultados_Dic3!$A$3:$A$99980,Produccion_UO!$H1449)*$J$1223</f>
        <v>0</v>
      </c>
      <c r="V1449" s="21">
        <f>+SUMIFS(Resultados_Dic3!Q$3:Q$99980,Resultados_Dic3!$F$3:$F$99980,Produccion_UO!$K1449,Resultados_Dic3!$D$3:$D$99980,Produccion_UO!$K$1485,Resultados_Dic3!$E$3:$E$99980,Produccion_UO!$J1449,Resultados_Dic3!$A$3:$A$99980,Produccion_UO!$H1449)*$J$1223</f>
        <v>0</v>
      </c>
      <c r="W1449" s="21">
        <f>+SUMIFS(Resultados_Dic3!R$3:R$99980,Resultados_Dic3!$F$3:$F$99980,Produccion_UO!$K1449,Resultados_Dic3!$D$3:$D$99980,Produccion_UO!$K$1485,Resultados_Dic3!$E$3:$E$99980,Produccion_UO!$J1449,Resultados_Dic3!$A$3:$A$99980,Produccion_UO!$H1449)*$J$1223</f>
        <v>0</v>
      </c>
      <c r="X1449" s="21">
        <f>+SUMIFS(Resultados_Dic3!S$3:S$99980,Resultados_Dic3!$F$3:$F$99980,Produccion_UO!$K1449,Resultados_Dic3!$D$3:$D$99980,Produccion_UO!$K$1485,Resultados_Dic3!$E$3:$E$99980,Produccion_UO!$J1449,Resultados_Dic3!$A$3:$A$99980,Produccion_UO!$H1449)*$J$1223</f>
        <v>0</v>
      </c>
      <c r="Y1449" s="21">
        <f>+SUMIFS(Resultados_Dic3!T$3:T$99980,Resultados_Dic3!$F$3:$F$99980,Produccion_UO!$K1449,Resultados_Dic3!$D$3:$D$99980,Produccion_UO!$K$1485,Resultados_Dic3!$E$3:$E$99980,Produccion_UO!$J1449,Resultados_Dic3!$A$3:$A$99980,Produccion_UO!$H1449)*$J$1223</f>
        <v>0</v>
      </c>
      <c r="Z1449" s="21">
        <f>+SUMIFS(Resultados_Dic3!U$3:U$99980,Resultados_Dic3!$F$3:$F$99980,Produccion_UO!$K1449,Resultados_Dic3!$D$3:$D$99980,Produccion_UO!$K$1485,Resultados_Dic3!$E$3:$E$99980,Produccion_UO!$J1449,Resultados_Dic3!$A$3:$A$99980,Produccion_UO!$H1449)*$J$1223</f>
        <v>0</v>
      </c>
      <c r="AA1449" s="21">
        <f>+SUMIFS(Resultados_Dic3!V$3:V$99980,Resultados_Dic3!$F$3:$F$99980,Produccion_UO!$K1449,Resultados_Dic3!$D$3:$D$99980,Produccion_UO!$K$1485,Resultados_Dic3!$E$3:$E$99980,Produccion_UO!$J1449,Resultados_Dic3!$A$3:$A$99980,Produccion_UO!$H1449)*$J$1223</f>
        <v>0</v>
      </c>
      <c r="AB1449" s="21">
        <f>+SUMIFS(Resultados_Dic3!W$3:W$99980,Resultados_Dic3!$F$3:$F$99980,Produccion_UO!$K1449,Resultados_Dic3!$D$3:$D$99980,Produccion_UO!$K$1485,Resultados_Dic3!$E$3:$E$99980,Produccion_UO!$J1449,Resultados_Dic3!$A$3:$A$99980,Produccion_UO!$H1449)*$J$1223</f>
        <v>0</v>
      </c>
      <c r="AC1449" s="21">
        <f>+SUMIFS(Resultados_Dic3!X$3:X$99980,Resultados_Dic3!$F$3:$F$99980,Produccion_UO!$K1449,Resultados_Dic3!$D$3:$D$99980,Produccion_UO!$K$1485,Resultados_Dic3!$E$3:$E$99980,Produccion_UO!$J1449,Resultados_Dic3!$A$3:$A$99980,Produccion_UO!$H1449)*$J$1223</f>
        <v>0</v>
      </c>
      <c r="AD1449" s="21">
        <f>+SUMIFS(Resultados_Dic3!Y$3:Y$99980,Resultados_Dic3!$F$3:$F$99980,Produccion_UO!$K1449,Resultados_Dic3!$D$3:$D$99980,Produccion_UO!$K$1485,Resultados_Dic3!$E$3:$E$99980,Produccion_UO!$J1449,Resultados_Dic3!$A$3:$A$99980,Produccion_UO!$H1449)*$J$1223</f>
        <v>0</v>
      </c>
      <c r="AE1449" s="21">
        <f>+SUMIFS(Resultados_Dic3!Z$3:Z$99980,Resultados_Dic3!$F$3:$F$99980,Produccion_UO!$K1449,Resultados_Dic3!$D$3:$D$99980,Produccion_UO!$K$1485,Resultados_Dic3!$E$3:$E$99980,Produccion_UO!$J1449,Resultados_Dic3!$A$3:$A$99980,Produccion_UO!$H1449)*$J$1223</f>
        <v>0</v>
      </c>
      <c r="AF1449" s="21">
        <f>+SUMIFS(Resultados_Dic3!AA$3:AA$99980,Resultados_Dic3!$F$3:$F$99980,Produccion_UO!$K1449,Resultados_Dic3!$D$3:$D$99980,Produccion_UO!$K$1485,Resultados_Dic3!$E$3:$E$99980,Produccion_UO!$J1449,Resultados_Dic3!$A$3:$A$99980,Produccion_UO!$H1449)*$J$1223</f>
        <v>0</v>
      </c>
      <c r="AG1449" s="21">
        <f>+SUMIFS(Resultados_Dic3!AB$3:AB$99980,Resultados_Dic3!$F$3:$F$99980,Produccion_UO!$K1449,Resultados_Dic3!$D$3:$D$99980,Produccion_UO!$K$1485,Resultados_Dic3!$E$3:$E$99980,Produccion_UO!$J1449,Resultados_Dic3!$A$3:$A$99980,Produccion_UO!$H1449)*$J$1223</f>
        <v>0</v>
      </c>
      <c r="AH1449" s="21">
        <f>+SUMIFS(Resultados_Dic3!AC$3:AC$99980,Resultados_Dic3!$F$3:$F$99980,Produccion_UO!$K1449,Resultados_Dic3!$D$3:$D$99980,Produccion_UO!$K$1485,Resultados_Dic3!$E$3:$E$99980,Produccion_UO!$J1449,Resultados_Dic3!$A$3:$A$99980,Produccion_UO!$H1449)*$J$1223</f>
        <v>0</v>
      </c>
      <c r="AI1449" s="21">
        <f>+SUMIFS(Resultados_Dic3!AD$3:AD$99980,Resultados_Dic3!$F$3:$F$99980,Produccion_UO!$K1449,Resultados_Dic3!$D$3:$D$99980,Produccion_UO!$K$1485,Resultados_Dic3!$E$3:$E$99980,Produccion_UO!$J1449,Resultados_Dic3!$A$3:$A$99980,Produccion_UO!$H1449)*$J$1223</f>
        <v>0</v>
      </c>
      <c r="AJ1449" s="21">
        <f>+SUMIFS(Resultados_Dic3!AE$3:AE$99980,Resultados_Dic3!$F$3:$F$99980,Produccion_UO!$K1449,Resultados_Dic3!$D$3:$D$99980,Produccion_UO!$K$1485,Resultados_Dic3!$E$3:$E$99980,Produccion_UO!$J1449,Resultados_Dic3!$A$3:$A$99980,Produccion_UO!$H1449)*$J$1223</f>
        <v>0</v>
      </c>
      <c r="AK1449" s="21">
        <f>+SUMIFS(Resultados_Dic3!AF$3:AF$99980,Resultados_Dic3!$F$3:$F$99980,Produccion_UO!$K1449,Resultados_Dic3!$D$3:$D$99980,Produccion_UO!$K$1485,Resultados_Dic3!$E$3:$E$99980,Produccion_UO!$J1449,Resultados_Dic3!$A$3:$A$99980,Produccion_UO!$H1449)*$J$1223</f>
        <v>0</v>
      </c>
      <c r="AL1449" s="21">
        <f>+SUMIFS(Resultados_Dic3!AG$3:AG$99980,Resultados_Dic3!$F$3:$F$99980,Produccion_UO!$K1449,Resultados_Dic3!$D$3:$D$99980,Produccion_UO!$K$1485,Resultados_Dic3!$E$3:$E$99980,Produccion_UO!$J1449,Resultados_Dic3!$A$3:$A$99980,Produccion_UO!$H1449)*$J$1223</f>
        <v>0</v>
      </c>
      <c r="AM1449" s="21">
        <f>+SUMIFS(Resultados_Dic3!AH$3:AH$99980,Resultados_Dic3!$F$3:$F$99980,Produccion_UO!$K1449,Resultados_Dic3!$D$3:$D$99980,Produccion_UO!$K$1485,Resultados_Dic3!$E$3:$E$99980,Produccion_UO!$J1449,Resultados_Dic3!$A$3:$A$99980,Produccion_UO!$H1449)*$J$1223</f>
        <v>0</v>
      </c>
      <c r="AN1449" s="21">
        <f>+SUMIFS(Resultados_Dic3!AI$3:AI$99980,Resultados_Dic3!$F$3:$F$99980,Produccion_UO!$K1449,Resultados_Dic3!$D$3:$D$99980,Produccion_UO!$K$1485,Resultados_Dic3!$E$3:$E$99980,Produccion_UO!$J1449,Resultados_Dic3!$A$3:$A$99980,Produccion_UO!$H1449)*$J$1223</f>
        <v>0</v>
      </c>
      <c r="AO1449" s="21">
        <f>+SUMIFS(Resultados_Dic3!AJ$3:AJ$99980,Resultados_Dic3!$F$3:$F$99980,Produccion_UO!$K1449,Resultados_Dic3!$D$3:$D$99980,Produccion_UO!$K$1485,Resultados_Dic3!$E$3:$E$99980,Produccion_UO!$J1449,Resultados_Dic3!$A$3:$A$99980,Produccion_UO!$H1449)*$J$1223</f>
        <v>0</v>
      </c>
      <c r="AP1449" s="21">
        <f>+SUMIFS(Resultados_Dic3!AK$3:AK$99980,Resultados_Dic3!$F$3:$F$99980,Produccion_UO!$K1449,Resultados_Dic3!$D$3:$D$99980,Produccion_UO!$K$1485,Resultados_Dic3!$E$3:$E$99980,Produccion_UO!$J1449,Resultados_Dic3!$A$3:$A$99980,Produccion_UO!$H1449)*$J$1223</f>
        <v>0</v>
      </c>
      <c r="AQ1449" s="21">
        <f>+SUMIFS(Resultados_Dic3!AL$3:AL$99980,Resultados_Dic3!$F$3:$F$99980,Produccion_UO!$K1449,Resultados_Dic3!$D$3:$D$99980,Produccion_UO!$K$1485,Resultados_Dic3!$E$3:$E$99980,Produccion_UO!$J1449,Resultados_Dic3!$A$3:$A$99980,Produccion_UO!$H1449)*$J$1223</f>
        <v>0</v>
      </c>
      <c r="AR1449" s="21">
        <f>+SUMIFS(Resultados_Dic3!AM$3:AM$99980,Resultados_Dic3!$F$3:$F$99980,Produccion_UO!$K1449,Resultados_Dic3!$D$3:$D$99980,Produccion_UO!$K$1485,Resultados_Dic3!$E$3:$E$99980,Produccion_UO!$J1449,Resultados_Dic3!$A$3:$A$99980,Produccion_UO!$H1449)*$J$1223</f>
        <v>0</v>
      </c>
    </row>
    <row r="1450" spans="8:44" x14ac:dyDescent="0.25">
      <c r="H1450" s="17" t="str">
        <f t="shared" si="1403"/>
        <v>DIC5</v>
      </c>
      <c r="I1450" s="24"/>
      <c r="J1450" s="24" t="s">
        <v>83</v>
      </c>
      <c r="K1450" s="359" t="s">
        <v>284</v>
      </c>
      <c r="L1450" s="316" t="s">
        <v>794</v>
      </c>
      <c r="M1450" s="21">
        <f>+SUMIFS(Resultados_Dic3!H$3:H$99980,Resultados_Dic3!$F$3:$F$99980,Produccion_UO!$K1450,Resultados_Dic3!$D$3:$D$99980,Produccion_UO!$K$1485,Resultados_Dic3!$E$3:$E$99980,Produccion_UO!$J1450,Resultados_Dic3!$A$3:$A$99980,Produccion_UO!$H1450)*$J$1223</f>
        <v>0</v>
      </c>
      <c r="N1450" s="21">
        <f>+SUMIFS(Resultados_Dic3!I$3:I$99980,Resultados_Dic3!$F$3:$F$99980,Produccion_UO!$K1450,Resultados_Dic3!$D$3:$D$99980,Produccion_UO!$K$1485,Resultados_Dic3!$E$3:$E$99980,Produccion_UO!$J1450,Resultados_Dic3!$A$3:$A$99980,Produccion_UO!$H1450)*$J$1223</f>
        <v>0</v>
      </c>
      <c r="O1450" s="21">
        <f>+SUMIFS(Resultados_Dic3!J$3:J$99980,Resultados_Dic3!$F$3:$F$99980,Produccion_UO!$K1450,Resultados_Dic3!$D$3:$D$99980,Produccion_UO!$K$1485,Resultados_Dic3!$E$3:$E$99980,Produccion_UO!$J1450,Resultados_Dic3!$A$3:$A$99980,Produccion_UO!$H1450)*$J$1223</f>
        <v>0</v>
      </c>
      <c r="P1450" s="21">
        <f>+SUMIFS(Resultados_Dic3!K$3:K$99980,Resultados_Dic3!$F$3:$F$99980,Produccion_UO!$K1450,Resultados_Dic3!$D$3:$D$99980,Produccion_UO!$K$1485,Resultados_Dic3!$E$3:$E$99980,Produccion_UO!$J1450,Resultados_Dic3!$A$3:$A$99980,Produccion_UO!$H1450)*$J$1223</f>
        <v>0</v>
      </c>
      <c r="Q1450" s="21">
        <f>+SUMIFS(Resultados_Dic3!L$3:L$99980,Resultados_Dic3!$F$3:$F$99980,Produccion_UO!$K1450,Resultados_Dic3!$D$3:$D$99980,Produccion_UO!$K$1485,Resultados_Dic3!$E$3:$E$99980,Produccion_UO!$J1450,Resultados_Dic3!$A$3:$A$99980,Produccion_UO!$H1450)*$J$1223</f>
        <v>0</v>
      </c>
      <c r="R1450" s="21">
        <f>+SUMIFS(Resultados_Dic3!M$3:M$99980,Resultados_Dic3!$F$3:$F$99980,Produccion_UO!$K1450,Resultados_Dic3!$D$3:$D$99980,Produccion_UO!$K$1485,Resultados_Dic3!$E$3:$E$99980,Produccion_UO!$J1450,Resultados_Dic3!$A$3:$A$99980,Produccion_UO!$H1450)*$J$1223</f>
        <v>0</v>
      </c>
      <c r="S1450" s="21">
        <f>+SUMIFS(Resultados_Dic3!N$3:N$99980,Resultados_Dic3!$F$3:$F$99980,Produccion_UO!$K1450,Resultados_Dic3!$D$3:$D$99980,Produccion_UO!$K$1485,Resultados_Dic3!$E$3:$E$99980,Produccion_UO!$J1450,Resultados_Dic3!$A$3:$A$99980,Produccion_UO!$H1450)*$J$1223</f>
        <v>0</v>
      </c>
      <c r="T1450" s="21">
        <f>+SUMIFS(Resultados_Dic3!O$3:O$99980,Resultados_Dic3!$F$3:$F$99980,Produccion_UO!$K1450,Resultados_Dic3!$D$3:$D$99980,Produccion_UO!$K$1485,Resultados_Dic3!$E$3:$E$99980,Produccion_UO!$J1450,Resultados_Dic3!$A$3:$A$99980,Produccion_UO!$H1450)*$J$1223</f>
        <v>0</v>
      </c>
      <c r="U1450" s="21">
        <f>+SUMIFS(Resultados_Dic3!P$3:P$99980,Resultados_Dic3!$F$3:$F$99980,Produccion_UO!$K1450,Resultados_Dic3!$D$3:$D$99980,Produccion_UO!$K$1485,Resultados_Dic3!$E$3:$E$99980,Produccion_UO!$J1450,Resultados_Dic3!$A$3:$A$99980,Produccion_UO!$H1450)*$J$1223</f>
        <v>0</v>
      </c>
      <c r="V1450" s="21">
        <f>+SUMIFS(Resultados_Dic3!Q$3:Q$99980,Resultados_Dic3!$F$3:$F$99980,Produccion_UO!$K1450,Resultados_Dic3!$D$3:$D$99980,Produccion_UO!$K$1485,Resultados_Dic3!$E$3:$E$99980,Produccion_UO!$J1450,Resultados_Dic3!$A$3:$A$99980,Produccion_UO!$H1450)*$J$1223</f>
        <v>0</v>
      </c>
      <c r="W1450" s="21">
        <f>+SUMIFS(Resultados_Dic3!R$3:R$99980,Resultados_Dic3!$F$3:$F$99980,Produccion_UO!$K1450,Resultados_Dic3!$D$3:$D$99980,Produccion_UO!$K$1485,Resultados_Dic3!$E$3:$E$99980,Produccion_UO!$J1450,Resultados_Dic3!$A$3:$A$99980,Produccion_UO!$H1450)*$J$1223</f>
        <v>0</v>
      </c>
      <c r="X1450" s="21">
        <f>+SUMIFS(Resultados_Dic3!S$3:S$99980,Resultados_Dic3!$F$3:$F$99980,Produccion_UO!$K1450,Resultados_Dic3!$D$3:$D$99980,Produccion_UO!$K$1485,Resultados_Dic3!$E$3:$E$99980,Produccion_UO!$J1450,Resultados_Dic3!$A$3:$A$99980,Produccion_UO!$H1450)*$J$1223</f>
        <v>0</v>
      </c>
      <c r="Y1450" s="21">
        <f>+SUMIFS(Resultados_Dic3!T$3:T$99980,Resultados_Dic3!$F$3:$F$99980,Produccion_UO!$K1450,Resultados_Dic3!$D$3:$D$99980,Produccion_UO!$K$1485,Resultados_Dic3!$E$3:$E$99980,Produccion_UO!$J1450,Resultados_Dic3!$A$3:$A$99980,Produccion_UO!$H1450)*$J$1223</f>
        <v>0</v>
      </c>
      <c r="Z1450" s="21">
        <f>+SUMIFS(Resultados_Dic3!U$3:U$99980,Resultados_Dic3!$F$3:$F$99980,Produccion_UO!$K1450,Resultados_Dic3!$D$3:$D$99980,Produccion_UO!$K$1485,Resultados_Dic3!$E$3:$E$99980,Produccion_UO!$J1450,Resultados_Dic3!$A$3:$A$99980,Produccion_UO!$H1450)*$J$1223</f>
        <v>0</v>
      </c>
      <c r="AA1450" s="21">
        <f>+SUMIFS(Resultados_Dic3!V$3:V$99980,Resultados_Dic3!$F$3:$F$99980,Produccion_UO!$K1450,Resultados_Dic3!$D$3:$D$99980,Produccion_UO!$K$1485,Resultados_Dic3!$E$3:$E$99980,Produccion_UO!$J1450,Resultados_Dic3!$A$3:$A$99980,Produccion_UO!$H1450)*$J$1223</f>
        <v>0</v>
      </c>
      <c r="AB1450" s="21">
        <f>+SUMIFS(Resultados_Dic3!W$3:W$99980,Resultados_Dic3!$F$3:$F$99980,Produccion_UO!$K1450,Resultados_Dic3!$D$3:$D$99980,Produccion_UO!$K$1485,Resultados_Dic3!$E$3:$E$99980,Produccion_UO!$J1450,Resultados_Dic3!$A$3:$A$99980,Produccion_UO!$H1450)*$J$1223</f>
        <v>0</v>
      </c>
      <c r="AC1450" s="21">
        <f>+SUMIFS(Resultados_Dic3!X$3:X$99980,Resultados_Dic3!$F$3:$F$99980,Produccion_UO!$K1450,Resultados_Dic3!$D$3:$D$99980,Produccion_UO!$K$1485,Resultados_Dic3!$E$3:$E$99980,Produccion_UO!$J1450,Resultados_Dic3!$A$3:$A$99980,Produccion_UO!$H1450)*$J$1223</f>
        <v>0</v>
      </c>
      <c r="AD1450" s="21">
        <f>+SUMIFS(Resultados_Dic3!Y$3:Y$99980,Resultados_Dic3!$F$3:$F$99980,Produccion_UO!$K1450,Resultados_Dic3!$D$3:$D$99980,Produccion_UO!$K$1485,Resultados_Dic3!$E$3:$E$99980,Produccion_UO!$J1450,Resultados_Dic3!$A$3:$A$99980,Produccion_UO!$H1450)*$J$1223</f>
        <v>0</v>
      </c>
      <c r="AE1450" s="21">
        <f>+SUMIFS(Resultados_Dic3!Z$3:Z$99980,Resultados_Dic3!$F$3:$F$99980,Produccion_UO!$K1450,Resultados_Dic3!$D$3:$D$99980,Produccion_UO!$K$1485,Resultados_Dic3!$E$3:$E$99980,Produccion_UO!$J1450,Resultados_Dic3!$A$3:$A$99980,Produccion_UO!$H1450)*$J$1223</f>
        <v>0</v>
      </c>
      <c r="AF1450" s="21">
        <f>+SUMIFS(Resultados_Dic3!AA$3:AA$99980,Resultados_Dic3!$F$3:$F$99980,Produccion_UO!$K1450,Resultados_Dic3!$D$3:$D$99980,Produccion_UO!$K$1485,Resultados_Dic3!$E$3:$E$99980,Produccion_UO!$J1450,Resultados_Dic3!$A$3:$A$99980,Produccion_UO!$H1450)*$J$1223</f>
        <v>0</v>
      </c>
      <c r="AG1450" s="21">
        <f>+SUMIFS(Resultados_Dic3!AB$3:AB$99980,Resultados_Dic3!$F$3:$F$99980,Produccion_UO!$K1450,Resultados_Dic3!$D$3:$D$99980,Produccion_UO!$K$1485,Resultados_Dic3!$E$3:$E$99980,Produccion_UO!$J1450,Resultados_Dic3!$A$3:$A$99980,Produccion_UO!$H1450)*$J$1223</f>
        <v>0</v>
      </c>
      <c r="AH1450" s="21">
        <f>+SUMIFS(Resultados_Dic3!AC$3:AC$99980,Resultados_Dic3!$F$3:$F$99980,Produccion_UO!$K1450,Resultados_Dic3!$D$3:$D$99980,Produccion_UO!$K$1485,Resultados_Dic3!$E$3:$E$99980,Produccion_UO!$J1450,Resultados_Dic3!$A$3:$A$99980,Produccion_UO!$H1450)*$J$1223</f>
        <v>0</v>
      </c>
      <c r="AI1450" s="21">
        <f>+SUMIFS(Resultados_Dic3!AD$3:AD$99980,Resultados_Dic3!$F$3:$F$99980,Produccion_UO!$K1450,Resultados_Dic3!$D$3:$D$99980,Produccion_UO!$K$1485,Resultados_Dic3!$E$3:$E$99980,Produccion_UO!$J1450,Resultados_Dic3!$A$3:$A$99980,Produccion_UO!$H1450)*$J$1223</f>
        <v>0</v>
      </c>
      <c r="AJ1450" s="21">
        <f>+SUMIFS(Resultados_Dic3!AE$3:AE$99980,Resultados_Dic3!$F$3:$F$99980,Produccion_UO!$K1450,Resultados_Dic3!$D$3:$D$99980,Produccion_UO!$K$1485,Resultados_Dic3!$E$3:$E$99980,Produccion_UO!$J1450,Resultados_Dic3!$A$3:$A$99980,Produccion_UO!$H1450)*$J$1223</f>
        <v>0</v>
      </c>
      <c r="AK1450" s="21">
        <f>+SUMIFS(Resultados_Dic3!AF$3:AF$99980,Resultados_Dic3!$F$3:$F$99980,Produccion_UO!$K1450,Resultados_Dic3!$D$3:$D$99980,Produccion_UO!$K$1485,Resultados_Dic3!$E$3:$E$99980,Produccion_UO!$J1450,Resultados_Dic3!$A$3:$A$99980,Produccion_UO!$H1450)*$J$1223</f>
        <v>0</v>
      </c>
      <c r="AL1450" s="21">
        <f>+SUMIFS(Resultados_Dic3!AG$3:AG$99980,Resultados_Dic3!$F$3:$F$99980,Produccion_UO!$K1450,Resultados_Dic3!$D$3:$D$99980,Produccion_UO!$K$1485,Resultados_Dic3!$E$3:$E$99980,Produccion_UO!$J1450,Resultados_Dic3!$A$3:$A$99980,Produccion_UO!$H1450)*$J$1223</f>
        <v>0</v>
      </c>
      <c r="AM1450" s="21">
        <f>+SUMIFS(Resultados_Dic3!AH$3:AH$99980,Resultados_Dic3!$F$3:$F$99980,Produccion_UO!$K1450,Resultados_Dic3!$D$3:$D$99980,Produccion_UO!$K$1485,Resultados_Dic3!$E$3:$E$99980,Produccion_UO!$J1450,Resultados_Dic3!$A$3:$A$99980,Produccion_UO!$H1450)*$J$1223</f>
        <v>0</v>
      </c>
      <c r="AN1450" s="21">
        <f>+SUMIFS(Resultados_Dic3!AI$3:AI$99980,Resultados_Dic3!$F$3:$F$99980,Produccion_UO!$K1450,Resultados_Dic3!$D$3:$D$99980,Produccion_UO!$K$1485,Resultados_Dic3!$E$3:$E$99980,Produccion_UO!$J1450,Resultados_Dic3!$A$3:$A$99980,Produccion_UO!$H1450)*$J$1223</f>
        <v>0</v>
      </c>
      <c r="AO1450" s="21">
        <f>+SUMIFS(Resultados_Dic3!AJ$3:AJ$99980,Resultados_Dic3!$F$3:$F$99980,Produccion_UO!$K1450,Resultados_Dic3!$D$3:$D$99980,Produccion_UO!$K$1485,Resultados_Dic3!$E$3:$E$99980,Produccion_UO!$J1450,Resultados_Dic3!$A$3:$A$99980,Produccion_UO!$H1450)*$J$1223</f>
        <v>0</v>
      </c>
      <c r="AP1450" s="21">
        <f>+SUMIFS(Resultados_Dic3!AK$3:AK$99980,Resultados_Dic3!$F$3:$F$99980,Produccion_UO!$K1450,Resultados_Dic3!$D$3:$D$99980,Produccion_UO!$K$1485,Resultados_Dic3!$E$3:$E$99980,Produccion_UO!$J1450,Resultados_Dic3!$A$3:$A$99980,Produccion_UO!$H1450)*$J$1223</f>
        <v>0</v>
      </c>
      <c r="AQ1450" s="21">
        <f>+SUMIFS(Resultados_Dic3!AL$3:AL$99980,Resultados_Dic3!$F$3:$F$99980,Produccion_UO!$K1450,Resultados_Dic3!$D$3:$D$99980,Produccion_UO!$K$1485,Resultados_Dic3!$E$3:$E$99980,Produccion_UO!$J1450,Resultados_Dic3!$A$3:$A$99980,Produccion_UO!$H1450)*$J$1223</f>
        <v>0</v>
      </c>
      <c r="AR1450" s="21">
        <f>+SUMIFS(Resultados_Dic3!AM$3:AM$99980,Resultados_Dic3!$F$3:$F$99980,Produccion_UO!$K1450,Resultados_Dic3!$D$3:$D$99980,Produccion_UO!$K$1485,Resultados_Dic3!$E$3:$E$99980,Produccion_UO!$J1450,Resultados_Dic3!$A$3:$A$99980,Produccion_UO!$H1450)*$J$1223</f>
        <v>0</v>
      </c>
    </row>
    <row r="1451" spans="8:44" x14ac:dyDescent="0.25">
      <c r="H1451" s="17" t="str">
        <f t="shared" si="1403"/>
        <v>DIC5</v>
      </c>
      <c r="I1451" s="24"/>
      <c r="J1451" s="24"/>
      <c r="K1451" s="359"/>
      <c r="L1451" s="305" t="s">
        <v>862</v>
      </c>
      <c r="M1451" s="21">
        <f>+M1452+M1453</f>
        <v>0.1576133681939727</v>
      </c>
      <c r="N1451" s="21">
        <f t="shared" ref="N1451" si="1499">+N1452+N1453</f>
        <v>0.1500336520899937</v>
      </c>
      <c r="O1451" s="21">
        <f t="shared" ref="O1451" si="1500">+O1452+O1453</f>
        <v>0.14713876581985236</v>
      </c>
      <c r="P1451" s="21">
        <f t="shared" ref="P1451" si="1501">+P1452+P1453</f>
        <v>0.14424387954971002</v>
      </c>
      <c r="Q1451" s="21">
        <f t="shared" ref="Q1451" si="1502">+Q1452+Q1453</f>
        <v>0.14134899327956868</v>
      </c>
      <c r="R1451" s="21">
        <f t="shared" ref="R1451" si="1503">+R1452+R1453</f>
        <v>0.12598875730530901</v>
      </c>
      <c r="S1451" s="21">
        <f t="shared" ref="S1451" si="1504">+S1452+S1453</f>
        <v>0.11427493895542699</v>
      </c>
      <c r="T1451" s="21">
        <f t="shared" ref="T1451" si="1505">+T1452+T1453</f>
        <v>0.13287367756286381</v>
      </c>
      <c r="U1451" s="21">
        <f t="shared" ref="U1451" si="1506">+U1452+U1453</f>
        <v>0.12020221919978309</v>
      </c>
      <c r="V1451" s="21">
        <f t="shared" ref="V1451" si="1507">+V1452+V1453</f>
        <v>0.1093206051767546</v>
      </c>
      <c r="W1451" s="21">
        <f t="shared" ref="W1451" si="1508">+W1452+W1453</f>
        <v>9.8438991153726105E-2</v>
      </c>
      <c r="X1451" s="21">
        <f t="shared" ref="X1451" si="1509">+X1452+X1453</f>
        <v>8.75573771306975E-2</v>
      </c>
      <c r="Y1451" s="21">
        <f t="shared" ref="Y1451" si="1510">+Y1452+Y1453</f>
        <v>8.0455741563729796E-2</v>
      </c>
      <c r="Z1451" s="21">
        <f t="shared" ref="Z1451" si="1511">+Z1452+Z1453</f>
        <v>7.3354105996762092E-2</v>
      </c>
      <c r="AA1451" s="21">
        <f t="shared" ref="AA1451" si="1512">+AA1452+AA1453</f>
        <v>2.7038528189371601E-2</v>
      </c>
      <c r="AB1451" s="21">
        <f t="shared" ref="AB1451" si="1513">+AB1452+AB1453</f>
        <v>0</v>
      </c>
      <c r="AC1451" s="21">
        <f t="shared" ref="AC1451" si="1514">+AC1452+AC1453</f>
        <v>0</v>
      </c>
      <c r="AD1451" s="21">
        <f t="shared" ref="AD1451" si="1515">+AD1452+AD1453</f>
        <v>0</v>
      </c>
      <c r="AE1451" s="21">
        <f t="shared" ref="AE1451" si="1516">+AE1452+AE1453</f>
        <v>0</v>
      </c>
      <c r="AF1451" s="21">
        <f t="shared" ref="AF1451" si="1517">+AF1452+AF1453</f>
        <v>0</v>
      </c>
      <c r="AG1451" s="21">
        <f t="shared" ref="AG1451" si="1518">+AG1452+AG1453</f>
        <v>0</v>
      </c>
      <c r="AH1451" s="21">
        <f t="shared" ref="AH1451" si="1519">+AH1452+AH1453</f>
        <v>0</v>
      </c>
      <c r="AI1451" s="21">
        <f t="shared" ref="AI1451" si="1520">+AI1452+AI1453</f>
        <v>0</v>
      </c>
      <c r="AJ1451" s="21">
        <f t="shared" ref="AJ1451" si="1521">+AJ1452+AJ1453</f>
        <v>0</v>
      </c>
      <c r="AK1451" s="21">
        <f t="shared" ref="AK1451" si="1522">+AK1452+AK1453</f>
        <v>0</v>
      </c>
      <c r="AL1451" s="21">
        <f t="shared" ref="AL1451" si="1523">+AL1452+AL1453</f>
        <v>0</v>
      </c>
      <c r="AM1451" s="21">
        <f t="shared" ref="AM1451" si="1524">+AM1452+AM1453</f>
        <v>0</v>
      </c>
      <c r="AN1451" s="21">
        <f t="shared" ref="AN1451" si="1525">+AN1452+AN1453</f>
        <v>0</v>
      </c>
      <c r="AO1451" s="21">
        <f t="shared" ref="AO1451" si="1526">+AO1452+AO1453</f>
        <v>0</v>
      </c>
      <c r="AP1451" s="21">
        <f t="shared" ref="AP1451" si="1527">+AP1452+AP1453</f>
        <v>0</v>
      </c>
      <c r="AQ1451" s="21">
        <f t="shared" ref="AQ1451" si="1528">+AQ1452+AQ1453</f>
        <v>0</v>
      </c>
      <c r="AR1451" s="21">
        <f t="shared" ref="AR1451" si="1529">+AR1452+AR1453</f>
        <v>0</v>
      </c>
    </row>
    <row r="1452" spans="8:44" x14ac:dyDescent="0.25">
      <c r="H1452" s="17" t="str">
        <f t="shared" si="1403"/>
        <v>DIC5</v>
      </c>
      <c r="I1452" s="24"/>
      <c r="J1452" s="24" t="s">
        <v>92</v>
      </c>
      <c r="K1452" s="359" t="s">
        <v>296</v>
      </c>
      <c r="L1452" s="341" t="s">
        <v>834</v>
      </c>
      <c r="M1452" s="21">
        <f>+SUMIFS(Resultados_Dic3!H$3:H$99980,Resultados_Dic3!$F$3:$F$99980,Produccion_UO!$K1452,Resultados_Dic3!$D$3:$D$99980,Produccion_UO!$K$1485,Resultados_Dic3!$E$3:$E$99980,Produccion_UO!$J1452,Resultados_Dic3!$A$3:$A$99980,Produccion_UO!$H1452)*$J$1223</f>
        <v>1.7355088716959701E-2</v>
      </c>
      <c r="N1452" s="21">
        <f>+SUMIFS(Resultados_Dic3!I$3:I$99980,Resultados_Dic3!$F$3:$F$99980,Produccion_UO!$K1452,Resultados_Dic3!$D$3:$D$99980,Produccion_UO!$K$1485,Resultados_Dic3!$E$3:$E$99980,Produccion_UO!$J1452,Resultados_Dic3!$A$3:$A$99980,Produccion_UO!$H1452)*$J$1223</f>
        <v>1.2618388842843701E-2</v>
      </c>
      <c r="O1452" s="21">
        <f>+SUMIFS(Resultados_Dic3!J$3:J$99980,Resultados_Dic3!$F$3:$F$99980,Produccion_UO!$K1452,Resultados_Dic3!$D$3:$D$99980,Produccion_UO!$K$1485,Resultados_Dic3!$E$3:$E$99980,Produccion_UO!$J1452,Resultados_Dic3!$A$3:$A$99980,Produccion_UO!$H1452)*$J$1223</f>
        <v>9.6277317700213597E-3</v>
      </c>
      <c r="P1452" s="21">
        <f>+SUMIFS(Resultados_Dic3!K$3:K$99980,Resultados_Dic3!$F$3:$F$99980,Produccion_UO!$K1452,Resultados_Dic3!$D$3:$D$99980,Produccion_UO!$K$1485,Resultados_Dic3!$E$3:$E$99980,Produccion_UO!$J1452,Resultados_Dic3!$A$3:$A$99980,Produccion_UO!$H1452)*$J$1223</f>
        <v>6.6370746971990196E-3</v>
      </c>
      <c r="Q1452" s="21">
        <f>+SUMIFS(Resultados_Dic3!L$3:L$99980,Resultados_Dic3!$F$3:$F$99980,Produccion_UO!$K1452,Resultados_Dic3!$D$3:$D$99980,Produccion_UO!$K$1485,Resultados_Dic3!$E$3:$E$99980,Produccion_UO!$J1452,Resultados_Dic3!$A$3:$A$99980,Produccion_UO!$H1452)*$J$1223</f>
        <v>3.64641762437667E-3</v>
      </c>
      <c r="R1452" s="21">
        <f>+SUMIFS(Resultados_Dic3!M$3:M$99980,Resultados_Dic3!$F$3:$F$99980,Produccion_UO!$K1452,Resultados_Dic3!$D$3:$D$99980,Produccion_UO!$K$1485,Resultados_Dic3!$E$3:$E$99980,Produccion_UO!$J1452,Resultados_Dic3!$A$3:$A$99980,Produccion_UO!$H1452)*$J$1223</f>
        <v>0</v>
      </c>
      <c r="S1452" s="21">
        <f>+SUMIFS(Resultados_Dic3!N$3:N$99980,Resultados_Dic3!$F$3:$F$99980,Produccion_UO!$K1452,Resultados_Dic3!$D$3:$D$99980,Produccion_UO!$K$1485,Resultados_Dic3!$E$3:$E$99980,Produccion_UO!$J1452,Resultados_Dic3!$A$3:$A$99980,Produccion_UO!$H1452)*$J$1223</f>
        <v>0</v>
      </c>
      <c r="T1452" s="21">
        <f>+SUMIFS(Resultados_Dic3!O$3:O$99980,Resultados_Dic3!$F$3:$F$99980,Produccion_UO!$K1452,Resultados_Dic3!$D$3:$D$99980,Produccion_UO!$K$1485,Resultados_Dic3!$E$3:$E$99980,Produccion_UO!$J1452,Resultados_Dic3!$A$3:$A$99980,Produccion_UO!$H1452)*$J$1223</f>
        <v>2.82378264744888E-2</v>
      </c>
      <c r="U1452" s="21">
        <f>+SUMIFS(Resultados_Dic3!P$3:P$99980,Resultados_Dic3!$F$3:$F$99980,Produccion_UO!$K1452,Resultados_Dic3!$D$3:$D$99980,Produccion_UO!$K$1485,Resultados_Dic3!$E$3:$E$99980,Produccion_UO!$J1452,Resultados_Dic3!$A$3:$A$99980,Produccion_UO!$H1452)*$J$1223</f>
        <v>2.5205455978459902E-2</v>
      </c>
      <c r="V1452" s="21">
        <f>+SUMIFS(Resultados_Dic3!Q$3:Q$99980,Resultados_Dic3!$F$3:$F$99980,Produccion_UO!$K1452,Resultados_Dic3!$D$3:$D$99980,Produccion_UO!$K$1485,Resultados_Dic3!$E$3:$E$99980,Produccion_UO!$J1452,Resultados_Dic3!$A$3:$A$99980,Produccion_UO!$H1452)*$J$1223</f>
        <v>2.2313608557656801E-2</v>
      </c>
      <c r="W1452" s="21">
        <f>+SUMIFS(Resultados_Dic3!R$3:R$99980,Resultados_Dic3!$F$3:$F$99980,Produccion_UO!$K1452,Resultados_Dic3!$D$3:$D$99980,Produccion_UO!$K$1485,Resultados_Dic3!$E$3:$E$99980,Produccion_UO!$J1452,Resultados_Dic3!$A$3:$A$99980,Produccion_UO!$H1452)*$J$1223</f>
        <v>1.9421761136853798E-2</v>
      </c>
      <c r="X1452" s="21">
        <f>+SUMIFS(Resultados_Dic3!S$3:S$99980,Resultados_Dic3!$F$3:$F$99980,Produccion_UO!$K1452,Resultados_Dic3!$D$3:$D$99980,Produccion_UO!$K$1485,Resultados_Dic3!$E$3:$E$99980,Produccion_UO!$J1452,Resultados_Dic3!$A$3:$A$99980,Produccion_UO!$H1452)*$J$1223</f>
        <v>1.6529913716050702E-2</v>
      </c>
      <c r="Y1452" s="21">
        <f>+SUMIFS(Resultados_Dic3!T$3:T$99980,Resultados_Dic3!$F$3:$F$99980,Produccion_UO!$K1452,Resultados_Dic3!$D$3:$D$99980,Produccion_UO!$K$1485,Resultados_Dic3!$E$3:$E$99980,Produccion_UO!$J1452,Resultados_Dic3!$A$3:$A$99980,Produccion_UO!$H1452)*$J$1223</f>
        <v>1.50332920507732E-2</v>
      </c>
      <c r="Z1452" s="21">
        <f>+SUMIFS(Resultados_Dic3!U$3:U$99980,Resultados_Dic3!$F$3:$F$99980,Produccion_UO!$K1452,Resultados_Dic3!$D$3:$D$99980,Produccion_UO!$K$1485,Resultados_Dic3!$E$3:$E$99980,Produccion_UO!$J1452,Resultados_Dic3!$A$3:$A$99980,Produccion_UO!$H1452)*$J$1223</f>
        <v>1.3536670385495801E-2</v>
      </c>
      <c r="AA1452" s="21">
        <f>+SUMIFS(Resultados_Dic3!V$3:V$99980,Resultados_Dic3!$F$3:$F$99980,Produccion_UO!$K1452,Resultados_Dic3!$D$3:$D$99980,Produccion_UO!$K$1485,Resultados_Dic3!$E$3:$E$99980,Produccion_UO!$J1452,Resultados_Dic3!$A$3:$A$99980,Produccion_UO!$H1452)*$J$1223</f>
        <v>0</v>
      </c>
      <c r="AB1452" s="21">
        <f>+SUMIFS(Resultados_Dic3!W$3:W$99980,Resultados_Dic3!$F$3:$F$99980,Produccion_UO!$K1452,Resultados_Dic3!$D$3:$D$99980,Produccion_UO!$K$1485,Resultados_Dic3!$E$3:$E$99980,Produccion_UO!$J1452,Resultados_Dic3!$A$3:$A$99980,Produccion_UO!$H1452)*$J$1223</f>
        <v>0</v>
      </c>
      <c r="AC1452" s="21">
        <f>+SUMIFS(Resultados_Dic3!X$3:X$99980,Resultados_Dic3!$F$3:$F$99980,Produccion_UO!$K1452,Resultados_Dic3!$D$3:$D$99980,Produccion_UO!$K$1485,Resultados_Dic3!$E$3:$E$99980,Produccion_UO!$J1452,Resultados_Dic3!$A$3:$A$99980,Produccion_UO!$H1452)*$J$1223</f>
        <v>0</v>
      </c>
      <c r="AD1452" s="21">
        <f>+SUMIFS(Resultados_Dic3!Y$3:Y$99980,Resultados_Dic3!$F$3:$F$99980,Produccion_UO!$K1452,Resultados_Dic3!$D$3:$D$99980,Produccion_UO!$K$1485,Resultados_Dic3!$E$3:$E$99980,Produccion_UO!$J1452,Resultados_Dic3!$A$3:$A$99980,Produccion_UO!$H1452)*$J$1223</f>
        <v>0</v>
      </c>
      <c r="AE1452" s="21">
        <f>+SUMIFS(Resultados_Dic3!Z$3:Z$99980,Resultados_Dic3!$F$3:$F$99980,Produccion_UO!$K1452,Resultados_Dic3!$D$3:$D$99980,Produccion_UO!$K$1485,Resultados_Dic3!$E$3:$E$99980,Produccion_UO!$J1452,Resultados_Dic3!$A$3:$A$99980,Produccion_UO!$H1452)*$J$1223</f>
        <v>0</v>
      </c>
      <c r="AF1452" s="21">
        <f>+SUMIFS(Resultados_Dic3!AA$3:AA$99980,Resultados_Dic3!$F$3:$F$99980,Produccion_UO!$K1452,Resultados_Dic3!$D$3:$D$99980,Produccion_UO!$K$1485,Resultados_Dic3!$E$3:$E$99980,Produccion_UO!$J1452,Resultados_Dic3!$A$3:$A$99980,Produccion_UO!$H1452)*$J$1223</f>
        <v>0</v>
      </c>
      <c r="AG1452" s="21">
        <f>+SUMIFS(Resultados_Dic3!AB$3:AB$99980,Resultados_Dic3!$F$3:$F$99980,Produccion_UO!$K1452,Resultados_Dic3!$D$3:$D$99980,Produccion_UO!$K$1485,Resultados_Dic3!$E$3:$E$99980,Produccion_UO!$J1452,Resultados_Dic3!$A$3:$A$99980,Produccion_UO!$H1452)*$J$1223</f>
        <v>0</v>
      </c>
      <c r="AH1452" s="21">
        <f>+SUMIFS(Resultados_Dic3!AC$3:AC$99980,Resultados_Dic3!$F$3:$F$99980,Produccion_UO!$K1452,Resultados_Dic3!$D$3:$D$99980,Produccion_UO!$K$1485,Resultados_Dic3!$E$3:$E$99980,Produccion_UO!$J1452,Resultados_Dic3!$A$3:$A$99980,Produccion_UO!$H1452)*$J$1223</f>
        <v>0</v>
      </c>
      <c r="AI1452" s="21">
        <f>+SUMIFS(Resultados_Dic3!AD$3:AD$99980,Resultados_Dic3!$F$3:$F$99980,Produccion_UO!$K1452,Resultados_Dic3!$D$3:$D$99980,Produccion_UO!$K$1485,Resultados_Dic3!$E$3:$E$99980,Produccion_UO!$J1452,Resultados_Dic3!$A$3:$A$99980,Produccion_UO!$H1452)*$J$1223</f>
        <v>0</v>
      </c>
      <c r="AJ1452" s="21">
        <f>+SUMIFS(Resultados_Dic3!AE$3:AE$99980,Resultados_Dic3!$F$3:$F$99980,Produccion_UO!$K1452,Resultados_Dic3!$D$3:$D$99980,Produccion_UO!$K$1485,Resultados_Dic3!$E$3:$E$99980,Produccion_UO!$J1452,Resultados_Dic3!$A$3:$A$99980,Produccion_UO!$H1452)*$J$1223</f>
        <v>0</v>
      </c>
      <c r="AK1452" s="21">
        <f>+SUMIFS(Resultados_Dic3!AF$3:AF$99980,Resultados_Dic3!$F$3:$F$99980,Produccion_UO!$K1452,Resultados_Dic3!$D$3:$D$99980,Produccion_UO!$K$1485,Resultados_Dic3!$E$3:$E$99980,Produccion_UO!$J1452,Resultados_Dic3!$A$3:$A$99980,Produccion_UO!$H1452)*$J$1223</f>
        <v>0</v>
      </c>
      <c r="AL1452" s="21">
        <f>+SUMIFS(Resultados_Dic3!AG$3:AG$99980,Resultados_Dic3!$F$3:$F$99980,Produccion_UO!$K1452,Resultados_Dic3!$D$3:$D$99980,Produccion_UO!$K$1485,Resultados_Dic3!$E$3:$E$99980,Produccion_UO!$J1452,Resultados_Dic3!$A$3:$A$99980,Produccion_UO!$H1452)*$J$1223</f>
        <v>0</v>
      </c>
      <c r="AM1452" s="21">
        <f>+SUMIFS(Resultados_Dic3!AH$3:AH$99980,Resultados_Dic3!$F$3:$F$99980,Produccion_UO!$K1452,Resultados_Dic3!$D$3:$D$99980,Produccion_UO!$K$1485,Resultados_Dic3!$E$3:$E$99980,Produccion_UO!$J1452,Resultados_Dic3!$A$3:$A$99980,Produccion_UO!$H1452)*$J$1223</f>
        <v>0</v>
      </c>
      <c r="AN1452" s="21">
        <f>+SUMIFS(Resultados_Dic3!AI$3:AI$99980,Resultados_Dic3!$F$3:$F$99980,Produccion_UO!$K1452,Resultados_Dic3!$D$3:$D$99980,Produccion_UO!$K$1485,Resultados_Dic3!$E$3:$E$99980,Produccion_UO!$J1452,Resultados_Dic3!$A$3:$A$99980,Produccion_UO!$H1452)*$J$1223</f>
        <v>0</v>
      </c>
      <c r="AO1452" s="21">
        <f>+SUMIFS(Resultados_Dic3!AJ$3:AJ$99980,Resultados_Dic3!$F$3:$F$99980,Produccion_UO!$K1452,Resultados_Dic3!$D$3:$D$99980,Produccion_UO!$K$1485,Resultados_Dic3!$E$3:$E$99980,Produccion_UO!$J1452,Resultados_Dic3!$A$3:$A$99980,Produccion_UO!$H1452)*$J$1223</f>
        <v>0</v>
      </c>
      <c r="AP1452" s="21">
        <f>+SUMIFS(Resultados_Dic3!AK$3:AK$99980,Resultados_Dic3!$F$3:$F$99980,Produccion_UO!$K1452,Resultados_Dic3!$D$3:$D$99980,Produccion_UO!$K$1485,Resultados_Dic3!$E$3:$E$99980,Produccion_UO!$J1452,Resultados_Dic3!$A$3:$A$99980,Produccion_UO!$H1452)*$J$1223</f>
        <v>0</v>
      </c>
      <c r="AQ1452" s="21">
        <f>+SUMIFS(Resultados_Dic3!AL$3:AL$99980,Resultados_Dic3!$F$3:$F$99980,Produccion_UO!$K1452,Resultados_Dic3!$D$3:$D$99980,Produccion_UO!$K$1485,Resultados_Dic3!$E$3:$E$99980,Produccion_UO!$J1452,Resultados_Dic3!$A$3:$A$99980,Produccion_UO!$H1452)*$J$1223</f>
        <v>0</v>
      </c>
      <c r="AR1452" s="21">
        <f>+SUMIFS(Resultados_Dic3!AM$3:AM$99980,Resultados_Dic3!$F$3:$F$99980,Produccion_UO!$K1452,Resultados_Dic3!$D$3:$D$99980,Produccion_UO!$K$1485,Resultados_Dic3!$E$3:$E$99980,Produccion_UO!$J1452,Resultados_Dic3!$A$3:$A$99980,Produccion_UO!$H1452)*$J$1223</f>
        <v>0</v>
      </c>
    </row>
    <row r="1453" spans="8:44" x14ac:dyDescent="0.25">
      <c r="H1453" s="17" t="str">
        <f t="shared" si="1403"/>
        <v>DIC5</v>
      </c>
      <c r="I1453" s="24"/>
      <c r="J1453" s="24" t="s">
        <v>88</v>
      </c>
      <c r="K1453" s="359" t="s">
        <v>233</v>
      </c>
      <c r="L1453" s="341" t="s">
        <v>833</v>
      </c>
      <c r="M1453" s="21">
        <f>+SUMIFS(Resultados_Dic3!H$3:H$99980,Resultados_Dic3!$F$3:$F$99980,Produccion_UO!$K1453,Resultados_Dic3!$D$3:$D$99980,Produccion_UO!$K$1485,Resultados_Dic3!$E$3:$E$99980,Produccion_UO!$J1453,Resultados_Dic3!$A$3:$A$99980,Produccion_UO!$H1453)*$J$1223</f>
        <v>0.140258279477013</v>
      </c>
      <c r="N1453" s="21">
        <f>+SUMIFS(Resultados_Dic3!I$3:I$99980,Resultados_Dic3!$F$3:$F$99980,Produccion_UO!$K1453,Resultados_Dic3!$D$3:$D$99980,Produccion_UO!$K$1485,Resultados_Dic3!$E$3:$E$99980,Produccion_UO!$J1453,Resultados_Dic3!$A$3:$A$99980,Produccion_UO!$H1453)*$J$1223</f>
        <v>0.13741526324715</v>
      </c>
      <c r="O1453" s="21">
        <f>+SUMIFS(Resultados_Dic3!J$3:J$99980,Resultados_Dic3!$F$3:$F$99980,Produccion_UO!$K1453,Resultados_Dic3!$D$3:$D$99980,Produccion_UO!$K$1485,Resultados_Dic3!$E$3:$E$99980,Produccion_UO!$J1453,Resultados_Dic3!$A$3:$A$99980,Produccion_UO!$H1453)*$J$1223</f>
        <v>0.137511034049831</v>
      </c>
      <c r="P1453" s="21">
        <f>+SUMIFS(Resultados_Dic3!K$3:K$99980,Resultados_Dic3!$F$3:$F$99980,Produccion_UO!$K1453,Resultados_Dic3!$D$3:$D$99980,Produccion_UO!$K$1485,Resultados_Dic3!$E$3:$E$99980,Produccion_UO!$J1453,Resultados_Dic3!$A$3:$A$99980,Produccion_UO!$H1453)*$J$1223</f>
        <v>0.13760680485251101</v>
      </c>
      <c r="Q1453" s="21">
        <f>+SUMIFS(Resultados_Dic3!L$3:L$99980,Resultados_Dic3!$F$3:$F$99980,Produccion_UO!$K1453,Resultados_Dic3!$D$3:$D$99980,Produccion_UO!$K$1485,Resultados_Dic3!$E$3:$E$99980,Produccion_UO!$J1453,Resultados_Dic3!$A$3:$A$99980,Produccion_UO!$H1453)*$J$1223</f>
        <v>0.13770257565519201</v>
      </c>
      <c r="R1453" s="21">
        <f>+SUMIFS(Resultados_Dic3!M$3:M$99980,Resultados_Dic3!$F$3:$F$99980,Produccion_UO!$K1453,Resultados_Dic3!$D$3:$D$99980,Produccion_UO!$K$1485,Resultados_Dic3!$E$3:$E$99980,Produccion_UO!$J1453,Resultados_Dic3!$A$3:$A$99980,Produccion_UO!$H1453)*$J$1223</f>
        <v>0.12598875730530901</v>
      </c>
      <c r="S1453" s="21">
        <f>+SUMIFS(Resultados_Dic3!N$3:N$99980,Resultados_Dic3!$F$3:$F$99980,Produccion_UO!$K1453,Resultados_Dic3!$D$3:$D$99980,Produccion_UO!$K$1485,Resultados_Dic3!$E$3:$E$99980,Produccion_UO!$J1453,Resultados_Dic3!$A$3:$A$99980,Produccion_UO!$H1453)*$J$1223</f>
        <v>0.11427493895542699</v>
      </c>
      <c r="T1453" s="21">
        <f>+SUMIFS(Resultados_Dic3!O$3:O$99980,Resultados_Dic3!$F$3:$F$99980,Produccion_UO!$K1453,Resultados_Dic3!$D$3:$D$99980,Produccion_UO!$K$1485,Resultados_Dic3!$E$3:$E$99980,Produccion_UO!$J1453,Resultados_Dic3!$A$3:$A$99980,Produccion_UO!$H1453)*$J$1223</f>
        <v>0.104635851088375</v>
      </c>
      <c r="U1453" s="21">
        <f>+SUMIFS(Resultados_Dic3!P$3:P$99980,Resultados_Dic3!$F$3:$F$99980,Produccion_UO!$K1453,Resultados_Dic3!$D$3:$D$99980,Produccion_UO!$K$1485,Resultados_Dic3!$E$3:$E$99980,Produccion_UO!$J1453,Resultados_Dic3!$A$3:$A$99980,Produccion_UO!$H1453)*$J$1223</f>
        <v>9.4996763221323194E-2</v>
      </c>
      <c r="V1453" s="21">
        <f>+SUMIFS(Resultados_Dic3!Q$3:Q$99980,Resultados_Dic3!$F$3:$F$99980,Produccion_UO!$K1453,Resultados_Dic3!$D$3:$D$99980,Produccion_UO!$K$1485,Resultados_Dic3!$E$3:$E$99980,Produccion_UO!$J1453,Resultados_Dic3!$A$3:$A$99980,Produccion_UO!$H1453)*$J$1223</f>
        <v>8.7006996619097804E-2</v>
      </c>
      <c r="W1453" s="21">
        <f>+SUMIFS(Resultados_Dic3!R$3:R$99980,Resultados_Dic3!$F$3:$F$99980,Produccion_UO!$K1453,Resultados_Dic3!$D$3:$D$99980,Produccion_UO!$K$1485,Resultados_Dic3!$E$3:$E$99980,Produccion_UO!$J1453,Resultados_Dic3!$A$3:$A$99980,Produccion_UO!$H1453)*$J$1223</f>
        <v>7.9017230016872303E-2</v>
      </c>
      <c r="X1453" s="21">
        <f>+SUMIFS(Resultados_Dic3!S$3:S$99980,Resultados_Dic3!$F$3:$F$99980,Produccion_UO!$K1453,Resultados_Dic3!$D$3:$D$99980,Produccion_UO!$K$1485,Resultados_Dic3!$E$3:$E$99980,Produccion_UO!$J1453,Resultados_Dic3!$A$3:$A$99980,Produccion_UO!$H1453)*$J$1223</f>
        <v>7.1027463414646802E-2</v>
      </c>
      <c r="Y1453" s="21">
        <f>+SUMIFS(Resultados_Dic3!T$3:T$99980,Resultados_Dic3!$F$3:$F$99980,Produccion_UO!$K1453,Resultados_Dic3!$D$3:$D$99980,Produccion_UO!$K$1485,Resultados_Dic3!$E$3:$E$99980,Produccion_UO!$J1453,Resultados_Dic3!$A$3:$A$99980,Produccion_UO!$H1453)*$J$1223</f>
        <v>6.5422449512956601E-2</v>
      </c>
      <c r="Z1453" s="21">
        <f>+SUMIFS(Resultados_Dic3!U$3:U$99980,Resultados_Dic3!$F$3:$F$99980,Produccion_UO!$K1453,Resultados_Dic3!$D$3:$D$99980,Produccion_UO!$K$1485,Resultados_Dic3!$E$3:$E$99980,Produccion_UO!$J1453,Resultados_Dic3!$A$3:$A$99980,Produccion_UO!$H1453)*$J$1223</f>
        <v>5.9817435611266297E-2</v>
      </c>
      <c r="AA1453" s="21">
        <f>+SUMIFS(Resultados_Dic3!V$3:V$99980,Resultados_Dic3!$F$3:$F$99980,Produccion_UO!$K1453,Resultados_Dic3!$D$3:$D$99980,Produccion_UO!$K$1485,Resultados_Dic3!$E$3:$E$99980,Produccion_UO!$J1453,Resultados_Dic3!$A$3:$A$99980,Produccion_UO!$H1453)*$J$1223</f>
        <v>2.7038528189371601E-2</v>
      </c>
      <c r="AB1453" s="21">
        <f>+SUMIFS(Resultados_Dic3!W$3:W$99980,Resultados_Dic3!$F$3:$F$99980,Produccion_UO!$K1453,Resultados_Dic3!$D$3:$D$99980,Produccion_UO!$K$1485,Resultados_Dic3!$E$3:$E$99980,Produccion_UO!$J1453,Resultados_Dic3!$A$3:$A$99980,Produccion_UO!$H1453)*$J$1223</f>
        <v>0</v>
      </c>
      <c r="AC1453" s="21">
        <f>+SUMIFS(Resultados_Dic3!X$3:X$99980,Resultados_Dic3!$F$3:$F$99980,Produccion_UO!$K1453,Resultados_Dic3!$D$3:$D$99980,Produccion_UO!$K$1485,Resultados_Dic3!$E$3:$E$99980,Produccion_UO!$J1453,Resultados_Dic3!$A$3:$A$99980,Produccion_UO!$H1453)*$J$1223</f>
        <v>0</v>
      </c>
      <c r="AD1453" s="21">
        <f>+SUMIFS(Resultados_Dic3!Y$3:Y$99980,Resultados_Dic3!$F$3:$F$99980,Produccion_UO!$K1453,Resultados_Dic3!$D$3:$D$99980,Produccion_UO!$K$1485,Resultados_Dic3!$E$3:$E$99980,Produccion_UO!$J1453,Resultados_Dic3!$A$3:$A$99980,Produccion_UO!$H1453)*$J$1223</f>
        <v>0</v>
      </c>
      <c r="AE1453" s="21">
        <f>+SUMIFS(Resultados_Dic3!Z$3:Z$99980,Resultados_Dic3!$F$3:$F$99980,Produccion_UO!$K1453,Resultados_Dic3!$D$3:$D$99980,Produccion_UO!$K$1485,Resultados_Dic3!$E$3:$E$99980,Produccion_UO!$J1453,Resultados_Dic3!$A$3:$A$99980,Produccion_UO!$H1453)*$J$1223</f>
        <v>0</v>
      </c>
      <c r="AF1453" s="21">
        <f>+SUMIFS(Resultados_Dic3!AA$3:AA$99980,Resultados_Dic3!$F$3:$F$99980,Produccion_UO!$K1453,Resultados_Dic3!$D$3:$D$99980,Produccion_UO!$K$1485,Resultados_Dic3!$E$3:$E$99980,Produccion_UO!$J1453,Resultados_Dic3!$A$3:$A$99980,Produccion_UO!$H1453)*$J$1223</f>
        <v>0</v>
      </c>
      <c r="AG1453" s="21">
        <f>+SUMIFS(Resultados_Dic3!AB$3:AB$99980,Resultados_Dic3!$F$3:$F$99980,Produccion_UO!$K1453,Resultados_Dic3!$D$3:$D$99980,Produccion_UO!$K$1485,Resultados_Dic3!$E$3:$E$99980,Produccion_UO!$J1453,Resultados_Dic3!$A$3:$A$99980,Produccion_UO!$H1453)*$J$1223</f>
        <v>0</v>
      </c>
      <c r="AH1453" s="21">
        <f>+SUMIFS(Resultados_Dic3!AC$3:AC$99980,Resultados_Dic3!$F$3:$F$99980,Produccion_UO!$K1453,Resultados_Dic3!$D$3:$D$99980,Produccion_UO!$K$1485,Resultados_Dic3!$E$3:$E$99980,Produccion_UO!$J1453,Resultados_Dic3!$A$3:$A$99980,Produccion_UO!$H1453)*$J$1223</f>
        <v>0</v>
      </c>
      <c r="AI1453" s="21">
        <f>+SUMIFS(Resultados_Dic3!AD$3:AD$99980,Resultados_Dic3!$F$3:$F$99980,Produccion_UO!$K1453,Resultados_Dic3!$D$3:$D$99980,Produccion_UO!$K$1485,Resultados_Dic3!$E$3:$E$99980,Produccion_UO!$J1453,Resultados_Dic3!$A$3:$A$99980,Produccion_UO!$H1453)*$J$1223</f>
        <v>0</v>
      </c>
      <c r="AJ1453" s="21">
        <f>+SUMIFS(Resultados_Dic3!AE$3:AE$99980,Resultados_Dic3!$F$3:$F$99980,Produccion_UO!$K1453,Resultados_Dic3!$D$3:$D$99980,Produccion_UO!$K$1485,Resultados_Dic3!$E$3:$E$99980,Produccion_UO!$J1453,Resultados_Dic3!$A$3:$A$99980,Produccion_UO!$H1453)*$J$1223</f>
        <v>0</v>
      </c>
      <c r="AK1453" s="21">
        <f>+SUMIFS(Resultados_Dic3!AF$3:AF$99980,Resultados_Dic3!$F$3:$F$99980,Produccion_UO!$K1453,Resultados_Dic3!$D$3:$D$99980,Produccion_UO!$K$1485,Resultados_Dic3!$E$3:$E$99980,Produccion_UO!$J1453,Resultados_Dic3!$A$3:$A$99980,Produccion_UO!$H1453)*$J$1223</f>
        <v>0</v>
      </c>
      <c r="AL1453" s="21">
        <f>+SUMIFS(Resultados_Dic3!AG$3:AG$99980,Resultados_Dic3!$F$3:$F$99980,Produccion_UO!$K1453,Resultados_Dic3!$D$3:$D$99980,Produccion_UO!$K$1485,Resultados_Dic3!$E$3:$E$99980,Produccion_UO!$J1453,Resultados_Dic3!$A$3:$A$99980,Produccion_UO!$H1453)*$J$1223</f>
        <v>0</v>
      </c>
      <c r="AM1453" s="21">
        <f>+SUMIFS(Resultados_Dic3!AH$3:AH$99980,Resultados_Dic3!$F$3:$F$99980,Produccion_UO!$K1453,Resultados_Dic3!$D$3:$D$99980,Produccion_UO!$K$1485,Resultados_Dic3!$E$3:$E$99980,Produccion_UO!$J1453,Resultados_Dic3!$A$3:$A$99980,Produccion_UO!$H1453)*$J$1223</f>
        <v>0</v>
      </c>
      <c r="AN1453" s="21">
        <f>+SUMIFS(Resultados_Dic3!AI$3:AI$99980,Resultados_Dic3!$F$3:$F$99980,Produccion_UO!$K1453,Resultados_Dic3!$D$3:$D$99980,Produccion_UO!$K$1485,Resultados_Dic3!$E$3:$E$99980,Produccion_UO!$J1453,Resultados_Dic3!$A$3:$A$99980,Produccion_UO!$H1453)*$J$1223</f>
        <v>0</v>
      </c>
      <c r="AO1453" s="21">
        <f>+SUMIFS(Resultados_Dic3!AJ$3:AJ$99980,Resultados_Dic3!$F$3:$F$99980,Produccion_UO!$K1453,Resultados_Dic3!$D$3:$D$99980,Produccion_UO!$K$1485,Resultados_Dic3!$E$3:$E$99980,Produccion_UO!$J1453,Resultados_Dic3!$A$3:$A$99980,Produccion_UO!$H1453)*$J$1223</f>
        <v>0</v>
      </c>
      <c r="AP1453" s="21">
        <f>+SUMIFS(Resultados_Dic3!AK$3:AK$99980,Resultados_Dic3!$F$3:$F$99980,Produccion_UO!$K1453,Resultados_Dic3!$D$3:$D$99980,Produccion_UO!$K$1485,Resultados_Dic3!$E$3:$E$99980,Produccion_UO!$J1453,Resultados_Dic3!$A$3:$A$99980,Produccion_UO!$H1453)*$J$1223</f>
        <v>0</v>
      </c>
      <c r="AQ1453" s="21">
        <f>+SUMIFS(Resultados_Dic3!AL$3:AL$99980,Resultados_Dic3!$F$3:$F$99980,Produccion_UO!$K1453,Resultados_Dic3!$D$3:$D$99980,Produccion_UO!$K$1485,Resultados_Dic3!$E$3:$E$99980,Produccion_UO!$J1453,Resultados_Dic3!$A$3:$A$99980,Produccion_UO!$H1453)*$J$1223</f>
        <v>0</v>
      </c>
      <c r="AR1453" s="21">
        <f>+SUMIFS(Resultados_Dic3!AM$3:AM$99980,Resultados_Dic3!$F$3:$F$99980,Produccion_UO!$K1453,Resultados_Dic3!$D$3:$D$99980,Produccion_UO!$K$1485,Resultados_Dic3!$E$3:$E$99980,Produccion_UO!$J1453,Resultados_Dic3!$A$3:$A$99980,Produccion_UO!$H1453)*$J$1223</f>
        <v>0</v>
      </c>
    </row>
    <row r="1454" spans="8:44" x14ac:dyDescent="0.25">
      <c r="H1454" s="17" t="str">
        <f t="shared" si="1403"/>
        <v>DIC5</v>
      </c>
      <c r="I1454" s="24"/>
      <c r="J1454" s="24"/>
      <c r="K1454" s="342"/>
      <c r="L1454" s="302" t="s">
        <v>863</v>
      </c>
      <c r="M1454" s="344">
        <f>+M1451+M1447</f>
        <v>0.1576133681939727</v>
      </c>
      <c r="N1454" s="344">
        <f t="shared" ref="N1454:AR1454" si="1530">+N1451+N1447</f>
        <v>0.1500336520899937</v>
      </c>
      <c r="O1454" s="344">
        <f t="shared" si="1530"/>
        <v>0.14713876581985236</v>
      </c>
      <c r="P1454" s="344">
        <f t="shared" si="1530"/>
        <v>0.14424387954971002</v>
      </c>
      <c r="Q1454" s="344">
        <f t="shared" si="1530"/>
        <v>0.14134899327956868</v>
      </c>
      <c r="R1454" s="344">
        <f t="shared" si="1530"/>
        <v>0.12598875730530901</v>
      </c>
      <c r="S1454" s="344">
        <f t="shared" si="1530"/>
        <v>0.11427493895542699</v>
      </c>
      <c r="T1454" s="344">
        <f t="shared" si="1530"/>
        <v>0.13287367756286381</v>
      </c>
      <c r="U1454" s="344">
        <f t="shared" si="1530"/>
        <v>0.12020221919978309</v>
      </c>
      <c r="V1454" s="344">
        <f t="shared" si="1530"/>
        <v>0.1093206051767546</v>
      </c>
      <c r="W1454" s="344">
        <f t="shared" si="1530"/>
        <v>9.8438991153726105E-2</v>
      </c>
      <c r="X1454" s="344">
        <f t="shared" si="1530"/>
        <v>8.75573771306975E-2</v>
      </c>
      <c r="Y1454" s="344">
        <f t="shared" si="1530"/>
        <v>8.0455741563729796E-2</v>
      </c>
      <c r="Z1454" s="344">
        <f t="shared" si="1530"/>
        <v>7.3354105996762092E-2</v>
      </c>
      <c r="AA1454" s="344">
        <f t="shared" si="1530"/>
        <v>2.7038528189371601E-2</v>
      </c>
      <c r="AB1454" s="344">
        <f t="shared" si="1530"/>
        <v>0</v>
      </c>
      <c r="AC1454" s="344">
        <f t="shared" si="1530"/>
        <v>0</v>
      </c>
      <c r="AD1454" s="344">
        <f t="shared" si="1530"/>
        <v>0</v>
      </c>
      <c r="AE1454" s="344">
        <f t="shared" si="1530"/>
        <v>0</v>
      </c>
      <c r="AF1454" s="344">
        <f t="shared" si="1530"/>
        <v>0</v>
      </c>
      <c r="AG1454" s="344">
        <f t="shared" si="1530"/>
        <v>0</v>
      </c>
      <c r="AH1454" s="344">
        <f t="shared" si="1530"/>
        <v>0</v>
      </c>
      <c r="AI1454" s="344">
        <f t="shared" si="1530"/>
        <v>0</v>
      </c>
      <c r="AJ1454" s="344">
        <f t="shared" si="1530"/>
        <v>0</v>
      </c>
      <c r="AK1454" s="344">
        <f t="shared" si="1530"/>
        <v>0</v>
      </c>
      <c r="AL1454" s="344">
        <f t="shared" si="1530"/>
        <v>0</v>
      </c>
      <c r="AM1454" s="344">
        <f t="shared" si="1530"/>
        <v>0</v>
      </c>
      <c r="AN1454" s="344">
        <f t="shared" si="1530"/>
        <v>0</v>
      </c>
      <c r="AO1454" s="344">
        <f t="shared" si="1530"/>
        <v>0</v>
      </c>
      <c r="AP1454" s="344">
        <f t="shared" si="1530"/>
        <v>0</v>
      </c>
      <c r="AQ1454" s="344">
        <f t="shared" si="1530"/>
        <v>0</v>
      </c>
      <c r="AR1454" s="344">
        <f t="shared" si="1530"/>
        <v>0</v>
      </c>
    </row>
    <row r="1455" spans="8:44" x14ac:dyDescent="0.25">
      <c r="H1455" s="17" t="str">
        <f t="shared" si="1403"/>
        <v>DIC5</v>
      </c>
      <c r="I1455" s="24"/>
      <c r="J1455" s="24"/>
      <c r="K1455" s="342"/>
      <c r="L1455" s="302" t="s">
        <v>864</v>
      </c>
      <c r="M1455" s="21">
        <f>+M1454+M1446</f>
        <v>0.30631763832386616</v>
      </c>
      <c r="N1455" s="21">
        <f t="shared" ref="N1455" si="1531">+N1454+N1446</f>
        <v>0.29603605570226715</v>
      </c>
      <c r="O1455" s="21">
        <f t="shared" ref="O1455" si="1532">+O1454+O1446</f>
        <v>0.2932321854180398</v>
      </c>
      <c r="P1455" s="21">
        <f t="shared" ref="P1455" si="1533">+P1454+P1446</f>
        <v>0.29042831513381051</v>
      </c>
      <c r="Q1455" s="21">
        <f t="shared" ref="Q1455" si="1534">+Q1454+Q1446</f>
        <v>0.28762444484958216</v>
      </c>
      <c r="R1455" s="21">
        <f t="shared" ref="R1455" si="1535">+R1454+R1446</f>
        <v>0.26113195670574546</v>
      </c>
      <c r="S1455" s="21">
        <f t="shared" ref="S1455" si="1536">+S1454+S1446</f>
        <v>0.23828588618628643</v>
      </c>
      <c r="T1455" s="21">
        <f t="shared" ref="T1455" si="1537">+T1454+T1446</f>
        <v>0.24772409714888327</v>
      </c>
      <c r="U1455" s="21">
        <f t="shared" ref="U1455" si="1538">+U1454+U1446</f>
        <v>0.22589211114096244</v>
      </c>
      <c r="V1455" s="21">
        <f t="shared" ref="V1455" si="1539">+V1454+V1446</f>
        <v>0.20741740544318285</v>
      </c>
      <c r="W1455" s="21">
        <f t="shared" ref="W1455" si="1540">+W1454+W1446</f>
        <v>0.18894269974540334</v>
      </c>
      <c r="X1455" s="21">
        <f t="shared" ref="X1455" si="1541">+X1454+X1446</f>
        <v>0.17046799404762364</v>
      </c>
      <c r="Y1455" s="21">
        <f t="shared" ref="Y1455" si="1542">+Y1454+Y1446</f>
        <v>0.15803962160427035</v>
      </c>
      <c r="Z1455" s="21">
        <f t="shared" ref="Z1455" si="1543">+Z1454+Z1446</f>
        <v>0.14561124916091717</v>
      </c>
      <c r="AA1455" s="21">
        <f t="shared" ref="AA1455" si="1544">+AA1454+AA1446</f>
        <v>6.2069149402398265E-2</v>
      </c>
      <c r="AB1455" s="21">
        <f t="shared" ref="AB1455" si="1545">+AB1454+AB1446</f>
        <v>0</v>
      </c>
      <c r="AC1455" s="21">
        <f t="shared" ref="AC1455" si="1546">+AC1454+AC1446</f>
        <v>0</v>
      </c>
      <c r="AD1455" s="21">
        <f t="shared" ref="AD1455" si="1547">+AD1454+AD1446</f>
        <v>0</v>
      </c>
      <c r="AE1455" s="21">
        <f t="shared" ref="AE1455" si="1548">+AE1454+AE1446</f>
        <v>0</v>
      </c>
      <c r="AF1455" s="21">
        <f t="shared" ref="AF1455" si="1549">+AF1454+AF1446</f>
        <v>0</v>
      </c>
      <c r="AG1455" s="21">
        <f t="shared" ref="AG1455" si="1550">+AG1454+AG1446</f>
        <v>0</v>
      </c>
      <c r="AH1455" s="21">
        <f t="shared" ref="AH1455" si="1551">+AH1454+AH1446</f>
        <v>0</v>
      </c>
      <c r="AI1455" s="21">
        <f t="shared" ref="AI1455" si="1552">+AI1454+AI1446</f>
        <v>0</v>
      </c>
      <c r="AJ1455" s="21">
        <f t="shared" ref="AJ1455" si="1553">+AJ1454+AJ1446</f>
        <v>0</v>
      </c>
      <c r="AK1455" s="21">
        <f t="shared" ref="AK1455" si="1554">+AK1454+AK1446</f>
        <v>0</v>
      </c>
      <c r="AL1455" s="21">
        <f t="shared" ref="AL1455" si="1555">+AL1454+AL1446</f>
        <v>0</v>
      </c>
      <c r="AM1455" s="21">
        <f t="shared" ref="AM1455" si="1556">+AM1454+AM1446</f>
        <v>0</v>
      </c>
      <c r="AN1455" s="21">
        <f t="shared" ref="AN1455" si="1557">+AN1454+AN1446</f>
        <v>0</v>
      </c>
      <c r="AO1455" s="21">
        <f t="shared" ref="AO1455" si="1558">+AO1454+AO1446</f>
        <v>0</v>
      </c>
      <c r="AP1455" s="21">
        <f t="shared" ref="AP1455" si="1559">+AP1454+AP1446</f>
        <v>0</v>
      </c>
      <c r="AQ1455" s="21">
        <f t="shared" ref="AQ1455" si="1560">+AQ1454+AQ1446</f>
        <v>0</v>
      </c>
      <c r="AR1455" s="21">
        <f t="shared" ref="AR1455" si="1561">+AR1454+AR1446</f>
        <v>0</v>
      </c>
    </row>
    <row r="1456" spans="8:44" x14ac:dyDescent="0.25">
      <c r="L1456" s="345" t="s">
        <v>865</v>
      </c>
      <c r="M1456" s="358">
        <f>+M1440-M1455</f>
        <v>-1.5048428289591298E-3</v>
      </c>
      <c r="N1456" s="358">
        <f t="shared" ref="N1456" si="1562">+N1440-N1455</f>
        <v>3.2318570451568829E-3</v>
      </c>
      <c r="O1456" s="358">
        <f t="shared" ref="O1456" si="1563">+O1440-O1455</f>
        <v>6.2225141179781951E-3</v>
      </c>
      <c r="P1456" s="358">
        <f t="shared" ref="P1456" si="1564">+P1440-P1455</f>
        <v>9.213171190800451E-3</v>
      </c>
      <c r="Q1456" s="358">
        <f t="shared" ref="Q1456" si="1565">+Q1440-Q1455</f>
        <v>1.2203828263622873E-2</v>
      </c>
      <c r="R1456" s="358">
        <f t="shared" ref="R1456" si="1566">+R1440-R1455</f>
        <v>1.5850245887999548E-2</v>
      </c>
      <c r="S1456" s="358">
        <f t="shared" ref="S1456" si="1567">+S1440-S1455</f>
        <v>1.5850245887999548E-2</v>
      </c>
      <c r="T1456" s="358">
        <f t="shared" ref="T1456" si="1568">+T1440-T1455</f>
        <v>-1.2387580586489255E-2</v>
      </c>
      <c r="U1456" s="358">
        <f t="shared" ref="U1456" si="1569">+U1440-U1455</f>
        <v>-9.3552100904602531E-3</v>
      </c>
      <c r="V1456" s="358">
        <f t="shared" ref="V1456" si="1570">+V1440-V1455</f>
        <v>-6.4633626696567748E-3</v>
      </c>
      <c r="W1456" s="358">
        <f t="shared" ref="W1456" si="1571">+W1440-W1455</f>
        <v>-3.5715152488538515E-3</v>
      </c>
      <c r="X1456" s="358">
        <f t="shared" ref="X1456" si="1572">+X1440-X1455</f>
        <v>-6.7966782805065074E-4</v>
      </c>
      <c r="Y1456" s="358">
        <f t="shared" ref="Y1456" si="1573">+Y1440-Y1455</f>
        <v>8.1695383722688031E-4</v>
      </c>
      <c r="Z1456" s="358">
        <f t="shared" ref="Z1456" si="1574">+Z1440-Z1455</f>
        <v>2.3135755025041338E-3</v>
      </c>
      <c r="AA1456" s="358">
        <f t="shared" ref="AA1456" si="1575">+AA1440-AA1455</f>
        <v>9.4578599102414854E-3</v>
      </c>
      <c r="AB1456" s="358">
        <f t="shared" ref="AB1456" si="1576">+AB1440-AB1455</f>
        <v>0</v>
      </c>
      <c r="AC1456" s="358">
        <f t="shared" ref="AC1456" si="1577">+AC1440-AC1455</f>
        <v>0</v>
      </c>
      <c r="AD1456" s="358">
        <f t="shared" ref="AD1456" si="1578">+AD1440-AD1455</f>
        <v>0</v>
      </c>
      <c r="AE1456" s="358">
        <f t="shared" ref="AE1456" si="1579">+AE1440-AE1455</f>
        <v>0</v>
      </c>
      <c r="AF1456" s="358">
        <f t="shared" ref="AF1456" si="1580">+AF1440-AF1455</f>
        <v>0</v>
      </c>
      <c r="AG1456" s="358">
        <f t="shared" ref="AG1456" si="1581">+AG1440-AG1455</f>
        <v>0</v>
      </c>
      <c r="AH1456" s="358">
        <f t="shared" ref="AH1456" si="1582">+AH1440-AH1455</f>
        <v>0</v>
      </c>
      <c r="AI1456" s="358">
        <f t="shared" ref="AI1456" si="1583">+AI1440-AI1455</f>
        <v>0</v>
      </c>
      <c r="AJ1456" s="358">
        <f t="shared" ref="AJ1456" si="1584">+AJ1440-AJ1455</f>
        <v>0</v>
      </c>
      <c r="AK1456" s="358">
        <f t="shared" ref="AK1456" si="1585">+AK1440-AK1455</f>
        <v>0</v>
      </c>
      <c r="AL1456" s="358">
        <f t="shared" ref="AL1456" si="1586">+AL1440-AL1455</f>
        <v>0</v>
      </c>
      <c r="AM1456" s="358">
        <f t="shared" ref="AM1456" si="1587">+AM1440-AM1455</f>
        <v>0</v>
      </c>
      <c r="AN1456" s="358">
        <f t="shared" ref="AN1456" si="1588">+AN1440-AN1455</f>
        <v>0</v>
      </c>
      <c r="AO1456" s="358">
        <f t="shared" ref="AO1456" si="1589">+AO1440-AO1455</f>
        <v>0</v>
      </c>
      <c r="AP1456" s="358">
        <f t="shared" ref="AP1456" si="1590">+AP1440-AP1455</f>
        <v>0</v>
      </c>
      <c r="AQ1456" s="358">
        <f t="shared" ref="AQ1456" si="1591">+AQ1440-AQ1455</f>
        <v>0</v>
      </c>
      <c r="AR1456" s="358">
        <f t="shared" ref="AR1456" si="1592">+AR1440-AR1455</f>
        <v>0</v>
      </c>
    </row>
    <row r="1457" spans="10:44" x14ac:dyDescent="0.25">
      <c r="L1457" s="345"/>
      <c r="M1457" s="358"/>
      <c r="N1457" s="358"/>
      <c r="O1457" s="358"/>
      <c r="P1457" s="358"/>
      <c r="Q1457" s="358"/>
      <c r="R1457" s="358"/>
      <c r="S1457" s="358"/>
      <c r="T1457" s="358"/>
      <c r="U1457" s="358"/>
      <c r="V1457" s="358"/>
      <c r="W1457" s="358"/>
      <c r="X1457" s="358"/>
      <c r="Y1457" s="358"/>
      <c r="Z1457" s="358"/>
      <c r="AA1457" s="358"/>
      <c r="AB1457" s="358"/>
      <c r="AC1457" s="358"/>
      <c r="AD1457" s="358"/>
      <c r="AE1457" s="358"/>
      <c r="AF1457" s="358"/>
      <c r="AG1457" s="358"/>
      <c r="AH1457" s="358"/>
      <c r="AI1457" s="358"/>
      <c r="AJ1457" s="358"/>
      <c r="AK1457" s="358"/>
      <c r="AL1457" s="358"/>
      <c r="AM1457" s="358"/>
      <c r="AN1457" s="358"/>
      <c r="AO1457" s="358"/>
      <c r="AP1457" s="358"/>
      <c r="AQ1457" s="358"/>
      <c r="AR1457" s="358"/>
    </row>
    <row r="1458" spans="10:44" x14ac:dyDescent="0.25">
      <c r="K1458" s="349">
        <f>+I241</f>
        <v>0</v>
      </c>
      <c r="L1458" s="349" t="s">
        <v>866</v>
      </c>
      <c r="M1458" s="358"/>
      <c r="N1458" s="358"/>
      <c r="O1458" s="358"/>
      <c r="P1458" s="358"/>
      <c r="Q1458" s="358"/>
      <c r="R1458" s="358"/>
      <c r="S1458" s="358"/>
      <c r="T1458" s="358"/>
      <c r="U1458" s="358"/>
      <c r="V1458" s="358"/>
      <c r="W1458" s="358"/>
      <c r="X1458" s="358"/>
      <c r="Y1458" s="358"/>
      <c r="Z1458" s="358"/>
      <c r="AA1458" s="358"/>
      <c r="AB1458" s="358"/>
      <c r="AC1458" s="358"/>
      <c r="AD1458" s="358"/>
      <c r="AE1458" s="358"/>
      <c r="AF1458" s="358"/>
      <c r="AG1458" s="358"/>
      <c r="AH1458" s="358"/>
      <c r="AI1458" s="358"/>
      <c r="AJ1458" s="358"/>
      <c r="AK1458" s="358"/>
      <c r="AL1458" s="358"/>
      <c r="AM1458" s="358"/>
      <c r="AN1458" s="358"/>
      <c r="AO1458" s="358"/>
      <c r="AP1458" s="358"/>
      <c r="AQ1458" s="358"/>
      <c r="AR1458" s="358"/>
    </row>
    <row r="1459" spans="10:44" x14ac:dyDescent="0.25">
      <c r="K1459" s="349" t="s">
        <v>868</v>
      </c>
      <c r="L1459" s="350" t="s">
        <v>867</v>
      </c>
      <c r="M1459" s="358"/>
      <c r="N1459" s="358"/>
      <c r="O1459" s="358"/>
      <c r="P1459" s="358"/>
      <c r="Q1459" s="358"/>
      <c r="R1459" s="358"/>
      <c r="S1459" s="358"/>
      <c r="T1459" s="358"/>
      <c r="U1459" s="358"/>
      <c r="V1459" s="358"/>
      <c r="W1459" s="358"/>
      <c r="X1459" s="358"/>
      <c r="Y1459" s="358"/>
      <c r="Z1459" s="358"/>
      <c r="AA1459" s="358"/>
      <c r="AB1459" s="358"/>
      <c r="AC1459" s="358"/>
      <c r="AD1459" s="358"/>
      <c r="AE1459" s="358"/>
      <c r="AF1459" s="358"/>
      <c r="AG1459" s="358"/>
      <c r="AH1459" s="358"/>
      <c r="AI1459" s="358"/>
      <c r="AJ1459" s="358"/>
      <c r="AK1459" s="358"/>
      <c r="AL1459" s="358"/>
      <c r="AM1459" s="358"/>
      <c r="AN1459" s="358"/>
      <c r="AO1459" s="358"/>
      <c r="AP1459" s="358"/>
      <c r="AQ1459" s="358"/>
      <c r="AR1459" s="358"/>
    </row>
    <row r="1460" spans="10:44" x14ac:dyDescent="0.25">
      <c r="L1460" s="345"/>
      <c r="M1460" s="358"/>
      <c r="N1460" s="358"/>
      <c r="O1460" s="358"/>
      <c r="P1460" s="358"/>
      <c r="Q1460" s="358"/>
      <c r="R1460" s="358"/>
      <c r="S1460" s="358"/>
      <c r="T1460" s="358"/>
      <c r="U1460" s="358"/>
      <c r="V1460" s="358"/>
      <c r="W1460" s="358"/>
      <c r="X1460" s="358"/>
      <c r="Y1460" s="358"/>
      <c r="Z1460" s="358"/>
      <c r="AA1460" s="358"/>
      <c r="AB1460" s="358"/>
      <c r="AC1460" s="358"/>
      <c r="AD1460" s="358"/>
      <c r="AE1460" s="358"/>
      <c r="AF1460" s="358"/>
      <c r="AG1460" s="358"/>
      <c r="AH1460" s="358"/>
      <c r="AI1460" s="358"/>
      <c r="AJ1460" s="358"/>
      <c r="AK1460" s="358"/>
      <c r="AL1460" s="358"/>
      <c r="AM1460" s="358"/>
      <c r="AN1460" s="358"/>
      <c r="AO1460" s="358"/>
      <c r="AP1460" s="358"/>
      <c r="AQ1460" s="358"/>
      <c r="AR1460" s="358"/>
    </row>
    <row r="1461" spans="10:44" x14ac:dyDescent="0.25">
      <c r="L1461" s="345"/>
      <c r="M1461" s="358"/>
      <c r="N1461" s="358"/>
      <c r="O1461" s="358"/>
      <c r="P1461" s="358"/>
      <c r="Q1461" s="358"/>
      <c r="R1461" s="358"/>
      <c r="S1461" s="358"/>
      <c r="T1461" s="358"/>
      <c r="U1461" s="358"/>
      <c r="V1461" s="358"/>
      <c r="W1461" s="358"/>
      <c r="X1461" s="358"/>
      <c r="Y1461" s="358"/>
      <c r="Z1461" s="358"/>
      <c r="AA1461" s="358"/>
      <c r="AB1461" s="358"/>
      <c r="AC1461" s="358"/>
      <c r="AD1461" s="358"/>
      <c r="AE1461" s="358"/>
      <c r="AF1461" s="358"/>
      <c r="AG1461" s="358"/>
      <c r="AH1461" s="358"/>
      <c r="AI1461" s="358"/>
      <c r="AJ1461" s="358"/>
      <c r="AK1461" s="358"/>
      <c r="AL1461" s="358"/>
      <c r="AM1461" s="358"/>
      <c r="AN1461" s="358"/>
      <c r="AO1461" s="358"/>
      <c r="AP1461" s="358"/>
      <c r="AQ1461" s="358"/>
      <c r="AR1461" s="358"/>
    </row>
    <row r="1462" spans="10:44" x14ac:dyDescent="0.25">
      <c r="L1462" s="345"/>
      <c r="M1462" s="358"/>
      <c r="N1462" s="358"/>
      <c r="O1462" s="358"/>
      <c r="P1462" s="358"/>
      <c r="Q1462" s="358"/>
      <c r="R1462" s="358"/>
      <c r="S1462" s="358"/>
      <c r="T1462" s="358"/>
      <c r="U1462" s="358"/>
      <c r="V1462" s="358"/>
      <c r="W1462" s="358"/>
      <c r="X1462" s="358"/>
      <c r="Y1462" s="358"/>
      <c r="Z1462" s="358"/>
      <c r="AA1462" s="358"/>
      <c r="AB1462" s="358"/>
      <c r="AC1462" s="358"/>
      <c r="AD1462" s="358"/>
      <c r="AE1462" s="358"/>
      <c r="AF1462" s="358"/>
      <c r="AG1462" s="358"/>
      <c r="AH1462" s="358"/>
      <c r="AI1462" s="358"/>
      <c r="AJ1462" s="358"/>
      <c r="AK1462" s="358"/>
      <c r="AL1462" s="358"/>
      <c r="AM1462" s="358"/>
      <c r="AN1462" s="358"/>
      <c r="AO1462" s="358"/>
      <c r="AP1462" s="358"/>
      <c r="AQ1462" s="358"/>
      <c r="AR1462" s="358"/>
    </row>
    <row r="1463" spans="10:44" x14ac:dyDescent="0.25">
      <c r="L1463" s="345"/>
      <c r="M1463" s="358"/>
      <c r="N1463" s="358"/>
      <c r="O1463" s="358"/>
      <c r="P1463" s="358"/>
      <c r="Q1463" s="358"/>
      <c r="R1463" s="358"/>
      <c r="S1463" s="358"/>
      <c r="T1463" s="358"/>
      <c r="U1463" s="358"/>
      <c r="V1463" s="358"/>
      <c r="W1463" s="358"/>
      <c r="X1463" s="358"/>
      <c r="Y1463" s="358"/>
      <c r="Z1463" s="358"/>
      <c r="AA1463" s="358"/>
      <c r="AB1463" s="358"/>
      <c r="AC1463" s="358"/>
      <c r="AD1463" s="358"/>
      <c r="AE1463" s="358"/>
      <c r="AF1463" s="358"/>
      <c r="AG1463" s="358"/>
      <c r="AH1463" s="358"/>
      <c r="AI1463" s="358"/>
      <c r="AJ1463" s="358"/>
      <c r="AK1463" s="358"/>
      <c r="AL1463" s="358"/>
      <c r="AM1463" s="358"/>
      <c r="AN1463" s="358"/>
      <c r="AO1463" s="358"/>
      <c r="AP1463" s="358"/>
      <c r="AQ1463" s="358"/>
      <c r="AR1463" s="358"/>
    </row>
    <row r="1464" spans="10:44" x14ac:dyDescent="0.25">
      <c r="L1464" s="345"/>
      <c r="M1464" s="358"/>
      <c r="N1464" s="358"/>
      <c r="O1464" s="358"/>
      <c r="P1464" s="358"/>
      <c r="Q1464" s="358"/>
      <c r="R1464" s="358"/>
      <c r="S1464" s="358"/>
      <c r="T1464" s="358"/>
      <c r="U1464" s="358"/>
      <c r="V1464" s="358"/>
      <c r="W1464" s="358"/>
      <c r="X1464" s="358"/>
      <c r="Y1464" s="358"/>
      <c r="Z1464" s="358"/>
      <c r="AA1464" s="358"/>
      <c r="AB1464" s="358"/>
      <c r="AC1464" s="358"/>
      <c r="AD1464" s="358"/>
      <c r="AE1464" s="358"/>
      <c r="AF1464" s="358"/>
      <c r="AG1464" s="358"/>
      <c r="AH1464" s="358"/>
      <c r="AI1464" s="358"/>
      <c r="AJ1464" s="358"/>
      <c r="AK1464" s="358"/>
      <c r="AL1464" s="358"/>
      <c r="AM1464" s="358"/>
      <c r="AN1464" s="358"/>
      <c r="AO1464" s="358"/>
      <c r="AP1464" s="358"/>
      <c r="AQ1464" s="358"/>
      <c r="AR1464" s="358"/>
    </row>
    <row r="1465" spans="10:44" x14ac:dyDescent="0.25">
      <c r="J1465" s="346" t="s">
        <v>752</v>
      </c>
      <c r="K1465" s="115">
        <f>+IF(OR(L1465="OIL",L1465="OIL-eq"),$H$5,IF(L1465="GAS",$H$4,IF(L1465="GSL",$H$8,IF(L1465="DSL",$H$9,IF(L1465="KER",$H$10,IF(L1465="LPG",$H$11,IF(L1465="HFO",$H$12,IF(L1465="AVG",$H$13,IF(L1465="RFG",$H$14,IF(L1465="ELC",$H$15,$H$16))))))))))</f>
        <v>1</v>
      </c>
      <c r="L1465" s="383" t="s">
        <v>836</v>
      </c>
      <c r="M1465" s="361">
        <v>2019</v>
      </c>
      <c r="N1465" s="361">
        <v>2020</v>
      </c>
      <c r="O1465" s="361">
        <v>2021</v>
      </c>
      <c r="P1465" s="361">
        <v>2022</v>
      </c>
      <c r="Q1465" s="361">
        <v>2023</v>
      </c>
      <c r="R1465" s="361">
        <v>2024</v>
      </c>
      <c r="S1465" s="361">
        <v>2025</v>
      </c>
      <c r="T1465" s="361">
        <v>2026</v>
      </c>
      <c r="U1465" s="361">
        <v>2027</v>
      </c>
      <c r="V1465" s="361">
        <v>2028</v>
      </c>
      <c r="W1465" s="361">
        <v>2029</v>
      </c>
      <c r="X1465" s="361">
        <v>2030</v>
      </c>
      <c r="Y1465" s="361">
        <v>2031</v>
      </c>
      <c r="Z1465" s="361">
        <v>2032</v>
      </c>
      <c r="AA1465" s="361">
        <v>2033</v>
      </c>
      <c r="AB1465" s="361">
        <v>2034</v>
      </c>
      <c r="AC1465" s="361">
        <v>2035</v>
      </c>
      <c r="AD1465" s="361">
        <v>2036</v>
      </c>
      <c r="AE1465" s="361">
        <v>2037</v>
      </c>
      <c r="AF1465" s="361">
        <v>2038</v>
      </c>
      <c r="AG1465" s="361">
        <v>2039</v>
      </c>
      <c r="AH1465" s="361">
        <v>2040</v>
      </c>
      <c r="AI1465" s="361">
        <v>2041</v>
      </c>
      <c r="AJ1465" s="361">
        <v>2042</v>
      </c>
      <c r="AK1465" s="361">
        <v>2043</v>
      </c>
      <c r="AL1465" s="361">
        <v>2044</v>
      </c>
      <c r="AM1465" s="361">
        <v>2045</v>
      </c>
      <c r="AN1465" s="361">
        <v>2046</v>
      </c>
      <c r="AO1465" s="361">
        <v>2047</v>
      </c>
      <c r="AP1465" s="361">
        <v>2048</v>
      </c>
      <c r="AQ1465" s="361">
        <v>2049</v>
      </c>
      <c r="AR1465" s="361">
        <v>2050</v>
      </c>
    </row>
    <row r="1466" spans="10:44" x14ac:dyDescent="0.25">
      <c r="L1466" s="345" t="s">
        <v>878</v>
      </c>
      <c r="M1466" s="22">
        <f>+M1434+M1404+M1375+M1346+M1315+M1283+M1224</f>
        <v>17.831938052734376</v>
      </c>
      <c r="N1466" s="22">
        <f t="shared" ref="N1466:AR1466" si="1593">+N1434+N1404+N1375+N1346+N1315+N1283+N1224</f>
        <v>16.828187630778341</v>
      </c>
      <c r="O1466" s="22">
        <f t="shared" si="1593"/>
        <v>15.674384525621468</v>
      </c>
      <c r="P1466" s="22">
        <f t="shared" si="1593"/>
        <v>15.073884401289693</v>
      </c>
      <c r="Q1466" s="22">
        <f t="shared" si="1593"/>
        <v>12.894715080561703</v>
      </c>
      <c r="R1466" s="22">
        <f t="shared" si="1593"/>
        <v>11.51026521972938</v>
      </c>
      <c r="S1466" s="22">
        <f t="shared" si="1593"/>
        <v>10.637629904103285</v>
      </c>
      <c r="T1466" s="22">
        <f t="shared" si="1593"/>
        <v>9.9108968874840091</v>
      </c>
      <c r="U1466" s="22">
        <f t="shared" si="1593"/>
        <v>7.9076436535632295</v>
      </c>
      <c r="V1466" s="22">
        <f t="shared" si="1593"/>
        <v>6.2265280688022511</v>
      </c>
      <c r="W1466" s="22">
        <f t="shared" si="1593"/>
        <v>4.0299749614029485</v>
      </c>
      <c r="X1466" s="22">
        <f t="shared" si="1593"/>
        <v>3.908086039473154</v>
      </c>
      <c r="Y1466" s="22">
        <f t="shared" si="1593"/>
        <v>3.8946060617951304</v>
      </c>
      <c r="Z1466" s="22">
        <f t="shared" si="1593"/>
        <v>2.8043115080380572</v>
      </c>
      <c r="AA1466" s="22">
        <f t="shared" si="1593"/>
        <v>7.0569603008134807E-2</v>
      </c>
      <c r="AB1466" s="22">
        <f t="shared" si="1593"/>
        <v>0</v>
      </c>
      <c r="AC1466" s="22">
        <f t="shared" si="1593"/>
        <v>0</v>
      </c>
      <c r="AD1466" s="22">
        <f t="shared" si="1593"/>
        <v>0</v>
      </c>
      <c r="AE1466" s="22">
        <f t="shared" si="1593"/>
        <v>0</v>
      </c>
      <c r="AF1466" s="22">
        <f t="shared" si="1593"/>
        <v>0</v>
      </c>
      <c r="AG1466" s="22">
        <f t="shared" si="1593"/>
        <v>0</v>
      </c>
      <c r="AH1466" s="22">
        <f t="shared" si="1593"/>
        <v>0</v>
      </c>
      <c r="AI1466" s="22">
        <f t="shared" si="1593"/>
        <v>0</v>
      </c>
      <c r="AJ1466" s="22">
        <f t="shared" si="1593"/>
        <v>0</v>
      </c>
      <c r="AK1466" s="22">
        <f t="shared" si="1593"/>
        <v>0</v>
      </c>
      <c r="AL1466" s="22">
        <f t="shared" si="1593"/>
        <v>0</v>
      </c>
      <c r="AM1466" s="22">
        <f t="shared" si="1593"/>
        <v>0</v>
      </c>
      <c r="AN1466" s="22">
        <f t="shared" si="1593"/>
        <v>0</v>
      </c>
      <c r="AO1466" s="22">
        <f t="shared" si="1593"/>
        <v>0</v>
      </c>
      <c r="AP1466" s="22">
        <f t="shared" si="1593"/>
        <v>0</v>
      </c>
      <c r="AQ1466" s="22">
        <f t="shared" si="1593"/>
        <v>0</v>
      </c>
      <c r="AR1466" s="22">
        <f t="shared" si="1593"/>
        <v>0</v>
      </c>
    </row>
    <row r="1467" spans="10:44" x14ac:dyDescent="0.25">
      <c r="L1467" s="345" t="s">
        <v>879</v>
      </c>
      <c r="M1467" s="22">
        <f>+M1435+M1405+M1376+M1347+M1316+M1284+M1225</f>
        <v>5.3576026733419804</v>
      </c>
      <c r="N1467" s="22">
        <f t="shared" ref="N1467:AR1467" si="1594">+N1435+N1405+N1376+N1347+N1316+N1284+N1225</f>
        <v>1.3859598387689083</v>
      </c>
      <c r="O1467" s="22">
        <f t="shared" si="1594"/>
        <v>1.2567090119113686</v>
      </c>
      <c r="P1467" s="22">
        <f t="shared" si="1594"/>
        <v>1.334155058307817</v>
      </c>
      <c r="Q1467" s="22">
        <f t="shared" si="1594"/>
        <v>1.3082526680772713</v>
      </c>
      <c r="R1467" s="22">
        <f t="shared" si="1594"/>
        <v>0.77595733003364675</v>
      </c>
      <c r="S1467" s="22">
        <f t="shared" si="1594"/>
        <v>0.75908506527810249</v>
      </c>
      <c r="T1467" s="22">
        <f t="shared" si="1594"/>
        <v>0.58902807085119702</v>
      </c>
      <c r="U1467" s="22">
        <f t="shared" si="1594"/>
        <v>0.54989882020692293</v>
      </c>
      <c r="V1467" s="22">
        <f t="shared" si="1594"/>
        <v>0.54190905360469799</v>
      </c>
      <c r="W1467" s="22">
        <f t="shared" si="1594"/>
        <v>0.44832795920727253</v>
      </c>
      <c r="X1467" s="22">
        <f t="shared" si="1594"/>
        <v>0.44033819260504703</v>
      </c>
      <c r="Y1467" s="22">
        <f t="shared" si="1594"/>
        <v>0.43473317870335682</v>
      </c>
      <c r="Z1467" s="22">
        <f t="shared" si="1594"/>
        <v>0.42912816480166588</v>
      </c>
      <c r="AA1467" s="22">
        <f t="shared" si="1594"/>
        <v>4.4926671962060571E-2</v>
      </c>
      <c r="AB1467" s="22">
        <f t="shared" si="1594"/>
        <v>0</v>
      </c>
      <c r="AC1467" s="22">
        <f t="shared" si="1594"/>
        <v>0</v>
      </c>
      <c r="AD1467" s="22">
        <f t="shared" si="1594"/>
        <v>0</v>
      </c>
      <c r="AE1467" s="22">
        <f t="shared" si="1594"/>
        <v>0</v>
      </c>
      <c r="AF1467" s="22">
        <f t="shared" si="1594"/>
        <v>0</v>
      </c>
      <c r="AG1467" s="22">
        <f t="shared" si="1594"/>
        <v>0</v>
      </c>
      <c r="AH1467" s="22">
        <f t="shared" si="1594"/>
        <v>0</v>
      </c>
      <c r="AI1467" s="22">
        <f t="shared" si="1594"/>
        <v>0</v>
      </c>
      <c r="AJ1467" s="22">
        <f t="shared" si="1594"/>
        <v>0</v>
      </c>
      <c r="AK1467" s="22">
        <f t="shared" si="1594"/>
        <v>0</v>
      </c>
      <c r="AL1467" s="22">
        <f t="shared" si="1594"/>
        <v>0</v>
      </c>
      <c r="AM1467" s="22">
        <f t="shared" si="1594"/>
        <v>0</v>
      </c>
      <c r="AN1467" s="22">
        <f t="shared" si="1594"/>
        <v>0</v>
      </c>
      <c r="AO1467" s="22">
        <f t="shared" si="1594"/>
        <v>0</v>
      </c>
      <c r="AP1467" s="22">
        <f t="shared" si="1594"/>
        <v>0</v>
      </c>
      <c r="AQ1467" s="22">
        <f t="shared" si="1594"/>
        <v>0</v>
      </c>
      <c r="AR1467" s="22">
        <f t="shared" si="1594"/>
        <v>0</v>
      </c>
    </row>
    <row r="1468" spans="10:44" x14ac:dyDescent="0.25">
      <c r="L1468" s="341" t="s">
        <v>880</v>
      </c>
      <c r="M1468" s="22">
        <f>+M1436+M1437+M1406+M1407+M1377+M1378+M1348+M1349+M1317+M1318+M1285+M1286+M1226+M1227</f>
        <v>3.4247207306235756</v>
      </c>
      <c r="N1468" s="22">
        <f t="shared" ref="N1468:AR1468" si="1595">+N1436+N1437+N1406+N1407+N1377+N1378+N1348+N1349+N1317+N1318+N1285+N1286+N1226+N1227</f>
        <v>3.1797829922080947</v>
      </c>
      <c r="O1468" s="22">
        <f t="shared" si="1595"/>
        <v>2.764131881943467</v>
      </c>
      <c r="P1468" s="22">
        <f t="shared" si="1595"/>
        <v>2.8162142480252572</v>
      </c>
      <c r="Q1468" s="22">
        <f t="shared" si="1595"/>
        <v>1.6596550174620148</v>
      </c>
      <c r="R1468" s="22">
        <f t="shared" si="1595"/>
        <v>1.126141857899964</v>
      </c>
      <c r="S1468" s="22">
        <f t="shared" si="1595"/>
        <v>1.1103187141194777</v>
      </c>
      <c r="T1468" s="22">
        <f t="shared" si="1595"/>
        <v>1.0979227791266801</v>
      </c>
      <c r="U1468" s="22">
        <f t="shared" si="1595"/>
        <v>0.33181192647697494</v>
      </c>
      <c r="V1468" s="22">
        <f t="shared" si="1595"/>
        <v>0.10537292533973501</v>
      </c>
      <c r="W1468" s="22">
        <f t="shared" si="1595"/>
        <v>9.6477569119136464E-2</v>
      </c>
      <c r="X1468" s="22">
        <f t="shared" si="1595"/>
        <v>8.8487802516910991E-2</v>
      </c>
      <c r="Y1468" s="22">
        <f t="shared" si="1595"/>
        <v>8.2882788615220804E-2</v>
      </c>
      <c r="Z1468" s="22">
        <f t="shared" si="1595"/>
        <v>7.6807813435029931E-2</v>
      </c>
      <c r="AA1468" s="22">
        <f t="shared" si="1595"/>
        <v>3.6496388099613059E-2</v>
      </c>
      <c r="AB1468" s="22">
        <f t="shared" si="1595"/>
        <v>0</v>
      </c>
      <c r="AC1468" s="22">
        <f t="shared" si="1595"/>
        <v>0</v>
      </c>
      <c r="AD1468" s="22">
        <f t="shared" si="1595"/>
        <v>0</v>
      </c>
      <c r="AE1468" s="22">
        <f t="shared" si="1595"/>
        <v>0</v>
      </c>
      <c r="AF1468" s="22">
        <f t="shared" si="1595"/>
        <v>0</v>
      </c>
      <c r="AG1468" s="22">
        <f t="shared" si="1595"/>
        <v>0</v>
      </c>
      <c r="AH1468" s="22">
        <f t="shared" si="1595"/>
        <v>0</v>
      </c>
      <c r="AI1468" s="22">
        <f t="shared" si="1595"/>
        <v>0</v>
      </c>
      <c r="AJ1468" s="22">
        <f t="shared" si="1595"/>
        <v>0</v>
      </c>
      <c r="AK1468" s="22">
        <f t="shared" si="1595"/>
        <v>0</v>
      </c>
      <c r="AL1468" s="22">
        <f t="shared" si="1595"/>
        <v>0</v>
      </c>
      <c r="AM1468" s="22">
        <f t="shared" si="1595"/>
        <v>0</v>
      </c>
      <c r="AN1468" s="22">
        <f t="shared" si="1595"/>
        <v>0</v>
      </c>
      <c r="AO1468" s="22">
        <f t="shared" si="1595"/>
        <v>0</v>
      </c>
      <c r="AP1468" s="22">
        <f t="shared" si="1595"/>
        <v>0</v>
      </c>
      <c r="AQ1468" s="22">
        <f t="shared" si="1595"/>
        <v>0</v>
      </c>
      <c r="AR1468" s="22">
        <f t="shared" si="1595"/>
        <v>0</v>
      </c>
    </row>
    <row r="1469" spans="10:44" x14ac:dyDescent="0.25">
      <c r="L1469" s="341" t="s">
        <v>881</v>
      </c>
      <c r="M1469" s="22">
        <f>+M1438+M1439+M1408+M1409+M1379+M1380+M1350+M1351+M1319+M1320+M1287+M1288+M1228+M1229</f>
        <v>1.9328819427184056</v>
      </c>
      <c r="N1469" s="22">
        <f t="shared" ref="N1469:AR1469" si="1596">+N1438+N1439+N1408+N1409+N1379+N1380+N1350+N1351+N1319+N1320+N1287+N1288+N1228+N1229</f>
        <v>1.8467822437207884</v>
      </c>
      <c r="O1469" s="22">
        <f t="shared" si="1596"/>
        <v>1.7574369025231138</v>
      </c>
      <c r="P1469" s="22">
        <f t="shared" si="1596"/>
        <v>1.6886623822546569</v>
      </c>
      <c r="Q1469" s="22">
        <f t="shared" si="1596"/>
        <v>1.5327859483094817</v>
      </c>
      <c r="R1469" s="22">
        <f t="shared" si="1596"/>
        <v>1.4355462386492899</v>
      </c>
      <c r="S1469" s="22">
        <f t="shared" si="1596"/>
        <v>1.3360395864956034</v>
      </c>
      <c r="T1469" s="22">
        <f t="shared" si="1596"/>
        <v>1.1003026013430401</v>
      </c>
      <c r="U1469" s="22">
        <f t="shared" si="1596"/>
        <v>0.96186221839967367</v>
      </c>
      <c r="V1469" s="22">
        <f t="shared" si="1596"/>
        <v>0.90551780112317015</v>
      </c>
      <c r="W1469" s="22">
        <f t="shared" si="1596"/>
        <v>0.59162726824460643</v>
      </c>
      <c r="X1469" s="22">
        <f t="shared" si="1596"/>
        <v>0.58581349854530207</v>
      </c>
      <c r="Y1469" s="22">
        <f t="shared" si="1596"/>
        <v>0.58581349854530207</v>
      </c>
      <c r="Z1469" s="22">
        <f t="shared" si="1596"/>
        <v>0.4348433161312717</v>
      </c>
      <c r="AA1469" s="22">
        <f t="shared" si="1596"/>
        <v>8.4302838624475095E-3</v>
      </c>
      <c r="AB1469" s="22">
        <f t="shared" si="1596"/>
        <v>0</v>
      </c>
      <c r="AC1469" s="22">
        <f t="shared" si="1596"/>
        <v>0</v>
      </c>
      <c r="AD1469" s="22">
        <f t="shared" si="1596"/>
        <v>0</v>
      </c>
      <c r="AE1469" s="22">
        <f t="shared" si="1596"/>
        <v>0</v>
      </c>
      <c r="AF1469" s="22">
        <f t="shared" si="1596"/>
        <v>0</v>
      </c>
      <c r="AG1469" s="22">
        <f t="shared" si="1596"/>
        <v>0</v>
      </c>
      <c r="AH1469" s="22">
        <f t="shared" si="1596"/>
        <v>0</v>
      </c>
      <c r="AI1469" s="22">
        <f t="shared" si="1596"/>
        <v>0</v>
      </c>
      <c r="AJ1469" s="22">
        <f t="shared" si="1596"/>
        <v>0</v>
      </c>
      <c r="AK1469" s="22">
        <f t="shared" si="1596"/>
        <v>0</v>
      </c>
      <c r="AL1469" s="22">
        <f t="shared" si="1596"/>
        <v>0</v>
      </c>
      <c r="AM1469" s="22">
        <f t="shared" si="1596"/>
        <v>0</v>
      </c>
      <c r="AN1469" s="22">
        <f t="shared" si="1596"/>
        <v>0</v>
      </c>
      <c r="AO1469" s="22">
        <f t="shared" si="1596"/>
        <v>0</v>
      </c>
      <c r="AP1469" s="22">
        <f t="shared" si="1596"/>
        <v>0</v>
      </c>
      <c r="AQ1469" s="22">
        <f t="shared" si="1596"/>
        <v>0</v>
      </c>
      <c r="AR1469" s="22">
        <f t="shared" si="1596"/>
        <v>0</v>
      </c>
    </row>
    <row r="1470" spans="10:44" x14ac:dyDescent="0.25">
      <c r="L1470" s="383" t="s">
        <v>836</v>
      </c>
      <c r="M1470" s="361">
        <v>2019</v>
      </c>
      <c r="N1470" s="361">
        <v>2020</v>
      </c>
      <c r="O1470" s="361">
        <v>2021</v>
      </c>
      <c r="P1470" s="361">
        <v>2022</v>
      </c>
      <c r="Q1470" s="361">
        <v>2023</v>
      </c>
      <c r="R1470" s="361">
        <v>2024</v>
      </c>
      <c r="S1470" s="361">
        <v>2025</v>
      </c>
      <c r="T1470" s="361">
        <v>2026</v>
      </c>
      <c r="U1470" s="361">
        <v>2027</v>
      </c>
      <c r="V1470" s="361">
        <v>2028</v>
      </c>
      <c r="W1470" s="361">
        <v>2029</v>
      </c>
      <c r="X1470" s="361">
        <v>2030</v>
      </c>
      <c r="Y1470" s="361">
        <v>2031</v>
      </c>
      <c r="Z1470" s="361">
        <v>2032</v>
      </c>
      <c r="AA1470" s="361">
        <v>2033</v>
      </c>
      <c r="AB1470" s="361">
        <v>2034</v>
      </c>
      <c r="AC1470" s="361">
        <v>2035</v>
      </c>
      <c r="AD1470" s="361">
        <v>2036</v>
      </c>
      <c r="AE1470" s="361">
        <v>2037</v>
      </c>
      <c r="AF1470" s="361">
        <v>2038</v>
      </c>
      <c r="AG1470" s="361">
        <v>2039</v>
      </c>
      <c r="AH1470" s="361">
        <v>2040</v>
      </c>
      <c r="AI1470" s="361">
        <v>2041</v>
      </c>
      <c r="AJ1470" s="361">
        <v>2042</v>
      </c>
      <c r="AK1470" s="361">
        <v>2043</v>
      </c>
      <c r="AL1470" s="361">
        <v>2044</v>
      </c>
      <c r="AM1470" s="361">
        <v>2045</v>
      </c>
      <c r="AN1470" s="361">
        <v>2046</v>
      </c>
      <c r="AO1470" s="361">
        <v>2047</v>
      </c>
      <c r="AP1470" s="361">
        <v>2048</v>
      </c>
      <c r="AQ1470" s="361">
        <v>2049</v>
      </c>
      <c r="AR1470" s="361">
        <v>2050</v>
      </c>
    </row>
    <row r="1471" spans="10:44" x14ac:dyDescent="0.25">
      <c r="L1471" s="345" t="s">
        <v>878</v>
      </c>
      <c r="M1471" s="22">
        <f>+M1466*$K$1465</f>
        <v>17.831938052734376</v>
      </c>
      <c r="N1471" s="22">
        <f t="shared" ref="N1471:AR1474" si="1597">+N1466*$K$1465</f>
        <v>16.828187630778341</v>
      </c>
      <c r="O1471" s="22">
        <f t="shared" si="1597"/>
        <v>15.674384525621468</v>
      </c>
      <c r="P1471" s="22">
        <f t="shared" si="1597"/>
        <v>15.073884401289693</v>
      </c>
      <c r="Q1471" s="22">
        <f t="shared" si="1597"/>
        <v>12.894715080561703</v>
      </c>
      <c r="R1471" s="22">
        <f t="shared" si="1597"/>
        <v>11.51026521972938</v>
      </c>
      <c r="S1471" s="22">
        <f t="shared" si="1597"/>
        <v>10.637629904103285</v>
      </c>
      <c r="T1471" s="22">
        <f t="shared" si="1597"/>
        <v>9.9108968874840091</v>
      </c>
      <c r="U1471" s="22">
        <f t="shared" si="1597"/>
        <v>7.9076436535632295</v>
      </c>
      <c r="V1471" s="22">
        <f t="shared" si="1597"/>
        <v>6.2265280688022511</v>
      </c>
      <c r="W1471" s="22">
        <f t="shared" si="1597"/>
        <v>4.0299749614029485</v>
      </c>
      <c r="X1471" s="22">
        <f t="shared" si="1597"/>
        <v>3.908086039473154</v>
      </c>
      <c r="Y1471" s="22">
        <f t="shared" si="1597"/>
        <v>3.8946060617951304</v>
      </c>
      <c r="Z1471" s="22">
        <f t="shared" si="1597"/>
        <v>2.8043115080380572</v>
      </c>
      <c r="AA1471" s="22">
        <f t="shared" si="1597"/>
        <v>7.0569603008134807E-2</v>
      </c>
      <c r="AB1471" s="22">
        <f t="shared" si="1597"/>
        <v>0</v>
      </c>
      <c r="AC1471" s="22">
        <f t="shared" si="1597"/>
        <v>0</v>
      </c>
      <c r="AD1471" s="22">
        <f t="shared" si="1597"/>
        <v>0</v>
      </c>
      <c r="AE1471" s="22">
        <f t="shared" si="1597"/>
        <v>0</v>
      </c>
      <c r="AF1471" s="22">
        <f t="shared" si="1597"/>
        <v>0</v>
      </c>
      <c r="AG1471" s="22">
        <f t="shared" si="1597"/>
        <v>0</v>
      </c>
      <c r="AH1471" s="22">
        <f t="shared" si="1597"/>
        <v>0</v>
      </c>
      <c r="AI1471" s="22">
        <f t="shared" si="1597"/>
        <v>0</v>
      </c>
      <c r="AJ1471" s="22">
        <f t="shared" si="1597"/>
        <v>0</v>
      </c>
      <c r="AK1471" s="22">
        <f t="shared" si="1597"/>
        <v>0</v>
      </c>
      <c r="AL1471" s="22">
        <f t="shared" si="1597"/>
        <v>0</v>
      </c>
      <c r="AM1471" s="22">
        <f t="shared" si="1597"/>
        <v>0</v>
      </c>
      <c r="AN1471" s="22">
        <f t="shared" si="1597"/>
        <v>0</v>
      </c>
      <c r="AO1471" s="22">
        <f t="shared" si="1597"/>
        <v>0</v>
      </c>
      <c r="AP1471" s="22">
        <f t="shared" si="1597"/>
        <v>0</v>
      </c>
      <c r="AQ1471" s="22">
        <f t="shared" si="1597"/>
        <v>0</v>
      </c>
      <c r="AR1471" s="22">
        <f t="shared" si="1597"/>
        <v>0</v>
      </c>
    </row>
    <row r="1472" spans="10:44" x14ac:dyDescent="0.25">
      <c r="L1472" s="345" t="s">
        <v>879</v>
      </c>
      <c r="M1472" s="22">
        <f>+M1467*$K$1465</f>
        <v>5.3576026733419804</v>
      </c>
      <c r="N1472" s="22">
        <f t="shared" ref="N1472:AB1472" si="1598">+N1467*$K$1465</f>
        <v>1.3859598387689083</v>
      </c>
      <c r="O1472" s="22">
        <f t="shared" si="1598"/>
        <v>1.2567090119113686</v>
      </c>
      <c r="P1472" s="22">
        <f t="shared" si="1598"/>
        <v>1.334155058307817</v>
      </c>
      <c r="Q1472" s="22">
        <f t="shared" si="1598"/>
        <v>1.3082526680772713</v>
      </c>
      <c r="R1472" s="22">
        <f t="shared" si="1598"/>
        <v>0.77595733003364675</v>
      </c>
      <c r="S1472" s="22">
        <f t="shared" si="1598"/>
        <v>0.75908506527810249</v>
      </c>
      <c r="T1472" s="22">
        <f t="shared" si="1598"/>
        <v>0.58902807085119702</v>
      </c>
      <c r="U1472" s="22">
        <f t="shared" si="1598"/>
        <v>0.54989882020692293</v>
      </c>
      <c r="V1472" s="22">
        <f t="shared" si="1598"/>
        <v>0.54190905360469799</v>
      </c>
      <c r="W1472" s="22">
        <f t="shared" si="1598"/>
        <v>0.44832795920727253</v>
      </c>
      <c r="X1472" s="22">
        <f t="shared" si="1598"/>
        <v>0.44033819260504703</v>
      </c>
      <c r="Y1472" s="22">
        <f t="shared" si="1598"/>
        <v>0.43473317870335682</v>
      </c>
      <c r="Z1472" s="22">
        <f t="shared" si="1598"/>
        <v>0.42912816480166588</v>
      </c>
      <c r="AA1472" s="22">
        <f t="shared" si="1598"/>
        <v>4.4926671962060571E-2</v>
      </c>
      <c r="AB1472" s="22">
        <f t="shared" si="1598"/>
        <v>0</v>
      </c>
      <c r="AC1472" s="22">
        <f t="shared" si="1597"/>
        <v>0</v>
      </c>
      <c r="AD1472" s="22">
        <f t="shared" si="1597"/>
        <v>0</v>
      </c>
      <c r="AE1472" s="22">
        <f t="shared" si="1597"/>
        <v>0</v>
      </c>
      <c r="AF1472" s="22">
        <f t="shared" si="1597"/>
        <v>0</v>
      </c>
      <c r="AG1472" s="22">
        <f t="shared" si="1597"/>
        <v>0</v>
      </c>
      <c r="AH1472" s="22">
        <f t="shared" si="1597"/>
        <v>0</v>
      </c>
      <c r="AI1472" s="22">
        <f t="shared" si="1597"/>
        <v>0</v>
      </c>
      <c r="AJ1472" s="22">
        <f t="shared" si="1597"/>
        <v>0</v>
      </c>
      <c r="AK1472" s="22">
        <f t="shared" si="1597"/>
        <v>0</v>
      </c>
      <c r="AL1472" s="22">
        <f t="shared" si="1597"/>
        <v>0</v>
      </c>
      <c r="AM1472" s="22">
        <f t="shared" si="1597"/>
        <v>0</v>
      </c>
      <c r="AN1472" s="22">
        <f t="shared" si="1597"/>
        <v>0</v>
      </c>
      <c r="AO1472" s="22">
        <f t="shared" si="1597"/>
        <v>0</v>
      </c>
      <c r="AP1472" s="22">
        <f t="shared" si="1597"/>
        <v>0</v>
      </c>
      <c r="AQ1472" s="22">
        <f t="shared" si="1597"/>
        <v>0</v>
      </c>
      <c r="AR1472" s="22">
        <f t="shared" si="1597"/>
        <v>0</v>
      </c>
    </row>
    <row r="1473" spans="6:44" x14ac:dyDescent="0.25">
      <c r="L1473" s="341" t="s">
        <v>880</v>
      </c>
      <c r="M1473" s="22">
        <f>+M1468*$K$1465</f>
        <v>3.4247207306235756</v>
      </c>
      <c r="N1473" s="22">
        <f t="shared" si="1597"/>
        <v>3.1797829922080947</v>
      </c>
      <c r="O1473" s="22">
        <f t="shared" si="1597"/>
        <v>2.764131881943467</v>
      </c>
      <c r="P1473" s="22">
        <f t="shared" si="1597"/>
        <v>2.8162142480252572</v>
      </c>
      <c r="Q1473" s="22">
        <f t="shared" si="1597"/>
        <v>1.6596550174620148</v>
      </c>
      <c r="R1473" s="22">
        <f t="shared" si="1597"/>
        <v>1.126141857899964</v>
      </c>
      <c r="S1473" s="22">
        <f t="shared" si="1597"/>
        <v>1.1103187141194777</v>
      </c>
      <c r="T1473" s="22">
        <f t="shared" si="1597"/>
        <v>1.0979227791266801</v>
      </c>
      <c r="U1473" s="22">
        <f t="shared" si="1597"/>
        <v>0.33181192647697494</v>
      </c>
      <c r="V1473" s="22">
        <f t="shared" si="1597"/>
        <v>0.10537292533973501</v>
      </c>
      <c r="W1473" s="22">
        <f t="shared" si="1597"/>
        <v>9.6477569119136464E-2</v>
      </c>
      <c r="X1473" s="22">
        <f t="shared" si="1597"/>
        <v>8.8487802516910991E-2</v>
      </c>
      <c r="Y1473" s="22">
        <f t="shared" si="1597"/>
        <v>8.2882788615220804E-2</v>
      </c>
      <c r="Z1473" s="22">
        <f t="shared" si="1597"/>
        <v>7.6807813435029931E-2</v>
      </c>
      <c r="AA1473" s="22">
        <f t="shared" si="1597"/>
        <v>3.6496388099613059E-2</v>
      </c>
      <c r="AB1473" s="22">
        <f t="shared" si="1597"/>
        <v>0</v>
      </c>
      <c r="AC1473" s="22">
        <f t="shared" si="1597"/>
        <v>0</v>
      </c>
      <c r="AD1473" s="22">
        <f t="shared" si="1597"/>
        <v>0</v>
      </c>
      <c r="AE1473" s="22">
        <f t="shared" si="1597"/>
        <v>0</v>
      </c>
      <c r="AF1473" s="22">
        <f t="shared" si="1597"/>
        <v>0</v>
      </c>
      <c r="AG1473" s="22">
        <f t="shared" si="1597"/>
        <v>0</v>
      </c>
      <c r="AH1473" s="22">
        <f t="shared" si="1597"/>
        <v>0</v>
      </c>
      <c r="AI1473" s="22">
        <f t="shared" si="1597"/>
        <v>0</v>
      </c>
      <c r="AJ1473" s="22">
        <f t="shared" si="1597"/>
        <v>0</v>
      </c>
      <c r="AK1473" s="22">
        <f t="shared" si="1597"/>
        <v>0</v>
      </c>
      <c r="AL1473" s="22">
        <f t="shared" si="1597"/>
        <v>0</v>
      </c>
      <c r="AM1473" s="22">
        <f t="shared" si="1597"/>
        <v>0</v>
      </c>
      <c r="AN1473" s="22">
        <f t="shared" si="1597"/>
        <v>0</v>
      </c>
      <c r="AO1473" s="22">
        <f t="shared" si="1597"/>
        <v>0</v>
      </c>
      <c r="AP1473" s="22">
        <f t="shared" si="1597"/>
        <v>0</v>
      </c>
      <c r="AQ1473" s="22">
        <f t="shared" si="1597"/>
        <v>0</v>
      </c>
      <c r="AR1473" s="22">
        <f t="shared" si="1597"/>
        <v>0</v>
      </c>
    </row>
    <row r="1474" spans="6:44" x14ac:dyDescent="0.25">
      <c r="L1474" s="341" t="s">
        <v>881</v>
      </c>
      <c r="M1474" s="22">
        <f>+M1469*$K$1465</f>
        <v>1.9328819427184056</v>
      </c>
      <c r="N1474" s="22">
        <f t="shared" si="1597"/>
        <v>1.8467822437207884</v>
      </c>
      <c r="O1474" s="22">
        <f t="shared" si="1597"/>
        <v>1.7574369025231138</v>
      </c>
      <c r="P1474" s="22">
        <f t="shared" si="1597"/>
        <v>1.6886623822546569</v>
      </c>
      <c r="Q1474" s="22">
        <f t="shared" si="1597"/>
        <v>1.5327859483094817</v>
      </c>
      <c r="R1474" s="22">
        <f t="shared" si="1597"/>
        <v>1.4355462386492899</v>
      </c>
      <c r="S1474" s="22">
        <f t="shared" si="1597"/>
        <v>1.3360395864956034</v>
      </c>
      <c r="T1474" s="22">
        <f t="shared" si="1597"/>
        <v>1.1003026013430401</v>
      </c>
      <c r="U1474" s="22">
        <f t="shared" si="1597"/>
        <v>0.96186221839967367</v>
      </c>
      <c r="V1474" s="22">
        <f t="shared" si="1597"/>
        <v>0.90551780112317015</v>
      </c>
      <c r="W1474" s="22">
        <f t="shared" si="1597"/>
        <v>0.59162726824460643</v>
      </c>
      <c r="X1474" s="22">
        <f t="shared" si="1597"/>
        <v>0.58581349854530207</v>
      </c>
      <c r="Y1474" s="22">
        <f t="shared" si="1597"/>
        <v>0.58581349854530207</v>
      </c>
      <c r="Z1474" s="22">
        <f t="shared" si="1597"/>
        <v>0.4348433161312717</v>
      </c>
      <c r="AA1474" s="22">
        <f t="shared" si="1597"/>
        <v>8.4302838624475095E-3</v>
      </c>
      <c r="AB1474" s="22">
        <f t="shared" si="1597"/>
        <v>0</v>
      </c>
      <c r="AC1474" s="22">
        <f t="shared" si="1597"/>
        <v>0</v>
      </c>
      <c r="AD1474" s="22">
        <f t="shared" si="1597"/>
        <v>0</v>
      </c>
      <c r="AE1474" s="22">
        <f t="shared" si="1597"/>
        <v>0</v>
      </c>
      <c r="AF1474" s="22">
        <f t="shared" si="1597"/>
        <v>0</v>
      </c>
      <c r="AG1474" s="22">
        <f t="shared" si="1597"/>
        <v>0</v>
      </c>
      <c r="AH1474" s="22">
        <f t="shared" si="1597"/>
        <v>0</v>
      </c>
      <c r="AI1474" s="22">
        <f t="shared" si="1597"/>
        <v>0</v>
      </c>
      <c r="AJ1474" s="22">
        <f t="shared" si="1597"/>
        <v>0</v>
      </c>
      <c r="AK1474" s="22">
        <f t="shared" si="1597"/>
        <v>0</v>
      </c>
      <c r="AL1474" s="22">
        <f t="shared" si="1597"/>
        <v>0</v>
      </c>
      <c r="AM1474" s="22">
        <f t="shared" si="1597"/>
        <v>0</v>
      </c>
      <c r="AN1474" s="22">
        <f t="shared" si="1597"/>
        <v>0</v>
      </c>
      <c r="AO1474" s="22">
        <f t="shared" si="1597"/>
        <v>0</v>
      </c>
      <c r="AP1474" s="22">
        <f t="shared" si="1597"/>
        <v>0</v>
      </c>
      <c r="AQ1474" s="22">
        <f t="shared" si="1597"/>
        <v>0</v>
      </c>
      <c r="AR1474" s="22">
        <f t="shared" si="1597"/>
        <v>0</v>
      </c>
    </row>
    <row r="1475" spans="6:44" x14ac:dyDescent="0.25">
      <c r="L1475" s="345"/>
      <c r="M1475" s="358"/>
      <c r="N1475" s="358"/>
      <c r="O1475" s="358"/>
      <c r="P1475" s="358"/>
      <c r="Q1475" s="358"/>
      <c r="R1475" s="358"/>
      <c r="S1475" s="358"/>
      <c r="T1475" s="358"/>
      <c r="U1475" s="358"/>
      <c r="V1475" s="358"/>
      <c r="W1475" s="358"/>
      <c r="X1475" s="358"/>
      <c r="Y1475" s="358"/>
      <c r="Z1475" s="358"/>
      <c r="AA1475" s="358"/>
      <c r="AB1475" s="358"/>
      <c r="AC1475" s="358"/>
      <c r="AD1475" s="358"/>
      <c r="AE1475" s="358"/>
      <c r="AF1475" s="358"/>
      <c r="AG1475" s="358"/>
      <c r="AH1475" s="358"/>
      <c r="AI1475" s="358"/>
      <c r="AJ1475" s="358"/>
      <c r="AK1475" s="358"/>
      <c r="AL1475" s="358"/>
      <c r="AM1475" s="358"/>
      <c r="AN1475" s="358"/>
      <c r="AO1475" s="358"/>
      <c r="AP1475" s="358"/>
      <c r="AQ1475" s="358"/>
      <c r="AR1475" s="358"/>
    </row>
    <row r="1476" spans="6:44" x14ac:dyDescent="0.25">
      <c r="L1476" s="345"/>
      <c r="M1476" s="358"/>
      <c r="N1476" s="358"/>
      <c r="O1476" s="358"/>
      <c r="P1476" s="358"/>
      <c r="Q1476" s="358"/>
      <c r="R1476" s="358"/>
      <c r="S1476" s="358"/>
      <c r="T1476" s="358"/>
      <c r="U1476" s="358"/>
      <c r="V1476" s="358"/>
      <c r="W1476" s="358"/>
      <c r="X1476" s="358"/>
      <c r="Y1476" s="358"/>
      <c r="Z1476" s="358"/>
      <c r="AA1476" s="358"/>
      <c r="AB1476" s="358"/>
      <c r="AC1476" s="358"/>
      <c r="AD1476" s="358"/>
      <c r="AE1476" s="358"/>
      <c r="AF1476" s="358"/>
      <c r="AG1476" s="358"/>
      <c r="AH1476" s="358"/>
      <c r="AI1476" s="358"/>
      <c r="AJ1476" s="358"/>
      <c r="AK1476" s="358"/>
      <c r="AL1476" s="358"/>
      <c r="AM1476" s="358"/>
      <c r="AN1476" s="358"/>
      <c r="AO1476" s="358"/>
      <c r="AP1476" s="358"/>
      <c r="AQ1476" s="358"/>
      <c r="AR1476" s="358"/>
    </row>
    <row r="1477" spans="6:44" x14ac:dyDescent="0.25">
      <c r="L1477" s="345"/>
      <c r="M1477" s="358"/>
      <c r="N1477" s="358"/>
      <c r="O1477" s="358"/>
      <c r="P1477" s="358"/>
      <c r="Q1477" s="358"/>
      <c r="R1477" s="358"/>
      <c r="S1477" s="358"/>
      <c r="T1477" s="358"/>
      <c r="U1477" s="358"/>
      <c r="V1477" s="358"/>
      <c r="W1477" s="358"/>
      <c r="X1477" s="358"/>
      <c r="Y1477" s="358"/>
      <c r="Z1477" s="358"/>
      <c r="AA1477" s="358"/>
      <c r="AB1477" s="358"/>
      <c r="AC1477" s="358"/>
      <c r="AD1477" s="358"/>
      <c r="AE1477" s="358"/>
      <c r="AF1477" s="358"/>
      <c r="AG1477" s="358"/>
      <c r="AH1477" s="358"/>
      <c r="AI1477" s="358"/>
      <c r="AJ1477" s="358"/>
      <c r="AK1477" s="358"/>
      <c r="AL1477" s="358"/>
      <c r="AM1477" s="358"/>
      <c r="AN1477" s="358"/>
      <c r="AO1477" s="358"/>
      <c r="AP1477" s="358"/>
      <c r="AQ1477" s="358"/>
      <c r="AR1477" s="358"/>
    </row>
    <row r="1478" spans="6:44" x14ac:dyDescent="0.25">
      <c r="L1478" s="345"/>
      <c r="M1478" s="358"/>
      <c r="N1478" s="358"/>
      <c r="O1478" s="358"/>
      <c r="P1478" s="358"/>
      <c r="Q1478" s="358"/>
      <c r="R1478" s="358"/>
      <c r="S1478" s="358"/>
      <c r="T1478" s="358"/>
      <c r="U1478" s="358"/>
      <c r="V1478" s="358"/>
      <c r="W1478" s="358"/>
      <c r="X1478" s="358"/>
      <c r="Y1478" s="358"/>
      <c r="Z1478" s="358"/>
      <c r="AA1478" s="358"/>
      <c r="AB1478" s="358"/>
      <c r="AC1478" s="358"/>
      <c r="AD1478" s="358"/>
      <c r="AE1478" s="358"/>
      <c r="AF1478" s="358"/>
      <c r="AG1478" s="358"/>
      <c r="AH1478" s="358"/>
      <c r="AI1478" s="358"/>
      <c r="AJ1478" s="358"/>
      <c r="AK1478" s="358"/>
      <c r="AL1478" s="358"/>
      <c r="AM1478" s="358"/>
      <c r="AN1478" s="358"/>
      <c r="AO1478" s="358"/>
      <c r="AP1478" s="358"/>
      <c r="AQ1478" s="358"/>
      <c r="AR1478" s="358"/>
    </row>
    <row r="1479" spans="6:44" x14ac:dyDescent="0.25"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</row>
    <row r="1480" spans="6:44" x14ac:dyDescent="0.25"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</row>
    <row r="1481" spans="6:44" x14ac:dyDescent="0.25">
      <c r="K1481" s="349"/>
      <c r="L1481" s="350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</row>
    <row r="1483" spans="6:44" ht="21" x14ac:dyDescent="0.35">
      <c r="K1483" s="356" t="s">
        <v>828</v>
      </c>
    </row>
    <row r="1485" spans="6:44" x14ac:dyDescent="0.25">
      <c r="J1485">
        <v>1</v>
      </c>
      <c r="K1485" s="108" t="s">
        <v>389</v>
      </c>
      <c r="L1485" s="108" t="s">
        <v>377</v>
      </c>
    </row>
    <row r="1486" spans="6:44" x14ac:dyDescent="0.25">
      <c r="I1486" s="266"/>
      <c r="M1486" s="321">
        <v>2019</v>
      </c>
      <c r="N1486" s="321">
        <v>2020</v>
      </c>
      <c r="O1486" s="321">
        <v>2021</v>
      </c>
      <c r="P1486" s="321">
        <v>2022</v>
      </c>
      <c r="Q1486" s="321">
        <v>2023</v>
      </c>
      <c r="R1486" s="321">
        <v>2024</v>
      </c>
      <c r="S1486" s="321">
        <v>2025</v>
      </c>
      <c r="T1486" s="321">
        <v>2026</v>
      </c>
      <c r="U1486" s="321">
        <v>2027</v>
      </c>
      <c r="V1486" s="321">
        <v>2028</v>
      </c>
      <c r="W1486" s="321">
        <v>2029</v>
      </c>
      <c r="X1486" s="321">
        <v>2030</v>
      </c>
      <c r="Y1486" s="321">
        <v>2031</v>
      </c>
      <c r="Z1486" s="321">
        <v>2032</v>
      </c>
      <c r="AA1486" s="321">
        <v>2033</v>
      </c>
      <c r="AB1486" s="321">
        <v>2034</v>
      </c>
      <c r="AC1486" s="321">
        <v>2035</v>
      </c>
      <c r="AD1486" s="321">
        <v>2036</v>
      </c>
      <c r="AE1486" s="321">
        <v>2037</v>
      </c>
      <c r="AF1486" s="321">
        <v>2038</v>
      </c>
      <c r="AG1486" s="321">
        <v>2039</v>
      </c>
      <c r="AH1486" s="321">
        <v>2040</v>
      </c>
      <c r="AI1486" s="321">
        <v>2041</v>
      </c>
      <c r="AJ1486" s="321">
        <v>2042</v>
      </c>
      <c r="AK1486" s="321">
        <v>2043</v>
      </c>
      <c r="AL1486" s="321">
        <v>2044</v>
      </c>
      <c r="AM1486" s="321">
        <v>2045</v>
      </c>
      <c r="AN1486" s="321">
        <v>2046</v>
      </c>
      <c r="AO1486" s="321">
        <v>2047</v>
      </c>
      <c r="AP1486" s="321">
        <v>2048</v>
      </c>
      <c r="AQ1486" s="321">
        <v>2049</v>
      </c>
      <c r="AR1486" s="321">
        <v>2050</v>
      </c>
    </row>
    <row r="1487" spans="6:44" s="15" customFormat="1" x14ac:dyDescent="0.25">
      <c r="F1487" s="96"/>
      <c r="H1487" s="12"/>
      <c r="I1487" s="17" t="str">
        <f t="shared" ref="I1487" si="1599">+IF(OR(K1487="OIL",K1487="OIL-eq"),$I$5,IF(K1487="GAS",$I$4,IF(K1487="GSL",$I$8,IF(K1487="DSL",$I$9,IF(K1487="KER",$I$10,IF(K1487="LPG",$I$11,IF(K1487="HFO",$I$12,IF(K1487="AVG",$I$13,IF(K1487="RFG",$I$14,IF(K1487="ELC",$I$15,$I$16))))))))))</f>
        <v>Kt CO2e/año</v>
      </c>
      <c r="J1487" s="115">
        <f t="shared" ref="J1487" si="1600">+IF(OR(K1487="OIL",K1487="OIL-eq"),$H$5,IF(K1487="GAS",$H$4,IF(K1487="GSL",$H$8,IF(K1487="DSL",$H$9,IF(K1487="KER",$H$10,IF(K1487="LPG",$H$11,IF(K1487="HFO",$H$12,IF(K1487="AVG",$H$13,IF(K1487="RFG",$H$14,IF(K1487="ELC",$H$15,$H$16))))))))))</f>
        <v>1</v>
      </c>
      <c r="K1487" s="318" t="s">
        <v>836</v>
      </c>
      <c r="L1487" s="314" t="s">
        <v>320</v>
      </c>
      <c r="M1487" s="135"/>
      <c r="N1487" s="135"/>
      <c r="O1487" s="135"/>
      <c r="P1487" s="135"/>
      <c r="Q1487" s="135"/>
      <c r="R1487" s="135"/>
      <c r="S1487" s="135"/>
      <c r="T1487" s="135"/>
      <c r="U1487" s="135"/>
      <c r="V1487" s="135"/>
      <c r="W1487" s="135"/>
      <c r="X1487" s="135"/>
      <c r="Y1487" s="135"/>
      <c r="Z1487" s="135"/>
      <c r="AA1487" s="135"/>
      <c r="AB1487" s="135"/>
      <c r="AC1487" s="135"/>
      <c r="AD1487" s="135"/>
      <c r="AE1487" s="135"/>
      <c r="AF1487" s="135"/>
      <c r="AG1487" s="135"/>
      <c r="AH1487" s="135"/>
      <c r="AI1487" s="135"/>
      <c r="AJ1487" s="135"/>
      <c r="AK1487" s="135"/>
      <c r="AL1487" s="135"/>
      <c r="AM1487" s="135"/>
      <c r="AN1487" s="135"/>
      <c r="AO1487" s="135"/>
      <c r="AP1487" s="135"/>
      <c r="AQ1487" s="135"/>
      <c r="AR1487" s="135"/>
    </row>
    <row r="1488" spans="6:44" x14ac:dyDescent="0.25">
      <c r="H1488" s="17" t="str">
        <f t="shared" ref="H1488:H1500" si="1601">+$B$1</f>
        <v>DIC5</v>
      </c>
      <c r="I1488" s="24"/>
      <c r="J1488" s="24" t="s">
        <v>148</v>
      </c>
      <c r="K1488" s="315" t="s">
        <v>170</v>
      </c>
      <c r="L1488" s="230" t="s">
        <v>829</v>
      </c>
      <c r="M1488" s="21">
        <f>+SUMIFS(Resultados_Dic3!H$3:H$99980,Resultados_Dic3!$F$3:$F$99980,Produccion_UO!$K1488,Resultados_Dic3!$D$3:$D$99980,Produccion_UO!$K$1131,Resultados_Dic3!$E$3:$E$99980,Produccion_UO!$J1488,Resultados_Dic3!$A$3:$A$99980,Produccion_UO!$H1488)*$J$1485</f>
        <v>5.1631789443809799</v>
      </c>
      <c r="N1488" s="21">
        <f>+SUMIFS(Resultados_Dic3!I$3:I$99980,Resultados_Dic3!$F$3:$F$99980,Produccion_UO!$K1488,Resultados_Dic3!$D$3:$D$99980,Produccion_UO!$K$1131,Resultados_Dic3!$E$3:$E$99980,Produccion_UO!$J1488,Resultados_Dic3!$A$3:$A$99980,Produccion_UO!$H1488)*$J$1485</f>
        <v>4.1722718464012196</v>
      </c>
      <c r="O1488" s="21">
        <f>+SUMIFS(Resultados_Dic3!J$3:J$99980,Resultados_Dic3!$F$3:$F$99980,Produccion_UO!$K1488,Resultados_Dic3!$D$3:$D$99980,Produccion_UO!$K$1131,Resultados_Dic3!$E$3:$E$99980,Produccion_UO!$J1488,Resultados_Dic3!$A$3:$A$99980,Produccion_UO!$H1488)*$J$1485</f>
        <v>3.2666606249510002</v>
      </c>
      <c r="P1488" s="21">
        <f>+SUMIFS(Resultados_Dic3!K$3:K$99980,Resultados_Dic3!$F$3:$F$99980,Produccion_UO!$K1488,Resultados_Dic3!$D$3:$D$99980,Produccion_UO!$K$1131,Resultados_Dic3!$E$3:$E$99980,Produccion_UO!$J1488,Resultados_Dic3!$A$3:$A$99980,Produccion_UO!$H1488)*$J$1485</f>
        <v>3.8148472808078902</v>
      </c>
      <c r="Q1488" s="21">
        <f>+SUMIFS(Resultados_Dic3!L$3:L$99980,Resultados_Dic3!$F$3:$F$99980,Produccion_UO!$K1488,Resultados_Dic3!$D$3:$D$99980,Produccion_UO!$K$1131,Resultados_Dic3!$E$3:$E$99980,Produccion_UO!$J1488,Resultados_Dic3!$A$3:$A$99980,Produccion_UO!$H1488)*$J$1485</f>
        <v>3.6361349980112299</v>
      </c>
      <c r="R1488" s="21">
        <f>+SUMIFS(Resultados_Dic3!M$3:M$99980,Resultados_Dic3!$F$3:$F$99980,Produccion_UO!$K1488,Resultados_Dic3!$D$3:$D$99980,Produccion_UO!$K$1131,Resultados_Dic3!$E$3:$E$99980,Produccion_UO!$J1488,Resultados_Dic3!$A$3:$A$99980,Produccion_UO!$H1488)*$J$1485</f>
        <v>0</v>
      </c>
      <c r="S1488" s="21">
        <f>+SUMIFS(Resultados_Dic3!N$3:N$99980,Resultados_Dic3!$F$3:$F$99980,Produccion_UO!$K1488,Resultados_Dic3!$D$3:$D$99980,Produccion_UO!$K$1131,Resultados_Dic3!$E$3:$E$99980,Produccion_UO!$J1488,Resultados_Dic3!$A$3:$A$99980,Produccion_UO!$H1488)*$J$1485</f>
        <v>0</v>
      </c>
      <c r="T1488" s="21">
        <f>+SUMIFS(Resultados_Dic3!O$3:O$99980,Resultados_Dic3!$F$3:$F$99980,Produccion_UO!$K1488,Resultados_Dic3!$D$3:$D$99980,Produccion_UO!$K$1131,Resultados_Dic3!$E$3:$E$99980,Produccion_UO!$J1488,Resultados_Dic3!$A$3:$A$99980,Produccion_UO!$H1488)*$J$1485</f>
        <v>0</v>
      </c>
      <c r="U1488" s="21">
        <f>+SUMIFS(Resultados_Dic3!P$3:P$99980,Resultados_Dic3!$F$3:$F$99980,Produccion_UO!$K1488,Resultados_Dic3!$D$3:$D$99980,Produccion_UO!$K$1131,Resultados_Dic3!$E$3:$E$99980,Produccion_UO!$J1488,Resultados_Dic3!$A$3:$A$99980,Produccion_UO!$H1488)*$J$1485</f>
        <v>0</v>
      </c>
      <c r="V1488" s="21">
        <f>+SUMIFS(Resultados_Dic3!Q$3:Q$99980,Resultados_Dic3!$F$3:$F$99980,Produccion_UO!$K1488,Resultados_Dic3!$D$3:$D$99980,Produccion_UO!$K$1131,Resultados_Dic3!$E$3:$E$99980,Produccion_UO!$J1488,Resultados_Dic3!$A$3:$A$99980,Produccion_UO!$H1488)*$J$1485</f>
        <v>0</v>
      </c>
      <c r="W1488" s="21">
        <f>+SUMIFS(Resultados_Dic3!R$3:R$99980,Resultados_Dic3!$F$3:$F$99980,Produccion_UO!$K1488,Resultados_Dic3!$D$3:$D$99980,Produccion_UO!$K$1131,Resultados_Dic3!$E$3:$E$99980,Produccion_UO!$J1488,Resultados_Dic3!$A$3:$A$99980,Produccion_UO!$H1488)*$J$1485</f>
        <v>0</v>
      </c>
      <c r="X1488" s="21">
        <f>+SUMIFS(Resultados_Dic3!S$3:S$99980,Resultados_Dic3!$F$3:$F$99980,Produccion_UO!$K1488,Resultados_Dic3!$D$3:$D$99980,Produccion_UO!$K$1131,Resultados_Dic3!$E$3:$E$99980,Produccion_UO!$J1488,Resultados_Dic3!$A$3:$A$99980,Produccion_UO!$H1488)*$J$1485</f>
        <v>0</v>
      </c>
      <c r="Y1488" s="21">
        <f>+SUMIFS(Resultados_Dic3!T$3:T$99980,Resultados_Dic3!$F$3:$F$99980,Produccion_UO!$K1488,Resultados_Dic3!$D$3:$D$99980,Produccion_UO!$K$1131,Resultados_Dic3!$E$3:$E$99980,Produccion_UO!$J1488,Resultados_Dic3!$A$3:$A$99980,Produccion_UO!$H1488)*$J$1485</f>
        <v>0</v>
      </c>
      <c r="Z1488" s="21">
        <f>+SUMIFS(Resultados_Dic3!U$3:U$99980,Resultados_Dic3!$F$3:$F$99980,Produccion_UO!$K1488,Resultados_Dic3!$D$3:$D$99980,Produccion_UO!$K$1131,Resultados_Dic3!$E$3:$E$99980,Produccion_UO!$J1488,Resultados_Dic3!$A$3:$A$99980,Produccion_UO!$H1488)*$J$1485</f>
        <v>0</v>
      </c>
      <c r="AA1488" s="21">
        <f>+SUMIFS(Resultados_Dic3!V$3:V$99980,Resultados_Dic3!$F$3:$F$99980,Produccion_UO!$K1488,Resultados_Dic3!$D$3:$D$99980,Produccion_UO!$K$1131,Resultados_Dic3!$E$3:$E$99980,Produccion_UO!$J1488,Resultados_Dic3!$A$3:$A$99980,Produccion_UO!$H1488)*$J$1485</f>
        <v>0</v>
      </c>
      <c r="AB1488" s="21">
        <f>+SUMIFS(Resultados_Dic3!W$3:W$99980,Resultados_Dic3!$F$3:$F$99980,Produccion_UO!$K1488,Resultados_Dic3!$D$3:$D$99980,Produccion_UO!$K$1131,Resultados_Dic3!$E$3:$E$99980,Produccion_UO!$J1488,Resultados_Dic3!$A$3:$A$99980,Produccion_UO!$H1488)*$J$1485</f>
        <v>0</v>
      </c>
      <c r="AC1488" s="21">
        <f>+SUMIFS(Resultados_Dic3!X$3:X$99980,Resultados_Dic3!$F$3:$F$99980,Produccion_UO!$K1488,Resultados_Dic3!$D$3:$D$99980,Produccion_UO!$K$1131,Resultados_Dic3!$E$3:$E$99980,Produccion_UO!$J1488,Resultados_Dic3!$A$3:$A$99980,Produccion_UO!$H1488)*$J$1485</f>
        <v>0</v>
      </c>
      <c r="AD1488" s="21">
        <f>+SUMIFS(Resultados_Dic3!Y$3:Y$99980,Resultados_Dic3!$F$3:$F$99980,Produccion_UO!$K1488,Resultados_Dic3!$D$3:$D$99980,Produccion_UO!$K$1131,Resultados_Dic3!$E$3:$E$99980,Produccion_UO!$J1488,Resultados_Dic3!$A$3:$A$99980,Produccion_UO!$H1488)*$J$1485</f>
        <v>0</v>
      </c>
      <c r="AE1488" s="21">
        <f>+SUMIFS(Resultados_Dic3!Z$3:Z$99980,Resultados_Dic3!$F$3:$F$99980,Produccion_UO!$K1488,Resultados_Dic3!$D$3:$D$99980,Produccion_UO!$K$1131,Resultados_Dic3!$E$3:$E$99980,Produccion_UO!$J1488,Resultados_Dic3!$A$3:$A$99980,Produccion_UO!$H1488)*$J$1485</f>
        <v>0</v>
      </c>
      <c r="AF1488" s="21">
        <f>+SUMIFS(Resultados_Dic3!AA$3:AA$99980,Resultados_Dic3!$F$3:$F$99980,Produccion_UO!$K1488,Resultados_Dic3!$D$3:$D$99980,Produccion_UO!$K$1131,Resultados_Dic3!$E$3:$E$99980,Produccion_UO!$J1488,Resultados_Dic3!$A$3:$A$99980,Produccion_UO!$H1488)*$J$1485</f>
        <v>0</v>
      </c>
      <c r="AG1488" s="21">
        <f>+SUMIFS(Resultados_Dic3!AB$3:AB$99980,Resultados_Dic3!$F$3:$F$99980,Produccion_UO!$K1488,Resultados_Dic3!$D$3:$D$99980,Produccion_UO!$K$1131,Resultados_Dic3!$E$3:$E$99980,Produccion_UO!$J1488,Resultados_Dic3!$A$3:$A$99980,Produccion_UO!$H1488)*$J$1485</f>
        <v>0</v>
      </c>
      <c r="AH1488" s="21">
        <f>+SUMIFS(Resultados_Dic3!AC$3:AC$99980,Resultados_Dic3!$F$3:$F$99980,Produccion_UO!$K1488,Resultados_Dic3!$D$3:$D$99980,Produccion_UO!$K$1131,Resultados_Dic3!$E$3:$E$99980,Produccion_UO!$J1488,Resultados_Dic3!$A$3:$A$99980,Produccion_UO!$H1488)*$J$1485</f>
        <v>0</v>
      </c>
      <c r="AI1488" s="21">
        <f>+SUMIFS(Resultados_Dic3!AD$3:AD$99980,Resultados_Dic3!$F$3:$F$99980,Produccion_UO!$K1488,Resultados_Dic3!$D$3:$D$99980,Produccion_UO!$K$1131,Resultados_Dic3!$E$3:$E$99980,Produccion_UO!$J1488,Resultados_Dic3!$A$3:$A$99980,Produccion_UO!$H1488)*$J$1485</f>
        <v>0</v>
      </c>
      <c r="AJ1488" s="21">
        <f>+SUMIFS(Resultados_Dic3!AE$3:AE$99980,Resultados_Dic3!$F$3:$F$99980,Produccion_UO!$K1488,Resultados_Dic3!$D$3:$D$99980,Produccion_UO!$K$1131,Resultados_Dic3!$E$3:$E$99980,Produccion_UO!$J1488,Resultados_Dic3!$A$3:$A$99980,Produccion_UO!$H1488)*$J$1485</f>
        <v>0</v>
      </c>
      <c r="AK1488" s="21">
        <f>+SUMIFS(Resultados_Dic3!AF$3:AF$99980,Resultados_Dic3!$F$3:$F$99980,Produccion_UO!$K1488,Resultados_Dic3!$D$3:$D$99980,Produccion_UO!$K$1131,Resultados_Dic3!$E$3:$E$99980,Produccion_UO!$J1488,Resultados_Dic3!$A$3:$A$99980,Produccion_UO!$H1488)*$J$1485</f>
        <v>0</v>
      </c>
      <c r="AL1488" s="21">
        <f>+SUMIFS(Resultados_Dic3!AG$3:AG$99980,Resultados_Dic3!$F$3:$F$99980,Produccion_UO!$K1488,Resultados_Dic3!$D$3:$D$99980,Produccion_UO!$K$1131,Resultados_Dic3!$E$3:$E$99980,Produccion_UO!$J1488,Resultados_Dic3!$A$3:$A$99980,Produccion_UO!$H1488)*$J$1485</f>
        <v>0</v>
      </c>
      <c r="AM1488" s="21">
        <f>+SUMIFS(Resultados_Dic3!AH$3:AH$99980,Resultados_Dic3!$F$3:$F$99980,Produccion_UO!$K1488,Resultados_Dic3!$D$3:$D$99980,Produccion_UO!$K$1131,Resultados_Dic3!$E$3:$E$99980,Produccion_UO!$J1488,Resultados_Dic3!$A$3:$A$99980,Produccion_UO!$H1488)*$J$1485</f>
        <v>0</v>
      </c>
      <c r="AN1488" s="21">
        <f>+SUMIFS(Resultados_Dic3!AI$3:AI$99980,Resultados_Dic3!$F$3:$F$99980,Produccion_UO!$K1488,Resultados_Dic3!$D$3:$D$99980,Produccion_UO!$K$1131,Resultados_Dic3!$E$3:$E$99980,Produccion_UO!$J1488,Resultados_Dic3!$A$3:$A$99980,Produccion_UO!$H1488)*$J$1485</f>
        <v>0</v>
      </c>
      <c r="AO1488" s="21">
        <f>+SUMIFS(Resultados_Dic3!AJ$3:AJ$99980,Resultados_Dic3!$F$3:$F$99980,Produccion_UO!$K1488,Resultados_Dic3!$D$3:$D$99980,Produccion_UO!$K$1131,Resultados_Dic3!$E$3:$E$99980,Produccion_UO!$J1488,Resultados_Dic3!$A$3:$A$99980,Produccion_UO!$H1488)*$J$1485</f>
        <v>0</v>
      </c>
      <c r="AP1488" s="21">
        <f>+SUMIFS(Resultados_Dic3!AK$3:AK$99980,Resultados_Dic3!$F$3:$F$99980,Produccion_UO!$K1488,Resultados_Dic3!$D$3:$D$99980,Produccion_UO!$K$1131,Resultados_Dic3!$E$3:$E$99980,Produccion_UO!$J1488,Resultados_Dic3!$A$3:$A$99980,Produccion_UO!$H1488)*$J$1485</f>
        <v>0</v>
      </c>
      <c r="AQ1488" s="21">
        <f>+SUMIFS(Resultados_Dic3!AL$3:AL$99980,Resultados_Dic3!$F$3:$F$99980,Produccion_UO!$K1488,Resultados_Dic3!$D$3:$D$99980,Produccion_UO!$K$1131,Resultados_Dic3!$E$3:$E$99980,Produccion_UO!$J1488,Resultados_Dic3!$A$3:$A$99980,Produccion_UO!$H1488)*$J$1485</f>
        <v>0</v>
      </c>
      <c r="AR1488" s="21">
        <f>+SUMIFS(Resultados_Dic3!AM$3:AM$99980,Resultados_Dic3!$F$3:$F$99980,Produccion_UO!$K1488,Resultados_Dic3!$D$3:$D$99980,Produccion_UO!$K$1131,Resultados_Dic3!$E$3:$E$99980,Produccion_UO!$J1488,Resultados_Dic3!$A$3:$A$99980,Produccion_UO!$H1488)*$J$1485</f>
        <v>0</v>
      </c>
    </row>
    <row r="1489" spans="8:45" x14ac:dyDescent="0.25">
      <c r="H1489" s="17" t="str">
        <f t="shared" si="1601"/>
        <v>DIC5</v>
      </c>
      <c r="I1489" s="24"/>
      <c r="J1489" s="24" t="s">
        <v>148</v>
      </c>
      <c r="K1489" s="315" t="s">
        <v>272</v>
      </c>
      <c r="L1489" s="230" t="s">
        <v>830</v>
      </c>
      <c r="M1489" s="21">
        <f>+SUMIFS(Resultados_Dic3!H$3:H$99980,Resultados_Dic3!$F$3:$F$99980,Produccion_UO!$K1489,Resultados_Dic3!$D$3:$D$99980,Produccion_UO!$K$1485,Resultados_Dic3!$E$3:$E$99980,Produccion_UO!$J1489,Resultados_Dic3!$A$3:$A$99980,Produccion_UO!$H1489)*$J$1485</f>
        <v>27.434292776393399</v>
      </c>
      <c r="N1489" s="21">
        <f>+SUMIFS(Resultados_Dic3!I$3:I$99980,Resultados_Dic3!$F$3:$F$99980,Produccion_UO!$K1489,Resultados_Dic3!$D$3:$D$99980,Produccion_UO!$K$1485,Resultados_Dic3!$E$3:$E$99980,Produccion_UO!$J1489,Resultados_Dic3!$A$3:$A$99980,Produccion_UO!$H1489)*$J$1485</f>
        <v>22.169157530641801</v>
      </c>
      <c r="O1489" s="21">
        <f>+SUMIFS(Resultados_Dic3!J$3:J$99980,Resultados_Dic3!$F$3:$F$99980,Produccion_UO!$K1489,Resultados_Dic3!$D$3:$D$99980,Produccion_UO!$K$1485,Resultados_Dic3!$E$3:$E$99980,Produccion_UO!$J1489,Resultados_Dic3!$A$3:$A$99980,Produccion_UO!$H1489)*$J$1485</f>
        <v>17.3572376536655</v>
      </c>
      <c r="P1489" s="21">
        <f>+SUMIFS(Resultados_Dic3!K$3:K$99980,Resultados_Dic3!$F$3:$F$99980,Produccion_UO!$K1489,Resultados_Dic3!$D$3:$D$99980,Produccion_UO!$K$1485,Resultados_Dic3!$E$3:$E$99980,Produccion_UO!$J1489,Resultados_Dic3!$A$3:$A$99980,Produccion_UO!$H1489)*$J$1485</f>
        <v>20.2699999992853</v>
      </c>
      <c r="Q1489" s="21">
        <f>+SUMIFS(Resultados_Dic3!L$3:L$99980,Resultados_Dic3!$F$3:$F$99980,Produccion_UO!$K1489,Resultados_Dic3!$D$3:$D$99980,Produccion_UO!$K$1485,Resultados_Dic3!$E$3:$E$99980,Produccion_UO!$J1489,Resultados_Dic3!$A$3:$A$99980,Produccion_UO!$H1489)*$J$1485</f>
        <v>19.320421233607</v>
      </c>
      <c r="R1489" s="21">
        <f>+SUMIFS(Resultados_Dic3!M$3:M$99980,Resultados_Dic3!$F$3:$F$99980,Produccion_UO!$K1489,Resultados_Dic3!$D$3:$D$99980,Produccion_UO!$K$1485,Resultados_Dic3!$E$3:$E$99980,Produccion_UO!$J1489,Resultados_Dic3!$A$3:$A$99980,Produccion_UO!$H1489)*$J$1485</f>
        <v>0</v>
      </c>
      <c r="S1489" s="21">
        <f>+SUMIFS(Resultados_Dic3!N$3:N$99980,Resultados_Dic3!$F$3:$F$99980,Produccion_UO!$K1489,Resultados_Dic3!$D$3:$D$99980,Produccion_UO!$K$1485,Resultados_Dic3!$E$3:$E$99980,Produccion_UO!$J1489,Resultados_Dic3!$A$3:$A$99980,Produccion_UO!$H1489)*$J$1485</f>
        <v>0</v>
      </c>
      <c r="T1489" s="21">
        <f>+SUMIFS(Resultados_Dic3!O$3:O$99980,Resultados_Dic3!$F$3:$F$99980,Produccion_UO!$K1489,Resultados_Dic3!$D$3:$D$99980,Produccion_UO!$K$1485,Resultados_Dic3!$E$3:$E$99980,Produccion_UO!$J1489,Resultados_Dic3!$A$3:$A$99980,Produccion_UO!$H1489)*$J$1485</f>
        <v>0</v>
      </c>
      <c r="U1489" s="21">
        <f>+SUMIFS(Resultados_Dic3!P$3:P$99980,Resultados_Dic3!$F$3:$F$99980,Produccion_UO!$K1489,Resultados_Dic3!$D$3:$D$99980,Produccion_UO!$K$1485,Resultados_Dic3!$E$3:$E$99980,Produccion_UO!$J1489,Resultados_Dic3!$A$3:$A$99980,Produccion_UO!$H1489)*$J$1485</f>
        <v>0</v>
      </c>
      <c r="V1489" s="21">
        <f>+SUMIFS(Resultados_Dic3!Q$3:Q$99980,Resultados_Dic3!$F$3:$F$99980,Produccion_UO!$K1489,Resultados_Dic3!$D$3:$D$99980,Produccion_UO!$K$1485,Resultados_Dic3!$E$3:$E$99980,Produccion_UO!$J1489,Resultados_Dic3!$A$3:$A$99980,Produccion_UO!$H1489)*$J$1485</f>
        <v>0</v>
      </c>
      <c r="W1489" s="21">
        <f>+SUMIFS(Resultados_Dic3!R$3:R$99980,Resultados_Dic3!$F$3:$F$99980,Produccion_UO!$K1489,Resultados_Dic3!$D$3:$D$99980,Produccion_UO!$K$1485,Resultados_Dic3!$E$3:$E$99980,Produccion_UO!$J1489,Resultados_Dic3!$A$3:$A$99980,Produccion_UO!$H1489)*$J$1485</f>
        <v>0</v>
      </c>
      <c r="X1489" s="21">
        <f>+SUMIFS(Resultados_Dic3!S$3:S$99980,Resultados_Dic3!$F$3:$F$99980,Produccion_UO!$K1489,Resultados_Dic3!$D$3:$D$99980,Produccion_UO!$K$1485,Resultados_Dic3!$E$3:$E$99980,Produccion_UO!$J1489,Resultados_Dic3!$A$3:$A$99980,Produccion_UO!$H1489)*$J$1485</f>
        <v>0</v>
      </c>
      <c r="Y1489" s="21">
        <f>+SUMIFS(Resultados_Dic3!T$3:T$99980,Resultados_Dic3!$F$3:$F$99980,Produccion_UO!$K1489,Resultados_Dic3!$D$3:$D$99980,Produccion_UO!$K$1485,Resultados_Dic3!$E$3:$E$99980,Produccion_UO!$J1489,Resultados_Dic3!$A$3:$A$99980,Produccion_UO!$H1489)*$J$1485</f>
        <v>0</v>
      </c>
      <c r="Z1489" s="21">
        <f>+SUMIFS(Resultados_Dic3!U$3:U$99980,Resultados_Dic3!$F$3:$F$99980,Produccion_UO!$K1489,Resultados_Dic3!$D$3:$D$99980,Produccion_UO!$K$1485,Resultados_Dic3!$E$3:$E$99980,Produccion_UO!$J1489,Resultados_Dic3!$A$3:$A$99980,Produccion_UO!$H1489)*$J$1485</f>
        <v>0</v>
      </c>
      <c r="AA1489" s="21">
        <f>+SUMIFS(Resultados_Dic3!V$3:V$99980,Resultados_Dic3!$F$3:$F$99980,Produccion_UO!$K1489,Resultados_Dic3!$D$3:$D$99980,Produccion_UO!$K$1485,Resultados_Dic3!$E$3:$E$99980,Produccion_UO!$J1489,Resultados_Dic3!$A$3:$A$99980,Produccion_UO!$H1489)*$J$1485</f>
        <v>0</v>
      </c>
      <c r="AB1489" s="21">
        <f>+SUMIFS(Resultados_Dic3!W$3:W$99980,Resultados_Dic3!$F$3:$F$99980,Produccion_UO!$K1489,Resultados_Dic3!$D$3:$D$99980,Produccion_UO!$K$1485,Resultados_Dic3!$E$3:$E$99980,Produccion_UO!$J1489,Resultados_Dic3!$A$3:$A$99980,Produccion_UO!$H1489)*$J$1485</f>
        <v>0</v>
      </c>
      <c r="AC1489" s="21">
        <f>+SUMIFS(Resultados_Dic3!X$3:X$99980,Resultados_Dic3!$F$3:$F$99980,Produccion_UO!$K1489,Resultados_Dic3!$D$3:$D$99980,Produccion_UO!$K$1485,Resultados_Dic3!$E$3:$E$99980,Produccion_UO!$J1489,Resultados_Dic3!$A$3:$A$99980,Produccion_UO!$H1489)*$J$1485</f>
        <v>0</v>
      </c>
      <c r="AD1489" s="21">
        <f>+SUMIFS(Resultados_Dic3!Y$3:Y$99980,Resultados_Dic3!$F$3:$F$99980,Produccion_UO!$K1489,Resultados_Dic3!$D$3:$D$99980,Produccion_UO!$K$1485,Resultados_Dic3!$E$3:$E$99980,Produccion_UO!$J1489,Resultados_Dic3!$A$3:$A$99980,Produccion_UO!$H1489)*$J$1485</f>
        <v>0</v>
      </c>
      <c r="AE1489" s="21">
        <f>+SUMIFS(Resultados_Dic3!Z$3:Z$99980,Resultados_Dic3!$F$3:$F$99980,Produccion_UO!$K1489,Resultados_Dic3!$D$3:$D$99980,Produccion_UO!$K$1485,Resultados_Dic3!$E$3:$E$99980,Produccion_UO!$J1489,Resultados_Dic3!$A$3:$A$99980,Produccion_UO!$H1489)*$J$1485</f>
        <v>0</v>
      </c>
      <c r="AF1489" s="21">
        <f>+SUMIFS(Resultados_Dic3!AA$3:AA$99980,Resultados_Dic3!$F$3:$F$99980,Produccion_UO!$K1489,Resultados_Dic3!$D$3:$D$99980,Produccion_UO!$K$1485,Resultados_Dic3!$E$3:$E$99980,Produccion_UO!$J1489,Resultados_Dic3!$A$3:$A$99980,Produccion_UO!$H1489)*$J$1485</f>
        <v>0</v>
      </c>
      <c r="AG1489" s="21">
        <f>+SUMIFS(Resultados_Dic3!AB$3:AB$99980,Resultados_Dic3!$F$3:$F$99980,Produccion_UO!$K1489,Resultados_Dic3!$D$3:$D$99980,Produccion_UO!$K$1485,Resultados_Dic3!$E$3:$E$99980,Produccion_UO!$J1489,Resultados_Dic3!$A$3:$A$99980,Produccion_UO!$H1489)*$J$1485</f>
        <v>0</v>
      </c>
      <c r="AH1489" s="21">
        <f>+SUMIFS(Resultados_Dic3!AC$3:AC$99980,Resultados_Dic3!$F$3:$F$99980,Produccion_UO!$K1489,Resultados_Dic3!$D$3:$D$99980,Produccion_UO!$K$1485,Resultados_Dic3!$E$3:$E$99980,Produccion_UO!$J1489,Resultados_Dic3!$A$3:$A$99980,Produccion_UO!$H1489)*$J$1485</f>
        <v>0</v>
      </c>
      <c r="AI1489" s="21">
        <f>+SUMIFS(Resultados_Dic3!AD$3:AD$99980,Resultados_Dic3!$F$3:$F$99980,Produccion_UO!$K1489,Resultados_Dic3!$D$3:$D$99980,Produccion_UO!$K$1485,Resultados_Dic3!$E$3:$E$99980,Produccion_UO!$J1489,Resultados_Dic3!$A$3:$A$99980,Produccion_UO!$H1489)*$J$1485</f>
        <v>0</v>
      </c>
      <c r="AJ1489" s="21">
        <f>+SUMIFS(Resultados_Dic3!AE$3:AE$99980,Resultados_Dic3!$F$3:$F$99980,Produccion_UO!$K1489,Resultados_Dic3!$D$3:$D$99980,Produccion_UO!$K$1485,Resultados_Dic3!$E$3:$E$99980,Produccion_UO!$J1489,Resultados_Dic3!$A$3:$A$99980,Produccion_UO!$H1489)*$J$1485</f>
        <v>0</v>
      </c>
      <c r="AK1489" s="21">
        <f>+SUMIFS(Resultados_Dic3!AF$3:AF$99980,Resultados_Dic3!$F$3:$F$99980,Produccion_UO!$K1489,Resultados_Dic3!$D$3:$D$99980,Produccion_UO!$K$1485,Resultados_Dic3!$E$3:$E$99980,Produccion_UO!$J1489,Resultados_Dic3!$A$3:$A$99980,Produccion_UO!$H1489)*$J$1485</f>
        <v>0</v>
      </c>
      <c r="AL1489" s="21">
        <f>+SUMIFS(Resultados_Dic3!AG$3:AG$99980,Resultados_Dic3!$F$3:$F$99980,Produccion_UO!$K1489,Resultados_Dic3!$D$3:$D$99980,Produccion_UO!$K$1485,Resultados_Dic3!$E$3:$E$99980,Produccion_UO!$J1489,Resultados_Dic3!$A$3:$A$99980,Produccion_UO!$H1489)*$J$1485</f>
        <v>0</v>
      </c>
      <c r="AM1489" s="21">
        <f>+SUMIFS(Resultados_Dic3!AH$3:AH$99980,Resultados_Dic3!$F$3:$F$99980,Produccion_UO!$K1489,Resultados_Dic3!$D$3:$D$99980,Produccion_UO!$K$1485,Resultados_Dic3!$E$3:$E$99980,Produccion_UO!$J1489,Resultados_Dic3!$A$3:$A$99980,Produccion_UO!$H1489)*$J$1485</f>
        <v>0</v>
      </c>
      <c r="AN1489" s="21">
        <f>+SUMIFS(Resultados_Dic3!AI$3:AI$99980,Resultados_Dic3!$F$3:$F$99980,Produccion_UO!$K1489,Resultados_Dic3!$D$3:$D$99980,Produccion_UO!$K$1485,Resultados_Dic3!$E$3:$E$99980,Produccion_UO!$J1489,Resultados_Dic3!$A$3:$A$99980,Produccion_UO!$H1489)*$J$1485</f>
        <v>0</v>
      </c>
      <c r="AO1489" s="21">
        <f>+SUMIFS(Resultados_Dic3!AJ$3:AJ$99980,Resultados_Dic3!$F$3:$F$99980,Produccion_UO!$K1489,Resultados_Dic3!$D$3:$D$99980,Produccion_UO!$K$1485,Resultados_Dic3!$E$3:$E$99980,Produccion_UO!$J1489,Resultados_Dic3!$A$3:$A$99980,Produccion_UO!$H1489)*$J$1485</f>
        <v>0</v>
      </c>
      <c r="AP1489" s="21">
        <f>+SUMIFS(Resultados_Dic3!AK$3:AK$99980,Resultados_Dic3!$F$3:$F$99980,Produccion_UO!$K1489,Resultados_Dic3!$D$3:$D$99980,Produccion_UO!$K$1485,Resultados_Dic3!$E$3:$E$99980,Produccion_UO!$J1489,Resultados_Dic3!$A$3:$A$99980,Produccion_UO!$H1489)*$J$1485</f>
        <v>0</v>
      </c>
      <c r="AQ1489" s="21">
        <f>+SUMIFS(Resultados_Dic3!AL$3:AL$99980,Resultados_Dic3!$F$3:$F$99980,Produccion_UO!$K1489,Resultados_Dic3!$D$3:$D$99980,Produccion_UO!$K$1485,Resultados_Dic3!$E$3:$E$99980,Produccion_UO!$J1489,Resultados_Dic3!$A$3:$A$99980,Produccion_UO!$H1489)*$J$1485</f>
        <v>0</v>
      </c>
      <c r="AR1489" s="21">
        <f>+SUMIFS(Resultados_Dic3!AM$3:AM$99980,Resultados_Dic3!$F$3:$F$99980,Produccion_UO!$K1489,Resultados_Dic3!$D$3:$D$99980,Produccion_UO!$K$1485,Resultados_Dic3!$E$3:$E$99980,Produccion_UO!$J1489,Resultados_Dic3!$A$3:$A$99980,Produccion_UO!$H1489)*$J$1485</f>
        <v>0</v>
      </c>
    </row>
    <row r="1490" spans="8:45" x14ac:dyDescent="0.25">
      <c r="H1490" s="17" t="str">
        <f t="shared" si="1601"/>
        <v>DIC5</v>
      </c>
      <c r="I1490" s="24"/>
      <c r="J1490" s="24" t="s">
        <v>148</v>
      </c>
      <c r="K1490" s="315"/>
      <c r="L1490" s="230" t="s">
        <v>835</v>
      </c>
      <c r="M1490" s="21">
        <f>+SUM(M1491:M1493)</f>
        <v>115.324269547087</v>
      </c>
      <c r="N1490" s="21">
        <f t="shared" ref="N1490:AR1490" si="1602">+SUM(N1491:N1493)</f>
        <v>93.191463674088297</v>
      </c>
      <c r="O1490" s="21">
        <f t="shared" si="1602"/>
        <v>72.963818315979793</v>
      </c>
      <c r="P1490" s="21">
        <f t="shared" si="1602"/>
        <v>85.208062868254501</v>
      </c>
      <c r="Q1490" s="21">
        <f t="shared" si="1602"/>
        <v>81.216362465337596</v>
      </c>
      <c r="R1490" s="21">
        <f t="shared" si="1602"/>
        <v>0</v>
      </c>
      <c r="S1490" s="21">
        <f t="shared" si="1602"/>
        <v>0</v>
      </c>
      <c r="T1490" s="21">
        <f t="shared" si="1602"/>
        <v>0</v>
      </c>
      <c r="U1490" s="21">
        <f t="shared" si="1602"/>
        <v>0</v>
      </c>
      <c r="V1490" s="21">
        <f t="shared" si="1602"/>
        <v>0</v>
      </c>
      <c r="W1490" s="21">
        <f t="shared" si="1602"/>
        <v>0</v>
      </c>
      <c r="X1490" s="21">
        <f t="shared" si="1602"/>
        <v>0</v>
      </c>
      <c r="Y1490" s="21">
        <f t="shared" si="1602"/>
        <v>0</v>
      </c>
      <c r="Z1490" s="21">
        <f t="shared" si="1602"/>
        <v>0</v>
      </c>
      <c r="AA1490" s="21">
        <f t="shared" si="1602"/>
        <v>0</v>
      </c>
      <c r="AB1490" s="21">
        <f t="shared" si="1602"/>
        <v>0</v>
      </c>
      <c r="AC1490" s="21">
        <f t="shared" si="1602"/>
        <v>0</v>
      </c>
      <c r="AD1490" s="21">
        <f t="shared" si="1602"/>
        <v>0</v>
      </c>
      <c r="AE1490" s="21">
        <f t="shared" si="1602"/>
        <v>0</v>
      </c>
      <c r="AF1490" s="21">
        <f t="shared" si="1602"/>
        <v>0</v>
      </c>
      <c r="AG1490" s="21">
        <f t="shared" si="1602"/>
        <v>0</v>
      </c>
      <c r="AH1490" s="21">
        <f t="shared" si="1602"/>
        <v>0</v>
      </c>
      <c r="AI1490" s="21">
        <f t="shared" si="1602"/>
        <v>0</v>
      </c>
      <c r="AJ1490" s="21">
        <f t="shared" si="1602"/>
        <v>0</v>
      </c>
      <c r="AK1490" s="21">
        <f t="shared" si="1602"/>
        <v>0</v>
      </c>
      <c r="AL1490" s="21">
        <f t="shared" si="1602"/>
        <v>0</v>
      </c>
      <c r="AM1490" s="21">
        <f t="shared" si="1602"/>
        <v>0</v>
      </c>
      <c r="AN1490" s="21">
        <f t="shared" si="1602"/>
        <v>0</v>
      </c>
      <c r="AO1490" s="21">
        <f t="shared" si="1602"/>
        <v>0</v>
      </c>
      <c r="AP1490" s="21">
        <f t="shared" si="1602"/>
        <v>0</v>
      </c>
      <c r="AQ1490" s="21">
        <f t="shared" si="1602"/>
        <v>0</v>
      </c>
      <c r="AR1490" s="21">
        <f t="shared" si="1602"/>
        <v>0</v>
      </c>
    </row>
    <row r="1491" spans="8:45" x14ac:dyDescent="0.25">
      <c r="H1491" s="17" t="str">
        <f t="shared" si="1601"/>
        <v>DIC5</v>
      </c>
      <c r="I1491" s="24"/>
      <c r="J1491" s="24" t="s">
        <v>148</v>
      </c>
      <c r="K1491" s="315" t="s">
        <v>210</v>
      </c>
      <c r="L1491" s="316" t="s">
        <v>750</v>
      </c>
      <c r="M1491" s="21">
        <f>+SUMIFS(Resultados_Dic3!H$3:H$99980,Resultados_Dic3!$F$3:$F$99980,Produccion_UO!$K1491,Resultados_Dic3!$D$3:$D$99980,Produccion_UO!$K$1485,Resultados_Dic3!$E$3:$E$99980,Produccion_UO!$J1491,Resultados_Dic3!$A$3:$A$99980,Produccion_UO!$H1491)*$J$1485</f>
        <v>115.324269547087</v>
      </c>
      <c r="N1491" s="21">
        <f>+SUMIFS(Resultados_Dic3!I$3:I$99980,Resultados_Dic3!$F$3:$F$99980,Produccion_UO!$K1491,Resultados_Dic3!$D$3:$D$99980,Produccion_UO!$K$1485,Resultados_Dic3!$E$3:$E$99980,Produccion_UO!$J1491,Resultados_Dic3!$A$3:$A$99980,Produccion_UO!$H1491)*$J$1485</f>
        <v>93.191463674088297</v>
      </c>
      <c r="O1491" s="21">
        <f>+SUMIFS(Resultados_Dic3!J$3:J$99980,Resultados_Dic3!$F$3:$F$99980,Produccion_UO!$K1491,Resultados_Dic3!$D$3:$D$99980,Produccion_UO!$K$1485,Resultados_Dic3!$E$3:$E$99980,Produccion_UO!$J1491,Resultados_Dic3!$A$3:$A$99980,Produccion_UO!$H1491)*$J$1485</f>
        <v>72.963818315979793</v>
      </c>
      <c r="P1491" s="21">
        <f>+SUMIFS(Resultados_Dic3!K$3:K$99980,Resultados_Dic3!$F$3:$F$99980,Produccion_UO!$K1491,Resultados_Dic3!$D$3:$D$99980,Produccion_UO!$K$1485,Resultados_Dic3!$E$3:$E$99980,Produccion_UO!$J1491,Resultados_Dic3!$A$3:$A$99980,Produccion_UO!$H1491)*$J$1485</f>
        <v>85.208062868254501</v>
      </c>
      <c r="Q1491" s="21">
        <f>+SUMIFS(Resultados_Dic3!L$3:L$99980,Resultados_Dic3!$F$3:$F$99980,Produccion_UO!$K1491,Resultados_Dic3!$D$3:$D$99980,Produccion_UO!$K$1485,Resultados_Dic3!$E$3:$E$99980,Produccion_UO!$J1491,Resultados_Dic3!$A$3:$A$99980,Produccion_UO!$H1491)*$J$1485</f>
        <v>81.216362465337596</v>
      </c>
      <c r="R1491" s="21">
        <f>+SUMIFS(Resultados_Dic3!M$3:M$99980,Resultados_Dic3!$F$3:$F$99980,Produccion_UO!$K1491,Resultados_Dic3!$D$3:$D$99980,Produccion_UO!$K$1485,Resultados_Dic3!$E$3:$E$99980,Produccion_UO!$J1491,Resultados_Dic3!$A$3:$A$99980,Produccion_UO!$H1491)*$J$1485</f>
        <v>0</v>
      </c>
      <c r="S1491" s="21">
        <f>+SUMIFS(Resultados_Dic3!N$3:N$99980,Resultados_Dic3!$F$3:$F$99980,Produccion_UO!$K1491,Resultados_Dic3!$D$3:$D$99980,Produccion_UO!$K$1485,Resultados_Dic3!$E$3:$E$99980,Produccion_UO!$J1491,Resultados_Dic3!$A$3:$A$99980,Produccion_UO!$H1491)*$J$1485</f>
        <v>0</v>
      </c>
      <c r="T1491" s="21">
        <f>+SUMIFS(Resultados_Dic3!O$3:O$99980,Resultados_Dic3!$F$3:$F$99980,Produccion_UO!$K1491,Resultados_Dic3!$D$3:$D$99980,Produccion_UO!$K$1485,Resultados_Dic3!$E$3:$E$99980,Produccion_UO!$J1491,Resultados_Dic3!$A$3:$A$99980,Produccion_UO!$H1491)*$J$1485</f>
        <v>0</v>
      </c>
      <c r="U1491" s="21">
        <f>+SUMIFS(Resultados_Dic3!P$3:P$99980,Resultados_Dic3!$F$3:$F$99980,Produccion_UO!$K1491,Resultados_Dic3!$D$3:$D$99980,Produccion_UO!$K$1485,Resultados_Dic3!$E$3:$E$99980,Produccion_UO!$J1491,Resultados_Dic3!$A$3:$A$99980,Produccion_UO!$H1491)*$J$1485</f>
        <v>0</v>
      </c>
      <c r="V1491" s="21">
        <f>+SUMIFS(Resultados_Dic3!Q$3:Q$99980,Resultados_Dic3!$F$3:$F$99980,Produccion_UO!$K1491,Resultados_Dic3!$D$3:$D$99980,Produccion_UO!$K$1485,Resultados_Dic3!$E$3:$E$99980,Produccion_UO!$J1491,Resultados_Dic3!$A$3:$A$99980,Produccion_UO!$H1491)*$J$1485</f>
        <v>0</v>
      </c>
      <c r="W1491" s="21">
        <f>+SUMIFS(Resultados_Dic3!R$3:R$99980,Resultados_Dic3!$F$3:$F$99980,Produccion_UO!$K1491,Resultados_Dic3!$D$3:$D$99980,Produccion_UO!$K$1485,Resultados_Dic3!$E$3:$E$99980,Produccion_UO!$J1491,Resultados_Dic3!$A$3:$A$99980,Produccion_UO!$H1491)*$J$1485</f>
        <v>0</v>
      </c>
      <c r="X1491" s="21">
        <f>+SUMIFS(Resultados_Dic3!S$3:S$99980,Resultados_Dic3!$F$3:$F$99980,Produccion_UO!$K1491,Resultados_Dic3!$D$3:$D$99980,Produccion_UO!$K$1485,Resultados_Dic3!$E$3:$E$99980,Produccion_UO!$J1491,Resultados_Dic3!$A$3:$A$99980,Produccion_UO!$H1491)*$J$1485</f>
        <v>0</v>
      </c>
      <c r="Y1491" s="21">
        <f>+SUMIFS(Resultados_Dic3!T$3:T$99980,Resultados_Dic3!$F$3:$F$99980,Produccion_UO!$K1491,Resultados_Dic3!$D$3:$D$99980,Produccion_UO!$K$1485,Resultados_Dic3!$E$3:$E$99980,Produccion_UO!$J1491,Resultados_Dic3!$A$3:$A$99980,Produccion_UO!$H1491)*$J$1485</f>
        <v>0</v>
      </c>
      <c r="Z1491" s="21">
        <f>+SUMIFS(Resultados_Dic3!U$3:U$99980,Resultados_Dic3!$F$3:$F$99980,Produccion_UO!$K1491,Resultados_Dic3!$D$3:$D$99980,Produccion_UO!$K$1485,Resultados_Dic3!$E$3:$E$99980,Produccion_UO!$J1491,Resultados_Dic3!$A$3:$A$99980,Produccion_UO!$H1491)*$J$1485</f>
        <v>0</v>
      </c>
      <c r="AA1491" s="21">
        <f>+SUMIFS(Resultados_Dic3!V$3:V$99980,Resultados_Dic3!$F$3:$F$99980,Produccion_UO!$K1491,Resultados_Dic3!$D$3:$D$99980,Produccion_UO!$K$1485,Resultados_Dic3!$E$3:$E$99980,Produccion_UO!$J1491,Resultados_Dic3!$A$3:$A$99980,Produccion_UO!$H1491)*$J$1485</f>
        <v>0</v>
      </c>
      <c r="AB1491" s="21">
        <f>+SUMIFS(Resultados_Dic3!W$3:W$99980,Resultados_Dic3!$F$3:$F$99980,Produccion_UO!$K1491,Resultados_Dic3!$D$3:$D$99980,Produccion_UO!$K$1485,Resultados_Dic3!$E$3:$E$99980,Produccion_UO!$J1491,Resultados_Dic3!$A$3:$A$99980,Produccion_UO!$H1491)*$J$1485</f>
        <v>0</v>
      </c>
      <c r="AC1491" s="21">
        <f>+SUMIFS(Resultados_Dic3!X$3:X$99980,Resultados_Dic3!$F$3:$F$99980,Produccion_UO!$K1491,Resultados_Dic3!$D$3:$D$99980,Produccion_UO!$K$1485,Resultados_Dic3!$E$3:$E$99980,Produccion_UO!$J1491,Resultados_Dic3!$A$3:$A$99980,Produccion_UO!$H1491)*$J$1485</f>
        <v>0</v>
      </c>
      <c r="AD1491" s="21">
        <f>+SUMIFS(Resultados_Dic3!Y$3:Y$99980,Resultados_Dic3!$F$3:$F$99980,Produccion_UO!$K1491,Resultados_Dic3!$D$3:$D$99980,Produccion_UO!$K$1485,Resultados_Dic3!$E$3:$E$99980,Produccion_UO!$J1491,Resultados_Dic3!$A$3:$A$99980,Produccion_UO!$H1491)*$J$1485</f>
        <v>0</v>
      </c>
      <c r="AE1491" s="21">
        <f>+SUMIFS(Resultados_Dic3!Z$3:Z$99980,Resultados_Dic3!$F$3:$F$99980,Produccion_UO!$K1491,Resultados_Dic3!$D$3:$D$99980,Produccion_UO!$K$1485,Resultados_Dic3!$E$3:$E$99980,Produccion_UO!$J1491,Resultados_Dic3!$A$3:$A$99980,Produccion_UO!$H1491)*$J$1485</f>
        <v>0</v>
      </c>
      <c r="AF1491" s="21">
        <f>+SUMIFS(Resultados_Dic3!AA$3:AA$99980,Resultados_Dic3!$F$3:$F$99980,Produccion_UO!$K1491,Resultados_Dic3!$D$3:$D$99980,Produccion_UO!$K$1485,Resultados_Dic3!$E$3:$E$99980,Produccion_UO!$J1491,Resultados_Dic3!$A$3:$A$99980,Produccion_UO!$H1491)*$J$1485</f>
        <v>0</v>
      </c>
      <c r="AG1491" s="21">
        <f>+SUMIFS(Resultados_Dic3!AB$3:AB$99980,Resultados_Dic3!$F$3:$F$99980,Produccion_UO!$K1491,Resultados_Dic3!$D$3:$D$99980,Produccion_UO!$K$1485,Resultados_Dic3!$E$3:$E$99980,Produccion_UO!$J1491,Resultados_Dic3!$A$3:$A$99980,Produccion_UO!$H1491)*$J$1485</f>
        <v>0</v>
      </c>
      <c r="AH1491" s="21">
        <f>+SUMIFS(Resultados_Dic3!AC$3:AC$99980,Resultados_Dic3!$F$3:$F$99980,Produccion_UO!$K1491,Resultados_Dic3!$D$3:$D$99980,Produccion_UO!$K$1485,Resultados_Dic3!$E$3:$E$99980,Produccion_UO!$J1491,Resultados_Dic3!$A$3:$A$99980,Produccion_UO!$H1491)*$J$1485</f>
        <v>0</v>
      </c>
      <c r="AI1491" s="21">
        <f>+SUMIFS(Resultados_Dic3!AD$3:AD$99980,Resultados_Dic3!$F$3:$F$99980,Produccion_UO!$K1491,Resultados_Dic3!$D$3:$D$99980,Produccion_UO!$K$1485,Resultados_Dic3!$E$3:$E$99980,Produccion_UO!$J1491,Resultados_Dic3!$A$3:$A$99980,Produccion_UO!$H1491)*$J$1485</f>
        <v>0</v>
      </c>
      <c r="AJ1491" s="21">
        <f>+SUMIFS(Resultados_Dic3!AE$3:AE$99980,Resultados_Dic3!$F$3:$F$99980,Produccion_UO!$K1491,Resultados_Dic3!$D$3:$D$99980,Produccion_UO!$K$1485,Resultados_Dic3!$E$3:$E$99980,Produccion_UO!$J1491,Resultados_Dic3!$A$3:$A$99980,Produccion_UO!$H1491)*$J$1485</f>
        <v>0</v>
      </c>
      <c r="AK1491" s="21">
        <f>+SUMIFS(Resultados_Dic3!AF$3:AF$99980,Resultados_Dic3!$F$3:$F$99980,Produccion_UO!$K1491,Resultados_Dic3!$D$3:$D$99980,Produccion_UO!$K$1485,Resultados_Dic3!$E$3:$E$99980,Produccion_UO!$J1491,Resultados_Dic3!$A$3:$A$99980,Produccion_UO!$H1491)*$J$1485</f>
        <v>0</v>
      </c>
      <c r="AL1491" s="21">
        <f>+SUMIFS(Resultados_Dic3!AG$3:AG$99980,Resultados_Dic3!$F$3:$F$99980,Produccion_UO!$K1491,Resultados_Dic3!$D$3:$D$99980,Produccion_UO!$K$1485,Resultados_Dic3!$E$3:$E$99980,Produccion_UO!$J1491,Resultados_Dic3!$A$3:$A$99980,Produccion_UO!$H1491)*$J$1485</f>
        <v>0</v>
      </c>
      <c r="AM1491" s="21">
        <f>+SUMIFS(Resultados_Dic3!AH$3:AH$99980,Resultados_Dic3!$F$3:$F$99980,Produccion_UO!$K1491,Resultados_Dic3!$D$3:$D$99980,Produccion_UO!$K$1485,Resultados_Dic3!$E$3:$E$99980,Produccion_UO!$J1491,Resultados_Dic3!$A$3:$A$99980,Produccion_UO!$H1491)*$J$1485</f>
        <v>0</v>
      </c>
      <c r="AN1491" s="21">
        <f>+SUMIFS(Resultados_Dic3!AI$3:AI$99980,Resultados_Dic3!$F$3:$F$99980,Produccion_UO!$K1491,Resultados_Dic3!$D$3:$D$99980,Produccion_UO!$K$1485,Resultados_Dic3!$E$3:$E$99980,Produccion_UO!$J1491,Resultados_Dic3!$A$3:$A$99980,Produccion_UO!$H1491)*$J$1485</f>
        <v>0</v>
      </c>
      <c r="AO1491" s="21">
        <f>+SUMIFS(Resultados_Dic3!AJ$3:AJ$99980,Resultados_Dic3!$F$3:$F$99980,Produccion_UO!$K1491,Resultados_Dic3!$D$3:$D$99980,Produccion_UO!$K$1485,Resultados_Dic3!$E$3:$E$99980,Produccion_UO!$J1491,Resultados_Dic3!$A$3:$A$99980,Produccion_UO!$H1491)*$J$1485</f>
        <v>0</v>
      </c>
      <c r="AP1491" s="21">
        <f>+SUMIFS(Resultados_Dic3!AK$3:AK$99980,Resultados_Dic3!$F$3:$F$99980,Produccion_UO!$K1491,Resultados_Dic3!$D$3:$D$99980,Produccion_UO!$K$1485,Resultados_Dic3!$E$3:$E$99980,Produccion_UO!$J1491,Resultados_Dic3!$A$3:$A$99980,Produccion_UO!$H1491)*$J$1485</f>
        <v>0</v>
      </c>
      <c r="AQ1491" s="21">
        <f>+SUMIFS(Resultados_Dic3!AL$3:AL$99980,Resultados_Dic3!$F$3:$F$99980,Produccion_UO!$K1491,Resultados_Dic3!$D$3:$D$99980,Produccion_UO!$K$1485,Resultados_Dic3!$E$3:$E$99980,Produccion_UO!$J1491,Resultados_Dic3!$A$3:$A$99980,Produccion_UO!$H1491)*$J$1485</f>
        <v>0</v>
      </c>
      <c r="AR1491" s="21">
        <f>+SUMIFS(Resultados_Dic3!AM$3:AM$99980,Resultados_Dic3!$F$3:$F$99980,Produccion_UO!$K1491,Resultados_Dic3!$D$3:$D$99980,Produccion_UO!$K$1485,Resultados_Dic3!$E$3:$E$99980,Produccion_UO!$J1491,Resultados_Dic3!$A$3:$A$99980,Produccion_UO!$H1491)*$J$1485</f>
        <v>0</v>
      </c>
    </row>
    <row r="1492" spans="8:45" x14ac:dyDescent="0.25">
      <c r="H1492" s="17" t="str">
        <f t="shared" si="1601"/>
        <v>DIC5</v>
      </c>
      <c r="I1492" s="24"/>
      <c r="J1492" s="24" t="s">
        <v>148</v>
      </c>
      <c r="K1492" s="315" t="s">
        <v>468</v>
      </c>
      <c r="L1492" s="316" t="s">
        <v>746</v>
      </c>
      <c r="M1492" s="21">
        <f>+SUMIFS(Resultados_Dic3!H$3:H$99980,Resultados_Dic3!$F$3:$F$99980,Produccion_UO!$K1492,Resultados_Dic3!$D$3:$D$99980,Produccion_UO!$K$1485,Resultados_Dic3!$E$3:$E$99980,Produccion_UO!$J1492,Resultados_Dic3!$A$3:$A$99980,Produccion_UO!$H1492)*$J$1485</f>
        <v>0</v>
      </c>
      <c r="N1492" s="21">
        <f>+SUMIFS(Resultados_Dic3!I$3:I$99980,Resultados_Dic3!$F$3:$F$99980,Produccion_UO!$K1492,Resultados_Dic3!$D$3:$D$99980,Produccion_UO!$K$1485,Resultados_Dic3!$E$3:$E$99980,Produccion_UO!$J1492,Resultados_Dic3!$A$3:$A$99980,Produccion_UO!$H1492)*$J$1485</f>
        <v>0</v>
      </c>
      <c r="O1492" s="21">
        <f>+SUMIFS(Resultados_Dic3!J$3:J$99980,Resultados_Dic3!$F$3:$F$99980,Produccion_UO!$K1492,Resultados_Dic3!$D$3:$D$99980,Produccion_UO!$K$1485,Resultados_Dic3!$E$3:$E$99980,Produccion_UO!$J1492,Resultados_Dic3!$A$3:$A$99980,Produccion_UO!$H1492)*$J$1485</f>
        <v>0</v>
      </c>
      <c r="P1492" s="21">
        <f>+SUMIFS(Resultados_Dic3!K$3:K$99980,Resultados_Dic3!$F$3:$F$99980,Produccion_UO!$K1492,Resultados_Dic3!$D$3:$D$99980,Produccion_UO!$K$1485,Resultados_Dic3!$E$3:$E$99980,Produccion_UO!$J1492,Resultados_Dic3!$A$3:$A$99980,Produccion_UO!$H1492)*$J$1485</f>
        <v>0</v>
      </c>
      <c r="Q1492" s="21">
        <f>+SUMIFS(Resultados_Dic3!L$3:L$99980,Resultados_Dic3!$F$3:$F$99980,Produccion_UO!$K1492,Resultados_Dic3!$D$3:$D$99980,Produccion_UO!$K$1485,Resultados_Dic3!$E$3:$E$99980,Produccion_UO!$J1492,Resultados_Dic3!$A$3:$A$99980,Produccion_UO!$H1492)*$J$1485</f>
        <v>0</v>
      </c>
      <c r="R1492" s="21">
        <f>+SUMIFS(Resultados_Dic3!M$3:M$99980,Resultados_Dic3!$F$3:$F$99980,Produccion_UO!$K1492,Resultados_Dic3!$D$3:$D$99980,Produccion_UO!$K$1485,Resultados_Dic3!$E$3:$E$99980,Produccion_UO!$J1492,Resultados_Dic3!$A$3:$A$99980,Produccion_UO!$H1492)*$J$1485</f>
        <v>0</v>
      </c>
      <c r="S1492" s="21">
        <f>+SUMIFS(Resultados_Dic3!N$3:N$99980,Resultados_Dic3!$F$3:$F$99980,Produccion_UO!$K1492,Resultados_Dic3!$D$3:$D$99980,Produccion_UO!$K$1485,Resultados_Dic3!$E$3:$E$99980,Produccion_UO!$J1492,Resultados_Dic3!$A$3:$A$99980,Produccion_UO!$H1492)*$J$1485</f>
        <v>0</v>
      </c>
      <c r="T1492" s="21">
        <f>+SUMIFS(Resultados_Dic3!O$3:O$99980,Resultados_Dic3!$F$3:$F$99980,Produccion_UO!$K1492,Resultados_Dic3!$D$3:$D$99980,Produccion_UO!$K$1485,Resultados_Dic3!$E$3:$E$99980,Produccion_UO!$J1492,Resultados_Dic3!$A$3:$A$99980,Produccion_UO!$H1492)*$J$1485</f>
        <v>0</v>
      </c>
      <c r="U1492" s="21">
        <f>+SUMIFS(Resultados_Dic3!P$3:P$99980,Resultados_Dic3!$F$3:$F$99980,Produccion_UO!$K1492,Resultados_Dic3!$D$3:$D$99980,Produccion_UO!$K$1485,Resultados_Dic3!$E$3:$E$99980,Produccion_UO!$J1492,Resultados_Dic3!$A$3:$A$99980,Produccion_UO!$H1492)*$J$1485</f>
        <v>0</v>
      </c>
      <c r="V1492" s="21">
        <f>+SUMIFS(Resultados_Dic3!Q$3:Q$99980,Resultados_Dic3!$F$3:$F$99980,Produccion_UO!$K1492,Resultados_Dic3!$D$3:$D$99980,Produccion_UO!$K$1485,Resultados_Dic3!$E$3:$E$99980,Produccion_UO!$J1492,Resultados_Dic3!$A$3:$A$99980,Produccion_UO!$H1492)*$J$1485</f>
        <v>0</v>
      </c>
      <c r="W1492" s="21">
        <f>+SUMIFS(Resultados_Dic3!R$3:R$99980,Resultados_Dic3!$F$3:$F$99980,Produccion_UO!$K1492,Resultados_Dic3!$D$3:$D$99980,Produccion_UO!$K$1485,Resultados_Dic3!$E$3:$E$99980,Produccion_UO!$J1492,Resultados_Dic3!$A$3:$A$99980,Produccion_UO!$H1492)*$J$1485</f>
        <v>0</v>
      </c>
      <c r="X1492" s="21">
        <f>+SUMIFS(Resultados_Dic3!S$3:S$99980,Resultados_Dic3!$F$3:$F$99980,Produccion_UO!$K1492,Resultados_Dic3!$D$3:$D$99980,Produccion_UO!$K$1485,Resultados_Dic3!$E$3:$E$99980,Produccion_UO!$J1492,Resultados_Dic3!$A$3:$A$99980,Produccion_UO!$H1492)*$J$1485</f>
        <v>0</v>
      </c>
      <c r="Y1492" s="21">
        <f>+SUMIFS(Resultados_Dic3!T$3:T$99980,Resultados_Dic3!$F$3:$F$99980,Produccion_UO!$K1492,Resultados_Dic3!$D$3:$D$99980,Produccion_UO!$K$1485,Resultados_Dic3!$E$3:$E$99980,Produccion_UO!$J1492,Resultados_Dic3!$A$3:$A$99980,Produccion_UO!$H1492)*$J$1485</f>
        <v>0</v>
      </c>
      <c r="Z1492" s="21">
        <f>+SUMIFS(Resultados_Dic3!U$3:U$99980,Resultados_Dic3!$F$3:$F$99980,Produccion_UO!$K1492,Resultados_Dic3!$D$3:$D$99980,Produccion_UO!$K$1485,Resultados_Dic3!$E$3:$E$99980,Produccion_UO!$J1492,Resultados_Dic3!$A$3:$A$99980,Produccion_UO!$H1492)*$J$1485</f>
        <v>0</v>
      </c>
      <c r="AA1492" s="21">
        <f>+SUMIFS(Resultados_Dic3!V$3:V$99980,Resultados_Dic3!$F$3:$F$99980,Produccion_UO!$K1492,Resultados_Dic3!$D$3:$D$99980,Produccion_UO!$K$1485,Resultados_Dic3!$E$3:$E$99980,Produccion_UO!$J1492,Resultados_Dic3!$A$3:$A$99980,Produccion_UO!$H1492)*$J$1485</f>
        <v>0</v>
      </c>
      <c r="AB1492" s="21">
        <f>+SUMIFS(Resultados_Dic3!W$3:W$99980,Resultados_Dic3!$F$3:$F$99980,Produccion_UO!$K1492,Resultados_Dic3!$D$3:$D$99980,Produccion_UO!$K$1485,Resultados_Dic3!$E$3:$E$99980,Produccion_UO!$J1492,Resultados_Dic3!$A$3:$A$99980,Produccion_UO!$H1492)*$J$1485</f>
        <v>0</v>
      </c>
      <c r="AC1492" s="21">
        <f>+SUMIFS(Resultados_Dic3!X$3:X$99980,Resultados_Dic3!$F$3:$F$99980,Produccion_UO!$K1492,Resultados_Dic3!$D$3:$D$99980,Produccion_UO!$K$1485,Resultados_Dic3!$E$3:$E$99980,Produccion_UO!$J1492,Resultados_Dic3!$A$3:$A$99980,Produccion_UO!$H1492)*$J$1485</f>
        <v>0</v>
      </c>
      <c r="AD1492" s="21">
        <f>+SUMIFS(Resultados_Dic3!Y$3:Y$99980,Resultados_Dic3!$F$3:$F$99980,Produccion_UO!$K1492,Resultados_Dic3!$D$3:$D$99980,Produccion_UO!$K$1485,Resultados_Dic3!$E$3:$E$99980,Produccion_UO!$J1492,Resultados_Dic3!$A$3:$A$99980,Produccion_UO!$H1492)*$J$1485</f>
        <v>0</v>
      </c>
      <c r="AE1492" s="21">
        <f>+SUMIFS(Resultados_Dic3!Z$3:Z$99980,Resultados_Dic3!$F$3:$F$99980,Produccion_UO!$K1492,Resultados_Dic3!$D$3:$D$99980,Produccion_UO!$K$1485,Resultados_Dic3!$E$3:$E$99980,Produccion_UO!$J1492,Resultados_Dic3!$A$3:$A$99980,Produccion_UO!$H1492)*$J$1485</f>
        <v>0</v>
      </c>
      <c r="AF1492" s="21">
        <f>+SUMIFS(Resultados_Dic3!AA$3:AA$99980,Resultados_Dic3!$F$3:$F$99980,Produccion_UO!$K1492,Resultados_Dic3!$D$3:$D$99980,Produccion_UO!$K$1485,Resultados_Dic3!$E$3:$E$99980,Produccion_UO!$J1492,Resultados_Dic3!$A$3:$A$99980,Produccion_UO!$H1492)*$J$1485</f>
        <v>0</v>
      </c>
      <c r="AG1492" s="21">
        <f>+SUMIFS(Resultados_Dic3!AB$3:AB$99980,Resultados_Dic3!$F$3:$F$99980,Produccion_UO!$K1492,Resultados_Dic3!$D$3:$D$99980,Produccion_UO!$K$1485,Resultados_Dic3!$E$3:$E$99980,Produccion_UO!$J1492,Resultados_Dic3!$A$3:$A$99980,Produccion_UO!$H1492)*$J$1485</f>
        <v>0</v>
      </c>
      <c r="AH1492" s="21">
        <f>+SUMIFS(Resultados_Dic3!AC$3:AC$99980,Resultados_Dic3!$F$3:$F$99980,Produccion_UO!$K1492,Resultados_Dic3!$D$3:$D$99980,Produccion_UO!$K$1485,Resultados_Dic3!$E$3:$E$99980,Produccion_UO!$J1492,Resultados_Dic3!$A$3:$A$99980,Produccion_UO!$H1492)*$J$1485</f>
        <v>0</v>
      </c>
      <c r="AI1492" s="21">
        <f>+SUMIFS(Resultados_Dic3!AD$3:AD$99980,Resultados_Dic3!$F$3:$F$99980,Produccion_UO!$K1492,Resultados_Dic3!$D$3:$D$99980,Produccion_UO!$K$1485,Resultados_Dic3!$E$3:$E$99980,Produccion_UO!$J1492,Resultados_Dic3!$A$3:$A$99980,Produccion_UO!$H1492)*$J$1485</f>
        <v>0</v>
      </c>
      <c r="AJ1492" s="21">
        <f>+SUMIFS(Resultados_Dic3!AE$3:AE$99980,Resultados_Dic3!$F$3:$F$99980,Produccion_UO!$K1492,Resultados_Dic3!$D$3:$D$99980,Produccion_UO!$K$1485,Resultados_Dic3!$E$3:$E$99980,Produccion_UO!$J1492,Resultados_Dic3!$A$3:$A$99980,Produccion_UO!$H1492)*$J$1485</f>
        <v>0</v>
      </c>
      <c r="AK1492" s="21">
        <f>+SUMIFS(Resultados_Dic3!AF$3:AF$99980,Resultados_Dic3!$F$3:$F$99980,Produccion_UO!$K1492,Resultados_Dic3!$D$3:$D$99980,Produccion_UO!$K$1485,Resultados_Dic3!$E$3:$E$99980,Produccion_UO!$J1492,Resultados_Dic3!$A$3:$A$99980,Produccion_UO!$H1492)*$J$1485</f>
        <v>0</v>
      </c>
      <c r="AL1492" s="21">
        <f>+SUMIFS(Resultados_Dic3!AG$3:AG$99980,Resultados_Dic3!$F$3:$F$99980,Produccion_UO!$K1492,Resultados_Dic3!$D$3:$D$99980,Produccion_UO!$K$1485,Resultados_Dic3!$E$3:$E$99980,Produccion_UO!$J1492,Resultados_Dic3!$A$3:$A$99980,Produccion_UO!$H1492)*$J$1485</f>
        <v>0</v>
      </c>
      <c r="AM1492" s="21">
        <f>+SUMIFS(Resultados_Dic3!AH$3:AH$99980,Resultados_Dic3!$F$3:$F$99980,Produccion_UO!$K1492,Resultados_Dic3!$D$3:$D$99980,Produccion_UO!$K$1485,Resultados_Dic3!$E$3:$E$99980,Produccion_UO!$J1492,Resultados_Dic3!$A$3:$A$99980,Produccion_UO!$H1492)*$J$1485</f>
        <v>0</v>
      </c>
      <c r="AN1492" s="21">
        <f>+SUMIFS(Resultados_Dic3!AI$3:AI$99980,Resultados_Dic3!$F$3:$F$99980,Produccion_UO!$K1492,Resultados_Dic3!$D$3:$D$99980,Produccion_UO!$K$1485,Resultados_Dic3!$E$3:$E$99980,Produccion_UO!$J1492,Resultados_Dic3!$A$3:$A$99980,Produccion_UO!$H1492)*$J$1485</f>
        <v>0</v>
      </c>
      <c r="AO1492" s="21">
        <f>+SUMIFS(Resultados_Dic3!AJ$3:AJ$99980,Resultados_Dic3!$F$3:$F$99980,Produccion_UO!$K1492,Resultados_Dic3!$D$3:$D$99980,Produccion_UO!$K$1485,Resultados_Dic3!$E$3:$E$99980,Produccion_UO!$J1492,Resultados_Dic3!$A$3:$A$99980,Produccion_UO!$H1492)*$J$1485</f>
        <v>0</v>
      </c>
      <c r="AP1492" s="21">
        <f>+SUMIFS(Resultados_Dic3!AK$3:AK$99980,Resultados_Dic3!$F$3:$F$99980,Produccion_UO!$K1492,Resultados_Dic3!$D$3:$D$99980,Produccion_UO!$K$1485,Resultados_Dic3!$E$3:$E$99980,Produccion_UO!$J1492,Resultados_Dic3!$A$3:$A$99980,Produccion_UO!$H1492)*$J$1485</f>
        <v>0</v>
      </c>
      <c r="AQ1492" s="21">
        <f>+SUMIFS(Resultados_Dic3!AL$3:AL$99980,Resultados_Dic3!$F$3:$F$99980,Produccion_UO!$K1492,Resultados_Dic3!$D$3:$D$99980,Produccion_UO!$K$1485,Resultados_Dic3!$E$3:$E$99980,Produccion_UO!$J1492,Resultados_Dic3!$A$3:$A$99980,Produccion_UO!$H1492)*$J$1485</f>
        <v>0</v>
      </c>
      <c r="AR1492" s="21">
        <f>+SUMIFS(Resultados_Dic3!AM$3:AM$99980,Resultados_Dic3!$F$3:$F$99980,Produccion_UO!$K1492,Resultados_Dic3!$D$3:$D$99980,Produccion_UO!$K$1485,Resultados_Dic3!$E$3:$E$99980,Produccion_UO!$J1492,Resultados_Dic3!$A$3:$A$99980,Produccion_UO!$H1492)*$J$1485</f>
        <v>0</v>
      </c>
    </row>
    <row r="1493" spans="8:45" x14ac:dyDescent="0.25">
      <c r="H1493" s="17" t="str">
        <f t="shared" si="1601"/>
        <v>DIC5</v>
      </c>
      <c r="I1493" s="24"/>
      <c r="J1493" s="24" t="s">
        <v>148</v>
      </c>
      <c r="K1493" s="315" t="s">
        <v>466</v>
      </c>
      <c r="L1493" s="316" t="s">
        <v>794</v>
      </c>
      <c r="M1493" s="21">
        <f>+SUMIFS(Resultados_Dic3!H$3:H$99980,Resultados_Dic3!$F$3:$F$99980,Produccion_UO!$K1493,Resultados_Dic3!$D$3:$D$99980,Produccion_UO!$K$1485,Resultados_Dic3!$E$3:$E$99980,Produccion_UO!$J1493,Resultados_Dic3!$A$3:$A$99980,Produccion_UO!$H1493)*$J$1485</f>
        <v>0</v>
      </c>
      <c r="N1493" s="21">
        <f>+SUMIFS(Resultados_Dic3!I$3:I$99980,Resultados_Dic3!$F$3:$F$99980,Produccion_UO!$K1493,Resultados_Dic3!$D$3:$D$99980,Produccion_UO!$K$1485,Resultados_Dic3!$E$3:$E$99980,Produccion_UO!$J1493,Resultados_Dic3!$A$3:$A$99980,Produccion_UO!$H1493)*$J$1485</f>
        <v>0</v>
      </c>
      <c r="O1493" s="21">
        <f>+SUMIFS(Resultados_Dic3!J$3:J$99980,Resultados_Dic3!$F$3:$F$99980,Produccion_UO!$K1493,Resultados_Dic3!$D$3:$D$99980,Produccion_UO!$K$1485,Resultados_Dic3!$E$3:$E$99980,Produccion_UO!$J1493,Resultados_Dic3!$A$3:$A$99980,Produccion_UO!$H1493)*$J$1485</f>
        <v>0</v>
      </c>
      <c r="P1493" s="21">
        <f>+SUMIFS(Resultados_Dic3!K$3:K$99980,Resultados_Dic3!$F$3:$F$99980,Produccion_UO!$K1493,Resultados_Dic3!$D$3:$D$99980,Produccion_UO!$K$1485,Resultados_Dic3!$E$3:$E$99980,Produccion_UO!$J1493,Resultados_Dic3!$A$3:$A$99980,Produccion_UO!$H1493)*$J$1485</f>
        <v>0</v>
      </c>
      <c r="Q1493" s="21">
        <f>+SUMIFS(Resultados_Dic3!L$3:L$99980,Resultados_Dic3!$F$3:$F$99980,Produccion_UO!$K1493,Resultados_Dic3!$D$3:$D$99980,Produccion_UO!$K$1485,Resultados_Dic3!$E$3:$E$99980,Produccion_UO!$J1493,Resultados_Dic3!$A$3:$A$99980,Produccion_UO!$H1493)*$J$1485</f>
        <v>0</v>
      </c>
      <c r="R1493" s="21">
        <f>+SUMIFS(Resultados_Dic3!M$3:M$99980,Resultados_Dic3!$F$3:$F$99980,Produccion_UO!$K1493,Resultados_Dic3!$D$3:$D$99980,Produccion_UO!$K$1485,Resultados_Dic3!$E$3:$E$99980,Produccion_UO!$J1493,Resultados_Dic3!$A$3:$A$99980,Produccion_UO!$H1493)*$J$1485</f>
        <v>0</v>
      </c>
      <c r="S1493" s="21">
        <f>+SUMIFS(Resultados_Dic3!N$3:N$99980,Resultados_Dic3!$F$3:$F$99980,Produccion_UO!$K1493,Resultados_Dic3!$D$3:$D$99980,Produccion_UO!$K$1485,Resultados_Dic3!$E$3:$E$99980,Produccion_UO!$J1493,Resultados_Dic3!$A$3:$A$99980,Produccion_UO!$H1493)*$J$1485</f>
        <v>0</v>
      </c>
      <c r="T1493" s="21">
        <f>+SUMIFS(Resultados_Dic3!O$3:O$99980,Resultados_Dic3!$F$3:$F$99980,Produccion_UO!$K1493,Resultados_Dic3!$D$3:$D$99980,Produccion_UO!$K$1485,Resultados_Dic3!$E$3:$E$99980,Produccion_UO!$J1493,Resultados_Dic3!$A$3:$A$99980,Produccion_UO!$H1493)*$J$1485</f>
        <v>0</v>
      </c>
      <c r="U1493" s="21">
        <f>+SUMIFS(Resultados_Dic3!P$3:P$99980,Resultados_Dic3!$F$3:$F$99980,Produccion_UO!$K1493,Resultados_Dic3!$D$3:$D$99980,Produccion_UO!$K$1485,Resultados_Dic3!$E$3:$E$99980,Produccion_UO!$J1493,Resultados_Dic3!$A$3:$A$99980,Produccion_UO!$H1493)*$J$1485</f>
        <v>0</v>
      </c>
      <c r="V1493" s="21">
        <f>+SUMIFS(Resultados_Dic3!Q$3:Q$99980,Resultados_Dic3!$F$3:$F$99980,Produccion_UO!$K1493,Resultados_Dic3!$D$3:$D$99980,Produccion_UO!$K$1485,Resultados_Dic3!$E$3:$E$99980,Produccion_UO!$J1493,Resultados_Dic3!$A$3:$A$99980,Produccion_UO!$H1493)*$J$1485</f>
        <v>0</v>
      </c>
      <c r="W1493" s="21">
        <f>+SUMIFS(Resultados_Dic3!R$3:R$99980,Resultados_Dic3!$F$3:$F$99980,Produccion_UO!$K1493,Resultados_Dic3!$D$3:$D$99980,Produccion_UO!$K$1485,Resultados_Dic3!$E$3:$E$99980,Produccion_UO!$J1493,Resultados_Dic3!$A$3:$A$99980,Produccion_UO!$H1493)*$J$1485</f>
        <v>0</v>
      </c>
      <c r="X1493" s="21">
        <f>+SUMIFS(Resultados_Dic3!S$3:S$99980,Resultados_Dic3!$F$3:$F$99980,Produccion_UO!$K1493,Resultados_Dic3!$D$3:$D$99980,Produccion_UO!$K$1485,Resultados_Dic3!$E$3:$E$99980,Produccion_UO!$J1493,Resultados_Dic3!$A$3:$A$99980,Produccion_UO!$H1493)*$J$1485</f>
        <v>0</v>
      </c>
      <c r="Y1493" s="21">
        <f>+SUMIFS(Resultados_Dic3!T$3:T$99980,Resultados_Dic3!$F$3:$F$99980,Produccion_UO!$K1493,Resultados_Dic3!$D$3:$D$99980,Produccion_UO!$K$1485,Resultados_Dic3!$E$3:$E$99980,Produccion_UO!$J1493,Resultados_Dic3!$A$3:$A$99980,Produccion_UO!$H1493)*$J$1485</f>
        <v>0</v>
      </c>
      <c r="Z1493" s="21">
        <f>+SUMIFS(Resultados_Dic3!U$3:U$99980,Resultados_Dic3!$F$3:$F$99980,Produccion_UO!$K1493,Resultados_Dic3!$D$3:$D$99980,Produccion_UO!$K$1485,Resultados_Dic3!$E$3:$E$99980,Produccion_UO!$J1493,Resultados_Dic3!$A$3:$A$99980,Produccion_UO!$H1493)*$J$1485</f>
        <v>0</v>
      </c>
      <c r="AA1493" s="21">
        <f>+SUMIFS(Resultados_Dic3!V$3:V$99980,Resultados_Dic3!$F$3:$F$99980,Produccion_UO!$K1493,Resultados_Dic3!$D$3:$D$99980,Produccion_UO!$K$1485,Resultados_Dic3!$E$3:$E$99980,Produccion_UO!$J1493,Resultados_Dic3!$A$3:$A$99980,Produccion_UO!$H1493)*$J$1485</f>
        <v>0</v>
      </c>
      <c r="AB1493" s="21">
        <f>+SUMIFS(Resultados_Dic3!W$3:W$99980,Resultados_Dic3!$F$3:$F$99980,Produccion_UO!$K1493,Resultados_Dic3!$D$3:$D$99980,Produccion_UO!$K$1485,Resultados_Dic3!$E$3:$E$99980,Produccion_UO!$J1493,Resultados_Dic3!$A$3:$A$99980,Produccion_UO!$H1493)*$J$1485</f>
        <v>0</v>
      </c>
      <c r="AC1493" s="21">
        <f>+SUMIFS(Resultados_Dic3!X$3:X$99980,Resultados_Dic3!$F$3:$F$99980,Produccion_UO!$K1493,Resultados_Dic3!$D$3:$D$99980,Produccion_UO!$K$1485,Resultados_Dic3!$E$3:$E$99980,Produccion_UO!$J1493,Resultados_Dic3!$A$3:$A$99980,Produccion_UO!$H1493)*$J$1485</f>
        <v>0</v>
      </c>
      <c r="AD1493" s="21">
        <f>+SUMIFS(Resultados_Dic3!Y$3:Y$99980,Resultados_Dic3!$F$3:$F$99980,Produccion_UO!$K1493,Resultados_Dic3!$D$3:$D$99980,Produccion_UO!$K$1485,Resultados_Dic3!$E$3:$E$99980,Produccion_UO!$J1493,Resultados_Dic3!$A$3:$A$99980,Produccion_UO!$H1493)*$J$1485</f>
        <v>0</v>
      </c>
      <c r="AE1493" s="21">
        <f>+SUMIFS(Resultados_Dic3!Z$3:Z$99980,Resultados_Dic3!$F$3:$F$99980,Produccion_UO!$K1493,Resultados_Dic3!$D$3:$D$99980,Produccion_UO!$K$1485,Resultados_Dic3!$E$3:$E$99980,Produccion_UO!$J1493,Resultados_Dic3!$A$3:$A$99980,Produccion_UO!$H1493)*$J$1485</f>
        <v>0</v>
      </c>
      <c r="AF1493" s="21">
        <f>+SUMIFS(Resultados_Dic3!AA$3:AA$99980,Resultados_Dic3!$F$3:$F$99980,Produccion_UO!$K1493,Resultados_Dic3!$D$3:$D$99980,Produccion_UO!$K$1485,Resultados_Dic3!$E$3:$E$99980,Produccion_UO!$J1493,Resultados_Dic3!$A$3:$A$99980,Produccion_UO!$H1493)*$J$1485</f>
        <v>0</v>
      </c>
      <c r="AG1493" s="21">
        <f>+SUMIFS(Resultados_Dic3!AB$3:AB$99980,Resultados_Dic3!$F$3:$F$99980,Produccion_UO!$K1493,Resultados_Dic3!$D$3:$D$99980,Produccion_UO!$K$1485,Resultados_Dic3!$E$3:$E$99980,Produccion_UO!$J1493,Resultados_Dic3!$A$3:$A$99980,Produccion_UO!$H1493)*$J$1485</f>
        <v>0</v>
      </c>
      <c r="AH1493" s="21">
        <f>+SUMIFS(Resultados_Dic3!AC$3:AC$99980,Resultados_Dic3!$F$3:$F$99980,Produccion_UO!$K1493,Resultados_Dic3!$D$3:$D$99980,Produccion_UO!$K$1485,Resultados_Dic3!$E$3:$E$99980,Produccion_UO!$J1493,Resultados_Dic3!$A$3:$A$99980,Produccion_UO!$H1493)*$J$1485</f>
        <v>0</v>
      </c>
      <c r="AI1493" s="21">
        <f>+SUMIFS(Resultados_Dic3!AD$3:AD$99980,Resultados_Dic3!$F$3:$F$99980,Produccion_UO!$K1493,Resultados_Dic3!$D$3:$D$99980,Produccion_UO!$K$1485,Resultados_Dic3!$E$3:$E$99980,Produccion_UO!$J1493,Resultados_Dic3!$A$3:$A$99980,Produccion_UO!$H1493)*$J$1485</f>
        <v>0</v>
      </c>
      <c r="AJ1493" s="21">
        <f>+SUMIFS(Resultados_Dic3!AE$3:AE$99980,Resultados_Dic3!$F$3:$F$99980,Produccion_UO!$K1493,Resultados_Dic3!$D$3:$D$99980,Produccion_UO!$K$1485,Resultados_Dic3!$E$3:$E$99980,Produccion_UO!$J1493,Resultados_Dic3!$A$3:$A$99980,Produccion_UO!$H1493)*$J$1485</f>
        <v>0</v>
      </c>
      <c r="AK1493" s="21">
        <f>+SUMIFS(Resultados_Dic3!AF$3:AF$99980,Resultados_Dic3!$F$3:$F$99980,Produccion_UO!$K1493,Resultados_Dic3!$D$3:$D$99980,Produccion_UO!$K$1485,Resultados_Dic3!$E$3:$E$99980,Produccion_UO!$J1493,Resultados_Dic3!$A$3:$A$99980,Produccion_UO!$H1493)*$J$1485</f>
        <v>0</v>
      </c>
      <c r="AL1493" s="21">
        <f>+SUMIFS(Resultados_Dic3!AG$3:AG$99980,Resultados_Dic3!$F$3:$F$99980,Produccion_UO!$K1493,Resultados_Dic3!$D$3:$D$99980,Produccion_UO!$K$1485,Resultados_Dic3!$E$3:$E$99980,Produccion_UO!$J1493,Resultados_Dic3!$A$3:$A$99980,Produccion_UO!$H1493)*$J$1485</f>
        <v>0</v>
      </c>
      <c r="AM1493" s="21">
        <f>+SUMIFS(Resultados_Dic3!AH$3:AH$99980,Resultados_Dic3!$F$3:$F$99980,Produccion_UO!$K1493,Resultados_Dic3!$D$3:$D$99980,Produccion_UO!$K$1485,Resultados_Dic3!$E$3:$E$99980,Produccion_UO!$J1493,Resultados_Dic3!$A$3:$A$99980,Produccion_UO!$H1493)*$J$1485</f>
        <v>0</v>
      </c>
      <c r="AN1493" s="21">
        <f>+SUMIFS(Resultados_Dic3!AI$3:AI$99980,Resultados_Dic3!$F$3:$F$99980,Produccion_UO!$K1493,Resultados_Dic3!$D$3:$D$99980,Produccion_UO!$K$1485,Resultados_Dic3!$E$3:$E$99980,Produccion_UO!$J1493,Resultados_Dic3!$A$3:$A$99980,Produccion_UO!$H1493)*$J$1485</f>
        <v>0</v>
      </c>
      <c r="AO1493" s="21">
        <f>+SUMIFS(Resultados_Dic3!AJ$3:AJ$99980,Resultados_Dic3!$F$3:$F$99980,Produccion_UO!$K1493,Resultados_Dic3!$D$3:$D$99980,Produccion_UO!$K$1485,Resultados_Dic3!$E$3:$E$99980,Produccion_UO!$J1493,Resultados_Dic3!$A$3:$A$99980,Produccion_UO!$H1493)*$J$1485</f>
        <v>0</v>
      </c>
      <c r="AP1493" s="21">
        <f>+SUMIFS(Resultados_Dic3!AK$3:AK$99980,Resultados_Dic3!$F$3:$F$99980,Produccion_UO!$K1493,Resultados_Dic3!$D$3:$D$99980,Produccion_UO!$K$1485,Resultados_Dic3!$E$3:$E$99980,Produccion_UO!$J1493,Resultados_Dic3!$A$3:$A$99980,Produccion_UO!$H1493)*$J$1485</f>
        <v>0</v>
      </c>
      <c r="AQ1493" s="21">
        <f>+SUMIFS(Resultados_Dic3!AL$3:AL$99980,Resultados_Dic3!$F$3:$F$99980,Produccion_UO!$K1493,Resultados_Dic3!$D$3:$D$99980,Produccion_UO!$K$1485,Resultados_Dic3!$E$3:$E$99980,Produccion_UO!$J1493,Resultados_Dic3!$A$3:$A$99980,Produccion_UO!$H1493)*$J$1485</f>
        <v>0</v>
      </c>
      <c r="AR1493" s="21">
        <f>+SUMIFS(Resultados_Dic3!AM$3:AM$99980,Resultados_Dic3!$F$3:$F$99980,Produccion_UO!$K1493,Resultados_Dic3!$D$3:$D$99980,Produccion_UO!$K$1485,Resultados_Dic3!$E$3:$E$99980,Produccion_UO!$J1493,Resultados_Dic3!$A$3:$A$99980,Produccion_UO!$H1493)*$J$1485</f>
        <v>0</v>
      </c>
    </row>
    <row r="1494" spans="8:45" x14ac:dyDescent="0.25">
      <c r="H1494" s="17" t="str">
        <f t="shared" si="1601"/>
        <v>DIC5</v>
      </c>
      <c r="I1494" s="24"/>
      <c r="J1494" s="24" t="s">
        <v>148</v>
      </c>
      <c r="K1494" s="315"/>
      <c r="L1494" s="230" t="s">
        <v>831</v>
      </c>
      <c r="M1494" s="21">
        <f>+SUM(M1495:M1497)</f>
        <v>116.48713502654699</v>
      </c>
      <c r="N1494" s="21">
        <f t="shared" ref="N1494:AR1494" si="1603">+SUM(N1495:N1497)</f>
        <v>94.131154309134203</v>
      </c>
      <c r="O1494" s="21">
        <f t="shared" si="1603"/>
        <v>73.699544680451396</v>
      </c>
      <c r="P1494" s="21">
        <f t="shared" si="1603"/>
        <v>86.067253351491502</v>
      </c>
      <c r="Q1494" s="21">
        <f t="shared" si="1603"/>
        <v>82.035302872670201</v>
      </c>
      <c r="R1494" s="21">
        <f t="shared" si="1603"/>
        <v>0</v>
      </c>
      <c r="S1494" s="21">
        <f t="shared" si="1603"/>
        <v>0</v>
      </c>
      <c r="T1494" s="21">
        <f t="shared" si="1603"/>
        <v>0</v>
      </c>
      <c r="U1494" s="21">
        <f t="shared" si="1603"/>
        <v>0</v>
      </c>
      <c r="V1494" s="21">
        <f t="shared" si="1603"/>
        <v>0</v>
      </c>
      <c r="W1494" s="21">
        <f t="shared" si="1603"/>
        <v>0</v>
      </c>
      <c r="X1494" s="21">
        <f t="shared" si="1603"/>
        <v>0</v>
      </c>
      <c r="Y1494" s="21">
        <f t="shared" si="1603"/>
        <v>0</v>
      </c>
      <c r="Z1494" s="21">
        <f t="shared" si="1603"/>
        <v>0</v>
      </c>
      <c r="AA1494" s="21">
        <f t="shared" si="1603"/>
        <v>0</v>
      </c>
      <c r="AB1494" s="21">
        <f t="shared" si="1603"/>
        <v>0</v>
      </c>
      <c r="AC1494" s="21">
        <f t="shared" si="1603"/>
        <v>0</v>
      </c>
      <c r="AD1494" s="21">
        <f t="shared" si="1603"/>
        <v>0</v>
      </c>
      <c r="AE1494" s="21">
        <f t="shared" si="1603"/>
        <v>0</v>
      </c>
      <c r="AF1494" s="21">
        <f t="shared" si="1603"/>
        <v>0</v>
      </c>
      <c r="AG1494" s="21">
        <f t="shared" si="1603"/>
        <v>0</v>
      </c>
      <c r="AH1494" s="21">
        <f t="shared" si="1603"/>
        <v>0</v>
      </c>
      <c r="AI1494" s="21">
        <f t="shared" si="1603"/>
        <v>0</v>
      </c>
      <c r="AJ1494" s="21">
        <f t="shared" si="1603"/>
        <v>0</v>
      </c>
      <c r="AK1494" s="21">
        <f t="shared" si="1603"/>
        <v>0</v>
      </c>
      <c r="AL1494" s="21">
        <f t="shared" si="1603"/>
        <v>0</v>
      </c>
      <c r="AM1494" s="21">
        <f t="shared" si="1603"/>
        <v>0</v>
      </c>
      <c r="AN1494" s="21">
        <f t="shared" si="1603"/>
        <v>0</v>
      </c>
      <c r="AO1494" s="21">
        <f t="shared" si="1603"/>
        <v>0</v>
      </c>
      <c r="AP1494" s="21">
        <f t="shared" si="1603"/>
        <v>0</v>
      </c>
      <c r="AQ1494" s="21">
        <f t="shared" si="1603"/>
        <v>0</v>
      </c>
      <c r="AR1494" s="21">
        <f t="shared" si="1603"/>
        <v>0</v>
      </c>
    </row>
    <row r="1495" spans="8:45" x14ac:dyDescent="0.25">
      <c r="H1495" s="17" t="str">
        <f t="shared" si="1601"/>
        <v>DIC5</v>
      </c>
      <c r="I1495" s="24"/>
      <c r="J1495" s="24" t="s">
        <v>148</v>
      </c>
      <c r="K1495" s="315" t="s">
        <v>201</v>
      </c>
      <c r="L1495" s="316" t="s">
        <v>750</v>
      </c>
      <c r="M1495" s="21">
        <f>+SUMIFS(Resultados_Dic3!H$3:H$99980,Resultados_Dic3!$F$3:$F$99980,Produccion_UO!$K1495,Resultados_Dic3!$D$3:$D$99980,Produccion_UO!$K$1485,Resultados_Dic3!$E$3:$E$99980,Produccion_UO!$J1495,Resultados_Dic3!$A$3:$A$99980,Produccion_UO!$H1495)*$J$1485</f>
        <v>116.48713502654699</v>
      </c>
      <c r="N1495" s="21">
        <f>+SUMIFS(Resultados_Dic3!I$3:I$99980,Resultados_Dic3!$F$3:$F$99980,Produccion_UO!$K1495,Resultados_Dic3!$D$3:$D$99980,Produccion_UO!$K$1485,Resultados_Dic3!$E$3:$E$99980,Produccion_UO!$J1495,Resultados_Dic3!$A$3:$A$99980,Produccion_UO!$H1495)*$J$1485</f>
        <v>94.131154309134203</v>
      </c>
      <c r="O1495" s="21">
        <f>+SUMIFS(Resultados_Dic3!J$3:J$99980,Resultados_Dic3!$F$3:$F$99980,Produccion_UO!$K1495,Resultados_Dic3!$D$3:$D$99980,Produccion_UO!$K$1485,Resultados_Dic3!$E$3:$E$99980,Produccion_UO!$J1495,Resultados_Dic3!$A$3:$A$99980,Produccion_UO!$H1495)*$J$1485</f>
        <v>73.699544680451396</v>
      </c>
      <c r="P1495" s="21">
        <f>+SUMIFS(Resultados_Dic3!K$3:K$99980,Resultados_Dic3!$F$3:$F$99980,Produccion_UO!$K1495,Resultados_Dic3!$D$3:$D$99980,Produccion_UO!$K$1485,Resultados_Dic3!$E$3:$E$99980,Produccion_UO!$J1495,Resultados_Dic3!$A$3:$A$99980,Produccion_UO!$H1495)*$J$1485</f>
        <v>86.067253351491502</v>
      </c>
      <c r="Q1495" s="21">
        <f>+SUMIFS(Resultados_Dic3!L$3:L$99980,Resultados_Dic3!$F$3:$F$99980,Produccion_UO!$K1495,Resultados_Dic3!$D$3:$D$99980,Produccion_UO!$K$1485,Resultados_Dic3!$E$3:$E$99980,Produccion_UO!$J1495,Resultados_Dic3!$A$3:$A$99980,Produccion_UO!$H1495)*$J$1485</f>
        <v>82.035302872670201</v>
      </c>
      <c r="R1495" s="21">
        <f>+SUMIFS(Resultados_Dic3!M$3:M$99980,Resultados_Dic3!$F$3:$F$99980,Produccion_UO!$K1495,Resultados_Dic3!$D$3:$D$99980,Produccion_UO!$K$1485,Resultados_Dic3!$E$3:$E$99980,Produccion_UO!$J1495,Resultados_Dic3!$A$3:$A$99980,Produccion_UO!$H1495)*$J$1485</f>
        <v>0</v>
      </c>
      <c r="S1495" s="21">
        <f>+SUMIFS(Resultados_Dic3!N$3:N$99980,Resultados_Dic3!$F$3:$F$99980,Produccion_UO!$K1495,Resultados_Dic3!$D$3:$D$99980,Produccion_UO!$K$1485,Resultados_Dic3!$E$3:$E$99980,Produccion_UO!$J1495,Resultados_Dic3!$A$3:$A$99980,Produccion_UO!$H1495)*$J$1485</f>
        <v>0</v>
      </c>
      <c r="T1495" s="21">
        <f>+SUMIFS(Resultados_Dic3!O$3:O$99980,Resultados_Dic3!$F$3:$F$99980,Produccion_UO!$K1495,Resultados_Dic3!$D$3:$D$99980,Produccion_UO!$K$1485,Resultados_Dic3!$E$3:$E$99980,Produccion_UO!$J1495,Resultados_Dic3!$A$3:$A$99980,Produccion_UO!$H1495)*$J$1485</f>
        <v>0</v>
      </c>
      <c r="U1495" s="21">
        <f>+SUMIFS(Resultados_Dic3!P$3:P$99980,Resultados_Dic3!$F$3:$F$99980,Produccion_UO!$K1495,Resultados_Dic3!$D$3:$D$99980,Produccion_UO!$K$1485,Resultados_Dic3!$E$3:$E$99980,Produccion_UO!$J1495,Resultados_Dic3!$A$3:$A$99980,Produccion_UO!$H1495)*$J$1485</f>
        <v>0</v>
      </c>
      <c r="V1495" s="21">
        <f>+SUMIFS(Resultados_Dic3!Q$3:Q$99980,Resultados_Dic3!$F$3:$F$99980,Produccion_UO!$K1495,Resultados_Dic3!$D$3:$D$99980,Produccion_UO!$K$1485,Resultados_Dic3!$E$3:$E$99980,Produccion_UO!$J1495,Resultados_Dic3!$A$3:$A$99980,Produccion_UO!$H1495)*$J$1485</f>
        <v>0</v>
      </c>
      <c r="W1495" s="21">
        <f>+SUMIFS(Resultados_Dic3!R$3:R$99980,Resultados_Dic3!$F$3:$F$99980,Produccion_UO!$K1495,Resultados_Dic3!$D$3:$D$99980,Produccion_UO!$K$1485,Resultados_Dic3!$E$3:$E$99980,Produccion_UO!$J1495,Resultados_Dic3!$A$3:$A$99980,Produccion_UO!$H1495)*$J$1485</f>
        <v>0</v>
      </c>
      <c r="X1495" s="21">
        <f>+SUMIFS(Resultados_Dic3!S$3:S$99980,Resultados_Dic3!$F$3:$F$99980,Produccion_UO!$K1495,Resultados_Dic3!$D$3:$D$99980,Produccion_UO!$K$1485,Resultados_Dic3!$E$3:$E$99980,Produccion_UO!$J1495,Resultados_Dic3!$A$3:$A$99980,Produccion_UO!$H1495)*$J$1485</f>
        <v>0</v>
      </c>
      <c r="Y1495" s="21">
        <f>+SUMIFS(Resultados_Dic3!T$3:T$99980,Resultados_Dic3!$F$3:$F$99980,Produccion_UO!$K1495,Resultados_Dic3!$D$3:$D$99980,Produccion_UO!$K$1485,Resultados_Dic3!$E$3:$E$99980,Produccion_UO!$J1495,Resultados_Dic3!$A$3:$A$99980,Produccion_UO!$H1495)*$J$1485</f>
        <v>0</v>
      </c>
      <c r="Z1495" s="21">
        <f>+SUMIFS(Resultados_Dic3!U$3:U$99980,Resultados_Dic3!$F$3:$F$99980,Produccion_UO!$K1495,Resultados_Dic3!$D$3:$D$99980,Produccion_UO!$K$1485,Resultados_Dic3!$E$3:$E$99980,Produccion_UO!$J1495,Resultados_Dic3!$A$3:$A$99980,Produccion_UO!$H1495)*$J$1485</f>
        <v>0</v>
      </c>
      <c r="AA1495" s="21">
        <f>+SUMIFS(Resultados_Dic3!V$3:V$99980,Resultados_Dic3!$F$3:$F$99980,Produccion_UO!$K1495,Resultados_Dic3!$D$3:$D$99980,Produccion_UO!$K$1485,Resultados_Dic3!$E$3:$E$99980,Produccion_UO!$J1495,Resultados_Dic3!$A$3:$A$99980,Produccion_UO!$H1495)*$J$1485</f>
        <v>0</v>
      </c>
      <c r="AB1495" s="21">
        <f>+SUMIFS(Resultados_Dic3!W$3:W$99980,Resultados_Dic3!$F$3:$F$99980,Produccion_UO!$K1495,Resultados_Dic3!$D$3:$D$99980,Produccion_UO!$K$1485,Resultados_Dic3!$E$3:$E$99980,Produccion_UO!$J1495,Resultados_Dic3!$A$3:$A$99980,Produccion_UO!$H1495)*$J$1485</f>
        <v>0</v>
      </c>
      <c r="AC1495" s="21">
        <f>+SUMIFS(Resultados_Dic3!X$3:X$99980,Resultados_Dic3!$F$3:$F$99980,Produccion_UO!$K1495,Resultados_Dic3!$D$3:$D$99980,Produccion_UO!$K$1485,Resultados_Dic3!$E$3:$E$99980,Produccion_UO!$J1495,Resultados_Dic3!$A$3:$A$99980,Produccion_UO!$H1495)*$J$1485</f>
        <v>0</v>
      </c>
      <c r="AD1495" s="21">
        <f>+SUMIFS(Resultados_Dic3!Y$3:Y$99980,Resultados_Dic3!$F$3:$F$99980,Produccion_UO!$K1495,Resultados_Dic3!$D$3:$D$99980,Produccion_UO!$K$1485,Resultados_Dic3!$E$3:$E$99980,Produccion_UO!$J1495,Resultados_Dic3!$A$3:$A$99980,Produccion_UO!$H1495)*$J$1485</f>
        <v>0</v>
      </c>
      <c r="AE1495" s="21">
        <f>+SUMIFS(Resultados_Dic3!Z$3:Z$99980,Resultados_Dic3!$F$3:$F$99980,Produccion_UO!$K1495,Resultados_Dic3!$D$3:$D$99980,Produccion_UO!$K$1485,Resultados_Dic3!$E$3:$E$99980,Produccion_UO!$J1495,Resultados_Dic3!$A$3:$A$99980,Produccion_UO!$H1495)*$J$1485</f>
        <v>0</v>
      </c>
      <c r="AF1495" s="21">
        <f>+SUMIFS(Resultados_Dic3!AA$3:AA$99980,Resultados_Dic3!$F$3:$F$99980,Produccion_UO!$K1495,Resultados_Dic3!$D$3:$D$99980,Produccion_UO!$K$1485,Resultados_Dic3!$E$3:$E$99980,Produccion_UO!$J1495,Resultados_Dic3!$A$3:$A$99980,Produccion_UO!$H1495)*$J$1485</f>
        <v>0</v>
      </c>
      <c r="AG1495" s="21">
        <f>+SUMIFS(Resultados_Dic3!AB$3:AB$99980,Resultados_Dic3!$F$3:$F$99980,Produccion_UO!$K1495,Resultados_Dic3!$D$3:$D$99980,Produccion_UO!$K$1485,Resultados_Dic3!$E$3:$E$99980,Produccion_UO!$J1495,Resultados_Dic3!$A$3:$A$99980,Produccion_UO!$H1495)*$J$1485</f>
        <v>0</v>
      </c>
      <c r="AH1495" s="21">
        <f>+SUMIFS(Resultados_Dic3!AC$3:AC$99980,Resultados_Dic3!$F$3:$F$99980,Produccion_UO!$K1495,Resultados_Dic3!$D$3:$D$99980,Produccion_UO!$K$1485,Resultados_Dic3!$E$3:$E$99980,Produccion_UO!$J1495,Resultados_Dic3!$A$3:$A$99980,Produccion_UO!$H1495)*$J$1485</f>
        <v>0</v>
      </c>
      <c r="AI1495" s="21">
        <f>+SUMIFS(Resultados_Dic3!AD$3:AD$99980,Resultados_Dic3!$F$3:$F$99980,Produccion_UO!$K1495,Resultados_Dic3!$D$3:$D$99980,Produccion_UO!$K$1485,Resultados_Dic3!$E$3:$E$99980,Produccion_UO!$J1495,Resultados_Dic3!$A$3:$A$99980,Produccion_UO!$H1495)*$J$1485</f>
        <v>0</v>
      </c>
      <c r="AJ1495" s="21">
        <f>+SUMIFS(Resultados_Dic3!AE$3:AE$99980,Resultados_Dic3!$F$3:$F$99980,Produccion_UO!$K1495,Resultados_Dic3!$D$3:$D$99980,Produccion_UO!$K$1485,Resultados_Dic3!$E$3:$E$99980,Produccion_UO!$J1495,Resultados_Dic3!$A$3:$A$99980,Produccion_UO!$H1495)*$J$1485</f>
        <v>0</v>
      </c>
      <c r="AK1495" s="21">
        <f>+SUMIFS(Resultados_Dic3!AF$3:AF$99980,Resultados_Dic3!$F$3:$F$99980,Produccion_UO!$K1495,Resultados_Dic3!$D$3:$D$99980,Produccion_UO!$K$1485,Resultados_Dic3!$E$3:$E$99980,Produccion_UO!$J1495,Resultados_Dic3!$A$3:$A$99980,Produccion_UO!$H1495)*$J$1485</f>
        <v>0</v>
      </c>
      <c r="AL1495" s="21">
        <f>+SUMIFS(Resultados_Dic3!AG$3:AG$99980,Resultados_Dic3!$F$3:$F$99980,Produccion_UO!$K1495,Resultados_Dic3!$D$3:$D$99980,Produccion_UO!$K$1485,Resultados_Dic3!$E$3:$E$99980,Produccion_UO!$J1495,Resultados_Dic3!$A$3:$A$99980,Produccion_UO!$H1495)*$J$1485</f>
        <v>0</v>
      </c>
      <c r="AM1495" s="21">
        <f>+SUMIFS(Resultados_Dic3!AH$3:AH$99980,Resultados_Dic3!$F$3:$F$99980,Produccion_UO!$K1495,Resultados_Dic3!$D$3:$D$99980,Produccion_UO!$K$1485,Resultados_Dic3!$E$3:$E$99980,Produccion_UO!$J1495,Resultados_Dic3!$A$3:$A$99980,Produccion_UO!$H1495)*$J$1485</f>
        <v>0</v>
      </c>
      <c r="AN1495" s="21">
        <f>+SUMIFS(Resultados_Dic3!AI$3:AI$99980,Resultados_Dic3!$F$3:$F$99980,Produccion_UO!$K1495,Resultados_Dic3!$D$3:$D$99980,Produccion_UO!$K$1485,Resultados_Dic3!$E$3:$E$99980,Produccion_UO!$J1495,Resultados_Dic3!$A$3:$A$99980,Produccion_UO!$H1495)*$J$1485</f>
        <v>0</v>
      </c>
      <c r="AO1495" s="21">
        <f>+SUMIFS(Resultados_Dic3!AJ$3:AJ$99980,Resultados_Dic3!$F$3:$F$99980,Produccion_UO!$K1495,Resultados_Dic3!$D$3:$D$99980,Produccion_UO!$K$1485,Resultados_Dic3!$E$3:$E$99980,Produccion_UO!$J1495,Resultados_Dic3!$A$3:$A$99980,Produccion_UO!$H1495)*$J$1485</f>
        <v>0</v>
      </c>
      <c r="AP1495" s="21">
        <f>+SUMIFS(Resultados_Dic3!AK$3:AK$99980,Resultados_Dic3!$F$3:$F$99980,Produccion_UO!$K1495,Resultados_Dic3!$D$3:$D$99980,Produccion_UO!$K$1485,Resultados_Dic3!$E$3:$E$99980,Produccion_UO!$J1495,Resultados_Dic3!$A$3:$A$99980,Produccion_UO!$H1495)*$J$1485</f>
        <v>0</v>
      </c>
      <c r="AQ1495" s="21">
        <f>+SUMIFS(Resultados_Dic3!AL$3:AL$99980,Resultados_Dic3!$F$3:$F$99980,Produccion_UO!$K1495,Resultados_Dic3!$D$3:$D$99980,Produccion_UO!$K$1485,Resultados_Dic3!$E$3:$E$99980,Produccion_UO!$J1495,Resultados_Dic3!$A$3:$A$99980,Produccion_UO!$H1495)*$J$1485</f>
        <v>0</v>
      </c>
      <c r="AR1495" s="21">
        <f>+SUMIFS(Resultados_Dic3!AM$3:AM$99980,Resultados_Dic3!$F$3:$F$99980,Produccion_UO!$K1495,Resultados_Dic3!$D$3:$D$99980,Produccion_UO!$K$1485,Resultados_Dic3!$E$3:$E$99980,Produccion_UO!$J1495,Resultados_Dic3!$A$3:$A$99980,Produccion_UO!$H1495)*$J$1485</f>
        <v>0</v>
      </c>
    </row>
    <row r="1496" spans="8:45" x14ac:dyDescent="0.25">
      <c r="H1496" s="17" t="str">
        <f t="shared" si="1601"/>
        <v>DIC5</v>
      </c>
      <c r="I1496" s="24"/>
      <c r="J1496" s="24" t="s">
        <v>148</v>
      </c>
      <c r="K1496" s="315" t="s">
        <v>452</v>
      </c>
      <c r="L1496" s="316" t="s">
        <v>746</v>
      </c>
      <c r="M1496" s="21">
        <f>+SUMIFS(Resultados_Dic3!H$3:H$99980,Resultados_Dic3!$F$3:$F$99980,Produccion_UO!$K1496,Resultados_Dic3!$D$3:$D$99980,Produccion_UO!$K$1485,Resultados_Dic3!$E$3:$E$99980,Produccion_UO!$J1496,Resultados_Dic3!$A$3:$A$99980,Produccion_UO!$H1496)*$J$1485</f>
        <v>0</v>
      </c>
      <c r="N1496" s="21">
        <f>+SUMIFS(Resultados_Dic3!I$3:I$99980,Resultados_Dic3!$F$3:$F$99980,Produccion_UO!$K1496,Resultados_Dic3!$D$3:$D$99980,Produccion_UO!$K$1485,Resultados_Dic3!$E$3:$E$99980,Produccion_UO!$J1496,Resultados_Dic3!$A$3:$A$99980,Produccion_UO!$H1496)*$J$1485</f>
        <v>0</v>
      </c>
      <c r="O1496" s="21">
        <f>+SUMIFS(Resultados_Dic3!J$3:J$99980,Resultados_Dic3!$F$3:$F$99980,Produccion_UO!$K1496,Resultados_Dic3!$D$3:$D$99980,Produccion_UO!$K$1485,Resultados_Dic3!$E$3:$E$99980,Produccion_UO!$J1496,Resultados_Dic3!$A$3:$A$99980,Produccion_UO!$H1496)*$J$1485</f>
        <v>0</v>
      </c>
      <c r="P1496" s="21">
        <f>+SUMIFS(Resultados_Dic3!K$3:K$99980,Resultados_Dic3!$F$3:$F$99980,Produccion_UO!$K1496,Resultados_Dic3!$D$3:$D$99980,Produccion_UO!$K$1485,Resultados_Dic3!$E$3:$E$99980,Produccion_UO!$J1496,Resultados_Dic3!$A$3:$A$99980,Produccion_UO!$H1496)*$J$1485</f>
        <v>0</v>
      </c>
      <c r="Q1496" s="21">
        <f>+SUMIFS(Resultados_Dic3!L$3:L$99980,Resultados_Dic3!$F$3:$F$99980,Produccion_UO!$K1496,Resultados_Dic3!$D$3:$D$99980,Produccion_UO!$K$1485,Resultados_Dic3!$E$3:$E$99980,Produccion_UO!$J1496,Resultados_Dic3!$A$3:$A$99980,Produccion_UO!$H1496)*$J$1485</f>
        <v>0</v>
      </c>
      <c r="R1496" s="21">
        <f>+SUMIFS(Resultados_Dic3!M$3:M$99980,Resultados_Dic3!$F$3:$F$99980,Produccion_UO!$K1496,Resultados_Dic3!$D$3:$D$99980,Produccion_UO!$K$1485,Resultados_Dic3!$E$3:$E$99980,Produccion_UO!$J1496,Resultados_Dic3!$A$3:$A$99980,Produccion_UO!$H1496)*$J$1485</f>
        <v>0</v>
      </c>
      <c r="S1496" s="21">
        <f>+SUMIFS(Resultados_Dic3!N$3:N$99980,Resultados_Dic3!$F$3:$F$99980,Produccion_UO!$K1496,Resultados_Dic3!$D$3:$D$99980,Produccion_UO!$K$1485,Resultados_Dic3!$E$3:$E$99980,Produccion_UO!$J1496,Resultados_Dic3!$A$3:$A$99980,Produccion_UO!$H1496)*$J$1485</f>
        <v>0</v>
      </c>
      <c r="T1496" s="21">
        <f>+SUMIFS(Resultados_Dic3!O$3:O$99980,Resultados_Dic3!$F$3:$F$99980,Produccion_UO!$K1496,Resultados_Dic3!$D$3:$D$99980,Produccion_UO!$K$1485,Resultados_Dic3!$E$3:$E$99980,Produccion_UO!$J1496,Resultados_Dic3!$A$3:$A$99980,Produccion_UO!$H1496)*$J$1485</f>
        <v>0</v>
      </c>
      <c r="U1496" s="21">
        <f>+SUMIFS(Resultados_Dic3!P$3:P$99980,Resultados_Dic3!$F$3:$F$99980,Produccion_UO!$K1496,Resultados_Dic3!$D$3:$D$99980,Produccion_UO!$K$1485,Resultados_Dic3!$E$3:$E$99980,Produccion_UO!$J1496,Resultados_Dic3!$A$3:$A$99980,Produccion_UO!$H1496)*$J$1485</f>
        <v>0</v>
      </c>
      <c r="V1496" s="21">
        <f>+SUMIFS(Resultados_Dic3!Q$3:Q$99980,Resultados_Dic3!$F$3:$F$99980,Produccion_UO!$K1496,Resultados_Dic3!$D$3:$D$99980,Produccion_UO!$K$1485,Resultados_Dic3!$E$3:$E$99980,Produccion_UO!$J1496,Resultados_Dic3!$A$3:$A$99980,Produccion_UO!$H1496)*$J$1485</f>
        <v>0</v>
      </c>
      <c r="W1496" s="21">
        <f>+SUMIFS(Resultados_Dic3!R$3:R$99980,Resultados_Dic3!$F$3:$F$99980,Produccion_UO!$K1496,Resultados_Dic3!$D$3:$D$99980,Produccion_UO!$K$1485,Resultados_Dic3!$E$3:$E$99980,Produccion_UO!$J1496,Resultados_Dic3!$A$3:$A$99980,Produccion_UO!$H1496)*$J$1485</f>
        <v>0</v>
      </c>
      <c r="X1496" s="21">
        <f>+SUMIFS(Resultados_Dic3!S$3:S$99980,Resultados_Dic3!$F$3:$F$99980,Produccion_UO!$K1496,Resultados_Dic3!$D$3:$D$99980,Produccion_UO!$K$1485,Resultados_Dic3!$E$3:$E$99980,Produccion_UO!$J1496,Resultados_Dic3!$A$3:$A$99980,Produccion_UO!$H1496)*$J$1485</f>
        <v>0</v>
      </c>
      <c r="Y1496" s="21">
        <f>+SUMIFS(Resultados_Dic3!T$3:T$99980,Resultados_Dic3!$F$3:$F$99980,Produccion_UO!$K1496,Resultados_Dic3!$D$3:$D$99980,Produccion_UO!$K$1485,Resultados_Dic3!$E$3:$E$99980,Produccion_UO!$J1496,Resultados_Dic3!$A$3:$A$99980,Produccion_UO!$H1496)*$J$1485</f>
        <v>0</v>
      </c>
      <c r="Z1496" s="21">
        <f>+SUMIFS(Resultados_Dic3!U$3:U$99980,Resultados_Dic3!$F$3:$F$99980,Produccion_UO!$K1496,Resultados_Dic3!$D$3:$D$99980,Produccion_UO!$K$1485,Resultados_Dic3!$E$3:$E$99980,Produccion_UO!$J1496,Resultados_Dic3!$A$3:$A$99980,Produccion_UO!$H1496)*$J$1485</f>
        <v>0</v>
      </c>
      <c r="AA1496" s="21">
        <f>+SUMIFS(Resultados_Dic3!V$3:V$99980,Resultados_Dic3!$F$3:$F$99980,Produccion_UO!$K1496,Resultados_Dic3!$D$3:$D$99980,Produccion_UO!$K$1485,Resultados_Dic3!$E$3:$E$99980,Produccion_UO!$J1496,Resultados_Dic3!$A$3:$A$99980,Produccion_UO!$H1496)*$J$1485</f>
        <v>0</v>
      </c>
      <c r="AB1496" s="21">
        <f>+SUMIFS(Resultados_Dic3!W$3:W$99980,Resultados_Dic3!$F$3:$F$99980,Produccion_UO!$K1496,Resultados_Dic3!$D$3:$D$99980,Produccion_UO!$K$1485,Resultados_Dic3!$E$3:$E$99980,Produccion_UO!$J1496,Resultados_Dic3!$A$3:$A$99980,Produccion_UO!$H1496)*$J$1485</f>
        <v>0</v>
      </c>
      <c r="AC1496" s="21">
        <f>+SUMIFS(Resultados_Dic3!X$3:X$99980,Resultados_Dic3!$F$3:$F$99980,Produccion_UO!$K1496,Resultados_Dic3!$D$3:$D$99980,Produccion_UO!$K$1485,Resultados_Dic3!$E$3:$E$99980,Produccion_UO!$J1496,Resultados_Dic3!$A$3:$A$99980,Produccion_UO!$H1496)*$J$1485</f>
        <v>0</v>
      </c>
      <c r="AD1496" s="21">
        <f>+SUMIFS(Resultados_Dic3!Y$3:Y$99980,Resultados_Dic3!$F$3:$F$99980,Produccion_UO!$K1496,Resultados_Dic3!$D$3:$D$99980,Produccion_UO!$K$1485,Resultados_Dic3!$E$3:$E$99980,Produccion_UO!$J1496,Resultados_Dic3!$A$3:$A$99980,Produccion_UO!$H1496)*$J$1485</f>
        <v>0</v>
      </c>
      <c r="AE1496" s="21">
        <f>+SUMIFS(Resultados_Dic3!Z$3:Z$99980,Resultados_Dic3!$F$3:$F$99980,Produccion_UO!$K1496,Resultados_Dic3!$D$3:$D$99980,Produccion_UO!$K$1485,Resultados_Dic3!$E$3:$E$99980,Produccion_UO!$J1496,Resultados_Dic3!$A$3:$A$99980,Produccion_UO!$H1496)*$J$1485</f>
        <v>0</v>
      </c>
      <c r="AF1496" s="21">
        <f>+SUMIFS(Resultados_Dic3!AA$3:AA$99980,Resultados_Dic3!$F$3:$F$99980,Produccion_UO!$K1496,Resultados_Dic3!$D$3:$D$99980,Produccion_UO!$K$1485,Resultados_Dic3!$E$3:$E$99980,Produccion_UO!$J1496,Resultados_Dic3!$A$3:$A$99980,Produccion_UO!$H1496)*$J$1485</f>
        <v>0</v>
      </c>
      <c r="AG1496" s="21">
        <f>+SUMIFS(Resultados_Dic3!AB$3:AB$99980,Resultados_Dic3!$F$3:$F$99980,Produccion_UO!$K1496,Resultados_Dic3!$D$3:$D$99980,Produccion_UO!$K$1485,Resultados_Dic3!$E$3:$E$99980,Produccion_UO!$J1496,Resultados_Dic3!$A$3:$A$99980,Produccion_UO!$H1496)*$J$1485</f>
        <v>0</v>
      </c>
      <c r="AH1496" s="21">
        <f>+SUMIFS(Resultados_Dic3!AC$3:AC$99980,Resultados_Dic3!$F$3:$F$99980,Produccion_UO!$K1496,Resultados_Dic3!$D$3:$D$99980,Produccion_UO!$K$1485,Resultados_Dic3!$E$3:$E$99980,Produccion_UO!$J1496,Resultados_Dic3!$A$3:$A$99980,Produccion_UO!$H1496)*$J$1485</f>
        <v>0</v>
      </c>
      <c r="AI1496" s="21">
        <f>+SUMIFS(Resultados_Dic3!AD$3:AD$99980,Resultados_Dic3!$F$3:$F$99980,Produccion_UO!$K1496,Resultados_Dic3!$D$3:$D$99980,Produccion_UO!$K$1485,Resultados_Dic3!$E$3:$E$99980,Produccion_UO!$J1496,Resultados_Dic3!$A$3:$A$99980,Produccion_UO!$H1496)*$J$1485</f>
        <v>0</v>
      </c>
      <c r="AJ1496" s="21">
        <f>+SUMIFS(Resultados_Dic3!AE$3:AE$99980,Resultados_Dic3!$F$3:$F$99980,Produccion_UO!$K1496,Resultados_Dic3!$D$3:$D$99980,Produccion_UO!$K$1485,Resultados_Dic3!$E$3:$E$99980,Produccion_UO!$J1496,Resultados_Dic3!$A$3:$A$99980,Produccion_UO!$H1496)*$J$1485</f>
        <v>0</v>
      </c>
      <c r="AK1496" s="21">
        <f>+SUMIFS(Resultados_Dic3!AF$3:AF$99980,Resultados_Dic3!$F$3:$F$99980,Produccion_UO!$K1496,Resultados_Dic3!$D$3:$D$99980,Produccion_UO!$K$1485,Resultados_Dic3!$E$3:$E$99980,Produccion_UO!$J1496,Resultados_Dic3!$A$3:$A$99980,Produccion_UO!$H1496)*$J$1485</f>
        <v>0</v>
      </c>
      <c r="AL1496" s="21">
        <f>+SUMIFS(Resultados_Dic3!AG$3:AG$99980,Resultados_Dic3!$F$3:$F$99980,Produccion_UO!$K1496,Resultados_Dic3!$D$3:$D$99980,Produccion_UO!$K$1485,Resultados_Dic3!$E$3:$E$99980,Produccion_UO!$J1496,Resultados_Dic3!$A$3:$A$99980,Produccion_UO!$H1496)*$J$1485</f>
        <v>0</v>
      </c>
      <c r="AM1496" s="21">
        <f>+SUMIFS(Resultados_Dic3!AH$3:AH$99980,Resultados_Dic3!$F$3:$F$99980,Produccion_UO!$K1496,Resultados_Dic3!$D$3:$D$99980,Produccion_UO!$K$1485,Resultados_Dic3!$E$3:$E$99980,Produccion_UO!$J1496,Resultados_Dic3!$A$3:$A$99980,Produccion_UO!$H1496)*$J$1485</f>
        <v>0</v>
      </c>
      <c r="AN1496" s="21">
        <f>+SUMIFS(Resultados_Dic3!AI$3:AI$99980,Resultados_Dic3!$F$3:$F$99980,Produccion_UO!$K1496,Resultados_Dic3!$D$3:$D$99980,Produccion_UO!$K$1485,Resultados_Dic3!$E$3:$E$99980,Produccion_UO!$J1496,Resultados_Dic3!$A$3:$A$99980,Produccion_UO!$H1496)*$J$1485</f>
        <v>0</v>
      </c>
      <c r="AO1496" s="21">
        <f>+SUMIFS(Resultados_Dic3!AJ$3:AJ$99980,Resultados_Dic3!$F$3:$F$99980,Produccion_UO!$K1496,Resultados_Dic3!$D$3:$D$99980,Produccion_UO!$K$1485,Resultados_Dic3!$E$3:$E$99980,Produccion_UO!$J1496,Resultados_Dic3!$A$3:$A$99980,Produccion_UO!$H1496)*$J$1485</f>
        <v>0</v>
      </c>
      <c r="AP1496" s="21">
        <f>+SUMIFS(Resultados_Dic3!AK$3:AK$99980,Resultados_Dic3!$F$3:$F$99980,Produccion_UO!$K1496,Resultados_Dic3!$D$3:$D$99980,Produccion_UO!$K$1485,Resultados_Dic3!$E$3:$E$99980,Produccion_UO!$J1496,Resultados_Dic3!$A$3:$A$99980,Produccion_UO!$H1496)*$J$1485</f>
        <v>0</v>
      </c>
      <c r="AQ1496" s="21">
        <f>+SUMIFS(Resultados_Dic3!AL$3:AL$99980,Resultados_Dic3!$F$3:$F$99980,Produccion_UO!$K1496,Resultados_Dic3!$D$3:$D$99980,Produccion_UO!$K$1485,Resultados_Dic3!$E$3:$E$99980,Produccion_UO!$J1496,Resultados_Dic3!$A$3:$A$99980,Produccion_UO!$H1496)*$J$1485</f>
        <v>0</v>
      </c>
      <c r="AR1496" s="21">
        <f>+SUMIFS(Resultados_Dic3!AM$3:AM$99980,Resultados_Dic3!$F$3:$F$99980,Produccion_UO!$K1496,Resultados_Dic3!$D$3:$D$99980,Produccion_UO!$K$1485,Resultados_Dic3!$E$3:$E$99980,Produccion_UO!$J1496,Resultados_Dic3!$A$3:$A$99980,Produccion_UO!$H1496)*$J$1485</f>
        <v>0</v>
      </c>
    </row>
    <row r="1497" spans="8:45" x14ac:dyDescent="0.25">
      <c r="H1497" s="17" t="str">
        <f t="shared" si="1601"/>
        <v>DIC5</v>
      </c>
      <c r="I1497" s="24"/>
      <c r="J1497" s="24" t="s">
        <v>148</v>
      </c>
      <c r="K1497" s="315" t="s">
        <v>451</v>
      </c>
      <c r="L1497" s="316" t="s">
        <v>794</v>
      </c>
      <c r="M1497" s="21">
        <f>+SUMIFS(Resultados_Dic3!H$3:H$99980,Resultados_Dic3!$F$3:$F$99980,Produccion_UO!$K1497,Resultados_Dic3!$D$3:$D$99980,Produccion_UO!$K$1485,Resultados_Dic3!$E$3:$E$99980,Produccion_UO!$J1497,Resultados_Dic3!$A$3:$A$99980,Produccion_UO!$H1497)*$J$1485</f>
        <v>0</v>
      </c>
      <c r="N1497" s="21">
        <f>+SUMIFS(Resultados_Dic3!I$3:I$99980,Resultados_Dic3!$F$3:$F$99980,Produccion_UO!$K1497,Resultados_Dic3!$D$3:$D$99980,Produccion_UO!$K$1485,Resultados_Dic3!$E$3:$E$99980,Produccion_UO!$J1497,Resultados_Dic3!$A$3:$A$99980,Produccion_UO!$H1497)*$J$1485</f>
        <v>0</v>
      </c>
      <c r="O1497" s="21">
        <f>+SUMIFS(Resultados_Dic3!J$3:J$99980,Resultados_Dic3!$F$3:$F$99980,Produccion_UO!$K1497,Resultados_Dic3!$D$3:$D$99980,Produccion_UO!$K$1485,Resultados_Dic3!$E$3:$E$99980,Produccion_UO!$J1497,Resultados_Dic3!$A$3:$A$99980,Produccion_UO!$H1497)*$J$1485</f>
        <v>0</v>
      </c>
      <c r="P1497" s="21">
        <f>+SUMIFS(Resultados_Dic3!K$3:K$99980,Resultados_Dic3!$F$3:$F$99980,Produccion_UO!$K1497,Resultados_Dic3!$D$3:$D$99980,Produccion_UO!$K$1485,Resultados_Dic3!$E$3:$E$99980,Produccion_UO!$J1497,Resultados_Dic3!$A$3:$A$99980,Produccion_UO!$H1497)*$J$1485</f>
        <v>0</v>
      </c>
      <c r="Q1497" s="21">
        <f>+SUMIFS(Resultados_Dic3!L$3:L$99980,Resultados_Dic3!$F$3:$F$99980,Produccion_UO!$K1497,Resultados_Dic3!$D$3:$D$99980,Produccion_UO!$K$1485,Resultados_Dic3!$E$3:$E$99980,Produccion_UO!$J1497,Resultados_Dic3!$A$3:$A$99980,Produccion_UO!$H1497)*$J$1485</f>
        <v>0</v>
      </c>
      <c r="R1497" s="21">
        <f>+SUMIFS(Resultados_Dic3!M$3:M$99980,Resultados_Dic3!$F$3:$F$99980,Produccion_UO!$K1497,Resultados_Dic3!$D$3:$D$99980,Produccion_UO!$K$1485,Resultados_Dic3!$E$3:$E$99980,Produccion_UO!$J1497,Resultados_Dic3!$A$3:$A$99980,Produccion_UO!$H1497)*$J$1485</f>
        <v>0</v>
      </c>
      <c r="S1497" s="21">
        <f>+SUMIFS(Resultados_Dic3!N$3:N$99980,Resultados_Dic3!$F$3:$F$99980,Produccion_UO!$K1497,Resultados_Dic3!$D$3:$D$99980,Produccion_UO!$K$1485,Resultados_Dic3!$E$3:$E$99980,Produccion_UO!$J1497,Resultados_Dic3!$A$3:$A$99980,Produccion_UO!$H1497)*$J$1485</f>
        <v>0</v>
      </c>
      <c r="T1497" s="21">
        <f>+SUMIFS(Resultados_Dic3!O$3:O$99980,Resultados_Dic3!$F$3:$F$99980,Produccion_UO!$K1497,Resultados_Dic3!$D$3:$D$99980,Produccion_UO!$K$1485,Resultados_Dic3!$E$3:$E$99980,Produccion_UO!$J1497,Resultados_Dic3!$A$3:$A$99980,Produccion_UO!$H1497)*$J$1485</f>
        <v>0</v>
      </c>
      <c r="U1497" s="21">
        <f>+SUMIFS(Resultados_Dic3!P$3:P$99980,Resultados_Dic3!$F$3:$F$99980,Produccion_UO!$K1497,Resultados_Dic3!$D$3:$D$99980,Produccion_UO!$K$1485,Resultados_Dic3!$E$3:$E$99980,Produccion_UO!$J1497,Resultados_Dic3!$A$3:$A$99980,Produccion_UO!$H1497)*$J$1485</f>
        <v>0</v>
      </c>
      <c r="V1497" s="21">
        <f>+SUMIFS(Resultados_Dic3!Q$3:Q$99980,Resultados_Dic3!$F$3:$F$99980,Produccion_UO!$K1497,Resultados_Dic3!$D$3:$D$99980,Produccion_UO!$K$1485,Resultados_Dic3!$E$3:$E$99980,Produccion_UO!$J1497,Resultados_Dic3!$A$3:$A$99980,Produccion_UO!$H1497)*$J$1485</f>
        <v>0</v>
      </c>
      <c r="W1497" s="21">
        <f>+SUMIFS(Resultados_Dic3!R$3:R$99980,Resultados_Dic3!$F$3:$F$99980,Produccion_UO!$K1497,Resultados_Dic3!$D$3:$D$99980,Produccion_UO!$K$1485,Resultados_Dic3!$E$3:$E$99980,Produccion_UO!$J1497,Resultados_Dic3!$A$3:$A$99980,Produccion_UO!$H1497)*$J$1485</f>
        <v>0</v>
      </c>
      <c r="X1497" s="21">
        <f>+SUMIFS(Resultados_Dic3!S$3:S$99980,Resultados_Dic3!$F$3:$F$99980,Produccion_UO!$K1497,Resultados_Dic3!$D$3:$D$99980,Produccion_UO!$K$1485,Resultados_Dic3!$E$3:$E$99980,Produccion_UO!$J1497,Resultados_Dic3!$A$3:$A$99980,Produccion_UO!$H1497)*$J$1485</f>
        <v>0</v>
      </c>
      <c r="Y1497" s="21">
        <f>+SUMIFS(Resultados_Dic3!T$3:T$99980,Resultados_Dic3!$F$3:$F$99980,Produccion_UO!$K1497,Resultados_Dic3!$D$3:$D$99980,Produccion_UO!$K$1485,Resultados_Dic3!$E$3:$E$99980,Produccion_UO!$J1497,Resultados_Dic3!$A$3:$A$99980,Produccion_UO!$H1497)*$J$1485</f>
        <v>0</v>
      </c>
      <c r="Z1497" s="21">
        <f>+SUMIFS(Resultados_Dic3!U$3:U$99980,Resultados_Dic3!$F$3:$F$99980,Produccion_UO!$K1497,Resultados_Dic3!$D$3:$D$99980,Produccion_UO!$K$1485,Resultados_Dic3!$E$3:$E$99980,Produccion_UO!$J1497,Resultados_Dic3!$A$3:$A$99980,Produccion_UO!$H1497)*$J$1485</f>
        <v>0</v>
      </c>
      <c r="AA1497" s="21">
        <f>+SUMIFS(Resultados_Dic3!V$3:V$99980,Resultados_Dic3!$F$3:$F$99980,Produccion_UO!$K1497,Resultados_Dic3!$D$3:$D$99980,Produccion_UO!$K$1485,Resultados_Dic3!$E$3:$E$99980,Produccion_UO!$J1497,Resultados_Dic3!$A$3:$A$99980,Produccion_UO!$H1497)*$J$1485</f>
        <v>0</v>
      </c>
      <c r="AB1497" s="21">
        <f>+SUMIFS(Resultados_Dic3!W$3:W$99980,Resultados_Dic3!$F$3:$F$99980,Produccion_UO!$K1497,Resultados_Dic3!$D$3:$D$99980,Produccion_UO!$K$1485,Resultados_Dic3!$E$3:$E$99980,Produccion_UO!$J1497,Resultados_Dic3!$A$3:$A$99980,Produccion_UO!$H1497)*$J$1485</f>
        <v>0</v>
      </c>
      <c r="AC1497" s="21">
        <f>+SUMIFS(Resultados_Dic3!X$3:X$99980,Resultados_Dic3!$F$3:$F$99980,Produccion_UO!$K1497,Resultados_Dic3!$D$3:$D$99980,Produccion_UO!$K$1485,Resultados_Dic3!$E$3:$E$99980,Produccion_UO!$J1497,Resultados_Dic3!$A$3:$A$99980,Produccion_UO!$H1497)*$J$1485</f>
        <v>0</v>
      </c>
      <c r="AD1497" s="21">
        <f>+SUMIFS(Resultados_Dic3!Y$3:Y$99980,Resultados_Dic3!$F$3:$F$99980,Produccion_UO!$K1497,Resultados_Dic3!$D$3:$D$99980,Produccion_UO!$K$1485,Resultados_Dic3!$E$3:$E$99980,Produccion_UO!$J1497,Resultados_Dic3!$A$3:$A$99980,Produccion_UO!$H1497)*$J$1485</f>
        <v>0</v>
      </c>
      <c r="AE1497" s="21">
        <f>+SUMIFS(Resultados_Dic3!Z$3:Z$99980,Resultados_Dic3!$F$3:$F$99980,Produccion_UO!$K1497,Resultados_Dic3!$D$3:$D$99980,Produccion_UO!$K$1485,Resultados_Dic3!$E$3:$E$99980,Produccion_UO!$J1497,Resultados_Dic3!$A$3:$A$99980,Produccion_UO!$H1497)*$J$1485</f>
        <v>0</v>
      </c>
      <c r="AF1497" s="21">
        <f>+SUMIFS(Resultados_Dic3!AA$3:AA$99980,Resultados_Dic3!$F$3:$F$99980,Produccion_UO!$K1497,Resultados_Dic3!$D$3:$D$99980,Produccion_UO!$K$1485,Resultados_Dic3!$E$3:$E$99980,Produccion_UO!$J1497,Resultados_Dic3!$A$3:$A$99980,Produccion_UO!$H1497)*$J$1485</f>
        <v>0</v>
      </c>
      <c r="AG1497" s="21">
        <f>+SUMIFS(Resultados_Dic3!AB$3:AB$99980,Resultados_Dic3!$F$3:$F$99980,Produccion_UO!$K1497,Resultados_Dic3!$D$3:$D$99980,Produccion_UO!$K$1485,Resultados_Dic3!$E$3:$E$99980,Produccion_UO!$J1497,Resultados_Dic3!$A$3:$A$99980,Produccion_UO!$H1497)*$J$1485</f>
        <v>0</v>
      </c>
      <c r="AH1497" s="21">
        <f>+SUMIFS(Resultados_Dic3!AC$3:AC$99980,Resultados_Dic3!$F$3:$F$99980,Produccion_UO!$K1497,Resultados_Dic3!$D$3:$D$99980,Produccion_UO!$K$1485,Resultados_Dic3!$E$3:$E$99980,Produccion_UO!$J1497,Resultados_Dic3!$A$3:$A$99980,Produccion_UO!$H1497)*$J$1485</f>
        <v>0</v>
      </c>
      <c r="AI1497" s="21">
        <f>+SUMIFS(Resultados_Dic3!AD$3:AD$99980,Resultados_Dic3!$F$3:$F$99980,Produccion_UO!$K1497,Resultados_Dic3!$D$3:$D$99980,Produccion_UO!$K$1485,Resultados_Dic3!$E$3:$E$99980,Produccion_UO!$J1497,Resultados_Dic3!$A$3:$A$99980,Produccion_UO!$H1497)*$J$1485</f>
        <v>0</v>
      </c>
      <c r="AJ1497" s="21">
        <f>+SUMIFS(Resultados_Dic3!AE$3:AE$99980,Resultados_Dic3!$F$3:$F$99980,Produccion_UO!$K1497,Resultados_Dic3!$D$3:$D$99980,Produccion_UO!$K$1485,Resultados_Dic3!$E$3:$E$99980,Produccion_UO!$J1497,Resultados_Dic3!$A$3:$A$99980,Produccion_UO!$H1497)*$J$1485</f>
        <v>0</v>
      </c>
      <c r="AK1497" s="21">
        <f>+SUMIFS(Resultados_Dic3!AF$3:AF$99980,Resultados_Dic3!$F$3:$F$99980,Produccion_UO!$K1497,Resultados_Dic3!$D$3:$D$99980,Produccion_UO!$K$1485,Resultados_Dic3!$E$3:$E$99980,Produccion_UO!$J1497,Resultados_Dic3!$A$3:$A$99980,Produccion_UO!$H1497)*$J$1485</f>
        <v>0</v>
      </c>
      <c r="AL1497" s="21">
        <f>+SUMIFS(Resultados_Dic3!AG$3:AG$99980,Resultados_Dic3!$F$3:$F$99980,Produccion_UO!$K1497,Resultados_Dic3!$D$3:$D$99980,Produccion_UO!$K$1485,Resultados_Dic3!$E$3:$E$99980,Produccion_UO!$J1497,Resultados_Dic3!$A$3:$A$99980,Produccion_UO!$H1497)*$J$1485</f>
        <v>0</v>
      </c>
      <c r="AM1497" s="21">
        <f>+SUMIFS(Resultados_Dic3!AH$3:AH$99980,Resultados_Dic3!$F$3:$F$99980,Produccion_UO!$K1497,Resultados_Dic3!$D$3:$D$99980,Produccion_UO!$K$1485,Resultados_Dic3!$E$3:$E$99980,Produccion_UO!$J1497,Resultados_Dic3!$A$3:$A$99980,Produccion_UO!$H1497)*$J$1485</f>
        <v>0</v>
      </c>
      <c r="AN1497" s="21">
        <f>+SUMIFS(Resultados_Dic3!AI$3:AI$99980,Resultados_Dic3!$F$3:$F$99980,Produccion_UO!$K1497,Resultados_Dic3!$D$3:$D$99980,Produccion_UO!$K$1485,Resultados_Dic3!$E$3:$E$99980,Produccion_UO!$J1497,Resultados_Dic3!$A$3:$A$99980,Produccion_UO!$H1497)*$J$1485</f>
        <v>0</v>
      </c>
      <c r="AO1497" s="21">
        <f>+SUMIFS(Resultados_Dic3!AJ$3:AJ$99980,Resultados_Dic3!$F$3:$F$99980,Produccion_UO!$K1497,Resultados_Dic3!$D$3:$D$99980,Produccion_UO!$K$1485,Resultados_Dic3!$E$3:$E$99980,Produccion_UO!$J1497,Resultados_Dic3!$A$3:$A$99980,Produccion_UO!$H1497)*$J$1485</f>
        <v>0</v>
      </c>
      <c r="AP1497" s="21">
        <f>+SUMIFS(Resultados_Dic3!AK$3:AK$99980,Resultados_Dic3!$F$3:$F$99980,Produccion_UO!$K1497,Resultados_Dic3!$D$3:$D$99980,Produccion_UO!$K$1485,Resultados_Dic3!$E$3:$E$99980,Produccion_UO!$J1497,Resultados_Dic3!$A$3:$A$99980,Produccion_UO!$H1497)*$J$1485</f>
        <v>0</v>
      </c>
      <c r="AQ1497" s="21">
        <f>+SUMIFS(Resultados_Dic3!AL$3:AL$99980,Resultados_Dic3!$F$3:$F$99980,Produccion_UO!$K1497,Resultados_Dic3!$D$3:$D$99980,Produccion_UO!$K$1485,Resultados_Dic3!$E$3:$E$99980,Produccion_UO!$J1497,Resultados_Dic3!$A$3:$A$99980,Produccion_UO!$H1497)*$J$1485</f>
        <v>0</v>
      </c>
      <c r="AR1497" s="21">
        <f>+SUMIFS(Resultados_Dic3!AM$3:AM$99980,Resultados_Dic3!$F$3:$F$99980,Produccion_UO!$K1497,Resultados_Dic3!$D$3:$D$99980,Produccion_UO!$K$1485,Resultados_Dic3!$E$3:$E$99980,Produccion_UO!$J1497,Resultados_Dic3!$A$3:$A$99980,Produccion_UO!$H1497)*$J$1485</f>
        <v>0</v>
      </c>
    </row>
    <row r="1498" spans="8:45" x14ac:dyDescent="0.25">
      <c r="H1498" s="17" t="str">
        <f t="shared" si="1601"/>
        <v>DIC5</v>
      </c>
      <c r="I1498" s="24"/>
      <c r="J1498" s="24" t="s">
        <v>148</v>
      </c>
      <c r="K1498" s="315" t="s">
        <v>286</v>
      </c>
      <c r="L1498" s="230" t="s">
        <v>832</v>
      </c>
      <c r="M1498" s="21">
        <f>+SUMIFS(Resultados_Dic3!H$3:H$99980,Resultados_Dic3!$F$3:$F$99980,Produccion_UO!$K1498,Resultados_Dic3!$D$3:$D$99980,Produccion_UO!$K$1485,Resultados_Dic3!$E$3:$E$99980,Produccion_UO!$J1498,Resultados_Dic3!$A$3:$A$99980,Produccion_UO!$H1498)*$J$1485</f>
        <v>0</v>
      </c>
      <c r="N1498" s="21">
        <f>+SUMIFS(Resultados_Dic3!I$3:I$99980,Resultados_Dic3!$F$3:$F$99980,Produccion_UO!$K1498,Resultados_Dic3!$D$3:$D$99980,Produccion_UO!$K$1485,Resultados_Dic3!$E$3:$E$99980,Produccion_UO!$J1498,Resultados_Dic3!$A$3:$A$99980,Produccion_UO!$H1498)*$J$1485</f>
        <v>0</v>
      </c>
      <c r="O1498" s="21">
        <f>+SUMIFS(Resultados_Dic3!J$3:J$99980,Resultados_Dic3!$F$3:$F$99980,Produccion_UO!$K1498,Resultados_Dic3!$D$3:$D$99980,Produccion_UO!$K$1485,Resultados_Dic3!$E$3:$E$99980,Produccion_UO!$J1498,Resultados_Dic3!$A$3:$A$99980,Produccion_UO!$H1498)*$J$1485</f>
        <v>0</v>
      </c>
      <c r="P1498" s="21">
        <f>+SUMIFS(Resultados_Dic3!K$3:K$99980,Resultados_Dic3!$F$3:$F$99980,Produccion_UO!$K1498,Resultados_Dic3!$D$3:$D$99980,Produccion_UO!$K$1485,Resultados_Dic3!$E$3:$E$99980,Produccion_UO!$J1498,Resultados_Dic3!$A$3:$A$99980,Produccion_UO!$H1498)*$J$1485</f>
        <v>0</v>
      </c>
      <c r="Q1498" s="21">
        <f>+SUMIFS(Resultados_Dic3!L$3:L$99980,Resultados_Dic3!$F$3:$F$99980,Produccion_UO!$K1498,Resultados_Dic3!$D$3:$D$99980,Produccion_UO!$K$1485,Resultados_Dic3!$E$3:$E$99980,Produccion_UO!$J1498,Resultados_Dic3!$A$3:$A$99980,Produccion_UO!$H1498)*$J$1485</f>
        <v>0</v>
      </c>
      <c r="R1498" s="21">
        <f>+SUMIFS(Resultados_Dic3!M$3:M$99980,Resultados_Dic3!$F$3:$F$99980,Produccion_UO!$K1498,Resultados_Dic3!$D$3:$D$99980,Produccion_UO!$K$1485,Resultados_Dic3!$E$3:$E$99980,Produccion_UO!$J1498,Resultados_Dic3!$A$3:$A$99980,Produccion_UO!$H1498)*$J$1485</f>
        <v>0</v>
      </c>
      <c r="S1498" s="21">
        <f>+SUMIFS(Resultados_Dic3!N$3:N$99980,Resultados_Dic3!$F$3:$F$99980,Produccion_UO!$K1498,Resultados_Dic3!$D$3:$D$99980,Produccion_UO!$K$1485,Resultados_Dic3!$E$3:$E$99980,Produccion_UO!$J1498,Resultados_Dic3!$A$3:$A$99980,Produccion_UO!$H1498)*$J$1485</f>
        <v>0</v>
      </c>
      <c r="T1498" s="21">
        <f>+SUMIFS(Resultados_Dic3!O$3:O$99980,Resultados_Dic3!$F$3:$F$99980,Produccion_UO!$K1498,Resultados_Dic3!$D$3:$D$99980,Produccion_UO!$K$1485,Resultados_Dic3!$E$3:$E$99980,Produccion_UO!$J1498,Resultados_Dic3!$A$3:$A$99980,Produccion_UO!$H1498)*$J$1485</f>
        <v>0</v>
      </c>
      <c r="U1498" s="21">
        <f>+SUMIFS(Resultados_Dic3!P$3:P$99980,Resultados_Dic3!$F$3:$F$99980,Produccion_UO!$K1498,Resultados_Dic3!$D$3:$D$99980,Produccion_UO!$K$1485,Resultados_Dic3!$E$3:$E$99980,Produccion_UO!$J1498,Resultados_Dic3!$A$3:$A$99980,Produccion_UO!$H1498)*$J$1485</f>
        <v>0</v>
      </c>
      <c r="V1498" s="21">
        <f>+SUMIFS(Resultados_Dic3!Q$3:Q$99980,Resultados_Dic3!$F$3:$F$99980,Produccion_UO!$K1498,Resultados_Dic3!$D$3:$D$99980,Produccion_UO!$K$1485,Resultados_Dic3!$E$3:$E$99980,Produccion_UO!$J1498,Resultados_Dic3!$A$3:$A$99980,Produccion_UO!$H1498)*$J$1485</f>
        <v>0</v>
      </c>
      <c r="W1498" s="21">
        <f>+SUMIFS(Resultados_Dic3!R$3:R$99980,Resultados_Dic3!$F$3:$F$99980,Produccion_UO!$K1498,Resultados_Dic3!$D$3:$D$99980,Produccion_UO!$K$1485,Resultados_Dic3!$E$3:$E$99980,Produccion_UO!$J1498,Resultados_Dic3!$A$3:$A$99980,Produccion_UO!$H1498)*$J$1485</f>
        <v>0</v>
      </c>
      <c r="X1498" s="21">
        <f>+SUMIFS(Resultados_Dic3!S$3:S$99980,Resultados_Dic3!$F$3:$F$99980,Produccion_UO!$K1498,Resultados_Dic3!$D$3:$D$99980,Produccion_UO!$K$1485,Resultados_Dic3!$E$3:$E$99980,Produccion_UO!$J1498,Resultados_Dic3!$A$3:$A$99980,Produccion_UO!$H1498)*$J$1485</f>
        <v>0</v>
      </c>
      <c r="Y1498" s="21">
        <f>+SUMIFS(Resultados_Dic3!T$3:T$99980,Resultados_Dic3!$F$3:$F$99980,Produccion_UO!$K1498,Resultados_Dic3!$D$3:$D$99980,Produccion_UO!$K$1485,Resultados_Dic3!$E$3:$E$99980,Produccion_UO!$J1498,Resultados_Dic3!$A$3:$A$99980,Produccion_UO!$H1498)*$J$1485</f>
        <v>0</v>
      </c>
      <c r="Z1498" s="21">
        <f>+SUMIFS(Resultados_Dic3!U$3:U$99980,Resultados_Dic3!$F$3:$F$99980,Produccion_UO!$K1498,Resultados_Dic3!$D$3:$D$99980,Produccion_UO!$K$1485,Resultados_Dic3!$E$3:$E$99980,Produccion_UO!$J1498,Resultados_Dic3!$A$3:$A$99980,Produccion_UO!$H1498)*$J$1485</f>
        <v>0</v>
      </c>
      <c r="AA1498" s="21">
        <f>+SUMIFS(Resultados_Dic3!V$3:V$99980,Resultados_Dic3!$F$3:$F$99980,Produccion_UO!$K1498,Resultados_Dic3!$D$3:$D$99980,Produccion_UO!$K$1485,Resultados_Dic3!$E$3:$E$99980,Produccion_UO!$J1498,Resultados_Dic3!$A$3:$A$99980,Produccion_UO!$H1498)*$J$1485</f>
        <v>0</v>
      </c>
      <c r="AB1498" s="21">
        <f>+SUMIFS(Resultados_Dic3!W$3:W$99980,Resultados_Dic3!$F$3:$F$99980,Produccion_UO!$K1498,Resultados_Dic3!$D$3:$D$99980,Produccion_UO!$K$1485,Resultados_Dic3!$E$3:$E$99980,Produccion_UO!$J1498,Resultados_Dic3!$A$3:$A$99980,Produccion_UO!$H1498)*$J$1485</f>
        <v>0</v>
      </c>
      <c r="AC1498" s="21">
        <f>+SUMIFS(Resultados_Dic3!X$3:X$99980,Resultados_Dic3!$F$3:$F$99980,Produccion_UO!$K1498,Resultados_Dic3!$D$3:$D$99980,Produccion_UO!$K$1485,Resultados_Dic3!$E$3:$E$99980,Produccion_UO!$J1498,Resultados_Dic3!$A$3:$A$99980,Produccion_UO!$H1498)*$J$1485</f>
        <v>0</v>
      </c>
      <c r="AD1498" s="21">
        <f>+SUMIFS(Resultados_Dic3!Y$3:Y$99980,Resultados_Dic3!$F$3:$F$99980,Produccion_UO!$K1498,Resultados_Dic3!$D$3:$D$99980,Produccion_UO!$K$1485,Resultados_Dic3!$E$3:$E$99980,Produccion_UO!$J1498,Resultados_Dic3!$A$3:$A$99980,Produccion_UO!$H1498)*$J$1485</f>
        <v>0</v>
      </c>
      <c r="AE1498" s="21">
        <f>+SUMIFS(Resultados_Dic3!Z$3:Z$99980,Resultados_Dic3!$F$3:$F$99980,Produccion_UO!$K1498,Resultados_Dic3!$D$3:$D$99980,Produccion_UO!$K$1485,Resultados_Dic3!$E$3:$E$99980,Produccion_UO!$J1498,Resultados_Dic3!$A$3:$A$99980,Produccion_UO!$H1498)*$J$1485</f>
        <v>0</v>
      </c>
      <c r="AF1498" s="21">
        <f>+SUMIFS(Resultados_Dic3!AA$3:AA$99980,Resultados_Dic3!$F$3:$F$99980,Produccion_UO!$K1498,Resultados_Dic3!$D$3:$D$99980,Produccion_UO!$K$1485,Resultados_Dic3!$E$3:$E$99980,Produccion_UO!$J1498,Resultados_Dic3!$A$3:$A$99980,Produccion_UO!$H1498)*$J$1485</f>
        <v>0</v>
      </c>
      <c r="AG1498" s="21">
        <f>+SUMIFS(Resultados_Dic3!AB$3:AB$99980,Resultados_Dic3!$F$3:$F$99980,Produccion_UO!$K1498,Resultados_Dic3!$D$3:$D$99980,Produccion_UO!$K$1485,Resultados_Dic3!$E$3:$E$99980,Produccion_UO!$J1498,Resultados_Dic3!$A$3:$A$99980,Produccion_UO!$H1498)*$J$1485</f>
        <v>0</v>
      </c>
      <c r="AH1498" s="21">
        <f>+SUMIFS(Resultados_Dic3!AC$3:AC$99980,Resultados_Dic3!$F$3:$F$99980,Produccion_UO!$K1498,Resultados_Dic3!$D$3:$D$99980,Produccion_UO!$K$1485,Resultados_Dic3!$E$3:$E$99980,Produccion_UO!$J1498,Resultados_Dic3!$A$3:$A$99980,Produccion_UO!$H1498)*$J$1485</f>
        <v>0</v>
      </c>
      <c r="AI1498" s="21">
        <f>+SUMIFS(Resultados_Dic3!AD$3:AD$99980,Resultados_Dic3!$F$3:$F$99980,Produccion_UO!$K1498,Resultados_Dic3!$D$3:$D$99980,Produccion_UO!$K$1485,Resultados_Dic3!$E$3:$E$99980,Produccion_UO!$J1498,Resultados_Dic3!$A$3:$A$99980,Produccion_UO!$H1498)*$J$1485</f>
        <v>0</v>
      </c>
      <c r="AJ1498" s="21">
        <f>+SUMIFS(Resultados_Dic3!AE$3:AE$99980,Resultados_Dic3!$F$3:$F$99980,Produccion_UO!$K1498,Resultados_Dic3!$D$3:$D$99980,Produccion_UO!$K$1485,Resultados_Dic3!$E$3:$E$99980,Produccion_UO!$J1498,Resultados_Dic3!$A$3:$A$99980,Produccion_UO!$H1498)*$J$1485</f>
        <v>0</v>
      </c>
      <c r="AK1498" s="21">
        <f>+SUMIFS(Resultados_Dic3!AF$3:AF$99980,Resultados_Dic3!$F$3:$F$99980,Produccion_UO!$K1498,Resultados_Dic3!$D$3:$D$99980,Produccion_UO!$K$1485,Resultados_Dic3!$E$3:$E$99980,Produccion_UO!$J1498,Resultados_Dic3!$A$3:$A$99980,Produccion_UO!$H1498)*$J$1485</f>
        <v>0</v>
      </c>
      <c r="AL1498" s="21">
        <f>+SUMIFS(Resultados_Dic3!AG$3:AG$99980,Resultados_Dic3!$F$3:$F$99980,Produccion_UO!$K1498,Resultados_Dic3!$D$3:$D$99980,Produccion_UO!$K$1485,Resultados_Dic3!$E$3:$E$99980,Produccion_UO!$J1498,Resultados_Dic3!$A$3:$A$99980,Produccion_UO!$H1498)*$J$1485</f>
        <v>0</v>
      </c>
      <c r="AM1498" s="21">
        <f>+SUMIFS(Resultados_Dic3!AH$3:AH$99980,Resultados_Dic3!$F$3:$F$99980,Produccion_UO!$K1498,Resultados_Dic3!$D$3:$D$99980,Produccion_UO!$K$1485,Resultados_Dic3!$E$3:$E$99980,Produccion_UO!$J1498,Resultados_Dic3!$A$3:$A$99980,Produccion_UO!$H1498)*$J$1485</f>
        <v>0</v>
      </c>
      <c r="AN1498" s="21">
        <f>+SUMIFS(Resultados_Dic3!AI$3:AI$99980,Resultados_Dic3!$F$3:$F$99980,Produccion_UO!$K1498,Resultados_Dic3!$D$3:$D$99980,Produccion_UO!$K$1485,Resultados_Dic3!$E$3:$E$99980,Produccion_UO!$J1498,Resultados_Dic3!$A$3:$A$99980,Produccion_UO!$H1498)*$J$1485</f>
        <v>0</v>
      </c>
      <c r="AO1498" s="21">
        <f>+SUMIFS(Resultados_Dic3!AJ$3:AJ$99980,Resultados_Dic3!$F$3:$F$99980,Produccion_UO!$K1498,Resultados_Dic3!$D$3:$D$99980,Produccion_UO!$K$1485,Resultados_Dic3!$E$3:$E$99980,Produccion_UO!$J1498,Resultados_Dic3!$A$3:$A$99980,Produccion_UO!$H1498)*$J$1485</f>
        <v>0</v>
      </c>
      <c r="AP1498" s="21">
        <f>+SUMIFS(Resultados_Dic3!AK$3:AK$99980,Resultados_Dic3!$F$3:$F$99980,Produccion_UO!$K1498,Resultados_Dic3!$D$3:$D$99980,Produccion_UO!$K$1485,Resultados_Dic3!$E$3:$E$99980,Produccion_UO!$J1498,Resultados_Dic3!$A$3:$A$99980,Produccion_UO!$H1498)*$J$1485</f>
        <v>0</v>
      </c>
      <c r="AQ1498" s="21">
        <f>+SUMIFS(Resultados_Dic3!AL$3:AL$99980,Resultados_Dic3!$F$3:$F$99980,Produccion_UO!$K1498,Resultados_Dic3!$D$3:$D$99980,Produccion_UO!$K$1485,Resultados_Dic3!$E$3:$E$99980,Produccion_UO!$J1498,Resultados_Dic3!$A$3:$A$99980,Produccion_UO!$H1498)*$J$1485</f>
        <v>0</v>
      </c>
      <c r="AR1498" s="21">
        <f>+SUMIFS(Resultados_Dic3!AM$3:AM$99980,Resultados_Dic3!$F$3:$F$99980,Produccion_UO!$K1498,Resultados_Dic3!$D$3:$D$99980,Produccion_UO!$K$1485,Resultados_Dic3!$E$3:$E$99980,Produccion_UO!$J1498,Resultados_Dic3!$A$3:$A$99980,Produccion_UO!$H1498)*$J$1485</f>
        <v>0</v>
      </c>
    </row>
    <row r="1499" spans="8:45" x14ac:dyDescent="0.25">
      <c r="H1499" s="17" t="str">
        <f t="shared" si="1601"/>
        <v>DIC5</v>
      </c>
      <c r="I1499" s="24"/>
      <c r="J1499" s="24" t="s">
        <v>148</v>
      </c>
      <c r="K1499" s="315" t="s">
        <v>294</v>
      </c>
      <c r="L1499" s="230" t="s">
        <v>834</v>
      </c>
      <c r="M1499" s="21">
        <f>+SUMIFS(Resultados_Dic3!H$3:H$99980,Resultados_Dic3!$F$3:$F$99980,Produccion_UO!$K1499,Resultados_Dic3!$D$3:$D$99980,Produccion_UO!$K$1485,Resultados_Dic3!$E$3:$E$99980,Produccion_UO!$J1499,Resultados_Dic3!$A$3:$A$99980,Produccion_UO!$H1499)*$J$1485</f>
        <v>0</v>
      </c>
      <c r="N1499" s="21">
        <f>+SUMIFS(Resultados_Dic3!I$3:I$99980,Resultados_Dic3!$F$3:$F$99980,Produccion_UO!$K1499,Resultados_Dic3!$D$3:$D$99980,Produccion_UO!$K$1485,Resultados_Dic3!$E$3:$E$99980,Produccion_UO!$J1499,Resultados_Dic3!$A$3:$A$99980,Produccion_UO!$H1499)*$J$1485</f>
        <v>0</v>
      </c>
      <c r="O1499" s="21">
        <f>+SUMIFS(Resultados_Dic3!J$3:J$99980,Resultados_Dic3!$F$3:$F$99980,Produccion_UO!$K1499,Resultados_Dic3!$D$3:$D$99980,Produccion_UO!$K$1485,Resultados_Dic3!$E$3:$E$99980,Produccion_UO!$J1499,Resultados_Dic3!$A$3:$A$99980,Produccion_UO!$H1499)*$J$1485</f>
        <v>0</v>
      </c>
      <c r="P1499" s="21">
        <f>+SUMIFS(Resultados_Dic3!K$3:K$99980,Resultados_Dic3!$F$3:$F$99980,Produccion_UO!$K1499,Resultados_Dic3!$D$3:$D$99980,Produccion_UO!$K$1485,Resultados_Dic3!$E$3:$E$99980,Produccion_UO!$J1499,Resultados_Dic3!$A$3:$A$99980,Produccion_UO!$H1499)*$J$1485</f>
        <v>0</v>
      </c>
      <c r="Q1499" s="21">
        <f>+SUMIFS(Resultados_Dic3!L$3:L$99980,Resultados_Dic3!$F$3:$F$99980,Produccion_UO!$K1499,Resultados_Dic3!$D$3:$D$99980,Produccion_UO!$K$1485,Resultados_Dic3!$E$3:$E$99980,Produccion_UO!$J1499,Resultados_Dic3!$A$3:$A$99980,Produccion_UO!$H1499)*$J$1485</f>
        <v>0</v>
      </c>
      <c r="R1499" s="21">
        <f>+SUMIFS(Resultados_Dic3!M$3:M$99980,Resultados_Dic3!$F$3:$F$99980,Produccion_UO!$K1499,Resultados_Dic3!$D$3:$D$99980,Produccion_UO!$K$1485,Resultados_Dic3!$E$3:$E$99980,Produccion_UO!$J1499,Resultados_Dic3!$A$3:$A$99980,Produccion_UO!$H1499)*$J$1485</f>
        <v>0</v>
      </c>
      <c r="S1499" s="21">
        <f>+SUMIFS(Resultados_Dic3!N$3:N$99980,Resultados_Dic3!$F$3:$F$99980,Produccion_UO!$K1499,Resultados_Dic3!$D$3:$D$99980,Produccion_UO!$K$1485,Resultados_Dic3!$E$3:$E$99980,Produccion_UO!$J1499,Resultados_Dic3!$A$3:$A$99980,Produccion_UO!$H1499)*$J$1485</f>
        <v>0</v>
      </c>
      <c r="T1499" s="21">
        <f>+SUMIFS(Resultados_Dic3!O$3:O$99980,Resultados_Dic3!$F$3:$F$99980,Produccion_UO!$K1499,Resultados_Dic3!$D$3:$D$99980,Produccion_UO!$K$1485,Resultados_Dic3!$E$3:$E$99980,Produccion_UO!$J1499,Resultados_Dic3!$A$3:$A$99980,Produccion_UO!$H1499)*$J$1485</f>
        <v>0</v>
      </c>
      <c r="U1499" s="21">
        <f>+SUMIFS(Resultados_Dic3!P$3:P$99980,Resultados_Dic3!$F$3:$F$99980,Produccion_UO!$K1499,Resultados_Dic3!$D$3:$D$99980,Produccion_UO!$K$1485,Resultados_Dic3!$E$3:$E$99980,Produccion_UO!$J1499,Resultados_Dic3!$A$3:$A$99980,Produccion_UO!$H1499)*$J$1485</f>
        <v>0</v>
      </c>
      <c r="V1499" s="21">
        <f>+SUMIFS(Resultados_Dic3!Q$3:Q$99980,Resultados_Dic3!$F$3:$F$99980,Produccion_UO!$K1499,Resultados_Dic3!$D$3:$D$99980,Produccion_UO!$K$1485,Resultados_Dic3!$E$3:$E$99980,Produccion_UO!$J1499,Resultados_Dic3!$A$3:$A$99980,Produccion_UO!$H1499)*$J$1485</f>
        <v>0</v>
      </c>
      <c r="W1499" s="21">
        <f>+SUMIFS(Resultados_Dic3!R$3:R$99980,Resultados_Dic3!$F$3:$F$99980,Produccion_UO!$K1499,Resultados_Dic3!$D$3:$D$99980,Produccion_UO!$K$1485,Resultados_Dic3!$E$3:$E$99980,Produccion_UO!$J1499,Resultados_Dic3!$A$3:$A$99980,Produccion_UO!$H1499)*$J$1485</f>
        <v>0</v>
      </c>
      <c r="X1499" s="21">
        <f>+SUMIFS(Resultados_Dic3!S$3:S$99980,Resultados_Dic3!$F$3:$F$99980,Produccion_UO!$K1499,Resultados_Dic3!$D$3:$D$99980,Produccion_UO!$K$1485,Resultados_Dic3!$E$3:$E$99980,Produccion_UO!$J1499,Resultados_Dic3!$A$3:$A$99980,Produccion_UO!$H1499)*$J$1485</f>
        <v>0</v>
      </c>
      <c r="Y1499" s="21">
        <f>+SUMIFS(Resultados_Dic3!T$3:T$99980,Resultados_Dic3!$F$3:$F$99980,Produccion_UO!$K1499,Resultados_Dic3!$D$3:$D$99980,Produccion_UO!$K$1485,Resultados_Dic3!$E$3:$E$99980,Produccion_UO!$J1499,Resultados_Dic3!$A$3:$A$99980,Produccion_UO!$H1499)*$J$1485</f>
        <v>0</v>
      </c>
      <c r="Z1499" s="21">
        <f>+SUMIFS(Resultados_Dic3!U$3:U$99980,Resultados_Dic3!$F$3:$F$99980,Produccion_UO!$K1499,Resultados_Dic3!$D$3:$D$99980,Produccion_UO!$K$1485,Resultados_Dic3!$E$3:$E$99980,Produccion_UO!$J1499,Resultados_Dic3!$A$3:$A$99980,Produccion_UO!$H1499)*$J$1485</f>
        <v>0</v>
      </c>
      <c r="AA1499" s="21">
        <f>+SUMIFS(Resultados_Dic3!V$3:V$99980,Resultados_Dic3!$F$3:$F$99980,Produccion_UO!$K1499,Resultados_Dic3!$D$3:$D$99980,Produccion_UO!$K$1485,Resultados_Dic3!$E$3:$E$99980,Produccion_UO!$J1499,Resultados_Dic3!$A$3:$A$99980,Produccion_UO!$H1499)*$J$1485</f>
        <v>0</v>
      </c>
      <c r="AB1499" s="21">
        <f>+SUMIFS(Resultados_Dic3!W$3:W$99980,Resultados_Dic3!$F$3:$F$99980,Produccion_UO!$K1499,Resultados_Dic3!$D$3:$D$99980,Produccion_UO!$K$1485,Resultados_Dic3!$E$3:$E$99980,Produccion_UO!$J1499,Resultados_Dic3!$A$3:$A$99980,Produccion_UO!$H1499)*$J$1485</f>
        <v>0</v>
      </c>
      <c r="AC1499" s="21">
        <f>+SUMIFS(Resultados_Dic3!X$3:X$99980,Resultados_Dic3!$F$3:$F$99980,Produccion_UO!$K1499,Resultados_Dic3!$D$3:$D$99980,Produccion_UO!$K$1485,Resultados_Dic3!$E$3:$E$99980,Produccion_UO!$J1499,Resultados_Dic3!$A$3:$A$99980,Produccion_UO!$H1499)*$J$1485</f>
        <v>0</v>
      </c>
      <c r="AD1499" s="21">
        <f>+SUMIFS(Resultados_Dic3!Y$3:Y$99980,Resultados_Dic3!$F$3:$F$99980,Produccion_UO!$K1499,Resultados_Dic3!$D$3:$D$99980,Produccion_UO!$K$1485,Resultados_Dic3!$E$3:$E$99980,Produccion_UO!$J1499,Resultados_Dic3!$A$3:$A$99980,Produccion_UO!$H1499)*$J$1485</f>
        <v>0</v>
      </c>
      <c r="AE1499" s="21">
        <f>+SUMIFS(Resultados_Dic3!Z$3:Z$99980,Resultados_Dic3!$F$3:$F$99980,Produccion_UO!$K1499,Resultados_Dic3!$D$3:$D$99980,Produccion_UO!$K$1485,Resultados_Dic3!$E$3:$E$99980,Produccion_UO!$J1499,Resultados_Dic3!$A$3:$A$99980,Produccion_UO!$H1499)*$J$1485</f>
        <v>0</v>
      </c>
      <c r="AF1499" s="21">
        <f>+SUMIFS(Resultados_Dic3!AA$3:AA$99980,Resultados_Dic3!$F$3:$F$99980,Produccion_UO!$K1499,Resultados_Dic3!$D$3:$D$99980,Produccion_UO!$K$1485,Resultados_Dic3!$E$3:$E$99980,Produccion_UO!$J1499,Resultados_Dic3!$A$3:$A$99980,Produccion_UO!$H1499)*$J$1485</f>
        <v>0</v>
      </c>
      <c r="AG1499" s="21">
        <f>+SUMIFS(Resultados_Dic3!AB$3:AB$99980,Resultados_Dic3!$F$3:$F$99980,Produccion_UO!$K1499,Resultados_Dic3!$D$3:$D$99980,Produccion_UO!$K$1485,Resultados_Dic3!$E$3:$E$99980,Produccion_UO!$J1499,Resultados_Dic3!$A$3:$A$99980,Produccion_UO!$H1499)*$J$1485</f>
        <v>0</v>
      </c>
      <c r="AH1499" s="21">
        <f>+SUMIFS(Resultados_Dic3!AC$3:AC$99980,Resultados_Dic3!$F$3:$F$99980,Produccion_UO!$K1499,Resultados_Dic3!$D$3:$D$99980,Produccion_UO!$K$1485,Resultados_Dic3!$E$3:$E$99980,Produccion_UO!$J1499,Resultados_Dic3!$A$3:$A$99980,Produccion_UO!$H1499)*$J$1485</f>
        <v>0</v>
      </c>
      <c r="AI1499" s="21">
        <f>+SUMIFS(Resultados_Dic3!AD$3:AD$99980,Resultados_Dic3!$F$3:$F$99980,Produccion_UO!$K1499,Resultados_Dic3!$D$3:$D$99980,Produccion_UO!$K$1485,Resultados_Dic3!$E$3:$E$99980,Produccion_UO!$J1499,Resultados_Dic3!$A$3:$A$99980,Produccion_UO!$H1499)*$J$1485</f>
        <v>0</v>
      </c>
      <c r="AJ1499" s="21">
        <f>+SUMIFS(Resultados_Dic3!AE$3:AE$99980,Resultados_Dic3!$F$3:$F$99980,Produccion_UO!$K1499,Resultados_Dic3!$D$3:$D$99980,Produccion_UO!$K$1485,Resultados_Dic3!$E$3:$E$99980,Produccion_UO!$J1499,Resultados_Dic3!$A$3:$A$99980,Produccion_UO!$H1499)*$J$1485</f>
        <v>0</v>
      </c>
      <c r="AK1499" s="21">
        <f>+SUMIFS(Resultados_Dic3!AF$3:AF$99980,Resultados_Dic3!$F$3:$F$99980,Produccion_UO!$K1499,Resultados_Dic3!$D$3:$D$99980,Produccion_UO!$K$1485,Resultados_Dic3!$E$3:$E$99980,Produccion_UO!$J1499,Resultados_Dic3!$A$3:$A$99980,Produccion_UO!$H1499)*$J$1485</f>
        <v>0</v>
      </c>
      <c r="AL1499" s="21">
        <f>+SUMIFS(Resultados_Dic3!AG$3:AG$99980,Resultados_Dic3!$F$3:$F$99980,Produccion_UO!$K1499,Resultados_Dic3!$D$3:$D$99980,Produccion_UO!$K$1485,Resultados_Dic3!$E$3:$E$99980,Produccion_UO!$J1499,Resultados_Dic3!$A$3:$A$99980,Produccion_UO!$H1499)*$J$1485</f>
        <v>0</v>
      </c>
      <c r="AM1499" s="21">
        <f>+SUMIFS(Resultados_Dic3!AH$3:AH$99980,Resultados_Dic3!$F$3:$F$99980,Produccion_UO!$K1499,Resultados_Dic3!$D$3:$D$99980,Produccion_UO!$K$1485,Resultados_Dic3!$E$3:$E$99980,Produccion_UO!$J1499,Resultados_Dic3!$A$3:$A$99980,Produccion_UO!$H1499)*$J$1485</f>
        <v>0</v>
      </c>
      <c r="AN1499" s="21">
        <f>+SUMIFS(Resultados_Dic3!AI$3:AI$99980,Resultados_Dic3!$F$3:$F$99980,Produccion_UO!$K1499,Resultados_Dic3!$D$3:$D$99980,Produccion_UO!$K$1485,Resultados_Dic3!$E$3:$E$99980,Produccion_UO!$J1499,Resultados_Dic3!$A$3:$A$99980,Produccion_UO!$H1499)*$J$1485</f>
        <v>0</v>
      </c>
      <c r="AO1499" s="21">
        <f>+SUMIFS(Resultados_Dic3!AJ$3:AJ$99980,Resultados_Dic3!$F$3:$F$99980,Produccion_UO!$K1499,Resultados_Dic3!$D$3:$D$99980,Produccion_UO!$K$1485,Resultados_Dic3!$E$3:$E$99980,Produccion_UO!$J1499,Resultados_Dic3!$A$3:$A$99980,Produccion_UO!$H1499)*$J$1485</f>
        <v>0</v>
      </c>
      <c r="AP1499" s="21">
        <f>+SUMIFS(Resultados_Dic3!AK$3:AK$99980,Resultados_Dic3!$F$3:$F$99980,Produccion_UO!$K1499,Resultados_Dic3!$D$3:$D$99980,Produccion_UO!$K$1485,Resultados_Dic3!$E$3:$E$99980,Produccion_UO!$J1499,Resultados_Dic3!$A$3:$A$99980,Produccion_UO!$H1499)*$J$1485</f>
        <v>0</v>
      </c>
      <c r="AQ1499" s="21">
        <f>+SUMIFS(Resultados_Dic3!AL$3:AL$99980,Resultados_Dic3!$F$3:$F$99980,Produccion_UO!$K1499,Resultados_Dic3!$D$3:$D$99980,Produccion_UO!$K$1485,Resultados_Dic3!$E$3:$E$99980,Produccion_UO!$J1499,Resultados_Dic3!$A$3:$A$99980,Produccion_UO!$H1499)*$J$1485</f>
        <v>0</v>
      </c>
      <c r="AR1499" s="21">
        <f>+SUMIFS(Resultados_Dic3!AM$3:AM$99980,Resultados_Dic3!$F$3:$F$99980,Produccion_UO!$K1499,Resultados_Dic3!$D$3:$D$99980,Produccion_UO!$K$1485,Resultados_Dic3!$E$3:$E$99980,Produccion_UO!$J1499,Resultados_Dic3!$A$3:$A$99980,Produccion_UO!$H1499)*$J$1485</f>
        <v>0</v>
      </c>
    </row>
    <row r="1500" spans="8:45" x14ac:dyDescent="0.25">
      <c r="H1500" s="17" t="str">
        <f t="shared" si="1601"/>
        <v>DIC5</v>
      </c>
      <c r="I1500" s="24"/>
      <c r="J1500" s="24" t="s">
        <v>148</v>
      </c>
      <c r="K1500" s="315" t="s">
        <v>290</v>
      </c>
      <c r="L1500" s="230" t="s">
        <v>833</v>
      </c>
      <c r="M1500" s="21">
        <f>+SUMIFS(Resultados_Dic3!H$3:H$99980,Resultados_Dic3!$F$3:$F$99980,Produccion_UO!$K1500,Resultados_Dic3!$D$3:$D$99980,Produccion_UO!$K$1485,Resultados_Dic3!$E$3:$E$99980,Produccion_UO!$J1500,Resultados_Dic3!$A$3:$A$99980,Produccion_UO!$H1500)*$J$1485</f>
        <v>0</v>
      </c>
      <c r="N1500" s="21">
        <f>+SUMIFS(Resultados_Dic3!I$3:I$99980,Resultados_Dic3!$F$3:$F$99980,Produccion_UO!$K1500,Resultados_Dic3!$D$3:$D$99980,Produccion_UO!$K$1485,Resultados_Dic3!$E$3:$E$99980,Produccion_UO!$J1500,Resultados_Dic3!$A$3:$A$99980,Produccion_UO!$H1500)*$J$1485</f>
        <v>0</v>
      </c>
      <c r="O1500" s="21">
        <f>+SUMIFS(Resultados_Dic3!J$3:J$99980,Resultados_Dic3!$F$3:$F$99980,Produccion_UO!$K1500,Resultados_Dic3!$D$3:$D$99980,Produccion_UO!$K$1485,Resultados_Dic3!$E$3:$E$99980,Produccion_UO!$J1500,Resultados_Dic3!$A$3:$A$99980,Produccion_UO!$H1500)*$J$1485</f>
        <v>0</v>
      </c>
      <c r="P1500" s="21">
        <f>+SUMIFS(Resultados_Dic3!K$3:K$99980,Resultados_Dic3!$F$3:$F$99980,Produccion_UO!$K1500,Resultados_Dic3!$D$3:$D$99980,Produccion_UO!$K$1485,Resultados_Dic3!$E$3:$E$99980,Produccion_UO!$J1500,Resultados_Dic3!$A$3:$A$99980,Produccion_UO!$H1500)*$J$1485</f>
        <v>0</v>
      </c>
      <c r="Q1500" s="21">
        <f>+SUMIFS(Resultados_Dic3!L$3:L$99980,Resultados_Dic3!$F$3:$F$99980,Produccion_UO!$K1500,Resultados_Dic3!$D$3:$D$99980,Produccion_UO!$K$1485,Resultados_Dic3!$E$3:$E$99980,Produccion_UO!$J1500,Resultados_Dic3!$A$3:$A$99980,Produccion_UO!$H1500)*$J$1485</f>
        <v>0</v>
      </c>
      <c r="R1500" s="21">
        <f>+SUMIFS(Resultados_Dic3!M$3:M$99980,Resultados_Dic3!$F$3:$F$99980,Produccion_UO!$K1500,Resultados_Dic3!$D$3:$D$99980,Produccion_UO!$K$1485,Resultados_Dic3!$E$3:$E$99980,Produccion_UO!$J1500,Resultados_Dic3!$A$3:$A$99980,Produccion_UO!$H1500)*$J$1485</f>
        <v>0</v>
      </c>
      <c r="S1500" s="21">
        <f>+SUMIFS(Resultados_Dic3!N$3:N$99980,Resultados_Dic3!$F$3:$F$99980,Produccion_UO!$K1500,Resultados_Dic3!$D$3:$D$99980,Produccion_UO!$K$1485,Resultados_Dic3!$E$3:$E$99980,Produccion_UO!$J1500,Resultados_Dic3!$A$3:$A$99980,Produccion_UO!$H1500)*$J$1485</f>
        <v>0</v>
      </c>
      <c r="T1500" s="21">
        <f>+SUMIFS(Resultados_Dic3!O$3:O$99980,Resultados_Dic3!$F$3:$F$99980,Produccion_UO!$K1500,Resultados_Dic3!$D$3:$D$99980,Produccion_UO!$K$1485,Resultados_Dic3!$E$3:$E$99980,Produccion_UO!$J1500,Resultados_Dic3!$A$3:$A$99980,Produccion_UO!$H1500)*$J$1485</f>
        <v>0</v>
      </c>
      <c r="U1500" s="21">
        <f>+SUMIFS(Resultados_Dic3!P$3:P$99980,Resultados_Dic3!$F$3:$F$99980,Produccion_UO!$K1500,Resultados_Dic3!$D$3:$D$99980,Produccion_UO!$K$1485,Resultados_Dic3!$E$3:$E$99980,Produccion_UO!$J1500,Resultados_Dic3!$A$3:$A$99980,Produccion_UO!$H1500)*$J$1485</f>
        <v>0</v>
      </c>
      <c r="V1500" s="21">
        <f>+SUMIFS(Resultados_Dic3!Q$3:Q$99980,Resultados_Dic3!$F$3:$F$99980,Produccion_UO!$K1500,Resultados_Dic3!$D$3:$D$99980,Produccion_UO!$K$1485,Resultados_Dic3!$E$3:$E$99980,Produccion_UO!$J1500,Resultados_Dic3!$A$3:$A$99980,Produccion_UO!$H1500)*$J$1485</f>
        <v>0</v>
      </c>
      <c r="W1500" s="21">
        <f>+SUMIFS(Resultados_Dic3!R$3:R$99980,Resultados_Dic3!$F$3:$F$99980,Produccion_UO!$K1500,Resultados_Dic3!$D$3:$D$99980,Produccion_UO!$K$1485,Resultados_Dic3!$E$3:$E$99980,Produccion_UO!$J1500,Resultados_Dic3!$A$3:$A$99980,Produccion_UO!$H1500)*$J$1485</f>
        <v>0</v>
      </c>
      <c r="X1500" s="21">
        <f>+SUMIFS(Resultados_Dic3!S$3:S$99980,Resultados_Dic3!$F$3:$F$99980,Produccion_UO!$K1500,Resultados_Dic3!$D$3:$D$99980,Produccion_UO!$K$1485,Resultados_Dic3!$E$3:$E$99980,Produccion_UO!$J1500,Resultados_Dic3!$A$3:$A$99980,Produccion_UO!$H1500)*$J$1485</f>
        <v>0</v>
      </c>
      <c r="Y1500" s="21">
        <f>+SUMIFS(Resultados_Dic3!T$3:T$99980,Resultados_Dic3!$F$3:$F$99980,Produccion_UO!$K1500,Resultados_Dic3!$D$3:$D$99980,Produccion_UO!$K$1485,Resultados_Dic3!$E$3:$E$99980,Produccion_UO!$J1500,Resultados_Dic3!$A$3:$A$99980,Produccion_UO!$H1500)*$J$1485</f>
        <v>0</v>
      </c>
      <c r="Z1500" s="21">
        <f>+SUMIFS(Resultados_Dic3!U$3:U$99980,Resultados_Dic3!$F$3:$F$99980,Produccion_UO!$K1500,Resultados_Dic3!$D$3:$D$99980,Produccion_UO!$K$1485,Resultados_Dic3!$E$3:$E$99980,Produccion_UO!$J1500,Resultados_Dic3!$A$3:$A$99980,Produccion_UO!$H1500)*$J$1485</f>
        <v>0</v>
      </c>
      <c r="AA1500" s="21">
        <f>+SUMIFS(Resultados_Dic3!V$3:V$99980,Resultados_Dic3!$F$3:$F$99980,Produccion_UO!$K1500,Resultados_Dic3!$D$3:$D$99980,Produccion_UO!$K$1485,Resultados_Dic3!$E$3:$E$99980,Produccion_UO!$J1500,Resultados_Dic3!$A$3:$A$99980,Produccion_UO!$H1500)*$J$1485</f>
        <v>0</v>
      </c>
      <c r="AB1500" s="21">
        <f>+SUMIFS(Resultados_Dic3!W$3:W$99980,Resultados_Dic3!$F$3:$F$99980,Produccion_UO!$K1500,Resultados_Dic3!$D$3:$D$99980,Produccion_UO!$K$1485,Resultados_Dic3!$E$3:$E$99980,Produccion_UO!$J1500,Resultados_Dic3!$A$3:$A$99980,Produccion_UO!$H1500)*$J$1485</f>
        <v>0</v>
      </c>
      <c r="AC1500" s="21">
        <f>+SUMIFS(Resultados_Dic3!X$3:X$99980,Resultados_Dic3!$F$3:$F$99980,Produccion_UO!$K1500,Resultados_Dic3!$D$3:$D$99980,Produccion_UO!$K$1485,Resultados_Dic3!$E$3:$E$99980,Produccion_UO!$J1500,Resultados_Dic3!$A$3:$A$99980,Produccion_UO!$H1500)*$J$1485</f>
        <v>0</v>
      </c>
      <c r="AD1500" s="21">
        <f>+SUMIFS(Resultados_Dic3!Y$3:Y$99980,Resultados_Dic3!$F$3:$F$99980,Produccion_UO!$K1500,Resultados_Dic3!$D$3:$D$99980,Produccion_UO!$K$1485,Resultados_Dic3!$E$3:$E$99980,Produccion_UO!$J1500,Resultados_Dic3!$A$3:$A$99980,Produccion_UO!$H1500)*$J$1485</f>
        <v>0</v>
      </c>
      <c r="AE1500" s="21">
        <f>+SUMIFS(Resultados_Dic3!Z$3:Z$99980,Resultados_Dic3!$F$3:$F$99980,Produccion_UO!$K1500,Resultados_Dic3!$D$3:$D$99980,Produccion_UO!$K$1485,Resultados_Dic3!$E$3:$E$99980,Produccion_UO!$J1500,Resultados_Dic3!$A$3:$A$99980,Produccion_UO!$H1500)*$J$1485</f>
        <v>0</v>
      </c>
      <c r="AF1500" s="21">
        <f>+SUMIFS(Resultados_Dic3!AA$3:AA$99980,Resultados_Dic3!$F$3:$F$99980,Produccion_UO!$K1500,Resultados_Dic3!$D$3:$D$99980,Produccion_UO!$K$1485,Resultados_Dic3!$E$3:$E$99980,Produccion_UO!$J1500,Resultados_Dic3!$A$3:$A$99980,Produccion_UO!$H1500)*$J$1485</f>
        <v>0</v>
      </c>
      <c r="AG1500" s="21">
        <f>+SUMIFS(Resultados_Dic3!AB$3:AB$99980,Resultados_Dic3!$F$3:$F$99980,Produccion_UO!$K1500,Resultados_Dic3!$D$3:$D$99980,Produccion_UO!$K$1485,Resultados_Dic3!$E$3:$E$99980,Produccion_UO!$J1500,Resultados_Dic3!$A$3:$A$99980,Produccion_UO!$H1500)*$J$1485</f>
        <v>0</v>
      </c>
      <c r="AH1500" s="21">
        <f>+SUMIFS(Resultados_Dic3!AC$3:AC$99980,Resultados_Dic3!$F$3:$F$99980,Produccion_UO!$K1500,Resultados_Dic3!$D$3:$D$99980,Produccion_UO!$K$1485,Resultados_Dic3!$E$3:$E$99980,Produccion_UO!$J1500,Resultados_Dic3!$A$3:$A$99980,Produccion_UO!$H1500)*$J$1485</f>
        <v>0</v>
      </c>
      <c r="AI1500" s="21">
        <f>+SUMIFS(Resultados_Dic3!AD$3:AD$99980,Resultados_Dic3!$F$3:$F$99980,Produccion_UO!$K1500,Resultados_Dic3!$D$3:$D$99980,Produccion_UO!$K$1485,Resultados_Dic3!$E$3:$E$99980,Produccion_UO!$J1500,Resultados_Dic3!$A$3:$A$99980,Produccion_UO!$H1500)*$J$1485</f>
        <v>0</v>
      </c>
      <c r="AJ1500" s="21">
        <f>+SUMIFS(Resultados_Dic3!AE$3:AE$99980,Resultados_Dic3!$F$3:$F$99980,Produccion_UO!$K1500,Resultados_Dic3!$D$3:$D$99980,Produccion_UO!$K$1485,Resultados_Dic3!$E$3:$E$99980,Produccion_UO!$J1500,Resultados_Dic3!$A$3:$A$99980,Produccion_UO!$H1500)*$J$1485</f>
        <v>0</v>
      </c>
      <c r="AK1500" s="21">
        <f>+SUMIFS(Resultados_Dic3!AF$3:AF$99980,Resultados_Dic3!$F$3:$F$99980,Produccion_UO!$K1500,Resultados_Dic3!$D$3:$D$99980,Produccion_UO!$K$1485,Resultados_Dic3!$E$3:$E$99980,Produccion_UO!$J1500,Resultados_Dic3!$A$3:$A$99980,Produccion_UO!$H1500)*$J$1485</f>
        <v>0</v>
      </c>
      <c r="AL1500" s="21">
        <f>+SUMIFS(Resultados_Dic3!AG$3:AG$99980,Resultados_Dic3!$F$3:$F$99980,Produccion_UO!$K1500,Resultados_Dic3!$D$3:$D$99980,Produccion_UO!$K$1485,Resultados_Dic3!$E$3:$E$99980,Produccion_UO!$J1500,Resultados_Dic3!$A$3:$A$99980,Produccion_UO!$H1500)*$J$1485</f>
        <v>0</v>
      </c>
      <c r="AM1500" s="21">
        <f>+SUMIFS(Resultados_Dic3!AH$3:AH$99980,Resultados_Dic3!$F$3:$F$99980,Produccion_UO!$K1500,Resultados_Dic3!$D$3:$D$99980,Produccion_UO!$K$1485,Resultados_Dic3!$E$3:$E$99980,Produccion_UO!$J1500,Resultados_Dic3!$A$3:$A$99980,Produccion_UO!$H1500)*$J$1485</f>
        <v>0</v>
      </c>
      <c r="AN1500" s="21">
        <f>+SUMIFS(Resultados_Dic3!AI$3:AI$99980,Resultados_Dic3!$F$3:$F$99980,Produccion_UO!$K1500,Resultados_Dic3!$D$3:$D$99980,Produccion_UO!$K$1485,Resultados_Dic3!$E$3:$E$99980,Produccion_UO!$J1500,Resultados_Dic3!$A$3:$A$99980,Produccion_UO!$H1500)*$J$1485</f>
        <v>0</v>
      </c>
      <c r="AO1500" s="21">
        <f>+SUMIFS(Resultados_Dic3!AJ$3:AJ$99980,Resultados_Dic3!$F$3:$F$99980,Produccion_UO!$K1500,Resultados_Dic3!$D$3:$D$99980,Produccion_UO!$K$1485,Resultados_Dic3!$E$3:$E$99980,Produccion_UO!$J1500,Resultados_Dic3!$A$3:$A$99980,Produccion_UO!$H1500)*$J$1485</f>
        <v>0</v>
      </c>
      <c r="AP1500" s="21">
        <f>+SUMIFS(Resultados_Dic3!AK$3:AK$99980,Resultados_Dic3!$F$3:$F$99980,Produccion_UO!$K1500,Resultados_Dic3!$D$3:$D$99980,Produccion_UO!$K$1485,Resultados_Dic3!$E$3:$E$99980,Produccion_UO!$J1500,Resultados_Dic3!$A$3:$A$99980,Produccion_UO!$H1500)*$J$1485</f>
        <v>0</v>
      </c>
      <c r="AQ1500" s="21">
        <f>+SUMIFS(Resultados_Dic3!AL$3:AL$99980,Resultados_Dic3!$F$3:$F$99980,Produccion_UO!$K1500,Resultados_Dic3!$D$3:$D$99980,Produccion_UO!$K$1485,Resultados_Dic3!$E$3:$E$99980,Produccion_UO!$J1500,Resultados_Dic3!$A$3:$A$99980,Produccion_UO!$H1500)*$J$1485</f>
        <v>0</v>
      </c>
      <c r="AR1500" s="21">
        <f>+SUMIFS(Resultados_Dic3!AM$3:AM$99980,Resultados_Dic3!$F$3:$F$99980,Produccion_UO!$K1500,Resultados_Dic3!$D$3:$D$99980,Produccion_UO!$K$1485,Resultados_Dic3!$E$3:$E$99980,Produccion_UO!$J1500,Resultados_Dic3!$A$3:$A$99980,Produccion_UO!$H1500)*$J$1485</f>
        <v>0</v>
      </c>
    </row>
    <row r="1502" spans="8:45" x14ac:dyDescent="0.25">
      <c r="L1502" s="322" t="s">
        <v>837</v>
      </c>
      <c r="M1502" s="68">
        <f>+M1488</f>
        <v>5.1631789443809799</v>
      </c>
      <c r="N1502" s="68">
        <f t="shared" ref="N1502:AR1502" si="1604">+N1488</f>
        <v>4.1722718464012196</v>
      </c>
      <c r="O1502" s="68">
        <f t="shared" si="1604"/>
        <v>3.2666606249510002</v>
      </c>
      <c r="P1502" s="68">
        <f t="shared" si="1604"/>
        <v>3.8148472808078902</v>
      </c>
      <c r="Q1502" s="68">
        <f t="shared" si="1604"/>
        <v>3.6361349980112299</v>
      </c>
      <c r="R1502" s="68">
        <f t="shared" si="1604"/>
        <v>0</v>
      </c>
      <c r="S1502" s="68">
        <f t="shared" si="1604"/>
        <v>0</v>
      </c>
      <c r="T1502" s="68">
        <f t="shared" si="1604"/>
        <v>0</v>
      </c>
      <c r="U1502" s="68">
        <f t="shared" si="1604"/>
        <v>0</v>
      </c>
      <c r="V1502" s="68">
        <f t="shared" si="1604"/>
        <v>0</v>
      </c>
      <c r="W1502" s="68">
        <f t="shared" si="1604"/>
        <v>0</v>
      </c>
      <c r="X1502" s="68">
        <f t="shared" si="1604"/>
        <v>0</v>
      </c>
      <c r="Y1502" s="68">
        <f t="shared" si="1604"/>
        <v>0</v>
      </c>
      <c r="Z1502" s="68">
        <f t="shared" si="1604"/>
        <v>0</v>
      </c>
      <c r="AA1502" s="68">
        <f t="shared" si="1604"/>
        <v>0</v>
      </c>
      <c r="AB1502" s="68">
        <f t="shared" si="1604"/>
        <v>0</v>
      </c>
      <c r="AC1502" s="68">
        <f t="shared" si="1604"/>
        <v>0</v>
      </c>
      <c r="AD1502" s="68">
        <f t="shared" si="1604"/>
        <v>0</v>
      </c>
      <c r="AE1502" s="68">
        <f t="shared" si="1604"/>
        <v>0</v>
      </c>
      <c r="AF1502" s="68">
        <f t="shared" si="1604"/>
        <v>0</v>
      </c>
      <c r="AG1502" s="68">
        <f t="shared" si="1604"/>
        <v>0</v>
      </c>
      <c r="AH1502" s="68">
        <f t="shared" si="1604"/>
        <v>0</v>
      </c>
      <c r="AI1502" s="68">
        <f t="shared" si="1604"/>
        <v>0</v>
      </c>
      <c r="AJ1502" s="68">
        <f t="shared" si="1604"/>
        <v>0</v>
      </c>
      <c r="AK1502" s="68">
        <f t="shared" si="1604"/>
        <v>0</v>
      </c>
      <c r="AL1502" s="68">
        <f t="shared" si="1604"/>
        <v>0</v>
      </c>
      <c r="AM1502" s="68">
        <f t="shared" si="1604"/>
        <v>0</v>
      </c>
      <c r="AN1502" s="68">
        <f t="shared" si="1604"/>
        <v>0</v>
      </c>
      <c r="AO1502" s="68">
        <f t="shared" si="1604"/>
        <v>0</v>
      </c>
      <c r="AP1502" s="68">
        <f t="shared" si="1604"/>
        <v>0</v>
      </c>
      <c r="AQ1502" s="68">
        <f t="shared" si="1604"/>
        <v>0</v>
      </c>
      <c r="AR1502" s="68">
        <f t="shared" si="1604"/>
        <v>0</v>
      </c>
      <c r="AS1502" s="52"/>
    </row>
    <row r="1503" spans="8:45" x14ac:dyDescent="0.25">
      <c r="L1503" s="322" t="s">
        <v>838</v>
      </c>
      <c r="M1503" s="68">
        <f>+M1489</f>
        <v>27.434292776393399</v>
      </c>
      <c r="N1503" s="68">
        <f t="shared" ref="N1503:AR1503" si="1605">+N1489</f>
        <v>22.169157530641801</v>
      </c>
      <c r="O1503" s="68">
        <f t="shared" si="1605"/>
        <v>17.3572376536655</v>
      </c>
      <c r="P1503" s="68">
        <f t="shared" si="1605"/>
        <v>20.2699999992853</v>
      </c>
      <c r="Q1503" s="68">
        <f t="shared" si="1605"/>
        <v>19.320421233607</v>
      </c>
      <c r="R1503" s="68">
        <f t="shared" si="1605"/>
        <v>0</v>
      </c>
      <c r="S1503" s="68">
        <f t="shared" si="1605"/>
        <v>0</v>
      </c>
      <c r="T1503" s="68">
        <f t="shared" si="1605"/>
        <v>0</v>
      </c>
      <c r="U1503" s="68">
        <f t="shared" si="1605"/>
        <v>0</v>
      </c>
      <c r="V1503" s="68">
        <f t="shared" si="1605"/>
        <v>0</v>
      </c>
      <c r="W1503" s="68">
        <f t="shared" si="1605"/>
        <v>0</v>
      </c>
      <c r="X1503" s="68">
        <f t="shared" si="1605"/>
        <v>0</v>
      </c>
      <c r="Y1503" s="68">
        <f t="shared" si="1605"/>
        <v>0</v>
      </c>
      <c r="Z1503" s="68">
        <f t="shared" si="1605"/>
        <v>0</v>
      </c>
      <c r="AA1503" s="68">
        <f t="shared" si="1605"/>
        <v>0</v>
      </c>
      <c r="AB1503" s="68">
        <f t="shared" si="1605"/>
        <v>0</v>
      </c>
      <c r="AC1503" s="68">
        <f t="shared" si="1605"/>
        <v>0</v>
      </c>
      <c r="AD1503" s="68">
        <f t="shared" si="1605"/>
        <v>0</v>
      </c>
      <c r="AE1503" s="68">
        <f t="shared" si="1605"/>
        <v>0</v>
      </c>
      <c r="AF1503" s="68">
        <f t="shared" si="1605"/>
        <v>0</v>
      </c>
      <c r="AG1503" s="68">
        <f t="shared" si="1605"/>
        <v>0</v>
      </c>
      <c r="AH1503" s="68">
        <f t="shared" si="1605"/>
        <v>0</v>
      </c>
      <c r="AI1503" s="68">
        <f t="shared" si="1605"/>
        <v>0</v>
      </c>
      <c r="AJ1503" s="68">
        <f t="shared" si="1605"/>
        <v>0</v>
      </c>
      <c r="AK1503" s="68">
        <f t="shared" si="1605"/>
        <v>0</v>
      </c>
      <c r="AL1503" s="68">
        <f t="shared" si="1605"/>
        <v>0</v>
      </c>
      <c r="AM1503" s="68">
        <f t="shared" si="1605"/>
        <v>0</v>
      </c>
      <c r="AN1503" s="68">
        <f t="shared" si="1605"/>
        <v>0</v>
      </c>
      <c r="AO1503" s="68">
        <f t="shared" si="1605"/>
        <v>0</v>
      </c>
      <c r="AP1503" s="68">
        <f t="shared" si="1605"/>
        <v>0</v>
      </c>
      <c r="AQ1503" s="68">
        <f t="shared" si="1605"/>
        <v>0</v>
      </c>
      <c r="AR1503" s="68">
        <f t="shared" si="1605"/>
        <v>0</v>
      </c>
      <c r="AS1503" s="52"/>
    </row>
    <row r="1504" spans="8:45" x14ac:dyDescent="0.25">
      <c r="L1504" s="322" t="s">
        <v>839</v>
      </c>
      <c r="M1504" s="68">
        <f t="shared" ref="M1504:AR1504" si="1606">+M1490+M1494</f>
        <v>231.81140457363398</v>
      </c>
      <c r="N1504" s="68">
        <f t="shared" si="1606"/>
        <v>187.3226179832225</v>
      </c>
      <c r="O1504" s="68">
        <f t="shared" si="1606"/>
        <v>146.6633629964312</v>
      </c>
      <c r="P1504" s="68">
        <f t="shared" si="1606"/>
        <v>171.275316219746</v>
      </c>
      <c r="Q1504" s="68">
        <f t="shared" si="1606"/>
        <v>163.2516653380078</v>
      </c>
      <c r="R1504" s="68">
        <f t="shared" si="1606"/>
        <v>0</v>
      </c>
      <c r="S1504" s="68">
        <f t="shared" si="1606"/>
        <v>0</v>
      </c>
      <c r="T1504" s="68">
        <f t="shared" si="1606"/>
        <v>0</v>
      </c>
      <c r="U1504" s="68">
        <f t="shared" si="1606"/>
        <v>0</v>
      </c>
      <c r="V1504" s="68">
        <f t="shared" si="1606"/>
        <v>0</v>
      </c>
      <c r="W1504" s="68">
        <f t="shared" si="1606"/>
        <v>0</v>
      </c>
      <c r="X1504" s="68">
        <f t="shared" si="1606"/>
        <v>0</v>
      </c>
      <c r="Y1504" s="68">
        <f t="shared" si="1606"/>
        <v>0</v>
      </c>
      <c r="Z1504" s="68">
        <f t="shared" si="1606"/>
        <v>0</v>
      </c>
      <c r="AA1504" s="68">
        <f t="shared" si="1606"/>
        <v>0</v>
      </c>
      <c r="AB1504" s="68">
        <f t="shared" si="1606"/>
        <v>0</v>
      </c>
      <c r="AC1504" s="68">
        <f t="shared" si="1606"/>
        <v>0</v>
      </c>
      <c r="AD1504" s="68">
        <f t="shared" si="1606"/>
        <v>0</v>
      </c>
      <c r="AE1504" s="68">
        <f t="shared" si="1606"/>
        <v>0</v>
      </c>
      <c r="AF1504" s="68">
        <f t="shared" si="1606"/>
        <v>0</v>
      </c>
      <c r="AG1504" s="68">
        <f t="shared" si="1606"/>
        <v>0</v>
      </c>
      <c r="AH1504" s="68">
        <f t="shared" si="1606"/>
        <v>0</v>
      </c>
      <c r="AI1504" s="68">
        <f t="shared" si="1606"/>
        <v>0</v>
      </c>
      <c r="AJ1504" s="68">
        <f t="shared" si="1606"/>
        <v>0</v>
      </c>
      <c r="AK1504" s="68">
        <f t="shared" si="1606"/>
        <v>0</v>
      </c>
      <c r="AL1504" s="68">
        <f t="shared" si="1606"/>
        <v>0</v>
      </c>
      <c r="AM1504" s="68">
        <f t="shared" si="1606"/>
        <v>0</v>
      </c>
      <c r="AN1504" s="68">
        <f t="shared" si="1606"/>
        <v>0</v>
      </c>
      <c r="AO1504" s="68">
        <f t="shared" si="1606"/>
        <v>0</v>
      </c>
      <c r="AP1504" s="68">
        <f t="shared" si="1606"/>
        <v>0</v>
      </c>
      <c r="AQ1504" s="68">
        <f t="shared" si="1606"/>
        <v>0</v>
      </c>
      <c r="AR1504" s="68">
        <f t="shared" si="1606"/>
        <v>0</v>
      </c>
      <c r="AS1504" s="52"/>
    </row>
    <row r="1505" spans="8:44" x14ac:dyDescent="0.25">
      <c r="L1505" s="230" t="s">
        <v>840</v>
      </c>
      <c r="M1505" s="21">
        <f>+SUM(M1502:M1504)</f>
        <v>264.40887629440834</v>
      </c>
      <c r="N1505" s="21">
        <f t="shared" ref="N1505:AR1505" si="1607">+SUM(N1502:N1504)</f>
        <v>213.66404736026553</v>
      </c>
      <c r="O1505" s="21">
        <f t="shared" si="1607"/>
        <v>167.28726127504771</v>
      </c>
      <c r="P1505" s="21">
        <f t="shared" si="1607"/>
        <v>195.36016349983919</v>
      </c>
      <c r="Q1505" s="21">
        <f t="shared" si="1607"/>
        <v>186.20822156962603</v>
      </c>
      <c r="R1505" s="21">
        <f t="shared" si="1607"/>
        <v>0</v>
      </c>
      <c r="S1505" s="21">
        <f t="shared" si="1607"/>
        <v>0</v>
      </c>
      <c r="T1505" s="21">
        <f t="shared" si="1607"/>
        <v>0</v>
      </c>
      <c r="U1505" s="21">
        <f t="shared" si="1607"/>
        <v>0</v>
      </c>
      <c r="V1505" s="21">
        <f t="shared" si="1607"/>
        <v>0</v>
      </c>
      <c r="W1505" s="21">
        <f t="shared" si="1607"/>
        <v>0</v>
      </c>
      <c r="X1505" s="21">
        <f t="shared" si="1607"/>
        <v>0</v>
      </c>
      <c r="Y1505" s="21">
        <f t="shared" si="1607"/>
        <v>0</v>
      </c>
      <c r="Z1505" s="21">
        <f t="shared" si="1607"/>
        <v>0</v>
      </c>
      <c r="AA1505" s="21">
        <f t="shared" si="1607"/>
        <v>0</v>
      </c>
      <c r="AB1505" s="21">
        <f t="shared" si="1607"/>
        <v>0</v>
      </c>
      <c r="AC1505" s="21">
        <f t="shared" si="1607"/>
        <v>0</v>
      </c>
      <c r="AD1505" s="21">
        <f t="shared" si="1607"/>
        <v>0</v>
      </c>
      <c r="AE1505" s="21">
        <f t="shared" si="1607"/>
        <v>0</v>
      </c>
      <c r="AF1505" s="21">
        <f t="shared" si="1607"/>
        <v>0</v>
      </c>
      <c r="AG1505" s="21">
        <f t="shared" si="1607"/>
        <v>0</v>
      </c>
      <c r="AH1505" s="21">
        <f t="shared" si="1607"/>
        <v>0</v>
      </c>
      <c r="AI1505" s="21">
        <f t="shared" si="1607"/>
        <v>0</v>
      </c>
      <c r="AJ1505" s="21">
        <f t="shared" si="1607"/>
        <v>0</v>
      </c>
      <c r="AK1505" s="21">
        <f t="shared" si="1607"/>
        <v>0</v>
      </c>
      <c r="AL1505" s="21">
        <f t="shared" si="1607"/>
        <v>0</v>
      </c>
      <c r="AM1505" s="21">
        <f t="shared" si="1607"/>
        <v>0</v>
      </c>
      <c r="AN1505" s="21">
        <f t="shared" si="1607"/>
        <v>0</v>
      </c>
      <c r="AO1505" s="21">
        <f t="shared" si="1607"/>
        <v>0</v>
      </c>
      <c r="AP1505" s="21">
        <f t="shared" si="1607"/>
        <v>0</v>
      </c>
      <c r="AQ1505" s="21">
        <f t="shared" si="1607"/>
        <v>0</v>
      </c>
      <c r="AR1505" s="21">
        <f t="shared" si="1607"/>
        <v>0</v>
      </c>
    </row>
    <row r="1506" spans="8:44" x14ac:dyDescent="0.25">
      <c r="L1506" s="230" t="s">
        <v>841</v>
      </c>
      <c r="M1506" s="21">
        <f t="shared" ref="M1506:AR1506" si="1608">+M1498+M1499+M1500</f>
        <v>0</v>
      </c>
      <c r="N1506" s="21">
        <f t="shared" si="1608"/>
        <v>0</v>
      </c>
      <c r="O1506" s="21">
        <f t="shared" si="1608"/>
        <v>0</v>
      </c>
      <c r="P1506" s="21">
        <f t="shared" si="1608"/>
        <v>0</v>
      </c>
      <c r="Q1506" s="21">
        <f t="shared" si="1608"/>
        <v>0</v>
      </c>
      <c r="R1506" s="21">
        <f t="shared" si="1608"/>
        <v>0</v>
      </c>
      <c r="S1506" s="21">
        <f t="shared" si="1608"/>
        <v>0</v>
      </c>
      <c r="T1506" s="21">
        <f t="shared" si="1608"/>
        <v>0</v>
      </c>
      <c r="U1506" s="21">
        <f t="shared" si="1608"/>
        <v>0</v>
      </c>
      <c r="V1506" s="21">
        <f t="shared" si="1608"/>
        <v>0</v>
      </c>
      <c r="W1506" s="21">
        <f t="shared" si="1608"/>
        <v>0</v>
      </c>
      <c r="X1506" s="21">
        <f t="shared" si="1608"/>
        <v>0</v>
      </c>
      <c r="Y1506" s="21">
        <f t="shared" si="1608"/>
        <v>0</v>
      </c>
      <c r="Z1506" s="21">
        <f t="shared" si="1608"/>
        <v>0</v>
      </c>
      <c r="AA1506" s="21">
        <f t="shared" si="1608"/>
        <v>0</v>
      </c>
      <c r="AB1506" s="21">
        <f t="shared" si="1608"/>
        <v>0</v>
      </c>
      <c r="AC1506" s="21">
        <f t="shared" si="1608"/>
        <v>0</v>
      </c>
      <c r="AD1506" s="21">
        <f t="shared" si="1608"/>
        <v>0</v>
      </c>
      <c r="AE1506" s="21">
        <f t="shared" si="1608"/>
        <v>0</v>
      </c>
      <c r="AF1506" s="21">
        <f t="shared" si="1608"/>
        <v>0</v>
      </c>
      <c r="AG1506" s="21">
        <f t="shared" si="1608"/>
        <v>0</v>
      </c>
      <c r="AH1506" s="21">
        <f t="shared" si="1608"/>
        <v>0</v>
      </c>
      <c r="AI1506" s="21">
        <f t="shared" si="1608"/>
        <v>0</v>
      </c>
      <c r="AJ1506" s="21">
        <f t="shared" si="1608"/>
        <v>0</v>
      </c>
      <c r="AK1506" s="21">
        <f t="shared" si="1608"/>
        <v>0</v>
      </c>
      <c r="AL1506" s="21">
        <f t="shared" si="1608"/>
        <v>0</v>
      </c>
      <c r="AM1506" s="21">
        <f t="shared" si="1608"/>
        <v>0</v>
      </c>
      <c r="AN1506" s="21">
        <f t="shared" si="1608"/>
        <v>0</v>
      </c>
      <c r="AO1506" s="21">
        <f t="shared" si="1608"/>
        <v>0</v>
      </c>
      <c r="AP1506" s="21">
        <f t="shared" si="1608"/>
        <v>0</v>
      </c>
      <c r="AQ1506" s="21">
        <f t="shared" si="1608"/>
        <v>0</v>
      </c>
      <c r="AR1506" s="21">
        <f t="shared" si="1608"/>
        <v>0</v>
      </c>
    </row>
    <row r="1507" spans="8:44" x14ac:dyDescent="0.25">
      <c r="L1507" s="323" t="s">
        <v>782</v>
      </c>
      <c r="M1507" s="268">
        <f>+M1505+M1506</f>
        <v>264.40887629440834</v>
      </c>
      <c r="N1507" s="268">
        <f t="shared" ref="N1507:AR1507" si="1609">+N1505+N1506</f>
        <v>213.66404736026553</v>
      </c>
      <c r="O1507" s="268">
        <f t="shared" si="1609"/>
        <v>167.28726127504771</v>
      </c>
      <c r="P1507" s="268">
        <f t="shared" si="1609"/>
        <v>195.36016349983919</v>
      </c>
      <c r="Q1507" s="268">
        <f t="shared" si="1609"/>
        <v>186.20822156962603</v>
      </c>
      <c r="R1507" s="268">
        <f t="shared" si="1609"/>
        <v>0</v>
      </c>
      <c r="S1507" s="268">
        <f t="shared" si="1609"/>
        <v>0</v>
      </c>
      <c r="T1507" s="268">
        <f t="shared" si="1609"/>
        <v>0</v>
      </c>
      <c r="U1507" s="268">
        <f t="shared" si="1609"/>
        <v>0</v>
      </c>
      <c r="V1507" s="268">
        <f t="shared" si="1609"/>
        <v>0</v>
      </c>
      <c r="W1507" s="268">
        <f t="shared" si="1609"/>
        <v>0</v>
      </c>
      <c r="X1507" s="268">
        <f t="shared" si="1609"/>
        <v>0</v>
      </c>
      <c r="Y1507" s="268">
        <f t="shared" si="1609"/>
        <v>0</v>
      </c>
      <c r="Z1507" s="268">
        <f t="shared" si="1609"/>
        <v>0</v>
      </c>
      <c r="AA1507" s="268">
        <f t="shared" si="1609"/>
        <v>0</v>
      </c>
      <c r="AB1507" s="268">
        <f t="shared" si="1609"/>
        <v>0</v>
      </c>
      <c r="AC1507" s="268">
        <f t="shared" si="1609"/>
        <v>0</v>
      </c>
      <c r="AD1507" s="268">
        <f t="shared" si="1609"/>
        <v>0</v>
      </c>
      <c r="AE1507" s="268">
        <f t="shared" si="1609"/>
        <v>0</v>
      </c>
      <c r="AF1507" s="268">
        <f t="shared" si="1609"/>
        <v>0</v>
      </c>
      <c r="AG1507" s="268">
        <f t="shared" si="1609"/>
        <v>0</v>
      </c>
      <c r="AH1507" s="268">
        <f t="shared" si="1609"/>
        <v>0</v>
      </c>
      <c r="AI1507" s="268">
        <f t="shared" si="1609"/>
        <v>0</v>
      </c>
      <c r="AJ1507" s="268">
        <f t="shared" si="1609"/>
        <v>0</v>
      </c>
      <c r="AK1507" s="268">
        <f t="shared" si="1609"/>
        <v>0</v>
      </c>
      <c r="AL1507" s="268">
        <f t="shared" si="1609"/>
        <v>0</v>
      </c>
      <c r="AM1507" s="268">
        <f t="shared" si="1609"/>
        <v>0</v>
      </c>
      <c r="AN1507" s="268">
        <f t="shared" si="1609"/>
        <v>0</v>
      </c>
      <c r="AO1507" s="268">
        <f t="shared" si="1609"/>
        <v>0</v>
      </c>
      <c r="AP1507" s="268">
        <f t="shared" si="1609"/>
        <v>0</v>
      </c>
      <c r="AQ1507" s="268">
        <f t="shared" si="1609"/>
        <v>0</v>
      </c>
      <c r="AR1507" s="268">
        <f t="shared" si="1609"/>
        <v>0</v>
      </c>
    </row>
    <row r="1509" spans="8:44" ht="15.75" thickBot="1" x14ac:dyDescent="0.3"/>
    <row r="1510" spans="8:44" x14ac:dyDescent="0.25">
      <c r="H1510" s="325"/>
      <c r="I1510" s="326"/>
      <c r="J1510" s="327"/>
      <c r="K1510" s="327"/>
      <c r="L1510" s="328"/>
      <c r="M1510" s="327"/>
      <c r="N1510" s="327"/>
      <c r="O1510" s="327"/>
      <c r="P1510" s="327"/>
      <c r="Q1510" s="327"/>
      <c r="R1510" s="327"/>
      <c r="S1510" s="327"/>
      <c r="T1510" s="327"/>
      <c r="U1510" s="327"/>
      <c r="V1510" s="327"/>
      <c r="W1510" s="327"/>
      <c r="X1510" s="327"/>
      <c r="Y1510" s="327"/>
      <c r="Z1510" s="327"/>
      <c r="AA1510" s="327"/>
      <c r="AB1510" s="327"/>
      <c r="AC1510" s="327"/>
      <c r="AD1510" s="327"/>
      <c r="AE1510" s="327"/>
      <c r="AF1510" s="327"/>
      <c r="AG1510" s="327"/>
      <c r="AH1510" s="327"/>
      <c r="AI1510" s="327"/>
      <c r="AJ1510" s="327"/>
      <c r="AK1510" s="327"/>
      <c r="AL1510" s="327"/>
      <c r="AM1510" s="327"/>
      <c r="AN1510" s="327"/>
      <c r="AO1510" s="327"/>
      <c r="AP1510" s="327"/>
      <c r="AQ1510" s="327"/>
      <c r="AR1510" s="329"/>
    </row>
    <row r="1511" spans="8:44" x14ac:dyDescent="0.25">
      <c r="H1511" s="330"/>
      <c r="AR1511" s="331"/>
    </row>
    <row r="1512" spans="8:44" x14ac:dyDescent="0.25">
      <c r="H1512" s="330"/>
      <c r="AR1512" s="331"/>
    </row>
    <row r="1513" spans="8:44" x14ac:dyDescent="0.25">
      <c r="H1513" s="330" t="s">
        <v>849</v>
      </c>
      <c r="I1513" s="17">
        <v>46.111111111111114</v>
      </c>
      <c r="J1513" t="s">
        <v>855</v>
      </c>
      <c r="K1513" s="17" t="str">
        <f t="shared" ref="K1513" si="1610">+IF(OR(M1513="OIL",M1513="OIL-eq"),$I$5,IF(M1513="GAS",$I$4,IF(M1513="GSL",$I$8,IF(M1513="DSL",$I$9,IF(M1513="KER",$I$10,IF(M1513="LPG",$I$11,IF(M1513="HFO",$I$12,IF(M1513="AVG",$I$13,IF(M1513="RFG",$I$14,IF(M1513="ELC",$I$15,$I$16))))))))))</f>
        <v>Kt CO2e/año</v>
      </c>
      <c r="L1513" s="115">
        <f t="shared" ref="L1513" si="1611">+IF(OR(M1513="OIL",M1513="OIL-eq"),$H$5,IF(M1513="GAS",$H$4,IF(M1513="GSL",$H$8,IF(M1513="DSL",$H$9,IF(M1513="KER",$H$10,IF(M1513="LPG",$H$11,IF(M1513="HFO",$H$12,IF(M1513="AVG",$H$13,IF(M1513="RFG",$H$14,IF(M1513="ELC",$H$15,$H$16))))))))))</f>
        <v>1</v>
      </c>
      <c r="M1513" s="321">
        <v>2019</v>
      </c>
      <c r="N1513" s="321">
        <v>2020</v>
      </c>
      <c r="O1513" s="321">
        <v>2021</v>
      </c>
      <c r="P1513" s="321">
        <v>2022</v>
      </c>
      <c r="Q1513" s="321">
        <v>2023</v>
      </c>
      <c r="R1513" s="321">
        <v>2024</v>
      </c>
      <c r="S1513" s="321">
        <v>2025</v>
      </c>
      <c r="T1513" s="321">
        <v>2026</v>
      </c>
      <c r="U1513" s="321">
        <v>2027</v>
      </c>
      <c r="V1513" s="321">
        <v>2028</v>
      </c>
      <c r="W1513" s="321">
        <v>2029</v>
      </c>
      <c r="X1513" s="321">
        <v>2030</v>
      </c>
      <c r="Y1513" s="321">
        <v>2031</v>
      </c>
      <c r="Z1513" s="321">
        <v>2032</v>
      </c>
      <c r="AA1513" s="321">
        <v>2033</v>
      </c>
      <c r="AB1513" s="321">
        <v>2034</v>
      </c>
      <c r="AC1513" s="321">
        <v>2035</v>
      </c>
      <c r="AD1513" s="321">
        <v>2036</v>
      </c>
      <c r="AE1513" s="321">
        <v>2037</v>
      </c>
      <c r="AF1513" s="321">
        <v>2038</v>
      </c>
      <c r="AG1513" s="321">
        <v>2039</v>
      </c>
      <c r="AH1513" s="321">
        <v>2040</v>
      </c>
      <c r="AI1513" s="321">
        <v>2041</v>
      </c>
      <c r="AJ1513" s="321">
        <v>2042</v>
      </c>
      <c r="AK1513" s="321">
        <v>2043</v>
      </c>
      <c r="AL1513" s="321">
        <v>2044</v>
      </c>
      <c r="AM1513" s="321">
        <v>2045</v>
      </c>
      <c r="AN1513" s="321">
        <v>2046</v>
      </c>
      <c r="AO1513" s="321">
        <v>2047</v>
      </c>
      <c r="AP1513" s="321">
        <v>2048</v>
      </c>
      <c r="AQ1513" s="321">
        <v>2049</v>
      </c>
      <c r="AR1513" s="332">
        <v>2050</v>
      </c>
    </row>
    <row r="1514" spans="8:44" x14ac:dyDescent="0.25">
      <c r="H1514" s="330"/>
      <c r="K1514" s="17"/>
      <c r="L1514" s="115" t="s">
        <v>848</v>
      </c>
      <c r="M1514" s="324">
        <f>+M1515+M1516+M1517</f>
        <v>570.58527756842443</v>
      </c>
      <c r="N1514" s="324">
        <f t="shared" ref="N1514:AR1514" si="1612">+N1515+N1516+N1517</f>
        <v>529.11349364845125</v>
      </c>
      <c r="O1514" s="324">
        <f t="shared" si="1612"/>
        <v>471.20748152144324</v>
      </c>
      <c r="P1514" s="324">
        <f t="shared" si="1612"/>
        <v>442.3642394549762</v>
      </c>
      <c r="Q1514" s="324">
        <f t="shared" si="1612"/>
        <v>290.46208312690089</v>
      </c>
      <c r="R1514" s="324">
        <f t="shared" si="1612"/>
        <v>253.66064145070249</v>
      </c>
      <c r="S1514" s="324">
        <f t="shared" si="1612"/>
        <v>216.8591997745053</v>
      </c>
      <c r="T1514" s="324">
        <f t="shared" si="1612"/>
        <v>187.67599162123477</v>
      </c>
      <c r="U1514" s="324">
        <f t="shared" si="1612"/>
        <v>63.805737517607398</v>
      </c>
      <c r="V1514" s="324">
        <f t="shared" si="1612"/>
        <v>21.625266026239601</v>
      </c>
      <c r="W1514" s="324">
        <f t="shared" si="1612"/>
        <v>11.0563782705484</v>
      </c>
      <c r="X1514" s="324">
        <f t="shared" si="1612"/>
        <v>110.71650999712139</v>
      </c>
      <c r="Y1514" s="324">
        <f t="shared" si="1612"/>
        <v>110.71650999712139</v>
      </c>
      <c r="Z1514" s="324">
        <f t="shared" si="1612"/>
        <v>54.08032014098702</v>
      </c>
      <c r="AA1514" s="324">
        <f t="shared" si="1612"/>
        <v>0</v>
      </c>
      <c r="AB1514" s="324">
        <f t="shared" si="1612"/>
        <v>0</v>
      </c>
      <c r="AC1514" s="324">
        <f t="shared" si="1612"/>
        <v>0</v>
      </c>
      <c r="AD1514" s="324">
        <f t="shared" si="1612"/>
        <v>0</v>
      </c>
      <c r="AE1514" s="324">
        <f t="shared" si="1612"/>
        <v>0</v>
      </c>
      <c r="AF1514" s="324">
        <f t="shared" si="1612"/>
        <v>0</v>
      </c>
      <c r="AG1514" s="324">
        <f t="shared" si="1612"/>
        <v>0</v>
      </c>
      <c r="AH1514" s="324">
        <f t="shared" si="1612"/>
        <v>0</v>
      </c>
      <c r="AI1514" s="324">
        <f t="shared" si="1612"/>
        <v>0</v>
      </c>
      <c r="AJ1514" s="324">
        <f t="shared" si="1612"/>
        <v>0</v>
      </c>
      <c r="AK1514" s="324">
        <f t="shared" si="1612"/>
        <v>0</v>
      </c>
      <c r="AL1514" s="324">
        <f t="shared" si="1612"/>
        <v>0</v>
      </c>
      <c r="AM1514" s="324">
        <f t="shared" si="1612"/>
        <v>0</v>
      </c>
      <c r="AN1514" s="324">
        <f t="shared" si="1612"/>
        <v>0</v>
      </c>
      <c r="AO1514" s="324">
        <f t="shared" si="1612"/>
        <v>0</v>
      </c>
      <c r="AP1514" s="324">
        <f t="shared" si="1612"/>
        <v>0</v>
      </c>
      <c r="AQ1514" s="324">
        <f t="shared" si="1612"/>
        <v>0</v>
      </c>
      <c r="AR1514" s="333">
        <f t="shared" si="1612"/>
        <v>0</v>
      </c>
    </row>
    <row r="1515" spans="8:44" x14ac:dyDescent="0.25">
      <c r="H1515" s="330" t="str">
        <f t="shared" ref="H1515:H1520" si="1613">+$B$1</f>
        <v>DIC5</v>
      </c>
      <c r="J1515" s="24" t="s">
        <v>150</v>
      </c>
      <c r="K1515" s="315" t="s">
        <v>230</v>
      </c>
      <c r="L1515" s="230" t="s">
        <v>832</v>
      </c>
      <c r="M1515" s="21">
        <f>+SUMIFS(Resultados_Dic3!H$3:H$99980,Resultados_Dic3!$F$3:$F$99980,Produccion_UO!$K1515,Resultados_Dic3!$D$3:$D$99980,Produccion_UO!$K$1485,Resultados_Dic3!$E$3:$E$99980,Produccion_UO!$J1515,Resultados_Dic3!$A$3:$A$99980,Produccion_UO!$H1515)*$L$1513</f>
        <v>394.11185090902802</v>
      </c>
      <c r="N1515" s="21">
        <f>+SUMIFS(Resultados_Dic3!I$3:I$99980,Resultados_Dic3!$F$3:$F$99980,Produccion_UO!$K1515,Resultados_Dic3!$D$3:$D$99980,Produccion_UO!$K$1485,Resultados_Dic3!$E$3:$E$99980,Produccion_UO!$J1515,Resultados_Dic3!$A$3:$A$99980,Produccion_UO!$H1515)*$L$1513</f>
        <v>361.24113366829698</v>
      </c>
      <c r="O1515" s="21">
        <f>+SUMIFS(Resultados_Dic3!J$3:J$99980,Resultados_Dic3!$F$3:$F$99980,Produccion_UO!$K1515,Resultados_Dic3!$D$3:$D$99980,Produccion_UO!$K$1485,Resultados_Dic3!$E$3:$E$99980,Produccion_UO!$J1515,Resultados_Dic3!$A$3:$A$99980,Produccion_UO!$H1515)*$L$1513</f>
        <v>320.661169786953</v>
      </c>
      <c r="P1515" s="21">
        <f>+SUMIFS(Resultados_Dic3!K$3:K$99980,Resultados_Dic3!$F$3:$F$99980,Produccion_UO!$K1515,Resultados_Dic3!$D$3:$D$99980,Produccion_UO!$K$1485,Resultados_Dic3!$E$3:$E$99980,Produccion_UO!$J1515,Resultados_Dic3!$A$3:$A$99980,Produccion_UO!$H1515)*$L$1513</f>
        <v>296.15874474737399</v>
      </c>
      <c r="Q1515" s="21">
        <f>+SUMIFS(Resultados_Dic3!L$3:L$99980,Resultados_Dic3!$F$3:$F$99980,Produccion_UO!$K1515,Resultados_Dic3!$D$3:$D$99980,Produccion_UO!$K$1485,Resultados_Dic3!$E$3:$E$99980,Produccion_UO!$J1515,Resultados_Dic3!$A$3:$A$99980,Produccion_UO!$H1515)*$L$1513</f>
        <v>203.58006717766699</v>
      </c>
      <c r="R1515" s="21">
        <f>+SUMIFS(Resultados_Dic3!M$3:M$99980,Resultados_Dic3!$F$3:$F$99980,Produccion_UO!$K1515,Resultados_Dic3!$D$3:$D$99980,Produccion_UO!$K$1485,Resultados_Dic3!$E$3:$E$99980,Produccion_UO!$J1515,Resultados_Dic3!$A$3:$A$99980,Produccion_UO!$H1515)*$L$1513</f>
        <v>171.31861166137199</v>
      </c>
      <c r="S1515" s="21">
        <f>+SUMIFS(Resultados_Dic3!N$3:N$99980,Resultados_Dic3!$F$3:$F$99980,Produccion_UO!$K1515,Resultados_Dic3!$D$3:$D$99980,Produccion_UO!$K$1485,Resultados_Dic3!$E$3:$E$99980,Produccion_UO!$J1515,Resultados_Dic3!$A$3:$A$99980,Produccion_UO!$H1515)*$L$1513</f>
        <v>139.05715614507801</v>
      </c>
      <c r="T1515" s="21">
        <f>+SUMIFS(Resultados_Dic3!O$3:O$99980,Resultados_Dic3!$F$3:$F$99980,Produccion_UO!$K1515,Resultados_Dic3!$D$3:$D$99980,Produccion_UO!$K$1485,Resultados_Dic3!$E$3:$E$99980,Produccion_UO!$J1515,Resultados_Dic3!$A$3:$A$99980,Produccion_UO!$H1515)*$L$1513</f>
        <v>113.474115677714</v>
      </c>
      <c r="U1515" s="21">
        <f>+SUMIFS(Resultados_Dic3!P$3:P$99980,Resultados_Dic3!$F$3:$F$99980,Produccion_UO!$K1515,Resultados_Dic3!$D$3:$D$99980,Produccion_UO!$K$1485,Resultados_Dic3!$E$3:$E$99980,Produccion_UO!$J1515,Resultados_Dic3!$A$3:$A$99980,Produccion_UO!$H1515)*$L$1513</f>
        <v>29.509430880059</v>
      </c>
      <c r="V1515" s="21">
        <f>+SUMIFS(Resultados_Dic3!Q$3:Q$99980,Resultados_Dic3!$F$3:$F$99980,Produccion_UO!$K1515,Resultados_Dic3!$D$3:$D$99980,Produccion_UO!$K$1485,Resultados_Dic3!$E$3:$E$99980,Produccion_UO!$J1515,Resultados_Dic3!$A$3:$A$99980,Produccion_UO!$H1515)*$L$1513</f>
        <v>0</v>
      </c>
      <c r="W1515" s="21">
        <f>+SUMIFS(Resultados_Dic3!R$3:R$99980,Resultados_Dic3!$F$3:$F$99980,Produccion_UO!$K1515,Resultados_Dic3!$D$3:$D$99980,Produccion_UO!$K$1485,Resultados_Dic3!$E$3:$E$99980,Produccion_UO!$J1515,Resultados_Dic3!$A$3:$A$99980,Produccion_UO!$H1515)*$L$1513</f>
        <v>0</v>
      </c>
      <c r="X1515" s="21">
        <f>+SUMIFS(Resultados_Dic3!S$3:S$99980,Resultados_Dic3!$F$3:$F$99980,Produccion_UO!$K1515,Resultados_Dic3!$D$3:$D$99980,Produccion_UO!$K$1485,Resultados_Dic3!$E$3:$E$99980,Produccion_UO!$J1515,Resultados_Dic3!$A$3:$A$99980,Produccion_UO!$H1515)*$L$1513</f>
        <v>99.928211107152094</v>
      </c>
      <c r="Y1515" s="21">
        <f>+SUMIFS(Resultados_Dic3!T$3:T$99980,Resultados_Dic3!$F$3:$F$99980,Produccion_UO!$K1515,Resultados_Dic3!$D$3:$D$99980,Produccion_UO!$K$1485,Resultados_Dic3!$E$3:$E$99980,Produccion_UO!$J1515,Resultados_Dic3!$A$3:$A$99980,Produccion_UO!$H1515)*$L$1513</f>
        <v>99.928211107152094</v>
      </c>
      <c r="Z1515" s="21">
        <f>+SUMIFS(Resultados_Dic3!U$3:U$99980,Resultados_Dic3!$F$3:$F$99980,Produccion_UO!$K1515,Resultados_Dic3!$D$3:$D$99980,Produccion_UO!$K$1485,Resultados_Dic3!$E$3:$E$99980,Produccion_UO!$J1515,Resultados_Dic3!$A$3:$A$99980,Produccion_UO!$H1515)*$L$1513</f>
        <v>50.275094543506597</v>
      </c>
      <c r="AA1515" s="21">
        <f>+SUMIFS(Resultados_Dic3!V$3:V$99980,Resultados_Dic3!$F$3:$F$99980,Produccion_UO!$K1515,Resultados_Dic3!$D$3:$D$99980,Produccion_UO!$K$1485,Resultados_Dic3!$E$3:$E$99980,Produccion_UO!$J1515,Resultados_Dic3!$A$3:$A$99980,Produccion_UO!$H1515)*$L$1513</f>
        <v>0</v>
      </c>
      <c r="AB1515" s="21">
        <f>+SUMIFS(Resultados_Dic3!W$3:W$99980,Resultados_Dic3!$F$3:$F$99980,Produccion_UO!$K1515,Resultados_Dic3!$D$3:$D$99980,Produccion_UO!$K$1485,Resultados_Dic3!$E$3:$E$99980,Produccion_UO!$J1515,Resultados_Dic3!$A$3:$A$99980,Produccion_UO!$H1515)*$L$1513</f>
        <v>0</v>
      </c>
      <c r="AC1515" s="21">
        <f>+SUMIFS(Resultados_Dic3!X$3:X$99980,Resultados_Dic3!$F$3:$F$99980,Produccion_UO!$K1515,Resultados_Dic3!$D$3:$D$99980,Produccion_UO!$K$1485,Resultados_Dic3!$E$3:$E$99980,Produccion_UO!$J1515,Resultados_Dic3!$A$3:$A$99980,Produccion_UO!$H1515)*$L$1513</f>
        <v>0</v>
      </c>
      <c r="AD1515" s="21">
        <f>+SUMIFS(Resultados_Dic3!Y$3:Y$99980,Resultados_Dic3!$F$3:$F$99980,Produccion_UO!$K1515,Resultados_Dic3!$D$3:$D$99980,Produccion_UO!$K$1485,Resultados_Dic3!$E$3:$E$99980,Produccion_UO!$J1515,Resultados_Dic3!$A$3:$A$99980,Produccion_UO!$H1515)*$L$1513</f>
        <v>0</v>
      </c>
      <c r="AE1515" s="21">
        <f>+SUMIFS(Resultados_Dic3!Z$3:Z$99980,Resultados_Dic3!$F$3:$F$99980,Produccion_UO!$K1515,Resultados_Dic3!$D$3:$D$99980,Produccion_UO!$K$1485,Resultados_Dic3!$E$3:$E$99980,Produccion_UO!$J1515,Resultados_Dic3!$A$3:$A$99980,Produccion_UO!$H1515)*$L$1513</f>
        <v>0</v>
      </c>
      <c r="AF1515" s="21">
        <f>+SUMIFS(Resultados_Dic3!AA$3:AA$99980,Resultados_Dic3!$F$3:$F$99980,Produccion_UO!$K1515,Resultados_Dic3!$D$3:$D$99980,Produccion_UO!$K$1485,Resultados_Dic3!$E$3:$E$99980,Produccion_UO!$J1515,Resultados_Dic3!$A$3:$A$99980,Produccion_UO!$H1515)*$L$1513</f>
        <v>0</v>
      </c>
      <c r="AG1515" s="21">
        <f>+SUMIFS(Resultados_Dic3!AB$3:AB$99980,Resultados_Dic3!$F$3:$F$99980,Produccion_UO!$K1515,Resultados_Dic3!$D$3:$D$99980,Produccion_UO!$K$1485,Resultados_Dic3!$E$3:$E$99980,Produccion_UO!$J1515,Resultados_Dic3!$A$3:$A$99980,Produccion_UO!$H1515)*$L$1513</f>
        <v>0</v>
      </c>
      <c r="AH1515" s="21">
        <f>+SUMIFS(Resultados_Dic3!AC$3:AC$99980,Resultados_Dic3!$F$3:$F$99980,Produccion_UO!$K1515,Resultados_Dic3!$D$3:$D$99980,Produccion_UO!$K$1485,Resultados_Dic3!$E$3:$E$99980,Produccion_UO!$J1515,Resultados_Dic3!$A$3:$A$99980,Produccion_UO!$H1515)*$L$1513</f>
        <v>0</v>
      </c>
      <c r="AI1515" s="21">
        <f>+SUMIFS(Resultados_Dic3!AD$3:AD$99980,Resultados_Dic3!$F$3:$F$99980,Produccion_UO!$K1515,Resultados_Dic3!$D$3:$D$99980,Produccion_UO!$K$1485,Resultados_Dic3!$E$3:$E$99980,Produccion_UO!$J1515,Resultados_Dic3!$A$3:$A$99980,Produccion_UO!$H1515)*$L$1513</f>
        <v>0</v>
      </c>
      <c r="AJ1515" s="21">
        <f>+SUMIFS(Resultados_Dic3!AE$3:AE$99980,Resultados_Dic3!$F$3:$F$99980,Produccion_UO!$K1515,Resultados_Dic3!$D$3:$D$99980,Produccion_UO!$K$1485,Resultados_Dic3!$E$3:$E$99980,Produccion_UO!$J1515,Resultados_Dic3!$A$3:$A$99980,Produccion_UO!$H1515)*$L$1513</f>
        <v>0</v>
      </c>
      <c r="AK1515" s="21">
        <f>+SUMIFS(Resultados_Dic3!AF$3:AF$99980,Resultados_Dic3!$F$3:$F$99980,Produccion_UO!$K1515,Resultados_Dic3!$D$3:$D$99980,Produccion_UO!$K$1485,Resultados_Dic3!$E$3:$E$99980,Produccion_UO!$J1515,Resultados_Dic3!$A$3:$A$99980,Produccion_UO!$H1515)*$L$1513</f>
        <v>0</v>
      </c>
      <c r="AL1515" s="21">
        <f>+SUMIFS(Resultados_Dic3!AG$3:AG$99980,Resultados_Dic3!$F$3:$F$99980,Produccion_UO!$K1515,Resultados_Dic3!$D$3:$D$99980,Produccion_UO!$K$1485,Resultados_Dic3!$E$3:$E$99980,Produccion_UO!$J1515,Resultados_Dic3!$A$3:$A$99980,Produccion_UO!$H1515)*$L$1513</f>
        <v>0</v>
      </c>
      <c r="AM1515" s="21">
        <f>+SUMIFS(Resultados_Dic3!AH$3:AH$99980,Resultados_Dic3!$F$3:$F$99980,Produccion_UO!$K1515,Resultados_Dic3!$D$3:$D$99980,Produccion_UO!$K$1485,Resultados_Dic3!$E$3:$E$99980,Produccion_UO!$J1515,Resultados_Dic3!$A$3:$A$99980,Produccion_UO!$H1515)*$L$1513</f>
        <v>0</v>
      </c>
      <c r="AN1515" s="21">
        <f>+SUMIFS(Resultados_Dic3!AI$3:AI$99980,Resultados_Dic3!$F$3:$F$99980,Produccion_UO!$K1515,Resultados_Dic3!$D$3:$D$99980,Produccion_UO!$K$1485,Resultados_Dic3!$E$3:$E$99980,Produccion_UO!$J1515,Resultados_Dic3!$A$3:$A$99980,Produccion_UO!$H1515)*$L$1513</f>
        <v>0</v>
      </c>
      <c r="AO1515" s="21">
        <f>+SUMIFS(Resultados_Dic3!AJ$3:AJ$99980,Resultados_Dic3!$F$3:$F$99980,Produccion_UO!$K1515,Resultados_Dic3!$D$3:$D$99980,Produccion_UO!$K$1485,Resultados_Dic3!$E$3:$E$99980,Produccion_UO!$J1515,Resultados_Dic3!$A$3:$A$99980,Produccion_UO!$H1515)*$L$1513</f>
        <v>0</v>
      </c>
      <c r="AP1515" s="21">
        <f>+SUMIFS(Resultados_Dic3!AK$3:AK$99980,Resultados_Dic3!$F$3:$F$99980,Produccion_UO!$K1515,Resultados_Dic3!$D$3:$D$99980,Produccion_UO!$K$1485,Resultados_Dic3!$E$3:$E$99980,Produccion_UO!$J1515,Resultados_Dic3!$A$3:$A$99980,Produccion_UO!$H1515)*$L$1513</f>
        <v>0</v>
      </c>
      <c r="AQ1515" s="21">
        <f>+SUMIFS(Resultados_Dic3!AL$3:AL$99980,Resultados_Dic3!$F$3:$F$99980,Produccion_UO!$K1515,Resultados_Dic3!$D$3:$D$99980,Produccion_UO!$K$1485,Resultados_Dic3!$E$3:$E$99980,Produccion_UO!$J1515,Resultados_Dic3!$A$3:$A$99980,Produccion_UO!$H1515)*$L$1513</f>
        <v>0</v>
      </c>
      <c r="AR1515" s="334">
        <f>+SUMIFS(Resultados_Dic3!AM$3:AM$99980,Resultados_Dic3!$F$3:$F$99980,Produccion_UO!$K1515,Resultados_Dic3!$D$3:$D$99980,Produccion_UO!$K$1485,Resultados_Dic3!$E$3:$E$99980,Produccion_UO!$J1515,Resultados_Dic3!$A$3:$A$99980,Produccion_UO!$H1515)*$L$1513</f>
        <v>0</v>
      </c>
    </row>
    <row r="1516" spans="8:44" x14ac:dyDescent="0.25">
      <c r="H1516" s="330" t="str">
        <f t="shared" si="1613"/>
        <v>DIC5</v>
      </c>
      <c r="J1516" s="24" t="s">
        <v>150</v>
      </c>
      <c r="K1516" s="315" t="s">
        <v>234</v>
      </c>
      <c r="L1516" s="230" t="s">
        <v>834</v>
      </c>
      <c r="M1516" s="21">
        <f>+SUMIFS(Resultados_Dic3!H$3:H$99980,Resultados_Dic3!$F$3:$F$99980,Produccion_UO!$K1516,Resultados_Dic3!$D$3:$D$99980,Produccion_UO!$K$1485,Resultados_Dic3!$E$3:$E$99980,Produccion_UO!$J1516,Resultados_Dic3!$A$3:$A$99980,Produccion_UO!$H1516)*$L$1513</f>
        <v>80.676524773016794</v>
      </c>
      <c r="N1516" s="21">
        <f>+SUMIFS(Resultados_Dic3!I$3:I$99980,Resultados_Dic3!$F$3:$F$99980,Produccion_UO!$K1516,Resultados_Dic3!$D$3:$D$99980,Produccion_UO!$K$1485,Resultados_Dic3!$E$3:$E$99980,Produccion_UO!$J1516,Resultados_Dic3!$A$3:$A$99980,Produccion_UO!$H1516)*$L$1513</f>
        <v>76.549684210877501</v>
      </c>
      <c r="O1516" s="21">
        <f>+SUMIFS(Resultados_Dic3!J$3:J$99980,Resultados_Dic3!$F$3:$F$99980,Produccion_UO!$K1516,Resultados_Dic3!$D$3:$D$99980,Produccion_UO!$K$1485,Resultados_Dic3!$E$3:$E$99980,Produccion_UO!$J1516,Resultados_Dic3!$A$3:$A$99980,Produccion_UO!$H1516)*$L$1513</f>
        <v>72.272545983140702</v>
      </c>
      <c r="P1516" s="21">
        <f>+SUMIFS(Resultados_Dic3!K$3:K$99980,Resultados_Dic3!$F$3:$F$99980,Produccion_UO!$K1516,Resultados_Dic3!$D$3:$D$99980,Produccion_UO!$K$1485,Resultados_Dic3!$E$3:$E$99980,Produccion_UO!$J1516,Resultados_Dic3!$A$3:$A$99980,Produccion_UO!$H1516)*$L$1513</f>
        <v>68.943951164917905</v>
      </c>
      <c r="Q1516" s="21">
        <f>+SUMIFS(Resultados_Dic3!L$3:L$99980,Resultados_Dic3!$F$3:$F$99980,Produccion_UO!$K1516,Resultados_Dic3!$D$3:$D$99980,Produccion_UO!$K$1485,Resultados_Dic3!$E$3:$E$99980,Produccion_UO!$J1516,Resultados_Dic3!$A$3:$A$99980,Produccion_UO!$H1516)*$L$1513</f>
        <v>61.598990327157502</v>
      </c>
      <c r="R1516" s="21">
        <f>+SUMIFS(Resultados_Dic3!M$3:M$99980,Resultados_Dic3!$F$3:$F$99980,Produccion_UO!$K1516,Resultados_Dic3!$D$3:$D$99980,Produccion_UO!$K$1485,Resultados_Dic3!$E$3:$E$99980,Produccion_UO!$J1516,Resultados_Dic3!$A$3:$A$99980,Produccion_UO!$H1516)*$L$1513</f>
        <v>57.073084246793897</v>
      </c>
      <c r="S1516" s="21">
        <f>+SUMIFS(Resultados_Dic3!N$3:N$99980,Resultados_Dic3!$F$3:$F$99980,Produccion_UO!$K1516,Resultados_Dic3!$D$3:$D$99980,Produccion_UO!$K$1485,Resultados_Dic3!$E$3:$E$99980,Produccion_UO!$J1516,Resultados_Dic3!$A$3:$A$99980,Produccion_UO!$H1516)*$L$1513</f>
        <v>52.547178166430399</v>
      </c>
      <c r="T1516" s="21">
        <f>+SUMIFS(Resultados_Dic3!O$3:O$99980,Resultados_Dic3!$F$3:$F$99980,Produccion_UO!$K1516,Resultados_Dic3!$D$3:$D$99980,Produccion_UO!$K$1485,Resultados_Dic3!$E$3:$E$99980,Produccion_UO!$J1516,Resultados_Dic3!$A$3:$A$99980,Produccion_UO!$H1516)*$L$1513</f>
        <v>48.958175855392497</v>
      </c>
      <c r="U1516" s="21">
        <f>+SUMIFS(Resultados_Dic3!P$3:P$99980,Resultados_Dic3!$F$3:$F$99980,Produccion_UO!$K1516,Resultados_Dic3!$D$3:$D$99980,Produccion_UO!$K$1485,Resultados_Dic3!$E$3:$E$99980,Produccion_UO!$J1516,Resultados_Dic3!$A$3:$A$99980,Produccion_UO!$H1516)*$L$1513</f>
        <v>34.296306637548398</v>
      </c>
      <c r="V1516" s="21">
        <f>+SUMIFS(Resultados_Dic3!Q$3:Q$99980,Resultados_Dic3!$F$3:$F$99980,Produccion_UO!$K1516,Resultados_Dic3!$D$3:$D$99980,Produccion_UO!$K$1485,Resultados_Dic3!$E$3:$E$99980,Produccion_UO!$J1516,Resultados_Dic3!$A$3:$A$99980,Produccion_UO!$H1516)*$L$1513</f>
        <v>21.625266026239601</v>
      </c>
      <c r="W1516" s="21">
        <f>+SUMIFS(Resultados_Dic3!R$3:R$99980,Resultados_Dic3!$F$3:$F$99980,Produccion_UO!$K1516,Resultados_Dic3!$D$3:$D$99980,Produccion_UO!$K$1485,Resultados_Dic3!$E$3:$E$99980,Produccion_UO!$J1516,Resultados_Dic3!$A$3:$A$99980,Produccion_UO!$H1516)*$L$1513</f>
        <v>11.0563782705484</v>
      </c>
      <c r="X1516" s="21">
        <f>+SUMIFS(Resultados_Dic3!S$3:S$99980,Resultados_Dic3!$F$3:$F$99980,Produccion_UO!$K1516,Resultados_Dic3!$D$3:$D$99980,Produccion_UO!$K$1485,Resultados_Dic3!$E$3:$E$99980,Produccion_UO!$J1516,Resultados_Dic3!$A$3:$A$99980,Produccion_UO!$H1516)*$L$1513</f>
        <v>10.788298889969299</v>
      </c>
      <c r="Y1516" s="21">
        <f>+SUMIFS(Resultados_Dic3!T$3:T$99980,Resultados_Dic3!$F$3:$F$99980,Produccion_UO!$K1516,Resultados_Dic3!$D$3:$D$99980,Produccion_UO!$K$1485,Resultados_Dic3!$E$3:$E$99980,Produccion_UO!$J1516,Resultados_Dic3!$A$3:$A$99980,Produccion_UO!$H1516)*$L$1513</f>
        <v>10.788298889969299</v>
      </c>
      <c r="Z1516" s="21">
        <f>+SUMIFS(Resultados_Dic3!U$3:U$99980,Resultados_Dic3!$F$3:$F$99980,Produccion_UO!$K1516,Resultados_Dic3!$D$3:$D$99980,Produccion_UO!$K$1485,Resultados_Dic3!$E$3:$E$99980,Produccion_UO!$J1516,Resultados_Dic3!$A$3:$A$99980,Produccion_UO!$H1516)*$L$1513</f>
        <v>3.8052255974804199</v>
      </c>
      <c r="AA1516" s="21">
        <f>+SUMIFS(Resultados_Dic3!V$3:V$99980,Resultados_Dic3!$F$3:$F$99980,Produccion_UO!$K1516,Resultados_Dic3!$D$3:$D$99980,Produccion_UO!$K$1485,Resultados_Dic3!$E$3:$E$99980,Produccion_UO!$J1516,Resultados_Dic3!$A$3:$A$99980,Produccion_UO!$H1516)*$L$1513</f>
        <v>0</v>
      </c>
      <c r="AB1516" s="21">
        <f>+SUMIFS(Resultados_Dic3!W$3:W$99980,Resultados_Dic3!$F$3:$F$99980,Produccion_UO!$K1516,Resultados_Dic3!$D$3:$D$99980,Produccion_UO!$K$1485,Resultados_Dic3!$E$3:$E$99980,Produccion_UO!$J1516,Resultados_Dic3!$A$3:$A$99980,Produccion_UO!$H1516)*$L$1513</f>
        <v>0</v>
      </c>
      <c r="AC1516" s="21">
        <f>+SUMIFS(Resultados_Dic3!X$3:X$99980,Resultados_Dic3!$F$3:$F$99980,Produccion_UO!$K1516,Resultados_Dic3!$D$3:$D$99980,Produccion_UO!$K$1485,Resultados_Dic3!$E$3:$E$99980,Produccion_UO!$J1516,Resultados_Dic3!$A$3:$A$99980,Produccion_UO!$H1516)*$L$1513</f>
        <v>0</v>
      </c>
      <c r="AD1516" s="21">
        <f>+SUMIFS(Resultados_Dic3!Y$3:Y$99980,Resultados_Dic3!$F$3:$F$99980,Produccion_UO!$K1516,Resultados_Dic3!$D$3:$D$99980,Produccion_UO!$K$1485,Resultados_Dic3!$E$3:$E$99980,Produccion_UO!$J1516,Resultados_Dic3!$A$3:$A$99980,Produccion_UO!$H1516)*$L$1513</f>
        <v>0</v>
      </c>
      <c r="AE1516" s="21">
        <f>+SUMIFS(Resultados_Dic3!Z$3:Z$99980,Resultados_Dic3!$F$3:$F$99980,Produccion_UO!$K1516,Resultados_Dic3!$D$3:$D$99980,Produccion_UO!$K$1485,Resultados_Dic3!$E$3:$E$99980,Produccion_UO!$J1516,Resultados_Dic3!$A$3:$A$99980,Produccion_UO!$H1516)*$L$1513</f>
        <v>0</v>
      </c>
      <c r="AF1516" s="21">
        <f>+SUMIFS(Resultados_Dic3!AA$3:AA$99980,Resultados_Dic3!$F$3:$F$99980,Produccion_UO!$K1516,Resultados_Dic3!$D$3:$D$99980,Produccion_UO!$K$1485,Resultados_Dic3!$E$3:$E$99980,Produccion_UO!$J1516,Resultados_Dic3!$A$3:$A$99980,Produccion_UO!$H1516)*$L$1513</f>
        <v>0</v>
      </c>
      <c r="AG1516" s="21">
        <f>+SUMIFS(Resultados_Dic3!AB$3:AB$99980,Resultados_Dic3!$F$3:$F$99980,Produccion_UO!$K1516,Resultados_Dic3!$D$3:$D$99980,Produccion_UO!$K$1485,Resultados_Dic3!$E$3:$E$99980,Produccion_UO!$J1516,Resultados_Dic3!$A$3:$A$99980,Produccion_UO!$H1516)*$L$1513</f>
        <v>0</v>
      </c>
      <c r="AH1516" s="21">
        <f>+SUMIFS(Resultados_Dic3!AC$3:AC$99980,Resultados_Dic3!$F$3:$F$99980,Produccion_UO!$K1516,Resultados_Dic3!$D$3:$D$99980,Produccion_UO!$K$1485,Resultados_Dic3!$E$3:$E$99980,Produccion_UO!$J1516,Resultados_Dic3!$A$3:$A$99980,Produccion_UO!$H1516)*$L$1513</f>
        <v>0</v>
      </c>
      <c r="AI1516" s="21">
        <f>+SUMIFS(Resultados_Dic3!AD$3:AD$99980,Resultados_Dic3!$F$3:$F$99980,Produccion_UO!$K1516,Resultados_Dic3!$D$3:$D$99980,Produccion_UO!$K$1485,Resultados_Dic3!$E$3:$E$99980,Produccion_UO!$J1516,Resultados_Dic3!$A$3:$A$99980,Produccion_UO!$H1516)*$L$1513</f>
        <v>0</v>
      </c>
      <c r="AJ1516" s="21">
        <f>+SUMIFS(Resultados_Dic3!AE$3:AE$99980,Resultados_Dic3!$F$3:$F$99980,Produccion_UO!$K1516,Resultados_Dic3!$D$3:$D$99980,Produccion_UO!$K$1485,Resultados_Dic3!$E$3:$E$99980,Produccion_UO!$J1516,Resultados_Dic3!$A$3:$A$99980,Produccion_UO!$H1516)*$L$1513</f>
        <v>0</v>
      </c>
      <c r="AK1516" s="21">
        <f>+SUMIFS(Resultados_Dic3!AF$3:AF$99980,Resultados_Dic3!$F$3:$F$99980,Produccion_UO!$K1516,Resultados_Dic3!$D$3:$D$99980,Produccion_UO!$K$1485,Resultados_Dic3!$E$3:$E$99980,Produccion_UO!$J1516,Resultados_Dic3!$A$3:$A$99980,Produccion_UO!$H1516)*$L$1513</f>
        <v>0</v>
      </c>
      <c r="AL1516" s="21">
        <f>+SUMIFS(Resultados_Dic3!AG$3:AG$99980,Resultados_Dic3!$F$3:$F$99980,Produccion_UO!$K1516,Resultados_Dic3!$D$3:$D$99980,Produccion_UO!$K$1485,Resultados_Dic3!$E$3:$E$99980,Produccion_UO!$J1516,Resultados_Dic3!$A$3:$A$99980,Produccion_UO!$H1516)*$L$1513</f>
        <v>0</v>
      </c>
      <c r="AM1516" s="21">
        <f>+SUMIFS(Resultados_Dic3!AH$3:AH$99980,Resultados_Dic3!$F$3:$F$99980,Produccion_UO!$K1516,Resultados_Dic3!$D$3:$D$99980,Produccion_UO!$K$1485,Resultados_Dic3!$E$3:$E$99980,Produccion_UO!$J1516,Resultados_Dic3!$A$3:$A$99980,Produccion_UO!$H1516)*$L$1513</f>
        <v>0</v>
      </c>
      <c r="AN1516" s="21">
        <f>+SUMIFS(Resultados_Dic3!AI$3:AI$99980,Resultados_Dic3!$F$3:$F$99980,Produccion_UO!$K1516,Resultados_Dic3!$D$3:$D$99980,Produccion_UO!$K$1485,Resultados_Dic3!$E$3:$E$99980,Produccion_UO!$J1516,Resultados_Dic3!$A$3:$A$99980,Produccion_UO!$H1516)*$L$1513</f>
        <v>0</v>
      </c>
      <c r="AO1516" s="21">
        <f>+SUMIFS(Resultados_Dic3!AJ$3:AJ$99980,Resultados_Dic3!$F$3:$F$99980,Produccion_UO!$K1516,Resultados_Dic3!$D$3:$D$99980,Produccion_UO!$K$1485,Resultados_Dic3!$E$3:$E$99980,Produccion_UO!$J1516,Resultados_Dic3!$A$3:$A$99980,Produccion_UO!$H1516)*$L$1513</f>
        <v>0</v>
      </c>
      <c r="AP1516" s="21">
        <f>+SUMIFS(Resultados_Dic3!AK$3:AK$99980,Resultados_Dic3!$F$3:$F$99980,Produccion_UO!$K1516,Resultados_Dic3!$D$3:$D$99980,Produccion_UO!$K$1485,Resultados_Dic3!$E$3:$E$99980,Produccion_UO!$J1516,Resultados_Dic3!$A$3:$A$99980,Produccion_UO!$H1516)*$L$1513</f>
        <v>0</v>
      </c>
      <c r="AQ1516" s="21">
        <f>+SUMIFS(Resultados_Dic3!AL$3:AL$99980,Resultados_Dic3!$F$3:$F$99980,Produccion_UO!$K1516,Resultados_Dic3!$D$3:$D$99980,Produccion_UO!$K$1485,Resultados_Dic3!$E$3:$E$99980,Produccion_UO!$J1516,Resultados_Dic3!$A$3:$A$99980,Produccion_UO!$H1516)*$L$1513</f>
        <v>0</v>
      </c>
      <c r="AR1516" s="334">
        <f>+SUMIFS(Resultados_Dic3!AM$3:AM$99980,Resultados_Dic3!$F$3:$F$99980,Produccion_UO!$K1516,Resultados_Dic3!$D$3:$D$99980,Produccion_UO!$K$1485,Resultados_Dic3!$E$3:$E$99980,Produccion_UO!$J1516,Resultados_Dic3!$A$3:$A$99980,Produccion_UO!$H1516)*$L$1513</f>
        <v>0</v>
      </c>
    </row>
    <row r="1517" spans="8:44" x14ac:dyDescent="0.25">
      <c r="H1517" s="330" t="str">
        <f t="shared" si="1613"/>
        <v>DIC5</v>
      </c>
      <c r="J1517" s="24" t="s">
        <v>150</v>
      </c>
      <c r="K1517" s="315" t="s">
        <v>232</v>
      </c>
      <c r="L1517" s="230" t="s">
        <v>833</v>
      </c>
      <c r="M1517" s="21">
        <f>+SUMIFS(Resultados_Dic3!H$3:H$99980,Resultados_Dic3!$F$3:$F$99980,Produccion_UO!$K1517,Resultados_Dic3!$D$3:$D$99980,Produccion_UO!$K$1485,Resultados_Dic3!$E$3:$E$99980,Produccion_UO!$J1517,Resultados_Dic3!$A$3:$A$99980,Produccion_UO!$H1517)*$L$1513</f>
        <v>95.796901886379601</v>
      </c>
      <c r="N1517" s="21">
        <f>+SUMIFS(Resultados_Dic3!I$3:I$99980,Resultados_Dic3!$F$3:$F$99980,Produccion_UO!$K1517,Resultados_Dic3!$D$3:$D$99980,Produccion_UO!$K$1485,Resultados_Dic3!$E$3:$E$99980,Produccion_UO!$J1517,Resultados_Dic3!$A$3:$A$99980,Produccion_UO!$H1517)*$L$1513</f>
        <v>91.322675769276799</v>
      </c>
      <c r="O1517" s="21">
        <f>+SUMIFS(Resultados_Dic3!J$3:J$99980,Resultados_Dic3!$F$3:$F$99980,Produccion_UO!$K1517,Resultados_Dic3!$D$3:$D$99980,Produccion_UO!$K$1485,Resultados_Dic3!$E$3:$E$99980,Produccion_UO!$J1517,Resultados_Dic3!$A$3:$A$99980,Produccion_UO!$H1517)*$L$1513</f>
        <v>78.273765751349501</v>
      </c>
      <c r="P1517" s="21">
        <f>+SUMIFS(Resultados_Dic3!K$3:K$99980,Resultados_Dic3!$F$3:$F$99980,Produccion_UO!$K1517,Resultados_Dic3!$D$3:$D$99980,Produccion_UO!$K$1485,Resultados_Dic3!$E$3:$E$99980,Produccion_UO!$J1517,Resultados_Dic3!$A$3:$A$99980,Produccion_UO!$H1517)*$L$1513</f>
        <v>77.261543542684294</v>
      </c>
      <c r="Q1517" s="21">
        <f>+SUMIFS(Resultados_Dic3!L$3:L$99980,Resultados_Dic3!$F$3:$F$99980,Produccion_UO!$K1517,Resultados_Dic3!$D$3:$D$99980,Produccion_UO!$K$1485,Resultados_Dic3!$E$3:$E$99980,Produccion_UO!$J1517,Resultados_Dic3!$A$3:$A$99980,Produccion_UO!$H1517)*$L$1513</f>
        <v>25.283025622076401</v>
      </c>
      <c r="R1517" s="21">
        <f>+SUMIFS(Resultados_Dic3!M$3:M$99980,Resultados_Dic3!$F$3:$F$99980,Produccion_UO!$K1517,Resultados_Dic3!$D$3:$D$99980,Produccion_UO!$K$1485,Resultados_Dic3!$E$3:$E$99980,Produccion_UO!$J1517,Resultados_Dic3!$A$3:$A$99980,Produccion_UO!$H1517)*$L$1513</f>
        <v>25.268945542536599</v>
      </c>
      <c r="S1517" s="21">
        <f>+SUMIFS(Resultados_Dic3!N$3:N$99980,Resultados_Dic3!$F$3:$F$99980,Produccion_UO!$K1517,Resultados_Dic3!$D$3:$D$99980,Produccion_UO!$K$1485,Resultados_Dic3!$E$3:$E$99980,Produccion_UO!$J1517,Resultados_Dic3!$A$3:$A$99980,Produccion_UO!$H1517)*$L$1513</f>
        <v>25.2548654629969</v>
      </c>
      <c r="T1517" s="21">
        <f>+SUMIFS(Resultados_Dic3!O$3:O$99980,Resultados_Dic3!$F$3:$F$99980,Produccion_UO!$K1517,Resultados_Dic3!$D$3:$D$99980,Produccion_UO!$K$1485,Resultados_Dic3!$E$3:$E$99980,Produccion_UO!$J1517,Resultados_Dic3!$A$3:$A$99980,Produccion_UO!$H1517)*$L$1513</f>
        <v>25.2437000881283</v>
      </c>
      <c r="U1517" s="21">
        <f>+SUMIFS(Resultados_Dic3!P$3:P$99980,Resultados_Dic3!$F$3:$F$99980,Produccion_UO!$K1517,Resultados_Dic3!$D$3:$D$99980,Produccion_UO!$K$1485,Resultados_Dic3!$E$3:$E$99980,Produccion_UO!$J1517,Resultados_Dic3!$A$3:$A$99980,Produccion_UO!$H1517)*$L$1513</f>
        <v>0</v>
      </c>
      <c r="V1517" s="21">
        <f>+SUMIFS(Resultados_Dic3!Q$3:Q$99980,Resultados_Dic3!$F$3:$F$99980,Produccion_UO!$K1517,Resultados_Dic3!$D$3:$D$99980,Produccion_UO!$K$1485,Resultados_Dic3!$E$3:$E$99980,Produccion_UO!$J1517,Resultados_Dic3!$A$3:$A$99980,Produccion_UO!$H1517)*$L$1513</f>
        <v>0</v>
      </c>
      <c r="W1517" s="21">
        <f>+SUMIFS(Resultados_Dic3!R$3:R$99980,Resultados_Dic3!$F$3:$F$99980,Produccion_UO!$K1517,Resultados_Dic3!$D$3:$D$99980,Produccion_UO!$K$1485,Resultados_Dic3!$E$3:$E$99980,Produccion_UO!$J1517,Resultados_Dic3!$A$3:$A$99980,Produccion_UO!$H1517)*$L$1513</f>
        <v>0</v>
      </c>
      <c r="X1517" s="21">
        <f>+SUMIFS(Resultados_Dic3!S$3:S$99980,Resultados_Dic3!$F$3:$F$99980,Produccion_UO!$K1517,Resultados_Dic3!$D$3:$D$99980,Produccion_UO!$K$1485,Resultados_Dic3!$E$3:$E$99980,Produccion_UO!$J1517,Resultados_Dic3!$A$3:$A$99980,Produccion_UO!$H1517)*$L$1513</f>
        <v>0</v>
      </c>
      <c r="Y1517" s="21">
        <f>+SUMIFS(Resultados_Dic3!T$3:T$99980,Resultados_Dic3!$F$3:$F$99980,Produccion_UO!$K1517,Resultados_Dic3!$D$3:$D$99980,Produccion_UO!$K$1485,Resultados_Dic3!$E$3:$E$99980,Produccion_UO!$J1517,Resultados_Dic3!$A$3:$A$99980,Produccion_UO!$H1517)*$L$1513</f>
        <v>0</v>
      </c>
      <c r="Z1517" s="21">
        <f>+SUMIFS(Resultados_Dic3!U$3:U$99980,Resultados_Dic3!$F$3:$F$99980,Produccion_UO!$K1517,Resultados_Dic3!$D$3:$D$99980,Produccion_UO!$K$1485,Resultados_Dic3!$E$3:$E$99980,Produccion_UO!$J1517,Resultados_Dic3!$A$3:$A$99980,Produccion_UO!$H1517)*$L$1513</f>
        <v>0</v>
      </c>
      <c r="AA1517" s="21">
        <f>+SUMIFS(Resultados_Dic3!V$3:V$99980,Resultados_Dic3!$F$3:$F$99980,Produccion_UO!$K1517,Resultados_Dic3!$D$3:$D$99980,Produccion_UO!$K$1485,Resultados_Dic3!$E$3:$E$99980,Produccion_UO!$J1517,Resultados_Dic3!$A$3:$A$99980,Produccion_UO!$H1517)*$L$1513</f>
        <v>0</v>
      </c>
      <c r="AB1517" s="21">
        <f>+SUMIFS(Resultados_Dic3!W$3:W$99980,Resultados_Dic3!$F$3:$F$99980,Produccion_UO!$K1517,Resultados_Dic3!$D$3:$D$99980,Produccion_UO!$K$1485,Resultados_Dic3!$E$3:$E$99980,Produccion_UO!$J1517,Resultados_Dic3!$A$3:$A$99980,Produccion_UO!$H1517)*$L$1513</f>
        <v>0</v>
      </c>
      <c r="AC1517" s="21">
        <f>+SUMIFS(Resultados_Dic3!X$3:X$99980,Resultados_Dic3!$F$3:$F$99980,Produccion_UO!$K1517,Resultados_Dic3!$D$3:$D$99980,Produccion_UO!$K$1485,Resultados_Dic3!$E$3:$E$99980,Produccion_UO!$J1517,Resultados_Dic3!$A$3:$A$99980,Produccion_UO!$H1517)*$L$1513</f>
        <v>0</v>
      </c>
      <c r="AD1517" s="21">
        <f>+SUMIFS(Resultados_Dic3!Y$3:Y$99980,Resultados_Dic3!$F$3:$F$99980,Produccion_UO!$K1517,Resultados_Dic3!$D$3:$D$99980,Produccion_UO!$K$1485,Resultados_Dic3!$E$3:$E$99980,Produccion_UO!$J1517,Resultados_Dic3!$A$3:$A$99980,Produccion_UO!$H1517)*$L$1513</f>
        <v>0</v>
      </c>
      <c r="AE1517" s="21">
        <f>+SUMIFS(Resultados_Dic3!Z$3:Z$99980,Resultados_Dic3!$F$3:$F$99980,Produccion_UO!$K1517,Resultados_Dic3!$D$3:$D$99980,Produccion_UO!$K$1485,Resultados_Dic3!$E$3:$E$99980,Produccion_UO!$J1517,Resultados_Dic3!$A$3:$A$99980,Produccion_UO!$H1517)*$L$1513</f>
        <v>0</v>
      </c>
      <c r="AF1517" s="21">
        <f>+SUMIFS(Resultados_Dic3!AA$3:AA$99980,Resultados_Dic3!$F$3:$F$99980,Produccion_UO!$K1517,Resultados_Dic3!$D$3:$D$99980,Produccion_UO!$K$1485,Resultados_Dic3!$E$3:$E$99980,Produccion_UO!$J1517,Resultados_Dic3!$A$3:$A$99980,Produccion_UO!$H1517)*$L$1513</f>
        <v>0</v>
      </c>
      <c r="AG1517" s="21">
        <f>+SUMIFS(Resultados_Dic3!AB$3:AB$99980,Resultados_Dic3!$F$3:$F$99980,Produccion_UO!$K1517,Resultados_Dic3!$D$3:$D$99980,Produccion_UO!$K$1485,Resultados_Dic3!$E$3:$E$99980,Produccion_UO!$J1517,Resultados_Dic3!$A$3:$A$99980,Produccion_UO!$H1517)*$L$1513</f>
        <v>0</v>
      </c>
      <c r="AH1517" s="21">
        <f>+SUMIFS(Resultados_Dic3!AC$3:AC$99980,Resultados_Dic3!$F$3:$F$99980,Produccion_UO!$K1517,Resultados_Dic3!$D$3:$D$99980,Produccion_UO!$K$1485,Resultados_Dic3!$E$3:$E$99980,Produccion_UO!$J1517,Resultados_Dic3!$A$3:$A$99980,Produccion_UO!$H1517)*$L$1513</f>
        <v>0</v>
      </c>
      <c r="AI1517" s="21">
        <f>+SUMIFS(Resultados_Dic3!AD$3:AD$99980,Resultados_Dic3!$F$3:$F$99980,Produccion_UO!$K1517,Resultados_Dic3!$D$3:$D$99980,Produccion_UO!$K$1485,Resultados_Dic3!$E$3:$E$99980,Produccion_UO!$J1517,Resultados_Dic3!$A$3:$A$99980,Produccion_UO!$H1517)*$L$1513</f>
        <v>0</v>
      </c>
      <c r="AJ1517" s="21">
        <f>+SUMIFS(Resultados_Dic3!AE$3:AE$99980,Resultados_Dic3!$F$3:$F$99980,Produccion_UO!$K1517,Resultados_Dic3!$D$3:$D$99980,Produccion_UO!$K$1485,Resultados_Dic3!$E$3:$E$99980,Produccion_UO!$J1517,Resultados_Dic3!$A$3:$A$99980,Produccion_UO!$H1517)*$L$1513</f>
        <v>0</v>
      </c>
      <c r="AK1517" s="21">
        <f>+SUMIFS(Resultados_Dic3!AF$3:AF$99980,Resultados_Dic3!$F$3:$F$99980,Produccion_UO!$K1517,Resultados_Dic3!$D$3:$D$99980,Produccion_UO!$K$1485,Resultados_Dic3!$E$3:$E$99980,Produccion_UO!$J1517,Resultados_Dic3!$A$3:$A$99980,Produccion_UO!$H1517)*$L$1513</f>
        <v>0</v>
      </c>
      <c r="AL1517" s="21">
        <f>+SUMIFS(Resultados_Dic3!AG$3:AG$99980,Resultados_Dic3!$F$3:$F$99980,Produccion_UO!$K1517,Resultados_Dic3!$D$3:$D$99980,Produccion_UO!$K$1485,Resultados_Dic3!$E$3:$E$99980,Produccion_UO!$J1517,Resultados_Dic3!$A$3:$A$99980,Produccion_UO!$H1517)*$L$1513</f>
        <v>0</v>
      </c>
      <c r="AM1517" s="21">
        <f>+SUMIFS(Resultados_Dic3!AH$3:AH$99980,Resultados_Dic3!$F$3:$F$99980,Produccion_UO!$K1517,Resultados_Dic3!$D$3:$D$99980,Produccion_UO!$K$1485,Resultados_Dic3!$E$3:$E$99980,Produccion_UO!$J1517,Resultados_Dic3!$A$3:$A$99980,Produccion_UO!$H1517)*$L$1513</f>
        <v>0</v>
      </c>
      <c r="AN1517" s="21">
        <f>+SUMIFS(Resultados_Dic3!AI$3:AI$99980,Resultados_Dic3!$F$3:$F$99980,Produccion_UO!$K1517,Resultados_Dic3!$D$3:$D$99980,Produccion_UO!$K$1485,Resultados_Dic3!$E$3:$E$99980,Produccion_UO!$J1517,Resultados_Dic3!$A$3:$A$99980,Produccion_UO!$H1517)*$L$1513</f>
        <v>0</v>
      </c>
      <c r="AO1517" s="21">
        <f>+SUMIFS(Resultados_Dic3!AJ$3:AJ$99980,Resultados_Dic3!$F$3:$F$99980,Produccion_UO!$K1517,Resultados_Dic3!$D$3:$D$99980,Produccion_UO!$K$1485,Resultados_Dic3!$E$3:$E$99980,Produccion_UO!$J1517,Resultados_Dic3!$A$3:$A$99980,Produccion_UO!$H1517)*$L$1513</f>
        <v>0</v>
      </c>
      <c r="AP1517" s="21">
        <f>+SUMIFS(Resultados_Dic3!AK$3:AK$99980,Resultados_Dic3!$F$3:$F$99980,Produccion_UO!$K1517,Resultados_Dic3!$D$3:$D$99980,Produccion_UO!$K$1485,Resultados_Dic3!$E$3:$E$99980,Produccion_UO!$J1517,Resultados_Dic3!$A$3:$A$99980,Produccion_UO!$H1517)*$L$1513</f>
        <v>0</v>
      </c>
      <c r="AQ1517" s="21">
        <f>+SUMIFS(Resultados_Dic3!AL$3:AL$99980,Resultados_Dic3!$F$3:$F$99980,Produccion_UO!$K1517,Resultados_Dic3!$D$3:$D$99980,Produccion_UO!$K$1485,Resultados_Dic3!$E$3:$E$99980,Produccion_UO!$J1517,Resultados_Dic3!$A$3:$A$99980,Produccion_UO!$H1517)*$L$1513</f>
        <v>0</v>
      </c>
      <c r="AR1517" s="334">
        <f>+SUMIFS(Resultados_Dic3!AM$3:AM$99980,Resultados_Dic3!$F$3:$F$99980,Produccion_UO!$K1517,Resultados_Dic3!$D$3:$D$99980,Produccion_UO!$K$1485,Resultados_Dic3!$E$3:$E$99980,Produccion_UO!$J1517,Resultados_Dic3!$A$3:$A$99980,Produccion_UO!$H1517)*$L$1513</f>
        <v>0</v>
      </c>
    </row>
    <row r="1518" spans="8:44" x14ac:dyDescent="0.25">
      <c r="H1518" s="330" t="str">
        <f t="shared" si="1613"/>
        <v>DIC5</v>
      </c>
      <c r="J1518" s="24" t="s">
        <v>73</v>
      </c>
      <c r="K1518" s="315" t="s">
        <v>230</v>
      </c>
      <c r="L1518" s="230" t="s">
        <v>854</v>
      </c>
      <c r="M1518" s="21">
        <f>+SUMIFS(Resultados_Dic3!H$3:H$99980,Resultados_Dic3!$F$3:$F$99980,Produccion_UO!$K1518,Resultados_Dic3!$D$3:$D$99980,Produccion_UO!$K$1485,Resultados_Dic3!$E$3:$E$99980,Produccion_UO!$J1518,Resultados_Dic3!$A$3:$A$99980,Produccion_UO!$H1518)*$L$1513</f>
        <v>8.5470039956174801</v>
      </c>
      <c r="N1518" s="21">
        <f>+SUMIFS(Resultados_Dic3!I$3:I$99980,Resultados_Dic3!$F$3:$F$99980,Produccion_UO!$K1518,Resultados_Dic3!$D$3:$D$99980,Produccion_UO!$K$1485,Resultados_Dic3!$E$3:$E$99980,Produccion_UO!$J1518,Resultados_Dic3!$A$3:$A$99980,Produccion_UO!$H1518)*$L$1513</f>
        <v>7.83414506750524</v>
      </c>
      <c r="O1518" s="21">
        <f>+SUMIFS(Resultados_Dic3!J$3:J$99980,Resultados_Dic3!$F$3:$F$99980,Produccion_UO!$K1518,Resultados_Dic3!$D$3:$D$99980,Produccion_UO!$K$1485,Resultados_Dic3!$E$3:$E$99980,Produccion_UO!$J1518,Resultados_Dic3!$A$3:$A$99980,Produccion_UO!$H1518)*$L$1513</f>
        <v>6.9540976580303102</v>
      </c>
      <c r="P1518" s="21">
        <f>+SUMIFS(Resultados_Dic3!K$3:K$99980,Resultados_Dic3!$F$3:$F$99980,Produccion_UO!$K1518,Resultados_Dic3!$D$3:$D$99980,Produccion_UO!$K$1485,Resultados_Dic3!$E$3:$E$99980,Produccion_UO!$J1518,Resultados_Dic3!$A$3:$A$99980,Produccion_UO!$H1518)*$L$1513</f>
        <v>6.4227197656057102</v>
      </c>
      <c r="Q1518" s="21">
        <f>+SUMIFS(Resultados_Dic3!L$3:L$99980,Resultados_Dic3!$F$3:$F$99980,Produccion_UO!$K1518,Resultados_Dic3!$D$3:$D$99980,Produccion_UO!$K$1485,Resultados_Dic3!$E$3:$E$99980,Produccion_UO!$J1518,Resultados_Dic3!$A$3:$A$99980,Produccion_UO!$H1518)*$L$1513</f>
        <v>4.4149894086722901</v>
      </c>
      <c r="R1518" s="21">
        <f>+SUMIFS(Resultados_Dic3!M$3:M$99980,Resultados_Dic3!$F$3:$F$99980,Produccion_UO!$K1518,Resultados_Dic3!$D$3:$D$99980,Produccion_UO!$K$1485,Resultados_Dic3!$E$3:$E$99980,Produccion_UO!$J1518,Resultados_Dic3!$A$3:$A$99980,Produccion_UO!$H1518)*$L$1513</f>
        <v>3.7153433854273499</v>
      </c>
      <c r="S1518" s="21">
        <f>+SUMIFS(Resultados_Dic3!N$3:N$99980,Resultados_Dic3!$F$3:$F$99980,Produccion_UO!$K1518,Resultados_Dic3!$D$3:$D$99980,Produccion_UO!$K$1485,Resultados_Dic3!$E$3:$E$99980,Produccion_UO!$J1518,Resultados_Dic3!$A$3:$A$99980,Produccion_UO!$H1518)*$L$1513</f>
        <v>3.0156973621824101</v>
      </c>
      <c r="T1518" s="21">
        <f>+SUMIFS(Resultados_Dic3!O$3:O$99980,Resultados_Dic3!$F$3:$F$99980,Produccion_UO!$K1518,Resultados_Dic3!$D$3:$D$99980,Produccion_UO!$K$1485,Resultados_Dic3!$E$3:$E$99980,Produccion_UO!$J1518,Resultados_Dic3!$A$3:$A$99980,Produccion_UO!$H1518)*$L$1513</f>
        <v>2.46088443638416</v>
      </c>
      <c r="U1518" s="21">
        <f>+SUMIFS(Resultados_Dic3!P$3:P$99980,Resultados_Dic3!$F$3:$F$99980,Produccion_UO!$K1518,Resultados_Dic3!$D$3:$D$99980,Produccion_UO!$K$1485,Resultados_Dic3!$E$3:$E$99980,Produccion_UO!$J1518,Resultados_Dic3!$A$3:$A$99980,Produccion_UO!$H1518)*$L$1513</f>
        <v>0.63996356125429099</v>
      </c>
      <c r="V1518" s="21">
        <f>+SUMIFS(Resultados_Dic3!Q$3:Q$99980,Resultados_Dic3!$F$3:$F$99980,Produccion_UO!$K1518,Resultados_Dic3!$D$3:$D$99980,Produccion_UO!$K$1485,Resultados_Dic3!$E$3:$E$99980,Produccion_UO!$J1518,Resultados_Dic3!$A$3:$A$99980,Produccion_UO!$H1518)*$L$1513</f>
        <v>0</v>
      </c>
      <c r="W1518" s="21">
        <f>+SUMIFS(Resultados_Dic3!R$3:R$99980,Resultados_Dic3!$F$3:$F$99980,Produccion_UO!$K1518,Resultados_Dic3!$D$3:$D$99980,Produccion_UO!$K$1485,Resultados_Dic3!$E$3:$E$99980,Produccion_UO!$J1518,Resultados_Dic3!$A$3:$A$99980,Produccion_UO!$H1518)*$L$1513</f>
        <v>0</v>
      </c>
      <c r="X1518" s="21">
        <f>+SUMIFS(Resultados_Dic3!S$3:S$99980,Resultados_Dic3!$F$3:$F$99980,Produccion_UO!$K1518,Resultados_Dic3!$D$3:$D$99980,Produccion_UO!$K$1485,Resultados_Dic3!$E$3:$E$99980,Produccion_UO!$J1518,Resultados_Dic3!$A$3:$A$99980,Produccion_UO!$H1518)*$L$1513</f>
        <v>2.1671178312394401</v>
      </c>
      <c r="Y1518" s="21">
        <f>+SUMIFS(Resultados_Dic3!T$3:T$99980,Resultados_Dic3!$F$3:$F$99980,Produccion_UO!$K1518,Resultados_Dic3!$D$3:$D$99980,Produccion_UO!$K$1485,Resultados_Dic3!$E$3:$E$99980,Produccion_UO!$J1518,Resultados_Dic3!$A$3:$A$99980,Produccion_UO!$H1518)*$L$1513</f>
        <v>2.1671178312394401</v>
      </c>
      <c r="Z1518" s="21">
        <f>+SUMIFS(Resultados_Dic3!U$3:U$99980,Resultados_Dic3!$F$3:$F$99980,Produccion_UO!$K1518,Resultados_Dic3!$D$3:$D$99980,Produccion_UO!$K$1485,Resultados_Dic3!$E$3:$E$99980,Produccion_UO!$J1518,Resultados_Dic3!$A$3:$A$99980,Produccion_UO!$H1518)*$L$1513</f>
        <v>1.09030325516039</v>
      </c>
      <c r="AA1518" s="21">
        <f>+SUMIFS(Resultados_Dic3!V$3:V$99980,Resultados_Dic3!$F$3:$F$99980,Produccion_UO!$K1518,Resultados_Dic3!$D$3:$D$99980,Produccion_UO!$K$1485,Resultados_Dic3!$E$3:$E$99980,Produccion_UO!$J1518,Resultados_Dic3!$A$3:$A$99980,Produccion_UO!$H1518)*$L$1513</f>
        <v>0</v>
      </c>
      <c r="AB1518" s="21">
        <f>+SUMIFS(Resultados_Dic3!W$3:W$99980,Resultados_Dic3!$F$3:$F$99980,Produccion_UO!$K1518,Resultados_Dic3!$D$3:$D$99980,Produccion_UO!$K$1485,Resultados_Dic3!$E$3:$E$99980,Produccion_UO!$J1518,Resultados_Dic3!$A$3:$A$99980,Produccion_UO!$H1518)*$L$1513</f>
        <v>0</v>
      </c>
      <c r="AC1518" s="21">
        <f>+SUMIFS(Resultados_Dic3!X$3:X$99980,Resultados_Dic3!$F$3:$F$99980,Produccion_UO!$K1518,Resultados_Dic3!$D$3:$D$99980,Produccion_UO!$K$1485,Resultados_Dic3!$E$3:$E$99980,Produccion_UO!$J1518,Resultados_Dic3!$A$3:$A$99980,Produccion_UO!$H1518)*$L$1513</f>
        <v>0</v>
      </c>
      <c r="AD1518" s="21">
        <f>+SUMIFS(Resultados_Dic3!Y$3:Y$99980,Resultados_Dic3!$F$3:$F$99980,Produccion_UO!$K1518,Resultados_Dic3!$D$3:$D$99980,Produccion_UO!$K$1485,Resultados_Dic3!$E$3:$E$99980,Produccion_UO!$J1518,Resultados_Dic3!$A$3:$A$99980,Produccion_UO!$H1518)*$L$1513</f>
        <v>0</v>
      </c>
      <c r="AE1518" s="21">
        <f>+SUMIFS(Resultados_Dic3!Z$3:Z$99980,Resultados_Dic3!$F$3:$F$99980,Produccion_UO!$K1518,Resultados_Dic3!$D$3:$D$99980,Produccion_UO!$K$1485,Resultados_Dic3!$E$3:$E$99980,Produccion_UO!$J1518,Resultados_Dic3!$A$3:$A$99980,Produccion_UO!$H1518)*$L$1513</f>
        <v>0</v>
      </c>
      <c r="AF1518" s="21">
        <f>+SUMIFS(Resultados_Dic3!AA$3:AA$99980,Resultados_Dic3!$F$3:$F$99980,Produccion_UO!$K1518,Resultados_Dic3!$D$3:$D$99980,Produccion_UO!$K$1485,Resultados_Dic3!$E$3:$E$99980,Produccion_UO!$J1518,Resultados_Dic3!$A$3:$A$99980,Produccion_UO!$H1518)*$L$1513</f>
        <v>0</v>
      </c>
      <c r="AG1518" s="21">
        <f>+SUMIFS(Resultados_Dic3!AB$3:AB$99980,Resultados_Dic3!$F$3:$F$99980,Produccion_UO!$K1518,Resultados_Dic3!$D$3:$D$99980,Produccion_UO!$K$1485,Resultados_Dic3!$E$3:$E$99980,Produccion_UO!$J1518,Resultados_Dic3!$A$3:$A$99980,Produccion_UO!$H1518)*$L$1513</f>
        <v>0</v>
      </c>
      <c r="AH1518" s="21">
        <f>+SUMIFS(Resultados_Dic3!AC$3:AC$99980,Resultados_Dic3!$F$3:$F$99980,Produccion_UO!$K1518,Resultados_Dic3!$D$3:$D$99980,Produccion_UO!$K$1485,Resultados_Dic3!$E$3:$E$99980,Produccion_UO!$J1518,Resultados_Dic3!$A$3:$A$99980,Produccion_UO!$H1518)*$L$1513</f>
        <v>0</v>
      </c>
      <c r="AI1518" s="21">
        <f>+SUMIFS(Resultados_Dic3!AD$3:AD$99980,Resultados_Dic3!$F$3:$F$99980,Produccion_UO!$K1518,Resultados_Dic3!$D$3:$D$99980,Produccion_UO!$K$1485,Resultados_Dic3!$E$3:$E$99980,Produccion_UO!$J1518,Resultados_Dic3!$A$3:$A$99980,Produccion_UO!$H1518)*$L$1513</f>
        <v>0</v>
      </c>
      <c r="AJ1518" s="21">
        <f>+SUMIFS(Resultados_Dic3!AE$3:AE$99980,Resultados_Dic3!$F$3:$F$99980,Produccion_UO!$K1518,Resultados_Dic3!$D$3:$D$99980,Produccion_UO!$K$1485,Resultados_Dic3!$E$3:$E$99980,Produccion_UO!$J1518,Resultados_Dic3!$A$3:$A$99980,Produccion_UO!$H1518)*$L$1513</f>
        <v>0</v>
      </c>
      <c r="AK1518" s="21">
        <f>+SUMIFS(Resultados_Dic3!AF$3:AF$99980,Resultados_Dic3!$F$3:$F$99980,Produccion_UO!$K1518,Resultados_Dic3!$D$3:$D$99980,Produccion_UO!$K$1485,Resultados_Dic3!$E$3:$E$99980,Produccion_UO!$J1518,Resultados_Dic3!$A$3:$A$99980,Produccion_UO!$H1518)*$L$1513</f>
        <v>0</v>
      </c>
      <c r="AL1518" s="21">
        <f>+SUMIFS(Resultados_Dic3!AG$3:AG$99980,Resultados_Dic3!$F$3:$F$99980,Produccion_UO!$K1518,Resultados_Dic3!$D$3:$D$99980,Produccion_UO!$K$1485,Resultados_Dic3!$E$3:$E$99980,Produccion_UO!$J1518,Resultados_Dic3!$A$3:$A$99980,Produccion_UO!$H1518)*$L$1513</f>
        <v>0</v>
      </c>
      <c r="AM1518" s="21">
        <f>+SUMIFS(Resultados_Dic3!AH$3:AH$99980,Resultados_Dic3!$F$3:$F$99980,Produccion_UO!$K1518,Resultados_Dic3!$D$3:$D$99980,Produccion_UO!$K$1485,Resultados_Dic3!$E$3:$E$99980,Produccion_UO!$J1518,Resultados_Dic3!$A$3:$A$99980,Produccion_UO!$H1518)*$L$1513</f>
        <v>0</v>
      </c>
      <c r="AN1518" s="21">
        <f>+SUMIFS(Resultados_Dic3!AI$3:AI$99980,Resultados_Dic3!$F$3:$F$99980,Produccion_UO!$K1518,Resultados_Dic3!$D$3:$D$99980,Produccion_UO!$K$1485,Resultados_Dic3!$E$3:$E$99980,Produccion_UO!$J1518,Resultados_Dic3!$A$3:$A$99980,Produccion_UO!$H1518)*$L$1513</f>
        <v>0</v>
      </c>
      <c r="AO1518" s="21">
        <f>+SUMIFS(Resultados_Dic3!AJ$3:AJ$99980,Resultados_Dic3!$F$3:$F$99980,Produccion_UO!$K1518,Resultados_Dic3!$D$3:$D$99980,Produccion_UO!$K$1485,Resultados_Dic3!$E$3:$E$99980,Produccion_UO!$J1518,Resultados_Dic3!$A$3:$A$99980,Produccion_UO!$H1518)*$L$1513</f>
        <v>0</v>
      </c>
      <c r="AP1518" s="21">
        <f>+SUMIFS(Resultados_Dic3!AK$3:AK$99980,Resultados_Dic3!$F$3:$F$99980,Produccion_UO!$K1518,Resultados_Dic3!$D$3:$D$99980,Produccion_UO!$K$1485,Resultados_Dic3!$E$3:$E$99980,Produccion_UO!$J1518,Resultados_Dic3!$A$3:$A$99980,Produccion_UO!$H1518)*$L$1513</f>
        <v>0</v>
      </c>
      <c r="AQ1518" s="21">
        <f>+SUMIFS(Resultados_Dic3!AL$3:AL$99980,Resultados_Dic3!$F$3:$F$99980,Produccion_UO!$K1518,Resultados_Dic3!$D$3:$D$99980,Produccion_UO!$K$1485,Resultados_Dic3!$E$3:$E$99980,Produccion_UO!$J1518,Resultados_Dic3!$A$3:$A$99980,Produccion_UO!$H1518)*$L$1513</f>
        <v>0</v>
      </c>
      <c r="AR1518" s="21">
        <f>+SUMIFS(Resultados_Dic3!AM$3:AM$99980,Resultados_Dic3!$F$3:$F$99980,Produccion_UO!$K1518,Resultados_Dic3!$D$3:$D$99980,Produccion_UO!$K$1485,Resultados_Dic3!$E$3:$E$99980,Produccion_UO!$J1518,Resultados_Dic3!$A$3:$A$99980,Produccion_UO!$H1518)*$L$1513</f>
        <v>0</v>
      </c>
    </row>
    <row r="1519" spans="8:44" x14ac:dyDescent="0.25">
      <c r="H1519" s="330" t="str">
        <f t="shared" si="1613"/>
        <v>DIC5</v>
      </c>
      <c r="J1519" s="24" t="s">
        <v>89</v>
      </c>
      <c r="K1519" s="315" t="s">
        <v>234</v>
      </c>
      <c r="L1519" s="230" t="s">
        <v>853</v>
      </c>
      <c r="M1519" s="21">
        <f>+SUMIFS(Resultados_Dic3!H$3:H$99980,Resultados_Dic3!$F$3:$F$99980,Produccion_UO!$K1519,Resultados_Dic3!$D$3:$D$99980,Produccion_UO!$K$1485,Resultados_Dic3!$E$3:$E$99980,Produccion_UO!$J1519,Resultados_Dic3!$A$3:$A$99980,Produccion_UO!$H1519)*$L$1513</f>
        <v>1.7496113806196401</v>
      </c>
      <c r="N1519" s="21">
        <f>+SUMIFS(Resultados_Dic3!I$3:I$99980,Resultados_Dic3!$F$3:$F$99980,Produccion_UO!$K1519,Resultados_Dic3!$D$3:$D$99980,Produccion_UO!$K$1485,Resultados_Dic3!$E$3:$E$99980,Produccion_UO!$J1519,Resultados_Dic3!$A$3:$A$99980,Produccion_UO!$H1519)*$L$1513</f>
        <v>1.6601136334889099</v>
      </c>
      <c r="O1519" s="21">
        <f>+SUMIFS(Resultados_Dic3!J$3:J$99980,Resultados_Dic3!$F$3:$F$99980,Produccion_UO!$K1519,Resultados_Dic3!$D$3:$D$99980,Produccion_UO!$K$1485,Resultados_Dic3!$E$3:$E$99980,Produccion_UO!$J1519,Resultados_Dic3!$A$3:$A$99980,Produccion_UO!$H1519)*$L$1513</f>
        <v>1.5673564189114899</v>
      </c>
      <c r="P1519" s="21">
        <f>+SUMIFS(Resultados_Dic3!K$3:K$99980,Resultados_Dic3!$F$3:$F$99980,Produccion_UO!$K1519,Resultados_Dic3!$D$3:$D$99980,Produccion_UO!$K$1485,Resultados_Dic3!$E$3:$E$99980,Produccion_UO!$J1519,Resultados_Dic3!$A$3:$A$99980,Produccion_UO!$H1519)*$L$1513</f>
        <v>1.49517002526328</v>
      </c>
      <c r="Q1519" s="21">
        <f>+SUMIFS(Resultados_Dic3!L$3:L$99980,Resultados_Dic3!$F$3:$F$99980,Produccion_UO!$K1519,Resultados_Dic3!$D$3:$D$99980,Produccion_UO!$K$1485,Resultados_Dic3!$E$3:$E$99980,Produccion_UO!$J1519,Resultados_Dic3!$A$3:$A$99980,Produccion_UO!$H1519)*$L$1513</f>
        <v>1.33588171793835</v>
      </c>
      <c r="R1519" s="21">
        <f>+SUMIFS(Resultados_Dic3!M$3:M$99980,Resultados_Dic3!$F$3:$F$99980,Produccion_UO!$K1519,Resultados_Dic3!$D$3:$D$99980,Produccion_UO!$K$1485,Resultados_Dic3!$E$3:$E$99980,Produccion_UO!$J1519,Resultados_Dic3!$A$3:$A$99980,Produccion_UO!$H1519)*$L$1513</f>
        <v>1.2377295378822799</v>
      </c>
      <c r="S1519" s="21">
        <f>+SUMIFS(Resultados_Dic3!N$3:N$99980,Resultados_Dic3!$F$3:$F$99980,Produccion_UO!$K1519,Resultados_Dic3!$D$3:$D$99980,Produccion_UO!$K$1485,Resultados_Dic3!$E$3:$E$99980,Produccion_UO!$J1519,Resultados_Dic3!$A$3:$A$99980,Produccion_UO!$H1519)*$L$1513</f>
        <v>1.1395773578262001</v>
      </c>
      <c r="T1519" s="21">
        <f>+SUMIFS(Resultados_Dic3!O$3:O$99980,Resultados_Dic3!$F$3:$F$99980,Produccion_UO!$K1519,Resultados_Dic3!$D$3:$D$99980,Produccion_UO!$K$1485,Resultados_Dic3!$E$3:$E$99980,Produccion_UO!$J1519,Resultados_Dic3!$A$3:$A$99980,Produccion_UO!$H1519)*$L$1513</f>
        <v>1.0617435727675499</v>
      </c>
      <c r="U1519" s="21">
        <f>+SUMIFS(Resultados_Dic3!P$3:P$99980,Resultados_Dic3!$F$3:$F$99980,Produccion_UO!$K1519,Resultados_Dic3!$D$3:$D$99980,Produccion_UO!$K$1485,Resultados_Dic3!$E$3:$E$99980,Produccion_UO!$J1519,Resultados_Dic3!$A$3:$A$99980,Produccion_UO!$H1519)*$L$1513</f>
        <v>0.74377532466972496</v>
      </c>
      <c r="V1519" s="21">
        <f>+SUMIFS(Resultados_Dic3!Q$3:Q$99980,Resultados_Dic3!$F$3:$F$99980,Produccion_UO!$K1519,Resultados_Dic3!$D$3:$D$99980,Produccion_UO!$K$1485,Resultados_Dic3!$E$3:$E$99980,Produccion_UO!$J1519,Resultados_Dic3!$A$3:$A$99980,Produccion_UO!$H1519)*$L$1513</f>
        <v>0.46898167285820702</v>
      </c>
      <c r="W1519" s="21">
        <f>+SUMIFS(Resultados_Dic3!R$3:R$99980,Resultados_Dic3!$F$3:$F$99980,Produccion_UO!$K1519,Resultados_Dic3!$D$3:$D$99980,Produccion_UO!$K$1485,Resultados_Dic3!$E$3:$E$99980,Produccion_UO!$J1519,Resultados_Dic3!$A$3:$A$99980,Produccion_UO!$H1519)*$L$1513</f>
        <v>0.239776878156471</v>
      </c>
      <c r="X1519" s="21">
        <f>+SUMIFS(Resultados_Dic3!S$3:S$99980,Resultados_Dic3!$F$3:$F$99980,Produccion_UO!$K1519,Resultados_Dic3!$D$3:$D$99980,Produccion_UO!$K$1485,Resultados_Dic3!$E$3:$E$99980,Produccion_UO!$J1519,Resultados_Dic3!$A$3:$A$99980,Produccion_UO!$H1519)*$L$1513</f>
        <v>0.233963108457166</v>
      </c>
      <c r="Y1519" s="21">
        <f>+SUMIFS(Resultados_Dic3!T$3:T$99980,Resultados_Dic3!$F$3:$F$99980,Produccion_UO!$K1519,Resultados_Dic3!$D$3:$D$99980,Produccion_UO!$K$1485,Resultados_Dic3!$E$3:$E$99980,Produccion_UO!$J1519,Resultados_Dic3!$A$3:$A$99980,Produccion_UO!$H1519)*$L$1513</f>
        <v>0.233963108457166</v>
      </c>
      <c r="Z1519" s="21">
        <f>+SUMIFS(Resultados_Dic3!U$3:U$99980,Resultados_Dic3!$F$3:$F$99980,Produccion_UO!$K1519,Resultados_Dic3!$D$3:$D$99980,Produccion_UO!$K$1485,Resultados_Dic3!$E$3:$E$99980,Produccion_UO!$J1519,Resultados_Dic3!$A$3:$A$99980,Produccion_UO!$H1519)*$L$1513</f>
        <v>8.2522964764635706E-2</v>
      </c>
      <c r="AA1519" s="21">
        <f>+SUMIFS(Resultados_Dic3!V$3:V$99980,Resultados_Dic3!$F$3:$F$99980,Produccion_UO!$K1519,Resultados_Dic3!$D$3:$D$99980,Produccion_UO!$K$1485,Resultados_Dic3!$E$3:$E$99980,Produccion_UO!$J1519,Resultados_Dic3!$A$3:$A$99980,Produccion_UO!$H1519)*$L$1513</f>
        <v>0</v>
      </c>
      <c r="AB1519" s="21">
        <f>+SUMIFS(Resultados_Dic3!W$3:W$99980,Resultados_Dic3!$F$3:$F$99980,Produccion_UO!$K1519,Resultados_Dic3!$D$3:$D$99980,Produccion_UO!$K$1485,Resultados_Dic3!$E$3:$E$99980,Produccion_UO!$J1519,Resultados_Dic3!$A$3:$A$99980,Produccion_UO!$H1519)*$L$1513</f>
        <v>0</v>
      </c>
      <c r="AC1519" s="21">
        <f>+SUMIFS(Resultados_Dic3!X$3:X$99980,Resultados_Dic3!$F$3:$F$99980,Produccion_UO!$K1519,Resultados_Dic3!$D$3:$D$99980,Produccion_UO!$K$1485,Resultados_Dic3!$E$3:$E$99980,Produccion_UO!$J1519,Resultados_Dic3!$A$3:$A$99980,Produccion_UO!$H1519)*$L$1513</f>
        <v>0</v>
      </c>
      <c r="AD1519" s="21">
        <f>+SUMIFS(Resultados_Dic3!Y$3:Y$99980,Resultados_Dic3!$F$3:$F$99980,Produccion_UO!$K1519,Resultados_Dic3!$D$3:$D$99980,Produccion_UO!$K$1485,Resultados_Dic3!$E$3:$E$99980,Produccion_UO!$J1519,Resultados_Dic3!$A$3:$A$99980,Produccion_UO!$H1519)*$L$1513</f>
        <v>0</v>
      </c>
      <c r="AE1519" s="21">
        <f>+SUMIFS(Resultados_Dic3!Z$3:Z$99980,Resultados_Dic3!$F$3:$F$99980,Produccion_UO!$K1519,Resultados_Dic3!$D$3:$D$99980,Produccion_UO!$K$1485,Resultados_Dic3!$E$3:$E$99980,Produccion_UO!$J1519,Resultados_Dic3!$A$3:$A$99980,Produccion_UO!$H1519)*$L$1513</f>
        <v>0</v>
      </c>
      <c r="AF1519" s="21">
        <f>+SUMIFS(Resultados_Dic3!AA$3:AA$99980,Resultados_Dic3!$F$3:$F$99980,Produccion_UO!$K1519,Resultados_Dic3!$D$3:$D$99980,Produccion_UO!$K$1485,Resultados_Dic3!$E$3:$E$99980,Produccion_UO!$J1519,Resultados_Dic3!$A$3:$A$99980,Produccion_UO!$H1519)*$L$1513</f>
        <v>0</v>
      </c>
      <c r="AG1519" s="21">
        <f>+SUMIFS(Resultados_Dic3!AB$3:AB$99980,Resultados_Dic3!$F$3:$F$99980,Produccion_UO!$K1519,Resultados_Dic3!$D$3:$D$99980,Produccion_UO!$K$1485,Resultados_Dic3!$E$3:$E$99980,Produccion_UO!$J1519,Resultados_Dic3!$A$3:$A$99980,Produccion_UO!$H1519)*$L$1513</f>
        <v>0</v>
      </c>
      <c r="AH1519" s="21">
        <f>+SUMIFS(Resultados_Dic3!AC$3:AC$99980,Resultados_Dic3!$F$3:$F$99980,Produccion_UO!$K1519,Resultados_Dic3!$D$3:$D$99980,Produccion_UO!$K$1485,Resultados_Dic3!$E$3:$E$99980,Produccion_UO!$J1519,Resultados_Dic3!$A$3:$A$99980,Produccion_UO!$H1519)*$L$1513</f>
        <v>0</v>
      </c>
      <c r="AI1519" s="21">
        <f>+SUMIFS(Resultados_Dic3!AD$3:AD$99980,Resultados_Dic3!$F$3:$F$99980,Produccion_UO!$K1519,Resultados_Dic3!$D$3:$D$99980,Produccion_UO!$K$1485,Resultados_Dic3!$E$3:$E$99980,Produccion_UO!$J1519,Resultados_Dic3!$A$3:$A$99980,Produccion_UO!$H1519)*$L$1513</f>
        <v>0</v>
      </c>
      <c r="AJ1519" s="21">
        <f>+SUMIFS(Resultados_Dic3!AE$3:AE$99980,Resultados_Dic3!$F$3:$F$99980,Produccion_UO!$K1519,Resultados_Dic3!$D$3:$D$99980,Produccion_UO!$K$1485,Resultados_Dic3!$E$3:$E$99980,Produccion_UO!$J1519,Resultados_Dic3!$A$3:$A$99980,Produccion_UO!$H1519)*$L$1513</f>
        <v>0</v>
      </c>
      <c r="AK1519" s="21">
        <f>+SUMIFS(Resultados_Dic3!AF$3:AF$99980,Resultados_Dic3!$F$3:$F$99980,Produccion_UO!$K1519,Resultados_Dic3!$D$3:$D$99980,Produccion_UO!$K$1485,Resultados_Dic3!$E$3:$E$99980,Produccion_UO!$J1519,Resultados_Dic3!$A$3:$A$99980,Produccion_UO!$H1519)*$L$1513</f>
        <v>0</v>
      </c>
      <c r="AL1519" s="21">
        <f>+SUMIFS(Resultados_Dic3!AG$3:AG$99980,Resultados_Dic3!$F$3:$F$99980,Produccion_UO!$K1519,Resultados_Dic3!$D$3:$D$99980,Produccion_UO!$K$1485,Resultados_Dic3!$E$3:$E$99980,Produccion_UO!$J1519,Resultados_Dic3!$A$3:$A$99980,Produccion_UO!$H1519)*$L$1513</f>
        <v>0</v>
      </c>
      <c r="AM1519" s="21">
        <f>+SUMIFS(Resultados_Dic3!AH$3:AH$99980,Resultados_Dic3!$F$3:$F$99980,Produccion_UO!$K1519,Resultados_Dic3!$D$3:$D$99980,Produccion_UO!$K$1485,Resultados_Dic3!$E$3:$E$99980,Produccion_UO!$J1519,Resultados_Dic3!$A$3:$A$99980,Produccion_UO!$H1519)*$L$1513</f>
        <v>0</v>
      </c>
      <c r="AN1519" s="21">
        <f>+SUMIFS(Resultados_Dic3!AI$3:AI$99980,Resultados_Dic3!$F$3:$F$99980,Produccion_UO!$K1519,Resultados_Dic3!$D$3:$D$99980,Produccion_UO!$K$1485,Resultados_Dic3!$E$3:$E$99980,Produccion_UO!$J1519,Resultados_Dic3!$A$3:$A$99980,Produccion_UO!$H1519)*$L$1513</f>
        <v>0</v>
      </c>
      <c r="AO1519" s="21">
        <f>+SUMIFS(Resultados_Dic3!AJ$3:AJ$99980,Resultados_Dic3!$F$3:$F$99980,Produccion_UO!$K1519,Resultados_Dic3!$D$3:$D$99980,Produccion_UO!$K$1485,Resultados_Dic3!$E$3:$E$99980,Produccion_UO!$J1519,Resultados_Dic3!$A$3:$A$99980,Produccion_UO!$H1519)*$L$1513</f>
        <v>0</v>
      </c>
      <c r="AP1519" s="21">
        <f>+SUMIFS(Resultados_Dic3!AK$3:AK$99980,Resultados_Dic3!$F$3:$F$99980,Produccion_UO!$K1519,Resultados_Dic3!$D$3:$D$99980,Produccion_UO!$K$1485,Resultados_Dic3!$E$3:$E$99980,Produccion_UO!$J1519,Resultados_Dic3!$A$3:$A$99980,Produccion_UO!$H1519)*$L$1513</f>
        <v>0</v>
      </c>
      <c r="AQ1519" s="21">
        <f>+SUMIFS(Resultados_Dic3!AL$3:AL$99980,Resultados_Dic3!$F$3:$F$99980,Produccion_UO!$K1519,Resultados_Dic3!$D$3:$D$99980,Produccion_UO!$K$1485,Resultados_Dic3!$E$3:$E$99980,Produccion_UO!$J1519,Resultados_Dic3!$A$3:$A$99980,Produccion_UO!$H1519)*$L$1513</f>
        <v>0</v>
      </c>
      <c r="AR1519" s="21">
        <f>+SUMIFS(Resultados_Dic3!AM$3:AM$99980,Resultados_Dic3!$F$3:$F$99980,Produccion_UO!$K1519,Resultados_Dic3!$D$3:$D$99980,Produccion_UO!$K$1485,Resultados_Dic3!$E$3:$E$99980,Produccion_UO!$J1519,Resultados_Dic3!$A$3:$A$99980,Produccion_UO!$H1519)*$L$1513</f>
        <v>0</v>
      </c>
    </row>
    <row r="1520" spans="8:44" x14ac:dyDescent="0.25">
      <c r="H1520" s="330" t="str">
        <f t="shared" si="1613"/>
        <v>DIC5</v>
      </c>
      <c r="J1520" s="24" t="s">
        <v>85</v>
      </c>
      <c r="K1520" s="315" t="s">
        <v>232</v>
      </c>
      <c r="L1520" s="230" t="s">
        <v>852</v>
      </c>
      <c r="M1520" s="21">
        <f>+SUMIFS(Resultados_Dic3!H$3:H$99980,Resultados_Dic3!$F$3:$F$99980,Produccion_UO!$K1520,Resultados_Dic3!$D$3:$D$99980,Produccion_UO!$K$1485,Resultados_Dic3!$E$3:$E$99980,Produccion_UO!$J1520,Resultados_Dic3!$A$3:$A$99980,Produccion_UO!$H1520)*$L$1513</f>
        <v>2.0775231734395598</v>
      </c>
      <c r="N1520" s="21">
        <f>+SUMIFS(Resultados_Dic3!I$3:I$99980,Resultados_Dic3!$F$3:$F$99980,Produccion_UO!$K1520,Resultados_Dic3!$D$3:$D$99980,Produccion_UO!$K$1485,Resultados_Dic3!$E$3:$E$99980,Produccion_UO!$J1520,Resultados_Dic3!$A$3:$A$99980,Produccion_UO!$H1520)*$L$1513</f>
        <v>1.9804917636710599</v>
      </c>
      <c r="O1520" s="21">
        <f>+SUMIFS(Resultados_Dic3!J$3:J$99980,Resultados_Dic3!$F$3:$F$99980,Produccion_UO!$K1520,Resultados_Dic3!$D$3:$D$99980,Produccion_UO!$K$1485,Resultados_Dic3!$E$3:$E$99980,Produccion_UO!$J1520,Resultados_Dic3!$A$3:$A$99980,Produccion_UO!$H1520)*$L$1513</f>
        <v>1.6975033536437201</v>
      </c>
      <c r="P1520" s="21">
        <f>+SUMIFS(Resultados_Dic3!K$3:K$99980,Resultados_Dic3!$F$3:$F$99980,Produccion_UO!$K1520,Resultados_Dic3!$D$3:$D$99980,Produccion_UO!$K$1485,Resultados_Dic3!$E$3:$E$99980,Produccion_UO!$J1520,Resultados_Dic3!$A$3:$A$99980,Produccion_UO!$H1520)*$L$1513</f>
        <v>1.67555154670882</v>
      </c>
      <c r="Q1520" s="21">
        <f>+SUMIFS(Resultados_Dic3!L$3:L$99980,Resultados_Dic3!$F$3:$F$99980,Produccion_UO!$K1520,Resultados_Dic3!$D$3:$D$99980,Produccion_UO!$K$1485,Resultados_Dic3!$E$3:$E$99980,Produccion_UO!$J1520,Resultados_Dic3!$A$3:$A$99980,Produccion_UO!$H1520)*$L$1513</f>
        <v>0.54830657975587305</v>
      </c>
      <c r="R1520" s="21">
        <f>+SUMIFS(Resultados_Dic3!M$3:M$99980,Resultados_Dic3!$F$3:$F$99980,Produccion_UO!$K1520,Resultados_Dic3!$D$3:$D$99980,Produccion_UO!$K$1485,Resultados_Dic3!$E$3:$E$99980,Produccion_UO!$J1520,Resultados_Dic3!$A$3:$A$99980,Produccion_UO!$H1520)*$L$1513</f>
        <v>0.54800122863332501</v>
      </c>
      <c r="S1520" s="21">
        <f>+SUMIFS(Resultados_Dic3!N$3:N$99980,Resultados_Dic3!$F$3:$F$99980,Produccion_UO!$K1520,Resultados_Dic3!$D$3:$D$99980,Produccion_UO!$K$1485,Resultados_Dic3!$E$3:$E$99980,Produccion_UO!$J1520,Resultados_Dic3!$A$3:$A$99980,Produccion_UO!$H1520)*$L$1513</f>
        <v>0.54769587751077697</v>
      </c>
      <c r="T1520" s="21">
        <f>+SUMIFS(Resultados_Dic3!O$3:O$99980,Resultados_Dic3!$F$3:$F$99980,Produccion_UO!$K1520,Resultados_Dic3!$D$3:$D$99980,Produccion_UO!$K$1485,Resultados_Dic3!$E$3:$E$99980,Produccion_UO!$J1520,Resultados_Dic3!$A$3:$A$99980,Produccion_UO!$H1520)*$L$1513</f>
        <v>0.54745373685097398</v>
      </c>
      <c r="U1520" s="21">
        <f>+SUMIFS(Resultados_Dic3!P$3:P$99980,Resultados_Dic3!$F$3:$F$99980,Produccion_UO!$K1520,Resultados_Dic3!$D$3:$D$99980,Produccion_UO!$K$1485,Resultados_Dic3!$E$3:$E$99980,Produccion_UO!$J1520,Resultados_Dic3!$A$3:$A$99980,Produccion_UO!$H1520)*$L$1513</f>
        <v>0</v>
      </c>
      <c r="V1520" s="21">
        <f>+SUMIFS(Resultados_Dic3!Q$3:Q$99980,Resultados_Dic3!$F$3:$F$99980,Produccion_UO!$K1520,Resultados_Dic3!$D$3:$D$99980,Produccion_UO!$K$1485,Resultados_Dic3!$E$3:$E$99980,Produccion_UO!$J1520,Resultados_Dic3!$A$3:$A$99980,Produccion_UO!$H1520)*$L$1513</f>
        <v>0</v>
      </c>
      <c r="W1520" s="21">
        <f>+SUMIFS(Resultados_Dic3!R$3:R$99980,Resultados_Dic3!$F$3:$F$99980,Produccion_UO!$K1520,Resultados_Dic3!$D$3:$D$99980,Produccion_UO!$K$1485,Resultados_Dic3!$E$3:$E$99980,Produccion_UO!$J1520,Resultados_Dic3!$A$3:$A$99980,Produccion_UO!$H1520)*$L$1513</f>
        <v>0</v>
      </c>
      <c r="X1520" s="21">
        <f>+SUMIFS(Resultados_Dic3!S$3:S$99980,Resultados_Dic3!$F$3:$F$99980,Produccion_UO!$K1520,Resultados_Dic3!$D$3:$D$99980,Produccion_UO!$K$1485,Resultados_Dic3!$E$3:$E$99980,Produccion_UO!$J1520,Resultados_Dic3!$A$3:$A$99980,Produccion_UO!$H1520)*$L$1513</f>
        <v>0</v>
      </c>
      <c r="Y1520" s="21">
        <f>+SUMIFS(Resultados_Dic3!T$3:T$99980,Resultados_Dic3!$F$3:$F$99980,Produccion_UO!$K1520,Resultados_Dic3!$D$3:$D$99980,Produccion_UO!$K$1485,Resultados_Dic3!$E$3:$E$99980,Produccion_UO!$J1520,Resultados_Dic3!$A$3:$A$99980,Produccion_UO!$H1520)*$L$1513</f>
        <v>0</v>
      </c>
      <c r="Z1520" s="21">
        <f>+SUMIFS(Resultados_Dic3!U$3:U$99980,Resultados_Dic3!$F$3:$F$99980,Produccion_UO!$K1520,Resultados_Dic3!$D$3:$D$99980,Produccion_UO!$K$1485,Resultados_Dic3!$E$3:$E$99980,Produccion_UO!$J1520,Resultados_Dic3!$A$3:$A$99980,Produccion_UO!$H1520)*$L$1513</f>
        <v>0</v>
      </c>
      <c r="AA1520" s="21">
        <f>+SUMIFS(Resultados_Dic3!V$3:V$99980,Resultados_Dic3!$F$3:$F$99980,Produccion_UO!$K1520,Resultados_Dic3!$D$3:$D$99980,Produccion_UO!$K$1485,Resultados_Dic3!$E$3:$E$99980,Produccion_UO!$J1520,Resultados_Dic3!$A$3:$A$99980,Produccion_UO!$H1520)*$L$1513</f>
        <v>0</v>
      </c>
      <c r="AB1520" s="21">
        <f>+SUMIFS(Resultados_Dic3!W$3:W$99980,Resultados_Dic3!$F$3:$F$99980,Produccion_UO!$K1520,Resultados_Dic3!$D$3:$D$99980,Produccion_UO!$K$1485,Resultados_Dic3!$E$3:$E$99980,Produccion_UO!$J1520,Resultados_Dic3!$A$3:$A$99980,Produccion_UO!$H1520)*$L$1513</f>
        <v>0</v>
      </c>
      <c r="AC1520" s="21">
        <f>+SUMIFS(Resultados_Dic3!X$3:X$99980,Resultados_Dic3!$F$3:$F$99980,Produccion_UO!$K1520,Resultados_Dic3!$D$3:$D$99980,Produccion_UO!$K$1485,Resultados_Dic3!$E$3:$E$99980,Produccion_UO!$J1520,Resultados_Dic3!$A$3:$A$99980,Produccion_UO!$H1520)*$L$1513</f>
        <v>0</v>
      </c>
      <c r="AD1520" s="21">
        <f>+SUMIFS(Resultados_Dic3!Y$3:Y$99980,Resultados_Dic3!$F$3:$F$99980,Produccion_UO!$K1520,Resultados_Dic3!$D$3:$D$99980,Produccion_UO!$K$1485,Resultados_Dic3!$E$3:$E$99980,Produccion_UO!$J1520,Resultados_Dic3!$A$3:$A$99980,Produccion_UO!$H1520)*$L$1513</f>
        <v>0</v>
      </c>
      <c r="AE1520" s="21">
        <f>+SUMIFS(Resultados_Dic3!Z$3:Z$99980,Resultados_Dic3!$F$3:$F$99980,Produccion_UO!$K1520,Resultados_Dic3!$D$3:$D$99980,Produccion_UO!$K$1485,Resultados_Dic3!$E$3:$E$99980,Produccion_UO!$J1520,Resultados_Dic3!$A$3:$A$99980,Produccion_UO!$H1520)*$L$1513</f>
        <v>0</v>
      </c>
      <c r="AF1520" s="21">
        <f>+SUMIFS(Resultados_Dic3!AA$3:AA$99980,Resultados_Dic3!$F$3:$F$99980,Produccion_UO!$K1520,Resultados_Dic3!$D$3:$D$99980,Produccion_UO!$K$1485,Resultados_Dic3!$E$3:$E$99980,Produccion_UO!$J1520,Resultados_Dic3!$A$3:$A$99980,Produccion_UO!$H1520)*$L$1513</f>
        <v>0</v>
      </c>
      <c r="AG1520" s="21">
        <f>+SUMIFS(Resultados_Dic3!AB$3:AB$99980,Resultados_Dic3!$F$3:$F$99980,Produccion_UO!$K1520,Resultados_Dic3!$D$3:$D$99980,Produccion_UO!$K$1485,Resultados_Dic3!$E$3:$E$99980,Produccion_UO!$J1520,Resultados_Dic3!$A$3:$A$99980,Produccion_UO!$H1520)*$L$1513</f>
        <v>0</v>
      </c>
      <c r="AH1520" s="21">
        <f>+SUMIFS(Resultados_Dic3!AC$3:AC$99980,Resultados_Dic3!$F$3:$F$99980,Produccion_UO!$K1520,Resultados_Dic3!$D$3:$D$99980,Produccion_UO!$K$1485,Resultados_Dic3!$E$3:$E$99980,Produccion_UO!$J1520,Resultados_Dic3!$A$3:$A$99980,Produccion_UO!$H1520)*$L$1513</f>
        <v>0</v>
      </c>
      <c r="AI1520" s="21">
        <f>+SUMIFS(Resultados_Dic3!AD$3:AD$99980,Resultados_Dic3!$F$3:$F$99980,Produccion_UO!$K1520,Resultados_Dic3!$D$3:$D$99980,Produccion_UO!$K$1485,Resultados_Dic3!$E$3:$E$99980,Produccion_UO!$J1520,Resultados_Dic3!$A$3:$A$99980,Produccion_UO!$H1520)*$L$1513</f>
        <v>0</v>
      </c>
      <c r="AJ1520" s="21">
        <f>+SUMIFS(Resultados_Dic3!AE$3:AE$99980,Resultados_Dic3!$F$3:$F$99980,Produccion_UO!$K1520,Resultados_Dic3!$D$3:$D$99980,Produccion_UO!$K$1485,Resultados_Dic3!$E$3:$E$99980,Produccion_UO!$J1520,Resultados_Dic3!$A$3:$A$99980,Produccion_UO!$H1520)*$L$1513</f>
        <v>0</v>
      </c>
      <c r="AK1520" s="21">
        <f>+SUMIFS(Resultados_Dic3!AF$3:AF$99980,Resultados_Dic3!$F$3:$F$99980,Produccion_UO!$K1520,Resultados_Dic3!$D$3:$D$99980,Produccion_UO!$K$1485,Resultados_Dic3!$E$3:$E$99980,Produccion_UO!$J1520,Resultados_Dic3!$A$3:$A$99980,Produccion_UO!$H1520)*$L$1513</f>
        <v>0</v>
      </c>
      <c r="AL1520" s="21">
        <f>+SUMIFS(Resultados_Dic3!AG$3:AG$99980,Resultados_Dic3!$F$3:$F$99980,Produccion_UO!$K1520,Resultados_Dic3!$D$3:$D$99980,Produccion_UO!$K$1485,Resultados_Dic3!$E$3:$E$99980,Produccion_UO!$J1520,Resultados_Dic3!$A$3:$A$99980,Produccion_UO!$H1520)*$L$1513</f>
        <v>0</v>
      </c>
      <c r="AM1520" s="21">
        <f>+SUMIFS(Resultados_Dic3!AH$3:AH$99980,Resultados_Dic3!$F$3:$F$99980,Produccion_UO!$K1520,Resultados_Dic3!$D$3:$D$99980,Produccion_UO!$K$1485,Resultados_Dic3!$E$3:$E$99980,Produccion_UO!$J1520,Resultados_Dic3!$A$3:$A$99980,Produccion_UO!$H1520)*$L$1513</f>
        <v>0</v>
      </c>
      <c r="AN1520" s="21">
        <f>+SUMIFS(Resultados_Dic3!AI$3:AI$99980,Resultados_Dic3!$F$3:$F$99980,Produccion_UO!$K1520,Resultados_Dic3!$D$3:$D$99980,Produccion_UO!$K$1485,Resultados_Dic3!$E$3:$E$99980,Produccion_UO!$J1520,Resultados_Dic3!$A$3:$A$99980,Produccion_UO!$H1520)*$L$1513</f>
        <v>0</v>
      </c>
      <c r="AO1520" s="21">
        <f>+SUMIFS(Resultados_Dic3!AJ$3:AJ$99980,Resultados_Dic3!$F$3:$F$99980,Produccion_UO!$K1520,Resultados_Dic3!$D$3:$D$99980,Produccion_UO!$K$1485,Resultados_Dic3!$E$3:$E$99980,Produccion_UO!$J1520,Resultados_Dic3!$A$3:$A$99980,Produccion_UO!$H1520)*$L$1513</f>
        <v>0</v>
      </c>
      <c r="AP1520" s="21">
        <f>+SUMIFS(Resultados_Dic3!AK$3:AK$99980,Resultados_Dic3!$F$3:$F$99980,Produccion_UO!$K1520,Resultados_Dic3!$D$3:$D$99980,Produccion_UO!$K$1485,Resultados_Dic3!$E$3:$E$99980,Produccion_UO!$J1520,Resultados_Dic3!$A$3:$A$99980,Produccion_UO!$H1520)*$L$1513</f>
        <v>0</v>
      </c>
      <c r="AQ1520" s="21">
        <f>+SUMIFS(Resultados_Dic3!AL$3:AL$99980,Resultados_Dic3!$F$3:$F$99980,Produccion_UO!$K1520,Resultados_Dic3!$D$3:$D$99980,Produccion_UO!$K$1485,Resultados_Dic3!$E$3:$E$99980,Produccion_UO!$J1520,Resultados_Dic3!$A$3:$A$99980,Produccion_UO!$H1520)*$L$1513</f>
        <v>0</v>
      </c>
      <c r="AR1520" s="21">
        <f>+SUMIFS(Resultados_Dic3!AM$3:AM$99980,Resultados_Dic3!$F$3:$F$99980,Produccion_UO!$K1520,Resultados_Dic3!$D$3:$D$99980,Produccion_UO!$K$1485,Resultados_Dic3!$E$3:$E$99980,Produccion_UO!$J1520,Resultados_Dic3!$A$3:$A$99980,Produccion_UO!$H1520)*$L$1513</f>
        <v>0</v>
      </c>
    </row>
    <row r="1521" spans="6:44" x14ac:dyDescent="0.25">
      <c r="H1521" s="330"/>
      <c r="M1521" s="21"/>
      <c r="AR1521" s="331"/>
    </row>
    <row r="1522" spans="6:44" x14ac:dyDescent="0.25">
      <c r="H1522" s="330"/>
      <c r="AR1522" s="331"/>
    </row>
    <row r="1523" spans="6:44" x14ac:dyDescent="0.25">
      <c r="H1523" s="330" t="str">
        <f t="shared" ref="H1523:H1525" si="1614">+$B$1</f>
        <v>DIC5</v>
      </c>
      <c r="J1523" s="24" t="s">
        <v>73</v>
      </c>
      <c r="K1523" s="340" t="s">
        <v>171</v>
      </c>
      <c r="L1523" s="22" t="s">
        <v>850</v>
      </c>
      <c r="M1523" s="21">
        <f>+SUMIFS(Resultados_Dic3!H$3:H$99980,Resultados_Dic3!$F$3:$F$99980,Produccion_UO!$K1523,Resultados_Dic3!$D$3:$D$99980,Produccion_UO!$L$1485,Resultados_Dic3!$E$3:$E$99980,Produccion_UO!$J1523,Resultados_Dic3!$A$3:$A$99980,Produccion_UO!$H1523)*$L$1513</f>
        <v>3.8833627378965598</v>
      </c>
      <c r="N1523" s="21">
        <f>+SUMIFS(Resultados_Dic3!I$3:I$99980,Resultados_Dic3!$F$3:$F$99980,Produccion_UO!$K1523,Resultados_Dic3!$D$3:$D$99980,Produccion_UO!$L$1485,Resultados_Dic3!$E$3:$E$99980,Produccion_UO!$J1523,Resultados_Dic3!$A$3:$A$99980,Produccion_UO!$H1523)*$L$1513</f>
        <v>3.7540970036614998</v>
      </c>
      <c r="O1523" s="21">
        <f>+SUMIFS(Resultados_Dic3!J$3:J$99980,Resultados_Dic3!$F$3:$F$99980,Produccion_UO!$K1523,Resultados_Dic3!$D$3:$D$99980,Produccion_UO!$L$1485,Resultados_Dic3!$E$3:$E$99980,Produccion_UO!$J1523,Resultados_Dic3!$A$3:$A$99980,Produccion_UO!$H1523)*$L$1513</f>
        <v>3.3763990582504402</v>
      </c>
      <c r="P1523" s="21">
        <f>+SUMIFS(Resultados_Dic3!K$3:K$99980,Resultados_Dic3!$F$3:$F$99980,Produccion_UO!$K1523,Resultados_Dic3!$D$3:$D$99980,Produccion_UO!$L$1485,Resultados_Dic3!$E$3:$E$99980,Produccion_UO!$J1523,Resultados_Dic3!$A$3:$A$99980,Produccion_UO!$H1523)*$L$1513</f>
        <v>3.3473706298897099</v>
      </c>
      <c r="Q1523" s="21">
        <f>+SUMIFS(Resultados_Dic3!L$3:L$99980,Resultados_Dic3!$F$3:$F$99980,Produccion_UO!$K1523,Resultados_Dic3!$D$3:$D$99980,Produccion_UO!$L$1485,Resultados_Dic3!$E$3:$E$99980,Produccion_UO!$J1523,Resultados_Dic3!$A$3:$A$99980,Produccion_UO!$H1523)*$L$1513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R1523" s="21">
        <f>+SUMIFS(Resultados_Dic3!M$3:M$99980,Resultados_Dic3!$F$3:$F$99980,Produccion_UO!$K1523,Resultados_Dic3!$D$3:$D$99980,Produccion_UO!$L$1485,Resultados_Dic3!$E$3:$E$99980,Produccion_UO!$J1523,Resultados_Dic3!$A$3:$A$99980,Produccion_UO!$H1523)*$L$1513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S1523" s="21">
        <f>+SUMIFS(Resultados_Dic3!N$3:N$99980,Resultados_Dic3!$F$3:$F$99980,Produccion_UO!$K1523,Resultados_Dic3!$D$3:$D$99980,Produccion_UO!$L$1485,Resultados_Dic3!$E$3:$E$99980,Produccion_UO!$J1523,Resultados_Dic3!$A$3:$A$99980,Produccion_UO!$H1523)*$L$1513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T1523" s="21">
        <f>+SUMIFS(Resultados_Dic3!O$3:O$99980,Resultados_Dic3!$F$3:$F$99980,Produccion_UO!$K1523,Resultados_Dic3!$D$3:$D$99980,Produccion_UO!$L$1485,Resultados_Dic3!$E$3:$E$99980,Produccion_UO!$J1523,Resultados_Dic3!$A$3:$A$99980,Produccion_UO!$H1523)*$L$1513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U1523" s="21">
        <f>+SUMIFS(Resultados_Dic3!P$3:P$99980,Resultados_Dic3!$F$3:$F$99980,Produccion_UO!$K1523,Resultados_Dic3!$D$3:$D$99980,Produccion_UO!$L$1485,Resultados_Dic3!$E$3:$E$99980,Produccion_UO!$J1523,Resultados_Dic3!$A$3:$A$99980,Produccion_UO!$H1523)*$L$1513</f>
        <v>0.57588178768854903</v>
      </c>
      <c r="V1523" s="21">
        <f>+SUMIFS(Resultados_Dic3!Q$3:Q$99980,Resultados_Dic3!$F$3:$F$99980,Produccion_UO!$K1523,Resultados_Dic3!$D$3:$D$99980,Produccion_UO!$L$1485,Resultados_Dic3!$E$3:$E$99980,Produccion_UO!$J1523,Resultados_Dic3!$A$3:$A$99980,Produccion_UO!$H1523)*$L$1513</f>
        <v>0.196784992134207</v>
      </c>
      <c r="W1523" s="21">
        <f>+SUMIFS(Resultados_Dic3!R$3:R$99980,Resultados_Dic3!$F$3:$F$99980,Produccion_UO!$K1523,Resultados_Dic3!$D$3:$D$99980,Produccion_UO!$L$1485,Resultados_Dic3!$E$3:$E$99980,Produccion_UO!$J1523,Resultados_Dic3!$A$3:$A$99980,Produccion_UO!$H1523)*$L$1513</f>
        <v>9.8541729582559398E-2</v>
      </c>
      <c r="X1523" s="21">
        <f>+SUMIFS(Resultados_Dic3!S$3:S$99980,Resultados_Dic3!$F$3:$F$99980,Produccion_UO!$K1523,Resultados_Dic3!$D$3:$D$99980,Produccion_UO!$L$1485,Resultados_Dic3!$E$3:$E$99980,Produccion_UO!$J1523,Resultados_Dic3!$A$3:$A$99980,Produccion_UO!$H1523)*$L$1513</f>
        <v>0</v>
      </c>
      <c r="Y1523" s="21">
        <f>+SUMIFS(Resultados_Dic3!T$3:T$99980,Resultados_Dic3!$F$3:$F$99980,Produccion_UO!$K1523,Resultados_Dic3!$D$3:$D$99980,Produccion_UO!$L$1485,Resultados_Dic3!$E$3:$E$99980,Produccion_UO!$J1523,Resultados_Dic3!$A$3:$A$99980,Produccion_UO!$H1523)*$L$1513</f>
        <v>0</v>
      </c>
      <c r="Z1523" s="21">
        <f>+SUMIFS(Resultados_Dic3!U$3:U$99980,Resultados_Dic3!$F$3:$F$99980,Produccion_UO!$K1523,Resultados_Dic3!$D$3:$D$99980,Produccion_UO!$L$1485,Resultados_Dic3!$E$3:$E$99980,Produccion_UO!$J1523,Resultados_Dic3!$A$3:$A$99980,Produccion_UO!$H1523)*$L$1513</f>
        <v>0</v>
      </c>
      <c r="AA1523" s="21">
        <f>+SUMIFS(Resultados_Dic3!V$3:V$99980,Resultados_Dic3!$F$3:$F$99980,Produccion_UO!$K1523,Resultados_Dic3!$D$3:$D$99980,Produccion_UO!$L$1485,Resultados_Dic3!$E$3:$E$99980,Produccion_UO!$J1523,Resultados_Dic3!$A$3:$A$99980,Produccion_UO!$H1523)*$L$1513</f>
        <v>0</v>
      </c>
      <c r="AB1523" s="21">
        <f>+SUMIFS(Resultados_Dic3!W$3:W$99980,Resultados_Dic3!$F$3:$F$99980,Produccion_UO!$K1523,Resultados_Dic3!$D$3:$D$99980,Produccion_UO!$L$1485,Resultados_Dic3!$E$3:$E$99980,Produccion_UO!$J1523,Resultados_Dic3!$A$3:$A$99980,Produccion_UO!$H1523)*$L$1513</f>
        <v>0</v>
      </c>
      <c r="AC1523" s="21">
        <f>+SUMIFS(Resultados_Dic3!X$3:X$99980,Resultados_Dic3!$F$3:$F$99980,Produccion_UO!$K1523,Resultados_Dic3!$D$3:$D$99980,Produccion_UO!$L$1485,Resultados_Dic3!$E$3:$E$99980,Produccion_UO!$J1523,Resultados_Dic3!$A$3:$A$99980,Produccion_UO!$H1523)*$L$1513</f>
        <v>0</v>
      </c>
      <c r="AD1523" s="21">
        <f>+SUMIFS(Resultados_Dic3!Y$3:Y$99980,Resultados_Dic3!$F$3:$F$99980,Produccion_UO!$K1523,Resultados_Dic3!$D$3:$D$99980,Produccion_UO!$L$1485,Resultados_Dic3!$E$3:$E$99980,Produccion_UO!$J1523,Resultados_Dic3!$A$3:$A$99980,Produccion_UO!$H1523)*$L$1513</f>
        <v>0</v>
      </c>
      <c r="AE1523" s="21">
        <f>+SUMIFS(Resultados_Dic3!Z$3:Z$99980,Resultados_Dic3!$F$3:$F$99980,Produccion_UO!$K1523,Resultados_Dic3!$D$3:$D$99980,Produccion_UO!$L$1485,Resultados_Dic3!$E$3:$E$99980,Produccion_UO!$J1523,Resultados_Dic3!$A$3:$A$99980,Produccion_UO!$H1523)*$L$1513</f>
        <v>0</v>
      </c>
      <c r="AF1523" s="21">
        <f>+SUMIFS(Resultados_Dic3!AA$3:AA$99980,Resultados_Dic3!$F$3:$F$99980,Produccion_UO!$K1523,Resultados_Dic3!$D$3:$D$99980,Produccion_UO!$L$1485,Resultados_Dic3!$E$3:$E$99980,Produccion_UO!$J1523,Resultados_Dic3!$A$3:$A$99980,Produccion_UO!$H1523)*$L$1513</f>
        <v>0</v>
      </c>
      <c r="AG1523" s="21">
        <f>+SUMIFS(Resultados_Dic3!AB$3:AB$99980,Resultados_Dic3!$F$3:$F$99980,Produccion_UO!$K1523,Resultados_Dic3!$D$3:$D$99980,Produccion_UO!$L$1485,Resultados_Dic3!$E$3:$E$99980,Produccion_UO!$J1523,Resultados_Dic3!$A$3:$A$99980,Produccion_UO!$H1523)*$L$1513</f>
        <v>0</v>
      </c>
      <c r="AH1523" s="21">
        <f>+SUMIFS(Resultados_Dic3!AC$3:AC$99980,Resultados_Dic3!$F$3:$F$99980,Produccion_UO!$K1523,Resultados_Dic3!$D$3:$D$99980,Produccion_UO!$L$1485,Resultados_Dic3!$E$3:$E$99980,Produccion_UO!$J1523,Resultados_Dic3!$A$3:$A$99980,Produccion_UO!$H1523)*$L$1513</f>
        <v>0</v>
      </c>
      <c r="AI1523" s="21">
        <f>+SUMIFS(Resultados_Dic3!AD$3:AD$99980,Resultados_Dic3!$F$3:$F$99980,Produccion_UO!$K1523,Resultados_Dic3!$D$3:$D$99980,Produccion_UO!$L$1485,Resultados_Dic3!$E$3:$E$99980,Produccion_UO!$J1523,Resultados_Dic3!$A$3:$A$99980,Produccion_UO!$H1523)*$L$1513</f>
        <v>0</v>
      </c>
      <c r="AJ1523" s="21">
        <f>+SUMIFS(Resultados_Dic3!AE$3:AE$99980,Resultados_Dic3!$F$3:$F$99980,Produccion_UO!$K1523,Resultados_Dic3!$D$3:$D$99980,Produccion_UO!$L$1485,Resultados_Dic3!$E$3:$E$99980,Produccion_UO!$J1523,Resultados_Dic3!$A$3:$A$99980,Produccion_UO!$H1523)*$L$1513</f>
        <v>0</v>
      </c>
      <c r="AK1523" s="21">
        <f>+SUMIFS(Resultados_Dic3!AF$3:AF$99980,Resultados_Dic3!$F$3:$F$99980,Produccion_UO!$K1523,Resultados_Dic3!$D$3:$D$99980,Produccion_UO!$L$1485,Resultados_Dic3!$E$3:$E$99980,Produccion_UO!$J1523,Resultados_Dic3!$A$3:$A$99980,Produccion_UO!$H1523)*$L$1513</f>
        <v>0</v>
      </c>
      <c r="AL1523" s="21">
        <f>+SUMIFS(Resultados_Dic3!AG$3:AG$99980,Resultados_Dic3!$F$3:$F$99980,Produccion_UO!$K1523,Resultados_Dic3!$D$3:$D$99980,Produccion_UO!$L$1485,Resultados_Dic3!$E$3:$E$99980,Produccion_UO!$J1523,Resultados_Dic3!$A$3:$A$99980,Produccion_UO!$H1523)*$L$1513</f>
        <v>0</v>
      </c>
      <c r="AM1523" s="21">
        <f>+SUMIFS(Resultados_Dic3!AH$3:AH$99980,Resultados_Dic3!$F$3:$F$99980,Produccion_UO!$K1523,Resultados_Dic3!$D$3:$D$99980,Produccion_UO!$L$1485,Resultados_Dic3!$E$3:$E$99980,Produccion_UO!$J1523,Resultados_Dic3!$A$3:$A$99980,Produccion_UO!$H1523)*$L$1513</f>
        <v>0</v>
      </c>
      <c r="AN1523" s="21">
        <f>+SUMIFS(Resultados_Dic3!AI$3:AI$99980,Resultados_Dic3!$F$3:$F$99980,Produccion_UO!$K1523,Resultados_Dic3!$D$3:$D$99980,Produccion_UO!$L$1485,Resultados_Dic3!$E$3:$E$99980,Produccion_UO!$J1523,Resultados_Dic3!$A$3:$A$99980,Produccion_UO!$H1523)*$L$1513</f>
        <v>0</v>
      </c>
      <c r="AO1523" s="21">
        <f>+SUMIFS(Resultados_Dic3!AJ$3:AJ$99980,Resultados_Dic3!$F$3:$F$99980,Produccion_UO!$K1523,Resultados_Dic3!$D$3:$D$99980,Produccion_UO!$L$1485,Resultados_Dic3!$E$3:$E$99980,Produccion_UO!$J1523,Resultados_Dic3!$A$3:$A$99980,Produccion_UO!$H1523)*$L$1513</f>
        <v>0</v>
      </c>
      <c r="AP1523" s="21">
        <f>+SUMIFS(Resultados_Dic3!AK$3:AK$99980,Resultados_Dic3!$F$3:$F$99980,Produccion_UO!$K1523,Resultados_Dic3!$D$3:$D$99980,Produccion_UO!$L$1485,Resultados_Dic3!$E$3:$E$99980,Produccion_UO!$J1523,Resultados_Dic3!$A$3:$A$99980,Produccion_UO!$H1523)*$L$1513</f>
        <v>0</v>
      </c>
      <c r="AQ1523" s="21">
        <f>+SUMIFS(Resultados_Dic3!AL$3:AL$99980,Resultados_Dic3!$F$3:$F$99980,Produccion_UO!$K1523,Resultados_Dic3!$D$3:$D$99980,Produccion_UO!$L$1485,Resultados_Dic3!$E$3:$E$99980,Produccion_UO!$J1523,Resultados_Dic3!$A$3:$A$99980,Produccion_UO!$H1523)*$L$1513</f>
        <v>0</v>
      </c>
      <c r="AR1523" s="21">
        <f>+SUMIFS(Resultados_Dic3!AM$3:AM$99980,Resultados_Dic3!$F$3:$F$99980,Produccion_UO!$K1523,Resultados_Dic3!$D$3:$D$99980,Produccion_UO!$L$1485,Resultados_Dic3!$E$3:$E$99980,Produccion_UO!$J1523,Resultados_Dic3!$A$3:$A$99980,Produccion_UO!$H1523)*$L$1513</f>
        <v>0</v>
      </c>
    </row>
    <row r="1524" spans="6:44" x14ac:dyDescent="0.25">
      <c r="H1524" s="330" t="str">
        <f t="shared" si="1614"/>
        <v>DIC5</v>
      </c>
      <c r="J1524" s="24" t="s">
        <v>73</v>
      </c>
      <c r="K1524" s="340" t="s">
        <v>172</v>
      </c>
      <c r="L1524" s="22" t="s">
        <v>851</v>
      </c>
      <c r="M1524" s="21">
        <f>+SUMIFS(Resultados_Dic3!H$3:H$99980,Resultados_Dic3!$F$3:$F$99980,Produccion_UO!$K1524,Resultados_Dic3!$D$3:$D$99980,Produccion_UO!$L$1485,Resultados_Dic3!$E$3:$E$99980,Produccion_UO!$J1524,Resultados_Dic3!$A$3:$A$99980,Produccion_UO!$H1524)*$L$1513</f>
        <v>10.9185152593786</v>
      </c>
      <c r="N1524" s="21">
        <f>+SUMIFS(Resultados_Dic3!I$3:I$99980,Resultados_Dic3!$F$3:$F$99980,Produccion_UO!$K1524,Resultados_Dic3!$D$3:$D$99980,Produccion_UO!$L$1485,Resultados_Dic3!$E$3:$E$99980,Produccion_UO!$J1524,Resultados_Dic3!$A$3:$A$99980,Produccion_UO!$H1524)*$L$1513</f>
        <v>10.3349220655014</v>
      </c>
      <c r="O1524" s="21">
        <f>+SUMIFS(Resultados_Dic3!J$3:J$99980,Resultados_Dic3!$F$3:$F$99980,Produccion_UO!$K1524,Resultados_Dic3!$D$3:$D$99980,Produccion_UO!$L$1485,Resultados_Dic3!$E$3:$E$99980,Produccion_UO!$J1524,Resultados_Dic3!$A$3:$A$99980,Produccion_UO!$H1524)*$L$1513</f>
        <v>9.8325726014375494</v>
      </c>
      <c r="P1524" s="21">
        <f>+SUMIFS(Resultados_Dic3!K$3:K$99980,Resultados_Dic3!$F$3:$F$99980,Produccion_UO!$K1524,Resultados_Dic3!$D$3:$D$99980,Produccion_UO!$L$1485,Resultados_Dic3!$E$3:$E$99980,Produccion_UO!$J1524,Resultados_Dic3!$A$3:$A$99980,Produccion_UO!$H1524)*$L$1513</f>
        <v>9.3302231373736806</v>
      </c>
      <c r="Q1524" s="21">
        <f>+SUMIFS(Resultados_Dic3!L$3:L$99980,Resultados_Dic3!$F$3:$F$99980,Produccion_UO!$K1524,Resultados_Dic3!$D$3:$D$99980,Produccion_UO!$L$1485,Resultados_Dic3!$E$3:$E$99980,Produccion_UO!$J1524,Resultados_Dic3!$A$3:$A$99980,Produccion_UO!$H1524)*$L$1513</f>
        <v>8.82787367330981</v>
      </c>
      <c r="R1524" s="21">
        <f>+SUMIFS(Resultados_Dic3!M$3:M$99980,Resultados_Dic3!$F$3:$F$99980,Produccion_UO!$K1524,Resultados_Dic3!$D$3:$D$99980,Produccion_UO!$L$1485,Resultados_Dic3!$E$3:$E$99980,Produccion_UO!$J1524,Resultados_Dic3!$A$3:$A$99980,Produccion_UO!$H1524)*$L$1513</f>
        <v>8.1282276500648702</v>
      </c>
      <c r="S1524" s="21">
        <f>+SUMIFS(Resultados_Dic3!N$3:N$99980,Resultados_Dic3!$F$3:$F$99980,Produccion_UO!$K1524,Resultados_Dic3!$D$3:$D$99980,Produccion_UO!$L$1485,Resultados_Dic3!$E$3:$E$99980,Produccion_UO!$J1524,Resultados_Dic3!$A$3:$A$99980,Produccion_UO!$H1524)*$L$1513</f>
        <v>7.4285816268199198</v>
      </c>
      <c r="T1524" s="21">
        <f>+SUMIFS(Resultados_Dic3!O$3:O$99980,Resultados_Dic3!$F$3:$F$99980,Produccion_UO!$K1524,Resultados_Dic3!$D$3:$D$99980,Produccion_UO!$L$1485,Resultados_Dic3!$E$3:$E$99980,Produccion_UO!$J1524,Resultados_Dic3!$A$3:$A$99980,Produccion_UO!$H1524)*$L$1513</f>
        <v>6.8737687010216701</v>
      </c>
      <c r="U1524" s="21">
        <f>+SUMIFS(Resultados_Dic3!P$3:P$99980,Resultados_Dic3!$F$3:$F$99980,Produccion_UO!$K1524,Resultados_Dic3!$D$3:$D$99980,Produccion_UO!$L$1485,Resultados_Dic3!$E$3:$E$99980,Produccion_UO!$J1524,Resultados_Dic3!$A$3:$A$99980,Produccion_UO!$H1524)*$L$1513</f>
        <v>6.3189557752234196</v>
      </c>
      <c r="V1524" s="21">
        <f>+SUMIFS(Resultados_Dic3!Q$3:Q$99980,Resultados_Dic3!$F$3:$F$99980,Produccion_UO!$K1524,Resultados_Dic3!$D$3:$D$99980,Produccion_UO!$L$1485,Resultados_Dic3!$E$3:$E$99980,Produccion_UO!$J1524,Resultados_Dic3!$A$3:$A$99980,Produccion_UO!$H1524)*$L$1513</f>
        <v>5.7641428494251796</v>
      </c>
      <c r="W1524" s="21">
        <f>+SUMIFS(Resultados_Dic3!R$3:R$99980,Resultados_Dic3!$F$3:$F$99980,Produccion_UO!$K1524,Resultados_Dic3!$D$3:$D$99980,Produccion_UO!$L$1485,Resultados_Dic3!$E$3:$E$99980,Produccion_UO!$J1524,Resultados_Dic3!$A$3:$A$99980,Produccion_UO!$H1524)*$L$1513</f>
        <v>3.68918019692476</v>
      </c>
      <c r="X1524" s="21">
        <f>+SUMIFS(Resultados_Dic3!S$3:S$99980,Resultados_Dic3!$F$3:$F$99980,Produccion_UO!$K1524,Resultados_Dic3!$D$3:$D$99980,Produccion_UO!$L$1485,Resultados_Dic3!$E$3:$E$99980,Produccion_UO!$J1524,Resultados_Dic3!$A$3:$A$99980,Produccion_UO!$H1524)*$L$1513</f>
        <v>3.68918019692476</v>
      </c>
      <c r="Y1524" s="21">
        <f>+SUMIFS(Resultados_Dic3!T$3:T$99980,Resultados_Dic3!$F$3:$F$99980,Produccion_UO!$K1524,Resultados_Dic3!$D$3:$D$99980,Produccion_UO!$L$1485,Resultados_Dic3!$E$3:$E$99980,Produccion_UO!$J1524,Resultados_Dic3!$A$3:$A$99980,Produccion_UO!$H1524)*$L$1513</f>
        <v>3.68918019692476</v>
      </c>
      <c r="Z1524" s="21">
        <f>+SUMIFS(Resultados_Dic3!U$3:U$99980,Resultados_Dic3!$F$3:$F$99980,Produccion_UO!$K1524,Resultados_Dic3!$D$3:$D$99980,Produccion_UO!$L$1485,Resultados_Dic3!$E$3:$E$99980,Produccion_UO!$J1524,Resultados_Dic3!$A$3:$A$99980,Produccion_UO!$H1524)*$L$1513</f>
        <v>2.61236562084571</v>
      </c>
      <c r="AA1524" s="21">
        <f>+SUMIFS(Resultados_Dic3!V$3:V$99980,Resultados_Dic3!$F$3:$F$99980,Produccion_UO!$K1524,Resultados_Dic3!$D$3:$D$99980,Produccion_UO!$L$1485,Resultados_Dic3!$E$3:$E$99980,Produccion_UO!$J1524,Resultados_Dic3!$A$3:$A$99980,Produccion_UO!$H1524)*$L$1513</f>
        <v>0</v>
      </c>
      <c r="AB1524" s="21">
        <f>+SUMIFS(Resultados_Dic3!W$3:W$99980,Resultados_Dic3!$F$3:$F$99980,Produccion_UO!$K1524,Resultados_Dic3!$D$3:$D$99980,Produccion_UO!$L$1485,Resultados_Dic3!$E$3:$E$99980,Produccion_UO!$J1524,Resultados_Dic3!$A$3:$A$99980,Produccion_UO!$H1524)*$L$1513</f>
        <v>0</v>
      </c>
      <c r="AC1524" s="21">
        <f>+SUMIFS(Resultados_Dic3!X$3:X$99980,Resultados_Dic3!$F$3:$F$99980,Produccion_UO!$K1524,Resultados_Dic3!$D$3:$D$99980,Produccion_UO!$L$1485,Resultados_Dic3!$E$3:$E$99980,Produccion_UO!$J1524,Resultados_Dic3!$A$3:$A$99980,Produccion_UO!$H1524)*$L$1513</f>
        <v>0</v>
      </c>
      <c r="AD1524" s="21">
        <f>+SUMIFS(Resultados_Dic3!Y$3:Y$99980,Resultados_Dic3!$F$3:$F$99980,Produccion_UO!$K1524,Resultados_Dic3!$D$3:$D$99980,Produccion_UO!$L$1485,Resultados_Dic3!$E$3:$E$99980,Produccion_UO!$J1524,Resultados_Dic3!$A$3:$A$99980,Produccion_UO!$H1524)*$L$1513</f>
        <v>0</v>
      </c>
      <c r="AE1524" s="21">
        <f>+SUMIFS(Resultados_Dic3!Z$3:Z$99980,Resultados_Dic3!$F$3:$F$99980,Produccion_UO!$K1524,Resultados_Dic3!$D$3:$D$99980,Produccion_UO!$L$1485,Resultados_Dic3!$E$3:$E$99980,Produccion_UO!$J1524,Resultados_Dic3!$A$3:$A$99980,Produccion_UO!$H1524)*$L$1513</f>
        <v>0</v>
      </c>
      <c r="AF1524" s="21">
        <f>+SUMIFS(Resultados_Dic3!AA$3:AA$99980,Resultados_Dic3!$F$3:$F$99980,Produccion_UO!$K1524,Resultados_Dic3!$D$3:$D$99980,Produccion_UO!$L$1485,Resultados_Dic3!$E$3:$E$99980,Produccion_UO!$J1524,Resultados_Dic3!$A$3:$A$99980,Produccion_UO!$H1524)*$L$1513</f>
        <v>0</v>
      </c>
      <c r="AG1524" s="21">
        <f>+SUMIFS(Resultados_Dic3!AB$3:AB$99980,Resultados_Dic3!$F$3:$F$99980,Produccion_UO!$K1524,Resultados_Dic3!$D$3:$D$99980,Produccion_UO!$L$1485,Resultados_Dic3!$E$3:$E$99980,Produccion_UO!$J1524,Resultados_Dic3!$A$3:$A$99980,Produccion_UO!$H1524)*$L$1513</f>
        <v>0</v>
      </c>
      <c r="AH1524" s="21">
        <f>+SUMIFS(Resultados_Dic3!AC$3:AC$99980,Resultados_Dic3!$F$3:$F$99980,Produccion_UO!$K1524,Resultados_Dic3!$D$3:$D$99980,Produccion_UO!$L$1485,Resultados_Dic3!$E$3:$E$99980,Produccion_UO!$J1524,Resultados_Dic3!$A$3:$A$99980,Produccion_UO!$H1524)*$L$1513</f>
        <v>0</v>
      </c>
      <c r="AI1524" s="21">
        <f>+SUMIFS(Resultados_Dic3!AD$3:AD$99980,Resultados_Dic3!$F$3:$F$99980,Produccion_UO!$K1524,Resultados_Dic3!$D$3:$D$99980,Produccion_UO!$L$1485,Resultados_Dic3!$E$3:$E$99980,Produccion_UO!$J1524,Resultados_Dic3!$A$3:$A$99980,Produccion_UO!$H1524)*$L$1513</f>
        <v>0</v>
      </c>
      <c r="AJ1524" s="21">
        <f>+SUMIFS(Resultados_Dic3!AE$3:AE$99980,Resultados_Dic3!$F$3:$F$99980,Produccion_UO!$K1524,Resultados_Dic3!$D$3:$D$99980,Produccion_UO!$L$1485,Resultados_Dic3!$E$3:$E$99980,Produccion_UO!$J1524,Resultados_Dic3!$A$3:$A$99980,Produccion_UO!$H1524)*$L$1513</f>
        <v>0</v>
      </c>
      <c r="AK1524" s="21">
        <f>+SUMIFS(Resultados_Dic3!AF$3:AF$99980,Resultados_Dic3!$F$3:$F$99980,Produccion_UO!$K1524,Resultados_Dic3!$D$3:$D$99980,Produccion_UO!$L$1485,Resultados_Dic3!$E$3:$E$99980,Produccion_UO!$J1524,Resultados_Dic3!$A$3:$A$99980,Produccion_UO!$H1524)*$L$1513</f>
        <v>0</v>
      </c>
      <c r="AL1524" s="21">
        <f>+SUMIFS(Resultados_Dic3!AG$3:AG$99980,Resultados_Dic3!$F$3:$F$99980,Produccion_UO!$K1524,Resultados_Dic3!$D$3:$D$99980,Produccion_UO!$L$1485,Resultados_Dic3!$E$3:$E$99980,Produccion_UO!$J1524,Resultados_Dic3!$A$3:$A$99980,Produccion_UO!$H1524)*$L$1513</f>
        <v>0</v>
      </c>
      <c r="AM1524" s="21">
        <f>+SUMIFS(Resultados_Dic3!AH$3:AH$99980,Resultados_Dic3!$F$3:$F$99980,Produccion_UO!$K1524,Resultados_Dic3!$D$3:$D$99980,Produccion_UO!$L$1485,Resultados_Dic3!$E$3:$E$99980,Produccion_UO!$J1524,Resultados_Dic3!$A$3:$A$99980,Produccion_UO!$H1524)*$L$1513</f>
        <v>0</v>
      </c>
      <c r="AN1524" s="21">
        <f>+SUMIFS(Resultados_Dic3!AI$3:AI$99980,Resultados_Dic3!$F$3:$F$99980,Produccion_UO!$K1524,Resultados_Dic3!$D$3:$D$99980,Produccion_UO!$L$1485,Resultados_Dic3!$E$3:$E$99980,Produccion_UO!$J1524,Resultados_Dic3!$A$3:$A$99980,Produccion_UO!$H1524)*$L$1513</f>
        <v>0</v>
      </c>
      <c r="AO1524" s="21">
        <f>+SUMIFS(Resultados_Dic3!AJ$3:AJ$99980,Resultados_Dic3!$F$3:$F$99980,Produccion_UO!$K1524,Resultados_Dic3!$D$3:$D$99980,Produccion_UO!$L$1485,Resultados_Dic3!$E$3:$E$99980,Produccion_UO!$J1524,Resultados_Dic3!$A$3:$A$99980,Produccion_UO!$H1524)*$L$1513</f>
        <v>0</v>
      </c>
      <c r="AP1524" s="21">
        <f>+SUMIFS(Resultados_Dic3!AK$3:AK$99980,Resultados_Dic3!$F$3:$F$99980,Produccion_UO!$K1524,Resultados_Dic3!$D$3:$D$99980,Produccion_UO!$L$1485,Resultados_Dic3!$E$3:$E$99980,Produccion_UO!$J1524,Resultados_Dic3!$A$3:$A$99980,Produccion_UO!$H1524)*$L$1513</f>
        <v>0</v>
      </c>
      <c r="AQ1524" s="21">
        <f>+SUMIFS(Resultados_Dic3!AL$3:AL$99980,Resultados_Dic3!$F$3:$F$99980,Produccion_UO!$K1524,Resultados_Dic3!$D$3:$D$99980,Produccion_UO!$L$1485,Resultados_Dic3!$E$3:$E$99980,Produccion_UO!$J1524,Resultados_Dic3!$A$3:$A$99980,Produccion_UO!$H1524)*$L$1513</f>
        <v>0</v>
      </c>
      <c r="AR1524" s="21">
        <f>+SUMIFS(Resultados_Dic3!AM$3:AM$99980,Resultados_Dic3!$F$3:$F$99980,Produccion_UO!$K1524,Resultados_Dic3!$D$3:$D$99980,Produccion_UO!$L$1485,Resultados_Dic3!$E$3:$E$99980,Produccion_UO!$J1524,Resultados_Dic3!$A$3:$A$99980,Produccion_UO!$H1524)*$L$1513</f>
        <v>0</v>
      </c>
    </row>
    <row r="1525" spans="6:44" x14ac:dyDescent="0.25">
      <c r="H1525" s="330" t="str">
        <f t="shared" si="1614"/>
        <v>DIC5</v>
      </c>
      <c r="AR1525" s="331"/>
    </row>
    <row r="1526" spans="6:44" x14ac:dyDescent="0.25">
      <c r="H1526" s="330"/>
      <c r="AR1526" s="331"/>
    </row>
    <row r="1527" spans="6:44" x14ac:dyDescent="0.25">
      <c r="H1527" s="330"/>
      <c r="AR1527" s="331"/>
    </row>
    <row r="1528" spans="6:44" ht="15.75" thickBot="1" x14ac:dyDescent="0.3">
      <c r="H1528" s="335"/>
      <c r="I1528" s="336"/>
      <c r="J1528" s="337"/>
      <c r="K1528" s="337"/>
      <c r="L1528" s="338"/>
      <c r="M1528" s="337"/>
      <c r="N1528" s="337"/>
      <c r="O1528" s="337"/>
      <c r="P1528" s="337"/>
      <c r="Q1528" s="337"/>
      <c r="R1528" s="337"/>
      <c r="S1528" s="337"/>
      <c r="T1528" s="337"/>
      <c r="U1528" s="337"/>
      <c r="V1528" s="337"/>
      <c r="W1528" s="337"/>
      <c r="X1528" s="337"/>
      <c r="Y1528" s="337"/>
      <c r="Z1528" s="337"/>
      <c r="AA1528" s="337"/>
      <c r="AB1528" s="337"/>
      <c r="AC1528" s="337"/>
      <c r="AD1528" s="337"/>
      <c r="AE1528" s="337"/>
      <c r="AF1528" s="337"/>
      <c r="AG1528" s="337"/>
      <c r="AH1528" s="337"/>
      <c r="AI1528" s="337"/>
      <c r="AJ1528" s="337"/>
      <c r="AK1528" s="337"/>
      <c r="AL1528" s="337"/>
      <c r="AM1528" s="337"/>
      <c r="AN1528" s="337"/>
      <c r="AO1528" s="337"/>
      <c r="AP1528" s="337"/>
      <c r="AQ1528" s="337"/>
      <c r="AR1528" s="339"/>
    </row>
    <row r="1531" spans="6:44" x14ac:dyDescent="0.25">
      <c r="J1531">
        <v>1</v>
      </c>
      <c r="K1531" s="108" t="s">
        <v>389</v>
      </c>
      <c r="L1531" s="108" t="s">
        <v>377</v>
      </c>
    </row>
    <row r="1532" spans="6:44" x14ac:dyDescent="0.25">
      <c r="I1532" s="266"/>
      <c r="M1532" s="321">
        <v>2019</v>
      </c>
      <c r="N1532" s="321">
        <v>2020</v>
      </c>
      <c r="O1532" s="321">
        <v>2021</v>
      </c>
      <c r="P1532" s="321">
        <v>2022</v>
      </c>
      <c r="Q1532" s="321">
        <v>2023</v>
      </c>
      <c r="R1532" s="321">
        <v>2024</v>
      </c>
      <c r="S1532" s="321">
        <v>2025</v>
      </c>
      <c r="T1532" s="321">
        <v>2026</v>
      </c>
      <c r="U1532" s="321">
        <v>2027</v>
      </c>
      <c r="V1532" s="321">
        <v>2028</v>
      </c>
      <c r="W1532" s="321">
        <v>2029</v>
      </c>
      <c r="X1532" s="321">
        <v>2030</v>
      </c>
      <c r="Y1532" s="321">
        <v>2031</v>
      </c>
      <c r="Z1532" s="321">
        <v>2032</v>
      </c>
      <c r="AA1532" s="321">
        <v>2033</v>
      </c>
      <c r="AB1532" s="321">
        <v>2034</v>
      </c>
      <c r="AC1532" s="321">
        <v>2035</v>
      </c>
      <c r="AD1532" s="321">
        <v>2036</v>
      </c>
      <c r="AE1532" s="321">
        <v>2037</v>
      </c>
      <c r="AF1532" s="321">
        <v>2038</v>
      </c>
      <c r="AG1532" s="321">
        <v>2039</v>
      </c>
      <c r="AH1532" s="321">
        <v>2040</v>
      </c>
      <c r="AI1532" s="321">
        <v>2041</v>
      </c>
      <c r="AJ1532" s="321">
        <v>2042</v>
      </c>
      <c r="AK1532" s="321">
        <v>2043</v>
      </c>
      <c r="AL1532" s="321">
        <v>2044</v>
      </c>
      <c r="AM1532" s="321">
        <v>2045</v>
      </c>
      <c r="AN1532" s="321">
        <v>2046</v>
      </c>
      <c r="AO1532" s="321">
        <v>2047</v>
      </c>
      <c r="AP1532" s="321">
        <v>2048</v>
      </c>
      <c r="AQ1532" s="321">
        <v>2049</v>
      </c>
      <c r="AR1532" s="321">
        <v>2050</v>
      </c>
    </row>
    <row r="1533" spans="6:44" s="15" customFormat="1" x14ac:dyDescent="0.25">
      <c r="F1533" s="96"/>
      <c r="H1533" s="12"/>
      <c r="I1533" s="17" t="str">
        <f t="shared" ref="I1533" si="1615">+IF(OR(K1533="OIL",K1533="OIL-eq"),$I$5,IF(K1533="GAS",$I$4,IF(K1533="GSL",$I$8,IF(K1533="DSL",$I$9,IF(K1533="KER",$I$10,IF(K1533="LPG",$I$11,IF(K1533="HFO",$I$12,IF(K1533="AVG",$I$13,IF(K1533="RFG",$I$14,IF(K1533="ELC",$I$15,$I$16))))))))))</f>
        <v>Kt CO2e/año</v>
      </c>
      <c r="J1533" s="115">
        <f t="shared" ref="J1533" si="1616">+IF(OR(K1533="OIL",K1533="OIL-eq"),$H$5,IF(K1533="GAS",$H$4,IF(K1533="GSL",$H$8,IF(K1533="DSL",$H$9,IF(K1533="KER",$H$10,IF(K1533="LPG",$H$11,IF(K1533="HFO",$H$12,IF(K1533="AVG",$H$13,IF(K1533="RFG",$H$14,IF(K1533="ELC",$H$15,$H$16))))))))))</f>
        <v>1</v>
      </c>
      <c r="K1533" s="318" t="s">
        <v>836</v>
      </c>
      <c r="L1533" s="314" t="s">
        <v>322</v>
      </c>
      <c r="M1533" s="135"/>
      <c r="N1533" s="135"/>
      <c r="O1533" s="135"/>
      <c r="P1533" s="135"/>
      <c r="Q1533" s="135"/>
      <c r="R1533" s="135"/>
      <c r="S1533" s="135"/>
      <c r="T1533" s="135"/>
      <c r="U1533" s="135"/>
      <c r="V1533" s="135"/>
      <c r="W1533" s="135"/>
      <c r="X1533" s="135"/>
      <c r="Y1533" s="135"/>
      <c r="Z1533" s="135"/>
      <c r="AA1533" s="135"/>
      <c r="AB1533" s="135"/>
      <c r="AC1533" s="135"/>
      <c r="AD1533" s="135"/>
      <c r="AE1533" s="135"/>
      <c r="AF1533" s="135"/>
      <c r="AG1533" s="135"/>
      <c r="AH1533" s="135"/>
      <c r="AI1533" s="135"/>
      <c r="AJ1533" s="135"/>
      <c r="AK1533" s="135"/>
      <c r="AL1533" s="135"/>
      <c r="AM1533" s="135"/>
      <c r="AN1533" s="135"/>
      <c r="AO1533" s="135"/>
      <c r="AP1533" s="135"/>
      <c r="AQ1533" s="135"/>
      <c r="AR1533" s="135"/>
    </row>
    <row r="1534" spans="6:44" x14ac:dyDescent="0.25">
      <c r="H1534" s="17" t="str">
        <f t="shared" ref="H1534:H1547" si="1617">+$B$1</f>
        <v>DIC5</v>
      </c>
      <c r="I1534" s="24"/>
      <c r="J1534" s="24" t="s">
        <v>149</v>
      </c>
      <c r="K1534" s="315" t="s">
        <v>171</v>
      </c>
      <c r="L1534" s="230" t="s">
        <v>829</v>
      </c>
      <c r="M1534" s="21">
        <f>+SUMIFS(Resultados_Dic3!H$3:H$99980,Resultados_Dic3!$F$3:$F$99980,Produccion_UO!$K1534,Resultados_Dic3!$D$3:$D$99980,Produccion_UO!$K$1131,Resultados_Dic3!$E$3:$E$99980,Produccion_UO!$J1534,Resultados_Dic3!$A$3:$A$99980,Produccion_UO!$H1534)*$J$1485</f>
        <v>182.86311061329801</v>
      </c>
      <c r="N1534" s="21">
        <f>+SUMIFS(Resultados_Dic3!I$3:I$99980,Resultados_Dic3!$F$3:$F$99980,Produccion_UO!$K1534,Resultados_Dic3!$D$3:$D$99980,Produccion_UO!$K$1131,Resultados_Dic3!$E$3:$E$99980,Produccion_UO!$J1534,Resultados_Dic3!$A$3:$A$99980,Produccion_UO!$H1534)*$J$1485</f>
        <v>176.77613500649699</v>
      </c>
      <c r="O1534" s="21">
        <f>+SUMIFS(Resultados_Dic3!J$3:J$99980,Resultados_Dic3!$F$3:$F$99980,Produccion_UO!$K1534,Resultados_Dic3!$D$3:$D$99980,Produccion_UO!$K$1131,Resultados_Dic3!$E$3:$E$99980,Produccion_UO!$J1534,Resultados_Dic3!$A$3:$A$99980,Produccion_UO!$H1534)*$J$1485</f>
        <v>158.990770663343</v>
      </c>
      <c r="P1534" s="21">
        <f>+SUMIFS(Resultados_Dic3!K$3:K$99980,Resultados_Dic3!$F$3:$F$99980,Produccion_UO!$K1534,Resultados_Dic3!$D$3:$D$99980,Produccion_UO!$K$1131,Resultados_Dic3!$E$3:$E$99980,Produccion_UO!$J1534,Resultados_Dic3!$A$3:$A$99980,Produccion_UO!$H1534)*$J$1485</f>
        <v>157.623855166509</v>
      </c>
      <c r="Q1534" s="21">
        <f>+SUMIFS(Resultados_Dic3!L$3:L$99980,Resultados_Dic3!$F$3:$F$99980,Produccion_UO!$K1534,Resultados_Dic3!$D$3:$D$99980,Produccion_UO!$K$1131,Resultados_Dic3!$E$3:$E$99980,Produccion_UO!$J1534,Resultados_Dic3!$A$3:$A$99980,Produccion_UO!$H1534)*$J$1485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R1534" s="21">
        <f>+SUMIFS(Resultados_Dic3!M$3:M$99980,Resultados_Dic3!$F$3:$F$99980,Produccion_UO!$K1534,Resultados_Dic3!$D$3:$D$99980,Produccion_UO!$K$1131,Resultados_Dic3!$E$3:$E$99980,Produccion_UO!$J1534,Resultados_Dic3!$A$3:$A$99980,Produccion_UO!$H1534)*$J$1485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S1534" s="21">
        <f>+SUMIFS(Resultados_Dic3!N$3:N$99980,Resultados_Dic3!$F$3:$F$99980,Produccion_UO!$K1534,Resultados_Dic3!$D$3:$D$99980,Produccion_UO!$K$1131,Resultados_Dic3!$E$3:$E$99980,Produccion_UO!$J1534,Resultados_Dic3!$A$3:$A$99980,Produccion_UO!$H1534)*$J$1485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T1534" s="21">
        <f>+SUMIFS(Resultados_Dic3!O$3:O$99980,Resultados_Dic3!$F$3:$F$99980,Produccion_UO!$K1534,Resultados_Dic3!$D$3:$D$99980,Produccion_UO!$K$1131,Resultados_Dic3!$E$3:$E$99980,Produccion_UO!$J1534,Resultados_Dic3!$A$3:$A$99980,Produccion_UO!$H1534)*$J$1485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U1534" s="21">
        <f>+SUMIFS(Resultados_Dic3!P$3:P$99980,Resultados_Dic3!$F$3:$F$99980,Produccion_UO!$K1534,Resultados_Dic3!$D$3:$D$99980,Produccion_UO!$K$1131,Resultados_Dic3!$E$3:$E$99980,Produccion_UO!$J1534,Resultados_Dic3!$A$3:$A$99980,Produccion_UO!$H1534)*$J$1485</f>
        <v>27.117614848237199</v>
      </c>
      <c r="V1534" s="21">
        <f>+SUMIFS(Resultados_Dic3!Q$3:Q$99980,Resultados_Dic3!$F$3:$F$99980,Produccion_UO!$K1534,Resultados_Dic3!$D$3:$D$99980,Produccion_UO!$K$1131,Resultados_Dic3!$E$3:$E$99980,Produccion_UO!$J1534,Resultados_Dic3!$A$3:$A$99980,Produccion_UO!$H1534)*$J$1485</f>
        <v>9.2663802514533096</v>
      </c>
      <c r="W1534" s="21">
        <f>+SUMIFS(Resultados_Dic3!R$3:R$99980,Resultados_Dic3!$F$3:$F$99980,Produccion_UO!$K1534,Resultados_Dic3!$D$3:$D$99980,Produccion_UO!$K$1131,Resultados_Dic3!$E$3:$E$99980,Produccion_UO!$J1534,Resultados_Dic3!$A$3:$A$99980,Produccion_UO!$H1534)*$J$1485</f>
        <v>4.6402173613175401</v>
      </c>
      <c r="X1534" s="21">
        <f>+SUMIFS(Resultados_Dic3!S$3:S$99980,Resultados_Dic3!$F$3:$F$99980,Produccion_UO!$K1534,Resultados_Dic3!$D$3:$D$99980,Produccion_UO!$K$1131,Resultados_Dic3!$E$3:$E$99980,Produccion_UO!$J1534,Resultados_Dic3!$A$3:$A$99980,Produccion_UO!$H1534)*$J$1485</f>
        <v>0</v>
      </c>
      <c r="Y1534" s="21">
        <f>+SUMIFS(Resultados_Dic3!T$3:T$99980,Resultados_Dic3!$F$3:$F$99980,Produccion_UO!$K1534,Resultados_Dic3!$D$3:$D$99980,Produccion_UO!$K$1131,Resultados_Dic3!$E$3:$E$99980,Produccion_UO!$J1534,Resultados_Dic3!$A$3:$A$99980,Produccion_UO!$H1534)*$J$1485</f>
        <v>0</v>
      </c>
      <c r="Z1534" s="21">
        <f>+SUMIFS(Resultados_Dic3!U$3:U$99980,Resultados_Dic3!$F$3:$F$99980,Produccion_UO!$K1534,Resultados_Dic3!$D$3:$D$99980,Produccion_UO!$K$1131,Resultados_Dic3!$E$3:$E$99980,Produccion_UO!$J1534,Resultados_Dic3!$A$3:$A$99980,Produccion_UO!$H1534)*$J$1485</f>
        <v>0</v>
      </c>
      <c r="AA1534" s="21">
        <f>+SUMIFS(Resultados_Dic3!V$3:V$99980,Resultados_Dic3!$F$3:$F$99980,Produccion_UO!$K1534,Resultados_Dic3!$D$3:$D$99980,Produccion_UO!$K$1131,Resultados_Dic3!$E$3:$E$99980,Produccion_UO!$J1534,Resultados_Dic3!$A$3:$A$99980,Produccion_UO!$H1534)*$J$1485</f>
        <v>0</v>
      </c>
      <c r="AB1534" s="21">
        <f>+SUMIFS(Resultados_Dic3!W$3:W$99980,Resultados_Dic3!$F$3:$F$99980,Produccion_UO!$K1534,Resultados_Dic3!$D$3:$D$99980,Produccion_UO!$K$1131,Resultados_Dic3!$E$3:$E$99980,Produccion_UO!$J1534,Resultados_Dic3!$A$3:$A$99980,Produccion_UO!$H1534)*$J$1485</f>
        <v>0</v>
      </c>
      <c r="AC1534" s="21">
        <f>+SUMIFS(Resultados_Dic3!X$3:X$99980,Resultados_Dic3!$F$3:$F$99980,Produccion_UO!$K1534,Resultados_Dic3!$D$3:$D$99980,Produccion_UO!$K$1131,Resultados_Dic3!$E$3:$E$99980,Produccion_UO!$J1534,Resultados_Dic3!$A$3:$A$99980,Produccion_UO!$H1534)*$J$1485</f>
        <v>0</v>
      </c>
      <c r="AD1534" s="21">
        <f>+SUMIFS(Resultados_Dic3!Y$3:Y$99980,Resultados_Dic3!$F$3:$F$99980,Produccion_UO!$K1534,Resultados_Dic3!$D$3:$D$99980,Produccion_UO!$K$1131,Resultados_Dic3!$E$3:$E$99980,Produccion_UO!$J1534,Resultados_Dic3!$A$3:$A$99980,Produccion_UO!$H1534)*$J$1485</f>
        <v>0</v>
      </c>
      <c r="AE1534" s="21">
        <f>+SUMIFS(Resultados_Dic3!Z$3:Z$99980,Resultados_Dic3!$F$3:$F$99980,Produccion_UO!$K1534,Resultados_Dic3!$D$3:$D$99980,Produccion_UO!$K$1131,Resultados_Dic3!$E$3:$E$99980,Produccion_UO!$J1534,Resultados_Dic3!$A$3:$A$99980,Produccion_UO!$H1534)*$J$1485</f>
        <v>0</v>
      </c>
      <c r="AF1534" s="21">
        <f>+SUMIFS(Resultados_Dic3!AA$3:AA$99980,Resultados_Dic3!$F$3:$F$99980,Produccion_UO!$K1534,Resultados_Dic3!$D$3:$D$99980,Produccion_UO!$K$1131,Resultados_Dic3!$E$3:$E$99980,Produccion_UO!$J1534,Resultados_Dic3!$A$3:$A$99980,Produccion_UO!$H1534)*$J$1485</f>
        <v>0</v>
      </c>
      <c r="AG1534" s="21">
        <f>+SUMIFS(Resultados_Dic3!AB$3:AB$99980,Resultados_Dic3!$F$3:$F$99980,Produccion_UO!$K1534,Resultados_Dic3!$D$3:$D$99980,Produccion_UO!$K$1131,Resultados_Dic3!$E$3:$E$99980,Produccion_UO!$J1534,Resultados_Dic3!$A$3:$A$99980,Produccion_UO!$H1534)*$J$1485</f>
        <v>0</v>
      </c>
      <c r="AH1534" s="21">
        <f>+SUMIFS(Resultados_Dic3!AC$3:AC$99980,Resultados_Dic3!$F$3:$F$99980,Produccion_UO!$K1534,Resultados_Dic3!$D$3:$D$99980,Produccion_UO!$K$1131,Resultados_Dic3!$E$3:$E$99980,Produccion_UO!$J1534,Resultados_Dic3!$A$3:$A$99980,Produccion_UO!$H1534)*$J$1485</f>
        <v>0</v>
      </c>
      <c r="AI1534" s="21">
        <f>+SUMIFS(Resultados_Dic3!AD$3:AD$99980,Resultados_Dic3!$F$3:$F$99980,Produccion_UO!$K1534,Resultados_Dic3!$D$3:$D$99980,Produccion_UO!$K$1131,Resultados_Dic3!$E$3:$E$99980,Produccion_UO!$J1534,Resultados_Dic3!$A$3:$A$99980,Produccion_UO!$H1534)*$J$1485</f>
        <v>0</v>
      </c>
      <c r="AJ1534" s="21">
        <f>+SUMIFS(Resultados_Dic3!AE$3:AE$99980,Resultados_Dic3!$F$3:$F$99980,Produccion_UO!$K1534,Resultados_Dic3!$D$3:$D$99980,Produccion_UO!$K$1131,Resultados_Dic3!$E$3:$E$99980,Produccion_UO!$J1534,Resultados_Dic3!$A$3:$A$99980,Produccion_UO!$H1534)*$J$1485</f>
        <v>0</v>
      </c>
      <c r="AK1534" s="21">
        <f>+SUMIFS(Resultados_Dic3!AF$3:AF$99980,Resultados_Dic3!$F$3:$F$99980,Produccion_UO!$K1534,Resultados_Dic3!$D$3:$D$99980,Produccion_UO!$K$1131,Resultados_Dic3!$E$3:$E$99980,Produccion_UO!$J1534,Resultados_Dic3!$A$3:$A$99980,Produccion_UO!$H1534)*$J$1485</f>
        <v>0</v>
      </c>
      <c r="AL1534" s="21">
        <f>+SUMIFS(Resultados_Dic3!AG$3:AG$99980,Resultados_Dic3!$F$3:$F$99980,Produccion_UO!$K1534,Resultados_Dic3!$D$3:$D$99980,Produccion_UO!$K$1131,Resultados_Dic3!$E$3:$E$99980,Produccion_UO!$J1534,Resultados_Dic3!$A$3:$A$99980,Produccion_UO!$H1534)*$J$1485</f>
        <v>0</v>
      </c>
      <c r="AM1534" s="21">
        <f>+SUMIFS(Resultados_Dic3!AH$3:AH$99980,Resultados_Dic3!$F$3:$F$99980,Produccion_UO!$K1534,Resultados_Dic3!$D$3:$D$99980,Produccion_UO!$K$1131,Resultados_Dic3!$E$3:$E$99980,Produccion_UO!$J1534,Resultados_Dic3!$A$3:$A$99980,Produccion_UO!$H1534)*$J$1485</f>
        <v>0</v>
      </c>
      <c r="AN1534" s="21">
        <f>+SUMIFS(Resultados_Dic3!AI$3:AI$99980,Resultados_Dic3!$F$3:$F$99980,Produccion_UO!$K1534,Resultados_Dic3!$D$3:$D$99980,Produccion_UO!$K$1131,Resultados_Dic3!$E$3:$E$99980,Produccion_UO!$J1534,Resultados_Dic3!$A$3:$A$99980,Produccion_UO!$H1534)*$J$1485</f>
        <v>0</v>
      </c>
      <c r="AO1534" s="21">
        <f>+SUMIFS(Resultados_Dic3!AJ$3:AJ$99980,Resultados_Dic3!$F$3:$F$99980,Produccion_UO!$K1534,Resultados_Dic3!$D$3:$D$99980,Produccion_UO!$K$1131,Resultados_Dic3!$E$3:$E$99980,Produccion_UO!$J1534,Resultados_Dic3!$A$3:$A$99980,Produccion_UO!$H1534)*$J$1485</f>
        <v>0</v>
      </c>
      <c r="AP1534" s="21">
        <f>+SUMIFS(Resultados_Dic3!AK$3:AK$99980,Resultados_Dic3!$F$3:$F$99980,Produccion_UO!$K1534,Resultados_Dic3!$D$3:$D$99980,Produccion_UO!$K$1131,Resultados_Dic3!$E$3:$E$99980,Produccion_UO!$J1534,Resultados_Dic3!$A$3:$A$99980,Produccion_UO!$H1534)*$J$1485</f>
        <v>0</v>
      </c>
      <c r="AQ1534" s="21">
        <f>+SUMIFS(Resultados_Dic3!AL$3:AL$99980,Resultados_Dic3!$F$3:$F$99980,Produccion_UO!$K1534,Resultados_Dic3!$D$3:$D$99980,Produccion_UO!$K$1131,Resultados_Dic3!$E$3:$E$99980,Produccion_UO!$J1534,Resultados_Dic3!$A$3:$A$99980,Produccion_UO!$H1534)*$J$1485</f>
        <v>0</v>
      </c>
      <c r="AR1534" s="21">
        <f>+SUMIFS(Resultados_Dic3!AM$3:AM$99980,Resultados_Dic3!$F$3:$F$99980,Produccion_UO!$K1534,Resultados_Dic3!$D$3:$D$99980,Produccion_UO!$K$1131,Resultados_Dic3!$E$3:$E$99980,Produccion_UO!$J1534,Resultados_Dic3!$A$3:$A$99980,Produccion_UO!$H1534)*$J$1485</f>
        <v>0</v>
      </c>
    </row>
    <row r="1535" spans="6:44" x14ac:dyDescent="0.25">
      <c r="H1535" s="17" t="str">
        <f t="shared" si="1617"/>
        <v>DIC5</v>
      </c>
      <c r="I1535" s="24"/>
      <c r="J1535" s="24" t="s">
        <v>149</v>
      </c>
      <c r="K1535" s="315" t="s">
        <v>273</v>
      </c>
      <c r="L1535" s="230" t="s">
        <v>830</v>
      </c>
      <c r="M1535" s="21">
        <f>+SUMIFS(Resultados_Dic3!H$3:H$99980,Resultados_Dic3!$F$3:$F$99980,Produccion_UO!$K1535,Resultados_Dic3!$D$3:$D$99980,Produccion_UO!$K$1485,Resultados_Dic3!$E$3:$E$99980,Produccion_UO!$J1535,Resultados_Dic3!$A$3:$A$99980,Produccion_UO!$H1535)*$J$1485</f>
        <v>327.31707182686102</v>
      </c>
      <c r="N1535" s="21">
        <f>+SUMIFS(Resultados_Dic3!I$3:I$99980,Resultados_Dic3!$F$3:$F$99980,Produccion_UO!$K1535,Resultados_Dic3!$D$3:$D$99980,Produccion_UO!$K$1485,Resultados_Dic3!$E$3:$E$99980,Produccion_UO!$J1535,Resultados_Dic3!$A$3:$A$99980,Produccion_UO!$H1535)*$J$1485</f>
        <v>316.42164833101498</v>
      </c>
      <c r="O1535" s="21">
        <f>+SUMIFS(Resultados_Dic3!J$3:J$99980,Resultados_Dic3!$F$3:$F$99980,Produccion_UO!$K1535,Resultados_Dic3!$D$3:$D$99980,Produccion_UO!$K$1485,Resultados_Dic3!$E$3:$E$99980,Produccion_UO!$J1535,Resultados_Dic3!$A$3:$A$99980,Produccion_UO!$H1535)*$J$1485</f>
        <v>284.58661414259598</v>
      </c>
      <c r="P1535" s="21">
        <f>+SUMIFS(Resultados_Dic3!K$3:K$99980,Resultados_Dic3!$F$3:$F$99980,Produccion_UO!$K1535,Resultados_Dic3!$D$3:$D$99980,Produccion_UO!$K$1485,Resultados_Dic3!$E$3:$E$99980,Produccion_UO!$J1535,Resultados_Dic3!$A$3:$A$99980,Produccion_UO!$H1535)*$J$1485</f>
        <v>282.13989442773499</v>
      </c>
      <c r="Q1535" s="21">
        <f>+SUMIFS(Resultados_Dic3!L$3:L$99980,Resultados_Dic3!$F$3:$F$99980,Produccion_UO!$K1535,Resultados_Dic3!$D$3:$D$99980,Produccion_UO!$K$1485,Resultados_Dic3!$E$3:$E$99980,Produccion_UO!$J1535,Resultados_Dic3!$A$3:$A$99980,Produccion_UO!$H1535)*$J$1485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R1535" s="21">
        <f>+SUMIFS(Resultados_Dic3!M$3:M$99980,Resultados_Dic3!$F$3:$F$99980,Produccion_UO!$K1535,Resultados_Dic3!$D$3:$D$99980,Produccion_UO!$K$1485,Resultados_Dic3!$E$3:$E$99980,Produccion_UO!$J1535,Resultados_Dic3!$A$3:$A$99980,Produccion_UO!$H1535)*$J$1485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S1535" s="21">
        <f>+SUMIFS(Resultados_Dic3!N$3:N$99980,Resultados_Dic3!$F$3:$F$99980,Produccion_UO!$K1535,Resultados_Dic3!$D$3:$D$99980,Produccion_UO!$K$1485,Resultados_Dic3!$E$3:$E$99980,Produccion_UO!$J1535,Resultados_Dic3!$A$3:$A$99980,Produccion_UO!$H1535)*$J$1485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T1535" s="21">
        <f>+SUMIFS(Resultados_Dic3!O$3:O$99980,Resultados_Dic3!$F$3:$F$99980,Produccion_UO!$K1535,Resultados_Dic3!$D$3:$D$99980,Produccion_UO!$K$1485,Resultados_Dic3!$E$3:$E$99980,Produccion_UO!$J1535,Resultados_Dic3!$A$3:$A$99980,Produccion_UO!$H1535)*$J$1485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U1535" s="21">
        <f>+SUMIFS(Resultados_Dic3!P$3:P$99980,Resultados_Dic3!$F$3:$F$99980,Produccion_UO!$K1535,Resultados_Dic3!$D$3:$D$99980,Produccion_UO!$K$1485,Resultados_Dic3!$E$3:$E$99980,Produccion_UO!$J1535,Resultados_Dic3!$A$3:$A$99980,Produccion_UO!$H1535)*$J$1485</f>
        <v>48.539359618703401</v>
      </c>
      <c r="V1535" s="21">
        <f>+SUMIFS(Resultados_Dic3!Q$3:Q$99980,Resultados_Dic3!$F$3:$F$99980,Produccion_UO!$K1535,Resultados_Dic3!$D$3:$D$99980,Produccion_UO!$K$1485,Resultados_Dic3!$E$3:$E$99980,Produccion_UO!$J1535,Resultados_Dic3!$A$3:$A$99980,Produccion_UO!$H1535)*$J$1485</f>
        <v>16.586420520615299</v>
      </c>
      <c r="W1535" s="21">
        <f>+SUMIFS(Resultados_Dic3!R$3:R$99980,Resultados_Dic3!$F$3:$F$99980,Produccion_UO!$K1535,Resultados_Dic3!$D$3:$D$99980,Produccion_UO!$K$1485,Resultados_Dic3!$E$3:$E$99980,Produccion_UO!$J1535,Resultados_Dic3!$A$3:$A$99980,Produccion_UO!$H1535)*$J$1485</f>
        <v>8.3057887085738606</v>
      </c>
      <c r="X1535" s="21">
        <f>+SUMIFS(Resultados_Dic3!S$3:S$99980,Resultados_Dic3!$F$3:$F$99980,Produccion_UO!$K1535,Resultados_Dic3!$D$3:$D$99980,Produccion_UO!$K$1485,Resultados_Dic3!$E$3:$E$99980,Produccion_UO!$J1535,Resultados_Dic3!$A$3:$A$99980,Produccion_UO!$H1535)*$J$1485</f>
        <v>0</v>
      </c>
      <c r="Y1535" s="21">
        <f>+SUMIFS(Resultados_Dic3!T$3:T$99980,Resultados_Dic3!$F$3:$F$99980,Produccion_UO!$K1535,Resultados_Dic3!$D$3:$D$99980,Produccion_UO!$K$1485,Resultados_Dic3!$E$3:$E$99980,Produccion_UO!$J1535,Resultados_Dic3!$A$3:$A$99980,Produccion_UO!$H1535)*$J$1485</f>
        <v>0</v>
      </c>
      <c r="Z1535" s="21">
        <f>+SUMIFS(Resultados_Dic3!U$3:U$99980,Resultados_Dic3!$F$3:$F$99980,Produccion_UO!$K1535,Resultados_Dic3!$D$3:$D$99980,Produccion_UO!$K$1485,Resultados_Dic3!$E$3:$E$99980,Produccion_UO!$J1535,Resultados_Dic3!$A$3:$A$99980,Produccion_UO!$H1535)*$J$1485</f>
        <v>0</v>
      </c>
      <c r="AA1535" s="21">
        <f>+SUMIFS(Resultados_Dic3!V$3:V$99980,Resultados_Dic3!$F$3:$F$99980,Produccion_UO!$K1535,Resultados_Dic3!$D$3:$D$99980,Produccion_UO!$K$1485,Resultados_Dic3!$E$3:$E$99980,Produccion_UO!$J1535,Resultados_Dic3!$A$3:$A$99980,Produccion_UO!$H1535)*$J$1485</f>
        <v>0</v>
      </c>
      <c r="AB1535" s="21">
        <f>+SUMIFS(Resultados_Dic3!W$3:W$99980,Resultados_Dic3!$F$3:$F$99980,Produccion_UO!$K1535,Resultados_Dic3!$D$3:$D$99980,Produccion_UO!$K$1485,Resultados_Dic3!$E$3:$E$99980,Produccion_UO!$J1535,Resultados_Dic3!$A$3:$A$99980,Produccion_UO!$H1535)*$J$1485</f>
        <v>0</v>
      </c>
      <c r="AC1535" s="21">
        <f>+SUMIFS(Resultados_Dic3!X$3:X$99980,Resultados_Dic3!$F$3:$F$99980,Produccion_UO!$K1535,Resultados_Dic3!$D$3:$D$99980,Produccion_UO!$K$1485,Resultados_Dic3!$E$3:$E$99980,Produccion_UO!$J1535,Resultados_Dic3!$A$3:$A$99980,Produccion_UO!$H1535)*$J$1485</f>
        <v>0</v>
      </c>
      <c r="AD1535" s="21">
        <f>+SUMIFS(Resultados_Dic3!Y$3:Y$99980,Resultados_Dic3!$F$3:$F$99980,Produccion_UO!$K1535,Resultados_Dic3!$D$3:$D$99980,Produccion_UO!$K$1485,Resultados_Dic3!$E$3:$E$99980,Produccion_UO!$J1535,Resultados_Dic3!$A$3:$A$99980,Produccion_UO!$H1535)*$J$1485</f>
        <v>0</v>
      </c>
      <c r="AE1535" s="21">
        <f>+SUMIFS(Resultados_Dic3!Z$3:Z$99980,Resultados_Dic3!$F$3:$F$99980,Produccion_UO!$K1535,Resultados_Dic3!$D$3:$D$99980,Produccion_UO!$K$1485,Resultados_Dic3!$E$3:$E$99980,Produccion_UO!$J1535,Resultados_Dic3!$A$3:$A$99980,Produccion_UO!$H1535)*$J$1485</f>
        <v>0</v>
      </c>
      <c r="AF1535" s="21">
        <f>+SUMIFS(Resultados_Dic3!AA$3:AA$99980,Resultados_Dic3!$F$3:$F$99980,Produccion_UO!$K1535,Resultados_Dic3!$D$3:$D$99980,Produccion_UO!$K$1485,Resultados_Dic3!$E$3:$E$99980,Produccion_UO!$J1535,Resultados_Dic3!$A$3:$A$99980,Produccion_UO!$H1535)*$J$1485</f>
        <v>0</v>
      </c>
      <c r="AG1535" s="21">
        <f>+SUMIFS(Resultados_Dic3!AB$3:AB$99980,Resultados_Dic3!$F$3:$F$99980,Produccion_UO!$K1535,Resultados_Dic3!$D$3:$D$99980,Produccion_UO!$K$1485,Resultados_Dic3!$E$3:$E$99980,Produccion_UO!$J1535,Resultados_Dic3!$A$3:$A$99980,Produccion_UO!$H1535)*$J$1485</f>
        <v>0</v>
      </c>
      <c r="AH1535" s="21">
        <f>+SUMIFS(Resultados_Dic3!AC$3:AC$99980,Resultados_Dic3!$F$3:$F$99980,Produccion_UO!$K1535,Resultados_Dic3!$D$3:$D$99980,Produccion_UO!$K$1485,Resultados_Dic3!$E$3:$E$99980,Produccion_UO!$J1535,Resultados_Dic3!$A$3:$A$99980,Produccion_UO!$H1535)*$J$1485</f>
        <v>0</v>
      </c>
      <c r="AI1535" s="21">
        <f>+SUMIFS(Resultados_Dic3!AD$3:AD$99980,Resultados_Dic3!$F$3:$F$99980,Produccion_UO!$K1535,Resultados_Dic3!$D$3:$D$99980,Produccion_UO!$K$1485,Resultados_Dic3!$E$3:$E$99980,Produccion_UO!$J1535,Resultados_Dic3!$A$3:$A$99980,Produccion_UO!$H1535)*$J$1485</f>
        <v>0</v>
      </c>
      <c r="AJ1535" s="21">
        <f>+SUMIFS(Resultados_Dic3!AE$3:AE$99980,Resultados_Dic3!$F$3:$F$99980,Produccion_UO!$K1535,Resultados_Dic3!$D$3:$D$99980,Produccion_UO!$K$1485,Resultados_Dic3!$E$3:$E$99980,Produccion_UO!$J1535,Resultados_Dic3!$A$3:$A$99980,Produccion_UO!$H1535)*$J$1485</f>
        <v>0</v>
      </c>
      <c r="AK1535" s="21">
        <f>+SUMIFS(Resultados_Dic3!AF$3:AF$99980,Resultados_Dic3!$F$3:$F$99980,Produccion_UO!$K1535,Resultados_Dic3!$D$3:$D$99980,Produccion_UO!$K$1485,Resultados_Dic3!$E$3:$E$99980,Produccion_UO!$J1535,Resultados_Dic3!$A$3:$A$99980,Produccion_UO!$H1535)*$J$1485</f>
        <v>0</v>
      </c>
      <c r="AL1535" s="21">
        <f>+SUMIFS(Resultados_Dic3!AG$3:AG$99980,Resultados_Dic3!$F$3:$F$99980,Produccion_UO!$K1535,Resultados_Dic3!$D$3:$D$99980,Produccion_UO!$K$1485,Resultados_Dic3!$E$3:$E$99980,Produccion_UO!$J1535,Resultados_Dic3!$A$3:$A$99980,Produccion_UO!$H1535)*$J$1485</f>
        <v>0</v>
      </c>
      <c r="AM1535" s="21">
        <f>+SUMIFS(Resultados_Dic3!AH$3:AH$99980,Resultados_Dic3!$F$3:$F$99980,Produccion_UO!$K1535,Resultados_Dic3!$D$3:$D$99980,Produccion_UO!$K$1485,Resultados_Dic3!$E$3:$E$99980,Produccion_UO!$J1535,Resultados_Dic3!$A$3:$A$99980,Produccion_UO!$H1535)*$J$1485</f>
        <v>0</v>
      </c>
      <c r="AN1535" s="21">
        <f>+SUMIFS(Resultados_Dic3!AI$3:AI$99980,Resultados_Dic3!$F$3:$F$99980,Produccion_UO!$K1535,Resultados_Dic3!$D$3:$D$99980,Produccion_UO!$K$1485,Resultados_Dic3!$E$3:$E$99980,Produccion_UO!$J1535,Resultados_Dic3!$A$3:$A$99980,Produccion_UO!$H1535)*$J$1485</f>
        <v>0</v>
      </c>
      <c r="AO1535" s="21">
        <f>+SUMIFS(Resultados_Dic3!AJ$3:AJ$99980,Resultados_Dic3!$F$3:$F$99980,Produccion_UO!$K1535,Resultados_Dic3!$D$3:$D$99980,Produccion_UO!$K$1485,Resultados_Dic3!$E$3:$E$99980,Produccion_UO!$J1535,Resultados_Dic3!$A$3:$A$99980,Produccion_UO!$H1535)*$J$1485</f>
        <v>0</v>
      </c>
      <c r="AP1535" s="21">
        <f>+SUMIFS(Resultados_Dic3!AK$3:AK$99980,Resultados_Dic3!$F$3:$F$99980,Produccion_UO!$K1535,Resultados_Dic3!$D$3:$D$99980,Produccion_UO!$K$1485,Resultados_Dic3!$E$3:$E$99980,Produccion_UO!$J1535,Resultados_Dic3!$A$3:$A$99980,Produccion_UO!$H1535)*$J$1485</f>
        <v>0</v>
      </c>
      <c r="AQ1535" s="21">
        <f>+SUMIFS(Resultados_Dic3!AL$3:AL$99980,Resultados_Dic3!$F$3:$F$99980,Produccion_UO!$K1535,Resultados_Dic3!$D$3:$D$99980,Produccion_UO!$K$1485,Resultados_Dic3!$E$3:$E$99980,Produccion_UO!$J1535,Resultados_Dic3!$A$3:$A$99980,Produccion_UO!$H1535)*$J$1485</f>
        <v>0</v>
      </c>
      <c r="AR1535" s="21">
        <f>+SUMIFS(Resultados_Dic3!AM$3:AM$99980,Resultados_Dic3!$F$3:$F$99980,Produccion_UO!$K1535,Resultados_Dic3!$D$3:$D$99980,Produccion_UO!$K$1485,Resultados_Dic3!$E$3:$E$99980,Produccion_UO!$J1535,Resultados_Dic3!$A$3:$A$99980,Produccion_UO!$H1535)*$J$1485</f>
        <v>0</v>
      </c>
    </row>
    <row r="1536" spans="6:44" x14ac:dyDescent="0.25">
      <c r="H1536" s="17" t="str">
        <f t="shared" si="1617"/>
        <v>DIC5</v>
      </c>
      <c r="I1536" s="24"/>
      <c r="J1536" s="24" t="s">
        <v>149</v>
      </c>
      <c r="K1536" s="315"/>
      <c r="L1536" s="230" t="s">
        <v>835</v>
      </c>
      <c r="M1536" s="21">
        <f>+SUM(M1537:M1539)</f>
        <v>751.01762720010004</v>
      </c>
      <c r="N1536" s="21">
        <f t="shared" ref="N1536" si="1618">+SUM(N1537:N1539)</f>
        <v>751.01762720010004</v>
      </c>
      <c r="O1536" s="21">
        <f t="shared" ref="O1536" si="1619">+SUM(O1537:O1539)</f>
        <v>751.01762720010004</v>
      </c>
      <c r="P1536" s="21">
        <f t="shared" ref="P1536" si="1620">+SUM(P1537:P1539)</f>
        <v>751.01762720010004</v>
      </c>
      <c r="Q1536" s="21">
        <f t="shared" ref="Q1536" si="1621">+SUM(Q1537:Q1539)</f>
        <v>751.01762720010004</v>
      </c>
      <c r="R1536" s="21">
        <f t="shared" ref="R1536" si="1622">+SUM(R1537:R1539)</f>
        <v>751.01762720010004</v>
      </c>
      <c r="S1536" s="21">
        <f t="shared" ref="S1536" si="1623">+SUM(S1537:S1539)</f>
        <v>751.01762720010004</v>
      </c>
      <c r="T1536" s="21">
        <f t="shared" ref="T1536" si="1624">+SUM(T1537:T1539)</f>
        <v>751.01762720010004</v>
      </c>
      <c r="U1536" s="21">
        <f t="shared" ref="U1536" si="1625">+SUM(U1537:U1539)</f>
        <v>751.01762720010004</v>
      </c>
      <c r="V1536" s="21">
        <f t="shared" ref="V1536" si="1626">+SUM(V1537:V1539)</f>
        <v>704.37331412334595</v>
      </c>
      <c r="W1536" s="21">
        <f t="shared" ref="W1536" si="1627">+SUM(W1537:W1539)</f>
        <v>359.52207657682902</v>
      </c>
      <c r="X1536" s="21">
        <f t="shared" ref="X1536" si="1628">+SUM(X1537:X1539)</f>
        <v>0</v>
      </c>
      <c r="Y1536" s="21">
        <f t="shared" ref="Y1536" si="1629">+SUM(Y1537:Y1539)</f>
        <v>0</v>
      </c>
      <c r="Z1536" s="21">
        <f t="shared" ref="Z1536" si="1630">+SUM(Z1537:Z1539)</f>
        <v>0</v>
      </c>
      <c r="AA1536" s="21">
        <f t="shared" ref="AA1536" si="1631">+SUM(AA1537:AA1539)</f>
        <v>0</v>
      </c>
      <c r="AB1536" s="21">
        <f t="shared" ref="AB1536" si="1632">+SUM(AB1537:AB1539)</f>
        <v>0</v>
      </c>
      <c r="AC1536" s="21">
        <f t="shared" ref="AC1536" si="1633">+SUM(AC1537:AC1539)</f>
        <v>0</v>
      </c>
      <c r="AD1536" s="21">
        <f t="shared" ref="AD1536" si="1634">+SUM(AD1537:AD1539)</f>
        <v>0</v>
      </c>
      <c r="AE1536" s="21">
        <f t="shared" ref="AE1536" si="1635">+SUM(AE1537:AE1539)</f>
        <v>0</v>
      </c>
      <c r="AF1536" s="21">
        <f t="shared" ref="AF1536" si="1636">+SUM(AF1537:AF1539)</f>
        <v>0</v>
      </c>
      <c r="AG1536" s="21">
        <f t="shared" ref="AG1536" si="1637">+SUM(AG1537:AG1539)</f>
        <v>0</v>
      </c>
      <c r="AH1536" s="21">
        <f t="shared" ref="AH1536" si="1638">+SUM(AH1537:AH1539)</f>
        <v>0</v>
      </c>
      <c r="AI1536" s="21">
        <f t="shared" ref="AI1536" si="1639">+SUM(AI1537:AI1539)</f>
        <v>0</v>
      </c>
      <c r="AJ1536" s="21">
        <f t="shared" ref="AJ1536" si="1640">+SUM(AJ1537:AJ1539)</f>
        <v>0</v>
      </c>
      <c r="AK1536" s="21">
        <f t="shared" ref="AK1536" si="1641">+SUM(AK1537:AK1539)</f>
        <v>0</v>
      </c>
      <c r="AL1536" s="21">
        <f t="shared" ref="AL1536" si="1642">+SUM(AL1537:AL1539)</f>
        <v>0</v>
      </c>
      <c r="AM1536" s="21">
        <f t="shared" ref="AM1536" si="1643">+SUM(AM1537:AM1539)</f>
        <v>0</v>
      </c>
      <c r="AN1536" s="21">
        <f t="shared" ref="AN1536" si="1644">+SUM(AN1537:AN1539)</f>
        <v>0</v>
      </c>
      <c r="AO1536" s="21">
        <f t="shared" ref="AO1536" si="1645">+SUM(AO1537:AO1539)</f>
        <v>0</v>
      </c>
      <c r="AP1536" s="21">
        <f t="shared" ref="AP1536" si="1646">+SUM(AP1537:AP1539)</f>
        <v>0</v>
      </c>
      <c r="AQ1536" s="21">
        <f t="shared" ref="AQ1536" si="1647">+SUM(AQ1537:AQ1539)</f>
        <v>0</v>
      </c>
      <c r="AR1536" s="21">
        <f t="shared" ref="AR1536" si="1648">+SUM(AR1537:AR1539)</f>
        <v>0</v>
      </c>
    </row>
    <row r="1537" spans="8:45" x14ac:dyDescent="0.25">
      <c r="H1537" s="17" t="str">
        <f t="shared" si="1617"/>
        <v>DIC5</v>
      </c>
      <c r="I1537" s="24"/>
      <c r="J1537" s="24" t="s">
        <v>149</v>
      </c>
      <c r="K1537" s="315" t="s">
        <v>211</v>
      </c>
      <c r="L1537" s="316" t="s">
        <v>750</v>
      </c>
      <c r="M1537" s="21">
        <f>+SUMIFS(Resultados_Dic3!H$3:H$99980,Resultados_Dic3!$F$3:$F$99980,Produccion_UO!$K1537,Resultados_Dic3!$D$3:$D$99980,Produccion_UO!$K$1485,Resultados_Dic3!$E$3:$E$99980,Produccion_UO!$J1537,Resultados_Dic3!$A$3:$A$99980,Produccion_UO!$H1537)*$J$1485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N1537" s="21">
        <f>+SUMIFS(Resultados_Dic3!I$3:I$99980,Resultados_Dic3!$F$3:$F$99980,Produccion_UO!$K1537,Resultados_Dic3!$D$3:$D$99980,Produccion_UO!$K$1485,Resultados_Dic3!$E$3:$E$99980,Produccion_UO!$J1537,Resultados_Dic3!$A$3:$A$99980,Produccion_UO!$H1537)*$J$1485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O1537" s="21">
        <f>+SUMIFS(Resultados_Dic3!J$3:J$99980,Resultados_Dic3!$F$3:$F$99980,Produccion_UO!$K1537,Resultados_Dic3!$D$3:$D$99980,Produccion_UO!$K$1485,Resultados_Dic3!$E$3:$E$99980,Produccion_UO!$J1537,Resultados_Dic3!$A$3:$A$99980,Produccion_UO!$H1537)*$J$1485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P1537" s="21">
        <f>+SUMIFS(Resultados_Dic3!K$3:K$99980,Resultados_Dic3!$F$3:$F$99980,Produccion_UO!$K1537,Resultados_Dic3!$D$3:$D$99980,Produccion_UO!$K$1485,Resultados_Dic3!$E$3:$E$99980,Produccion_UO!$J1537,Resultados_Dic3!$A$3:$A$99980,Produccion_UO!$H1537)*$J$1485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Q1537" s="21">
        <f>+SUMIFS(Resultados_Dic3!L$3:L$99980,Resultados_Dic3!$F$3:$F$99980,Produccion_UO!$K1537,Resultados_Dic3!$D$3:$D$99980,Produccion_UO!$K$1485,Resultados_Dic3!$E$3:$E$99980,Produccion_UO!$J1537,Resultados_Dic3!$A$3:$A$99980,Produccion_UO!$H1537)*$J$1485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R1537" s="21">
        <f>+SUMIFS(Resultados_Dic3!M$3:M$99980,Resultados_Dic3!$F$3:$F$99980,Produccion_UO!$K1537,Resultados_Dic3!$D$3:$D$99980,Produccion_UO!$K$1485,Resultados_Dic3!$E$3:$E$99980,Produccion_UO!$J1537,Resultados_Dic3!$A$3:$A$99980,Produccion_UO!$H1537)*$J$1485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S1537" s="21">
        <f>+SUMIFS(Resultados_Dic3!N$3:N$99980,Resultados_Dic3!$F$3:$F$99980,Produccion_UO!$K1537,Resultados_Dic3!$D$3:$D$99980,Produccion_UO!$K$1485,Resultados_Dic3!$E$3:$E$99980,Produccion_UO!$J1537,Resultados_Dic3!$A$3:$A$99980,Produccion_UO!$H1537)*$J$1485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T1537" s="21">
        <f>+SUMIFS(Resultados_Dic3!O$3:O$99980,Resultados_Dic3!$F$3:$F$99980,Produccion_UO!$K1537,Resultados_Dic3!$D$3:$D$99980,Produccion_UO!$K$1485,Resultados_Dic3!$E$3:$E$99980,Produccion_UO!$J1537,Resultados_Dic3!$A$3:$A$99980,Produccion_UO!$H1537)*$J$1485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U1537" s="21">
        <f>+SUMIFS(Resultados_Dic3!P$3:P$99980,Resultados_Dic3!$F$3:$F$99980,Produccion_UO!$K1537,Resultados_Dic3!$D$3:$D$99980,Produccion_UO!$K$1485,Resultados_Dic3!$E$3:$E$99980,Produccion_UO!$J1537,Resultados_Dic3!$A$3:$A$99980,Produccion_UO!$H1537)*$J$1485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V1537" s="21">
        <f>+SUMIFS(Resultados_Dic3!Q$3:Q$99980,Resultados_Dic3!$F$3:$F$99980,Produccion_UO!$K1537,Resultados_Dic3!$D$3:$D$99980,Produccion_UO!$K$1485,Resultados_Dic3!$E$3:$E$99980,Produccion_UO!$J1537,Resultados_Dic3!$A$3:$A$99980,Produccion_UO!$H1537)*$J$1485</f>
        <v>704.37331412334595</v>
      </c>
      <c r="W1537" s="21">
        <f>+SUMIFS(Resultados_Dic3!R$3:R$99980,Resultados_Dic3!$F$3:$F$99980,Produccion_UO!$K1537,Resultados_Dic3!$D$3:$D$99980,Produccion_UO!$K$1485,Resultados_Dic3!$E$3:$E$99980,Produccion_UO!$J1537,Resultados_Dic3!$A$3:$A$99980,Produccion_UO!$H1537)*$J$1485</f>
        <v>359.52207657682902</v>
      </c>
      <c r="X1537" s="21">
        <f>+SUMIFS(Resultados_Dic3!S$3:S$99980,Resultados_Dic3!$F$3:$F$99980,Produccion_UO!$K1537,Resultados_Dic3!$D$3:$D$99980,Produccion_UO!$K$1485,Resultados_Dic3!$E$3:$E$99980,Produccion_UO!$J1537,Resultados_Dic3!$A$3:$A$99980,Produccion_UO!$H1537)*$J$1485</f>
        <v>0</v>
      </c>
      <c r="Y1537" s="21">
        <f>+SUMIFS(Resultados_Dic3!T$3:T$99980,Resultados_Dic3!$F$3:$F$99980,Produccion_UO!$K1537,Resultados_Dic3!$D$3:$D$99980,Produccion_UO!$K$1485,Resultados_Dic3!$E$3:$E$99980,Produccion_UO!$J1537,Resultados_Dic3!$A$3:$A$99980,Produccion_UO!$H1537)*$J$1485</f>
        <v>0</v>
      </c>
      <c r="Z1537" s="21">
        <f>+SUMIFS(Resultados_Dic3!U$3:U$99980,Resultados_Dic3!$F$3:$F$99980,Produccion_UO!$K1537,Resultados_Dic3!$D$3:$D$99980,Produccion_UO!$K$1485,Resultados_Dic3!$E$3:$E$99980,Produccion_UO!$J1537,Resultados_Dic3!$A$3:$A$99980,Produccion_UO!$H1537)*$J$1485</f>
        <v>0</v>
      </c>
      <c r="AA1537" s="21">
        <f>+SUMIFS(Resultados_Dic3!V$3:V$99980,Resultados_Dic3!$F$3:$F$99980,Produccion_UO!$K1537,Resultados_Dic3!$D$3:$D$99980,Produccion_UO!$K$1485,Resultados_Dic3!$E$3:$E$99980,Produccion_UO!$J1537,Resultados_Dic3!$A$3:$A$99980,Produccion_UO!$H1537)*$J$1485</f>
        <v>0</v>
      </c>
      <c r="AB1537" s="21">
        <f>+SUMIFS(Resultados_Dic3!W$3:W$99980,Resultados_Dic3!$F$3:$F$99980,Produccion_UO!$K1537,Resultados_Dic3!$D$3:$D$99980,Produccion_UO!$K$1485,Resultados_Dic3!$E$3:$E$99980,Produccion_UO!$J1537,Resultados_Dic3!$A$3:$A$99980,Produccion_UO!$H1537)*$J$1485</f>
        <v>0</v>
      </c>
      <c r="AC1537" s="21">
        <f>+SUMIFS(Resultados_Dic3!X$3:X$99980,Resultados_Dic3!$F$3:$F$99980,Produccion_UO!$K1537,Resultados_Dic3!$D$3:$D$99980,Produccion_UO!$K$1485,Resultados_Dic3!$E$3:$E$99980,Produccion_UO!$J1537,Resultados_Dic3!$A$3:$A$99980,Produccion_UO!$H1537)*$J$1485</f>
        <v>0</v>
      </c>
      <c r="AD1537" s="21">
        <f>+SUMIFS(Resultados_Dic3!Y$3:Y$99980,Resultados_Dic3!$F$3:$F$99980,Produccion_UO!$K1537,Resultados_Dic3!$D$3:$D$99980,Produccion_UO!$K$1485,Resultados_Dic3!$E$3:$E$99980,Produccion_UO!$J1537,Resultados_Dic3!$A$3:$A$99980,Produccion_UO!$H1537)*$J$1485</f>
        <v>0</v>
      </c>
      <c r="AE1537" s="21">
        <f>+SUMIFS(Resultados_Dic3!Z$3:Z$99980,Resultados_Dic3!$F$3:$F$99980,Produccion_UO!$K1537,Resultados_Dic3!$D$3:$D$99980,Produccion_UO!$K$1485,Resultados_Dic3!$E$3:$E$99980,Produccion_UO!$J1537,Resultados_Dic3!$A$3:$A$99980,Produccion_UO!$H1537)*$J$1485</f>
        <v>0</v>
      </c>
      <c r="AF1537" s="21">
        <f>+SUMIFS(Resultados_Dic3!AA$3:AA$99980,Resultados_Dic3!$F$3:$F$99980,Produccion_UO!$K1537,Resultados_Dic3!$D$3:$D$99980,Produccion_UO!$K$1485,Resultados_Dic3!$E$3:$E$99980,Produccion_UO!$J1537,Resultados_Dic3!$A$3:$A$99980,Produccion_UO!$H1537)*$J$1485</f>
        <v>0</v>
      </c>
      <c r="AG1537" s="21">
        <f>+SUMIFS(Resultados_Dic3!AB$3:AB$99980,Resultados_Dic3!$F$3:$F$99980,Produccion_UO!$K1537,Resultados_Dic3!$D$3:$D$99980,Produccion_UO!$K$1485,Resultados_Dic3!$E$3:$E$99980,Produccion_UO!$J1537,Resultados_Dic3!$A$3:$A$99980,Produccion_UO!$H1537)*$J$1485</f>
        <v>0</v>
      </c>
      <c r="AH1537" s="21">
        <f>+SUMIFS(Resultados_Dic3!AC$3:AC$99980,Resultados_Dic3!$F$3:$F$99980,Produccion_UO!$K1537,Resultados_Dic3!$D$3:$D$99980,Produccion_UO!$K$1485,Resultados_Dic3!$E$3:$E$99980,Produccion_UO!$J1537,Resultados_Dic3!$A$3:$A$99980,Produccion_UO!$H1537)*$J$1485</f>
        <v>0</v>
      </c>
      <c r="AI1537" s="21">
        <f>+SUMIFS(Resultados_Dic3!AD$3:AD$99980,Resultados_Dic3!$F$3:$F$99980,Produccion_UO!$K1537,Resultados_Dic3!$D$3:$D$99980,Produccion_UO!$K$1485,Resultados_Dic3!$E$3:$E$99980,Produccion_UO!$J1537,Resultados_Dic3!$A$3:$A$99980,Produccion_UO!$H1537)*$J$1485</f>
        <v>0</v>
      </c>
      <c r="AJ1537" s="21">
        <f>+SUMIFS(Resultados_Dic3!AE$3:AE$99980,Resultados_Dic3!$F$3:$F$99980,Produccion_UO!$K1537,Resultados_Dic3!$D$3:$D$99980,Produccion_UO!$K$1485,Resultados_Dic3!$E$3:$E$99980,Produccion_UO!$J1537,Resultados_Dic3!$A$3:$A$99980,Produccion_UO!$H1537)*$J$1485</f>
        <v>0</v>
      </c>
      <c r="AK1537" s="21">
        <f>+SUMIFS(Resultados_Dic3!AF$3:AF$99980,Resultados_Dic3!$F$3:$F$99980,Produccion_UO!$K1537,Resultados_Dic3!$D$3:$D$99980,Produccion_UO!$K$1485,Resultados_Dic3!$E$3:$E$99980,Produccion_UO!$J1537,Resultados_Dic3!$A$3:$A$99980,Produccion_UO!$H1537)*$J$1485</f>
        <v>0</v>
      </c>
      <c r="AL1537" s="21">
        <f>+SUMIFS(Resultados_Dic3!AG$3:AG$99980,Resultados_Dic3!$F$3:$F$99980,Produccion_UO!$K1537,Resultados_Dic3!$D$3:$D$99980,Produccion_UO!$K$1485,Resultados_Dic3!$E$3:$E$99980,Produccion_UO!$J1537,Resultados_Dic3!$A$3:$A$99980,Produccion_UO!$H1537)*$J$1485</f>
        <v>0</v>
      </c>
      <c r="AM1537" s="21">
        <f>+SUMIFS(Resultados_Dic3!AH$3:AH$99980,Resultados_Dic3!$F$3:$F$99980,Produccion_UO!$K1537,Resultados_Dic3!$D$3:$D$99980,Produccion_UO!$K$1485,Resultados_Dic3!$E$3:$E$99980,Produccion_UO!$J1537,Resultados_Dic3!$A$3:$A$99980,Produccion_UO!$H1537)*$J$1485</f>
        <v>0</v>
      </c>
      <c r="AN1537" s="21">
        <f>+SUMIFS(Resultados_Dic3!AI$3:AI$99980,Resultados_Dic3!$F$3:$F$99980,Produccion_UO!$K1537,Resultados_Dic3!$D$3:$D$99980,Produccion_UO!$K$1485,Resultados_Dic3!$E$3:$E$99980,Produccion_UO!$J1537,Resultados_Dic3!$A$3:$A$99980,Produccion_UO!$H1537)*$J$1485</f>
        <v>0</v>
      </c>
      <c r="AO1537" s="21">
        <f>+SUMIFS(Resultados_Dic3!AJ$3:AJ$99980,Resultados_Dic3!$F$3:$F$99980,Produccion_UO!$K1537,Resultados_Dic3!$D$3:$D$99980,Produccion_UO!$K$1485,Resultados_Dic3!$E$3:$E$99980,Produccion_UO!$J1537,Resultados_Dic3!$A$3:$A$99980,Produccion_UO!$H1537)*$J$1485</f>
        <v>0</v>
      </c>
      <c r="AP1537" s="21">
        <f>+SUMIFS(Resultados_Dic3!AK$3:AK$99980,Resultados_Dic3!$F$3:$F$99980,Produccion_UO!$K1537,Resultados_Dic3!$D$3:$D$99980,Produccion_UO!$K$1485,Resultados_Dic3!$E$3:$E$99980,Produccion_UO!$J1537,Resultados_Dic3!$A$3:$A$99980,Produccion_UO!$H1537)*$J$1485</f>
        <v>0</v>
      </c>
      <c r="AQ1537" s="21">
        <f>+SUMIFS(Resultados_Dic3!AL$3:AL$99980,Resultados_Dic3!$F$3:$F$99980,Produccion_UO!$K1537,Resultados_Dic3!$D$3:$D$99980,Produccion_UO!$K$1485,Resultados_Dic3!$E$3:$E$99980,Produccion_UO!$J1537,Resultados_Dic3!$A$3:$A$99980,Produccion_UO!$H1537)*$J$1485</f>
        <v>0</v>
      </c>
      <c r="AR1537" s="21">
        <f>+SUMIFS(Resultados_Dic3!AM$3:AM$99980,Resultados_Dic3!$F$3:$F$99980,Produccion_UO!$K1537,Resultados_Dic3!$D$3:$D$99980,Produccion_UO!$K$1485,Resultados_Dic3!$E$3:$E$99980,Produccion_UO!$J1537,Resultados_Dic3!$A$3:$A$99980,Produccion_UO!$H1537)*$J$1485</f>
        <v>0</v>
      </c>
    </row>
    <row r="1538" spans="8:45" x14ac:dyDescent="0.25">
      <c r="H1538" s="17" t="str">
        <f t="shared" si="1617"/>
        <v>DIC5</v>
      </c>
      <c r="I1538" s="24"/>
      <c r="J1538" s="24" t="s">
        <v>149</v>
      </c>
      <c r="K1538" s="315" t="s">
        <v>469</v>
      </c>
      <c r="L1538" s="316" t="s">
        <v>746</v>
      </c>
      <c r="M1538" s="21">
        <f>+SUMIFS(Resultados_Dic3!H$3:H$99980,Resultados_Dic3!$F$3:$F$99980,Produccion_UO!$K1538,Resultados_Dic3!$D$3:$D$99980,Produccion_UO!$K$1485,Resultados_Dic3!$E$3:$E$99980,Produccion_UO!$J1538,Resultados_Dic3!$A$3:$A$99980,Produccion_UO!$H1538)*$J$1485</f>
        <v>0</v>
      </c>
      <c r="N1538" s="21">
        <f>+SUMIFS(Resultados_Dic3!I$3:I$99980,Resultados_Dic3!$F$3:$F$99980,Produccion_UO!$K1538,Resultados_Dic3!$D$3:$D$99980,Produccion_UO!$K$1485,Resultados_Dic3!$E$3:$E$99980,Produccion_UO!$J1538,Resultados_Dic3!$A$3:$A$99980,Produccion_UO!$H1538)*$J$1485</f>
        <v>0</v>
      </c>
      <c r="O1538" s="21">
        <f>+SUMIFS(Resultados_Dic3!J$3:J$99980,Resultados_Dic3!$F$3:$F$99980,Produccion_UO!$K1538,Resultados_Dic3!$D$3:$D$99980,Produccion_UO!$K$1485,Resultados_Dic3!$E$3:$E$99980,Produccion_UO!$J1538,Resultados_Dic3!$A$3:$A$99980,Produccion_UO!$H1538)*$J$1485</f>
        <v>0</v>
      </c>
      <c r="P1538" s="21">
        <f>+SUMIFS(Resultados_Dic3!K$3:K$99980,Resultados_Dic3!$F$3:$F$99980,Produccion_UO!$K1538,Resultados_Dic3!$D$3:$D$99980,Produccion_UO!$K$1485,Resultados_Dic3!$E$3:$E$99980,Produccion_UO!$J1538,Resultados_Dic3!$A$3:$A$99980,Produccion_UO!$H1538)*$J$1485</f>
        <v>0</v>
      </c>
      <c r="Q1538" s="21">
        <f>+SUMIFS(Resultados_Dic3!L$3:L$99980,Resultados_Dic3!$F$3:$F$99980,Produccion_UO!$K1538,Resultados_Dic3!$D$3:$D$99980,Produccion_UO!$K$1485,Resultados_Dic3!$E$3:$E$99980,Produccion_UO!$J1538,Resultados_Dic3!$A$3:$A$99980,Produccion_UO!$H1538)*$J$1485</f>
        <v>0</v>
      </c>
      <c r="R1538" s="21">
        <f>+SUMIFS(Resultados_Dic3!M$3:M$99980,Resultados_Dic3!$F$3:$F$99980,Produccion_UO!$K1538,Resultados_Dic3!$D$3:$D$99980,Produccion_UO!$K$1485,Resultados_Dic3!$E$3:$E$99980,Produccion_UO!$J1538,Resultados_Dic3!$A$3:$A$99980,Produccion_UO!$H1538)*$J$1485</f>
        <v>0</v>
      </c>
      <c r="S1538" s="21">
        <f>+SUMIFS(Resultados_Dic3!N$3:N$99980,Resultados_Dic3!$F$3:$F$99980,Produccion_UO!$K1538,Resultados_Dic3!$D$3:$D$99980,Produccion_UO!$K$1485,Resultados_Dic3!$E$3:$E$99980,Produccion_UO!$J1538,Resultados_Dic3!$A$3:$A$99980,Produccion_UO!$H1538)*$J$1485</f>
        <v>0</v>
      </c>
      <c r="T1538" s="21">
        <f>+SUMIFS(Resultados_Dic3!O$3:O$99980,Resultados_Dic3!$F$3:$F$99980,Produccion_UO!$K1538,Resultados_Dic3!$D$3:$D$99980,Produccion_UO!$K$1485,Resultados_Dic3!$E$3:$E$99980,Produccion_UO!$J1538,Resultados_Dic3!$A$3:$A$99980,Produccion_UO!$H1538)*$J$1485</f>
        <v>0</v>
      </c>
      <c r="U1538" s="21">
        <f>+SUMIFS(Resultados_Dic3!P$3:P$99980,Resultados_Dic3!$F$3:$F$99980,Produccion_UO!$K1538,Resultados_Dic3!$D$3:$D$99980,Produccion_UO!$K$1485,Resultados_Dic3!$E$3:$E$99980,Produccion_UO!$J1538,Resultados_Dic3!$A$3:$A$99980,Produccion_UO!$H1538)*$J$1485</f>
        <v>0</v>
      </c>
      <c r="V1538" s="21">
        <f>+SUMIFS(Resultados_Dic3!Q$3:Q$99980,Resultados_Dic3!$F$3:$F$99980,Produccion_UO!$K1538,Resultados_Dic3!$D$3:$D$99980,Produccion_UO!$K$1485,Resultados_Dic3!$E$3:$E$99980,Produccion_UO!$J1538,Resultados_Dic3!$A$3:$A$99980,Produccion_UO!$H1538)*$J$1485</f>
        <v>0</v>
      </c>
      <c r="W1538" s="21">
        <f>+SUMIFS(Resultados_Dic3!R$3:R$99980,Resultados_Dic3!$F$3:$F$99980,Produccion_UO!$K1538,Resultados_Dic3!$D$3:$D$99980,Produccion_UO!$K$1485,Resultados_Dic3!$E$3:$E$99980,Produccion_UO!$J1538,Resultados_Dic3!$A$3:$A$99980,Produccion_UO!$H1538)*$J$1485</f>
        <v>0</v>
      </c>
      <c r="X1538" s="21">
        <f>+SUMIFS(Resultados_Dic3!S$3:S$99980,Resultados_Dic3!$F$3:$F$99980,Produccion_UO!$K1538,Resultados_Dic3!$D$3:$D$99980,Produccion_UO!$K$1485,Resultados_Dic3!$E$3:$E$99980,Produccion_UO!$J1538,Resultados_Dic3!$A$3:$A$99980,Produccion_UO!$H1538)*$J$1485</f>
        <v>0</v>
      </c>
      <c r="Y1538" s="21">
        <f>+SUMIFS(Resultados_Dic3!T$3:T$99980,Resultados_Dic3!$F$3:$F$99980,Produccion_UO!$K1538,Resultados_Dic3!$D$3:$D$99980,Produccion_UO!$K$1485,Resultados_Dic3!$E$3:$E$99980,Produccion_UO!$J1538,Resultados_Dic3!$A$3:$A$99980,Produccion_UO!$H1538)*$J$1485</f>
        <v>0</v>
      </c>
      <c r="Z1538" s="21">
        <f>+SUMIFS(Resultados_Dic3!U$3:U$99980,Resultados_Dic3!$F$3:$F$99980,Produccion_UO!$K1538,Resultados_Dic3!$D$3:$D$99980,Produccion_UO!$K$1485,Resultados_Dic3!$E$3:$E$99980,Produccion_UO!$J1538,Resultados_Dic3!$A$3:$A$99980,Produccion_UO!$H1538)*$J$1485</f>
        <v>0</v>
      </c>
      <c r="AA1538" s="21">
        <f>+SUMIFS(Resultados_Dic3!V$3:V$99980,Resultados_Dic3!$F$3:$F$99980,Produccion_UO!$K1538,Resultados_Dic3!$D$3:$D$99980,Produccion_UO!$K$1485,Resultados_Dic3!$E$3:$E$99980,Produccion_UO!$J1538,Resultados_Dic3!$A$3:$A$99980,Produccion_UO!$H1538)*$J$1485</f>
        <v>0</v>
      </c>
      <c r="AB1538" s="21">
        <f>+SUMIFS(Resultados_Dic3!W$3:W$99980,Resultados_Dic3!$F$3:$F$99980,Produccion_UO!$K1538,Resultados_Dic3!$D$3:$D$99980,Produccion_UO!$K$1485,Resultados_Dic3!$E$3:$E$99980,Produccion_UO!$J1538,Resultados_Dic3!$A$3:$A$99980,Produccion_UO!$H1538)*$J$1485</f>
        <v>0</v>
      </c>
      <c r="AC1538" s="21">
        <f>+SUMIFS(Resultados_Dic3!X$3:X$99980,Resultados_Dic3!$F$3:$F$99980,Produccion_UO!$K1538,Resultados_Dic3!$D$3:$D$99980,Produccion_UO!$K$1485,Resultados_Dic3!$E$3:$E$99980,Produccion_UO!$J1538,Resultados_Dic3!$A$3:$A$99980,Produccion_UO!$H1538)*$J$1485</f>
        <v>0</v>
      </c>
      <c r="AD1538" s="21">
        <f>+SUMIFS(Resultados_Dic3!Y$3:Y$99980,Resultados_Dic3!$F$3:$F$99980,Produccion_UO!$K1538,Resultados_Dic3!$D$3:$D$99980,Produccion_UO!$K$1485,Resultados_Dic3!$E$3:$E$99980,Produccion_UO!$J1538,Resultados_Dic3!$A$3:$A$99980,Produccion_UO!$H1538)*$J$1485</f>
        <v>0</v>
      </c>
      <c r="AE1538" s="21">
        <f>+SUMIFS(Resultados_Dic3!Z$3:Z$99980,Resultados_Dic3!$F$3:$F$99980,Produccion_UO!$K1538,Resultados_Dic3!$D$3:$D$99980,Produccion_UO!$K$1485,Resultados_Dic3!$E$3:$E$99980,Produccion_UO!$J1538,Resultados_Dic3!$A$3:$A$99980,Produccion_UO!$H1538)*$J$1485</f>
        <v>0</v>
      </c>
      <c r="AF1538" s="21">
        <f>+SUMIFS(Resultados_Dic3!AA$3:AA$99980,Resultados_Dic3!$F$3:$F$99980,Produccion_UO!$K1538,Resultados_Dic3!$D$3:$D$99980,Produccion_UO!$K$1485,Resultados_Dic3!$E$3:$E$99980,Produccion_UO!$J1538,Resultados_Dic3!$A$3:$A$99980,Produccion_UO!$H1538)*$J$1485</f>
        <v>0</v>
      </c>
      <c r="AG1538" s="21">
        <f>+SUMIFS(Resultados_Dic3!AB$3:AB$99980,Resultados_Dic3!$F$3:$F$99980,Produccion_UO!$K1538,Resultados_Dic3!$D$3:$D$99980,Produccion_UO!$K$1485,Resultados_Dic3!$E$3:$E$99980,Produccion_UO!$J1538,Resultados_Dic3!$A$3:$A$99980,Produccion_UO!$H1538)*$J$1485</f>
        <v>0</v>
      </c>
      <c r="AH1538" s="21">
        <f>+SUMIFS(Resultados_Dic3!AC$3:AC$99980,Resultados_Dic3!$F$3:$F$99980,Produccion_UO!$K1538,Resultados_Dic3!$D$3:$D$99980,Produccion_UO!$K$1485,Resultados_Dic3!$E$3:$E$99980,Produccion_UO!$J1538,Resultados_Dic3!$A$3:$A$99980,Produccion_UO!$H1538)*$J$1485</f>
        <v>0</v>
      </c>
      <c r="AI1538" s="21">
        <f>+SUMIFS(Resultados_Dic3!AD$3:AD$99980,Resultados_Dic3!$F$3:$F$99980,Produccion_UO!$K1538,Resultados_Dic3!$D$3:$D$99980,Produccion_UO!$K$1485,Resultados_Dic3!$E$3:$E$99980,Produccion_UO!$J1538,Resultados_Dic3!$A$3:$A$99980,Produccion_UO!$H1538)*$J$1485</f>
        <v>0</v>
      </c>
      <c r="AJ1538" s="21">
        <f>+SUMIFS(Resultados_Dic3!AE$3:AE$99980,Resultados_Dic3!$F$3:$F$99980,Produccion_UO!$K1538,Resultados_Dic3!$D$3:$D$99980,Produccion_UO!$K$1485,Resultados_Dic3!$E$3:$E$99980,Produccion_UO!$J1538,Resultados_Dic3!$A$3:$A$99980,Produccion_UO!$H1538)*$J$1485</f>
        <v>0</v>
      </c>
      <c r="AK1538" s="21">
        <f>+SUMIFS(Resultados_Dic3!AF$3:AF$99980,Resultados_Dic3!$F$3:$F$99980,Produccion_UO!$K1538,Resultados_Dic3!$D$3:$D$99980,Produccion_UO!$K$1485,Resultados_Dic3!$E$3:$E$99980,Produccion_UO!$J1538,Resultados_Dic3!$A$3:$A$99980,Produccion_UO!$H1538)*$J$1485</f>
        <v>0</v>
      </c>
      <c r="AL1538" s="21">
        <f>+SUMIFS(Resultados_Dic3!AG$3:AG$99980,Resultados_Dic3!$F$3:$F$99980,Produccion_UO!$K1538,Resultados_Dic3!$D$3:$D$99980,Produccion_UO!$K$1485,Resultados_Dic3!$E$3:$E$99980,Produccion_UO!$J1538,Resultados_Dic3!$A$3:$A$99980,Produccion_UO!$H1538)*$J$1485</f>
        <v>0</v>
      </c>
      <c r="AM1538" s="21">
        <f>+SUMIFS(Resultados_Dic3!AH$3:AH$99980,Resultados_Dic3!$F$3:$F$99980,Produccion_UO!$K1538,Resultados_Dic3!$D$3:$D$99980,Produccion_UO!$K$1485,Resultados_Dic3!$E$3:$E$99980,Produccion_UO!$J1538,Resultados_Dic3!$A$3:$A$99980,Produccion_UO!$H1538)*$J$1485</f>
        <v>0</v>
      </c>
      <c r="AN1538" s="21">
        <f>+SUMIFS(Resultados_Dic3!AI$3:AI$99980,Resultados_Dic3!$F$3:$F$99980,Produccion_UO!$K1538,Resultados_Dic3!$D$3:$D$99980,Produccion_UO!$K$1485,Resultados_Dic3!$E$3:$E$99980,Produccion_UO!$J1538,Resultados_Dic3!$A$3:$A$99980,Produccion_UO!$H1538)*$J$1485</f>
        <v>0</v>
      </c>
      <c r="AO1538" s="21">
        <f>+SUMIFS(Resultados_Dic3!AJ$3:AJ$99980,Resultados_Dic3!$F$3:$F$99980,Produccion_UO!$K1538,Resultados_Dic3!$D$3:$D$99980,Produccion_UO!$K$1485,Resultados_Dic3!$E$3:$E$99980,Produccion_UO!$J1538,Resultados_Dic3!$A$3:$A$99980,Produccion_UO!$H1538)*$J$1485</f>
        <v>0</v>
      </c>
      <c r="AP1538" s="21">
        <f>+SUMIFS(Resultados_Dic3!AK$3:AK$99980,Resultados_Dic3!$F$3:$F$99980,Produccion_UO!$K1538,Resultados_Dic3!$D$3:$D$99980,Produccion_UO!$K$1485,Resultados_Dic3!$E$3:$E$99980,Produccion_UO!$J1538,Resultados_Dic3!$A$3:$A$99980,Produccion_UO!$H1538)*$J$1485</f>
        <v>0</v>
      </c>
      <c r="AQ1538" s="21">
        <f>+SUMIFS(Resultados_Dic3!AL$3:AL$99980,Resultados_Dic3!$F$3:$F$99980,Produccion_UO!$K1538,Resultados_Dic3!$D$3:$D$99980,Produccion_UO!$K$1485,Resultados_Dic3!$E$3:$E$99980,Produccion_UO!$J1538,Resultados_Dic3!$A$3:$A$99980,Produccion_UO!$H1538)*$J$1485</f>
        <v>0</v>
      </c>
      <c r="AR1538" s="21">
        <f>+SUMIFS(Resultados_Dic3!AM$3:AM$99980,Resultados_Dic3!$F$3:$F$99980,Produccion_UO!$K1538,Resultados_Dic3!$D$3:$D$99980,Produccion_UO!$K$1485,Resultados_Dic3!$E$3:$E$99980,Produccion_UO!$J1538,Resultados_Dic3!$A$3:$A$99980,Produccion_UO!$H1538)*$J$1485</f>
        <v>0</v>
      </c>
    </row>
    <row r="1539" spans="8:45" x14ac:dyDescent="0.25">
      <c r="H1539" s="17" t="str">
        <f t="shared" si="1617"/>
        <v>DIC5</v>
      </c>
      <c r="I1539" s="24"/>
      <c r="J1539" s="24" t="s">
        <v>149</v>
      </c>
      <c r="K1539" s="315" t="s">
        <v>215</v>
      </c>
      <c r="L1539" s="316" t="s">
        <v>794</v>
      </c>
      <c r="M1539" s="21">
        <f>+SUMIFS(Resultados_Dic3!H$3:H$99980,Resultados_Dic3!$F$3:$F$99980,Produccion_UO!$K1539,Resultados_Dic3!$D$3:$D$99980,Produccion_UO!$K$1485,Resultados_Dic3!$E$3:$E$99980,Produccion_UO!$J1539,Resultados_Dic3!$A$3:$A$99980,Produccion_UO!$H1539)*$J$1485</f>
        <v>0</v>
      </c>
      <c r="N1539" s="21">
        <f>+SUMIFS(Resultados_Dic3!I$3:I$99980,Resultados_Dic3!$F$3:$F$99980,Produccion_UO!$K1539,Resultados_Dic3!$D$3:$D$99980,Produccion_UO!$K$1485,Resultados_Dic3!$E$3:$E$99980,Produccion_UO!$J1539,Resultados_Dic3!$A$3:$A$99980,Produccion_UO!$H1539)*$J$1485</f>
        <v>0</v>
      </c>
      <c r="O1539" s="21">
        <f>+SUMIFS(Resultados_Dic3!J$3:J$99980,Resultados_Dic3!$F$3:$F$99980,Produccion_UO!$K1539,Resultados_Dic3!$D$3:$D$99980,Produccion_UO!$K$1485,Resultados_Dic3!$E$3:$E$99980,Produccion_UO!$J1539,Resultados_Dic3!$A$3:$A$99980,Produccion_UO!$H1539)*$J$1485</f>
        <v>0</v>
      </c>
      <c r="P1539" s="21">
        <f>+SUMIFS(Resultados_Dic3!K$3:K$99980,Resultados_Dic3!$F$3:$F$99980,Produccion_UO!$K1539,Resultados_Dic3!$D$3:$D$99980,Produccion_UO!$K$1485,Resultados_Dic3!$E$3:$E$99980,Produccion_UO!$J1539,Resultados_Dic3!$A$3:$A$99980,Produccion_UO!$H1539)*$J$1485</f>
        <v>0</v>
      </c>
      <c r="Q1539" s="21">
        <f>+SUMIFS(Resultados_Dic3!L$3:L$99980,Resultados_Dic3!$F$3:$F$99980,Produccion_UO!$K1539,Resultados_Dic3!$D$3:$D$99980,Produccion_UO!$K$1485,Resultados_Dic3!$E$3:$E$99980,Produccion_UO!$J1539,Resultados_Dic3!$A$3:$A$99980,Produccion_UO!$H1539)*$J$1485</f>
        <v>0</v>
      </c>
      <c r="R1539" s="21">
        <f>+SUMIFS(Resultados_Dic3!M$3:M$99980,Resultados_Dic3!$F$3:$F$99980,Produccion_UO!$K1539,Resultados_Dic3!$D$3:$D$99980,Produccion_UO!$K$1485,Resultados_Dic3!$E$3:$E$99980,Produccion_UO!$J1539,Resultados_Dic3!$A$3:$A$99980,Produccion_UO!$H1539)*$J$1485</f>
        <v>0</v>
      </c>
      <c r="S1539" s="21">
        <f>+SUMIFS(Resultados_Dic3!N$3:N$99980,Resultados_Dic3!$F$3:$F$99980,Produccion_UO!$K1539,Resultados_Dic3!$D$3:$D$99980,Produccion_UO!$K$1485,Resultados_Dic3!$E$3:$E$99980,Produccion_UO!$J1539,Resultados_Dic3!$A$3:$A$99980,Produccion_UO!$H1539)*$J$1485</f>
        <v>0</v>
      </c>
      <c r="T1539" s="21">
        <f>+SUMIFS(Resultados_Dic3!O$3:O$99980,Resultados_Dic3!$F$3:$F$99980,Produccion_UO!$K1539,Resultados_Dic3!$D$3:$D$99980,Produccion_UO!$K$1485,Resultados_Dic3!$E$3:$E$99980,Produccion_UO!$J1539,Resultados_Dic3!$A$3:$A$99980,Produccion_UO!$H1539)*$J$1485</f>
        <v>0</v>
      </c>
      <c r="U1539" s="21">
        <f>+SUMIFS(Resultados_Dic3!P$3:P$99980,Resultados_Dic3!$F$3:$F$99980,Produccion_UO!$K1539,Resultados_Dic3!$D$3:$D$99980,Produccion_UO!$K$1485,Resultados_Dic3!$E$3:$E$99980,Produccion_UO!$J1539,Resultados_Dic3!$A$3:$A$99980,Produccion_UO!$H1539)*$J$1485</f>
        <v>0</v>
      </c>
      <c r="V1539" s="21">
        <f>+SUMIFS(Resultados_Dic3!Q$3:Q$99980,Resultados_Dic3!$F$3:$F$99980,Produccion_UO!$K1539,Resultados_Dic3!$D$3:$D$99980,Produccion_UO!$K$1485,Resultados_Dic3!$E$3:$E$99980,Produccion_UO!$J1539,Resultados_Dic3!$A$3:$A$99980,Produccion_UO!$H1539)*$J$1485</f>
        <v>0</v>
      </c>
      <c r="W1539" s="21">
        <f>+SUMIFS(Resultados_Dic3!R$3:R$99980,Resultados_Dic3!$F$3:$F$99980,Produccion_UO!$K1539,Resultados_Dic3!$D$3:$D$99980,Produccion_UO!$K$1485,Resultados_Dic3!$E$3:$E$99980,Produccion_UO!$J1539,Resultados_Dic3!$A$3:$A$99980,Produccion_UO!$H1539)*$J$1485</f>
        <v>0</v>
      </c>
      <c r="X1539" s="21">
        <f>+SUMIFS(Resultados_Dic3!S$3:S$99980,Resultados_Dic3!$F$3:$F$99980,Produccion_UO!$K1539,Resultados_Dic3!$D$3:$D$99980,Produccion_UO!$K$1485,Resultados_Dic3!$E$3:$E$99980,Produccion_UO!$J1539,Resultados_Dic3!$A$3:$A$99980,Produccion_UO!$H1539)*$J$1485</f>
        <v>0</v>
      </c>
      <c r="Y1539" s="21">
        <f>+SUMIFS(Resultados_Dic3!T$3:T$99980,Resultados_Dic3!$F$3:$F$99980,Produccion_UO!$K1539,Resultados_Dic3!$D$3:$D$99980,Produccion_UO!$K$1485,Resultados_Dic3!$E$3:$E$99980,Produccion_UO!$J1539,Resultados_Dic3!$A$3:$A$99980,Produccion_UO!$H1539)*$J$1485</f>
        <v>0</v>
      </c>
      <c r="Z1539" s="21">
        <f>+SUMIFS(Resultados_Dic3!U$3:U$99980,Resultados_Dic3!$F$3:$F$99980,Produccion_UO!$K1539,Resultados_Dic3!$D$3:$D$99980,Produccion_UO!$K$1485,Resultados_Dic3!$E$3:$E$99980,Produccion_UO!$J1539,Resultados_Dic3!$A$3:$A$99980,Produccion_UO!$H1539)*$J$1485</f>
        <v>0</v>
      </c>
      <c r="AA1539" s="21">
        <f>+SUMIFS(Resultados_Dic3!V$3:V$99980,Resultados_Dic3!$F$3:$F$99980,Produccion_UO!$K1539,Resultados_Dic3!$D$3:$D$99980,Produccion_UO!$K$1485,Resultados_Dic3!$E$3:$E$99980,Produccion_UO!$J1539,Resultados_Dic3!$A$3:$A$99980,Produccion_UO!$H1539)*$J$1485</f>
        <v>0</v>
      </c>
      <c r="AB1539" s="21">
        <f>+SUMIFS(Resultados_Dic3!W$3:W$99980,Resultados_Dic3!$F$3:$F$99980,Produccion_UO!$K1539,Resultados_Dic3!$D$3:$D$99980,Produccion_UO!$K$1485,Resultados_Dic3!$E$3:$E$99980,Produccion_UO!$J1539,Resultados_Dic3!$A$3:$A$99980,Produccion_UO!$H1539)*$J$1485</f>
        <v>0</v>
      </c>
      <c r="AC1539" s="21">
        <f>+SUMIFS(Resultados_Dic3!X$3:X$99980,Resultados_Dic3!$F$3:$F$99980,Produccion_UO!$K1539,Resultados_Dic3!$D$3:$D$99980,Produccion_UO!$K$1485,Resultados_Dic3!$E$3:$E$99980,Produccion_UO!$J1539,Resultados_Dic3!$A$3:$A$99980,Produccion_UO!$H1539)*$J$1485</f>
        <v>0</v>
      </c>
      <c r="AD1539" s="21">
        <f>+SUMIFS(Resultados_Dic3!Y$3:Y$99980,Resultados_Dic3!$F$3:$F$99980,Produccion_UO!$K1539,Resultados_Dic3!$D$3:$D$99980,Produccion_UO!$K$1485,Resultados_Dic3!$E$3:$E$99980,Produccion_UO!$J1539,Resultados_Dic3!$A$3:$A$99980,Produccion_UO!$H1539)*$J$1485</f>
        <v>0</v>
      </c>
      <c r="AE1539" s="21">
        <f>+SUMIFS(Resultados_Dic3!Z$3:Z$99980,Resultados_Dic3!$F$3:$F$99980,Produccion_UO!$K1539,Resultados_Dic3!$D$3:$D$99980,Produccion_UO!$K$1485,Resultados_Dic3!$E$3:$E$99980,Produccion_UO!$J1539,Resultados_Dic3!$A$3:$A$99980,Produccion_UO!$H1539)*$J$1485</f>
        <v>0</v>
      </c>
      <c r="AF1539" s="21">
        <f>+SUMIFS(Resultados_Dic3!AA$3:AA$99980,Resultados_Dic3!$F$3:$F$99980,Produccion_UO!$K1539,Resultados_Dic3!$D$3:$D$99980,Produccion_UO!$K$1485,Resultados_Dic3!$E$3:$E$99980,Produccion_UO!$J1539,Resultados_Dic3!$A$3:$A$99980,Produccion_UO!$H1539)*$J$1485</f>
        <v>0</v>
      </c>
      <c r="AG1539" s="21">
        <f>+SUMIFS(Resultados_Dic3!AB$3:AB$99980,Resultados_Dic3!$F$3:$F$99980,Produccion_UO!$K1539,Resultados_Dic3!$D$3:$D$99980,Produccion_UO!$K$1485,Resultados_Dic3!$E$3:$E$99980,Produccion_UO!$J1539,Resultados_Dic3!$A$3:$A$99980,Produccion_UO!$H1539)*$J$1485</f>
        <v>0</v>
      </c>
      <c r="AH1539" s="21">
        <f>+SUMIFS(Resultados_Dic3!AC$3:AC$99980,Resultados_Dic3!$F$3:$F$99980,Produccion_UO!$K1539,Resultados_Dic3!$D$3:$D$99980,Produccion_UO!$K$1485,Resultados_Dic3!$E$3:$E$99980,Produccion_UO!$J1539,Resultados_Dic3!$A$3:$A$99980,Produccion_UO!$H1539)*$J$1485</f>
        <v>0</v>
      </c>
      <c r="AI1539" s="21">
        <f>+SUMIFS(Resultados_Dic3!AD$3:AD$99980,Resultados_Dic3!$F$3:$F$99980,Produccion_UO!$K1539,Resultados_Dic3!$D$3:$D$99980,Produccion_UO!$K$1485,Resultados_Dic3!$E$3:$E$99980,Produccion_UO!$J1539,Resultados_Dic3!$A$3:$A$99980,Produccion_UO!$H1539)*$J$1485</f>
        <v>0</v>
      </c>
      <c r="AJ1539" s="21">
        <f>+SUMIFS(Resultados_Dic3!AE$3:AE$99980,Resultados_Dic3!$F$3:$F$99980,Produccion_UO!$K1539,Resultados_Dic3!$D$3:$D$99980,Produccion_UO!$K$1485,Resultados_Dic3!$E$3:$E$99980,Produccion_UO!$J1539,Resultados_Dic3!$A$3:$A$99980,Produccion_UO!$H1539)*$J$1485</f>
        <v>0</v>
      </c>
      <c r="AK1539" s="21">
        <f>+SUMIFS(Resultados_Dic3!AF$3:AF$99980,Resultados_Dic3!$F$3:$F$99980,Produccion_UO!$K1539,Resultados_Dic3!$D$3:$D$99980,Produccion_UO!$K$1485,Resultados_Dic3!$E$3:$E$99980,Produccion_UO!$J1539,Resultados_Dic3!$A$3:$A$99980,Produccion_UO!$H1539)*$J$1485</f>
        <v>0</v>
      </c>
      <c r="AL1539" s="21">
        <f>+SUMIFS(Resultados_Dic3!AG$3:AG$99980,Resultados_Dic3!$F$3:$F$99980,Produccion_UO!$K1539,Resultados_Dic3!$D$3:$D$99980,Produccion_UO!$K$1485,Resultados_Dic3!$E$3:$E$99980,Produccion_UO!$J1539,Resultados_Dic3!$A$3:$A$99980,Produccion_UO!$H1539)*$J$1485</f>
        <v>0</v>
      </c>
      <c r="AM1539" s="21">
        <f>+SUMIFS(Resultados_Dic3!AH$3:AH$99980,Resultados_Dic3!$F$3:$F$99980,Produccion_UO!$K1539,Resultados_Dic3!$D$3:$D$99980,Produccion_UO!$K$1485,Resultados_Dic3!$E$3:$E$99980,Produccion_UO!$J1539,Resultados_Dic3!$A$3:$A$99980,Produccion_UO!$H1539)*$J$1485</f>
        <v>0</v>
      </c>
      <c r="AN1539" s="21">
        <f>+SUMIFS(Resultados_Dic3!AI$3:AI$99980,Resultados_Dic3!$F$3:$F$99980,Produccion_UO!$K1539,Resultados_Dic3!$D$3:$D$99980,Produccion_UO!$K$1485,Resultados_Dic3!$E$3:$E$99980,Produccion_UO!$J1539,Resultados_Dic3!$A$3:$A$99980,Produccion_UO!$H1539)*$J$1485</f>
        <v>0</v>
      </c>
      <c r="AO1539" s="21">
        <f>+SUMIFS(Resultados_Dic3!AJ$3:AJ$99980,Resultados_Dic3!$F$3:$F$99980,Produccion_UO!$K1539,Resultados_Dic3!$D$3:$D$99980,Produccion_UO!$K$1485,Resultados_Dic3!$E$3:$E$99980,Produccion_UO!$J1539,Resultados_Dic3!$A$3:$A$99980,Produccion_UO!$H1539)*$J$1485</f>
        <v>0</v>
      </c>
      <c r="AP1539" s="21">
        <f>+SUMIFS(Resultados_Dic3!AK$3:AK$99980,Resultados_Dic3!$F$3:$F$99980,Produccion_UO!$K1539,Resultados_Dic3!$D$3:$D$99980,Produccion_UO!$K$1485,Resultados_Dic3!$E$3:$E$99980,Produccion_UO!$J1539,Resultados_Dic3!$A$3:$A$99980,Produccion_UO!$H1539)*$J$1485</f>
        <v>0</v>
      </c>
      <c r="AQ1539" s="21">
        <f>+SUMIFS(Resultados_Dic3!AL$3:AL$99980,Resultados_Dic3!$F$3:$F$99980,Produccion_UO!$K1539,Resultados_Dic3!$D$3:$D$99980,Produccion_UO!$K$1485,Resultados_Dic3!$E$3:$E$99980,Produccion_UO!$J1539,Resultados_Dic3!$A$3:$A$99980,Produccion_UO!$H1539)*$J$1485</f>
        <v>0</v>
      </c>
      <c r="AR1539" s="21">
        <f>+SUMIFS(Resultados_Dic3!AM$3:AM$99980,Resultados_Dic3!$F$3:$F$99980,Produccion_UO!$K1539,Resultados_Dic3!$D$3:$D$99980,Produccion_UO!$K$1485,Resultados_Dic3!$E$3:$E$99980,Produccion_UO!$J1539,Resultados_Dic3!$A$3:$A$99980,Produccion_UO!$H1539)*$J$1485</f>
        <v>0</v>
      </c>
    </row>
    <row r="1540" spans="8:45" x14ac:dyDescent="0.25">
      <c r="H1540" s="17" t="str">
        <f t="shared" si="1617"/>
        <v>DIC5</v>
      </c>
      <c r="I1540" s="24"/>
      <c r="J1540" s="24" t="s">
        <v>149</v>
      </c>
      <c r="K1540" s="315" t="s">
        <v>472</v>
      </c>
      <c r="L1540" s="341" t="s">
        <v>43</v>
      </c>
      <c r="M1540" s="21">
        <f>+SUMIFS(Resultados_Dic3!H$3:H$99980,Resultados_Dic3!$F$3:$F$99980,Produccion_UO!$K1540,Resultados_Dic3!$D$3:$D$99980,Produccion_UO!$K$1485,Resultados_Dic3!$E$3:$E$99980,Produccion_UO!$J1540,Resultados_Dic3!$A$3:$A$99980,Produccion_UO!$H1540)*$J$1485</f>
        <v>0</v>
      </c>
      <c r="N1540" s="21">
        <f>+SUMIFS(Resultados_Dic3!I$3:I$99980,Resultados_Dic3!$F$3:$F$99980,Produccion_UO!$K1540,Resultados_Dic3!$D$3:$D$99980,Produccion_UO!$K$1485,Resultados_Dic3!$E$3:$E$99980,Produccion_UO!$J1540,Resultados_Dic3!$A$3:$A$99980,Produccion_UO!$H1540)*$J$1485</f>
        <v>0</v>
      </c>
      <c r="O1540" s="21">
        <f>+SUMIFS(Resultados_Dic3!J$3:J$99980,Resultados_Dic3!$F$3:$F$99980,Produccion_UO!$K1540,Resultados_Dic3!$D$3:$D$99980,Produccion_UO!$K$1485,Resultados_Dic3!$E$3:$E$99980,Produccion_UO!$J1540,Resultados_Dic3!$A$3:$A$99980,Produccion_UO!$H1540)*$J$1485</f>
        <v>0</v>
      </c>
      <c r="P1540" s="21">
        <f>+SUMIFS(Resultados_Dic3!K$3:K$99980,Resultados_Dic3!$F$3:$F$99980,Produccion_UO!$K1540,Resultados_Dic3!$D$3:$D$99980,Produccion_UO!$K$1485,Resultados_Dic3!$E$3:$E$99980,Produccion_UO!$J1540,Resultados_Dic3!$A$3:$A$99980,Produccion_UO!$H1540)*$J$1485</f>
        <v>0</v>
      </c>
      <c r="Q1540" s="21">
        <f>+SUMIFS(Resultados_Dic3!L$3:L$99980,Resultados_Dic3!$F$3:$F$99980,Produccion_UO!$K1540,Resultados_Dic3!$D$3:$D$99980,Produccion_UO!$K$1485,Resultados_Dic3!$E$3:$E$99980,Produccion_UO!$J1540,Resultados_Dic3!$A$3:$A$99980,Produccion_UO!$H1540)*$J$1485</f>
        <v>0</v>
      </c>
      <c r="R1540" s="21">
        <f>+SUMIFS(Resultados_Dic3!M$3:M$99980,Resultados_Dic3!$F$3:$F$99980,Produccion_UO!$K1540,Resultados_Dic3!$D$3:$D$99980,Produccion_UO!$K$1485,Resultados_Dic3!$E$3:$E$99980,Produccion_UO!$J1540,Resultados_Dic3!$A$3:$A$99980,Produccion_UO!$H1540)*$J$1485</f>
        <v>0</v>
      </c>
      <c r="S1540" s="21">
        <f>+SUMIFS(Resultados_Dic3!N$3:N$99980,Resultados_Dic3!$F$3:$F$99980,Produccion_UO!$K1540,Resultados_Dic3!$D$3:$D$99980,Produccion_UO!$K$1485,Resultados_Dic3!$E$3:$E$99980,Produccion_UO!$J1540,Resultados_Dic3!$A$3:$A$99980,Produccion_UO!$H1540)*$J$1485</f>
        <v>0</v>
      </c>
      <c r="T1540" s="21">
        <f>+SUMIFS(Resultados_Dic3!O$3:O$99980,Resultados_Dic3!$F$3:$F$99980,Produccion_UO!$K1540,Resultados_Dic3!$D$3:$D$99980,Produccion_UO!$K$1485,Resultados_Dic3!$E$3:$E$99980,Produccion_UO!$J1540,Resultados_Dic3!$A$3:$A$99980,Produccion_UO!$H1540)*$J$1485</f>
        <v>0</v>
      </c>
      <c r="U1540" s="21">
        <f>+SUMIFS(Resultados_Dic3!P$3:P$99980,Resultados_Dic3!$F$3:$F$99980,Produccion_UO!$K1540,Resultados_Dic3!$D$3:$D$99980,Produccion_UO!$K$1485,Resultados_Dic3!$E$3:$E$99980,Produccion_UO!$J1540,Resultados_Dic3!$A$3:$A$99980,Produccion_UO!$H1540)*$J$1485</f>
        <v>0</v>
      </c>
      <c r="V1540" s="21">
        <f>+SUMIFS(Resultados_Dic3!Q$3:Q$99980,Resultados_Dic3!$F$3:$F$99980,Produccion_UO!$K1540,Resultados_Dic3!$D$3:$D$99980,Produccion_UO!$K$1485,Resultados_Dic3!$E$3:$E$99980,Produccion_UO!$J1540,Resultados_Dic3!$A$3:$A$99980,Produccion_UO!$H1540)*$J$1485</f>
        <v>0</v>
      </c>
      <c r="W1540" s="21">
        <f>+SUMIFS(Resultados_Dic3!R$3:R$99980,Resultados_Dic3!$F$3:$F$99980,Produccion_UO!$K1540,Resultados_Dic3!$D$3:$D$99980,Produccion_UO!$K$1485,Resultados_Dic3!$E$3:$E$99980,Produccion_UO!$J1540,Resultados_Dic3!$A$3:$A$99980,Produccion_UO!$H1540)*$J$1485</f>
        <v>0</v>
      </c>
      <c r="X1540" s="21">
        <f>+SUMIFS(Resultados_Dic3!S$3:S$99980,Resultados_Dic3!$F$3:$F$99980,Produccion_UO!$K1540,Resultados_Dic3!$D$3:$D$99980,Produccion_UO!$K$1485,Resultados_Dic3!$E$3:$E$99980,Produccion_UO!$J1540,Resultados_Dic3!$A$3:$A$99980,Produccion_UO!$H1540)*$J$1485</f>
        <v>0</v>
      </c>
      <c r="Y1540" s="21">
        <f>+SUMIFS(Resultados_Dic3!T$3:T$99980,Resultados_Dic3!$F$3:$F$99980,Produccion_UO!$K1540,Resultados_Dic3!$D$3:$D$99980,Produccion_UO!$K$1485,Resultados_Dic3!$E$3:$E$99980,Produccion_UO!$J1540,Resultados_Dic3!$A$3:$A$99980,Produccion_UO!$H1540)*$J$1485</f>
        <v>0</v>
      </c>
      <c r="Z1540" s="21">
        <f>+SUMIFS(Resultados_Dic3!U$3:U$99980,Resultados_Dic3!$F$3:$F$99980,Produccion_UO!$K1540,Resultados_Dic3!$D$3:$D$99980,Produccion_UO!$K$1485,Resultados_Dic3!$E$3:$E$99980,Produccion_UO!$J1540,Resultados_Dic3!$A$3:$A$99980,Produccion_UO!$H1540)*$J$1485</f>
        <v>0</v>
      </c>
      <c r="AA1540" s="21">
        <f>+SUMIFS(Resultados_Dic3!V$3:V$99980,Resultados_Dic3!$F$3:$F$99980,Produccion_UO!$K1540,Resultados_Dic3!$D$3:$D$99980,Produccion_UO!$K$1485,Resultados_Dic3!$E$3:$E$99980,Produccion_UO!$J1540,Resultados_Dic3!$A$3:$A$99980,Produccion_UO!$H1540)*$J$1485</f>
        <v>0</v>
      </c>
      <c r="AB1540" s="21">
        <f>+SUMIFS(Resultados_Dic3!W$3:W$99980,Resultados_Dic3!$F$3:$F$99980,Produccion_UO!$K1540,Resultados_Dic3!$D$3:$D$99980,Produccion_UO!$K$1485,Resultados_Dic3!$E$3:$E$99980,Produccion_UO!$J1540,Resultados_Dic3!$A$3:$A$99980,Produccion_UO!$H1540)*$J$1485</f>
        <v>0</v>
      </c>
      <c r="AC1540" s="21">
        <f>+SUMIFS(Resultados_Dic3!X$3:X$99980,Resultados_Dic3!$F$3:$F$99980,Produccion_UO!$K1540,Resultados_Dic3!$D$3:$D$99980,Produccion_UO!$K$1485,Resultados_Dic3!$E$3:$E$99980,Produccion_UO!$J1540,Resultados_Dic3!$A$3:$A$99980,Produccion_UO!$H1540)*$J$1485</f>
        <v>0</v>
      </c>
      <c r="AD1540" s="21">
        <f>+SUMIFS(Resultados_Dic3!Y$3:Y$99980,Resultados_Dic3!$F$3:$F$99980,Produccion_UO!$K1540,Resultados_Dic3!$D$3:$D$99980,Produccion_UO!$K$1485,Resultados_Dic3!$E$3:$E$99980,Produccion_UO!$J1540,Resultados_Dic3!$A$3:$A$99980,Produccion_UO!$H1540)*$J$1485</f>
        <v>0</v>
      </c>
      <c r="AE1540" s="21">
        <f>+SUMIFS(Resultados_Dic3!Z$3:Z$99980,Resultados_Dic3!$F$3:$F$99980,Produccion_UO!$K1540,Resultados_Dic3!$D$3:$D$99980,Produccion_UO!$K$1485,Resultados_Dic3!$E$3:$E$99980,Produccion_UO!$J1540,Resultados_Dic3!$A$3:$A$99980,Produccion_UO!$H1540)*$J$1485</f>
        <v>0</v>
      </c>
      <c r="AF1540" s="21">
        <f>+SUMIFS(Resultados_Dic3!AA$3:AA$99980,Resultados_Dic3!$F$3:$F$99980,Produccion_UO!$K1540,Resultados_Dic3!$D$3:$D$99980,Produccion_UO!$K$1485,Resultados_Dic3!$E$3:$E$99980,Produccion_UO!$J1540,Resultados_Dic3!$A$3:$A$99980,Produccion_UO!$H1540)*$J$1485</f>
        <v>0</v>
      </c>
      <c r="AG1540" s="21">
        <f>+SUMIFS(Resultados_Dic3!AB$3:AB$99980,Resultados_Dic3!$F$3:$F$99980,Produccion_UO!$K1540,Resultados_Dic3!$D$3:$D$99980,Produccion_UO!$K$1485,Resultados_Dic3!$E$3:$E$99980,Produccion_UO!$J1540,Resultados_Dic3!$A$3:$A$99980,Produccion_UO!$H1540)*$J$1485</f>
        <v>0</v>
      </c>
      <c r="AH1540" s="21">
        <f>+SUMIFS(Resultados_Dic3!AC$3:AC$99980,Resultados_Dic3!$F$3:$F$99980,Produccion_UO!$K1540,Resultados_Dic3!$D$3:$D$99980,Produccion_UO!$K$1485,Resultados_Dic3!$E$3:$E$99980,Produccion_UO!$J1540,Resultados_Dic3!$A$3:$A$99980,Produccion_UO!$H1540)*$J$1485</f>
        <v>0</v>
      </c>
      <c r="AI1540" s="21">
        <f>+SUMIFS(Resultados_Dic3!AD$3:AD$99980,Resultados_Dic3!$F$3:$F$99980,Produccion_UO!$K1540,Resultados_Dic3!$D$3:$D$99980,Produccion_UO!$K$1485,Resultados_Dic3!$E$3:$E$99980,Produccion_UO!$J1540,Resultados_Dic3!$A$3:$A$99980,Produccion_UO!$H1540)*$J$1485</f>
        <v>0</v>
      </c>
      <c r="AJ1540" s="21">
        <f>+SUMIFS(Resultados_Dic3!AE$3:AE$99980,Resultados_Dic3!$F$3:$F$99980,Produccion_UO!$K1540,Resultados_Dic3!$D$3:$D$99980,Produccion_UO!$K$1485,Resultados_Dic3!$E$3:$E$99980,Produccion_UO!$J1540,Resultados_Dic3!$A$3:$A$99980,Produccion_UO!$H1540)*$J$1485</f>
        <v>0</v>
      </c>
      <c r="AK1540" s="21">
        <f>+SUMIFS(Resultados_Dic3!AF$3:AF$99980,Resultados_Dic3!$F$3:$F$99980,Produccion_UO!$K1540,Resultados_Dic3!$D$3:$D$99980,Produccion_UO!$K$1485,Resultados_Dic3!$E$3:$E$99980,Produccion_UO!$J1540,Resultados_Dic3!$A$3:$A$99980,Produccion_UO!$H1540)*$J$1485</f>
        <v>0</v>
      </c>
      <c r="AL1540" s="21">
        <f>+SUMIFS(Resultados_Dic3!AG$3:AG$99980,Resultados_Dic3!$F$3:$F$99980,Produccion_UO!$K1540,Resultados_Dic3!$D$3:$D$99980,Produccion_UO!$K$1485,Resultados_Dic3!$E$3:$E$99980,Produccion_UO!$J1540,Resultados_Dic3!$A$3:$A$99980,Produccion_UO!$H1540)*$J$1485</f>
        <v>0</v>
      </c>
      <c r="AM1540" s="21">
        <f>+SUMIFS(Resultados_Dic3!AH$3:AH$99980,Resultados_Dic3!$F$3:$F$99980,Produccion_UO!$K1540,Resultados_Dic3!$D$3:$D$99980,Produccion_UO!$K$1485,Resultados_Dic3!$E$3:$E$99980,Produccion_UO!$J1540,Resultados_Dic3!$A$3:$A$99980,Produccion_UO!$H1540)*$J$1485</f>
        <v>0</v>
      </c>
      <c r="AN1540" s="21">
        <f>+SUMIFS(Resultados_Dic3!AI$3:AI$99980,Resultados_Dic3!$F$3:$F$99980,Produccion_UO!$K1540,Resultados_Dic3!$D$3:$D$99980,Produccion_UO!$K$1485,Resultados_Dic3!$E$3:$E$99980,Produccion_UO!$J1540,Resultados_Dic3!$A$3:$A$99980,Produccion_UO!$H1540)*$J$1485</f>
        <v>0</v>
      </c>
      <c r="AO1540" s="21">
        <f>+SUMIFS(Resultados_Dic3!AJ$3:AJ$99980,Resultados_Dic3!$F$3:$F$99980,Produccion_UO!$K1540,Resultados_Dic3!$D$3:$D$99980,Produccion_UO!$K$1485,Resultados_Dic3!$E$3:$E$99980,Produccion_UO!$J1540,Resultados_Dic3!$A$3:$A$99980,Produccion_UO!$H1540)*$J$1485</f>
        <v>0</v>
      </c>
      <c r="AP1540" s="21">
        <f>+SUMIFS(Resultados_Dic3!AK$3:AK$99980,Resultados_Dic3!$F$3:$F$99980,Produccion_UO!$K1540,Resultados_Dic3!$D$3:$D$99980,Produccion_UO!$K$1485,Resultados_Dic3!$E$3:$E$99980,Produccion_UO!$J1540,Resultados_Dic3!$A$3:$A$99980,Produccion_UO!$H1540)*$J$1485</f>
        <v>0</v>
      </c>
      <c r="AQ1540" s="21">
        <f>+SUMIFS(Resultados_Dic3!AL$3:AL$99980,Resultados_Dic3!$F$3:$F$99980,Produccion_UO!$K1540,Resultados_Dic3!$D$3:$D$99980,Produccion_UO!$K$1485,Resultados_Dic3!$E$3:$E$99980,Produccion_UO!$J1540,Resultados_Dic3!$A$3:$A$99980,Produccion_UO!$H1540)*$J$1485</f>
        <v>0</v>
      </c>
      <c r="AR1540" s="21">
        <f>+SUMIFS(Resultados_Dic3!AM$3:AM$99980,Resultados_Dic3!$F$3:$F$99980,Produccion_UO!$K1540,Resultados_Dic3!$D$3:$D$99980,Produccion_UO!$K$1485,Resultados_Dic3!$E$3:$E$99980,Produccion_UO!$J1540,Resultados_Dic3!$A$3:$A$99980,Produccion_UO!$H1540)*$J$1485</f>
        <v>0</v>
      </c>
    </row>
    <row r="1541" spans="8:45" x14ac:dyDescent="0.25">
      <c r="H1541" s="17" t="str">
        <f t="shared" si="1617"/>
        <v>DIC5</v>
      </c>
      <c r="I1541" s="24"/>
      <c r="J1541" s="24" t="s">
        <v>149</v>
      </c>
      <c r="K1541" s="315"/>
      <c r="L1541" s="230" t="s">
        <v>831</v>
      </c>
      <c r="M1541" s="21">
        <f>+SUM(M1542:M1544)</f>
        <v>13.581904553539401</v>
      </c>
      <c r="N1541" s="21">
        <f t="shared" ref="N1541" si="1649">+SUM(N1542:N1544)</f>
        <v>13.581904553539401</v>
      </c>
      <c r="O1541" s="21">
        <f t="shared" ref="O1541" si="1650">+SUM(O1542:O1544)</f>
        <v>13.581904553539401</v>
      </c>
      <c r="P1541" s="21">
        <f t="shared" ref="P1541" si="1651">+SUM(P1542:P1544)</f>
        <v>13.581904553539401</v>
      </c>
      <c r="Q1541" s="21">
        <f t="shared" ref="Q1541" si="1652">+SUM(Q1542:Q1544)</f>
        <v>13.581904553539401</v>
      </c>
      <c r="R1541" s="21">
        <f t="shared" ref="R1541" si="1653">+SUM(R1542:R1544)</f>
        <v>13.581904553539401</v>
      </c>
      <c r="S1541" s="21">
        <f t="shared" ref="S1541" si="1654">+SUM(S1542:S1544)</f>
        <v>13.581904553539401</v>
      </c>
      <c r="T1541" s="21">
        <f t="shared" ref="T1541" si="1655">+SUM(T1542:T1544)</f>
        <v>13.581904553539401</v>
      </c>
      <c r="U1541" s="21">
        <f t="shared" ref="U1541" si="1656">+SUM(U1542:U1544)</f>
        <v>13.581904553539401</v>
      </c>
      <c r="V1541" s="21">
        <f t="shared" ref="V1541" si="1657">+SUM(V1542:V1544)</f>
        <v>13.581904553539401</v>
      </c>
      <c r="W1541" s="21">
        <f t="shared" ref="W1541" si="1658">+SUM(W1542:W1544)</f>
        <v>0</v>
      </c>
      <c r="X1541" s="21">
        <f t="shared" ref="X1541" si="1659">+SUM(X1542:X1544)</f>
        <v>0</v>
      </c>
      <c r="Y1541" s="21">
        <f t="shared" ref="Y1541" si="1660">+SUM(Y1542:Y1544)</f>
        <v>0</v>
      </c>
      <c r="Z1541" s="21">
        <f t="shared" ref="Z1541" si="1661">+SUM(Z1542:Z1544)</f>
        <v>0</v>
      </c>
      <c r="AA1541" s="21">
        <f t="shared" ref="AA1541" si="1662">+SUM(AA1542:AA1544)</f>
        <v>0</v>
      </c>
      <c r="AB1541" s="21">
        <f t="shared" ref="AB1541" si="1663">+SUM(AB1542:AB1544)</f>
        <v>0</v>
      </c>
      <c r="AC1541" s="21">
        <f t="shared" ref="AC1541" si="1664">+SUM(AC1542:AC1544)</f>
        <v>0</v>
      </c>
      <c r="AD1541" s="21">
        <f t="shared" ref="AD1541" si="1665">+SUM(AD1542:AD1544)</f>
        <v>0</v>
      </c>
      <c r="AE1541" s="21">
        <f t="shared" ref="AE1541" si="1666">+SUM(AE1542:AE1544)</f>
        <v>0</v>
      </c>
      <c r="AF1541" s="21">
        <f t="shared" ref="AF1541" si="1667">+SUM(AF1542:AF1544)</f>
        <v>0</v>
      </c>
      <c r="AG1541" s="21">
        <f t="shared" ref="AG1541" si="1668">+SUM(AG1542:AG1544)</f>
        <v>0</v>
      </c>
      <c r="AH1541" s="21">
        <f t="shared" ref="AH1541" si="1669">+SUM(AH1542:AH1544)</f>
        <v>0</v>
      </c>
      <c r="AI1541" s="21">
        <f t="shared" ref="AI1541" si="1670">+SUM(AI1542:AI1544)</f>
        <v>0</v>
      </c>
      <c r="AJ1541" s="21">
        <f t="shared" ref="AJ1541" si="1671">+SUM(AJ1542:AJ1544)</f>
        <v>0</v>
      </c>
      <c r="AK1541" s="21">
        <f t="shared" ref="AK1541" si="1672">+SUM(AK1542:AK1544)</f>
        <v>0</v>
      </c>
      <c r="AL1541" s="21">
        <f t="shared" ref="AL1541" si="1673">+SUM(AL1542:AL1544)</f>
        <v>0</v>
      </c>
      <c r="AM1541" s="21">
        <f t="shared" ref="AM1541" si="1674">+SUM(AM1542:AM1544)</f>
        <v>0</v>
      </c>
      <c r="AN1541" s="21">
        <f t="shared" ref="AN1541" si="1675">+SUM(AN1542:AN1544)</f>
        <v>0</v>
      </c>
      <c r="AO1541" s="21">
        <f t="shared" ref="AO1541" si="1676">+SUM(AO1542:AO1544)</f>
        <v>0</v>
      </c>
      <c r="AP1541" s="21">
        <f t="shared" ref="AP1541" si="1677">+SUM(AP1542:AP1544)</f>
        <v>0</v>
      </c>
      <c r="AQ1541" s="21">
        <f t="shared" ref="AQ1541" si="1678">+SUM(AQ1542:AQ1544)</f>
        <v>0</v>
      </c>
      <c r="AR1541" s="21">
        <f t="shared" ref="AR1541" si="1679">+SUM(AR1542:AR1544)</f>
        <v>0</v>
      </c>
    </row>
    <row r="1542" spans="8:45" x14ac:dyDescent="0.25">
      <c r="H1542" s="17" t="str">
        <f t="shared" si="1617"/>
        <v>DIC5</v>
      </c>
      <c r="I1542" s="24"/>
      <c r="J1542" s="24" t="s">
        <v>149</v>
      </c>
      <c r="K1542" s="315" t="s">
        <v>202</v>
      </c>
      <c r="L1542" s="316" t="s">
        <v>750</v>
      </c>
      <c r="M1542" s="21">
        <f>+SUMIFS(Resultados_Dic3!H$3:H$99980,Resultados_Dic3!$F$3:$F$99980,Produccion_UO!$K1542,Resultados_Dic3!$D$3:$D$99980,Produccion_UO!$K$1485,Resultados_Dic3!$E$3:$E$99980,Produccion_UO!$J1542,Resultados_Dic3!$A$3:$A$99980,Produccion_UO!$H1542)*$J$1485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N1542" s="21">
        <f>+SUMIFS(Resultados_Dic3!I$3:I$99980,Resultados_Dic3!$F$3:$F$99980,Produccion_UO!$K1542,Resultados_Dic3!$D$3:$D$99980,Produccion_UO!$K$1485,Resultados_Dic3!$E$3:$E$99980,Produccion_UO!$J1542,Resultados_Dic3!$A$3:$A$99980,Produccion_UO!$H1542)*$J$1485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O1542" s="21">
        <f>+SUMIFS(Resultados_Dic3!J$3:J$99980,Resultados_Dic3!$F$3:$F$99980,Produccion_UO!$K1542,Resultados_Dic3!$D$3:$D$99980,Produccion_UO!$K$1485,Resultados_Dic3!$E$3:$E$99980,Produccion_UO!$J1542,Resultados_Dic3!$A$3:$A$99980,Produccion_UO!$H1542)*$J$1485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P1542" s="21">
        <f>+SUMIFS(Resultados_Dic3!K$3:K$99980,Resultados_Dic3!$F$3:$F$99980,Produccion_UO!$K1542,Resultados_Dic3!$D$3:$D$99980,Produccion_UO!$K$1485,Resultados_Dic3!$E$3:$E$99980,Produccion_UO!$J1542,Resultados_Dic3!$A$3:$A$99980,Produccion_UO!$H1542)*$J$1485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Q1542" s="21">
        <f>+SUMIFS(Resultados_Dic3!L$3:L$99980,Resultados_Dic3!$F$3:$F$99980,Produccion_UO!$K1542,Resultados_Dic3!$D$3:$D$99980,Produccion_UO!$K$1485,Resultados_Dic3!$E$3:$E$99980,Produccion_UO!$J1542,Resultados_Dic3!$A$3:$A$99980,Produccion_UO!$H1542)*$J$1485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R1542" s="21">
        <f>+SUMIFS(Resultados_Dic3!M$3:M$99980,Resultados_Dic3!$F$3:$F$99980,Produccion_UO!$K1542,Resultados_Dic3!$D$3:$D$99980,Produccion_UO!$K$1485,Resultados_Dic3!$E$3:$E$99980,Produccion_UO!$J1542,Resultados_Dic3!$A$3:$A$99980,Produccion_UO!$H1542)*$J$1485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S1542" s="21">
        <f>+SUMIFS(Resultados_Dic3!N$3:N$99980,Resultados_Dic3!$F$3:$F$99980,Produccion_UO!$K1542,Resultados_Dic3!$D$3:$D$99980,Produccion_UO!$K$1485,Resultados_Dic3!$E$3:$E$99980,Produccion_UO!$J1542,Resultados_Dic3!$A$3:$A$99980,Produccion_UO!$H1542)*$J$1485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T1542" s="21">
        <f>+SUMIFS(Resultados_Dic3!O$3:O$99980,Resultados_Dic3!$F$3:$F$99980,Produccion_UO!$K1542,Resultados_Dic3!$D$3:$D$99980,Produccion_UO!$K$1485,Resultados_Dic3!$E$3:$E$99980,Produccion_UO!$J1542,Resultados_Dic3!$A$3:$A$99980,Produccion_UO!$H1542)*$J$1485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U1542" s="21">
        <f>+SUMIFS(Resultados_Dic3!P$3:P$99980,Resultados_Dic3!$F$3:$F$99980,Produccion_UO!$K1542,Resultados_Dic3!$D$3:$D$99980,Produccion_UO!$K$1485,Resultados_Dic3!$E$3:$E$99980,Produccion_UO!$J1542,Resultados_Dic3!$A$3:$A$99980,Produccion_UO!$H1542)*$J$1485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V1542" s="21">
        <f>+SUMIFS(Resultados_Dic3!Q$3:Q$99980,Resultados_Dic3!$F$3:$F$99980,Produccion_UO!$K1542,Resultados_Dic3!$D$3:$D$99980,Produccion_UO!$K$1485,Resultados_Dic3!$E$3:$E$99980,Produccion_UO!$J1542,Resultados_Dic3!$A$3:$A$99980,Produccion_UO!$H1542)*$J$1485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W1542" s="21">
        <f>+SUMIFS(Resultados_Dic3!R$3:R$99980,Resultados_Dic3!$F$3:$F$99980,Produccion_UO!$K1542,Resultados_Dic3!$D$3:$D$99980,Produccion_UO!$K$1485,Resultados_Dic3!$E$3:$E$99980,Produccion_UO!$J1542,Resultados_Dic3!$A$3:$A$99980,Produccion_UO!$H1542)*$J$1485</f>
        <v>0</v>
      </c>
      <c r="X1542" s="21">
        <f>+SUMIFS(Resultados_Dic3!S$3:S$99980,Resultados_Dic3!$F$3:$F$99980,Produccion_UO!$K1542,Resultados_Dic3!$D$3:$D$99980,Produccion_UO!$K$1485,Resultados_Dic3!$E$3:$E$99980,Produccion_UO!$J1542,Resultados_Dic3!$A$3:$A$99980,Produccion_UO!$H1542)*$J$1485</f>
        <v>0</v>
      </c>
      <c r="Y1542" s="21">
        <f>+SUMIFS(Resultados_Dic3!T$3:T$99980,Resultados_Dic3!$F$3:$F$99980,Produccion_UO!$K1542,Resultados_Dic3!$D$3:$D$99980,Produccion_UO!$K$1485,Resultados_Dic3!$E$3:$E$99980,Produccion_UO!$J1542,Resultados_Dic3!$A$3:$A$99980,Produccion_UO!$H1542)*$J$1485</f>
        <v>0</v>
      </c>
      <c r="Z1542" s="21">
        <f>+SUMIFS(Resultados_Dic3!U$3:U$99980,Resultados_Dic3!$F$3:$F$99980,Produccion_UO!$K1542,Resultados_Dic3!$D$3:$D$99980,Produccion_UO!$K$1485,Resultados_Dic3!$E$3:$E$99980,Produccion_UO!$J1542,Resultados_Dic3!$A$3:$A$99980,Produccion_UO!$H1542)*$J$1485</f>
        <v>0</v>
      </c>
      <c r="AA1542" s="21">
        <f>+SUMIFS(Resultados_Dic3!V$3:V$99980,Resultados_Dic3!$F$3:$F$99980,Produccion_UO!$K1542,Resultados_Dic3!$D$3:$D$99980,Produccion_UO!$K$1485,Resultados_Dic3!$E$3:$E$99980,Produccion_UO!$J1542,Resultados_Dic3!$A$3:$A$99980,Produccion_UO!$H1542)*$J$1485</f>
        <v>0</v>
      </c>
      <c r="AB1542" s="21">
        <f>+SUMIFS(Resultados_Dic3!W$3:W$99980,Resultados_Dic3!$F$3:$F$99980,Produccion_UO!$K1542,Resultados_Dic3!$D$3:$D$99980,Produccion_UO!$K$1485,Resultados_Dic3!$E$3:$E$99980,Produccion_UO!$J1542,Resultados_Dic3!$A$3:$A$99980,Produccion_UO!$H1542)*$J$1485</f>
        <v>0</v>
      </c>
      <c r="AC1542" s="21">
        <f>+SUMIFS(Resultados_Dic3!X$3:X$99980,Resultados_Dic3!$F$3:$F$99980,Produccion_UO!$K1542,Resultados_Dic3!$D$3:$D$99980,Produccion_UO!$K$1485,Resultados_Dic3!$E$3:$E$99980,Produccion_UO!$J1542,Resultados_Dic3!$A$3:$A$99980,Produccion_UO!$H1542)*$J$1485</f>
        <v>0</v>
      </c>
      <c r="AD1542" s="21">
        <f>+SUMIFS(Resultados_Dic3!Y$3:Y$99980,Resultados_Dic3!$F$3:$F$99980,Produccion_UO!$K1542,Resultados_Dic3!$D$3:$D$99980,Produccion_UO!$K$1485,Resultados_Dic3!$E$3:$E$99980,Produccion_UO!$J1542,Resultados_Dic3!$A$3:$A$99980,Produccion_UO!$H1542)*$J$1485</f>
        <v>0</v>
      </c>
      <c r="AE1542" s="21">
        <f>+SUMIFS(Resultados_Dic3!Z$3:Z$99980,Resultados_Dic3!$F$3:$F$99980,Produccion_UO!$K1542,Resultados_Dic3!$D$3:$D$99980,Produccion_UO!$K$1485,Resultados_Dic3!$E$3:$E$99980,Produccion_UO!$J1542,Resultados_Dic3!$A$3:$A$99980,Produccion_UO!$H1542)*$J$1485</f>
        <v>0</v>
      </c>
      <c r="AF1542" s="21">
        <f>+SUMIFS(Resultados_Dic3!AA$3:AA$99980,Resultados_Dic3!$F$3:$F$99980,Produccion_UO!$K1542,Resultados_Dic3!$D$3:$D$99980,Produccion_UO!$K$1485,Resultados_Dic3!$E$3:$E$99980,Produccion_UO!$J1542,Resultados_Dic3!$A$3:$A$99980,Produccion_UO!$H1542)*$J$1485</f>
        <v>0</v>
      </c>
      <c r="AG1542" s="21">
        <f>+SUMIFS(Resultados_Dic3!AB$3:AB$99980,Resultados_Dic3!$F$3:$F$99980,Produccion_UO!$K1542,Resultados_Dic3!$D$3:$D$99980,Produccion_UO!$K$1485,Resultados_Dic3!$E$3:$E$99980,Produccion_UO!$J1542,Resultados_Dic3!$A$3:$A$99980,Produccion_UO!$H1542)*$J$1485</f>
        <v>0</v>
      </c>
      <c r="AH1542" s="21">
        <f>+SUMIFS(Resultados_Dic3!AC$3:AC$99980,Resultados_Dic3!$F$3:$F$99980,Produccion_UO!$K1542,Resultados_Dic3!$D$3:$D$99980,Produccion_UO!$K$1485,Resultados_Dic3!$E$3:$E$99980,Produccion_UO!$J1542,Resultados_Dic3!$A$3:$A$99980,Produccion_UO!$H1542)*$J$1485</f>
        <v>0</v>
      </c>
      <c r="AI1542" s="21">
        <f>+SUMIFS(Resultados_Dic3!AD$3:AD$99980,Resultados_Dic3!$F$3:$F$99980,Produccion_UO!$K1542,Resultados_Dic3!$D$3:$D$99980,Produccion_UO!$K$1485,Resultados_Dic3!$E$3:$E$99980,Produccion_UO!$J1542,Resultados_Dic3!$A$3:$A$99980,Produccion_UO!$H1542)*$J$1485</f>
        <v>0</v>
      </c>
      <c r="AJ1542" s="21">
        <f>+SUMIFS(Resultados_Dic3!AE$3:AE$99980,Resultados_Dic3!$F$3:$F$99980,Produccion_UO!$K1542,Resultados_Dic3!$D$3:$D$99980,Produccion_UO!$K$1485,Resultados_Dic3!$E$3:$E$99980,Produccion_UO!$J1542,Resultados_Dic3!$A$3:$A$99980,Produccion_UO!$H1542)*$J$1485</f>
        <v>0</v>
      </c>
      <c r="AK1542" s="21">
        <f>+SUMIFS(Resultados_Dic3!AF$3:AF$99980,Resultados_Dic3!$F$3:$F$99980,Produccion_UO!$K1542,Resultados_Dic3!$D$3:$D$99980,Produccion_UO!$K$1485,Resultados_Dic3!$E$3:$E$99980,Produccion_UO!$J1542,Resultados_Dic3!$A$3:$A$99980,Produccion_UO!$H1542)*$J$1485</f>
        <v>0</v>
      </c>
      <c r="AL1542" s="21">
        <f>+SUMIFS(Resultados_Dic3!AG$3:AG$99980,Resultados_Dic3!$F$3:$F$99980,Produccion_UO!$K1542,Resultados_Dic3!$D$3:$D$99980,Produccion_UO!$K$1485,Resultados_Dic3!$E$3:$E$99980,Produccion_UO!$J1542,Resultados_Dic3!$A$3:$A$99980,Produccion_UO!$H1542)*$J$1485</f>
        <v>0</v>
      </c>
      <c r="AM1542" s="21">
        <f>+SUMIFS(Resultados_Dic3!AH$3:AH$99980,Resultados_Dic3!$F$3:$F$99980,Produccion_UO!$K1542,Resultados_Dic3!$D$3:$D$99980,Produccion_UO!$K$1485,Resultados_Dic3!$E$3:$E$99980,Produccion_UO!$J1542,Resultados_Dic3!$A$3:$A$99980,Produccion_UO!$H1542)*$J$1485</f>
        <v>0</v>
      </c>
      <c r="AN1542" s="21">
        <f>+SUMIFS(Resultados_Dic3!AI$3:AI$99980,Resultados_Dic3!$F$3:$F$99980,Produccion_UO!$K1542,Resultados_Dic3!$D$3:$D$99980,Produccion_UO!$K$1485,Resultados_Dic3!$E$3:$E$99980,Produccion_UO!$J1542,Resultados_Dic3!$A$3:$A$99980,Produccion_UO!$H1542)*$J$1485</f>
        <v>0</v>
      </c>
      <c r="AO1542" s="21">
        <f>+SUMIFS(Resultados_Dic3!AJ$3:AJ$99980,Resultados_Dic3!$F$3:$F$99980,Produccion_UO!$K1542,Resultados_Dic3!$D$3:$D$99980,Produccion_UO!$K$1485,Resultados_Dic3!$E$3:$E$99980,Produccion_UO!$J1542,Resultados_Dic3!$A$3:$A$99980,Produccion_UO!$H1542)*$J$1485</f>
        <v>0</v>
      </c>
      <c r="AP1542" s="21">
        <f>+SUMIFS(Resultados_Dic3!AK$3:AK$99980,Resultados_Dic3!$F$3:$F$99980,Produccion_UO!$K1542,Resultados_Dic3!$D$3:$D$99980,Produccion_UO!$K$1485,Resultados_Dic3!$E$3:$E$99980,Produccion_UO!$J1542,Resultados_Dic3!$A$3:$A$99980,Produccion_UO!$H1542)*$J$1485</f>
        <v>0</v>
      </c>
      <c r="AQ1542" s="21">
        <f>+SUMIFS(Resultados_Dic3!AL$3:AL$99980,Resultados_Dic3!$F$3:$F$99980,Produccion_UO!$K1542,Resultados_Dic3!$D$3:$D$99980,Produccion_UO!$K$1485,Resultados_Dic3!$E$3:$E$99980,Produccion_UO!$J1542,Resultados_Dic3!$A$3:$A$99980,Produccion_UO!$H1542)*$J$1485</f>
        <v>0</v>
      </c>
      <c r="AR1542" s="21">
        <f>+SUMIFS(Resultados_Dic3!AM$3:AM$99980,Resultados_Dic3!$F$3:$F$99980,Produccion_UO!$K1542,Resultados_Dic3!$D$3:$D$99980,Produccion_UO!$K$1485,Resultados_Dic3!$E$3:$E$99980,Produccion_UO!$J1542,Resultados_Dic3!$A$3:$A$99980,Produccion_UO!$H1542)*$J$1485</f>
        <v>0</v>
      </c>
    </row>
    <row r="1543" spans="8:45" x14ac:dyDescent="0.25">
      <c r="H1543" s="17" t="str">
        <f t="shared" si="1617"/>
        <v>DIC5</v>
      </c>
      <c r="I1543" s="24"/>
      <c r="J1543" s="24" t="s">
        <v>149</v>
      </c>
      <c r="K1543" s="315" t="s">
        <v>454</v>
      </c>
      <c r="L1543" s="316" t="s">
        <v>746</v>
      </c>
      <c r="M1543" s="21">
        <f>+SUMIFS(Resultados_Dic3!H$3:H$99980,Resultados_Dic3!$F$3:$F$99980,Produccion_UO!$K1543,Resultados_Dic3!$D$3:$D$99980,Produccion_UO!$K$1485,Resultados_Dic3!$E$3:$E$99980,Produccion_UO!$J1543,Resultados_Dic3!$A$3:$A$99980,Produccion_UO!$H1543)*$J$1485</f>
        <v>0</v>
      </c>
      <c r="N1543" s="21">
        <f>+SUMIFS(Resultados_Dic3!I$3:I$99980,Resultados_Dic3!$F$3:$F$99980,Produccion_UO!$K1543,Resultados_Dic3!$D$3:$D$99980,Produccion_UO!$K$1485,Resultados_Dic3!$E$3:$E$99980,Produccion_UO!$J1543,Resultados_Dic3!$A$3:$A$99980,Produccion_UO!$H1543)*$J$1485</f>
        <v>0</v>
      </c>
      <c r="O1543" s="21">
        <f>+SUMIFS(Resultados_Dic3!J$3:J$99980,Resultados_Dic3!$F$3:$F$99980,Produccion_UO!$K1543,Resultados_Dic3!$D$3:$D$99980,Produccion_UO!$K$1485,Resultados_Dic3!$E$3:$E$99980,Produccion_UO!$J1543,Resultados_Dic3!$A$3:$A$99980,Produccion_UO!$H1543)*$J$1485</f>
        <v>0</v>
      </c>
      <c r="P1543" s="21">
        <f>+SUMIFS(Resultados_Dic3!K$3:K$99980,Resultados_Dic3!$F$3:$F$99980,Produccion_UO!$K1543,Resultados_Dic3!$D$3:$D$99980,Produccion_UO!$K$1485,Resultados_Dic3!$E$3:$E$99980,Produccion_UO!$J1543,Resultados_Dic3!$A$3:$A$99980,Produccion_UO!$H1543)*$J$1485</f>
        <v>0</v>
      </c>
      <c r="Q1543" s="21">
        <f>+SUMIFS(Resultados_Dic3!L$3:L$99980,Resultados_Dic3!$F$3:$F$99980,Produccion_UO!$K1543,Resultados_Dic3!$D$3:$D$99980,Produccion_UO!$K$1485,Resultados_Dic3!$E$3:$E$99980,Produccion_UO!$J1543,Resultados_Dic3!$A$3:$A$99980,Produccion_UO!$H1543)*$J$1485</f>
        <v>0</v>
      </c>
      <c r="R1543" s="21">
        <f>+SUMIFS(Resultados_Dic3!M$3:M$99980,Resultados_Dic3!$F$3:$F$99980,Produccion_UO!$K1543,Resultados_Dic3!$D$3:$D$99980,Produccion_UO!$K$1485,Resultados_Dic3!$E$3:$E$99980,Produccion_UO!$J1543,Resultados_Dic3!$A$3:$A$99980,Produccion_UO!$H1543)*$J$1485</f>
        <v>0</v>
      </c>
      <c r="S1543" s="21">
        <f>+SUMIFS(Resultados_Dic3!N$3:N$99980,Resultados_Dic3!$F$3:$F$99980,Produccion_UO!$K1543,Resultados_Dic3!$D$3:$D$99980,Produccion_UO!$K$1485,Resultados_Dic3!$E$3:$E$99980,Produccion_UO!$J1543,Resultados_Dic3!$A$3:$A$99980,Produccion_UO!$H1543)*$J$1485</f>
        <v>0</v>
      </c>
      <c r="T1543" s="21">
        <f>+SUMIFS(Resultados_Dic3!O$3:O$99980,Resultados_Dic3!$F$3:$F$99980,Produccion_UO!$K1543,Resultados_Dic3!$D$3:$D$99980,Produccion_UO!$K$1485,Resultados_Dic3!$E$3:$E$99980,Produccion_UO!$J1543,Resultados_Dic3!$A$3:$A$99980,Produccion_UO!$H1543)*$J$1485</f>
        <v>0</v>
      </c>
      <c r="U1543" s="21">
        <f>+SUMIFS(Resultados_Dic3!P$3:P$99980,Resultados_Dic3!$F$3:$F$99980,Produccion_UO!$K1543,Resultados_Dic3!$D$3:$D$99980,Produccion_UO!$K$1485,Resultados_Dic3!$E$3:$E$99980,Produccion_UO!$J1543,Resultados_Dic3!$A$3:$A$99980,Produccion_UO!$H1543)*$J$1485</f>
        <v>0</v>
      </c>
      <c r="V1543" s="21">
        <f>+SUMIFS(Resultados_Dic3!Q$3:Q$99980,Resultados_Dic3!$F$3:$F$99980,Produccion_UO!$K1543,Resultados_Dic3!$D$3:$D$99980,Produccion_UO!$K$1485,Resultados_Dic3!$E$3:$E$99980,Produccion_UO!$J1543,Resultados_Dic3!$A$3:$A$99980,Produccion_UO!$H1543)*$J$1485</f>
        <v>0</v>
      </c>
      <c r="W1543" s="21">
        <f>+SUMIFS(Resultados_Dic3!R$3:R$99980,Resultados_Dic3!$F$3:$F$99980,Produccion_UO!$K1543,Resultados_Dic3!$D$3:$D$99980,Produccion_UO!$K$1485,Resultados_Dic3!$E$3:$E$99980,Produccion_UO!$J1543,Resultados_Dic3!$A$3:$A$99980,Produccion_UO!$H1543)*$J$1485</f>
        <v>0</v>
      </c>
      <c r="X1543" s="21">
        <f>+SUMIFS(Resultados_Dic3!S$3:S$99980,Resultados_Dic3!$F$3:$F$99980,Produccion_UO!$K1543,Resultados_Dic3!$D$3:$D$99980,Produccion_UO!$K$1485,Resultados_Dic3!$E$3:$E$99980,Produccion_UO!$J1543,Resultados_Dic3!$A$3:$A$99980,Produccion_UO!$H1543)*$J$1485</f>
        <v>0</v>
      </c>
      <c r="Y1543" s="21">
        <f>+SUMIFS(Resultados_Dic3!T$3:T$99980,Resultados_Dic3!$F$3:$F$99980,Produccion_UO!$K1543,Resultados_Dic3!$D$3:$D$99980,Produccion_UO!$K$1485,Resultados_Dic3!$E$3:$E$99980,Produccion_UO!$J1543,Resultados_Dic3!$A$3:$A$99980,Produccion_UO!$H1543)*$J$1485</f>
        <v>0</v>
      </c>
      <c r="Z1543" s="21">
        <f>+SUMIFS(Resultados_Dic3!U$3:U$99980,Resultados_Dic3!$F$3:$F$99980,Produccion_UO!$K1543,Resultados_Dic3!$D$3:$D$99980,Produccion_UO!$K$1485,Resultados_Dic3!$E$3:$E$99980,Produccion_UO!$J1543,Resultados_Dic3!$A$3:$A$99980,Produccion_UO!$H1543)*$J$1485</f>
        <v>0</v>
      </c>
      <c r="AA1543" s="21">
        <f>+SUMIFS(Resultados_Dic3!V$3:V$99980,Resultados_Dic3!$F$3:$F$99980,Produccion_UO!$K1543,Resultados_Dic3!$D$3:$D$99980,Produccion_UO!$K$1485,Resultados_Dic3!$E$3:$E$99980,Produccion_UO!$J1543,Resultados_Dic3!$A$3:$A$99980,Produccion_UO!$H1543)*$J$1485</f>
        <v>0</v>
      </c>
      <c r="AB1543" s="21">
        <f>+SUMIFS(Resultados_Dic3!W$3:W$99980,Resultados_Dic3!$F$3:$F$99980,Produccion_UO!$K1543,Resultados_Dic3!$D$3:$D$99980,Produccion_UO!$K$1485,Resultados_Dic3!$E$3:$E$99980,Produccion_UO!$J1543,Resultados_Dic3!$A$3:$A$99980,Produccion_UO!$H1543)*$J$1485</f>
        <v>0</v>
      </c>
      <c r="AC1543" s="21">
        <f>+SUMIFS(Resultados_Dic3!X$3:X$99980,Resultados_Dic3!$F$3:$F$99980,Produccion_UO!$K1543,Resultados_Dic3!$D$3:$D$99980,Produccion_UO!$K$1485,Resultados_Dic3!$E$3:$E$99980,Produccion_UO!$J1543,Resultados_Dic3!$A$3:$A$99980,Produccion_UO!$H1543)*$J$1485</f>
        <v>0</v>
      </c>
      <c r="AD1543" s="21">
        <f>+SUMIFS(Resultados_Dic3!Y$3:Y$99980,Resultados_Dic3!$F$3:$F$99980,Produccion_UO!$K1543,Resultados_Dic3!$D$3:$D$99980,Produccion_UO!$K$1485,Resultados_Dic3!$E$3:$E$99980,Produccion_UO!$J1543,Resultados_Dic3!$A$3:$A$99980,Produccion_UO!$H1543)*$J$1485</f>
        <v>0</v>
      </c>
      <c r="AE1543" s="21">
        <f>+SUMIFS(Resultados_Dic3!Z$3:Z$99980,Resultados_Dic3!$F$3:$F$99980,Produccion_UO!$K1543,Resultados_Dic3!$D$3:$D$99980,Produccion_UO!$K$1485,Resultados_Dic3!$E$3:$E$99980,Produccion_UO!$J1543,Resultados_Dic3!$A$3:$A$99980,Produccion_UO!$H1543)*$J$1485</f>
        <v>0</v>
      </c>
      <c r="AF1543" s="21">
        <f>+SUMIFS(Resultados_Dic3!AA$3:AA$99980,Resultados_Dic3!$F$3:$F$99980,Produccion_UO!$K1543,Resultados_Dic3!$D$3:$D$99980,Produccion_UO!$K$1485,Resultados_Dic3!$E$3:$E$99980,Produccion_UO!$J1543,Resultados_Dic3!$A$3:$A$99980,Produccion_UO!$H1543)*$J$1485</f>
        <v>0</v>
      </c>
      <c r="AG1543" s="21">
        <f>+SUMIFS(Resultados_Dic3!AB$3:AB$99980,Resultados_Dic3!$F$3:$F$99980,Produccion_UO!$K1543,Resultados_Dic3!$D$3:$D$99980,Produccion_UO!$K$1485,Resultados_Dic3!$E$3:$E$99980,Produccion_UO!$J1543,Resultados_Dic3!$A$3:$A$99980,Produccion_UO!$H1543)*$J$1485</f>
        <v>0</v>
      </c>
      <c r="AH1543" s="21">
        <f>+SUMIFS(Resultados_Dic3!AC$3:AC$99980,Resultados_Dic3!$F$3:$F$99980,Produccion_UO!$K1543,Resultados_Dic3!$D$3:$D$99980,Produccion_UO!$K$1485,Resultados_Dic3!$E$3:$E$99980,Produccion_UO!$J1543,Resultados_Dic3!$A$3:$A$99980,Produccion_UO!$H1543)*$J$1485</f>
        <v>0</v>
      </c>
      <c r="AI1543" s="21">
        <f>+SUMIFS(Resultados_Dic3!AD$3:AD$99980,Resultados_Dic3!$F$3:$F$99980,Produccion_UO!$K1543,Resultados_Dic3!$D$3:$D$99980,Produccion_UO!$K$1485,Resultados_Dic3!$E$3:$E$99980,Produccion_UO!$J1543,Resultados_Dic3!$A$3:$A$99980,Produccion_UO!$H1543)*$J$1485</f>
        <v>0</v>
      </c>
      <c r="AJ1543" s="21">
        <f>+SUMIFS(Resultados_Dic3!AE$3:AE$99980,Resultados_Dic3!$F$3:$F$99980,Produccion_UO!$K1543,Resultados_Dic3!$D$3:$D$99980,Produccion_UO!$K$1485,Resultados_Dic3!$E$3:$E$99980,Produccion_UO!$J1543,Resultados_Dic3!$A$3:$A$99980,Produccion_UO!$H1543)*$J$1485</f>
        <v>0</v>
      </c>
      <c r="AK1543" s="21">
        <f>+SUMIFS(Resultados_Dic3!AF$3:AF$99980,Resultados_Dic3!$F$3:$F$99980,Produccion_UO!$K1543,Resultados_Dic3!$D$3:$D$99980,Produccion_UO!$K$1485,Resultados_Dic3!$E$3:$E$99980,Produccion_UO!$J1543,Resultados_Dic3!$A$3:$A$99980,Produccion_UO!$H1543)*$J$1485</f>
        <v>0</v>
      </c>
      <c r="AL1543" s="21">
        <f>+SUMIFS(Resultados_Dic3!AG$3:AG$99980,Resultados_Dic3!$F$3:$F$99980,Produccion_UO!$K1543,Resultados_Dic3!$D$3:$D$99980,Produccion_UO!$K$1485,Resultados_Dic3!$E$3:$E$99980,Produccion_UO!$J1543,Resultados_Dic3!$A$3:$A$99980,Produccion_UO!$H1543)*$J$1485</f>
        <v>0</v>
      </c>
      <c r="AM1543" s="21">
        <f>+SUMIFS(Resultados_Dic3!AH$3:AH$99980,Resultados_Dic3!$F$3:$F$99980,Produccion_UO!$K1543,Resultados_Dic3!$D$3:$D$99980,Produccion_UO!$K$1485,Resultados_Dic3!$E$3:$E$99980,Produccion_UO!$J1543,Resultados_Dic3!$A$3:$A$99980,Produccion_UO!$H1543)*$J$1485</f>
        <v>0</v>
      </c>
      <c r="AN1543" s="21">
        <f>+SUMIFS(Resultados_Dic3!AI$3:AI$99980,Resultados_Dic3!$F$3:$F$99980,Produccion_UO!$K1543,Resultados_Dic3!$D$3:$D$99980,Produccion_UO!$K$1485,Resultados_Dic3!$E$3:$E$99980,Produccion_UO!$J1543,Resultados_Dic3!$A$3:$A$99980,Produccion_UO!$H1543)*$J$1485</f>
        <v>0</v>
      </c>
      <c r="AO1543" s="21">
        <f>+SUMIFS(Resultados_Dic3!AJ$3:AJ$99980,Resultados_Dic3!$F$3:$F$99980,Produccion_UO!$K1543,Resultados_Dic3!$D$3:$D$99980,Produccion_UO!$K$1485,Resultados_Dic3!$E$3:$E$99980,Produccion_UO!$J1543,Resultados_Dic3!$A$3:$A$99980,Produccion_UO!$H1543)*$J$1485</f>
        <v>0</v>
      </c>
      <c r="AP1543" s="21">
        <f>+SUMIFS(Resultados_Dic3!AK$3:AK$99980,Resultados_Dic3!$F$3:$F$99980,Produccion_UO!$K1543,Resultados_Dic3!$D$3:$D$99980,Produccion_UO!$K$1485,Resultados_Dic3!$E$3:$E$99980,Produccion_UO!$J1543,Resultados_Dic3!$A$3:$A$99980,Produccion_UO!$H1543)*$J$1485</f>
        <v>0</v>
      </c>
      <c r="AQ1543" s="21">
        <f>+SUMIFS(Resultados_Dic3!AL$3:AL$99980,Resultados_Dic3!$F$3:$F$99980,Produccion_UO!$K1543,Resultados_Dic3!$D$3:$D$99980,Produccion_UO!$K$1485,Resultados_Dic3!$E$3:$E$99980,Produccion_UO!$J1543,Resultados_Dic3!$A$3:$A$99980,Produccion_UO!$H1543)*$J$1485</f>
        <v>0</v>
      </c>
      <c r="AR1543" s="21">
        <f>+SUMIFS(Resultados_Dic3!AM$3:AM$99980,Resultados_Dic3!$F$3:$F$99980,Produccion_UO!$K1543,Resultados_Dic3!$D$3:$D$99980,Produccion_UO!$K$1485,Resultados_Dic3!$E$3:$E$99980,Produccion_UO!$J1543,Resultados_Dic3!$A$3:$A$99980,Produccion_UO!$H1543)*$J$1485</f>
        <v>0</v>
      </c>
    </row>
    <row r="1544" spans="8:45" x14ac:dyDescent="0.25">
      <c r="H1544" s="17" t="str">
        <f t="shared" si="1617"/>
        <v>DIC5</v>
      </c>
      <c r="I1544" s="24"/>
      <c r="J1544" s="24" t="s">
        <v>149</v>
      </c>
      <c r="K1544" s="315" t="s">
        <v>206</v>
      </c>
      <c r="L1544" s="316" t="s">
        <v>794</v>
      </c>
      <c r="M1544" s="21">
        <f>+SUMIFS(Resultados_Dic3!H$3:H$99980,Resultados_Dic3!$F$3:$F$99980,Produccion_UO!$K1544,Resultados_Dic3!$D$3:$D$99980,Produccion_UO!$K$1485,Resultados_Dic3!$E$3:$E$99980,Produccion_UO!$J1544,Resultados_Dic3!$A$3:$A$99980,Produccion_UO!$H1544)*$J$1485</f>
        <v>0</v>
      </c>
      <c r="N1544" s="21">
        <f>+SUMIFS(Resultados_Dic3!I$3:I$99980,Resultados_Dic3!$F$3:$F$99980,Produccion_UO!$K1544,Resultados_Dic3!$D$3:$D$99980,Produccion_UO!$K$1485,Resultados_Dic3!$E$3:$E$99980,Produccion_UO!$J1544,Resultados_Dic3!$A$3:$A$99980,Produccion_UO!$H1544)*$J$1485</f>
        <v>0</v>
      </c>
      <c r="O1544" s="21">
        <f>+SUMIFS(Resultados_Dic3!J$3:J$99980,Resultados_Dic3!$F$3:$F$99980,Produccion_UO!$K1544,Resultados_Dic3!$D$3:$D$99980,Produccion_UO!$K$1485,Resultados_Dic3!$E$3:$E$99980,Produccion_UO!$J1544,Resultados_Dic3!$A$3:$A$99980,Produccion_UO!$H1544)*$J$1485</f>
        <v>0</v>
      </c>
      <c r="P1544" s="21">
        <f>+SUMIFS(Resultados_Dic3!K$3:K$99980,Resultados_Dic3!$F$3:$F$99980,Produccion_UO!$K1544,Resultados_Dic3!$D$3:$D$99980,Produccion_UO!$K$1485,Resultados_Dic3!$E$3:$E$99980,Produccion_UO!$J1544,Resultados_Dic3!$A$3:$A$99980,Produccion_UO!$H1544)*$J$1485</f>
        <v>0</v>
      </c>
      <c r="Q1544" s="21">
        <f>+SUMIFS(Resultados_Dic3!L$3:L$99980,Resultados_Dic3!$F$3:$F$99980,Produccion_UO!$K1544,Resultados_Dic3!$D$3:$D$99980,Produccion_UO!$K$1485,Resultados_Dic3!$E$3:$E$99980,Produccion_UO!$J1544,Resultados_Dic3!$A$3:$A$99980,Produccion_UO!$H1544)*$J$1485</f>
        <v>0</v>
      </c>
      <c r="R1544" s="21">
        <f>+SUMIFS(Resultados_Dic3!M$3:M$99980,Resultados_Dic3!$F$3:$F$99980,Produccion_UO!$K1544,Resultados_Dic3!$D$3:$D$99980,Produccion_UO!$K$1485,Resultados_Dic3!$E$3:$E$99980,Produccion_UO!$J1544,Resultados_Dic3!$A$3:$A$99980,Produccion_UO!$H1544)*$J$1485</f>
        <v>0</v>
      </c>
      <c r="S1544" s="21">
        <f>+SUMIFS(Resultados_Dic3!N$3:N$99980,Resultados_Dic3!$F$3:$F$99980,Produccion_UO!$K1544,Resultados_Dic3!$D$3:$D$99980,Produccion_UO!$K$1485,Resultados_Dic3!$E$3:$E$99980,Produccion_UO!$J1544,Resultados_Dic3!$A$3:$A$99980,Produccion_UO!$H1544)*$J$1485</f>
        <v>0</v>
      </c>
      <c r="T1544" s="21">
        <f>+SUMIFS(Resultados_Dic3!O$3:O$99980,Resultados_Dic3!$F$3:$F$99980,Produccion_UO!$K1544,Resultados_Dic3!$D$3:$D$99980,Produccion_UO!$K$1485,Resultados_Dic3!$E$3:$E$99980,Produccion_UO!$J1544,Resultados_Dic3!$A$3:$A$99980,Produccion_UO!$H1544)*$J$1485</f>
        <v>0</v>
      </c>
      <c r="U1544" s="21">
        <f>+SUMIFS(Resultados_Dic3!P$3:P$99980,Resultados_Dic3!$F$3:$F$99980,Produccion_UO!$K1544,Resultados_Dic3!$D$3:$D$99980,Produccion_UO!$K$1485,Resultados_Dic3!$E$3:$E$99980,Produccion_UO!$J1544,Resultados_Dic3!$A$3:$A$99980,Produccion_UO!$H1544)*$J$1485</f>
        <v>0</v>
      </c>
      <c r="V1544" s="21">
        <f>+SUMIFS(Resultados_Dic3!Q$3:Q$99980,Resultados_Dic3!$F$3:$F$99980,Produccion_UO!$K1544,Resultados_Dic3!$D$3:$D$99980,Produccion_UO!$K$1485,Resultados_Dic3!$E$3:$E$99980,Produccion_UO!$J1544,Resultados_Dic3!$A$3:$A$99980,Produccion_UO!$H1544)*$J$1485</f>
        <v>0</v>
      </c>
      <c r="W1544" s="21">
        <f>+SUMIFS(Resultados_Dic3!R$3:R$99980,Resultados_Dic3!$F$3:$F$99980,Produccion_UO!$K1544,Resultados_Dic3!$D$3:$D$99980,Produccion_UO!$K$1485,Resultados_Dic3!$E$3:$E$99980,Produccion_UO!$J1544,Resultados_Dic3!$A$3:$A$99980,Produccion_UO!$H1544)*$J$1485</f>
        <v>0</v>
      </c>
      <c r="X1544" s="21">
        <f>+SUMIFS(Resultados_Dic3!S$3:S$99980,Resultados_Dic3!$F$3:$F$99980,Produccion_UO!$K1544,Resultados_Dic3!$D$3:$D$99980,Produccion_UO!$K$1485,Resultados_Dic3!$E$3:$E$99980,Produccion_UO!$J1544,Resultados_Dic3!$A$3:$A$99980,Produccion_UO!$H1544)*$J$1485</f>
        <v>0</v>
      </c>
      <c r="Y1544" s="21">
        <f>+SUMIFS(Resultados_Dic3!T$3:T$99980,Resultados_Dic3!$F$3:$F$99980,Produccion_UO!$K1544,Resultados_Dic3!$D$3:$D$99980,Produccion_UO!$K$1485,Resultados_Dic3!$E$3:$E$99980,Produccion_UO!$J1544,Resultados_Dic3!$A$3:$A$99980,Produccion_UO!$H1544)*$J$1485</f>
        <v>0</v>
      </c>
      <c r="Z1544" s="21">
        <f>+SUMIFS(Resultados_Dic3!U$3:U$99980,Resultados_Dic3!$F$3:$F$99980,Produccion_UO!$K1544,Resultados_Dic3!$D$3:$D$99980,Produccion_UO!$K$1485,Resultados_Dic3!$E$3:$E$99980,Produccion_UO!$J1544,Resultados_Dic3!$A$3:$A$99980,Produccion_UO!$H1544)*$J$1485</f>
        <v>0</v>
      </c>
      <c r="AA1544" s="21">
        <f>+SUMIFS(Resultados_Dic3!V$3:V$99980,Resultados_Dic3!$F$3:$F$99980,Produccion_UO!$K1544,Resultados_Dic3!$D$3:$D$99980,Produccion_UO!$K$1485,Resultados_Dic3!$E$3:$E$99980,Produccion_UO!$J1544,Resultados_Dic3!$A$3:$A$99980,Produccion_UO!$H1544)*$J$1485</f>
        <v>0</v>
      </c>
      <c r="AB1544" s="21">
        <f>+SUMIFS(Resultados_Dic3!W$3:W$99980,Resultados_Dic3!$F$3:$F$99980,Produccion_UO!$K1544,Resultados_Dic3!$D$3:$D$99980,Produccion_UO!$K$1485,Resultados_Dic3!$E$3:$E$99980,Produccion_UO!$J1544,Resultados_Dic3!$A$3:$A$99980,Produccion_UO!$H1544)*$J$1485</f>
        <v>0</v>
      </c>
      <c r="AC1544" s="21">
        <f>+SUMIFS(Resultados_Dic3!X$3:X$99980,Resultados_Dic3!$F$3:$F$99980,Produccion_UO!$K1544,Resultados_Dic3!$D$3:$D$99980,Produccion_UO!$K$1485,Resultados_Dic3!$E$3:$E$99980,Produccion_UO!$J1544,Resultados_Dic3!$A$3:$A$99980,Produccion_UO!$H1544)*$J$1485</f>
        <v>0</v>
      </c>
      <c r="AD1544" s="21">
        <f>+SUMIFS(Resultados_Dic3!Y$3:Y$99980,Resultados_Dic3!$F$3:$F$99980,Produccion_UO!$K1544,Resultados_Dic3!$D$3:$D$99980,Produccion_UO!$K$1485,Resultados_Dic3!$E$3:$E$99980,Produccion_UO!$J1544,Resultados_Dic3!$A$3:$A$99980,Produccion_UO!$H1544)*$J$1485</f>
        <v>0</v>
      </c>
      <c r="AE1544" s="21">
        <f>+SUMIFS(Resultados_Dic3!Z$3:Z$99980,Resultados_Dic3!$F$3:$F$99980,Produccion_UO!$K1544,Resultados_Dic3!$D$3:$D$99980,Produccion_UO!$K$1485,Resultados_Dic3!$E$3:$E$99980,Produccion_UO!$J1544,Resultados_Dic3!$A$3:$A$99980,Produccion_UO!$H1544)*$J$1485</f>
        <v>0</v>
      </c>
      <c r="AF1544" s="21">
        <f>+SUMIFS(Resultados_Dic3!AA$3:AA$99980,Resultados_Dic3!$F$3:$F$99980,Produccion_UO!$K1544,Resultados_Dic3!$D$3:$D$99980,Produccion_UO!$K$1485,Resultados_Dic3!$E$3:$E$99980,Produccion_UO!$J1544,Resultados_Dic3!$A$3:$A$99980,Produccion_UO!$H1544)*$J$1485</f>
        <v>0</v>
      </c>
      <c r="AG1544" s="21">
        <f>+SUMIFS(Resultados_Dic3!AB$3:AB$99980,Resultados_Dic3!$F$3:$F$99980,Produccion_UO!$K1544,Resultados_Dic3!$D$3:$D$99980,Produccion_UO!$K$1485,Resultados_Dic3!$E$3:$E$99980,Produccion_UO!$J1544,Resultados_Dic3!$A$3:$A$99980,Produccion_UO!$H1544)*$J$1485</f>
        <v>0</v>
      </c>
      <c r="AH1544" s="21">
        <f>+SUMIFS(Resultados_Dic3!AC$3:AC$99980,Resultados_Dic3!$F$3:$F$99980,Produccion_UO!$K1544,Resultados_Dic3!$D$3:$D$99980,Produccion_UO!$K$1485,Resultados_Dic3!$E$3:$E$99980,Produccion_UO!$J1544,Resultados_Dic3!$A$3:$A$99980,Produccion_UO!$H1544)*$J$1485</f>
        <v>0</v>
      </c>
      <c r="AI1544" s="21">
        <f>+SUMIFS(Resultados_Dic3!AD$3:AD$99980,Resultados_Dic3!$F$3:$F$99980,Produccion_UO!$K1544,Resultados_Dic3!$D$3:$D$99980,Produccion_UO!$K$1485,Resultados_Dic3!$E$3:$E$99980,Produccion_UO!$J1544,Resultados_Dic3!$A$3:$A$99980,Produccion_UO!$H1544)*$J$1485</f>
        <v>0</v>
      </c>
      <c r="AJ1544" s="21">
        <f>+SUMIFS(Resultados_Dic3!AE$3:AE$99980,Resultados_Dic3!$F$3:$F$99980,Produccion_UO!$K1544,Resultados_Dic3!$D$3:$D$99980,Produccion_UO!$K$1485,Resultados_Dic3!$E$3:$E$99980,Produccion_UO!$J1544,Resultados_Dic3!$A$3:$A$99980,Produccion_UO!$H1544)*$J$1485</f>
        <v>0</v>
      </c>
      <c r="AK1544" s="21">
        <f>+SUMIFS(Resultados_Dic3!AF$3:AF$99980,Resultados_Dic3!$F$3:$F$99980,Produccion_UO!$K1544,Resultados_Dic3!$D$3:$D$99980,Produccion_UO!$K$1485,Resultados_Dic3!$E$3:$E$99980,Produccion_UO!$J1544,Resultados_Dic3!$A$3:$A$99980,Produccion_UO!$H1544)*$J$1485</f>
        <v>0</v>
      </c>
      <c r="AL1544" s="21">
        <f>+SUMIFS(Resultados_Dic3!AG$3:AG$99980,Resultados_Dic3!$F$3:$F$99980,Produccion_UO!$K1544,Resultados_Dic3!$D$3:$D$99980,Produccion_UO!$K$1485,Resultados_Dic3!$E$3:$E$99980,Produccion_UO!$J1544,Resultados_Dic3!$A$3:$A$99980,Produccion_UO!$H1544)*$J$1485</f>
        <v>0</v>
      </c>
      <c r="AM1544" s="21">
        <f>+SUMIFS(Resultados_Dic3!AH$3:AH$99980,Resultados_Dic3!$F$3:$F$99980,Produccion_UO!$K1544,Resultados_Dic3!$D$3:$D$99980,Produccion_UO!$K$1485,Resultados_Dic3!$E$3:$E$99980,Produccion_UO!$J1544,Resultados_Dic3!$A$3:$A$99980,Produccion_UO!$H1544)*$J$1485</f>
        <v>0</v>
      </c>
      <c r="AN1544" s="21">
        <f>+SUMIFS(Resultados_Dic3!AI$3:AI$99980,Resultados_Dic3!$F$3:$F$99980,Produccion_UO!$K1544,Resultados_Dic3!$D$3:$D$99980,Produccion_UO!$K$1485,Resultados_Dic3!$E$3:$E$99980,Produccion_UO!$J1544,Resultados_Dic3!$A$3:$A$99980,Produccion_UO!$H1544)*$J$1485</f>
        <v>0</v>
      </c>
      <c r="AO1544" s="21">
        <f>+SUMIFS(Resultados_Dic3!AJ$3:AJ$99980,Resultados_Dic3!$F$3:$F$99980,Produccion_UO!$K1544,Resultados_Dic3!$D$3:$D$99980,Produccion_UO!$K$1485,Resultados_Dic3!$E$3:$E$99980,Produccion_UO!$J1544,Resultados_Dic3!$A$3:$A$99980,Produccion_UO!$H1544)*$J$1485</f>
        <v>0</v>
      </c>
      <c r="AP1544" s="21">
        <f>+SUMIFS(Resultados_Dic3!AK$3:AK$99980,Resultados_Dic3!$F$3:$F$99980,Produccion_UO!$K1544,Resultados_Dic3!$D$3:$D$99980,Produccion_UO!$K$1485,Resultados_Dic3!$E$3:$E$99980,Produccion_UO!$J1544,Resultados_Dic3!$A$3:$A$99980,Produccion_UO!$H1544)*$J$1485</f>
        <v>0</v>
      </c>
      <c r="AQ1544" s="21">
        <f>+SUMIFS(Resultados_Dic3!AL$3:AL$99980,Resultados_Dic3!$F$3:$F$99980,Produccion_UO!$K1544,Resultados_Dic3!$D$3:$D$99980,Produccion_UO!$K$1485,Resultados_Dic3!$E$3:$E$99980,Produccion_UO!$J1544,Resultados_Dic3!$A$3:$A$99980,Produccion_UO!$H1544)*$J$1485</f>
        <v>0</v>
      </c>
      <c r="AR1544" s="21">
        <f>+SUMIFS(Resultados_Dic3!AM$3:AM$99980,Resultados_Dic3!$F$3:$F$99980,Produccion_UO!$K1544,Resultados_Dic3!$D$3:$D$99980,Produccion_UO!$K$1485,Resultados_Dic3!$E$3:$E$99980,Produccion_UO!$J1544,Resultados_Dic3!$A$3:$A$99980,Produccion_UO!$H1544)*$J$1485</f>
        <v>0</v>
      </c>
    </row>
    <row r="1545" spans="8:45" x14ac:dyDescent="0.25">
      <c r="H1545" s="17" t="str">
        <f t="shared" si="1617"/>
        <v>DIC5</v>
      </c>
      <c r="I1545" s="24"/>
      <c r="J1545" s="24" t="s">
        <v>149</v>
      </c>
      <c r="K1545" s="315" t="s">
        <v>842</v>
      </c>
      <c r="L1545" s="230" t="s">
        <v>832</v>
      </c>
      <c r="M1545" s="21">
        <f>+SUMIFS(Resultados_Dic3!H$3:H$99980,Resultados_Dic3!$F$3:$F$99980,Produccion_UO!$K1545,Resultados_Dic3!$D$3:$D$99980,Produccion_UO!$K$1485,Resultados_Dic3!$E$3:$E$99980,Produccion_UO!$J1545,Resultados_Dic3!$A$3:$A$99980,Produccion_UO!$H1545)*$J$1485</f>
        <v>0</v>
      </c>
      <c r="N1545" s="21">
        <f>+SUMIFS(Resultados_Dic3!I$3:I$99980,Resultados_Dic3!$F$3:$F$99980,Produccion_UO!$K1545,Resultados_Dic3!$D$3:$D$99980,Produccion_UO!$K$1485,Resultados_Dic3!$E$3:$E$99980,Produccion_UO!$J1545,Resultados_Dic3!$A$3:$A$99980,Produccion_UO!$H1545)*$J$1485</f>
        <v>0</v>
      </c>
      <c r="O1545" s="21">
        <f>+SUMIFS(Resultados_Dic3!J$3:J$99980,Resultados_Dic3!$F$3:$F$99980,Produccion_UO!$K1545,Resultados_Dic3!$D$3:$D$99980,Produccion_UO!$K$1485,Resultados_Dic3!$E$3:$E$99980,Produccion_UO!$J1545,Resultados_Dic3!$A$3:$A$99980,Produccion_UO!$H1545)*$J$1485</f>
        <v>0</v>
      </c>
      <c r="P1545" s="21">
        <f>+SUMIFS(Resultados_Dic3!K$3:K$99980,Resultados_Dic3!$F$3:$F$99980,Produccion_UO!$K1545,Resultados_Dic3!$D$3:$D$99980,Produccion_UO!$K$1485,Resultados_Dic3!$E$3:$E$99980,Produccion_UO!$J1545,Resultados_Dic3!$A$3:$A$99980,Produccion_UO!$H1545)*$J$1485</f>
        <v>0</v>
      </c>
      <c r="Q1545" s="21">
        <f>+SUMIFS(Resultados_Dic3!L$3:L$99980,Resultados_Dic3!$F$3:$F$99980,Produccion_UO!$K1545,Resultados_Dic3!$D$3:$D$99980,Produccion_UO!$K$1485,Resultados_Dic3!$E$3:$E$99980,Produccion_UO!$J1545,Resultados_Dic3!$A$3:$A$99980,Produccion_UO!$H1545)*$J$1485</f>
        <v>0</v>
      </c>
      <c r="R1545" s="21">
        <f>+SUMIFS(Resultados_Dic3!M$3:M$99980,Resultados_Dic3!$F$3:$F$99980,Produccion_UO!$K1545,Resultados_Dic3!$D$3:$D$99980,Produccion_UO!$K$1485,Resultados_Dic3!$E$3:$E$99980,Produccion_UO!$J1545,Resultados_Dic3!$A$3:$A$99980,Produccion_UO!$H1545)*$J$1485</f>
        <v>0</v>
      </c>
      <c r="S1545" s="21">
        <f>+SUMIFS(Resultados_Dic3!N$3:N$99980,Resultados_Dic3!$F$3:$F$99980,Produccion_UO!$K1545,Resultados_Dic3!$D$3:$D$99980,Produccion_UO!$K$1485,Resultados_Dic3!$E$3:$E$99980,Produccion_UO!$J1545,Resultados_Dic3!$A$3:$A$99980,Produccion_UO!$H1545)*$J$1485</f>
        <v>0</v>
      </c>
      <c r="T1545" s="21">
        <f>+SUMIFS(Resultados_Dic3!O$3:O$99980,Resultados_Dic3!$F$3:$F$99980,Produccion_UO!$K1545,Resultados_Dic3!$D$3:$D$99980,Produccion_UO!$K$1485,Resultados_Dic3!$E$3:$E$99980,Produccion_UO!$J1545,Resultados_Dic3!$A$3:$A$99980,Produccion_UO!$H1545)*$J$1485</f>
        <v>0</v>
      </c>
      <c r="U1545" s="21">
        <f>+SUMIFS(Resultados_Dic3!P$3:P$99980,Resultados_Dic3!$F$3:$F$99980,Produccion_UO!$K1545,Resultados_Dic3!$D$3:$D$99980,Produccion_UO!$K$1485,Resultados_Dic3!$E$3:$E$99980,Produccion_UO!$J1545,Resultados_Dic3!$A$3:$A$99980,Produccion_UO!$H1545)*$J$1485</f>
        <v>0</v>
      </c>
      <c r="V1545" s="21">
        <f>+SUMIFS(Resultados_Dic3!Q$3:Q$99980,Resultados_Dic3!$F$3:$F$99980,Produccion_UO!$K1545,Resultados_Dic3!$D$3:$D$99980,Produccion_UO!$K$1485,Resultados_Dic3!$E$3:$E$99980,Produccion_UO!$J1545,Resultados_Dic3!$A$3:$A$99980,Produccion_UO!$H1545)*$J$1485</f>
        <v>0</v>
      </c>
      <c r="W1545" s="21">
        <f>+SUMIFS(Resultados_Dic3!R$3:R$99980,Resultados_Dic3!$F$3:$F$99980,Produccion_UO!$K1545,Resultados_Dic3!$D$3:$D$99980,Produccion_UO!$K$1485,Resultados_Dic3!$E$3:$E$99980,Produccion_UO!$J1545,Resultados_Dic3!$A$3:$A$99980,Produccion_UO!$H1545)*$J$1485</f>
        <v>0</v>
      </c>
      <c r="X1545" s="21">
        <f>+SUMIFS(Resultados_Dic3!S$3:S$99980,Resultados_Dic3!$F$3:$F$99980,Produccion_UO!$K1545,Resultados_Dic3!$D$3:$D$99980,Produccion_UO!$K$1485,Resultados_Dic3!$E$3:$E$99980,Produccion_UO!$J1545,Resultados_Dic3!$A$3:$A$99980,Produccion_UO!$H1545)*$J$1485</f>
        <v>0</v>
      </c>
      <c r="Y1545" s="21">
        <f>+SUMIFS(Resultados_Dic3!T$3:T$99980,Resultados_Dic3!$F$3:$F$99980,Produccion_UO!$K1545,Resultados_Dic3!$D$3:$D$99980,Produccion_UO!$K$1485,Resultados_Dic3!$E$3:$E$99980,Produccion_UO!$J1545,Resultados_Dic3!$A$3:$A$99980,Produccion_UO!$H1545)*$J$1485</f>
        <v>0</v>
      </c>
      <c r="Z1545" s="21">
        <f>+SUMIFS(Resultados_Dic3!U$3:U$99980,Resultados_Dic3!$F$3:$F$99980,Produccion_UO!$K1545,Resultados_Dic3!$D$3:$D$99980,Produccion_UO!$K$1485,Resultados_Dic3!$E$3:$E$99980,Produccion_UO!$J1545,Resultados_Dic3!$A$3:$A$99980,Produccion_UO!$H1545)*$J$1485</f>
        <v>0</v>
      </c>
      <c r="AA1545" s="21">
        <f>+SUMIFS(Resultados_Dic3!V$3:V$99980,Resultados_Dic3!$F$3:$F$99980,Produccion_UO!$K1545,Resultados_Dic3!$D$3:$D$99980,Produccion_UO!$K$1485,Resultados_Dic3!$E$3:$E$99980,Produccion_UO!$J1545,Resultados_Dic3!$A$3:$A$99980,Produccion_UO!$H1545)*$J$1485</f>
        <v>0</v>
      </c>
      <c r="AB1545" s="21">
        <f>+SUMIFS(Resultados_Dic3!W$3:W$99980,Resultados_Dic3!$F$3:$F$99980,Produccion_UO!$K1545,Resultados_Dic3!$D$3:$D$99980,Produccion_UO!$K$1485,Resultados_Dic3!$E$3:$E$99980,Produccion_UO!$J1545,Resultados_Dic3!$A$3:$A$99980,Produccion_UO!$H1545)*$J$1485</f>
        <v>0</v>
      </c>
      <c r="AC1545" s="21">
        <f>+SUMIFS(Resultados_Dic3!X$3:X$99980,Resultados_Dic3!$F$3:$F$99980,Produccion_UO!$K1545,Resultados_Dic3!$D$3:$D$99980,Produccion_UO!$K$1485,Resultados_Dic3!$E$3:$E$99980,Produccion_UO!$J1545,Resultados_Dic3!$A$3:$A$99980,Produccion_UO!$H1545)*$J$1485</f>
        <v>0</v>
      </c>
      <c r="AD1545" s="21">
        <f>+SUMIFS(Resultados_Dic3!Y$3:Y$99980,Resultados_Dic3!$F$3:$F$99980,Produccion_UO!$K1545,Resultados_Dic3!$D$3:$D$99980,Produccion_UO!$K$1485,Resultados_Dic3!$E$3:$E$99980,Produccion_UO!$J1545,Resultados_Dic3!$A$3:$A$99980,Produccion_UO!$H1545)*$J$1485</f>
        <v>0</v>
      </c>
      <c r="AE1545" s="21">
        <f>+SUMIFS(Resultados_Dic3!Z$3:Z$99980,Resultados_Dic3!$F$3:$F$99980,Produccion_UO!$K1545,Resultados_Dic3!$D$3:$D$99980,Produccion_UO!$K$1485,Resultados_Dic3!$E$3:$E$99980,Produccion_UO!$J1545,Resultados_Dic3!$A$3:$A$99980,Produccion_UO!$H1545)*$J$1485</f>
        <v>0</v>
      </c>
      <c r="AF1545" s="21">
        <f>+SUMIFS(Resultados_Dic3!AA$3:AA$99980,Resultados_Dic3!$F$3:$F$99980,Produccion_UO!$K1545,Resultados_Dic3!$D$3:$D$99980,Produccion_UO!$K$1485,Resultados_Dic3!$E$3:$E$99980,Produccion_UO!$J1545,Resultados_Dic3!$A$3:$A$99980,Produccion_UO!$H1545)*$J$1485</f>
        <v>0</v>
      </c>
      <c r="AG1545" s="21">
        <f>+SUMIFS(Resultados_Dic3!AB$3:AB$99980,Resultados_Dic3!$F$3:$F$99980,Produccion_UO!$K1545,Resultados_Dic3!$D$3:$D$99980,Produccion_UO!$K$1485,Resultados_Dic3!$E$3:$E$99980,Produccion_UO!$J1545,Resultados_Dic3!$A$3:$A$99980,Produccion_UO!$H1545)*$J$1485</f>
        <v>0</v>
      </c>
      <c r="AH1545" s="21">
        <f>+SUMIFS(Resultados_Dic3!AC$3:AC$99980,Resultados_Dic3!$F$3:$F$99980,Produccion_UO!$K1545,Resultados_Dic3!$D$3:$D$99980,Produccion_UO!$K$1485,Resultados_Dic3!$E$3:$E$99980,Produccion_UO!$J1545,Resultados_Dic3!$A$3:$A$99980,Produccion_UO!$H1545)*$J$1485</f>
        <v>0</v>
      </c>
      <c r="AI1545" s="21">
        <f>+SUMIFS(Resultados_Dic3!AD$3:AD$99980,Resultados_Dic3!$F$3:$F$99980,Produccion_UO!$K1545,Resultados_Dic3!$D$3:$D$99980,Produccion_UO!$K$1485,Resultados_Dic3!$E$3:$E$99980,Produccion_UO!$J1545,Resultados_Dic3!$A$3:$A$99980,Produccion_UO!$H1545)*$J$1485</f>
        <v>0</v>
      </c>
      <c r="AJ1545" s="21">
        <f>+SUMIFS(Resultados_Dic3!AE$3:AE$99980,Resultados_Dic3!$F$3:$F$99980,Produccion_UO!$K1545,Resultados_Dic3!$D$3:$D$99980,Produccion_UO!$K$1485,Resultados_Dic3!$E$3:$E$99980,Produccion_UO!$J1545,Resultados_Dic3!$A$3:$A$99980,Produccion_UO!$H1545)*$J$1485</f>
        <v>0</v>
      </c>
      <c r="AK1545" s="21">
        <f>+SUMIFS(Resultados_Dic3!AF$3:AF$99980,Resultados_Dic3!$F$3:$F$99980,Produccion_UO!$K1545,Resultados_Dic3!$D$3:$D$99980,Produccion_UO!$K$1485,Resultados_Dic3!$E$3:$E$99980,Produccion_UO!$J1545,Resultados_Dic3!$A$3:$A$99980,Produccion_UO!$H1545)*$J$1485</f>
        <v>0</v>
      </c>
      <c r="AL1545" s="21">
        <f>+SUMIFS(Resultados_Dic3!AG$3:AG$99980,Resultados_Dic3!$F$3:$F$99980,Produccion_UO!$K1545,Resultados_Dic3!$D$3:$D$99980,Produccion_UO!$K$1485,Resultados_Dic3!$E$3:$E$99980,Produccion_UO!$J1545,Resultados_Dic3!$A$3:$A$99980,Produccion_UO!$H1545)*$J$1485</f>
        <v>0</v>
      </c>
      <c r="AM1545" s="21">
        <f>+SUMIFS(Resultados_Dic3!AH$3:AH$99980,Resultados_Dic3!$F$3:$F$99980,Produccion_UO!$K1545,Resultados_Dic3!$D$3:$D$99980,Produccion_UO!$K$1485,Resultados_Dic3!$E$3:$E$99980,Produccion_UO!$J1545,Resultados_Dic3!$A$3:$A$99980,Produccion_UO!$H1545)*$J$1485</f>
        <v>0</v>
      </c>
      <c r="AN1545" s="21">
        <f>+SUMIFS(Resultados_Dic3!AI$3:AI$99980,Resultados_Dic3!$F$3:$F$99980,Produccion_UO!$K1545,Resultados_Dic3!$D$3:$D$99980,Produccion_UO!$K$1485,Resultados_Dic3!$E$3:$E$99980,Produccion_UO!$J1545,Resultados_Dic3!$A$3:$A$99980,Produccion_UO!$H1545)*$J$1485</f>
        <v>0</v>
      </c>
      <c r="AO1545" s="21">
        <f>+SUMIFS(Resultados_Dic3!AJ$3:AJ$99980,Resultados_Dic3!$F$3:$F$99980,Produccion_UO!$K1545,Resultados_Dic3!$D$3:$D$99980,Produccion_UO!$K$1485,Resultados_Dic3!$E$3:$E$99980,Produccion_UO!$J1545,Resultados_Dic3!$A$3:$A$99980,Produccion_UO!$H1545)*$J$1485</f>
        <v>0</v>
      </c>
      <c r="AP1545" s="21">
        <f>+SUMIFS(Resultados_Dic3!AK$3:AK$99980,Resultados_Dic3!$F$3:$F$99980,Produccion_UO!$K1545,Resultados_Dic3!$D$3:$D$99980,Produccion_UO!$K$1485,Resultados_Dic3!$E$3:$E$99980,Produccion_UO!$J1545,Resultados_Dic3!$A$3:$A$99980,Produccion_UO!$H1545)*$J$1485</f>
        <v>0</v>
      </c>
      <c r="AQ1545" s="21">
        <f>+SUMIFS(Resultados_Dic3!AL$3:AL$99980,Resultados_Dic3!$F$3:$F$99980,Produccion_UO!$K1545,Resultados_Dic3!$D$3:$D$99980,Produccion_UO!$K$1485,Resultados_Dic3!$E$3:$E$99980,Produccion_UO!$J1545,Resultados_Dic3!$A$3:$A$99980,Produccion_UO!$H1545)*$J$1485</f>
        <v>0</v>
      </c>
      <c r="AR1545" s="21">
        <f>+SUMIFS(Resultados_Dic3!AM$3:AM$99980,Resultados_Dic3!$F$3:$F$99980,Produccion_UO!$K1545,Resultados_Dic3!$D$3:$D$99980,Produccion_UO!$K$1485,Resultados_Dic3!$E$3:$E$99980,Produccion_UO!$J1545,Resultados_Dic3!$A$3:$A$99980,Produccion_UO!$H1545)*$J$1485</f>
        <v>0</v>
      </c>
    </row>
    <row r="1546" spans="8:45" x14ac:dyDescent="0.25">
      <c r="H1546" s="17" t="str">
        <f t="shared" si="1617"/>
        <v>DIC5</v>
      </c>
      <c r="I1546" s="24"/>
      <c r="J1546" s="24" t="s">
        <v>149</v>
      </c>
      <c r="K1546" s="315" t="s">
        <v>843</v>
      </c>
      <c r="L1546" s="230" t="s">
        <v>834</v>
      </c>
      <c r="M1546" s="21">
        <f>+SUMIFS(Resultados_Dic3!H$3:H$99980,Resultados_Dic3!$F$3:$F$99980,Produccion_UO!$K1546,Resultados_Dic3!$D$3:$D$99980,Produccion_UO!$K$1485,Resultados_Dic3!$E$3:$E$99980,Produccion_UO!$J1546,Resultados_Dic3!$A$3:$A$99980,Produccion_UO!$H1546)*$J$1485</f>
        <v>0</v>
      </c>
      <c r="N1546" s="21">
        <f>+SUMIFS(Resultados_Dic3!I$3:I$99980,Resultados_Dic3!$F$3:$F$99980,Produccion_UO!$K1546,Resultados_Dic3!$D$3:$D$99980,Produccion_UO!$K$1485,Resultados_Dic3!$E$3:$E$99980,Produccion_UO!$J1546,Resultados_Dic3!$A$3:$A$99980,Produccion_UO!$H1546)*$J$1485</f>
        <v>0</v>
      </c>
      <c r="O1546" s="21">
        <f>+SUMIFS(Resultados_Dic3!J$3:J$99980,Resultados_Dic3!$F$3:$F$99980,Produccion_UO!$K1546,Resultados_Dic3!$D$3:$D$99980,Produccion_UO!$K$1485,Resultados_Dic3!$E$3:$E$99980,Produccion_UO!$J1546,Resultados_Dic3!$A$3:$A$99980,Produccion_UO!$H1546)*$J$1485</f>
        <v>0</v>
      </c>
      <c r="P1546" s="21">
        <f>+SUMIFS(Resultados_Dic3!K$3:K$99980,Resultados_Dic3!$F$3:$F$99980,Produccion_UO!$K1546,Resultados_Dic3!$D$3:$D$99980,Produccion_UO!$K$1485,Resultados_Dic3!$E$3:$E$99980,Produccion_UO!$J1546,Resultados_Dic3!$A$3:$A$99980,Produccion_UO!$H1546)*$J$1485</f>
        <v>0</v>
      </c>
      <c r="Q1546" s="21">
        <f>+SUMIFS(Resultados_Dic3!L$3:L$99980,Resultados_Dic3!$F$3:$F$99980,Produccion_UO!$K1546,Resultados_Dic3!$D$3:$D$99980,Produccion_UO!$K$1485,Resultados_Dic3!$E$3:$E$99980,Produccion_UO!$J1546,Resultados_Dic3!$A$3:$A$99980,Produccion_UO!$H1546)*$J$1485</f>
        <v>0</v>
      </c>
      <c r="R1546" s="21">
        <f>+SUMIFS(Resultados_Dic3!M$3:M$99980,Resultados_Dic3!$F$3:$F$99980,Produccion_UO!$K1546,Resultados_Dic3!$D$3:$D$99980,Produccion_UO!$K$1485,Resultados_Dic3!$E$3:$E$99980,Produccion_UO!$J1546,Resultados_Dic3!$A$3:$A$99980,Produccion_UO!$H1546)*$J$1485</f>
        <v>0</v>
      </c>
      <c r="S1546" s="21">
        <f>+SUMIFS(Resultados_Dic3!N$3:N$99980,Resultados_Dic3!$F$3:$F$99980,Produccion_UO!$K1546,Resultados_Dic3!$D$3:$D$99980,Produccion_UO!$K$1485,Resultados_Dic3!$E$3:$E$99980,Produccion_UO!$J1546,Resultados_Dic3!$A$3:$A$99980,Produccion_UO!$H1546)*$J$1485</f>
        <v>0</v>
      </c>
      <c r="T1546" s="21">
        <f>+SUMIFS(Resultados_Dic3!O$3:O$99980,Resultados_Dic3!$F$3:$F$99980,Produccion_UO!$K1546,Resultados_Dic3!$D$3:$D$99980,Produccion_UO!$K$1485,Resultados_Dic3!$E$3:$E$99980,Produccion_UO!$J1546,Resultados_Dic3!$A$3:$A$99980,Produccion_UO!$H1546)*$J$1485</f>
        <v>0</v>
      </c>
      <c r="U1546" s="21">
        <f>+SUMIFS(Resultados_Dic3!P$3:P$99980,Resultados_Dic3!$F$3:$F$99980,Produccion_UO!$K1546,Resultados_Dic3!$D$3:$D$99980,Produccion_UO!$K$1485,Resultados_Dic3!$E$3:$E$99980,Produccion_UO!$J1546,Resultados_Dic3!$A$3:$A$99980,Produccion_UO!$H1546)*$J$1485</f>
        <v>0</v>
      </c>
      <c r="V1546" s="21">
        <f>+SUMIFS(Resultados_Dic3!Q$3:Q$99980,Resultados_Dic3!$F$3:$F$99980,Produccion_UO!$K1546,Resultados_Dic3!$D$3:$D$99980,Produccion_UO!$K$1485,Resultados_Dic3!$E$3:$E$99980,Produccion_UO!$J1546,Resultados_Dic3!$A$3:$A$99980,Produccion_UO!$H1546)*$J$1485</f>
        <v>0</v>
      </c>
      <c r="W1546" s="21">
        <f>+SUMIFS(Resultados_Dic3!R$3:R$99980,Resultados_Dic3!$F$3:$F$99980,Produccion_UO!$K1546,Resultados_Dic3!$D$3:$D$99980,Produccion_UO!$K$1485,Resultados_Dic3!$E$3:$E$99980,Produccion_UO!$J1546,Resultados_Dic3!$A$3:$A$99980,Produccion_UO!$H1546)*$J$1485</f>
        <v>0</v>
      </c>
      <c r="X1546" s="21">
        <f>+SUMIFS(Resultados_Dic3!S$3:S$99980,Resultados_Dic3!$F$3:$F$99980,Produccion_UO!$K1546,Resultados_Dic3!$D$3:$D$99980,Produccion_UO!$K$1485,Resultados_Dic3!$E$3:$E$99980,Produccion_UO!$J1546,Resultados_Dic3!$A$3:$A$99980,Produccion_UO!$H1546)*$J$1485</f>
        <v>0</v>
      </c>
      <c r="Y1546" s="21">
        <f>+SUMIFS(Resultados_Dic3!T$3:T$99980,Resultados_Dic3!$F$3:$F$99980,Produccion_UO!$K1546,Resultados_Dic3!$D$3:$D$99980,Produccion_UO!$K$1485,Resultados_Dic3!$E$3:$E$99980,Produccion_UO!$J1546,Resultados_Dic3!$A$3:$A$99980,Produccion_UO!$H1546)*$J$1485</f>
        <v>0</v>
      </c>
      <c r="Z1546" s="21">
        <f>+SUMIFS(Resultados_Dic3!U$3:U$99980,Resultados_Dic3!$F$3:$F$99980,Produccion_UO!$K1546,Resultados_Dic3!$D$3:$D$99980,Produccion_UO!$K$1485,Resultados_Dic3!$E$3:$E$99980,Produccion_UO!$J1546,Resultados_Dic3!$A$3:$A$99980,Produccion_UO!$H1546)*$J$1485</f>
        <v>0</v>
      </c>
      <c r="AA1546" s="21">
        <f>+SUMIFS(Resultados_Dic3!V$3:V$99980,Resultados_Dic3!$F$3:$F$99980,Produccion_UO!$K1546,Resultados_Dic3!$D$3:$D$99980,Produccion_UO!$K$1485,Resultados_Dic3!$E$3:$E$99980,Produccion_UO!$J1546,Resultados_Dic3!$A$3:$A$99980,Produccion_UO!$H1546)*$J$1485</f>
        <v>0</v>
      </c>
      <c r="AB1546" s="21">
        <f>+SUMIFS(Resultados_Dic3!W$3:W$99980,Resultados_Dic3!$F$3:$F$99980,Produccion_UO!$K1546,Resultados_Dic3!$D$3:$D$99980,Produccion_UO!$K$1485,Resultados_Dic3!$E$3:$E$99980,Produccion_UO!$J1546,Resultados_Dic3!$A$3:$A$99980,Produccion_UO!$H1546)*$J$1485</f>
        <v>0</v>
      </c>
      <c r="AC1546" s="21">
        <f>+SUMIFS(Resultados_Dic3!X$3:X$99980,Resultados_Dic3!$F$3:$F$99980,Produccion_UO!$K1546,Resultados_Dic3!$D$3:$D$99980,Produccion_UO!$K$1485,Resultados_Dic3!$E$3:$E$99980,Produccion_UO!$J1546,Resultados_Dic3!$A$3:$A$99980,Produccion_UO!$H1546)*$J$1485</f>
        <v>0</v>
      </c>
      <c r="AD1546" s="21">
        <f>+SUMIFS(Resultados_Dic3!Y$3:Y$99980,Resultados_Dic3!$F$3:$F$99980,Produccion_UO!$K1546,Resultados_Dic3!$D$3:$D$99980,Produccion_UO!$K$1485,Resultados_Dic3!$E$3:$E$99980,Produccion_UO!$J1546,Resultados_Dic3!$A$3:$A$99980,Produccion_UO!$H1546)*$J$1485</f>
        <v>0</v>
      </c>
      <c r="AE1546" s="21">
        <f>+SUMIFS(Resultados_Dic3!Z$3:Z$99980,Resultados_Dic3!$F$3:$F$99980,Produccion_UO!$K1546,Resultados_Dic3!$D$3:$D$99980,Produccion_UO!$K$1485,Resultados_Dic3!$E$3:$E$99980,Produccion_UO!$J1546,Resultados_Dic3!$A$3:$A$99980,Produccion_UO!$H1546)*$J$1485</f>
        <v>0</v>
      </c>
      <c r="AF1546" s="21">
        <f>+SUMIFS(Resultados_Dic3!AA$3:AA$99980,Resultados_Dic3!$F$3:$F$99980,Produccion_UO!$K1546,Resultados_Dic3!$D$3:$D$99980,Produccion_UO!$K$1485,Resultados_Dic3!$E$3:$E$99980,Produccion_UO!$J1546,Resultados_Dic3!$A$3:$A$99980,Produccion_UO!$H1546)*$J$1485</f>
        <v>0</v>
      </c>
      <c r="AG1546" s="21">
        <f>+SUMIFS(Resultados_Dic3!AB$3:AB$99980,Resultados_Dic3!$F$3:$F$99980,Produccion_UO!$K1546,Resultados_Dic3!$D$3:$D$99980,Produccion_UO!$K$1485,Resultados_Dic3!$E$3:$E$99980,Produccion_UO!$J1546,Resultados_Dic3!$A$3:$A$99980,Produccion_UO!$H1546)*$J$1485</f>
        <v>0</v>
      </c>
      <c r="AH1546" s="21">
        <f>+SUMIFS(Resultados_Dic3!AC$3:AC$99980,Resultados_Dic3!$F$3:$F$99980,Produccion_UO!$K1546,Resultados_Dic3!$D$3:$D$99980,Produccion_UO!$K$1485,Resultados_Dic3!$E$3:$E$99980,Produccion_UO!$J1546,Resultados_Dic3!$A$3:$A$99980,Produccion_UO!$H1546)*$J$1485</f>
        <v>0</v>
      </c>
      <c r="AI1546" s="21">
        <f>+SUMIFS(Resultados_Dic3!AD$3:AD$99980,Resultados_Dic3!$F$3:$F$99980,Produccion_UO!$K1546,Resultados_Dic3!$D$3:$D$99980,Produccion_UO!$K$1485,Resultados_Dic3!$E$3:$E$99980,Produccion_UO!$J1546,Resultados_Dic3!$A$3:$A$99980,Produccion_UO!$H1546)*$J$1485</f>
        <v>0</v>
      </c>
      <c r="AJ1546" s="21">
        <f>+SUMIFS(Resultados_Dic3!AE$3:AE$99980,Resultados_Dic3!$F$3:$F$99980,Produccion_UO!$K1546,Resultados_Dic3!$D$3:$D$99980,Produccion_UO!$K$1485,Resultados_Dic3!$E$3:$E$99980,Produccion_UO!$J1546,Resultados_Dic3!$A$3:$A$99980,Produccion_UO!$H1546)*$J$1485</f>
        <v>0</v>
      </c>
      <c r="AK1546" s="21">
        <f>+SUMIFS(Resultados_Dic3!AF$3:AF$99980,Resultados_Dic3!$F$3:$F$99980,Produccion_UO!$K1546,Resultados_Dic3!$D$3:$D$99980,Produccion_UO!$K$1485,Resultados_Dic3!$E$3:$E$99980,Produccion_UO!$J1546,Resultados_Dic3!$A$3:$A$99980,Produccion_UO!$H1546)*$J$1485</f>
        <v>0</v>
      </c>
      <c r="AL1546" s="21">
        <f>+SUMIFS(Resultados_Dic3!AG$3:AG$99980,Resultados_Dic3!$F$3:$F$99980,Produccion_UO!$K1546,Resultados_Dic3!$D$3:$D$99980,Produccion_UO!$K$1485,Resultados_Dic3!$E$3:$E$99980,Produccion_UO!$J1546,Resultados_Dic3!$A$3:$A$99980,Produccion_UO!$H1546)*$J$1485</f>
        <v>0</v>
      </c>
      <c r="AM1546" s="21">
        <f>+SUMIFS(Resultados_Dic3!AH$3:AH$99980,Resultados_Dic3!$F$3:$F$99980,Produccion_UO!$K1546,Resultados_Dic3!$D$3:$D$99980,Produccion_UO!$K$1485,Resultados_Dic3!$E$3:$E$99980,Produccion_UO!$J1546,Resultados_Dic3!$A$3:$A$99980,Produccion_UO!$H1546)*$J$1485</f>
        <v>0</v>
      </c>
      <c r="AN1546" s="21">
        <f>+SUMIFS(Resultados_Dic3!AI$3:AI$99980,Resultados_Dic3!$F$3:$F$99980,Produccion_UO!$K1546,Resultados_Dic3!$D$3:$D$99980,Produccion_UO!$K$1485,Resultados_Dic3!$E$3:$E$99980,Produccion_UO!$J1546,Resultados_Dic3!$A$3:$A$99980,Produccion_UO!$H1546)*$J$1485</f>
        <v>0</v>
      </c>
      <c r="AO1546" s="21">
        <f>+SUMIFS(Resultados_Dic3!AJ$3:AJ$99980,Resultados_Dic3!$F$3:$F$99980,Produccion_UO!$K1546,Resultados_Dic3!$D$3:$D$99980,Produccion_UO!$K$1485,Resultados_Dic3!$E$3:$E$99980,Produccion_UO!$J1546,Resultados_Dic3!$A$3:$A$99980,Produccion_UO!$H1546)*$J$1485</f>
        <v>0</v>
      </c>
      <c r="AP1546" s="21">
        <f>+SUMIFS(Resultados_Dic3!AK$3:AK$99980,Resultados_Dic3!$F$3:$F$99980,Produccion_UO!$K1546,Resultados_Dic3!$D$3:$D$99980,Produccion_UO!$K$1485,Resultados_Dic3!$E$3:$E$99980,Produccion_UO!$J1546,Resultados_Dic3!$A$3:$A$99980,Produccion_UO!$H1546)*$J$1485</f>
        <v>0</v>
      </c>
      <c r="AQ1546" s="21">
        <f>+SUMIFS(Resultados_Dic3!AL$3:AL$99980,Resultados_Dic3!$F$3:$F$99980,Produccion_UO!$K1546,Resultados_Dic3!$D$3:$D$99980,Produccion_UO!$K$1485,Resultados_Dic3!$E$3:$E$99980,Produccion_UO!$J1546,Resultados_Dic3!$A$3:$A$99980,Produccion_UO!$H1546)*$J$1485</f>
        <v>0</v>
      </c>
      <c r="AR1546" s="21">
        <f>+SUMIFS(Resultados_Dic3!AM$3:AM$99980,Resultados_Dic3!$F$3:$F$99980,Produccion_UO!$K1546,Resultados_Dic3!$D$3:$D$99980,Produccion_UO!$K$1485,Resultados_Dic3!$E$3:$E$99980,Produccion_UO!$J1546,Resultados_Dic3!$A$3:$A$99980,Produccion_UO!$H1546)*$J$1485</f>
        <v>0</v>
      </c>
    </row>
    <row r="1547" spans="8:45" x14ac:dyDescent="0.25">
      <c r="H1547" s="17" t="str">
        <f t="shared" si="1617"/>
        <v>DIC5</v>
      </c>
      <c r="I1547" s="24"/>
      <c r="J1547" s="24" t="s">
        <v>149</v>
      </c>
      <c r="K1547" s="315" t="s">
        <v>844</v>
      </c>
      <c r="L1547" s="230" t="s">
        <v>833</v>
      </c>
      <c r="M1547" s="21">
        <f>+SUMIFS(Resultados_Dic3!H$3:H$99980,Resultados_Dic3!$F$3:$F$99980,Produccion_UO!$K1547,Resultados_Dic3!$D$3:$D$99980,Produccion_UO!$K$1485,Resultados_Dic3!$E$3:$E$99980,Produccion_UO!$J1547,Resultados_Dic3!$A$3:$A$99980,Produccion_UO!$H1547)*$J$1485</f>
        <v>0</v>
      </c>
      <c r="N1547" s="21">
        <f>+SUMIFS(Resultados_Dic3!I$3:I$99980,Resultados_Dic3!$F$3:$F$99980,Produccion_UO!$K1547,Resultados_Dic3!$D$3:$D$99980,Produccion_UO!$K$1485,Resultados_Dic3!$E$3:$E$99980,Produccion_UO!$J1547,Resultados_Dic3!$A$3:$A$99980,Produccion_UO!$H1547)*$J$1485</f>
        <v>0</v>
      </c>
      <c r="O1547" s="21">
        <f>+SUMIFS(Resultados_Dic3!J$3:J$99980,Resultados_Dic3!$F$3:$F$99980,Produccion_UO!$K1547,Resultados_Dic3!$D$3:$D$99980,Produccion_UO!$K$1485,Resultados_Dic3!$E$3:$E$99980,Produccion_UO!$J1547,Resultados_Dic3!$A$3:$A$99980,Produccion_UO!$H1547)*$J$1485</f>
        <v>0</v>
      </c>
      <c r="P1547" s="21">
        <f>+SUMIFS(Resultados_Dic3!K$3:K$99980,Resultados_Dic3!$F$3:$F$99980,Produccion_UO!$K1547,Resultados_Dic3!$D$3:$D$99980,Produccion_UO!$K$1485,Resultados_Dic3!$E$3:$E$99980,Produccion_UO!$J1547,Resultados_Dic3!$A$3:$A$99980,Produccion_UO!$H1547)*$J$1485</f>
        <v>0</v>
      </c>
      <c r="Q1547" s="21">
        <f>+SUMIFS(Resultados_Dic3!L$3:L$99980,Resultados_Dic3!$F$3:$F$99980,Produccion_UO!$K1547,Resultados_Dic3!$D$3:$D$99980,Produccion_UO!$K$1485,Resultados_Dic3!$E$3:$E$99980,Produccion_UO!$J1547,Resultados_Dic3!$A$3:$A$99980,Produccion_UO!$H1547)*$J$1485</f>
        <v>0</v>
      </c>
      <c r="R1547" s="21">
        <f>+SUMIFS(Resultados_Dic3!M$3:M$99980,Resultados_Dic3!$F$3:$F$99980,Produccion_UO!$K1547,Resultados_Dic3!$D$3:$D$99980,Produccion_UO!$K$1485,Resultados_Dic3!$E$3:$E$99980,Produccion_UO!$J1547,Resultados_Dic3!$A$3:$A$99980,Produccion_UO!$H1547)*$J$1485</f>
        <v>0</v>
      </c>
      <c r="S1547" s="21">
        <f>+SUMIFS(Resultados_Dic3!N$3:N$99980,Resultados_Dic3!$F$3:$F$99980,Produccion_UO!$K1547,Resultados_Dic3!$D$3:$D$99980,Produccion_UO!$K$1485,Resultados_Dic3!$E$3:$E$99980,Produccion_UO!$J1547,Resultados_Dic3!$A$3:$A$99980,Produccion_UO!$H1547)*$J$1485</f>
        <v>0</v>
      </c>
      <c r="T1547" s="21">
        <f>+SUMIFS(Resultados_Dic3!O$3:O$99980,Resultados_Dic3!$F$3:$F$99980,Produccion_UO!$K1547,Resultados_Dic3!$D$3:$D$99980,Produccion_UO!$K$1485,Resultados_Dic3!$E$3:$E$99980,Produccion_UO!$J1547,Resultados_Dic3!$A$3:$A$99980,Produccion_UO!$H1547)*$J$1485</f>
        <v>0</v>
      </c>
      <c r="U1547" s="21">
        <f>+SUMIFS(Resultados_Dic3!P$3:P$99980,Resultados_Dic3!$F$3:$F$99980,Produccion_UO!$K1547,Resultados_Dic3!$D$3:$D$99980,Produccion_UO!$K$1485,Resultados_Dic3!$E$3:$E$99980,Produccion_UO!$J1547,Resultados_Dic3!$A$3:$A$99980,Produccion_UO!$H1547)*$J$1485</f>
        <v>0</v>
      </c>
      <c r="V1547" s="21">
        <f>+SUMIFS(Resultados_Dic3!Q$3:Q$99980,Resultados_Dic3!$F$3:$F$99980,Produccion_UO!$K1547,Resultados_Dic3!$D$3:$D$99980,Produccion_UO!$K$1485,Resultados_Dic3!$E$3:$E$99980,Produccion_UO!$J1547,Resultados_Dic3!$A$3:$A$99980,Produccion_UO!$H1547)*$J$1485</f>
        <v>0</v>
      </c>
      <c r="W1547" s="21">
        <f>+SUMIFS(Resultados_Dic3!R$3:R$99980,Resultados_Dic3!$F$3:$F$99980,Produccion_UO!$K1547,Resultados_Dic3!$D$3:$D$99980,Produccion_UO!$K$1485,Resultados_Dic3!$E$3:$E$99980,Produccion_UO!$J1547,Resultados_Dic3!$A$3:$A$99980,Produccion_UO!$H1547)*$J$1485</f>
        <v>0</v>
      </c>
      <c r="X1547" s="21">
        <f>+SUMIFS(Resultados_Dic3!S$3:S$99980,Resultados_Dic3!$F$3:$F$99980,Produccion_UO!$K1547,Resultados_Dic3!$D$3:$D$99980,Produccion_UO!$K$1485,Resultados_Dic3!$E$3:$E$99980,Produccion_UO!$J1547,Resultados_Dic3!$A$3:$A$99980,Produccion_UO!$H1547)*$J$1485</f>
        <v>0</v>
      </c>
      <c r="Y1547" s="21">
        <f>+SUMIFS(Resultados_Dic3!T$3:T$99980,Resultados_Dic3!$F$3:$F$99980,Produccion_UO!$K1547,Resultados_Dic3!$D$3:$D$99980,Produccion_UO!$K$1485,Resultados_Dic3!$E$3:$E$99980,Produccion_UO!$J1547,Resultados_Dic3!$A$3:$A$99980,Produccion_UO!$H1547)*$J$1485</f>
        <v>0</v>
      </c>
      <c r="Z1547" s="21">
        <f>+SUMIFS(Resultados_Dic3!U$3:U$99980,Resultados_Dic3!$F$3:$F$99980,Produccion_UO!$K1547,Resultados_Dic3!$D$3:$D$99980,Produccion_UO!$K$1485,Resultados_Dic3!$E$3:$E$99980,Produccion_UO!$J1547,Resultados_Dic3!$A$3:$A$99980,Produccion_UO!$H1547)*$J$1485</f>
        <v>0</v>
      </c>
      <c r="AA1547" s="21">
        <f>+SUMIFS(Resultados_Dic3!V$3:V$99980,Resultados_Dic3!$F$3:$F$99980,Produccion_UO!$K1547,Resultados_Dic3!$D$3:$D$99980,Produccion_UO!$K$1485,Resultados_Dic3!$E$3:$E$99980,Produccion_UO!$J1547,Resultados_Dic3!$A$3:$A$99980,Produccion_UO!$H1547)*$J$1485</f>
        <v>0</v>
      </c>
      <c r="AB1547" s="21">
        <f>+SUMIFS(Resultados_Dic3!W$3:W$99980,Resultados_Dic3!$F$3:$F$99980,Produccion_UO!$K1547,Resultados_Dic3!$D$3:$D$99980,Produccion_UO!$K$1485,Resultados_Dic3!$E$3:$E$99980,Produccion_UO!$J1547,Resultados_Dic3!$A$3:$A$99980,Produccion_UO!$H1547)*$J$1485</f>
        <v>0</v>
      </c>
      <c r="AC1547" s="21">
        <f>+SUMIFS(Resultados_Dic3!X$3:X$99980,Resultados_Dic3!$F$3:$F$99980,Produccion_UO!$K1547,Resultados_Dic3!$D$3:$D$99980,Produccion_UO!$K$1485,Resultados_Dic3!$E$3:$E$99980,Produccion_UO!$J1547,Resultados_Dic3!$A$3:$A$99980,Produccion_UO!$H1547)*$J$1485</f>
        <v>0</v>
      </c>
      <c r="AD1547" s="21">
        <f>+SUMIFS(Resultados_Dic3!Y$3:Y$99980,Resultados_Dic3!$F$3:$F$99980,Produccion_UO!$K1547,Resultados_Dic3!$D$3:$D$99980,Produccion_UO!$K$1485,Resultados_Dic3!$E$3:$E$99980,Produccion_UO!$J1547,Resultados_Dic3!$A$3:$A$99980,Produccion_UO!$H1547)*$J$1485</f>
        <v>0</v>
      </c>
      <c r="AE1547" s="21">
        <f>+SUMIFS(Resultados_Dic3!Z$3:Z$99980,Resultados_Dic3!$F$3:$F$99980,Produccion_UO!$K1547,Resultados_Dic3!$D$3:$D$99980,Produccion_UO!$K$1485,Resultados_Dic3!$E$3:$E$99980,Produccion_UO!$J1547,Resultados_Dic3!$A$3:$A$99980,Produccion_UO!$H1547)*$J$1485</f>
        <v>0</v>
      </c>
      <c r="AF1547" s="21">
        <f>+SUMIFS(Resultados_Dic3!AA$3:AA$99980,Resultados_Dic3!$F$3:$F$99980,Produccion_UO!$K1547,Resultados_Dic3!$D$3:$D$99980,Produccion_UO!$K$1485,Resultados_Dic3!$E$3:$E$99980,Produccion_UO!$J1547,Resultados_Dic3!$A$3:$A$99980,Produccion_UO!$H1547)*$J$1485</f>
        <v>0</v>
      </c>
      <c r="AG1547" s="21">
        <f>+SUMIFS(Resultados_Dic3!AB$3:AB$99980,Resultados_Dic3!$F$3:$F$99980,Produccion_UO!$K1547,Resultados_Dic3!$D$3:$D$99980,Produccion_UO!$K$1485,Resultados_Dic3!$E$3:$E$99980,Produccion_UO!$J1547,Resultados_Dic3!$A$3:$A$99980,Produccion_UO!$H1547)*$J$1485</f>
        <v>0</v>
      </c>
      <c r="AH1547" s="21">
        <f>+SUMIFS(Resultados_Dic3!AC$3:AC$99980,Resultados_Dic3!$F$3:$F$99980,Produccion_UO!$K1547,Resultados_Dic3!$D$3:$D$99980,Produccion_UO!$K$1485,Resultados_Dic3!$E$3:$E$99980,Produccion_UO!$J1547,Resultados_Dic3!$A$3:$A$99980,Produccion_UO!$H1547)*$J$1485</f>
        <v>0</v>
      </c>
      <c r="AI1547" s="21">
        <f>+SUMIFS(Resultados_Dic3!AD$3:AD$99980,Resultados_Dic3!$F$3:$F$99980,Produccion_UO!$K1547,Resultados_Dic3!$D$3:$D$99980,Produccion_UO!$K$1485,Resultados_Dic3!$E$3:$E$99980,Produccion_UO!$J1547,Resultados_Dic3!$A$3:$A$99980,Produccion_UO!$H1547)*$J$1485</f>
        <v>0</v>
      </c>
      <c r="AJ1547" s="21">
        <f>+SUMIFS(Resultados_Dic3!AE$3:AE$99980,Resultados_Dic3!$F$3:$F$99980,Produccion_UO!$K1547,Resultados_Dic3!$D$3:$D$99980,Produccion_UO!$K$1485,Resultados_Dic3!$E$3:$E$99980,Produccion_UO!$J1547,Resultados_Dic3!$A$3:$A$99980,Produccion_UO!$H1547)*$J$1485</f>
        <v>0</v>
      </c>
      <c r="AK1547" s="21">
        <f>+SUMIFS(Resultados_Dic3!AF$3:AF$99980,Resultados_Dic3!$F$3:$F$99980,Produccion_UO!$K1547,Resultados_Dic3!$D$3:$D$99980,Produccion_UO!$K$1485,Resultados_Dic3!$E$3:$E$99980,Produccion_UO!$J1547,Resultados_Dic3!$A$3:$A$99980,Produccion_UO!$H1547)*$J$1485</f>
        <v>0</v>
      </c>
      <c r="AL1547" s="21">
        <f>+SUMIFS(Resultados_Dic3!AG$3:AG$99980,Resultados_Dic3!$F$3:$F$99980,Produccion_UO!$K1547,Resultados_Dic3!$D$3:$D$99980,Produccion_UO!$K$1485,Resultados_Dic3!$E$3:$E$99980,Produccion_UO!$J1547,Resultados_Dic3!$A$3:$A$99980,Produccion_UO!$H1547)*$J$1485</f>
        <v>0</v>
      </c>
      <c r="AM1547" s="21">
        <f>+SUMIFS(Resultados_Dic3!AH$3:AH$99980,Resultados_Dic3!$F$3:$F$99980,Produccion_UO!$K1547,Resultados_Dic3!$D$3:$D$99980,Produccion_UO!$K$1485,Resultados_Dic3!$E$3:$E$99980,Produccion_UO!$J1547,Resultados_Dic3!$A$3:$A$99980,Produccion_UO!$H1547)*$J$1485</f>
        <v>0</v>
      </c>
      <c r="AN1547" s="21">
        <f>+SUMIFS(Resultados_Dic3!AI$3:AI$99980,Resultados_Dic3!$F$3:$F$99980,Produccion_UO!$K1547,Resultados_Dic3!$D$3:$D$99980,Produccion_UO!$K$1485,Resultados_Dic3!$E$3:$E$99980,Produccion_UO!$J1547,Resultados_Dic3!$A$3:$A$99980,Produccion_UO!$H1547)*$J$1485</f>
        <v>0</v>
      </c>
      <c r="AO1547" s="21">
        <f>+SUMIFS(Resultados_Dic3!AJ$3:AJ$99980,Resultados_Dic3!$F$3:$F$99980,Produccion_UO!$K1547,Resultados_Dic3!$D$3:$D$99980,Produccion_UO!$K$1485,Resultados_Dic3!$E$3:$E$99980,Produccion_UO!$J1547,Resultados_Dic3!$A$3:$A$99980,Produccion_UO!$H1547)*$J$1485</f>
        <v>0</v>
      </c>
      <c r="AP1547" s="21">
        <f>+SUMIFS(Resultados_Dic3!AK$3:AK$99980,Resultados_Dic3!$F$3:$F$99980,Produccion_UO!$K1547,Resultados_Dic3!$D$3:$D$99980,Produccion_UO!$K$1485,Resultados_Dic3!$E$3:$E$99980,Produccion_UO!$J1547,Resultados_Dic3!$A$3:$A$99980,Produccion_UO!$H1547)*$J$1485</f>
        <v>0</v>
      </c>
      <c r="AQ1547" s="21">
        <f>+SUMIFS(Resultados_Dic3!AL$3:AL$99980,Resultados_Dic3!$F$3:$F$99980,Produccion_UO!$K1547,Resultados_Dic3!$D$3:$D$99980,Produccion_UO!$K$1485,Resultados_Dic3!$E$3:$E$99980,Produccion_UO!$J1547,Resultados_Dic3!$A$3:$A$99980,Produccion_UO!$H1547)*$J$1485</f>
        <v>0</v>
      </c>
      <c r="AR1547" s="21">
        <f>+SUMIFS(Resultados_Dic3!AM$3:AM$99980,Resultados_Dic3!$F$3:$F$99980,Produccion_UO!$K1547,Resultados_Dic3!$D$3:$D$99980,Produccion_UO!$K$1485,Resultados_Dic3!$E$3:$E$99980,Produccion_UO!$J1547,Resultados_Dic3!$A$3:$A$99980,Produccion_UO!$H1547)*$J$1485</f>
        <v>0</v>
      </c>
    </row>
    <row r="1549" spans="8:45" x14ac:dyDescent="0.25">
      <c r="L1549" s="322" t="s">
        <v>837</v>
      </c>
      <c r="M1549" s="68">
        <f>+M1534</f>
        <v>182.86311061329801</v>
      </c>
      <c r="N1549" s="68">
        <f t="shared" ref="N1549:AR1549" si="1680">+N1534</f>
        <v>176.77613500649699</v>
      </c>
      <c r="O1549" s="68">
        <f t="shared" si="1680"/>
        <v>158.990770663343</v>
      </c>
      <c r="P1549" s="68">
        <f t="shared" si="1680"/>
        <v>157.623855166509</v>
      </c>
      <c r="Q1549" s="68">
        <f t="shared" si="1680"/>
        <v>86.737190358818694</v>
      </c>
      <c r="R1549" s="68">
        <f t="shared" si="1680"/>
        <v>86.737190358818694</v>
      </c>
      <c r="S1549" s="68">
        <f t="shared" si="1680"/>
        <v>86.737190358818694</v>
      </c>
      <c r="T1549" s="68">
        <f t="shared" si="1680"/>
        <v>86.737190358818694</v>
      </c>
      <c r="U1549" s="68">
        <f t="shared" si="1680"/>
        <v>27.117614848237199</v>
      </c>
      <c r="V1549" s="68">
        <f t="shared" si="1680"/>
        <v>9.2663802514533096</v>
      </c>
      <c r="W1549" s="68">
        <f t="shared" si="1680"/>
        <v>4.6402173613175401</v>
      </c>
      <c r="X1549" s="68">
        <f t="shared" si="1680"/>
        <v>0</v>
      </c>
      <c r="Y1549" s="68">
        <f t="shared" si="1680"/>
        <v>0</v>
      </c>
      <c r="Z1549" s="68">
        <f t="shared" si="1680"/>
        <v>0</v>
      </c>
      <c r="AA1549" s="68">
        <f t="shared" si="1680"/>
        <v>0</v>
      </c>
      <c r="AB1549" s="68">
        <f t="shared" si="1680"/>
        <v>0</v>
      </c>
      <c r="AC1549" s="68">
        <f t="shared" si="1680"/>
        <v>0</v>
      </c>
      <c r="AD1549" s="68">
        <f t="shared" si="1680"/>
        <v>0</v>
      </c>
      <c r="AE1549" s="68">
        <f t="shared" si="1680"/>
        <v>0</v>
      </c>
      <c r="AF1549" s="68">
        <f t="shared" si="1680"/>
        <v>0</v>
      </c>
      <c r="AG1549" s="68">
        <f t="shared" si="1680"/>
        <v>0</v>
      </c>
      <c r="AH1549" s="68">
        <f t="shared" si="1680"/>
        <v>0</v>
      </c>
      <c r="AI1549" s="68">
        <f t="shared" si="1680"/>
        <v>0</v>
      </c>
      <c r="AJ1549" s="68">
        <f t="shared" si="1680"/>
        <v>0</v>
      </c>
      <c r="AK1549" s="68">
        <f t="shared" si="1680"/>
        <v>0</v>
      </c>
      <c r="AL1549" s="68">
        <f t="shared" si="1680"/>
        <v>0</v>
      </c>
      <c r="AM1549" s="68">
        <f t="shared" si="1680"/>
        <v>0</v>
      </c>
      <c r="AN1549" s="68">
        <f t="shared" si="1680"/>
        <v>0</v>
      </c>
      <c r="AO1549" s="68">
        <f t="shared" si="1680"/>
        <v>0</v>
      </c>
      <c r="AP1549" s="68">
        <f t="shared" si="1680"/>
        <v>0</v>
      </c>
      <c r="AQ1549" s="68">
        <f t="shared" si="1680"/>
        <v>0</v>
      </c>
      <c r="AR1549" s="68">
        <f t="shared" si="1680"/>
        <v>0</v>
      </c>
      <c r="AS1549" s="52"/>
    </row>
    <row r="1550" spans="8:45" x14ac:dyDescent="0.25">
      <c r="L1550" s="322" t="s">
        <v>838</v>
      </c>
      <c r="M1550" s="68">
        <f>+M1535</f>
        <v>327.31707182686102</v>
      </c>
      <c r="N1550" s="68">
        <f t="shared" ref="N1550:AR1550" si="1681">+N1535</f>
        <v>316.42164833101498</v>
      </c>
      <c r="O1550" s="68">
        <f t="shared" si="1681"/>
        <v>284.58661414259598</v>
      </c>
      <c r="P1550" s="68">
        <f t="shared" si="1681"/>
        <v>282.13989442773499</v>
      </c>
      <c r="Q1550" s="68">
        <f t="shared" si="1681"/>
        <v>155.25582536313399</v>
      </c>
      <c r="R1550" s="68">
        <f t="shared" si="1681"/>
        <v>155.25582536313399</v>
      </c>
      <c r="S1550" s="68">
        <f t="shared" si="1681"/>
        <v>155.25582536313399</v>
      </c>
      <c r="T1550" s="68">
        <f t="shared" si="1681"/>
        <v>155.25582536313399</v>
      </c>
      <c r="U1550" s="68">
        <f t="shared" si="1681"/>
        <v>48.539359618703401</v>
      </c>
      <c r="V1550" s="68">
        <f t="shared" si="1681"/>
        <v>16.586420520615299</v>
      </c>
      <c r="W1550" s="68">
        <f t="shared" si="1681"/>
        <v>8.3057887085738606</v>
      </c>
      <c r="X1550" s="68">
        <f t="shared" si="1681"/>
        <v>0</v>
      </c>
      <c r="Y1550" s="68">
        <f t="shared" si="1681"/>
        <v>0</v>
      </c>
      <c r="Z1550" s="68">
        <f t="shared" si="1681"/>
        <v>0</v>
      </c>
      <c r="AA1550" s="68">
        <f t="shared" si="1681"/>
        <v>0</v>
      </c>
      <c r="AB1550" s="68">
        <f t="shared" si="1681"/>
        <v>0</v>
      </c>
      <c r="AC1550" s="68">
        <f t="shared" si="1681"/>
        <v>0</v>
      </c>
      <c r="AD1550" s="68">
        <f t="shared" si="1681"/>
        <v>0</v>
      </c>
      <c r="AE1550" s="68">
        <f t="shared" si="1681"/>
        <v>0</v>
      </c>
      <c r="AF1550" s="68">
        <f t="shared" si="1681"/>
        <v>0</v>
      </c>
      <c r="AG1550" s="68">
        <f t="shared" si="1681"/>
        <v>0</v>
      </c>
      <c r="AH1550" s="68">
        <f t="shared" si="1681"/>
        <v>0</v>
      </c>
      <c r="AI1550" s="68">
        <f t="shared" si="1681"/>
        <v>0</v>
      </c>
      <c r="AJ1550" s="68">
        <f t="shared" si="1681"/>
        <v>0</v>
      </c>
      <c r="AK1550" s="68">
        <f t="shared" si="1681"/>
        <v>0</v>
      </c>
      <c r="AL1550" s="68">
        <f t="shared" si="1681"/>
        <v>0</v>
      </c>
      <c r="AM1550" s="68">
        <f t="shared" si="1681"/>
        <v>0</v>
      </c>
      <c r="AN1550" s="68">
        <f t="shared" si="1681"/>
        <v>0</v>
      </c>
      <c r="AO1550" s="68">
        <f t="shared" si="1681"/>
        <v>0</v>
      </c>
      <c r="AP1550" s="68">
        <f t="shared" si="1681"/>
        <v>0</v>
      </c>
      <c r="AQ1550" s="68">
        <f t="shared" si="1681"/>
        <v>0</v>
      </c>
      <c r="AR1550" s="68">
        <f t="shared" si="1681"/>
        <v>0</v>
      </c>
      <c r="AS1550" s="52"/>
    </row>
    <row r="1551" spans="8:45" x14ac:dyDescent="0.25">
      <c r="L1551" s="322" t="s">
        <v>839</v>
      </c>
      <c r="M1551" s="68">
        <f t="shared" ref="M1551:AR1551" si="1682">+M1536+M1541</f>
        <v>764.59953175363944</v>
      </c>
      <c r="N1551" s="68">
        <f t="shared" si="1682"/>
        <v>764.59953175363944</v>
      </c>
      <c r="O1551" s="68">
        <f t="shared" si="1682"/>
        <v>764.59953175363944</v>
      </c>
      <c r="P1551" s="68">
        <f t="shared" si="1682"/>
        <v>764.59953175363944</v>
      </c>
      <c r="Q1551" s="68">
        <f t="shared" si="1682"/>
        <v>764.59953175363944</v>
      </c>
      <c r="R1551" s="68">
        <f t="shared" si="1682"/>
        <v>764.59953175363944</v>
      </c>
      <c r="S1551" s="68">
        <f t="shared" si="1682"/>
        <v>764.59953175363944</v>
      </c>
      <c r="T1551" s="68">
        <f t="shared" si="1682"/>
        <v>764.59953175363944</v>
      </c>
      <c r="U1551" s="68">
        <f t="shared" si="1682"/>
        <v>764.59953175363944</v>
      </c>
      <c r="V1551" s="68">
        <f t="shared" si="1682"/>
        <v>717.95521867688535</v>
      </c>
      <c r="W1551" s="68">
        <f t="shared" si="1682"/>
        <v>359.52207657682902</v>
      </c>
      <c r="X1551" s="68">
        <f t="shared" si="1682"/>
        <v>0</v>
      </c>
      <c r="Y1551" s="68">
        <f t="shared" si="1682"/>
        <v>0</v>
      </c>
      <c r="Z1551" s="68">
        <f t="shared" si="1682"/>
        <v>0</v>
      </c>
      <c r="AA1551" s="68">
        <f t="shared" si="1682"/>
        <v>0</v>
      </c>
      <c r="AB1551" s="68">
        <f t="shared" si="1682"/>
        <v>0</v>
      </c>
      <c r="AC1551" s="68">
        <f t="shared" si="1682"/>
        <v>0</v>
      </c>
      <c r="AD1551" s="68">
        <f t="shared" si="1682"/>
        <v>0</v>
      </c>
      <c r="AE1551" s="68">
        <f t="shared" si="1682"/>
        <v>0</v>
      </c>
      <c r="AF1551" s="68">
        <f t="shared" si="1682"/>
        <v>0</v>
      </c>
      <c r="AG1551" s="68">
        <f t="shared" si="1682"/>
        <v>0</v>
      </c>
      <c r="AH1551" s="68">
        <f t="shared" si="1682"/>
        <v>0</v>
      </c>
      <c r="AI1551" s="68">
        <f t="shared" si="1682"/>
        <v>0</v>
      </c>
      <c r="AJ1551" s="68">
        <f t="shared" si="1682"/>
        <v>0</v>
      </c>
      <c r="AK1551" s="68">
        <f t="shared" si="1682"/>
        <v>0</v>
      </c>
      <c r="AL1551" s="68">
        <f t="shared" si="1682"/>
        <v>0</v>
      </c>
      <c r="AM1551" s="68">
        <f t="shared" si="1682"/>
        <v>0</v>
      </c>
      <c r="AN1551" s="68">
        <f t="shared" si="1682"/>
        <v>0</v>
      </c>
      <c r="AO1551" s="68">
        <f t="shared" si="1682"/>
        <v>0</v>
      </c>
      <c r="AP1551" s="68">
        <f t="shared" si="1682"/>
        <v>0</v>
      </c>
      <c r="AQ1551" s="68">
        <f t="shared" si="1682"/>
        <v>0</v>
      </c>
      <c r="AR1551" s="68">
        <f t="shared" si="1682"/>
        <v>0</v>
      </c>
      <c r="AS1551" s="52"/>
    </row>
    <row r="1552" spans="8:45" x14ac:dyDescent="0.25">
      <c r="L1552" s="230" t="s">
        <v>840</v>
      </c>
      <c r="M1552" s="21">
        <f>+SUM(M1549:M1551)</f>
        <v>1274.7797141937986</v>
      </c>
      <c r="N1552" s="21">
        <f t="shared" ref="N1552" si="1683">+SUM(N1549:N1551)</f>
        <v>1257.7973150911514</v>
      </c>
      <c r="O1552" s="21">
        <f t="shared" ref="O1552" si="1684">+SUM(O1549:O1551)</f>
        <v>1208.1769165595783</v>
      </c>
      <c r="P1552" s="21">
        <f t="shared" ref="P1552" si="1685">+SUM(P1549:P1551)</f>
        <v>1204.3632813478835</v>
      </c>
      <c r="Q1552" s="21">
        <f t="shared" ref="Q1552" si="1686">+SUM(Q1549:Q1551)</f>
        <v>1006.5925474755921</v>
      </c>
      <c r="R1552" s="21">
        <f t="shared" ref="R1552" si="1687">+SUM(R1549:R1551)</f>
        <v>1006.5925474755921</v>
      </c>
      <c r="S1552" s="21">
        <f t="shared" ref="S1552" si="1688">+SUM(S1549:S1551)</f>
        <v>1006.5925474755921</v>
      </c>
      <c r="T1552" s="21">
        <f t="shared" ref="T1552" si="1689">+SUM(T1549:T1551)</f>
        <v>1006.5925474755921</v>
      </c>
      <c r="U1552" s="21">
        <f t="shared" ref="U1552" si="1690">+SUM(U1549:U1551)</f>
        <v>840.25650622058004</v>
      </c>
      <c r="V1552" s="21">
        <f t="shared" ref="V1552" si="1691">+SUM(V1549:V1551)</f>
        <v>743.80801944895393</v>
      </c>
      <c r="W1552" s="21">
        <f t="shared" ref="W1552" si="1692">+SUM(W1549:W1551)</f>
        <v>372.4680826467204</v>
      </c>
      <c r="X1552" s="21">
        <f t="shared" ref="X1552" si="1693">+SUM(X1549:X1551)</f>
        <v>0</v>
      </c>
      <c r="Y1552" s="21">
        <f t="shared" ref="Y1552" si="1694">+SUM(Y1549:Y1551)</f>
        <v>0</v>
      </c>
      <c r="Z1552" s="21">
        <f t="shared" ref="Z1552" si="1695">+SUM(Z1549:Z1551)</f>
        <v>0</v>
      </c>
      <c r="AA1552" s="21">
        <f t="shared" ref="AA1552" si="1696">+SUM(AA1549:AA1551)</f>
        <v>0</v>
      </c>
      <c r="AB1552" s="21">
        <f t="shared" ref="AB1552" si="1697">+SUM(AB1549:AB1551)</f>
        <v>0</v>
      </c>
      <c r="AC1552" s="21">
        <f t="shared" ref="AC1552" si="1698">+SUM(AC1549:AC1551)</f>
        <v>0</v>
      </c>
      <c r="AD1552" s="21">
        <f t="shared" ref="AD1552" si="1699">+SUM(AD1549:AD1551)</f>
        <v>0</v>
      </c>
      <c r="AE1552" s="21">
        <f t="shared" ref="AE1552" si="1700">+SUM(AE1549:AE1551)</f>
        <v>0</v>
      </c>
      <c r="AF1552" s="21">
        <f t="shared" ref="AF1552" si="1701">+SUM(AF1549:AF1551)</f>
        <v>0</v>
      </c>
      <c r="AG1552" s="21">
        <f t="shared" ref="AG1552" si="1702">+SUM(AG1549:AG1551)</f>
        <v>0</v>
      </c>
      <c r="AH1552" s="21">
        <f t="shared" ref="AH1552" si="1703">+SUM(AH1549:AH1551)</f>
        <v>0</v>
      </c>
      <c r="AI1552" s="21">
        <f t="shared" ref="AI1552" si="1704">+SUM(AI1549:AI1551)</f>
        <v>0</v>
      </c>
      <c r="AJ1552" s="21">
        <f t="shared" ref="AJ1552" si="1705">+SUM(AJ1549:AJ1551)</f>
        <v>0</v>
      </c>
      <c r="AK1552" s="21">
        <f t="shared" ref="AK1552" si="1706">+SUM(AK1549:AK1551)</f>
        <v>0</v>
      </c>
      <c r="AL1552" s="21">
        <f t="shared" ref="AL1552" si="1707">+SUM(AL1549:AL1551)</f>
        <v>0</v>
      </c>
      <c r="AM1552" s="21">
        <f t="shared" ref="AM1552" si="1708">+SUM(AM1549:AM1551)</f>
        <v>0</v>
      </c>
      <c r="AN1552" s="21">
        <f t="shared" ref="AN1552" si="1709">+SUM(AN1549:AN1551)</f>
        <v>0</v>
      </c>
      <c r="AO1552" s="21">
        <f t="shared" ref="AO1552" si="1710">+SUM(AO1549:AO1551)</f>
        <v>0</v>
      </c>
      <c r="AP1552" s="21">
        <f t="shared" ref="AP1552" si="1711">+SUM(AP1549:AP1551)</f>
        <v>0</v>
      </c>
      <c r="AQ1552" s="21">
        <f t="shared" ref="AQ1552" si="1712">+SUM(AQ1549:AQ1551)</f>
        <v>0</v>
      </c>
      <c r="AR1552" s="21">
        <f t="shared" ref="AR1552" si="1713">+SUM(AR1549:AR1551)</f>
        <v>0</v>
      </c>
    </row>
    <row r="1553" spans="6:44" x14ac:dyDescent="0.25">
      <c r="L1553" s="230" t="s">
        <v>841</v>
      </c>
      <c r="M1553" s="21">
        <f t="shared" ref="M1553:AR1553" si="1714">+M1545+M1546+M1547</f>
        <v>0</v>
      </c>
      <c r="N1553" s="21">
        <f t="shared" si="1714"/>
        <v>0</v>
      </c>
      <c r="O1553" s="21">
        <f t="shared" si="1714"/>
        <v>0</v>
      </c>
      <c r="P1553" s="21">
        <f t="shared" si="1714"/>
        <v>0</v>
      </c>
      <c r="Q1553" s="21">
        <f t="shared" si="1714"/>
        <v>0</v>
      </c>
      <c r="R1553" s="21">
        <f t="shared" si="1714"/>
        <v>0</v>
      </c>
      <c r="S1553" s="21">
        <f t="shared" si="1714"/>
        <v>0</v>
      </c>
      <c r="T1553" s="21">
        <f t="shared" si="1714"/>
        <v>0</v>
      </c>
      <c r="U1553" s="21">
        <f t="shared" si="1714"/>
        <v>0</v>
      </c>
      <c r="V1553" s="21">
        <f t="shared" si="1714"/>
        <v>0</v>
      </c>
      <c r="W1553" s="21">
        <f t="shared" si="1714"/>
        <v>0</v>
      </c>
      <c r="X1553" s="21">
        <f t="shared" si="1714"/>
        <v>0</v>
      </c>
      <c r="Y1553" s="21">
        <f t="shared" si="1714"/>
        <v>0</v>
      </c>
      <c r="Z1553" s="21">
        <f t="shared" si="1714"/>
        <v>0</v>
      </c>
      <c r="AA1553" s="21">
        <f t="shared" si="1714"/>
        <v>0</v>
      </c>
      <c r="AB1553" s="21">
        <f t="shared" si="1714"/>
        <v>0</v>
      </c>
      <c r="AC1553" s="21">
        <f t="shared" si="1714"/>
        <v>0</v>
      </c>
      <c r="AD1553" s="21">
        <f t="shared" si="1714"/>
        <v>0</v>
      </c>
      <c r="AE1553" s="21">
        <f t="shared" si="1714"/>
        <v>0</v>
      </c>
      <c r="AF1553" s="21">
        <f t="shared" si="1714"/>
        <v>0</v>
      </c>
      <c r="AG1553" s="21">
        <f t="shared" si="1714"/>
        <v>0</v>
      </c>
      <c r="AH1553" s="21">
        <f t="shared" si="1714"/>
        <v>0</v>
      </c>
      <c r="AI1553" s="21">
        <f t="shared" si="1714"/>
        <v>0</v>
      </c>
      <c r="AJ1553" s="21">
        <f t="shared" si="1714"/>
        <v>0</v>
      </c>
      <c r="AK1553" s="21">
        <f t="shared" si="1714"/>
        <v>0</v>
      </c>
      <c r="AL1553" s="21">
        <f t="shared" si="1714"/>
        <v>0</v>
      </c>
      <c r="AM1553" s="21">
        <f t="shared" si="1714"/>
        <v>0</v>
      </c>
      <c r="AN1553" s="21">
        <f t="shared" si="1714"/>
        <v>0</v>
      </c>
      <c r="AO1553" s="21">
        <f t="shared" si="1714"/>
        <v>0</v>
      </c>
      <c r="AP1553" s="21">
        <f t="shared" si="1714"/>
        <v>0</v>
      </c>
      <c r="AQ1553" s="21">
        <f t="shared" si="1714"/>
        <v>0</v>
      </c>
      <c r="AR1553" s="21">
        <f t="shared" si="1714"/>
        <v>0</v>
      </c>
    </row>
    <row r="1554" spans="6:44" x14ac:dyDescent="0.25">
      <c r="L1554" s="323" t="s">
        <v>782</v>
      </c>
      <c r="M1554" s="268">
        <f>+M1552+M1553</f>
        <v>1274.7797141937986</v>
      </c>
      <c r="N1554" s="268">
        <f t="shared" ref="N1554" si="1715">+N1552+N1553</f>
        <v>1257.7973150911514</v>
      </c>
      <c r="O1554" s="268">
        <f t="shared" ref="O1554" si="1716">+O1552+O1553</f>
        <v>1208.1769165595783</v>
      </c>
      <c r="P1554" s="268">
        <f t="shared" ref="P1554" si="1717">+P1552+P1553</f>
        <v>1204.3632813478835</v>
      </c>
      <c r="Q1554" s="268">
        <f t="shared" ref="Q1554" si="1718">+Q1552+Q1553</f>
        <v>1006.5925474755921</v>
      </c>
      <c r="R1554" s="268">
        <f t="shared" ref="R1554" si="1719">+R1552+R1553</f>
        <v>1006.5925474755921</v>
      </c>
      <c r="S1554" s="268">
        <f t="shared" ref="S1554" si="1720">+S1552+S1553</f>
        <v>1006.5925474755921</v>
      </c>
      <c r="T1554" s="268">
        <f t="shared" ref="T1554" si="1721">+T1552+T1553</f>
        <v>1006.5925474755921</v>
      </c>
      <c r="U1554" s="268">
        <f t="shared" ref="U1554" si="1722">+U1552+U1553</f>
        <v>840.25650622058004</v>
      </c>
      <c r="V1554" s="268">
        <f t="shared" ref="V1554" si="1723">+V1552+V1553</f>
        <v>743.80801944895393</v>
      </c>
      <c r="W1554" s="268">
        <f t="shared" ref="W1554" si="1724">+W1552+W1553</f>
        <v>372.4680826467204</v>
      </c>
      <c r="X1554" s="268">
        <f t="shared" ref="X1554" si="1725">+X1552+X1553</f>
        <v>0</v>
      </c>
      <c r="Y1554" s="268">
        <f t="shared" ref="Y1554" si="1726">+Y1552+Y1553</f>
        <v>0</v>
      </c>
      <c r="Z1554" s="268">
        <f t="shared" ref="Z1554" si="1727">+Z1552+Z1553</f>
        <v>0</v>
      </c>
      <c r="AA1554" s="268">
        <f t="shared" ref="AA1554" si="1728">+AA1552+AA1553</f>
        <v>0</v>
      </c>
      <c r="AB1554" s="268">
        <f t="shared" ref="AB1554" si="1729">+AB1552+AB1553</f>
        <v>0</v>
      </c>
      <c r="AC1554" s="268">
        <f t="shared" ref="AC1554" si="1730">+AC1552+AC1553</f>
        <v>0</v>
      </c>
      <c r="AD1554" s="268">
        <f t="shared" ref="AD1554" si="1731">+AD1552+AD1553</f>
        <v>0</v>
      </c>
      <c r="AE1554" s="268">
        <f t="shared" ref="AE1554" si="1732">+AE1552+AE1553</f>
        <v>0</v>
      </c>
      <c r="AF1554" s="268">
        <f t="shared" ref="AF1554" si="1733">+AF1552+AF1553</f>
        <v>0</v>
      </c>
      <c r="AG1554" s="268">
        <f t="shared" ref="AG1554" si="1734">+AG1552+AG1553</f>
        <v>0</v>
      </c>
      <c r="AH1554" s="268">
        <f t="shared" ref="AH1554" si="1735">+AH1552+AH1553</f>
        <v>0</v>
      </c>
      <c r="AI1554" s="268">
        <f t="shared" ref="AI1554" si="1736">+AI1552+AI1553</f>
        <v>0</v>
      </c>
      <c r="AJ1554" s="268">
        <f t="shared" ref="AJ1554" si="1737">+AJ1552+AJ1553</f>
        <v>0</v>
      </c>
      <c r="AK1554" s="268">
        <f t="shared" ref="AK1554" si="1738">+AK1552+AK1553</f>
        <v>0</v>
      </c>
      <c r="AL1554" s="268">
        <f t="shared" ref="AL1554" si="1739">+AL1552+AL1553</f>
        <v>0</v>
      </c>
      <c r="AM1554" s="268">
        <f t="shared" ref="AM1554" si="1740">+AM1552+AM1553</f>
        <v>0</v>
      </c>
      <c r="AN1554" s="268">
        <f t="shared" ref="AN1554" si="1741">+AN1552+AN1553</f>
        <v>0</v>
      </c>
      <c r="AO1554" s="268">
        <f t="shared" ref="AO1554" si="1742">+AO1552+AO1553</f>
        <v>0</v>
      </c>
      <c r="AP1554" s="268">
        <f t="shared" ref="AP1554" si="1743">+AP1552+AP1553</f>
        <v>0</v>
      </c>
      <c r="AQ1554" s="268">
        <f t="shared" ref="AQ1554" si="1744">+AQ1552+AQ1553</f>
        <v>0</v>
      </c>
      <c r="AR1554" s="268">
        <f t="shared" ref="AR1554" si="1745">+AR1552+AR1553</f>
        <v>0</v>
      </c>
    </row>
    <row r="1557" spans="6:44" x14ac:dyDescent="0.25">
      <c r="J1557">
        <v>1</v>
      </c>
      <c r="K1557" s="108" t="s">
        <v>389</v>
      </c>
      <c r="L1557" s="108" t="s">
        <v>377</v>
      </c>
    </row>
    <row r="1558" spans="6:44" x14ac:dyDescent="0.25">
      <c r="I1558" s="266"/>
      <c r="M1558" s="321">
        <v>2019</v>
      </c>
      <c r="N1558" s="321">
        <v>2020</v>
      </c>
      <c r="O1558" s="321">
        <v>2021</v>
      </c>
      <c r="P1558" s="321">
        <v>2022</v>
      </c>
      <c r="Q1558" s="321">
        <v>2023</v>
      </c>
      <c r="R1558" s="321">
        <v>2024</v>
      </c>
      <c r="S1558" s="321">
        <v>2025</v>
      </c>
      <c r="T1558" s="321">
        <v>2026</v>
      </c>
      <c r="U1558" s="321">
        <v>2027</v>
      </c>
      <c r="V1558" s="321">
        <v>2028</v>
      </c>
      <c r="W1558" s="321">
        <v>2029</v>
      </c>
      <c r="X1558" s="321">
        <v>2030</v>
      </c>
      <c r="Y1558" s="321">
        <v>2031</v>
      </c>
      <c r="Z1558" s="321">
        <v>2032</v>
      </c>
      <c r="AA1558" s="321">
        <v>2033</v>
      </c>
      <c r="AB1558" s="321">
        <v>2034</v>
      </c>
      <c r="AC1558" s="321">
        <v>2035</v>
      </c>
      <c r="AD1558" s="321">
        <v>2036</v>
      </c>
      <c r="AE1558" s="321">
        <v>2037</v>
      </c>
      <c r="AF1558" s="321">
        <v>2038</v>
      </c>
      <c r="AG1558" s="321">
        <v>2039</v>
      </c>
      <c r="AH1558" s="321">
        <v>2040</v>
      </c>
      <c r="AI1558" s="321">
        <v>2041</v>
      </c>
      <c r="AJ1558" s="321">
        <v>2042</v>
      </c>
      <c r="AK1558" s="321">
        <v>2043</v>
      </c>
      <c r="AL1558" s="321">
        <v>2044</v>
      </c>
      <c r="AM1558" s="321">
        <v>2045</v>
      </c>
      <c r="AN1558" s="321">
        <v>2046</v>
      </c>
      <c r="AO1558" s="321">
        <v>2047</v>
      </c>
      <c r="AP1558" s="321">
        <v>2048</v>
      </c>
      <c r="AQ1558" s="321">
        <v>2049</v>
      </c>
      <c r="AR1558" s="321">
        <v>2050</v>
      </c>
    </row>
    <row r="1559" spans="6:44" s="15" customFormat="1" x14ac:dyDescent="0.25">
      <c r="F1559" s="96"/>
      <c r="H1559" s="12"/>
      <c r="I1559" s="17" t="str">
        <f t="shared" ref="I1559" si="1746">+IF(OR(K1559="OIL",K1559="OIL-eq"),$I$5,IF(K1559="GAS",$I$4,IF(K1559="GSL",$I$8,IF(K1559="DSL",$I$9,IF(K1559="KER",$I$10,IF(K1559="LPG",$I$11,IF(K1559="HFO",$I$12,IF(K1559="AVG",$I$13,IF(K1559="RFG",$I$14,IF(K1559="ELC",$I$15,$I$16))))))))))</f>
        <v>Kt CO2e/año</v>
      </c>
      <c r="J1559" s="115">
        <f t="shared" ref="J1559" si="1747">+IF(OR(K1559="OIL",K1559="OIL-eq"),$H$5,IF(K1559="GAS",$H$4,IF(K1559="GSL",$H$8,IF(K1559="DSL",$H$9,IF(K1559="KER",$H$10,IF(K1559="LPG",$H$11,IF(K1559="HFO",$H$12,IF(K1559="AVG",$H$13,IF(K1559="RFG",$H$14,IF(K1559="ELC",$H$15,$H$16))))))))))</f>
        <v>1</v>
      </c>
      <c r="K1559" s="318" t="s">
        <v>836</v>
      </c>
      <c r="L1559" s="314" t="s">
        <v>324</v>
      </c>
      <c r="M1559" s="135"/>
      <c r="N1559" s="135"/>
      <c r="O1559" s="135"/>
      <c r="P1559" s="135"/>
      <c r="Q1559" s="135"/>
      <c r="R1559" s="135"/>
      <c r="S1559" s="135"/>
      <c r="T1559" s="135"/>
      <c r="U1559" s="135"/>
      <c r="V1559" s="135"/>
      <c r="W1559" s="135"/>
      <c r="X1559" s="135"/>
      <c r="Y1559" s="135"/>
      <c r="Z1559" s="135"/>
      <c r="AA1559" s="135"/>
      <c r="AB1559" s="135"/>
      <c r="AC1559" s="135"/>
      <c r="AD1559" s="135"/>
      <c r="AE1559" s="135"/>
      <c r="AF1559" s="135"/>
      <c r="AG1559" s="135"/>
      <c r="AH1559" s="135"/>
      <c r="AI1559" s="135"/>
      <c r="AJ1559" s="135"/>
      <c r="AK1559" s="135"/>
      <c r="AL1559" s="135"/>
      <c r="AM1559" s="135"/>
      <c r="AN1559" s="135"/>
      <c r="AO1559" s="135"/>
      <c r="AP1559" s="135"/>
      <c r="AQ1559" s="135"/>
      <c r="AR1559" s="135"/>
    </row>
    <row r="1560" spans="6:44" x14ac:dyDescent="0.25">
      <c r="H1560" s="17" t="str">
        <f t="shared" ref="H1560:H1572" si="1748">+$B$1</f>
        <v>DIC5</v>
      </c>
      <c r="I1560" s="24"/>
      <c r="J1560" s="24" t="s">
        <v>151</v>
      </c>
      <c r="K1560" s="315" t="s">
        <v>172</v>
      </c>
      <c r="L1560" s="230" t="s">
        <v>829</v>
      </c>
      <c r="M1560" s="21">
        <f>+SUMIFS(Resultados_Dic3!H$3:H$99980,Resultados_Dic3!$F$3:$F$99980,Produccion_UO!$K1560,Resultados_Dic3!$D$3:$D$99980,Produccion_UO!$K$1131,Resultados_Dic3!$E$3:$E$99980,Produccion_UO!$J1560,Resultados_Dic3!$A$3:$A$99980,Produccion_UO!$H1560)*$J$1485</f>
        <v>71.8438916873057</v>
      </c>
      <c r="N1560" s="21">
        <f>+SUMIFS(Resultados_Dic3!I$3:I$99980,Resultados_Dic3!$F$3:$F$99980,Produccion_UO!$K1560,Resultados_Dic3!$D$3:$D$99980,Produccion_UO!$K$1131,Resultados_Dic3!$E$3:$E$99980,Produccion_UO!$J1560,Resultados_Dic3!$A$3:$A$99980,Produccion_UO!$H1560)*$J$1485</f>
        <v>68.003845196154202</v>
      </c>
      <c r="O1560" s="21">
        <f>+SUMIFS(Resultados_Dic3!J$3:J$99980,Resultados_Dic3!$F$3:$F$99980,Produccion_UO!$K1560,Resultados_Dic3!$D$3:$D$99980,Produccion_UO!$K$1131,Resultados_Dic3!$E$3:$E$99980,Produccion_UO!$J1560,Resultados_Dic3!$A$3:$A$99980,Produccion_UO!$H1560)*$J$1485</f>
        <v>64.698382903157906</v>
      </c>
      <c r="P1560" s="21">
        <f>+SUMIFS(Resultados_Dic3!K$3:K$99980,Resultados_Dic3!$F$3:$F$99980,Produccion_UO!$K1560,Resultados_Dic3!$D$3:$D$99980,Produccion_UO!$K$1131,Resultados_Dic3!$E$3:$E$99980,Produccion_UO!$J1560,Resultados_Dic3!$A$3:$A$99980,Produccion_UO!$H1560)*$J$1485</f>
        <v>61.392920610161603</v>
      </c>
      <c r="Q1560" s="21">
        <f>+SUMIFS(Resultados_Dic3!L$3:L$99980,Resultados_Dic3!$F$3:$F$99980,Produccion_UO!$K1560,Resultados_Dic3!$D$3:$D$99980,Produccion_UO!$K$1131,Resultados_Dic3!$E$3:$E$99980,Produccion_UO!$J1560,Resultados_Dic3!$A$3:$A$99980,Produccion_UO!$H1560)*$J$1485</f>
        <v>58.087458317165201</v>
      </c>
      <c r="R1560" s="21">
        <f>+SUMIFS(Resultados_Dic3!M$3:M$99980,Resultados_Dic3!$F$3:$F$99980,Produccion_UO!$K1560,Resultados_Dic3!$D$3:$D$99980,Produccion_UO!$K$1131,Resultados_Dic3!$E$3:$E$99980,Produccion_UO!$J1560,Resultados_Dic3!$A$3:$A$99980,Produccion_UO!$H1560)*$J$1485</f>
        <v>53.483783557422797</v>
      </c>
      <c r="S1560" s="21">
        <f>+SUMIFS(Resultados_Dic3!N$3:N$99980,Resultados_Dic3!$F$3:$F$99980,Produccion_UO!$K1560,Resultados_Dic3!$D$3:$D$99980,Produccion_UO!$K$1131,Resultados_Dic3!$E$3:$E$99980,Produccion_UO!$J1560,Resultados_Dic3!$A$3:$A$99980,Produccion_UO!$H1560)*$J$1485</f>
        <v>48.8801087976804</v>
      </c>
      <c r="T1560" s="21">
        <f>+SUMIFS(Resultados_Dic3!O$3:O$99980,Resultados_Dic3!$F$3:$F$99980,Produccion_UO!$K1560,Resultados_Dic3!$D$3:$D$99980,Produccion_UO!$K$1131,Resultados_Dic3!$E$3:$E$99980,Produccion_UO!$J1560,Resultados_Dic3!$A$3:$A$99980,Produccion_UO!$H1560)*$J$1485</f>
        <v>45.229436632018597</v>
      </c>
      <c r="U1560" s="21">
        <f>+SUMIFS(Resultados_Dic3!P$3:P$99980,Resultados_Dic3!$F$3:$F$99980,Produccion_UO!$K1560,Resultados_Dic3!$D$3:$D$99980,Produccion_UO!$K$1131,Resultados_Dic3!$E$3:$E$99980,Produccion_UO!$J1560,Resultados_Dic3!$A$3:$A$99980,Produccion_UO!$H1560)*$J$1485</f>
        <v>41.578764466356901</v>
      </c>
      <c r="V1560" s="21">
        <f>+SUMIFS(Resultados_Dic3!Q$3:Q$99980,Resultados_Dic3!$F$3:$F$99980,Produccion_UO!$K1560,Resultados_Dic3!$D$3:$D$99980,Produccion_UO!$K$1131,Resultados_Dic3!$E$3:$E$99980,Produccion_UO!$J1560,Resultados_Dic3!$A$3:$A$99980,Produccion_UO!$H1560)*$J$1485</f>
        <v>37.928092300695198</v>
      </c>
      <c r="W1560" s="21">
        <f>+SUMIFS(Resultados_Dic3!R$3:R$99980,Resultados_Dic3!$F$3:$F$99980,Produccion_UO!$K1560,Resultados_Dic3!$D$3:$D$99980,Produccion_UO!$K$1131,Resultados_Dic3!$E$3:$E$99980,Produccion_UO!$J1560,Resultados_Dic3!$A$3:$A$99980,Produccion_UO!$H1560)*$J$1485</f>
        <v>24.274826401433302</v>
      </c>
      <c r="X1560" s="21">
        <f>+SUMIFS(Resultados_Dic3!S$3:S$99980,Resultados_Dic3!$F$3:$F$99980,Produccion_UO!$K1560,Resultados_Dic3!$D$3:$D$99980,Produccion_UO!$K$1131,Resultados_Dic3!$E$3:$E$99980,Produccion_UO!$J1560,Resultados_Dic3!$A$3:$A$99980,Produccion_UO!$H1560)*$J$1485</f>
        <v>24.274826401433302</v>
      </c>
      <c r="Y1560" s="21">
        <f>+SUMIFS(Resultados_Dic3!T$3:T$99980,Resultados_Dic3!$F$3:$F$99980,Produccion_UO!$K1560,Resultados_Dic3!$D$3:$D$99980,Produccion_UO!$K$1131,Resultados_Dic3!$E$3:$E$99980,Produccion_UO!$J1560,Resultados_Dic3!$A$3:$A$99980,Produccion_UO!$H1560)*$J$1485</f>
        <v>24.274826401433302</v>
      </c>
      <c r="Z1560" s="21">
        <f>+SUMIFS(Resultados_Dic3!U$3:U$99980,Resultados_Dic3!$F$3:$F$99980,Produccion_UO!$K1560,Resultados_Dic3!$D$3:$D$99980,Produccion_UO!$K$1131,Resultados_Dic3!$E$3:$E$99980,Produccion_UO!$J1560,Resultados_Dic3!$A$3:$A$99980,Produccion_UO!$H1560)*$J$1485</f>
        <v>17.1893804471691</v>
      </c>
      <c r="AA1560" s="21">
        <f>+SUMIFS(Resultados_Dic3!V$3:V$99980,Resultados_Dic3!$F$3:$F$99980,Produccion_UO!$K1560,Resultados_Dic3!$D$3:$D$99980,Produccion_UO!$K$1131,Resultados_Dic3!$E$3:$E$99980,Produccion_UO!$J1560,Resultados_Dic3!$A$3:$A$99980,Produccion_UO!$H1560)*$J$1485</f>
        <v>0</v>
      </c>
      <c r="AB1560" s="21">
        <f>+SUMIFS(Resultados_Dic3!W$3:W$99980,Resultados_Dic3!$F$3:$F$99980,Produccion_UO!$K1560,Resultados_Dic3!$D$3:$D$99980,Produccion_UO!$K$1131,Resultados_Dic3!$E$3:$E$99980,Produccion_UO!$J1560,Resultados_Dic3!$A$3:$A$99980,Produccion_UO!$H1560)*$J$1485</f>
        <v>0</v>
      </c>
      <c r="AC1560" s="21">
        <f>+SUMIFS(Resultados_Dic3!X$3:X$99980,Resultados_Dic3!$F$3:$F$99980,Produccion_UO!$K1560,Resultados_Dic3!$D$3:$D$99980,Produccion_UO!$K$1131,Resultados_Dic3!$E$3:$E$99980,Produccion_UO!$J1560,Resultados_Dic3!$A$3:$A$99980,Produccion_UO!$H1560)*$J$1485</f>
        <v>0</v>
      </c>
      <c r="AD1560" s="21">
        <f>+SUMIFS(Resultados_Dic3!Y$3:Y$99980,Resultados_Dic3!$F$3:$F$99980,Produccion_UO!$K1560,Resultados_Dic3!$D$3:$D$99980,Produccion_UO!$K$1131,Resultados_Dic3!$E$3:$E$99980,Produccion_UO!$J1560,Resultados_Dic3!$A$3:$A$99980,Produccion_UO!$H1560)*$J$1485</f>
        <v>0</v>
      </c>
      <c r="AE1560" s="21">
        <f>+SUMIFS(Resultados_Dic3!Z$3:Z$99980,Resultados_Dic3!$F$3:$F$99980,Produccion_UO!$K1560,Resultados_Dic3!$D$3:$D$99980,Produccion_UO!$K$1131,Resultados_Dic3!$E$3:$E$99980,Produccion_UO!$J1560,Resultados_Dic3!$A$3:$A$99980,Produccion_UO!$H1560)*$J$1485</f>
        <v>0</v>
      </c>
      <c r="AF1560" s="21">
        <f>+SUMIFS(Resultados_Dic3!AA$3:AA$99980,Resultados_Dic3!$F$3:$F$99980,Produccion_UO!$K1560,Resultados_Dic3!$D$3:$D$99980,Produccion_UO!$K$1131,Resultados_Dic3!$E$3:$E$99980,Produccion_UO!$J1560,Resultados_Dic3!$A$3:$A$99980,Produccion_UO!$H1560)*$J$1485</f>
        <v>0</v>
      </c>
      <c r="AG1560" s="21">
        <f>+SUMIFS(Resultados_Dic3!AB$3:AB$99980,Resultados_Dic3!$F$3:$F$99980,Produccion_UO!$K1560,Resultados_Dic3!$D$3:$D$99980,Produccion_UO!$K$1131,Resultados_Dic3!$E$3:$E$99980,Produccion_UO!$J1560,Resultados_Dic3!$A$3:$A$99980,Produccion_UO!$H1560)*$J$1485</f>
        <v>0</v>
      </c>
      <c r="AH1560" s="21">
        <f>+SUMIFS(Resultados_Dic3!AC$3:AC$99980,Resultados_Dic3!$F$3:$F$99980,Produccion_UO!$K1560,Resultados_Dic3!$D$3:$D$99980,Produccion_UO!$K$1131,Resultados_Dic3!$E$3:$E$99980,Produccion_UO!$J1560,Resultados_Dic3!$A$3:$A$99980,Produccion_UO!$H1560)*$J$1485</f>
        <v>0</v>
      </c>
      <c r="AI1560" s="21">
        <f>+SUMIFS(Resultados_Dic3!AD$3:AD$99980,Resultados_Dic3!$F$3:$F$99980,Produccion_UO!$K1560,Resultados_Dic3!$D$3:$D$99980,Produccion_UO!$K$1131,Resultados_Dic3!$E$3:$E$99980,Produccion_UO!$J1560,Resultados_Dic3!$A$3:$A$99980,Produccion_UO!$H1560)*$J$1485</f>
        <v>0</v>
      </c>
      <c r="AJ1560" s="21">
        <f>+SUMIFS(Resultados_Dic3!AE$3:AE$99980,Resultados_Dic3!$F$3:$F$99980,Produccion_UO!$K1560,Resultados_Dic3!$D$3:$D$99980,Produccion_UO!$K$1131,Resultados_Dic3!$E$3:$E$99980,Produccion_UO!$J1560,Resultados_Dic3!$A$3:$A$99980,Produccion_UO!$H1560)*$J$1485</f>
        <v>0</v>
      </c>
      <c r="AK1560" s="21">
        <f>+SUMIFS(Resultados_Dic3!AF$3:AF$99980,Resultados_Dic3!$F$3:$F$99980,Produccion_UO!$K1560,Resultados_Dic3!$D$3:$D$99980,Produccion_UO!$K$1131,Resultados_Dic3!$E$3:$E$99980,Produccion_UO!$J1560,Resultados_Dic3!$A$3:$A$99980,Produccion_UO!$H1560)*$J$1485</f>
        <v>0</v>
      </c>
      <c r="AL1560" s="21">
        <f>+SUMIFS(Resultados_Dic3!AG$3:AG$99980,Resultados_Dic3!$F$3:$F$99980,Produccion_UO!$K1560,Resultados_Dic3!$D$3:$D$99980,Produccion_UO!$K$1131,Resultados_Dic3!$E$3:$E$99980,Produccion_UO!$J1560,Resultados_Dic3!$A$3:$A$99980,Produccion_UO!$H1560)*$J$1485</f>
        <v>0</v>
      </c>
      <c r="AM1560" s="21">
        <f>+SUMIFS(Resultados_Dic3!AH$3:AH$99980,Resultados_Dic3!$F$3:$F$99980,Produccion_UO!$K1560,Resultados_Dic3!$D$3:$D$99980,Produccion_UO!$K$1131,Resultados_Dic3!$E$3:$E$99980,Produccion_UO!$J1560,Resultados_Dic3!$A$3:$A$99980,Produccion_UO!$H1560)*$J$1485</f>
        <v>0</v>
      </c>
      <c r="AN1560" s="21">
        <f>+SUMIFS(Resultados_Dic3!AI$3:AI$99980,Resultados_Dic3!$F$3:$F$99980,Produccion_UO!$K1560,Resultados_Dic3!$D$3:$D$99980,Produccion_UO!$K$1131,Resultados_Dic3!$E$3:$E$99980,Produccion_UO!$J1560,Resultados_Dic3!$A$3:$A$99980,Produccion_UO!$H1560)*$J$1485</f>
        <v>0</v>
      </c>
      <c r="AO1560" s="21">
        <f>+SUMIFS(Resultados_Dic3!AJ$3:AJ$99980,Resultados_Dic3!$F$3:$F$99980,Produccion_UO!$K1560,Resultados_Dic3!$D$3:$D$99980,Produccion_UO!$K$1131,Resultados_Dic3!$E$3:$E$99980,Produccion_UO!$J1560,Resultados_Dic3!$A$3:$A$99980,Produccion_UO!$H1560)*$J$1485</f>
        <v>0</v>
      </c>
      <c r="AP1560" s="21">
        <f>+SUMIFS(Resultados_Dic3!AK$3:AK$99980,Resultados_Dic3!$F$3:$F$99980,Produccion_UO!$K1560,Resultados_Dic3!$D$3:$D$99980,Produccion_UO!$K$1131,Resultados_Dic3!$E$3:$E$99980,Produccion_UO!$J1560,Resultados_Dic3!$A$3:$A$99980,Produccion_UO!$H1560)*$J$1485</f>
        <v>0</v>
      </c>
      <c r="AQ1560" s="21">
        <f>+SUMIFS(Resultados_Dic3!AL$3:AL$99980,Resultados_Dic3!$F$3:$F$99980,Produccion_UO!$K1560,Resultados_Dic3!$D$3:$D$99980,Produccion_UO!$K$1131,Resultados_Dic3!$E$3:$E$99980,Produccion_UO!$J1560,Resultados_Dic3!$A$3:$A$99980,Produccion_UO!$H1560)*$J$1485</f>
        <v>0</v>
      </c>
      <c r="AR1560" s="21">
        <f>+SUMIFS(Resultados_Dic3!AM$3:AM$99980,Resultados_Dic3!$F$3:$F$99980,Produccion_UO!$K1560,Resultados_Dic3!$D$3:$D$99980,Produccion_UO!$K$1131,Resultados_Dic3!$E$3:$E$99980,Produccion_UO!$J1560,Resultados_Dic3!$A$3:$A$99980,Produccion_UO!$H1560)*$J$1485</f>
        <v>0</v>
      </c>
    </row>
    <row r="1561" spans="6:44" x14ac:dyDescent="0.25">
      <c r="H1561" s="17" t="str">
        <f t="shared" si="1748"/>
        <v>DIC5</v>
      </c>
      <c r="I1561" s="24"/>
      <c r="J1561" s="24" t="s">
        <v>151</v>
      </c>
      <c r="K1561" s="315" t="s">
        <v>274</v>
      </c>
      <c r="L1561" s="230" t="s">
        <v>830</v>
      </c>
      <c r="M1561" s="21">
        <f>+SUMIFS(Resultados_Dic3!H$3:H$99980,Resultados_Dic3!$F$3:$F$99980,Produccion_UO!$K1561,Resultados_Dic3!$D$3:$D$99980,Produccion_UO!$K$1485,Resultados_Dic3!$E$3:$E$99980,Produccion_UO!$J1561,Resultados_Dic3!$A$3:$A$99980,Produccion_UO!$H1561)*$J$1485</f>
        <v>363.35225542234201</v>
      </c>
      <c r="N1561" s="21">
        <f>+SUMIFS(Resultados_Dic3!I$3:I$99980,Resultados_Dic3!$F$3:$F$99980,Produccion_UO!$K1561,Resultados_Dic3!$D$3:$D$99980,Produccion_UO!$K$1485,Resultados_Dic3!$E$3:$E$99980,Produccion_UO!$J1561,Resultados_Dic3!$A$3:$A$99980,Produccion_UO!$H1561)*$J$1485</f>
        <v>343.93112551530101</v>
      </c>
      <c r="O1561" s="21">
        <f>+SUMIFS(Resultados_Dic3!J$3:J$99980,Resultados_Dic3!$F$3:$F$99980,Produccion_UO!$K1561,Resultados_Dic3!$D$3:$D$99980,Produccion_UO!$K$1485,Resultados_Dic3!$E$3:$E$99980,Produccion_UO!$J1561,Resultados_Dic3!$A$3:$A$99980,Produccion_UO!$H1561)*$J$1485</f>
        <v>327.21366838476098</v>
      </c>
      <c r="P1561" s="21">
        <f>+SUMIFS(Resultados_Dic3!K$3:K$99980,Resultados_Dic3!$F$3:$F$99980,Produccion_UO!$K1561,Resultados_Dic3!$D$3:$D$99980,Produccion_UO!$K$1485,Resultados_Dic3!$E$3:$E$99980,Produccion_UO!$J1561,Resultados_Dic3!$A$3:$A$99980,Produccion_UO!$H1561)*$J$1485</f>
        <v>310.49621125421999</v>
      </c>
      <c r="Q1561" s="21">
        <f>+SUMIFS(Resultados_Dic3!L$3:L$99980,Resultados_Dic3!$F$3:$F$99980,Produccion_UO!$K1561,Resultados_Dic3!$D$3:$D$99980,Produccion_UO!$K$1485,Resultados_Dic3!$E$3:$E$99980,Produccion_UO!$J1561,Resultados_Dic3!$A$3:$A$99980,Produccion_UO!$H1561)*$J$1485</f>
        <v>293.77875412368002</v>
      </c>
      <c r="R1561" s="21">
        <f>+SUMIFS(Resultados_Dic3!M$3:M$99980,Resultados_Dic3!$F$3:$F$99980,Produccion_UO!$K1561,Resultados_Dic3!$D$3:$D$99980,Produccion_UO!$K$1485,Resultados_Dic3!$E$3:$E$99980,Produccion_UO!$J1561,Resultados_Dic3!$A$3:$A$99980,Produccion_UO!$H1561)*$J$1485</f>
        <v>270.49555540076199</v>
      </c>
      <c r="S1561" s="21">
        <f>+SUMIFS(Resultados_Dic3!N$3:N$99980,Resultados_Dic3!$F$3:$F$99980,Produccion_UO!$K1561,Resultados_Dic3!$D$3:$D$99980,Produccion_UO!$K$1485,Resultados_Dic3!$E$3:$E$99980,Produccion_UO!$J1561,Resultados_Dic3!$A$3:$A$99980,Produccion_UO!$H1561)*$J$1485</f>
        <v>247.21235667784401</v>
      </c>
      <c r="T1561" s="21">
        <f>+SUMIFS(Resultados_Dic3!O$3:O$99980,Resultados_Dic3!$F$3:$F$99980,Produccion_UO!$K1561,Resultados_Dic3!$D$3:$D$99980,Produccion_UO!$K$1485,Resultados_Dic3!$E$3:$E$99980,Produccion_UO!$J1561,Resultados_Dic3!$A$3:$A$99980,Produccion_UO!$H1561)*$J$1485</f>
        <v>228.74899209600699</v>
      </c>
      <c r="U1561" s="21">
        <f>+SUMIFS(Resultados_Dic3!P$3:P$99980,Resultados_Dic3!$F$3:$F$99980,Produccion_UO!$K1561,Resultados_Dic3!$D$3:$D$99980,Produccion_UO!$K$1485,Resultados_Dic3!$E$3:$E$99980,Produccion_UO!$J1561,Resultados_Dic3!$A$3:$A$99980,Produccion_UO!$H1561)*$J$1485</f>
        <v>210.28562751416999</v>
      </c>
      <c r="V1561" s="21">
        <f>+SUMIFS(Resultados_Dic3!Q$3:Q$99980,Resultados_Dic3!$F$3:$F$99980,Produccion_UO!$K1561,Resultados_Dic3!$D$3:$D$99980,Produccion_UO!$K$1485,Resultados_Dic3!$E$3:$E$99980,Produccion_UO!$J1561,Resultados_Dic3!$A$3:$A$99980,Produccion_UO!$H1561)*$J$1485</f>
        <v>191.82226293233199</v>
      </c>
      <c r="W1561" s="21">
        <f>+SUMIFS(Resultados_Dic3!R$3:R$99980,Resultados_Dic3!$F$3:$F$99980,Produccion_UO!$K1561,Resultados_Dic3!$D$3:$D$99980,Produccion_UO!$K$1485,Resultados_Dic3!$E$3:$E$99980,Produccion_UO!$J1561,Resultados_Dic3!$A$3:$A$99980,Produccion_UO!$H1561)*$J$1485</f>
        <v>122.770533663965</v>
      </c>
      <c r="X1561" s="21">
        <f>+SUMIFS(Resultados_Dic3!S$3:S$99980,Resultados_Dic3!$F$3:$F$99980,Produccion_UO!$K1561,Resultados_Dic3!$D$3:$D$99980,Produccion_UO!$K$1485,Resultados_Dic3!$E$3:$E$99980,Produccion_UO!$J1561,Resultados_Dic3!$A$3:$A$99980,Produccion_UO!$H1561)*$J$1485</f>
        <v>122.770533663965</v>
      </c>
      <c r="Y1561" s="21">
        <f>+SUMIFS(Resultados_Dic3!T$3:T$99980,Resultados_Dic3!$F$3:$F$99980,Produccion_UO!$K1561,Resultados_Dic3!$D$3:$D$99980,Produccion_UO!$K$1485,Resultados_Dic3!$E$3:$E$99980,Produccion_UO!$J1561,Resultados_Dic3!$A$3:$A$99980,Produccion_UO!$H1561)*$J$1485</f>
        <v>122.770533663965</v>
      </c>
      <c r="Z1561" s="21">
        <f>+SUMIFS(Resultados_Dic3!U$3:U$99980,Resultados_Dic3!$F$3:$F$99980,Produccion_UO!$K1561,Resultados_Dic3!$D$3:$D$99980,Produccion_UO!$K$1485,Resultados_Dic3!$E$3:$E$99980,Produccion_UO!$J1561,Resultados_Dic3!$A$3:$A$99980,Produccion_UO!$H1561)*$J$1485</f>
        <v>86.935715870959498</v>
      </c>
      <c r="AA1561" s="21">
        <f>+SUMIFS(Resultados_Dic3!V$3:V$99980,Resultados_Dic3!$F$3:$F$99980,Produccion_UO!$K1561,Resultados_Dic3!$D$3:$D$99980,Produccion_UO!$K$1485,Resultados_Dic3!$E$3:$E$99980,Produccion_UO!$J1561,Resultados_Dic3!$A$3:$A$99980,Produccion_UO!$H1561)*$J$1485</f>
        <v>0</v>
      </c>
      <c r="AB1561" s="21">
        <f>+SUMIFS(Resultados_Dic3!W$3:W$99980,Resultados_Dic3!$F$3:$F$99980,Produccion_UO!$K1561,Resultados_Dic3!$D$3:$D$99980,Produccion_UO!$K$1485,Resultados_Dic3!$E$3:$E$99980,Produccion_UO!$J1561,Resultados_Dic3!$A$3:$A$99980,Produccion_UO!$H1561)*$J$1485</f>
        <v>0</v>
      </c>
      <c r="AC1561" s="21">
        <f>+SUMIFS(Resultados_Dic3!X$3:X$99980,Resultados_Dic3!$F$3:$F$99980,Produccion_UO!$K1561,Resultados_Dic3!$D$3:$D$99980,Produccion_UO!$K$1485,Resultados_Dic3!$E$3:$E$99980,Produccion_UO!$J1561,Resultados_Dic3!$A$3:$A$99980,Produccion_UO!$H1561)*$J$1485</f>
        <v>0</v>
      </c>
      <c r="AD1561" s="21">
        <f>+SUMIFS(Resultados_Dic3!Y$3:Y$99980,Resultados_Dic3!$F$3:$F$99980,Produccion_UO!$K1561,Resultados_Dic3!$D$3:$D$99980,Produccion_UO!$K$1485,Resultados_Dic3!$E$3:$E$99980,Produccion_UO!$J1561,Resultados_Dic3!$A$3:$A$99980,Produccion_UO!$H1561)*$J$1485</f>
        <v>0</v>
      </c>
      <c r="AE1561" s="21">
        <f>+SUMIFS(Resultados_Dic3!Z$3:Z$99980,Resultados_Dic3!$F$3:$F$99980,Produccion_UO!$K1561,Resultados_Dic3!$D$3:$D$99980,Produccion_UO!$K$1485,Resultados_Dic3!$E$3:$E$99980,Produccion_UO!$J1561,Resultados_Dic3!$A$3:$A$99980,Produccion_UO!$H1561)*$J$1485</f>
        <v>0</v>
      </c>
      <c r="AF1561" s="21">
        <f>+SUMIFS(Resultados_Dic3!AA$3:AA$99980,Resultados_Dic3!$F$3:$F$99980,Produccion_UO!$K1561,Resultados_Dic3!$D$3:$D$99980,Produccion_UO!$K$1485,Resultados_Dic3!$E$3:$E$99980,Produccion_UO!$J1561,Resultados_Dic3!$A$3:$A$99980,Produccion_UO!$H1561)*$J$1485</f>
        <v>0</v>
      </c>
      <c r="AG1561" s="21">
        <f>+SUMIFS(Resultados_Dic3!AB$3:AB$99980,Resultados_Dic3!$F$3:$F$99980,Produccion_UO!$K1561,Resultados_Dic3!$D$3:$D$99980,Produccion_UO!$K$1485,Resultados_Dic3!$E$3:$E$99980,Produccion_UO!$J1561,Resultados_Dic3!$A$3:$A$99980,Produccion_UO!$H1561)*$J$1485</f>
        <v>0</v>
      </c>
      <c r="AH1561" s="21">
        <f>+SUMIFS(Resultados_Dic3!AC$3:AC$99980,Resultados_Dic3!$F$3:$F$99980,Produccion_UO!$K1561,Resultados_Dic3!$D$3:$D$99980,Produccion_UO!$K$1485,Resultados_Dic3!$E$3:$E$99980,Produccion_UO!$J1561,Resultados_Dic3!$A$3:$A$99980,Produccion_UO!$H1561)*$J$1485</f>
        <v>0</v>
      </c>
      <c r="AI1561" s="21">
        <f>+SUMIFS(Resultados_Dic3!AD$3:AD$99980,Resultados_Dic3!$F$3:$F$99980,Produccion_UO!$K1561,Resultados_Dic3!$D$3:$D$99980,Produccion_UO!$K$1485,Resultados_Dic3!$E$3:$E$99980,Produccion_UO!$J1561,Resultados_Dic3!$A$3:$A$99980,Produccion_UO!$H1561)*$J$1485</f>
        <v>0</v>
      </c>
      <c r="AJ1561" s="21">
        <f>+SUMIFS(Resultados_Dic3!AE$3:AE$99980,Resultados_Dic3!$F$3:$F$99980,Produccion_UO!$K1561,Resultados_Dic3!$D$3:$D$99980,Produccion_UO!$K$1485,Resultados_Dic3!$E$3:$E$99980,Produccion_UO!$J1561,Resultados_Dic3!$A$3:$A$99980,Produccion_UO!$H1561)*$J$1485</f>
        <v>0</v>
      </c>
      <c r="AK1561" s="21">
        <f>+SUMIFS(Resultados_Dic3!AF$3:AF$99980,Resultados_Dic3!$F$3:$F$99980,Produccion_UO!$K1561,Resultados_Dic3!$D$3:$D$99980,Produccion_UO!$K$1485,Resultados_Dic3!$E$3:$E$99980,Produccion_UO!$J1561,Resultados_Dic3!$A$3:$A$99980,Produccion_UO!$H1561)*$J$1485</f>
        <v>0</v>
      </c>
      <c r="AL1561" s="21">
        <f>+SUMIFS(Resultados_Dic3!AG$3:AG$99980,Resultados_Dic3!$F$3:$F$99980,Produccion_UO!$K1561,Resultados_Dic3!$D$3:$D$99980,Produccion_UO!$K$1485,Resultados_Dic3!$E$3:$E$99980,Produccion_UO!$J1561,Resultados_Dic3!$A$3:$A$99980,Produccion_UO!$H1561)*$J$1485</f>
        <v>0</v>
      </c>
      <c r="AM1561" s="21">
        <f>+SUMIFS(Resultados_Dic3!AH$3:AH$99980,Resultados_Dic3!$F$3:$F$99980,Produccion_UO!$K1561,Resultados_Dic3!$D$3:$D$99980,Produccion_UO!$K$1485,Resultados_Dic3!$E$3:$E$99980,Produccion_UO!$J1561,Resultados_Dic3!$A$3:$A$99980,Produccion_UO!$H1561)*$J$1485</f>
        <v>0</v>
      </c>
      <c r="AN1561" s="21">
        <f>+SUMIFS(Resultados_Dic3!AI$3:AI$99980,Resultados_Dic3!$F$3:$F$99980,Produccion_UO!$K1561,Resultados_Dic3!$D$3:$D$99980,Produccion_UO!$K$1485,Resultados_Dic3!$E$3:$E$99980,Produccion_UO!$J1561,Resultados_Dic3!$A$3:$A$99980,Produccion_UO!$H1561)*$J$1485</f>
        <v>0</v>
      </c>
      <c r="AO1561" s="21">
        <f>+SUMIFS(Resultados_Dic3!AJ$3:AJ$99980,Resultados_Dic3!$F$3:$F$99980,Produccion_UO!$K1561,Resultados_Dic3!$D$3:$D$99980,Produccion_UO!$K$1485,Resultados_Dic3!$E$3:$E$99980,Produccion_UO!$J1561,Resultados_Dic3!$A$3:$A$99980,Produccion_UO!$H1561)*$J$1485</f>
        <v>0</v>
      </c>
      <c r="AP1561" s="21">
        <f>+SUMIFS(Resultados_Dic3!AK$3:AK$99980,Resultados_Dic3!$F$3:$F$99980,Produccion_UO!$K1561,Resultados_Dic3!$D$3:$D$99980,Produccion_UO!$K$1485,Resultados_Dic3!$E$3:$E$99980,Produccion_UO!$J1561,Resultados_Dic3!$A$3:$A$99980,Produccion_UO!$H1561)*$J$1485</f>
        <v>0</v>
      </c>
      <c r="AQ1561" s="21">
        <f>+SUMIFS(Resultados_Dic3!AL$3:AL$99980,Resultados_Dic3!$F$3:$F$99980,Produccion_UO!$K1561,Resultados_Dic3!$D$3:$D$99980,Produccion_UO!$K$1485,Resultados_Dic3!$E$3:$E$99980,Produccion_UO!$J1561,Resultados_Dic3!$A$3:$A$99980,Produccion_UO!$H1561)*$J$1485</f>
        <v>0</v>
      </c>
      <c r="AR1561" s="21">
        <f>+SUMIFS(Resultados_Dic3!AM$3:AM$99980,Resultados_Dic3!$F$3:$F$99980,Produccion_UO!$K1561,Resultados_Dic3!$D$3:$D$99980,Produccion_UO!$K$1485,Resultados_Dic3!$E$3:$E$99980,Produccion_UO!$J1561,Resultados_Dic3!$A$3:$A$99980,Produccion_UO!$H1561)*$J$1485</f>
        <v>0</v>
      </c>
    </row>
    <row r="1562" spans="6:44" x14ac:dyDescent="0.25">
      <c r="H1562" s="17" t="str">
        <f t="shared" si="1748"/>
        <v>DIC5</v>
      </c>
      <c r="I1562" s="24"/>
      <c r="J1562" s="24" t="s">
        <v>151</v>
      </c>
      <c r="K1562" s="315"/>
      <c r="L1562" s="230" t="s">
        <v>835</v>
      </c>
      <c r="M1562" s="21">
        <f>+SUM(M1563:M1565)</f>
        <v>338.51440085262902</v>
      </c>
      <c r="N1562" s="21">
        <f t="shared" ref="N1562" si="1749">+SUM(N1563:N1565)</f>
        <v>338.51440085262902</v>
      </c>
      <c r="O1562" s="21">
        <f t="shared" ref="O1562" si="1750">+SUM(O1563:O1565)</f>
        <v>338.51440085262902</v>
      </c>
      <c r="P1562" s="21">
        <f t="shared" ref="P1562" si="1751">+SUM(P1563:P1565)</f>
        <v>338.51440085262902</v>
      </c>
      <c r="Q1562" s="21">
        <f t="shared" ref="Q1562" si="1752">+SUM(Q1563:Q1565)</f>
        <v>338.51440085262902</v>
      </c>
      <c r="R1562" s="21">
        <f t="shared" ref="R1562" si="1753">+SUM(R1563:R1565)</f>
        <v>338.51440085262902</v>
      </c>
      <c r="S1562" s="21">
        <f t="shared" ref="S1562" si="1754">+SUM(S1563:S1565)</f>
        <v>338.51440085262902</v>
      </c>
      <c r="T1562" s="21">
        <f t="shared" ref="T1562" si="1755">+SUM(T1563:T1565)</f>
        <v>338.51440085262902</v>
      </c>
      <c r="U1562" s="21">
        <f t="shared" ref="U1562" si="1756">+SUM(U1563:U1565)</f>
        <v>338.51440085262902</v>
      </c>
      <c r="V1562" s="21">
        <f t="shared" ref="V1562" si="1757">+SUM(V1563:V1565)</f>
        <v>338.51440085262902</v>
      </c>
      <c r="W1562" s="21">
        <f t="shared" ref="W1562" si="1758">+SUM(W1563:W1565)</f>
        <v>338.51440085262902</v>
      </c>
      <c r="X1562" s="21">
        <f t="shared" ref="X1562" si="1759">+SUM(X1563:X1565)</f>
        <v>338.51440085262902</v>
      </c>
      <c r="Y1562" s="21">
        <f t="shared" ref="Y1562" si="1760">+SUM(Y1563:Y1565)</f>
        <v>338.51440085262902</v>
      </c>
      <c r="Z1562" s="21">
        <f t="shared" ref="Z1562" si="1761">+SUM(Z1563:Z1565)</f>
        <v>338.51440085262902</v>
      </c>
      <c r="AA1562" s="21">
        <f t="shared" ref="AA1562" si="1762">+SUM(AA1563:AA1565)</f>
        <v>0</v>
      </c>
      <c r="AB1562" s="21">
        <f t="shared" ref="AB1562" si="1763">+SUM(AB1563:AB1565)</f>
        <v>0</v>
      </c>
      <c r="AC1562" s="21">
        <f t="shared" ref="AC1562" si="1764">+SUM(AC1563:AC1565)</f>
        <v>0</v>
      </c>
      <c r="AD1562" s="21">
        <f t="shared" ref="AD1562" si="1765">+SUM(AD1563:AD1565)</f>
        <v>0</v>
      </c>
      <c r="AE1562" s="21">
        <f t="shared" ref="AE1562" si="1766">+SUM(AE1563:AE1565)</f>
        <v>0</v>
      </c>
      <c r="AF1562" s="21">
        <f t="shared" ref="AF1562" si="1767">+SUM(AF1563:AF1565)</f>
        <v>0</v>
      </c>
      <c r="AG1562" s="21">
        <f t="shared" ref="AG1562" si="1768">+SUM(AG1563:AG1565)</f>
        <v>0</v>
      </c>
      <c r="AH1562" s="21">
        <f t="shared" ref="AH1562" si="1769">+SUM(AH1563:AH1565)</f>
        <v>0</v>
      </c>
      <c r="AI1562" s="21">
        <f t="shared" ref="AI1562" si="1770">+SUM(AI1563:AI1565)</f>
        <v>0</v>
      </c>
      <c r="AJ1562" s="21">
        <f t="shared" ref="AJ1562" si="1771">+SUM(AJ1563:AJ1565)</f>
        <v>0</v>
      </c>
      <c r="AK1562" s="21">
        <f t="shared" ref="AK1562" si="1772">+SUM(AK1563:AK1565)</f>
        <v>0</v>
      </c>
      <c r="AL1562" s="21">
        <f t="shared" ref="AL1562" si="1773">+SUM(AL1563:AL1565)</f>
        <v>0</v>
      </c>
      <c r="AM1562" s="21">
        <f t="shared" ref="AM1562" si="1774">+SUM(AM1563:AM1565)</f>
        <v>0</v>
      </c>
      <c r="AN1562" s="21">
        <f t="shared" ref="AN1562" si="1775">+SUM(AN1563:AN1565)</f>
        <v>0</v>
      </c>
      <c r="AO1562" s="21">
        <f t="shared" ref="AO1562" si="1776">+SUM(AO1563:AO1565)</f>
        <v>0</v>
      </c>
      <c r="AP1562" s="21">
        <f t="shared" ref="AP1562" si="1777">+SUM(AP1563:AP1565)</f>
        <v>0</v>
      </c>
      <c r="AQ1562" s="21">
        <f t="shared" ref="AQ1562" si="1778">+SUM(AQ1563:AQ1565)</f>
        <v>0</v>
      </c>
      <c r="AR1562" s="21">
        <f t="shared" ref="AR1562" si="1779">+SUM(AR1563:AR1565)</f>
        <v>0</v>
      </c>
    </row>
    <row r="1563" spans="6:44" x14ac:dyDescent="0.25">
      <c r="H1563" s="17" t="str">
        <f t="shared" si="1748"/>
        <v>DIC5</v>
      </c>
      <c r="I1563" s="24"/>
      <c r="J1563" s="24" t="s">
        <v>151</v>
      </c>
      <c r="K1563" s="315" t="s">
        <v>211</v>
      </c>
      <c r="L1563" s="316" t="s">
        <v>750</v>
      </c>
      <c r="M1563" s="21">
        <f>+SUMIFS(Resultados_Dic3!H$3:H$99980,Resultados_Dic3!$F$3:$F$99980,Produccion_UO!$K1563,Resultados_Dic3!$D$3:$D$99980,Produccion_UO!$K$1485,Resultados_Dic3!$E$3:$E$99980,Produccion_UO!$J1563,Resultados_Dic3!$A$3:$A$99980,Produccion_UO!$H1563)*$J$1485</f>
        <v>0</v>
      </c>
      <c r="N1563" s="21">
        <f>+SUMIFS(Resultados_Dic3!I$3:I$99980,Resultados_Dic3!$F$3:$F$99980,Produccion_UO!$K1563,Resultados_Dic3!$D$3:$D$99980,Produccion_UO!$K$1485,Resultados_Dic3!$E$3:$E$99980,Produccion_UO!$J1563,Resultados_Dic3!$A$3:$A$99980,Produccion_UO!$H1563)*$J$1485</f>
        <v>0</v>
      </c>
      <c r="O1563" s="21">
        <f>+SUMIFS(Resultados_Dic3!J$3:J$99980,Resultados_Dic3!$F$3:$F$99980,Produccion_UO!$K1563,Resultados_Dic3!$D$3:$D$99980,Produccion_UO!$K$1485,Resultados_Dic3!$E$3:$E$99980,Produccion_UO!$J1563,Resultados_Dic3!$A$3:$A$99980,Produccion_UO!$H1563)*$J$1485</f>
        <v>0</v>
      </c>
      <c r="P1563" s="21">
        <f>+SUMIFS(Resultados_Dic3!K$3:K$99980,Resultados_Dic3!$F$3:$F$99980,Produccion_UO!$K1563,Resultados_Dic3!$D$3:$D$99980,Produccion_UO!$K$1485,Resultados_Dic3!$E$3:$E$99980,Produccion_UO!$J1563,Resultados_Dic3!$A$3:$A$99980,Produccion_UO!$H1563)*$J$1485</f>
        <v>0</v>
      </c>
      <c r="Q1563" s="21">
        <f>+SUMIFS(Resultados_Dic3!L$3:L$99980,Resultados_Dic3!$F$3:$F$99980,Produccion_UO!$K1563,Resultados_Dic3!$D$3:$D$99980,Produccion_UO!$K$1485,Resultados_Dic3!$E$3:$E$99980,Produccion_UO!$J1563,Resultados_Dic3!$A$3:$A$99980,Produccion_UO!$H1563)*$J$1485</f>
        <v>0</v>
      </c>
      <c r="R1563" s="21">
        <f>+SUMIFS(Resultados_Dic3!M$3:M$99980,Resultados_Dic3!$F$3:$F$99980,Produccion_UO!$K1563,Resultados_Dic3!$D$3:$D$99980,Produccion_UO!$K$1485,Resultados_Dic3!$E$3:$E$99980,Produccion_UO!$J1563,Resultados_Dic3!$A$3:$A$99980,Produccion_UO!$H1563)*$J$1485</f>
        <v>0</v>
      </c>
      <c r="S1563" s="21">
        <f>+SUMIFS(Resultados_Dic3!N$3:N$99980,Resultados_Dic3!$F$3:$F$99980,Produccion_UO!$K1563,Resultados_Dic3!$D$3:$D$99980,Produccion_UO!$K$1485,Resultados_Dic3!$E$3:$E$99980,Produccion_UO!$J1563,Resultados_Dic3!$A$3:$A$99980,Produccion_UO!$H1563)*$J$1485</f>
        <v>0</v>
      </c>
      <c r="T1563" s="21">
        <f>+SUMIFS(Resultados_Dic3!O$3:O$99980,Resultados_Dic3!$F$3:$F$99980,Produccion_UO!$K1563,Resultados_Dic3!$D$3:$D$99980,Produccion_UO!$K$1485,Resultados_Dic3!$E$3:$E$99980,Produccion_UO!$J1563,Resultados_Dic3!$A$3:$A$99980,Produccion_UO!$H1563)*$J$1485</f>
        <v>0</v>
      </c>
      <c r="U1563" s="21">
        <f>+SUMIFS(Resultados_Dic3!P$3:P$99980,Resultados_Dic3!$F$3:$F$99980,Produccion_UO!$K1563,Resultados_Dic3!$D$3:$D$99980,Produccion_UO!$K$1485,Resultados_Dic3!$E$3:$E$99980,Produccion_UO!$J1563,Resultados_Dic3!$A$3:$A$99980,Produccion_UO!$H1563)*$J$1485</f>
        <v>0</v>
      </c>
      <c r="V1563" s="21">
        <f>+SUMIFS(Resultados_Dic3!Q$3:Q$99980,Resultados_Dic3!$F$3:$F$99980,Produccion_UO!$K1563,Resultados_Dic3!$D$3:$D$99980,Produccion_UO!$K$1485,Resultados_Dic3!$E$3:$E$99980,Produccion_UO!$J1563,Resultados_Dic3!$A$3:$A$99980,Produccion_UO!$H1563)*$J$1485</f>
        <v>0</v>
      </c>
      <c r="W1563" s="21">
        <f>+SUMIFS(Resultados_Dic3!R$3:R$99980,Resultados_Dic3!$F$3:$F$99980,Produccion_UO!$K1563,Resultados_Dic3!$D$3:$D$99980,Produccion_UO!$K$1485,Resultados_Dic3!$E$3:$E$99980,Produccion_UO!$J1563,Resultados_Dic3!$A$3:$A$99980,Produccion_UO!$H1563)*$J$1485</f>
        <v>0</v>
      </c>
      <c r="X1563" s="21">
        <f>+SUMIFS(Resultados_Dic3!S$3:S$99980,Resultados_Dic3!$F$3:$F$99980,Produccion_UO!$K1563,Resultados_Dic3!$D$3:$D$99980,Produccion_UO!$K$1485,Resultados_Dic3!$E$3:$E$99980,Produccion_UO!$J1563,Resultados_Dic3!$A$3:$A$99980,Produccion_UO!$H1563)*$J$1485</f>
        <v>0</v>
      </c>
      <c r="Y1563" s="21">
        <f>+SUMIFS(Resultados_Dic3!T$3:T$99980,Resultados_Dic3!$F$3:$F$99980,Produccion_UO!$K1563,Resultados_Dic3!$D$3:$D$99980,Produccion_UO!$K$1485,Resultados_Dic3!$E$3:$E$99980,Produccion_UO!$J1563,Resultados_Dic3!$A$3:$A$99980,Produccion_UO!$H1563)*$J$1485</f>
        <v>0</v>
      </c>
      <c r="Z1563" s="21">
        <f>+SUMIFS(Resultados_Dic3!U$3:U$99980,Resultados_Dic3!$F$3:$F$99980,Produccion_UO!$K1563,Resultados_Dic3!$D$3:$D$99980,Produccion_UO!$K$1485,Resultados_Dic3!$E$3:$E$99980,Produccion_UO!$J1563,Resultados_Dic3!$A$3:$A$99980,Produccion_UO!$H1563)*$J$1485</f>
        <v>0</v>
      </c>
      <c r="AA1563" s="21">
        <f>+SUMIFS(Resultados_Dic3!V$3:V$99980,Resultados_Dic3!$F$3:$F$99980,Produccion_UO!$K1563,Resultados_Dic3!$D$3:$D$99980,Produccion_UO!$K$1485,Resultados_Dic3!$E$3:$E$99980,Produccion_UO!$J1563,Resultados_Dic3!$A$3:$A$99980,Produccion_UO!$H1563)*$J$1485</f>
        <v>0</v>
      </c>
      <c r="AB1563" s="21">
        <f>+SUMIFS(Resultados_Dic3!W$3:W$99980,Resultados_Dic3!$F$3:$F$99980,Produccion_UO!$K1563,Resultados_Dic3!$D$3:$D$99980,Produccion_UO!$K$1485,Resultados_Dic3!$E$3:$E$99980,Produccion_UO!$J1563,Resultados_Dic3!$A$3:$A$99980,Produccion_UO!$H1563)*$J$1485</f>
        <v>0</v>
      </c>
      <c r="AC1563" s="21">
        <f>+SUMIFS(Resultados_Dic3!X$3:X$99980,Resultados_Dic3!$F$3:$F$99980,Produccion_UO!$K1563,Resultados_Dic3!$D$3:$D$99980,Produccion_UO!$K$1485,Resultados_Dic3!$E$3:$E$99980,Produccion_UO!$J1563,Resultados_Dic3!$A$3:$A$99980,Produccion_UO!$H1563)*$J$1485</f>
        <v>0</v>
      </c>
      <c r="AD1563" s="21">
        <f>+SUMIFS(Resultados_Dic3!Y$3:Y$99980,Resultados_Dic3!$F$3:$F$99980,Produccion_UO!$K1563,Resultados_Dic3!$D$3:$D$99980,Produccion_UO!$K$1485,Resultados_Dic3!$E$3:$E$99980,Produccion_UO!$J1563,Resultados_Dic3!$A$3:$A$99980,Produccion_UO!$H1563)*$J$1485</f>
        <v>0</v>
      </c>
      <c r="AE1563" s="21">
        <f>+SUMIFS(Resultados_Dic3!Z$3:Z$99980,Resultados_Dic3!$F$3:$F$99980,Produccion_UO!$K1563,Resultados_Dic3!$D$3:$D$99980,Produccion_UO!$K$1485,Resultados_Dic3!$E$3:$E$99980,Produccion_UO!$J1563,Resultados_Dic3!$A$3:$A$99980,Produccion_UO!$H1563)*$J$1485</f>
        <v>0</v>
      </c>
      <c r="AF1563" s="21">
        <f>+SUMIFS(Resultados_Dic3!AA$3:AA$99980,Resultados_Dic3!$F$3:$F$99980,Produccion_UO!$K1563,Resultados_Dic3!$D$3:$D$99980,Produccion_UO!$K$1485,Resultados_Dic3!$E$3:$E$99980,Produccion_UO!$J1563,Resultados_Dic3!$A$3:$A$99980,Produccion_UO!$H1563)*$J$1485</f>
        <v>0</v>
      </c>
      <c r="AG1563" s="21">
        <f>+SUMIFS(Resultados_Dic3!AB$3:AB$99980,Resultados_Dic3!$F$3:$F$99980,Produccion_UO!$K1563,Resultados_Dic3!$D$3:$D$99980,Produccion_UO!$K$1485,Resultados_Dic3!$E$3:$E$99980,Produccion_UO!$J1563,Resultados_Dic3!$A$3:$A$99980,Produccion_UO!$H1563)*$J$1485</f>
        <v>0</v>
      </c>
      <c r="AH1563" s="21">
        <f>+SUMIFS(Resultados_Dic3!AC$3:AC$99980,Resultados_Dic3!$F$3:$F$99980,Produccion_UO!$K1563,Resultados_Dic3!$D$3:$D$99980,Produccion_UO!$K$1485,Resultados_Dic3!$E$3:$E$99980,Produccion_UO!$J1563,Resultados_Dic3!$A$3:$A$99980,Produccion_UO!$H1563)*$J$1485</f>
        <v>0</v>
      </c>
      <c r="AI1563" s="21">
        <f>+SUMIFS(Resultados_Dic3!AD$3:AD$99980,Resultados_Dic3!$F$3:$F$99980,Produccion_UO!$K1563,Resultados_Dic3!$D$3:$D$99980,Produccion_UO!$K$1485,Resultados_Dic3!$E$3:$E$99980,Produccion_UO!$J1563,Resultados_Dic3!$A$3:$A$99980,Produccion_UO!$H1563)*$J$1485</f>
        <v>0</v>
      </c>
      <c r="AJ1563" s="21">
        <f>+SUMIFS(Resultados_Dic3!AE$3:AE$99980,Resultados_Dic3!$F$3:$F$99980,Produccion_UO!$K1563,Resultados_Dic3!$D$3:$D$99980,Produccion_UO!$K$1485,Resultados_Dic3!$E$3:$E$99980,Produccion_UO!$J1563,Resultados_Dic3!$A$3:$A$99980,Produccion_UO!$H1563)*$J$1485</f>
        <v>0</v>
      </c>
      <c r="AK1563" s="21">
        <f>+SUMIFS(Resultados_Dic3!AF$3:AF$99980,Resultados_Dic3!$F$3:$F$99980,Produccion_UO!$K1563,Resultados_Dic3!$D$3:$D$99980,Produccion_UO!$K$1485,Resultados_Dic3!$E$3:$E$99980,Produccion_UO!$J1563,Resultados_Dic3!$A$3:$A$99980,Produccion_UO!$H1563)*$J$1485</f>
        <v>0</v>
      </c>
      <c r="AL1563" s="21">
        <f>+SUMIFS(Resultados_Dic3!AG$3:AG$99980,Resultados_Dic3!$F$3:$F$99980,Produccion_UO!$K1563,Resultados_Dic3!$D$3:$D$99980,Produccion_UO!$K$1485,Resultados_Dic3!$E$3:$E$99980,Produccion_UO!$J1563,Resultados_Dic3!$A$3:$A$99980,Produccion_UO!$H1563)*$J$1485</f>
        <v>0</v>
      </c>
      <c r="AM1563" s="21">
        <f>+SUMIFS(Resultados_Dic3!AH$3:AH$99980,Resultados_Dic3!$F$3:$F$99980,Produccion_UO!$K1563,Resultados_Dic3!$D$3:$D$99980,Produccion_UO!$K$1485,Resultados_Dic3!$E$3:$E$99980,Produccion_UO!$J1563,Resultados_Dic3!$A$3:$A$99980,Produccion_UO!$H1563)*$J$1485</f>
        <v>0</v>
      </c>
      <c r="AN1563" s="21">
        <f>+SUMIFS(Resultados_Dic3!AI$3:AI$99980,Resultados_Dic3!$F$3:$F$99980,Produccion_UO!$K1563,Resultados_Dic3!$D$3:$D$99980,Produccion_UO!$K$1485,Resultados_Dic3!$E$3:$E$99980,Produccion_UO!$J1563,Resultados_Dic3!$A$3:$A$99980,Produccion_UO!$H1563)*$J$1485</f>
        <v>0</v>
      </c>
      <c r="AO1563" s="21">
        <f>+SUMIFS(Resultados_Dic3!AJ$3:AJ$99980,Resultados_Dic3!$F$3:$F$99980,Produccion_UO!$K1563,Resultados_Dic3!$D$3:$D$99980,Produccion_UO!$K$1485,Resultados_Dic3!$E$3:$E$99980,Produccion_UO!$J1563,Resultados_Dic3!$A$3:$A$99980,Produccion_UO!$H1563)*$J$1485</f>
        <v>0</v>
      </c>
      <c r="AP1563" s="21">
        <f>+SUMIFS(Resultados_Dic3!AK$3:AK$99980,Resultados_Dic3!$F$3:$F$99980,Produccion_UO!$K1563,Resultados_Dic3!$D$3:$D$99980,Produccion_UO!$K$1485,Resultados_Dic3!$E$3:$E$99980,Produccion_UO!$J1563,Resultados_Dic3!$A$3:$A$99980,Produccion_UO!$H1563)*$J$1485</f>
        <v>0</v>
      </c>
      <c r="AQ1563" s="21">
        <f>+SUMIFS(Resultados_Dic3!AL$3:AL$99980,Resultados_Dic3!$F$3:$F$99980,Produccion_UO!$K1563,Resultados_Dic3!$D$3:$D$99980,Produccion_UO!$K$1485,Resultados_Dic3!$E$3:$E$99980,Produccion_UO!$J1563,Resultados_Dic3!$A$3:$A$99980,Produccion_UO!$H1563)*$J$1485</f>
        <v>0</v>
      </c>
      <c r="AR1563" s="21">
        <f>+SUMIFS(Resultados_Dic3!AM$3:AM$99980,Resultados_Dic3!$F$3:$F$99980,Produccion_UO!$K1563,Resultados_Dic3!$D$3:$D$99980,Produccion_UO!$K$1485,Resultados_Dic3!$E$3:$E$99980,Produccion_UO!$J1563,Resultados_Dic3!$A$3:$A$99980,Produccion_UO!$H1563)*$J$1485</f>
        <v>0</v>
      </c>
    </row>
    <row r="1564" spans="6:44" x14ac:dyDescent="0.25">
      <c r="H1564" s="17" t="str">
        <f t="shared" si="1748"/>
        <v>DIC5</v>
      </c>
      <c r="I1564" s="24"/>
      <c r="J1564" s="24" t="s">
        <v>151</v>
      </c>
      <c r="K1564" s="315" t="s">
        <v>469</v>
      </c>
      <c r="L1564" s="316" t="s">
        <v>746</v>
      </c>
      <c r="M1564" s="21">
        <f>+SUMIFS(Resultados_Dic3!H$3:H$99980,Resultados_Dic3!$F$3:$F$99980,Produccion_UO!$K1564,Resultados_Dic3!$D$3:$D$99980,Produccion_UO!$K$1485,Resultados_Dic3!$E$3:$E$99980,Produccion_UO!$J1564,Resultados_Dic3!$A$3:$A$99980,Produccion_UO!$H1564)*$J$1485</f>
        <v>0</v>
      </c>
      <c r="N1564" s="21">
        <f>+SUMIFS(Resultados_Dic3!I$3:I$99980,Resultados_Dic3!$F$3:$F$99980,Produccion_UO!$K1564,Resultados_Dic3!$D$3:$D$99980,Produccion_UO!$K$1485,Resultados_Dic3!$E$3:$E$99980,Produccion_UO!$J1564,Resultados_Dic3!$A$3:$A$99980,Produccion_UO!$H1564)*$J$1485</f>
        <v>0</v>
      </c>
      <c r="O1564" s="21">
        <f>+SUMIFS(Resultados_Dic3!J$3:J$99980,Resultados_Dic3!$F$3:$F$99980,Produccion_UO!$K1564,Resultados_Dic3!$D$3:$D$99980,Produccion_UO!$K$1485,Resultados_Dic3!$E$3:$E$99980,Produccion_UO!$J1564,Resultados_Dic3!$A$3:$A$99980,Produccion_UO!$H1564)*$J$1485</f>
        <v>0</v>
      </c>
      <c r="P1564" s="21">
        <f>+SUMIFS(Resultados_Dic3!K$3:K$99980,Resultados_Dic3!$F$3:$F$99980,Produccion_UO!$K1564,Resultados_Dic3!$D$3:$D$99980,Produccion_UO!$K$1485,Resultados_Dic3!$E$3:$E$99980,Produccion_UO!$J1564,Resultados_Dic3!$A$3:$A$99980,Produccion_UO!$H1564)*$J$1485</f>
        <v>0</v>
      </c>
      <c r="Q1564" s="21">
        <f>+SUMIFS(Resultados_Dic3!L$3:L$99980,Resultados_Dic3!$F$3:$F$99980,Produccion_UO!$K1564,Resultados_Dic3!$D$3:$D$99980,Produccion_UO!$K$1485,Resultados_Dic3!$E$3:$E$99980,Produccion_UO!$J1564,Resultados_Dic3!$A$3:$A$99980,Produccion_UO!$H1564)*$J$1485</f>
        <v>0</v>
      </c>
      <c r="R1564" s="21">
        <f>+SUMIFS(Resultados_Dic3!M$3:M$99980,Resultados_Dic3!$F$3:$F$99980,Produccion_UO!$K1564,Resultados_Dic3!$D$3:$D$99980,Produccion_UO!$K$1485,Resultados_Dic3!$E$3:$E$99980,Produccion_UO!$J1564,Resultados_Dic3!$A$3:$A$99980,Produccion_UO!$H1564)*$J$1485</f>
        <v>0</v>
      </c>
      <c r="S1564" s="21">
        <f>+SUMIFS(Resultados_Dic3!N$3:N$99980,Resultados_Dic3!$F$3:$F$99980,Produccion_UO!$K1564,Resultados_Dic3!$D$3:$D$99980,Produccion_UO!$K$1485,Resultados_Dic3!$E$3:$E$99980,Produccion_UO!$J1564,Resultados_Dic3!$A$3:$A$99980,Produccion_UO!$H1564)*$J$1485</f>
        <v>0</v>
      </c>
      <c r="T1564" s="21">
        <f>+SUMIFS(Resultados_Dic3!O$3:O$99980,Resultados_Dic3!$F$3:$F$99980,Produccion_UO!$K1564,Resultados_Dic3!$D$3:$D$99980,Produccion_UO!$K$1485,Resultados_Dic3!$E$3:$E$99980,Produccion_UO!$J1564,Resultados_Dic3!$A$3:$A$99980,Produccion_UO!$H1564)*$J$1485</f>
        <v>0</v>
      </c>
      <c r="U1564" s="21">
        <f>+SUMIFS(Resultados_Dic3!P$3:P$99980,Resultados_Dic3!$F$3:$F$99980,Produccion_UO!$K1564,Resultados_Dic3!$D$3:$D$99980,Produccion_UO!$K$1485,Resultados_Dic3!$E$3:$E$99980,Produccion_UO!$J1564,Resultados_Dic3!$A$3:$A$99980,Produccion_UO!$H1564)*$J$1485</f>
        <v>0</v>
      </c>
      <c r="V1564" s="21">
        <f>+SUMIFS(Resultados_Dic3!Q$3:Q$99980,Resultados_Dic3!$F$3:$F$99980,Produccion_UO!$K1564,Resultados_Dic3!$D$3:$D$99980,Produccion_UO!$K$1485,Resultados_Dic3!$E$3:$E$99980,Produccion_UO!$J1564,Resultados_Dic3!$A$3:$A$99980,Produccion_UO!$H1564)*$J$1485</f>
        <v>0</v>
      </c>
      <c r="W1564" s="21">
        <f>+SUMIFS(Resultados_Dic3!R$3:R$99980,Resultados_Dic3!$F$3:$F$99980,Produccion_UO!$K1564,Resultados_Dic3!$D$3:$D$99980,Produccion_UO!$K$1485,Resultados_Dic3!$E$3:$E$99980,Produccion_UO!$J1564,Resultados_Dic3!$A$3:$A$99980,Produccion_UO!$H1564)*$J$1485</f>
        <v>0</v>
      </c>
      <c r="X1564" s="21">
        <f>+SUMIFS(Resultados_Dic3!S$3:S$99980,Resultados_Dic3!$F$3:$F$99980,Produccion_UO!$K1564,Resultados_Dic3!$D$3:$D$99980,Produccion_UO!$K$1485,Resultados_Dic3!$E$3:$E$99980,Produccion_UO!$J1564,Resultados_Dic3!$A$3:$A$99980,Produccion_UO!$H1564)*$J$1485</f>
        <v>0</v>
      </c>
      <c r="Y1564" s="21">
        <f>+SUMIFS(Resultados_Dic3!T$3:T$99980,Resultados_Dic3!$F$3:$F$99980,Produccion_UO!$K1564,Resultados_Dic3!$D$3:$D$99980,Produccion_UO!$K$1485,Resultados_Dic3!$E$3:$E$99980,Produccion_UO!$J1564,Resultados_Dic3!$A$3:$A$99980,Produccion_UO!$H1564)*$J$1485</f>
        <v>0</v>
      </c>
      <c r="Z1564" s="21">
        <f>+SUMIFS(Resultados_Dic3!U$3:U$99980,Resultados_Dic3!$F$3:$F$99980,Produccion_UO!$K1564,Resultados_Dic3!$D$3:$D$99980,Produccion_UO!$K$1485,Resultados_Dic3!$E$3:$E$99980,Produccion_UO!$J1564,Resultados_Dic3!$A$3:$A$99980,Produccion_UO!$H1564)*$J$1485</f>
        <v>0</v>
      </c>
      <c r="AA1564" s="21">
        <f>+SUMIFS(Resultados_Dic3!V$3:V$99980,Resultados_Dic3!$F$3:$F$99980,Produccion_UO!$K1564,Resultados_Dic3!$D$3:$D$99980,Produccion_UO!$K$1485,Resultados_Dic3!$E$3:$E$99980,Produccion_UO!$J1564,Resultados_Dic3!$A$3:$A$99980,Produccion_UO!$H1564)*$J$1485</f>
        <v>0</v>
      </c>
      <c r="AB1564" s="21">
        <f>+SUMIFS(Resultados_Dic3!W$3:W$99980,Resultados_Dic3!$F$3:$F$99980,Produccion_UO!$K1564,Resultados_Dic3!$D$3:$D$99980,Produccion_UO!$K$1485,Resultados_Dic3!$E$3:$E$99980,Produccion_UO!$J1564,Resultados_Dic3!$A$3:$A$99980,Produccion_UO!$H1564)*$J$1485</f>
        <v>0</v>
      </c>
      <c r="AC1564" s="21">
        <f>+SUMIFS(Resultados_Dic3!X$3:X$99980,Resultados_Dic3!$F$3:$F$99980,Produccion_UO!$K1564,Resultados_Dic3!$D$3:$D$99980,Produccion_UO!$K$1485,Resultados_Dic3!$E$3:$E$99980,Produccion_UO!$J1564,Resultados_Dic3!$A$3:$A$99980,Produccion_UO!$H1564)*$J$1485</f>
        <v>0</v>
      </c>
      <c r="AD1564" s="21">
        <f>+SUMIFS(Resultados_Dic3!Y$3:Y$99980,Resultados_Dic3!$F$3:$F$99980,Produccion_UO!$K1564,Resultados_Dic3!$D$3:$D$99980,Produccion_UO!$K$1485,Resultados_Dic3!$E$3:$E$99980,Produccion_UO!$J1564,Resultados_Dic3!$A$3:$A$99980,Produccion_UO!$H1564)*$J$1485</f>
        <v>0</v>
      </c>
      <c r="AE1564" s="21">
        <f>+SUMIFS(Resultados_Dic3!Z$3:Z$99980,Resultados_Dic3!$F$3:$F$99980,Produccion_UO!$K1564,Resultados_Dic3!$D$3:$D$99980,Produccion_UO!$K$1485,Resultados_Dic3!$E$3:$E$99980,Produccion_UO!$J1564,Resultados_Dic3!$A$3:$A$99980,Produccion_UO!$H1564)*$J$1485</f>
        <v>0</v>
      </c>
      <c r="AF1564" s="21">
        <f>+SUMIFS(Resultados_Dic3!AA$3:AA$99980,Resultados_Dic3!$F$3:$F$99980,Produccion_UO!$K1564,Resultados_Dic3!$D$3:$D$99980,Produccion_UO!$K$1485,Resultados_Dic3!$E$3:$E$99980,Produccion_UO!$J1564,Resultados_Dic3!$A$3:$A$99980,Produccion_UO!$H1564)*$J$1485</f>
        <v>0</v>
      </c>
      <c r="AG1564" s="21">
        <f>+SUMIFS(Resultados_Dic3!AB$3:AB$99980,Resultados_Dic3!$F$3:$F$99980,Produccion_UO!$K1564,Resultados_Dic3!$D$3:$D$99980,Produccion_UO!$K$1485,Resultados_Dic3!$E$3:$E$99980,Produccion_UO!$J1564,Resultados_Dic3!$A$3:$A$99980,Produccion_UO!$H1564)*$J$1485</f>
        <v>0</v>
      </c>
      <c r="AH1564" s="21">
        <f>+SUMIFS(Resultados_Dic3!AC$3:AC$99980,Resultados_Dic3!$F$3:$F$99980,Produccion_UO!$K1564,Resultados_Dic3!$D$3:$D$99980,Produccion_UO!$K$1485,Resultados_Dic3!$E$3:$E$99980,Produccion_UO!$J1564,Resultados_Dic3!$A$3:$A$99980,Produccion_UO!$H1564)*$J$1485</f>
        <v>0</v>
      </c>
      <c r="AI1564" s="21">
        <f>+SUMIFS(Resultados_Dic3!AD$3:AD$99980,Resultados_Dic3!$F$3:$F$99980,Produccion_UO!$K1564,Resultados_Dic3!$D$3:$D$99980,Produccion_UO!$K$1485,Resultados_Dic3!$E$3:$E$99980,Produccion_UO!$J1564,Resultados_Dic3!$A$3:$A$99980,Produccion_UO!$H1564)*$J$1485</f>
        <v>0</v>
      </c>
      <c r="AJ1564" s="21">
        <f>+SUMIFS(Resultados_Dic3!AE$3:AE$99980,Resultados_Dic3!$F$3:$F$99980,Produccion_UO!$K1564,Resultados_Dic3!$D$3:$D$99980,Produccion_UO!$K$1485,Resultados_Dic3!$E$3:$E$99980,Produccion_UO!$J1564,Resultados_Dic3!$A$3:$A$99980,Produccion_UO!$H1564)*$J$1485</f>
        <v>0</v>
      </c>
      <c r="AK1564" s="21">
        <f>+SUMIFS(Resultados_Dic3!AF$3:AF$99980,Resultados_Dic3!$F$3:$F$99980,Produccion_UO!$K1564,Resultados_Dic3!$D$3:$D$99980,Produccion_UO!$K$1485,Resultados_Dic3!$E$3:$E$99980,Produccion_UO!$J1564,Resultados_Dic3!$A$3:$A$99980,Produccion_UO!$H1564)*$J$1485</f>
        <v>0</v>
      </c>
      <c r="AL1564" s="21">
        <f>+SUMIFS(Resultados_Dic3!AG$3:AG$99980,Resultados_Dic3!$F$3:$F$99980,Produccion_UO!$K1564,Resultados_Dic3!$D$3:$D$99980,Produccion_UO!$K$1485,Resultados_Dic3!$E$3:$E$99980,Produccion_UO!$J1564,Resultados_Dic3!$A$3:$A$99980,Produccion_UO!$H1564)*$J$1485</f>
        <v>0</v>
      </c>
      <c r="AM1564" s="21">
        <f>+SUMIFS(Resultados_Dic3!AH$3:AH$99980,Resultados_Dic3!$F$3:$F$99980,Produccion_UO!$K1564,Resultados_Dic3!$D$3:$D$99980,Produccion_UO!$K$1485,Resultados_Dic3!$E$3:$E$99980,Produccion_UO!$J1564,Resultados_Dic3!$A$3:$A$99980,Produccion_UO!$H1564)*$J$1485</f>
        <v>0</v>
      </c>
      <c r="AN1564" s="21">
        <f>+SUMIFS(Resultados_Dic3!AI$3:AI$99980,Resultados_Dic3!$F$3:$F$99980,Produccion_UO!$K1564,Resultados_Dic3!$D$3:$D$99980,Produccion_UO!$K$1485,Resultados_Dic3!$E$3:$E$99980,Produccion_UO!$J1564,Resultados_Dic3!$A$3:$A$99980,Produccion_UO!$H1564)*$J$1485</f>
        <v>0</v>
      </c>
      <c r="AO1564" s="21">
        <f>+SUMIFS(Resultados_Dic3!AJ$3:AJ$99980,Resultados_Dic3!$F$3:$F$99980,Produccion_UO!$K1564,Resultados_Dic3!$D$3:$D$99980,Produccion_UO!$K$1485,Resultados_Dic3!$E$3:$E$99980,Produccion_UO!$J1564,Resultados_Dic3!$A$3:$A$99980,Produccion_UO!$H1564)*$J$1485</f>
        <v>0</v>
      </c>
      <c r="AP1564" s="21">
        <f>+SUMIFS(Resultados_Dic3!AK$3:AK$99980,Resultados_Dic3!$F$3:$F$99980,Produccion_UO!$K1564,Resultados_Dic3!$D$3:$D$99980,Produccion_UO!$K$1485,Resultados_Dic3!$E$3:$E$99980,Produccion_UO!$J1564,Resultados_Dic3!$A$3:$A$99980,Produccion_UO!$H1564)*$J$1485</f>
        <v>0</v>
      </c>
      <c r="AQ1564" s="21">
        <f>+SUMIFS(Resultados_Dic3!AL$3:AL$99980,Resultados_Dic3!$F$3:$F$99980,Produccion_UO!$K1564,Resultados_Dic3!$D$3:$D$99980,Produccion_UO!$K$1485,Resultados_Dic3!$E$3:$E$99980,Produccion_UO!$J1564,Resultados_Dic3!$A$3:$A$99980,Produccion_UO!$H1564)*$J$1485</f>
        <v>0</v>
      </c>
      <c r="AR1564" s="21">
        <f>+SUMIFS(Resultados_Dic3!AM$3:AM$99980,Resultados_Dic3!$F$3:$F$99980,Produccion_UO!$K1564,Resultados_Dic3!$D$3:$D$99980,Produccion_UO!$K$1485,Resultados_Dic3!$E$3:$E$99980,Produccion_UO!$J1564,Resultados_Dic3!$A$3:$A$99980,Produccion_UO!$H1564)*$J$1485</f>
        <v>0</v>
      </c>
    </row>
    <row r="1565" spans="6:44" x14ac:dyDescent="0.25">
      <c r="H1565" s="17" t="str">
        <f t="shared" si="1748"/>
        <v>DIC5</v>
      </c>
      <c r="I1565" s="24"/>
      <c r="J1565" s="24" t="s">
        <v>151</v>
      </c>
      <c r="K1565" s="315" t="s">
        <v>215</v>
      </c>
      <c r="L1565" s="316" t="s">
        <v>794</v>
      </c>
      <c r="M1565" s="21">
        <f>+SUMIFS(Resultados_Dic3!H$3:H$99980,Resultados_Dic3!$F$3:$F$99980,Produccion_UO!$K1565,Resultados_Dic3!$D$3:$D$99980,Produccion_UO!$K$1485,Resultados_Dic3!$E$3:$E$99980,Produccion_UO!$J1565,Resultados_Dic3!$A$3:$A$99980,Produccion_UO!$H1565)*$J$1485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N1565" s="21">
        <f>+SUMIFS(Resultados_Dic3!I$3:I$99980,Resultados_Dic3!$F$3:$F$99980,Produccion_UO!$K1565,Resultados_Dic3!$D$3:$D$99980,Produccion_UO!$K$1485,Resultados_Dic3!$E$3:$E$99980,Produccion_UO!$J1565,Resultados_Dic3!$A$3:$A$99980,Produccion_UO!$H1565)*$J$1485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O1565" s="21">
        <f>+SUMIFS(Resultados_Dic3!J$3:J$99980,Resultados_Dic3!$F$3:$F$99980,Produccion_UO!$K1565,Resultados_Dic3!$D$3:$D$99980,Produccion_UO!$K$1485,Resultados_Dic3!$E$3:$E$99980,Produccion_UO!$J1565,Resultados_Dic3!$A$3:$A$99980,Produccion_UO!$H1565)*$J$1485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P1565" s="21">
        <f>+SUMIFS(Resultados_Dic3!K$3:K$99980,Resultados_Dic3!$F$3:$F$99980,Produccion_UO!$K1565,Resultados_Dic3!$D$3:$D$99980,Produccion_UO!$K$1485,Resultados_Dic3!$E$3:$E$99980,Produccion_UO!$J1565,Resultados_Dic3!$A$3:$A$99980,Produccion_UO!$H1565)*$J$1485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Q1565" s="21">
        <f>+SUMIFS(Resultados_Dic3!L$3:L$99980,Resultados_Dic3!$F$3:$F$99980,Produccion_UO!$K1565,Resultados_Dic3!$D$3:$D$99980,Produccion_UO!$K$1485,Resultados_Dic3!$E$3:$E$99980,Produccion_UO!$J1565,Resultados_Dic3!$A$3:$A$99980,Produccion_UO!$H1565)*$J$1485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R1565" s="21">
        <f>+SUMIFS(Resultados_Dic3!M$3:M$99980,Resultados_Dic3!$F$3:$F$99980,Produccion_UO!$K1565,Resultados_Dic3!$D$3:$D$99980,Produccion_UO!$K$1485,Resultados_Dic3!$E$3:$E$99980,Produccion_UO!$J1565,Resultados_Dic3!$A$3:$A$99980,Produccion_UO!$H1565)*$J$1485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S1565" s="21">
        <f>+SUMIFS(Resultados_Dic3!N$3:N$99980,Resultados_Dic3!$F$3:$F$99980,Produccion_UO!$K1565,Resultados_Dic3!$D$3:$D$99980,Produccion_UO!$K$1485,Resultados_Dic3!$E$3:$E$99980,Produccion_UO!$J1565,Resultados_Dic3!$A$3:$A$99980,Produccion_UO!$H1565)*$J$1485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T1565" s="21">
        <f>+SUMIFS(Resultados_Dic3!O$3:O$99980,Resultados_Dic3!$F$3:$F$99980,Produccion_UO!$K1565,Resultados_Dic3!$D$3:$D$99980,Produccion_UO!$K$1485,Resultados_Dic3!$E$3:$E$99980,Produccion_UO!$J1565,Resultados_Dic3!$A$3:$A$99980,Produccion_UO!$H1565)*$J$1485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U1565" s="21">
        <f>+SUMIFS(Resultados_Dic3!P$3:P$99980,Resultados_Dic3!$F$3:$F$99980,Produccion_UO!$K1565,Resultados_Dic3!$D$3:$D$99980,Produccion_UO!$K$1485,Resultados_Dic3!$E$3:$E$99980,Produccion_UO!$J1565,Resultados_Dic3!$A$3:$A$99980,Produccion_UO!$H1565)*$J$1485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V1565" s="21">
        <f>+SUMIFS(Resultados_Dic3!Q$3:Q$99980,Resultados_Dic3!$F$3:$F$99980,Produccion_UO!$K1565,Resultados_Dic3!$D$3:$D$99980,Produccion_UO!$K$1485,Resultados_Dic3!$E$3:$E$99980,Produccion_UO!$J1565,Resultados_Dic3!$A$3:$A$99980,Produccion_UO!$H1565)*$J$1485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W1565" s="21">
        <f>+SUMIFS(Resultados_Dic3!R$3:R$99980,Resultados_Dic3!$F$3:$F$99980,Produccion_UO!$K1565,Resultados_Dic3!$D$3:$D$99980,Produccion_UO!$K$1485,Resultados_Dic3!$E$3:$E$99980,Produccion_UO!$J1565,Resultados_Dic3!$A$3:$A$99980,Produccion_UO!$H1565)*$J$1485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X1565" s="21">
        <f>+SUMIFS(Resultados_Dic3!S$3:S$99980,Resultados_Dic3!$F$3:$F$99980,Produccion_UO!$K1565,Resultados_Dic3!$D$3:$D$99980,Produccion_UO!$K$1485,Resultados_Dic3!$E$3:$E$99980,Produccion_UO!$J1565,Resultados_Dic3!$A$3:$A$99980,Produccion_UO!$H1565)*$J$1485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Y1565" s="21">
        <f>+SUMIFS(Resultados_Dic3!T$3:T$99980,Resultados_Dic3!$F$3:$F$99980,Produccion_UO!$K1565,Resultados_Dic3!$D$3:$D$99980,Produccion_UO!$K$1485,Resultados_Dic3!$E$3:$E$99980,Produccion_UO!$J1565,Resultados_Dic3!$A$3:$A$99980,Produccion_UO!$H1565)*$J$1485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Z1565" s="21">
        <f>+SUMIFS(Resultados_Dic3!U$3:U$99980,Resultados_Dic3!$F$3:$F$99980,Produccion_UO!$K1565,Resultados_Dic3!$D$3:$D$99980,Produccion_UO!$K$1485,Resultados_Dic3!$E$3:$E$99980,Produccion_UO!$J1565,Resultados_Dic3!$A$3:$A$99980,Produccion_UO!$H1565)*$J$1485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AA1565" s="21">
        <f>+SUMIFS(Resultados_Dic3!V$3:V$99980,Resultados_Dic3!$F$3:$F$99980,Produccion_UO!$K1565,Resultados_Dic3!$D$3:$D$99980,Produccion_UO!$K$1485,Resultados_Dic3!$E$3:$E$99980,Produccion_UO!$J1565,Resultados_Dic3!$A$3:$A$99980,Produccion_UO!$H1565)*$J$1485</f>
        <v>0</v>
      </c>
      <c r="AB1565" s="21">
        <f>+SUMIFS(Resultados_Dic3!W$3:W$99980,Resultados_Dic3!$F$3:$F$99980,Produccion_UO!$K1565,Resultados_Dic3!$D$3:$D$99980,Produccion_UO!$K$1485,Resultados_Dic3!$E$3:$E$99980,Produccion_UO!$J1565,Resultados_Dic3!$A$3:$A$99980,Produccion_UO!$H1565)*$J$1485</f>
        <v>0</v>
      </c>
      <c r="AC1565" s="21">
        <f>+SUMIFS(Resultados_Dic3!X$3:X$99980,Resultados_Dic3!$F$3:$F$99980,Produccion_UO!$K1565,Resultados_Dic3!$D$3:$D$99980,Produccion_UO!$K$1485,Resultados_Dic3!$E$3:$E$99980,Produccion_UO!$J1565,Resultados_Dic3!$A$3:$A$99980,Produccion_UO!$H1565)*$J$1485</f>
        <v>0</v>
      </c>
      <c r="AD1565" s="21">
        <f>+SUMIFS(Resultados_Dic3!Y$3:Y$99980,Resultados_Dic3!$F$3:$F$99980,Produccion_UO!$K1565,Resultados_Dic3!$D$3:$D$99980,Produccion_UO!$K$1485,Resultados_Dic3!$E$3:$E$99980,Produccion_UO!$J1565,Resultados_Dic3!$A$3:$A$99980,Produccion_UO!$H1565)*$J$1485</f>
        <v>0</v>
      </c>
      <c r="AE1565" s="21">
        <f>+SUMIFS(Resultados_Dic3!Z$3:Z$99980,Resultados_Dic3!$F$3:$F$99980,Produccion_UO!$K1565,Resultados_Dic3!$D$3:$D$99980,Produccion_UO!$K$1485,Resultados_Dic3!$E$3:$E$99980,Produccion_UO!$J1565,Resultados_Dic3!$A$3:$A$99980,Produccion_UO!$H1565)*$J$1485</f>
        <v>0</v>
      </c>
      <c r="AF1565" s="21">
        <f>+SUMIFS(Resultados_Dic3!AA$3:AA$99980,Resultados_Dic3!$F$3:$F$99980,Produccion_UO!$K1565,Resultados_Dic3!$D$3:$D$99980,Produccion_UO!$K$1485,Resultados_Dic3!$E$3:$E$99980,Produccion_UO!$J1565,Resultados_Dic3!$A$3:$A$99980,Produccion_UO!$H1565)*$J$1485</f>
        <v>0</v>
      </c>
      <c r="AG1565" s="21">
        <f>+SUMIFS(Resultados_Dic3!AB$3:AB$99980,Resultados_Dic3!$F$3:$F$99980,Produccion_UO!$K1565,Resultados_Dic3!$D$3:$D$99980,Produccion_UO!$K$1485,Resultados_Dic3!$E$3:$E$99980,Produccion_UO!$J1565,Resultados_Dic3!$A$3:$A$99980,Produccion_UO!$H1565)*$J$1485</f>
        <v>0</v>
      </c>
      <c r="AH1565" s="21">
        <f>+SUMIFS(Resultados_Dic3!AC$3:AC$99980,Resultados_Dic3!$F$3:$F$99980,Produccion_UO!$K1565,Resultados_Dic3!$D$3:$D$99980,Produccion_UO!$K$1485,Resultados_Dic3!$E$3:$E$99980,Produccion_UO!$J1565,Resultados_Dic3!$A$3:$A$99980,Produccion_UO!$H1565)*$J$1485</f>
        <v>0</v>
      </c>
      <c r="AI1565" s="21">
        <f>+SUMIFS(Resultados_Dic3!AD$3:AD$99980,Resultados_Dic3!$F$3:$F$99980,Produccion_UO!$K1565,Resultados_Dic3!$D$3:$D$99980,Produccion_UO!$K$1485,Resultados_Dic3!$E$3:$E$99980,Produccion_UO!$J1565,Resultados_Dic3!$A$3:$A$99980,Produccion_UO!$H1565)*$J$1485</f>
        <v>0</v>
      </c>
      <c r="AJ1565" s="21">
        <f>+SUMIFS(Resultados_Dic3!AE$3:AE$99980,Resultados_Dic3!$F$3:$F$99980,Produccion_UO!$K1565,Resultados_Dic3!$D$3:$D$99980,Produccion_UO!$K$1485,Resultados_Dic3!$E$3:$E$99980,Produccion_UO!$J1565,Resultados_Dic3!$A$3:$A$99980,Produccion_UO!$H1565)*$J$1485</f>
        <v>0</v>
      </c>
      <c r="AK1565" s="21">
        <f>+SUMIFS(Resultados_Dic3!AF$3:AF$99980,Resultados_Dic3!$F$3:$F$99980,Produccion_UO!$K1565,Resultados_Dic3!$D$3:$D$99980,Produccion_UO!$K$1485,Resultados_Dic3!$E$3:$E$99980,Produccion_UO!$J1565,Resultados_Dic3!$A$3:$A$99980,Produccion_UO!$H1565)*$J$1485</f>
        <v>0</v>
      </c>
      <c r="AL1565" s="21">
        <f>+SUMIFS(Resultados_Dic3!AG$3:AG$99980,Resultados_Dic3!$F$3:$F$99980,Produccion_UO!$K1565,Resultados_Dic3!$D$3:$D$99980,Produccion_UO!$K$1485,Resultados_Dic3!$E$3:$E$99980,Produccion_UO!$J1565,Resultados_Dic3!$A$3:$A$99980,Produccion_UO!$H1565)*$J$1485</f>
        <v>0</v>
      </c>
      <c r="AM1565" s="21">
        <f>+SUMIFS(Resultados_Dic3!AH$3:AH$99980,Resultados_Dic3!$F$3:$F$99980,Produccion_UO!$K1565,Resultados_Dic3!$D$3:$D$99980,Produccion_UO!$K$1485,Resultados_Dic3!$E$3:$E$99980,Produccion_UO!$J1565,Resultados_Dic3!$A$3:$A$99980,Produccion_UO!$H1565)*$J$1485</f>
        <v>0</v>
      </c>
      <c r="AN1565" s="21">
        <f>+SUMIFS(Resultados_Dic3!AI$3:AI$99980,Resultados_Dic3!$F$3:$F$99980,Produccion_UO!$K1565,Resultados_Dic3!$D$3:$D$99980,Produccion_UO!$K$1485,Resultados_Dic3!$E$3:$E$99980,Produccion_UO!$J1565,Resultados_Dic3!$A$3:$A$99980,Produccion_UO!$H1565)*$J$1485</f>
        <v>0</v>
      </c>
      <c r="AO1565" s="21">
        <f>+SUMIFS(Resultados_Dic3!AJ$3:AJ$99980,Resultados_Dic3!$F$3:$F$99980,Produccion_UO!$K1565,Resultados_Dic3!$D$3:$D$99980,Produccion_UO!$K$1485,Resultados_Dic3!$E$3:$E$99980,Produccion_UO!$J1565,Resultados_Dic3!$A$3:$A$99980,Produccion_UO!$H1565)*$J$1485</f>
        <v>0</v>
      </c>
      <c r="AP1565" s="21">
        <f>+SUMIFS(Resultados_Dic3!AK$3:AK$99980,Resultados_Dic3!$F$3:$F$99980,Produccion_UO!$K1565,Resultados_Dic3!$D$3:$D$99980,Produccion_UO!$K$1485,Resultados_Dic3!$E$3:$E$99980,Produccion_UO!$J1565,Resultados_Dic3!$A$3:$A$99980,Produccion_UO!$H1565)*$J$1485</f>
        <v>0</v>
      </c>
      <c r="AQ1565" s="21">
        <f>+SUMIFS(Resultados_Dic3!AL$3:AL$99980,Resultados_Dic3!$F$3:$F$99980,Produccion_UO!$K1565,Resultados_Dic3!$D$3:$D$99980,Produccion_UO!$K$1485,Resultados_Dic3!$E$3:$E$99980,Produccion_UO!$J1565,Resultados_Dic3!$A$3:$A$99980,Produccion_UO!$H1565)*$J$1485</f>
        <v>0</v>
      </c>
      <c r="AR1565" s="21">
        <f>+SUMIFS(Resultados_Dic3!AM$3:AM$99980,Resultados_Dic3!$F$3:$F$99980,Produccion_UO!$K1565,Resultados_Dic3!$D$3:$D$99980,Produccion_UO!$K$1485,Resultados_Dic3!$E$3:$E$99980,Produccion_UO!$J1565,Resultados_Dic3!$A$3:$A$99980,Produccion_UO!$H1565)*$J$1485</f>
        <v>0</v>
      </c>
    </row>
    <row r="1566" spans="6:44" x14ac:dyDescent="0.25">
      <c r="H1566" s="17" t="str">
        <f t="shared" si="1748"/>
        <v>DIC5</v>
      </c>
      <c r="I1566" s="24"/>
      <c r="J1566" s="24" t="s">
        <v>151</v>
      </c>
      <c r="K1566" s="315"/>
      <c r="L1566" s="230" t="s">
        <v>831</v>
      </c>
      <c r="M1566" s="21">
        <f>+SUM(M1567:M1569)</f>
        <v>76.143784118142506</v>
      </c>
      <c r="N1566" s="21">
        <f t="shared" ref="N1566" si="1780">+SUM(N1567:N1569)</f>
        <v>76.143784118142506</v>
      </c>
      <c r="O1566" s="21">
        <f t="shared" ref="O1566" si="1781">+SUM(O1567:O1569)</f>
        <v>76.143784118142506</v>
      </c>
      <c r="P1566" s="21">
        <f t="shared" ref="P1566" si="1782">+SUM(P1567:P1569)</f>
        <v>76.143784118142506</v>
      </c>
      <c r="Q1566" s="21">
        <f t="shared" ref="Q1566" si="1783">+SUM(Q1567:Q1569)</f>
        <v>76.143784118142506</v>
      </c>
      <c r="R1566" s="21">
        <f t="shared" ref="R1566" si="1784">+SUM(R1567:R1569)</f>
        <v>76.143784118142506</v>
      </c>
      <c r="S1566" s="21">
        <f t="shared" ref="S1566" si="1785">+SUM(S1567:S1569)</f>
        <v>76.143784118142506</v>
      </c>
      <c r="T1566" s="21">
        <f t="shared" ref="T1566" si="1786">+SUM(T1567:T1569)</f>
        <v>76.143784118142506</v>
      </c>
      <c r="U1566" s="21">
        <f t="shared" ref="U1566" si="1787">+SUM(U1567:U1569)</f>
        <v>76.143784118142506</v>
      </c>
      <c r="V1566" s="21">
        <f t="shared" ref="V1566" si="1788">+SUM(V1567:V1569)</f>
        <v>76.143784118142506</v>
      </c>
      <c r="W1566" s="21">
        <f t="shared" ref="W1566" si="1789">+SUM(W1567:W1569)</f>
        <v>76.143784118142506</v>
      </c>
      <c r="X1566" s="21">
        <f t="shared" ref="X1566" si="1790">+SUM(X1567:X1569)</f>
        <v>76.143784118142506</v>
      </c>
      <c r="Y1566" s="21">
        <f t="shared" ref="Y1566" si="1791">+SUM(Y1567:Y1569)</f>
        <v>76.143784118142506</v>
      </c>
      <c r="Z1566" s="21">
        <f t="shared" ref="Z1566" si="1792">+SUM(Z1567:Z1569)</f>
        <v>76.143784118142506</v>
      </c>
      <c r="AA1566" s="21">
        <f t="shared" ref="AA1566" si="1793">+SUM(AA1567:AA1569)</f>
        <v>0</v>
      </c>
      <c r="AB1566" s="21">
        <f t="shared" ref="AB1566" si="1794">+SUM(AB1567:AB1569)</f>
        <v>0</v>
      </c>
      <c r="AC1566" s="21">
        <f t="shared" ref="AC1566" si="1795">+SUM(AC1567:AC1569)</f>
        <v>0</v>
      </c>
      <c r="AD1566" s="21">
        <f t="shared" ref="AD1566" si="1796">+SUM(AD1567:AD1569)</f>
        <v>0</v>
      </c>
      <c r="AE1566" s="21">
        <f t="shared" ref="AE1566" si="1797">+SUM(AE1567:AE1569)</f>
        <v>0</v>
      </c>
      <c r="AF1566" s="21">
        <f t="shared" ref="AF1566" si="1798">+SUM(AF1567:AF1569)</f>
        <v>0</v>
      </c>
      <c r="AG1566" s="21">
        <f t="shared" ref="AG1566" si="1799">+SUM(AG1567:AG1569)</f>
        <v>0</v>
      </c>
      <c r="AH1566" s="21">
        <f t="shared" ref="AH1566" si="1800">+SUM(AH1567:AH1569)</f>
        <v>0</v>
      </c>
      <c r="AI1566" s="21">
        <f t="shared" ref="AI1566" si="1801">+SUM(AI1567:AI1569)</f>
        <v>0</v>
      </c>
      <c r="AJ1566" s="21">
        <f t="shared" ref="AJ1566" si="1802">+SUM(AJ1567:AJ1569)</f>
        <v>0</v>
      </c>
      <c r="AK1566" s="21">
        <f t="shared" ref="AK1566" si="1803">+SUM(AK1567:AK1569)</f>
        <v>0</v>
      </c>
      <c r="AL1566" s="21">
        <f t="shared" ref="AL1566" si="1804">+SUM(AL1567:AL1569)</f>
        <v>0</v>
      </c>
      <c r="AM1566" s="21">
        <f t="shared" ref="AM1566" si="1805">+SUM(AM1567:AM1569)</f>
        <v>0</v>
      </c>
      <c r="AN1566" s="21">
        <f t="shared" ref="AN1566" si="1806">+SUM(AN1567:AN1569)</f>
        <v>0</v>
      </c>
      <c r="AO1566" s="21">
        <f t="shared" ref="AO1566" si="1807">+SUM(AO1567:AO1569)</f>
        <v>0</v>
      </c>
      <c r="AP1566" s="21">
        <f t="shared" ref="AP1566" si="1808">+SUM(AP1567:AP1569)</f>
        <v>0</v>
      </c>
      <c r="AQ1566" s="21">
        <f t="shared" ref="AQ1566" si="1809">+SUM(AQ1567:AQ1569)</f>
        <v>0</v>
      </c>
      <c r="AR1566" s="21">
        <f t="shared" ref="AR1566" si="1810">+SUM(AR1567:AR1569)</f>
        <v>0</v>
      </c>
    </row>
    <row r="1567" spans="6:44" x14ac:dyDescent="0.25">
      <c r="H1567" s="17" t="str">
        <f t="shared" si="1748"/>
        <v>DIC5</v>
      </c>
      <c r="I1567" s="24"/>
      <c r="J1567" s="24" t="s">
        <v>151</v>
      </c>
      <c r="K1567" s="315" t="s">
        <v>202</v>
      </c>
      <c r="L1567" s="316" t="s">
        <v>750</v>
      </c>
      <c r="M1567" s="21">
        <f>+SUMIFS(Resultados_Dic3!H$3:H$99980,Resultados_Dic3!$F$3:$F$99980,Produccion_UO!$K1567,Resultados_Dic3!$D$3:$D$99980,Produccion_UO!$K$1485,Resultados_Dic3!$E$3:$E$99980,Produccion_UO!$J1567,Resultados_Dic3!$A$3:$A$99980,Produccion_UO!$H1567)*$J$1485</f>
        <v>0</v>
      </c>
      <c r="N1567" s="21">
        <f>+SUMIFS(Resultados_Dic3!I$3:I$99980,Resultados_Dic3!$F$3:$F$99980,Produccion_UO!$K1567,Resultados_Dic3!$D$3:$D$99980,Produccion_UO!$K$1485,Resultados_Dic3!$E$3:$E$99980,Produccion_UO!$J1567,Resultados_Dic3!$A$3:$A$99980,Produccion_UO!$H1567)*$J$1485</f>
        <v>0</v>
      </c>
      <c r="O1567" s="21">
        <f>+SUMIFS(Resultados_Dic3!J$3:J$99980,Resultados_Dic3!$F$3:$F$99980,Produccion_UO!$K1567,Resultados_Dic3!$D$3:$D$99980,Produccion_UO!$K$1485,Resultados_Dic3!$E$3:$E$99980,Produccion_UO!$J1567,Resultados_Dic3!$A$3:$A$99980,Produccion_UO!$H1567)*$J$1485</f>
        <v>0</v>
      </c>
      <c r="P1567" s="21">
        <f>+SUMIFS(Resultados_Dic3!K$3:K$99980,Resultados_Dic3!$F$3:$F$99980,Produccion_UO!$K1567,Resultados_Dic3!$D$3:$D$99980,Produccion_UO!$K$1485,Resultados_Dic3!$E$3:$E$99980,Produccion_UO!$J1567,Resultados_Dic3!$A$3:$A$99980,Produccion_UO!$H1567)*$J$1485</f>
        <v>0</v>
      </c>
      <c r="Q1567" s="21">
        <f>+SUMIFS(Resultados_Dic3!L$3:L$99980,Resultados_Dic3!$F$3:$F$99980,Produccion_UO!$K1567,Resultados_Dic3!$D$3:$D$99980,Produccion_UO!$K$1485,Resultados_Dic3!$E$3:$E$99980,Produccion_UO!$J1567,Resultados_Dic3!$A$3:$A$99980,Produccion_UO!$H1567)*$J$1485</f>
        <v>0</v>
      </c>
      <c r="R1567" s="21">
        <f>+SUMIFS(Resultados_Dic3!M$3:M$99980,Resultados_Dic3!$F$3:$F$99980,Produccion_UO!$K1567,Resultados_Dic3!$D$3:$D$99980,Produccion_UO!$K$1485,Resultados_Dic3!$E$3:$E$99980,Produccion_UO!$J1567,Resultados_Dic3!$A$3:$A$99980,Produccion_UO!$H1567)*$J$1485</f>
        <v>0</v>
      </c>
      <c r="S1567" s="21">
        <f>+SUMIFS(Resultados_Dic3!N$3:N$99980,Resultados_Dic3!$F$3:$F$99980,Produccion_UO!$K1567,Resultados_Dic3!$D$3:$D$99980,Produccion_UO!$K$1485,Resultados_Dic3!$E$3:$E$99980,Produccion_UO!$J1567,Resultados_Dic3!$A$3:$A$99980,Produccion_UO!$H1567)*$J$1485</f>
        <v>0</v>
      </c>
      <c r="T1567" s="21">
        <f>+SUMIFS(Resultados_Dic3!O$3:O$99980,Resultados_Dic3!$F$3:$F$99980,Produccion_UO!$K1567,Resultados_Dic3!$D$3:$D$99980,Produccion_UO!$K$1485,Resultados_Dic3!$E$3:$E$99980,Produccion_UO!$J1567,Resultados_Dic3!$A$3:$A$99980,Produccion_UO!$H1567)*$J$1485</f>
        <v>0</v>
      </c>
      <c r="U1567" s="21">
        <f>+SUMIFS(Resultados_Dic3!P$3:P$99980,Resultados_Dic3!$F$3:$F$99980,Produccion_UO!$K1567,Resultados_Dic3!$D$3:$D$99980,Produccion_UO!$K$1485,Resultados_Dic3!$E$3:$E$99980,Produccion_UO!$J1567,Resultados_Dic3!$A$3:$A$99980,Produccion_UO!$H1567)*$J$1485</f>
        <v>0</v>
      </c>
      <c r="V1567" s="21">
        <f>+SUMIFS(Resultados_Dic3!Q$3:Q$99980,Resultados_Dic3!$F$3:$F$99980,Produccion_UO!$K1567,Resultados_Dic3!$D$3:$D$99980,Produccion_UO!$K$1485,Resultados_Dic3!$E$3:$E$99980,Produccion_UO!$J1567,Resultados_Dic3!$A$3:$A$99980,Produccion_UO!$H1567)*$J$1485</f>
        <v>0</v>
      </c>
      <c r="W1567" s="21">
        <f>+SUMIFS(Resultados_Dic3!R$3:R$99980,Resultados_Dic3!$F$3:$F$99980,Produccion_UO!$K1567,Resultados_Dic3!$D$3:$D$99980,Produccion_UO!$K$1485,Resultados_Dic3!$E$3:$E$99980,Produccion_UO!$J1567,Resultados_Dic3!$A$3:$A$99980,Produccion_UO!$H1567)*$J$1485</f>
        <v>0</v>
      </c>
      <c r="X1567" s="21">
        <f>+SUMIFS(Resultados_Dic3!S$3:S$99980,Resultados_Dic3!$F$3:$F$99980,Produccion_UO!$K1567,Resultados_Dic3!$D$3:$D$99980,Produccion_UO!$K$1485,Resultados_Dic3!$E$3:$E$99980,Produccion_UO!$J1567,Resultados_Dic3!$A$3:$A$99980,Produccion_UO!$H1567)*$J$1485</f>
        <v>0</v>
      </c>
      <c r="Y1567" s="21">
        <f>+SUMIFS(Resultados_Dic3!T$3:T$99980,Resultados_Dic3!$F$3:$F$99980,Produccion_UO!$K1567,Resultados_Dic3!$D$3:$D$99980,Produccion_UO!$K$1485,Resultados_Dic3!$E$3:$E$99980,Produccion_UO!$J1567,Resultados_Dic3!$A$3:$A$99980,Produccion_UO!$H1567)*$J$1485</f>
        <v>0</v>
      </c>
      <c r="Z1567" s="21">
        <f>+SUMIFS(Resultados_Dic3!U$3:U$99980,Resultados_Dic3!$F$3:$F$99980,Produccion_UO!$K1567,Resultados_Dic3!$D$3:$D$99980,Produccion_UO!$K$1485,Resultados_Dic3!$E$3:$E$99980,Produccion_UO!$J1567,Resultados_Dic3!$A$3:$A$99980,Produccion_UO!$H1567)*$J$1485</f>
        <v>0</v>
      </c>
      <c r="AA1567" s="21">
        <f>+SUMIFS(Resultados_Dic3!V$3:V$99980,Resultados_Dic3!$F$3:$F$99980,Produccion_UO!$K1567,Resultados_Dic3!$D$3:$D$99980,Produccion_UO!$K$1485,Resultados_Dic3!$E$3:$E$99980,Produccion_UO!$J1567,Resultados_Dic3!$A$3:$A$99980,Produccion_UO!$H1567)*$J$1485</f>
        <v>0</v>
      </c>
      <c r="AB1567" s="21">
        <f>+SUMIFS(Resultados_Dic3!W$3:W$99980,Resultados_Dic3!$F$3:$F$99980,Produccion_UO!$K1567,Resultados_Dic3!$D$3:$D$99980,Produccion_UO!$K$1485,Resultados_Dic3!$E$3:$E$99980,Produccion_UO!$J1567,Resultados_Dic3!$A$3:$A$99980,Produccion_UO!$H1567)*$J$1485</f>
        <v>0</v>
      </c>
      <c r="AC1567" s="21">
        <f>+SUMIFS(Resultados_Dic3!X$3:X$99980,Resultados_Dic3!$F$3:$F$99980,Produccion_UO!$K1567,Resultados_Dic3!$D$3:$D$99980,Produccion_UO!$K$1485,Resultados_Dic3!$E$3:$E$99980,Produccion_UO!$J1567,Resultados_Dic3!$A$3:$A$99980,Produccion_UO!$H1567)*$J$1485</f>
        <v>0</v>
      </c>
      <c r="AD1567" s="21">
        <f>+SUMIFS(Resultados_Dic3!Y$3:Y$99980,Resultados_Dic3!$F$3:$F$99980,Produccion_UO!$K1567,Resultados_Dic3!$D$3:$D$99980,Produccion_UO!$K$1485,Resultados_Dic3!$E$3:$E$99980,Produccion_UO!$J1567,Resultados_Dic3!$A$3:$A$99980,Produccion_UO!$H1567)*$J$1485</f>
        <v>0</v>
      </c>
      <c r="AE1567" s="21">
        <f>+SUMIFS(Resultados_Dic3!Z$3:Z$99980,Resultados_Dic3!$F$3:$F$99980,Produccion_UO!$K1567,Resultados_Dic3!$D$3:$D$99980,Produccion_UO!$K$1485,Resultados_Dic3!$E$3:$E$99980,Produccion_UO!$J1567,Resultados_Dic3!$A$3:$A$99980,Produccion_UO!$H1567)*$J$1485</f>
        <v>0</v>
      </c>
      <c r="AF1567" s="21">
        <f>+SUMIFS(Resultados_Dic3!AA$3:AA$99980,Resultados_Dic3!$F$3:$F$99980,Produccion_UO!$K1567,Resultados_Dic3!$D$3:$D$99980,Produccion_UO!$K$1485,Resultados_Dic3!$E$3:$E$99980,Produccion_UO!$J1567,Resultados_Dic3!$A$3:$A$99980,Produccion_UO!$H1567)*$J$1485</f>
        <v>0</v>
      </c>
      <c r="AG1567" s="21">
        <f>+SUMIFS(Resultados_Dic3!AB$3:AB$99980,Resultados_Dic3!$F$3:$F$99980,Produccion_UO!$K1567,Resultados_Dic3!$D$3:$D$99980,Produccion_UO!$K$1485,Resultados_Dic3!$E$3:$E$99980,Produccion_UO!$J1567,Resultados_Dic3!$A$3:$A$99980,Produccion_UO!$H1567)*$J$1485</f>
        <v>0</v>
      </c>
      <c r="AH1567" s="21">
        <f>+SUMIFS(Resultados_Dic3!AC$3:AC$99980,Resultados_Dic3!$F$3:$F$99980,Produccion_UO!$K1567,Resultados_Dic3!$D$3:$D$99980,Produccion_UO!$K$1485,Resultados_Dic3!$E$3:$E$99980,Produccion_UO!$J1567,Resultados_Dic3!$A$3:$A$99980,Produccion_UO!$H1567)*$J$1485</f>
        <v>0</v>
      </c>
      <c r="AI1567" s="21">
        <f>+SUMIFS(Resultados_Dic3!AD$3:AD$99980,Resultados_Dic3!$F$3:$F$99980,Produccion_UO!$K1567,Resultados_Dic3!$D$3:$D$99980,Produccion_UO!$K$1485,Resultados_Dic3!$E$3:$E$99980,Produccion_UO!$J1567,Resultados_Dic3!$A$3:$A$99980,Produccion_UO!$H1567)*$J$1485</f>
        <v>0</v>
      </c>
      <c r="AJ1567" s="21">
        <f>+SUMIFS(Resultados_Dic3!AE$3:AE$99980,Resultados_Dic3!$F$3:$F$99980,Produccion_UO!$K1567,Resultados_Dic3!$D$3:$D$99980,Produccion_UO!$K$1485,Resultados_Dic3!$E$3:$E$99980,Produccion_UO!$J1567,Resultados_Dic3!$A$3:$A$99980,Produccion_UO!$H1567)*$J$1485</f>
        <v>0</v>
      </c>
      <c r="AK1567" s="21">
        <f>+SUMIFS(Resultados_Dic3!AF$3:AF$99980,Resultados_Dic3!$F$3:$F$99980,Produccion_UO!$K1567,Resultados_Dic3!$D$3:$D$99980,Produccion_UO!$K$1485,Resultados_Dic3!$E$3:$E$99980,Produccion_UO!$J1567,Resultados_Dic3!$A$3:$A$99980,Produccion_UO!$H1567)*$J$1485</f>
        <v>0</v>
      </c>
      <c r="AL1567" s="21">
        <f>+SUMIFS(Resultados_Dic3!AG$3:AG$99980,Resultados_Dic3!$F$3:$F$99980,Produccion_UO!$K1567,Resultados_Dic3!$D$3:$D$99980,Produccion_UO!$K$1485,Resultados_Dic3!$E$3:$E$99980,Produccion_UO!$J1567,Resultados_Dic3!$A$3:$A$99980,Produccion_UO!$H1567)*$J$1485</f>
        <v>0</v>
      </c>
      <c r="AM1567" s="21">
        <f>+SUMIFS(Resultados_Dic3!AH$3:AH$99980,Resultados_Dic3!$F$3:$F$99980,Produccion_UO!$K1567,Resultados_Dic3!$D$3:$D$99980,Produccion_UO!$K$1485,Resultados_Dic3!$E$3:$E$99980,Produccion_UO!$J1567,Resultados_Dic3!$A$3:$A$99980,Produccion_UO!$H1567)*$J$1485</f>
        <v>0</v>
      </c>
      <c r="AN1567" s="21">
        <f>+SUMIFS(Resultados_Dic3!AI$3:AI$99980,Resultados_Dic3!$F$3:$F$99980,Produccion_UO!$K1567,Resultados_Dic3!$D$3:$D$99980,Produccion_UO!$K$1485,Resultados_Dic3!$E$3:$E$99980,Produccion_UO!$J1567,Resultados_Dic3!$A$3:$A$99980,Produccion_UO!$H1567)*$J$1485</f>
        <v>0</v>
      </c>
      <c r="AO1567" s="21">
        <f>+SUMIFS(Resultados_Dic3!AJ$3:AJ$99980,Resultados_Dic3!$F$3:$F$99980,Produccion_UO!$K1567,Resultados_Dic3!$D$3:$D$99980,Produccion_UO!$K$1485,Resultados_Dic3!$E$3:$E$99980,Produccion_UO!$J1567,Resultados_Dic3!$A$3:$A$99980,Produccion_UO!$H1567)*$J$1485</f>
        <v>0</v>
      </c>
      <c r="AP1567" s="21">
        <f>+SUMIFS(Resultados_Dic3!AK$3:AK$99980,Resultados_Dic3!$F$3:$F$99980,Produccion_UO!$K1567,Resultados_Dic3!$D$3:$D$99980,Produccion_UO!$K$1485,Resultados_Dic3!$E$3:$E$99980,Produccion_UO!$J1567,Resultados_Dic3!$A$3:$A$99980,Produccion_UO!$H1567)*$J$1485</f>
        <v>0</v>
      </c>
      <c r="AQ1567" s="21">
        <f>+SUMIFS(Resultados_Dic3!AL$3:AL$99980,Resultados_Dic3!$F$3:$F$99980,Produccion_UO!$K1567,Resultados_Dic3!$D$3:$D$99980,Produccion_UO!$K$1485,Resultados_Dic3!$E$3:$E$99980,Produccion_UO!$J1567,Resultados_Dic3!$A$3:$A$99980,Produccion_UO!$H1567)*$J$1485</f>
        <v>0</v>
      </c>
      <c r="AR1567" s="21">
        <f>+SUMIFS(Resultados_Dic3!AM$3:AM$99980,Resultados_Dic3!$F$3:$F$99980,Produccion_UO!$K1567,Resultados_Dic3!$D$3:$D$99980,Produccion_UO!$K$1485,Resultados_Dic3!$E$3:$E$99980,Produccion_UO!$J1567,Resultados_Dic3!$A$3:$A$99980,Produccion_UO!$H1567)*$J$1485</f>
        <v>0</v>
      </c>
    </row>
    <row r="1568" spans="6:44" x14ac:dyDescent="0.25">
      <c r="H1568" s="17" t="str">
        <f t="shared" si="1748"/>
        <v>DIC5</v>
      </c>
      <c r="I1568" s="24"/>
      <c r="J1568" s="24" t="s">
        <v>151</v>
      </c>
      <c r="K1568" s="315" t="s">
        <v>454</v>
      </c>
      <c r="L1568" s="316" t="s">
        <v>746</v>
      </c>
      <c r="M1568" s="21">
        <f>+SUMIFS(Resultados_Dic3!H$3:H$99980,Resultados_Dic3!$F$3:$F$99980,Produccion_UO!$K1568,Resultados_Dic3!$D$3:$D$99980,Produccion_UO!$K$1485,Resultados_Dic3!$E$3:$E$99980,Produccion_UO!$J1568,Resultados_Dic3!$A$3:$A$99980,Produccion_UO!$H1568)*$J$1485</f>
        <v>0</v>
      </c>
      <c r="N1568" s="21">
        <f>+SUMIFS(Resultados_Dic3!I$3:I$99980,Resultados_Dic3!$F$3:$F$99980,Produccion_UO!$K1568,Resultados_Dic3!$D$3:$D$99980,Produccion_UO!$K$1485,Resultados_Dic3!$E$3:$E$99980,Produccion_UO!$J1568,Resultados_Dic3!$A$3:$A$99980,Produccion_UO!$H1568)*$J$1485</f>
        <v>0</v>
      </c>
      <c r="O1568" s="21">
        <f>+SUMIFS(Resultados_Dic3!J$3:J$99980,Resultados_Dic3!$F$3:$F$99980,Produccion_UO!$K1568,Resultados_Dic3!$D$3:$D$99980,Produccion_UO!$K$1485,Resultados_Dic3!$E$3:$E$99980,Produccion_UO!$J1568,Resultados_Dic3!$A$3:$A$99980,Produccion_UO!$H1568)*$J$1485</f>
        <v>0</v>
      </c>
      <c r="P1568" s="21">
        <f>+SUMIFS(Resultados_Dic3!K$3:K$99980,Resultados_Dic3!$F$3:$F$99980,Produccion_UO!$K1568,Resultados_Dic3!$D$3:$D$99980,Produccion_UO!$K$1485,Resultados_Dic3!$E$3:$E$99980,Produccion_UO!$J1568,Resultados_Dic3!$A$3:$A$99980,Produccion_UO!$H1568)*$J$1485</f>
        <v>0</v>
      </c>
      <c r="Q1568" s="21">
        <f>+SUMIFS(Resultados_Dic3!L$3:L$99980,Resultados_Dic3!$F$3:$F$99980,Produccion_UO!$K1568,Resultados_Dic3!$D$3:$D$99980,Produccion_UO!$K$1485,Resultados_Dic3!$E$3:$E$99980,Produccion_UO!$J1568,Resultados_Dic3!$A$3:$A$99980,Produccion_UO!$H1568)*$J$1485</f>
        <v>0</v>
      </c>
      <c r="R1568" s="21">
        <f>+SUMIFS(Resultados_Dic3!M$3:M$99980,Resultados_Dic3!$F$3:$F$99980,Produccion_UO!$K1568,Resultados_Dic3!$D$3:$D$99980,Produccion_UO!$K$1485,Resultados_Dic3!$E$3:$E$99980,Produccion_UO!$J1568,Resultados_Dic3!$A$3:$A$99980,Produccion_UO!$H1568)*$J$1485</f>
        <v>0</v>
      </c>
      <c r="S1568" s="21">
        <f>+SUMIFS(Resultados_Dic3!N$3:N$99980,Resultados_Dic3!$F$3:$F$99980,Produccion_UO!$K1568,Resultados_Dic3!$D$3:$D$99980,Produccion_UO!$K$1485,Resultados_Dic3!$E$3:$E$99980,Produccion_UO!$J1568,Resultados_Dic3!$A$3:$A$99980,Produccion_UO!$H1568)*$J$1485</f>
        <v>0</v>
      </c>
      <c r="T1568" s="21">
        <f>+SUMIFS(Resultados_Dic3!O$3:O$99980,Resultados_Dic3!$F$3:$F$99980,Produccion_UO!$K1568,Resultados_Dic3!$D$3:$D$99980,Produccion_UO!$K$1485,Resultados_Dic3!$E$3:$E$99980,Produccion_UO!$J1568,Resultados_Dic3!$A$3:$A$99980,Produccion_UO!$H1568)*$J$1485</f>
        <v>0</v>
      </c>
      <c r="U1568" s="21">
        <f>+SUMIFS(Resultados_Dic3!P$3:P$99980,Resultados_Dic3!$F$3:$F$99980,Produccion_UO!$K1568,Resultados_Dic3!$D$3:$D$99980,Produccion_UO!$K$1485,Resultados_Dic3!$E$3:$E$99980,Produccion_UO!$J1568,Resultados_Dic3!$A$3:$A$99980,Produccion_UO!$H1568)*$J$1485</f>
        <v>0</v>
      </c>
      <c r="V1568" s="21">
        <f>+SUMIFS(Resultados_Dic3!Q$3:Q$99980,Resultados_Dic3!$F$3:$F$99980,Produccion_UO!$K1568,Resultados_Dic3!$D$3:$D$99980,Produccion_UO!$K$1485,Resultados_Dic3!$E$3:$E$99980,Produccion_UO!$J1568,Resultados_Dic3!$A$3:$A$99980,Produccion_UO!$H1568)*$J$1485</f>
        <v>0</v>
      </c>
      <c r="W1568" s="21">
        <f>+SUMIFS(Resultados_Dic3!R$3:R$99980,Resultados_Dic3!$F$3:$F$99980,Produccion_UO!$K1568,Resultados_Dic3!$D$3:$D$99980,Produccion_UO!$K$1485,Resultados_Dic3!$E$3:$E$99980,Produccion_UO!$J1568,Resultados_Dic3!$A$3:$A$99980,Produccion_UO!$H1568)*$J$1485</f>
        <v>0</v>
      </c>
      <c r="X1568" s="21">
        <f>+SUMIFS(Resultados_Dic3!S$3:S$99980,Resultados_Dic3!$F$3:$F$99980,Produccion_UO!$K1568,Resultados_Dic3!$D$3:$D$99980,Produccion_UO!$K$1485,Resultados_Dic3!$E$3:$E$99980,Produccion_UO!$J1568,Resultados_Dic3!$A$3:$A$99980,Produccion_UO!$H1568)*$J$1485</f>
        <v>0</v>
      </c>
      <c r="Y1568" s="21">
        <f>+SUMIFS(Resultados_Dic3!T$3:T$99980,Resultados_Dic3!$F$3:$F$99980,Produccion_UO!$K1568,Resultados_Dic3!$D$3:$D$99980,Produccion_UO!$K$1485,Resultados_Dic3!$E$3:$E$99980,Produccion_UO!$J1568,Resultados_Dic3!$A$3:$A$99980,Produccion_UO!$H1568)*$J$1485</f>
        <v>0</v>
      </c>
      <c r="Z1568" s="21">
        <f>+SUMIFS(Resultados_Dic3!U$3:U$99980,Resultados_Dic3!$F$3:$F$99980,Produccion_UO!$K1568,Resultados_Dic3!$D$3:$D$99980,Produccion_UO!$K$1485,Resultados_Dic3!$E$3:$E$99980,Produccion_UO!$J1568,Resultados_Dic3!$A$3:$A$99980,Produccion_UO!$H1568)*$J$1485</f>
        <v>0</v>
      </c>
      <c r="AA1568" s="21">
        <f>+SUMIFS(Resultados_Dic3!V$3:V$99980,Resultados_Dic3!$F$3:$F$99980,Produccion_UO!$K1568,Resultados_Dic3!$D$3:$D$99980,Produccion_UO!$K$1485,Resultados_Dic3!$E$3:$E$99980,Produccion_UO!$J1568,Resultados_Dic3!$A$3:$A$99980,Produccion_UO!$H1568)*$J$1485</f>
        <v>0</v>
      </c>
      <c r="AB1568" s="21">
        <f>+SUMIFS(Resultados_Dic3!W$3:W$99980,Resultados_Dic3!$F$3:$F$99980,Produccion_UO!$K1568,Resultados_Dic3!$D$3:$D$99980,Produccion_UO!$K$1485,Resultados_Dic3!$E$3:$E$99980,Produccion_UO!$J1568,Resultados_Dic3!$A$3:$A$99980,Produccion_UO!$H1568)*$J$1485</f>
        <v>0</v>
      </c>
      <c r="AC1568" s="21">
        <f>+SUMIFS(Resultados_Dic3!X$3:X$99980,Resultados_Dic3!$F$3:$F$99980,Produccion_UO!$K1568,Resultados_Dic3!$D$3:$D$99980,Produccion_UO!$K$1485,Resultados_Dic3!$E$3:$E$99980,Produccion_UO!$J1568,Resultados_Dic3!$A$3:$A$99980,Produccion_UO!$H1568)*$J$1485</f>
        <v>0</v>
      </c>
      <c r="AD1568" s="21">
        <f>+SUMIFS(Resultados_Dic3!Y$3:Y$99980,Resultados_Dic3!$F$3:$F$99980,Produccion_UO!$K1568,Resultados_Dic3!$D$3:$D$99980,Produccion_UO!$K$1485,Resultados_Dic3!$E$3:$E$99980,Produccion_UO!$J1568,Resultados_Dic3!$A$3:$A$99980,Produccion_UO!$H1568)*$J$1485</f>
        <v>0</v>
      </c>
      <c r="AE1568" s="21">
        <f>+SUMIFS(Resultados_Dic3!Z$3:Z$99980,Resultados_Dic3!$F$3:$F$99980,Produccion_UO!$K1568,Resultados_Dic3!$D$3:$D$99980,Produccion_UO!$K$1485,Resultados_Dic3!$E$3:$E$99980,Produccion_UO!$J1568,Resultados_Dic3!$A$3:$A$99980,Produccion_UO!$H1568)*$J$1485</f>
        <v>0</v>
      </c>
      <c r="AF1568" s="21">
        <f>+SUMIFS(Resultados_Dic3!AA$3:AA$99980,Resultados_Dic3!$F$3:$F$99980,Produccion_UO!$K1568,Resultados_Dic3!$D$3:$D$99980,Produccion_UO!$K$1485,Resultados_Dic3!$E$3:$E$99980,Produccion_UO!$J1568,Resultados_Dic3!$A$3:$A$99980,Produccion_UO!$H1568)*$J$1485</f>
        <v>0</v>
      </c>
      <c r="AG1568" s="21">
        <f>+SUMIFS(Resultados_Dic3!AB$3:AB$99980,Resultados_Dic3!$F$3:$F$99980,Produccion_UO!$K1568,Resultados_Dic3!$D$3:$D$99980,Produccion_UO!$K$1485,Resultados_Dic3!$E$3:$E$99980,Produccion_UO!$J1568,Resultados_Dic3!$A$3:$A$99980,Produccion_UO!$H1568)*$J$1485</f>
        <v>0</v>
      </c>
      <c r="AH1568" s="21">
        <f>+SUMIFS(Resultados_Dic3!AC$3:AC$99980,Resultados_Dic3!$F$3:$F$99980,Produccion_UO!$K1568,Resultados_Dic3!$D$3:$D$99980,Produccion_UO!$K$1485,Resultados_Dic3!$E$3:$E$99980,Produccion_UO!$J1568,Resultados_Dic3!$A$3:$A$99980,Produccion_UO!$H1568)*$J$1485</f>
        <v>0</v>
      </c>
      <c r="AI1568" s="21">
        <f>+SUMIFS(Resultados_Dic3!AD$3:AD$99980,Resultados_Dic3!$F$3:$F$99980,Produccion_UO!$K1568,Resultados_Dic3!$D$3:$D$99980,Produccion_UO!$K$1485,Resultados_Dic3!$E$3:$E$99980,Produccion_UO!$J1568,Resultados_Dic3!$A$3:$A$99980,Produccion_UO!$H1568)*$J$1485</f>
        <v>0</v>
      </c>
      <c r="AJ1568" s="21">
        <f>+SUMIFS(Resultados_Dic3!AE$3:AE$99980,Resultados_Dic3!$F$3:$F$99980,Produccion_UO!$K1568,Resultados_Dic3!$D$3:$D$99980,Produccion_UO!$K$1485,Resultados_Dic3!$E$3:$E$99980,Produccion_UO!$J1568,Resultados_Dic3!$A$3:$A$99980,Produccion_UO!$H1568)*$J$1485</f>
        <v>0</v>
      </c>
      <c r="AK1568" s="21">
        <f>+SUMIFS(Resultados_Dic3!AF$3:AF$99980,Resultados_Dic3!$F$3:$F$99980,Produccion_UO!$K1568,Resultados_Dic3!$D$3:$D$99980,Produccion_UO!$K$1485,Resultados_Dic3!$E$3:$E$99980,Produccion_UO!$J1568,Resultados_Dic3!$A$3:$A$99980,Produccion_UO!$H1568)*$J$1485</f>
        <v>0</v>
      </c>
      <c r="AL1568" s="21">
        <f>+SUMIFS(Resultados_Dic3!AG$3:AG$99980,Resultados_Dic3!$F$3:$F$99980,Produccion_UO!$K1568,Resultados_Dic3!$D$3:$D$99980,Produccion_UO!$K$1485,Resultados_Dic3!$E$3:$E$99980,Produccion_UO!$J1568,Resultados_Dic3!$A$3:$A$99980,Produccion_UO!$H1568)*$J$1485</f>
        <v>0</v>
      </c>
      <c r="AM1568" s="21">
        <f>+SUMIFS(Resultados_Dic3!AH$3:AH$99980,Resultados_Dic3!$F$3:$F$99980,Produccion_UO!$K1568,Resultados_Dic3!$D$3:$D$99980,Produccion_UO!$K$1485,Resultados_Dic3!$E$3:$E$99980,Produccion_UO!$J1568,Resultados_Dic3!$A$3:$A$99980,Produccion_UO!$H1568)*$J$1485</f>
        <v>0</v>
      </c>
      <c r="AN1568" s="21">
        <f>+SUMIFS(Resultados_Dic3!AI$3:AI$99980,Resultados_Dic3!$F$3:$F$99980,Produccion_UO!$K1568,Resultados_Dic3!$D$3:$D$99980,Produccion_UO!$K$1485,Resultados_Dic3!$E$3:$E$99980,Produccion_UO!$J1568,Resultados_Dic3!$A$3:$A$99980,Produccion_UO!$H1568)*$J$1485</f>
        <v>0</v>
      </c>
      <c r="AO1568" s="21">
        <f>+SUMIFS(Resultados_Dic3!AJ$3:AJ$99980,Resultados_Dic3!$F$3:$F$99980,Produccion_UO!$K1568,Resultados_Dic3!$D$3:$D$99980,Produccion_UO!$K$1485,Resultados_Dic3!$E$3:$E$99980,Produccion_UO!$J1568,Resultados_Dic3!$A$3:$A$99980,Produccion_UO!$H1568)*$J$1485</f>
        <v>0</v>
      </c>
      <c r="AP1568" s="21">
        <f>+SUMIFS(Resultados_Dic3!AK$3:AK$99980,Resultados_Dic3!$F$3:$F$99980,Produccion_UO!$K1568,Resultados_Dic3!$D$3:$D$99980,Produccion_UO!$K$1485,Resultados_Dic3!$E$3:$E$99980,Produccion_UO!$J1568,Resultados_Dic3!$A$3:$A$99980,Produccion_UO!$H1568)*$J$1485</f>
        <v>0</v>
      </c>
      <c r="AQ1568" s="21">
        <f>+SUMIFS(Resultados_Dic3!AL$3:AL$99980,Resultados_Dic3!$F$3:$F$99980,Produccion_UO!$K1568,Resultados_Dic3!$D$3:$D$99980,Produccion_UO!$K$1485,Resultados_Dic3!$E$3:$E$99980,Produccion_UO!$J1568,Resultados_Dic3!$A$3:$A$99980,Produccion_UO!$H1568)*$J$1485</f>
        <v>0</v>
      </c>
      <c r="AR1568" s="21">
        <f>+SUMIFS(Resultados_Dic3!AM$3:AM$99980,Resultados_Dic3!$F$3:$F$99980,Produccion_UO!$K1568,Resultados_Dic3!$D$3:$D$99980,Produccion_UO!$K$1485,Resultados_Dic3!$E$3:$E$99980,Produccion_UO!$J1568,Resultados_Dic3!$A$3:$A$99980,Produccion_UO!$H1568)*$J$1485</f>
        <v>0</v>
      </c>
    </row>
    <row r="1569" spans="6:45" x14ac:dyDescent="0.25">
      <c r="H1569" s="17" t="str">
        <f t="shared" si="1748"/>
        <v>DIC5</v>
      </c>
      <c r="I1569" s="24"/>
      <c r="J1569" s="24" t="s">
        <v>151</v>
      </c>
      <c r="K1569" s="315" t="s">
        <v>206</v>
      </c>
      <c r="L1569" s="316" t="s">
        <v>794</v>
      </c>
      <c r="M1569" s="21">
        <f>+SUMIFS(Resultados_Dic3!H$3:H$99980,Resultados_Dic3!$F$3:$F$99980,Produccion_UO!$K1569,Resultados_Dic3!$D$3:$D$99980,Produccion_UO!$K$1485,Resultados_Dic3!$E$3:$E$99980,Produccion_UO!$J1569,Resultados_Dic3!$A$3:$A$99980,Produccion_UO!$H1569)*$J$1485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N1569" s="21">
        <f>+SUMIFS(Resultados_Dic3!I$3:I$99980,Resultados_Dic3!$F$3:$F$99980,Produccion_UO!$K1569,Resultados_Dic3!$D$3:$D$99980,Produccion_UO!$K$1485,Resultados_Dic3!$E$3:$E$99980,Produccion_UO!$J1569,Resultados_Dic3!$A$3:$A$99980,Produccion_UO!$H1569)*$J$1485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O1569" s="21">
        <f>+SUMIFS(Resultados_Dic3!J$3:J$99980,Resultados_Dic3!$F$3:$F$99980,Produccion_UO!$K1569,Resultados_Dic3!$D$3:$D$99980,Produccion_UO!$K$1485,Resultados_Dic3!$E$3:$E$99980,Produccion_UO!$J1569,Resultados_Dic3!$A$3:$A$99980,Produccion_UO!$H1569)*$J$1485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P1569" s="21">
        <f>+SUMIFS(Resultados_Dic3!K$3:K$99980,Resultados_Dic3!$F$3:$F$99980,Produccion_UO!$K1569,Resultados_Dic3!$D$3:$D$99980,Produccion_UO!$K$1485,Resultados_Dic3!$E$3:$E$99980,Produccion_UO!$J1569,Resultados_Dic3!$A$3:$A$99980,Produccion_UO!$H1569)*$J$1485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Q1569" s="21">
        <f>+SUMIFS(Resultados_Dic3!L$3:L$99980,Resultados_Dic3!$F$3:$F$99980,Produccion_UO!$K1569,Resultados_Dic3!$D$3:$D$99980,Produccion_UO!$K$1485,Resultados_Dic3!$E$3:$E$99980,Produccion_UO!$J1569,Resultados_Dic3!$A$3:$A$99980,Produccion_UO!$H1569)*$J$1485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R1569" s="21">
        <f>+SUMIFS(Resultados_Dic3!M$3:M$99980,Resultados_Dic3!$F$3:$F$99980,Produccion_UO!$K1569,Resultados_Dic3!$D$3:$D$99980,Produccion_UO!$K$1485,Resultados_Dic3!$E$3:$E$99980,Produccion_UO!$J1569,Resultados_Dic3!$A$3:$A$99980,Produccion_UO!$H1569)*$J$1485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S1569" s="21">
        <f>+SUMIFS(Resultados_Dic3!N$3:N$99980,Resultados_Dic3!$F$3:$F$99980,Produccion_UO!$K1569,Resultados_Dic3!$D$3:$D$99980,Produccion_UO!$K$1485,Resultados_Dic3!$E$3:$E$99980,Produccion_UO!$J1569,Resultados_Dic3!$A$3:$A$99980,Produccion_UO!$H1569)*$J$1485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T1569" s="21">
        <f>+SUMIFS(Resultados_Dic3!O$3:O$99980,Resultados_Dic3!$F$3:$F$99980,Produccion_UO!$K1569,Resultados_Dic3!$D$3:$D$99980,Produccion_UO!$K$1485,Resultados_Dic3!$E$3:$E$99980,Produccion_UO!$J1569,Resultados_Dic3!$A$3:$A$99980,Produccion_UO!$H1569)*$J$1485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U1569" s="21">
        <f>+SUMIFS(Resultados_Dic3!P$3:P$99980,Resultados_Dic3!$F$3:$F$99980,Produccion_UO!$K1569,Resultados_Dic3!$D$3:$D$99980,Produccion_UO!$K$1485,Resultados_Dic3!$E$3:$E$99980,Produccion_UO!$J1569,Resultados_Dic3!$A$3:$A$99980,Produccion_UO!$H1569)*$J$1485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V1569" s="21">
        <f>+SUMIFS(Resultados_Dic3!Q$3:Q$99980,Resultados_Dic3!$F$3:$F$99980,Produccion_UO!$K1569,Resultados_Dic3!$D$3:$D$99980,Produccion_UO!$K$1485,Resultados_Dic3!$E$3:$E$99980,Produccion_UO!$J1569,Resultados_Dic3!$A$3:$A$99980,Produccion_UO!$H1569)*$J$1485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W1569" s="21">
        <f>+SUMIFS(Resultados_Dic3!R$3:R$99980,Resultados_Dic3!$F$3:$F$99980,Produccion_UO!$K1569,Resultados_Dic3!$D$3:$D$99980,Produccion_UO!$K$1485,Resultados_Dic3!$E$3:$E$99980,Produccion_UO!$J1569,Resultados_Dic3!$A$3:$A$99980,Produccion_UO!$H1569)*$J$1485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X1569" s="21">
        <f>+SUMIFS(Resultados_Dic3!S$3:S$99980,Resultados_Dic3!$F$3:$F$99980,Produccion_UO!$K1569,Resultados_Dic3!$D$3:$D$99980,Produccion_UO!$K$1485,Resultados_Dic3!$E$3:$E$99980,Produccion_UO!$J1569,Resultados_Dic3!$A$3:$A$99980,Produccion_UO!$H1569)*$J$1485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Y1569" s="21">
        <f>+SUMIFS(Resultados_Dic3!T$3:T$99980,Resultados_Dic3!$F$3:$F$99980,Produccion_UO!$K1569,Resultados_Dic3!$D$3:$D$99980,Produccion_UO!$K$1485,Resultados_Dic3!$E$3:$E$99980,Produccion_UO!$J1569,Resultados_Dic3!$A$3:$A$99980,Produccion_UO!$H1569)*$J$1485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Z1569" s="21">
        <f>+SUMIFS(Resultados_Dic3!U$3:U$99980,Resultados_Dic3!$F$3:$F$99980,Produccion_UO!$K1569,Resultados_Dic3!$D$3:$D$99980,Produccion_UO!$K$1485,Resultados_Dic3!$E$3:$E$99980,Produccion_UO!$J1569,Resultados_Dic3!$A$3:$A$99980,Produccion_UO!$H1569)*$J$1485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AA1569" s="21">
        <f>+SUMIFS(Resultados_Dic3!V$3:V$99980,Resultados_Dic3!$F$3:$F$99980,Produccion_UO!$K1569,Resultados_Dic3!$D$3:$D$99980,Produccion_UO!$K$1485,Resultados_Dic3!$E$3:$E$99980,Produccion_UO!$J1569,Resultados_Dic3!$A$3:$A$99980,Produccion_UO!$H1569)*$J$1485</f>
        <v>0</v>
      </c>
      <c r="AB1569" s="21">
        <f>+SUMIFS(Resultados_Dic3!W$3:W$99980,Resultados_Dic3!$F$3:$F$99980,Produccion_UO!$K1569,Resultados_Dic3!$D$3:$D$99980,Produccion_UO!$K$1485,Resultados_Dic3!$E$3:$E$99980,Produccion_UO!$J1569,Resultados_Dic3!$A$3:$A$99980,Produccion_UO!$H1569)*$J$1485</f>
        <v>0</v>
      </c>
      <c r="AC1569" s="21">
        <f>+SUMIFS(Resultados_Dic3!X$3:X$99980,Resultados_Dic3!$F$3:$F$99980,Produccion_UO!$K1569,Resultados_Dic3!$D$3:$D$99980,Produccion_UO!$K$1485,Resultados_Dic3!$E$3:$E$99980,Produccion_UO!$J1569,Resultados_Dic3!$A$3:$A$99980,Produccion_UO!$H1569)*$J$1485</f>
        <v>0</v>
      </c>
      <c r="AD1569" s="21">
        <f>+SUMIFS(Resultados_Dic3!Y$3:Y$99980,Resultados_Dic3!$F$3:$F$99980,Produccion_UO!$K1569,Resultados_Dic3!$D$3:$D$99980,Produccion_UO!$K$1485,Resultados_Dic3!$E$3:$E$99980,Produccion_UO!$J1569,Resultados_Dic3!$A$3:$A$99980,Produccion_UO!$H1569)*$J$1485</f>
        <v>0</v>
      </c>
      <c r="AE1569" s="21">
        <f>+SUMIFS(Resultados_Dic3!Z$3:Z$99980,Resultados_Dic3!$F$3:$F$99980,Produccion_UO!$K1569,Resultados_Dic3!$D$3:$D$99980,Produccion_UO!$K$1485,Resultados_Dic3!$E$3:$E$99980,Produccion_UO!$J1569,Resultados_Dic3!$A$3:$A$99980,Produccion_UO!$H1569)*$J$1485</f>
        <v>0</v>
      </c>
      <c r="AF1569" s="21">
        <f>+SUMIFS(Resultados_Dic3!AA$3:AA$99980,Resultados_Dic3!$F$3:$F$99980,Produccion_UO!$K1569,Resultados_Dic3!$D$3:$D$99980,Produccion_UO!$K$1485,Resultados_Dic3!$E$3:$E$99980,Produccion_UO!$J1569,Resultados_Dic3!$A$3:$A$99980,Produccion_UO!$H1569)*$J$1485</f>
        <v>0</v>
      </c>
      <c r="AG1569" s="21">
        <f>+SUMIFS(Resultados_Dic3!AB$3:AB$99980,Resultados_Dic3!$F$3:$F$99980,Produccion_UO!$K1569,Resultados_Dic3!$D$3:$D$99980,Produccion_UO!$K$1485,Resultados_Dic3!$E$3:$E$99980,Produccion_UO!$J1569,Resultados_Dic3!$A$3:$A$99980,Produccion_UO!$H1569)*$J$1485</f>
        <v>0</v>
      </c>
      <c r="AH1569" s="21">
        <f>+SUMIFS(Resultados_Dic3!AC$3:AC$99980,Resultados_Dic3!$F$3:$F$99980,Produccion_UO!$K1569,Resultados_Dic3!$D$3:$D$99980,Produccion_UO!$K$1485,Resultados_Dic3!$E$3:$E$99980,Produccion_UO!$J1569,Resultados_Dic3!$A$3:$A$99980,Produccion_UO!$H1569)*$J$1485</f>
        <v>0</v>
      </c>
      <c r="AI1569" s="21">
        <f>+SUMIFS(Resultados_Dic3!AD$3:AD$99980,Resultados_Dic3!$F$3:$F$99980,Produccion_UO!$K1569,Resultados_Dic3!$D$3:$D$99980,Produccion_UO!$K$1485,Resultados_Dic3!$E$3:$E$99980,Produccion_UO!$J1569,Resultados_Dic3!$A$3:$A$99980,Produccion_UO!$H1569)*$J$1485</f>
        <v>0</v>
      </c>
      <c r="AJ1569" s="21">
        <f>+SUMIFS(Resultados_Dic3!AE$3:AE$99980,Resultados_Dic3!$F$3:$F$99980,Produccion_UO!$K1569,Resultados_Dic3!$D$3:$D$99980,Produccion_UO!$K$1485,Resultados_Dic3!$E$3:$E$99980,Produccion_UO!$J1569,Resultados_Dic3!$A$3:$A$99980,Produccion_UO!$H1569)*$J$1485</f>
        <v>0</v>
      </c>
      <c r="AK1569" s="21">
        <f>+SUMIFS(Resultados_Dic3!AF$3:AF$99980,Resultados_Dic3!$F$3:$F$99980,Produccion_UO!$K1569,Resultados_Dic3!$D$3:$D$99980,Produccion_UO!$K$1485,Resultados_Dic3!$E$3:$E$99980,Produccion_UO!$J1569,Resultados_Dic3!$A$3:$A$99980,Produccion_UO!$H1569)*$J$1485</f>
        <v>0</v>
      </c>
      <c r="AL1569" s="21">
        <f>+SUMIFS(Resultados_Dic3!AG$3:AG$99980,Resultados_Dic3!$F$3:$F$99980,Produccion_UO!$K1569,Resultados_Dic3!$D$3:$D$99980,Produccion_UO!$K$1485,Resultados_Dic3!$E$3:$E$99980,Produccion_UO!$J1569,Resultados_Dic3!$A$3:$A$99980,Produccion_UO!$H1569)*$J$1485</f>
        <v>0</v>
      </c>
      <c r="AM1569" s="21">
        <f>+SUMIFS(Resultados_Dic3!AH$3:AH$99980,Resultados_Dic3!$F$3:$F$99980,Produccion_UO!$K1569,Resultados_Dic3!$D$3:$D$99980,Produccion_UO!$K$1485,Resultados_Dic3!$E$3:$E$99980,Produccion_UO!$J1569,Resultados_Dic3!$A$3:$A$99980,Produccion_UO!$H1569)*$J$1485</f>
        <v>0</v>
      </c>
      <c r="AN1569" s="21">
        <f>+SUMIFS(Resultados_Dic3!AI$3:AI$99980,Resultados_Dic3!$F$3:$F$99980,Produccion_UO!$K1569,Resultados_Dic3!$D$3:$D$99980,Produccion_UO!$K$1485,Resultados_Dic3!$E$3:$E$99980,Produccion_UO!$J1569,Resultados_Dic3!$A$3:$A$99980,Produccion_UO!$H1569)*$J$1485</f>
        <v>0</v>
      </c>
      <c r="AO1569" s="21">
        <f>+SUMIFS(Resultados_Dic3!AJ$3:AJ$99980,Resultados_Dic3!$F$3:$F$99980,Produccion_UO!$K1569,Resultados_Dic3!$D$3:$D$99980,Produccion_UO!$K$1485,Resultados_Dic3!$E$3:$E$99980,Produccion_UO!$J1569,Resultados_Dic3!$A$3:$A$99980,Produccion_UO!$H1569)*$J$1485</f>
        <v>0</v>
      </c>
      <c r="AP1569" s="21">
        <f>+SUMIFS(Resultados_Dic3!AK$3:AK$99980,Resultados_Dic3!$F$3:$F$99980,Produccion_UO!$K1569,Resultados_Dic3!$D$3:$D$99980,Produccion_UO!$K$1485,Resultados_Dic3!$E$3:$E$99980,Produccion_UO!$J1569,Resultados_Dic3!$A$3:$A$99980,Produccion_UO!$H1569)*$J$1485</f>
        <v>0</v>
      </c>
      <c r="AQ1569" s="21">
        <f>+SUMIFS(Resultados_Dic3!AL$3:AL$99980,Resultados_Dic3!$F$3:$F$99980,Produccion_UO!$K1569,Resultados_Dic3!$D$3:$D$99980,Produccion_UO!$K$1485,Resultados_Dic3!$E$3:$E$99980,Produccion_UO!$J1569,Resultados_Dic3!$A$3:$A$99980,Produccion_UO!$H1569)*$J$1485</f>
        <v>0</v>
      </c>
      <c r="AR1569" s="21">
        <f>+SUMIFS(Resultados_Dic3!AM$3:AM$99980,Resultados_Dic3!$F$3:$F$99980,Produccion_UO!$K1569,Resultados_Dic3!$D$3:$D$99980,Produccion_UO!$K$1485,Resultados_Dic3!$E$3:$E$99980,Produccion_UO!$J1569,Resultados_Dic3!$A$3:$A$99980,Produccion_UO!$H1569)*$J$1485</f>
        <v>0</v>
      </c>
    </row>
    <row r="1570" spans="6:45" x14ac:dyDescent="0.25">
      <c r="H1570" s="17" t="str">
        <f t="shared" si="1748"/>
        <v>DIC5</v>
      </c>
      <c r="I1570" s="24"/>
      <c r="J1570" s="24" t="s">
        <v>151</v>
      </c>
      <c r="K1570" s="315" t="s">
        <v>845</v>
      </c>
      <c r="L1570" s="230" t="s">
        <v>832</v>
      </c>
      <c r="M1570" s="21">
        <f>+SUMIFS(Resultados_Dic3!H$3:H$99980,Resultados_Dic3!$F$3:$F$99980,Produccion_UO!$K1570,Resultados_Dic3!$D$3:$D$99980,Produccion_UO!$K$1485,Resultados_Dic3!$E$3:$E$99980,Produccion_UO!$J1570,Resultados_Dic3!$A$3:$A$99980,Produccion_UO!$H1570)*$J$1485</f>
        <v>0</v>
      </c>
      <c r="N1570" s="21">
        <f>+SUMIFS(Resultados_Dic3!I$3:I$99980,Resultados_Dic3!$F$3:$F$99980,Produccion_UO!$K1570,Resultados_Dic3!$D$3:$D$99980,Produccion_UO!$K$1485,Resultados_Dic3!$E$3:$E$99980,Produccion_UO!$J1570,Resultados_Dic3!$A$3:$A$99980,Produccion_UO!$H1570)*$J$1485</f>
        <v>0</v>
      </c>
      <c r="O1570" s="21">
        <f>+SUMIFS(Resultados_Dic3!J$3:J$99980,Resultados_Dic3!$F$3:$F$99980,Produccion_UO!$K1570,Resultados_Dic3!$D$3:$D$99980,Produccion_UO!$K$1485,Resultados_Dic3!$E$3:$E$99980,Produccion_UO!$J1570,Resultados_Dic3!$A$3:$A$99980,Produccion_UO!$H1570)*$J$1485</f>
        <v>0</v>
      </c>
      <c r="P1570" s="21">
        <f>+SUMIFS(Resultados_Dic3!K$3:K$99980,Resultados_Dic3!$F$3:$F$99980,Produccion_UO!$K1570,Resultados_Dic3!$D$3:$D$99980,Produccion_UO!$K$1485,Resultados_Dic3!$E$3:$E$99980,Produccion_UO!$J1570,Resultados_Dic3!$A$3:$A$99980,Produccion_UO!$H1570)*$J$1485</f>
        <v>0</v>
      </c>
      <c r="Q1570" s="21">
        <f>+SUMIFS(Resultados_Dic3!L$3:L$99980,Resultados_Dic3!$F$3:$F$99980,Produccion_UO!$K1570,Resultados_Dic3!$D$3:$D$99980,Produccion_UO!$K$1485,Resultados_Dic3!$E$3:$E$99980,Produccion_UO!$J1570,Resultados_Dic3!$A$3:$A$99980,Produccion_UO!$H1570)*$J$1485</f>
        <v>0</v>
      </c>
      <c r="R1570" s="21">
        <f>+SUMIFS(Resultados_Dic3!M$3:M$99980,Resultados_Dic3!$F$3:$F$99980,Produccion_UO!$K1570,Resultados_Dic3!$D$3:$D$99980,Produccion_UO!$K$1485,Resultados_Dic3!$E$3:$E$99980,Produccion_UO!$J1570,Resultados_Dic3!$A$3:$A$99980,Produccion_UO!$H1570)*$J$1485</f>
        <v>0</v>
      </c>
      <c r="S1570" s="21">
        <f>+SUMIFS(Resultados_Dic3!N$3:N$99980,Resultados_Dic3!$F$3:$F$99980,Produccion_UO!$K1570,Resultados_Dic3!$D$3:$D$99980,Produccion_UO!$K$1485,Resultados_Dic3!$E$3:$E$99980,Produccion_UO!$J1570,Resultados_Dic3!$A$3:$A$99980,Produccion_UO!$H1570)*$J$1485</f>
        <v>0</v>
      </c>
      <c r="T1570" s="21">
        <f>+SUMIFS(Resultados_Dic3!O$3:O$99980,Resultados_Dic3!$F$3:$F$99980,Produccion_UO!$K1570,Resultados_Dic3!$D$3:$D$99980,Produccion_UO!$K$1485,Resultados_Dic3!$E$3:$E$99980,Produccion_UO!$J1570,Resultados_Dic3!$A$3:$A$99980,Produccion_UO!$H1570)*$J$1485</f>
        <v>0</v>
      </c>
      <c r="U1570" s="21">
        <f>+SUMIFS(Resultados_Dic3!P$3:P$99980,Resultados_Dic3!$F$3:$F$99980,Produccion_UO!$K1570,Resultados_Dic3!$D$3:$D$99980,Produccion_UO!$K$1485,Resultados_Dic3!$E$3:$E$99980,Produccion_UO!$J1570,Resultados_Dic3!$A$3:$A$99980,Produccion_UO!$H1570)*$J$1485</f>
        <v>0</v>
      </c>
      <c r="V1570" s="21">
        <f>+SUMIFS(Resultados_Dic3!Q$3:Q$99980,Resultados_Dic3!$F$3:$F$99980,Produccion_UO!$K1570,Resultados_Dic3!$D$3:$D$99980,Produccion_UO!$K$1485,Resultados_Dic3!$E$3:$E$99980,Produccion_UO!$J1570,Resultados_Dic3!$A$3:$A$99980,Produccion_UO!$H1570)*$J$1485</f>
        <v>0</v>
      </c>
      <c r="W1570" s="21">
        <f>+SUMIFS(Resultados_Dic3!R$3:R$99980,Resultados_Dic3!$F$3:$F$99980,Produccion_UO!$K1570,Resultados_Dic3!$D$3:$D$99980,Produccion_UO!$K$1485,Resultados_Dic3!$E$3:$E$99980,Produccion_UO!$J1570,Resultados_Dic3!$A$3:$A$99980,Produccion_UO!$H1570)*$J$1485</f>
        <v>0</v>
      </c>
      <c r="X1570" s="21">
        <f>+SUMIFS(Resultados_Dic3!S$3:S$99980,Resultados_Dic3!$F$3:$F$99980,Produccion_UO!$K1570,Resultados_Dic3!$D$3:$D$99980,Produccion_UO!$K$1485,Resultados_Dic3!$E$3:$E$99980,Produccion_UO!$J1570,Resultados_Dic3!$A$3:$A$99980,Produccion_UO!$H1570)*$J$1485</f>
        <v>0</v>
      </c>
      <c r="Y1570" s="21">
        <f>+SUMIFS(Resultados_Dic3!T$3:T$99980,Resultados_Dic3!$F$3:$F$99980,Produccion_UO!$K1570,Resultados_Dic3!$D$3:$D$99980,Produccion_UO!$K$1485,Resultados_Dic3!$E$3:$E$99980,Produccion_UO!$J1570,Resultados_Dic3!$A$3:$A$99980,Produccion_UO!$H1570)*$J$1485</f>
        <v>0</v>
      </c>
      <c r="Z1570" s="21">
        <f>+SUMIFS(Resultados_Dic3!U$3:U$99980,Resultados_Dic3!$F$3:$F$99980,Produccion_UO!$K1570,Resultados_Dic3!$D$3:$D$99980,Produccion_UO!$K$1485,Resultados_Dic3!$E$3:$E$99980,Produccion_UO!$J1570,Resultados_Dic3!$A$3:$A$99980,Produccion_UO!$H1570)*$J$1485</f>
        <v>0</v>
      </c>
      <c r="AA1570" s="21">
        <f>+SUMIFS(Resultados_Dic3!V$3:V$99980,Resultados_Dic3!$F$3:$F$99980,Produccion_UO!$K1570,Resultados_Dic3!$D$3:$D$99980,Produccion_UO!$K$1485,Resultados_Dic3!$E$3:$E$99980,Produccion_UO!$J1570,Resultados_Dic3!$A$3:$A$99980,Produccion_UO!$H1570)*$J$1485</f>
        <v>0</v>
      </c>
      <c r="AB1570" s="21">
        <f>+SUMIFS(Resultados_Dic3!W$3:W$99980,Resultados_Dic3!$F$3:$F$99980,Produccion_UO!$K1570,Resultados_Dic3!$D$3:$D$99980,Produccion_UO!$K$1485,Resultados_Dic3!$E$3:$E$99980,Produccion_UO!$J1570,Resultados_Dic3!$A$3:$A$99980,Produccion_UO!$H1570)*$J$1485</f>
        <v>0</v>
      </c>
      <c r="AC1570" s="21">
        <f>+SUMIFS(Resultados_Dic3!X$3:X$99980,Resultados_Dic3!$F$3:$F$99980,Produccion_UO!$K1570,Resultados_Dic3!$D$3:$D$99980,Produccion_UO!$K$1485,Resultados_Dic3!$E$3:$E$99980,Produccion_UO!$J1570,Resultados_Dic3!$A$3:$A$99980,Produccion_UO!$H1570)*$J$1485</f>
        <v>0</v>
      </c>
      <c r="AD1570" s="21">
        <f>+SUMIFS(Resultados_Dic3!Y$3:Y$99980,Resultados_Dic3!$F$3:$F$99980,Produccion_UO!$K1570,Resultados_Dic3!$D$3:$D$99980,Produccion_UO!$K$1485,Resultados_Dic3!$E$3:$E$99980,Produccion_UO!$J1570,Resultados_Dic3!$A$3:$A$99980,Produccion_UO!$H1570)*$J$1485</f>
        <v>0</v>
      </c>
      <c r="AE1570" s="21">
        <f>+SUMIFS(Resultados_Dic3!Z$3:Z$99980,Resultados_Dic3!$F$3:$F$99980,Produccion_UO!$K1570,Resultados_Dic3!$D$3:$D$99980,Produccion_UO!$K$1485,Resultados_Dic3!$E$3:$E$99980,Produccion_UO!$J1570,Resultados_Dic3!$A$3:$A$99980,Produccion_UO!$H1570)*$J$1485</f>
        <v>0</v>
      </c>
      <c r="AF1570" s="21">
        <f>+SUMIFS(Resultados_Dic3!AA$3:AA$99980,Resultados_Dic3!$F$3:$F$99980,Produccion_UO!$K1570,Resultados_Dic3!$D$3:$D$99980,Produccion_UO!$K$1485,Resultados_Dic3!$E$3:$E$99980,Produccion_UO!$J1570,Resultados_Dic3!$A$3:$A$99980,Produccion_UO!$H1570)*$J$1485</f>
        <v>0</v>
      </c>
      <c r="AG1570" s="21">
        <f>+SUMIFS(Resultados_Dic3!AB$3:AB$99980,Resultados_Dic3!$F$3:$F$99980,Produccion_UO!$K1570,Resultados_Dic3!$D$3:$D$99980,Produccion_UO!$K$1485,Resultados_Dic3!$E$3:$E$99980,Produccion_UO!$J1570,Resultados_Dic3!$A$3:$A$99980,Produccion_UO!$H1570)*$J$1485</f>
        <v>0</v>
      </c>
      <c r="AH1570" s="21">
        <f>+SUMIFS(Resultados_Dic3!AC$3:AC$99980,Resultados_Dic3!$F$3:$F$99980,Produccion_UO!$K1570,Resultados_Dic3!$D$3:$D$99980,Produccion_UO!$K$1485,Resultados_Dic3!$E$3:$E$99980,Produccion_UO!$J1570,Resultados_Dic3!$A$3:$A$99980,Produccion_UO!$H1570)*$J$1485</f>
        <v>0</v>
      </c>
      <c r="AI1570" s="21">
        <f>+SUMIFS(Resultados_Dic3!AD$3:AD$99980,Resultados_Dic3!$F$3:$F$99980,Produccion_UO!$K1570,Resultados_Dic3!$D$3:$D$99980,Produccion_UO!$K$1485,Resultados_Dic3!$E$3:$E$99980,Produccion_UO!$J1570,Resultados_Dic3!$A$3:$A$99980,Produccion_UO!$H1570)*$J$1485</f>
        <v>0</v>
      </c>
      <c r="AJ1570" s="21">
        <f>+SUMIFS(Resultados_Dic3!AE$3:AE$99980,Resultados_Dic3!$F$3:$F$99980,Produccion_UO!$K1570,Resultados_Dic3!$D$3:$D$99980,Produccion_UO!$K$1485,Resultados_Dic3!$E$3:$E$99980,Produccion_UO!$J1570,Resultados_Dic3!$A$3:$A$99980,Produccion_UO!$H1570)*$J$1485</f>
        <v>0</v>
      </c>
      <c r="AK1570" s="21">
        <f>+SUMIFS(Resultados_Dic3!AF$3:AF$99980,Resultados_Dic3!$F$3:$F$99980,Produccion_UO!$K1570,Resultados_Dic3!$D$3:$D$99980,Produccion_UO!$K$1485,Resultados_Dic3!$E$3:$E$99980,Produccion_UO!$J1570,Resultados_Dic3!$A$3:$A$99980,Produccion_UO!$H1570)*$J$1485</f>
        <v>0</v>
      </c>
      <c r="AL1570" s="21">
        <f>+SUMIFS(Resultados_Dic3!AG$3:AG$99980,Resultados_Dic3!$F$3:$F$99980,Produccion_UO!$K1570,Resultados_Dic3!$D$3:$D$99980,Produccion_UO!$K$1485,Resultados_Dic3!$E$3:$E$99980,Produccion_UO!$J1570,Resultados_Dic3!$A$3:$A$99980,Produccion_UO!$H1570)*$J$1485</f>
        <v>0</v>
      </c>
      <c r="AM1570" s="21">
        <f>+SUMIFS(Resultados_Dic3!AH$3:AH$99980,Resultados_Dic3!$F$3:$F$99980,Produccion_UO!$K1570,Resultados_Dic3!$D$3:$D$99980,Produccion_UO!$K$1485,Resultados_Dic3!$E$3:$E$99980,Produccion_UO!$J1570,Resultados_Dic3!$A$3:$A$99980,Produccion_UO!$H1570)*$J$1485</f>
        <v>0</v>
      </c>
      <c r="AN1570" s="21">
        <f>+SUMIFS(Resultados_Dic3!AI$3:AI$99980,Resultados_Dic3!$F$3:$F$99980,Produccion_UO!$K1570,Resultados_Dic3!$D$3:$D$99980,Produccion_UO!$K$1485,Resultados_Dic3!$E$3:$E$99980,Produccion_UO!$J1570,Resultados_Dic3!$A$3:$A$99980,Produccion_UO!$H1570)*$J$1485</f>
        <v>0</v>
      </c>
      <c r="AO1570" s="21">
        <f>+SUMIFS(Resultados_Dic3!AJ$3:AJ$99980,Resultados_Dic3!$F$3:$F$99980,Produccion_UO!$K1570,Resultados_Dic3!$D$3:$D$99980,Produccion_UO!$K$1485,Resultados_Dic3!$E$3:$E$99980,Produccion_UO!$J1570,Resultados_Dic3!$A$3:$A$99980,Produccion_UO!$H1570)*$J$1485</f>
        <v>0</v>
      </c>
      <c r="AP1570" s="21">
        <f>+SUMIFS(Resultados_Dic3!AK$3:AK$99980,Resultados_Dic3!$F$3:$F$99980,Produccion_UO!$K1570,Resultados_Dic3!$D$3:$D$99980,Produccion_UO!$K$1485,Resultados_Dic3!$E$3:$E$99980,Produccion_UO!$J1570,Resultados_Dic3!$A$3:$A$99980,Produccion_UO!$H1570)*$J$1485</f>
        <v>0</v>
      </c>
      <c r="AQ1570" s="21">
        <f>+SUMIFS(Resultados_Dic3!AL$3:AL$99980,Resultados_Dic3!$F$3:$F$99980,Produccion_UO!$K1570,Resultados_Dic3!$D$3:$D$99980,Produccion_UO!$K$1485,Resultados_Dic3!$E$3:$E$99980,Produccion_UO!$J1570,Resultados_Dic3!$A$3:$A$99980,Produccion_UO!$H1570)*$J$1485</f>
        <v>0</v>
      </c>
      <c r="AR1570" s="21">
        <f>+SUMIFS(Resultados_Dic3!AM$3:AM$99980,Resultados_Dic3!$F$3:$F$99980,Produccion_UO!$K1570,Resultados_Dic3!$D$3:$D$99980,Produccion_UO!$K$1485,Resultados_Dic3!$E$3:$E$99980,Produccion_UO!$J1570,Resultados_Dic3!$A$3:$A$99980,Produccion_UO!$H1570)*$J$1485</f>
        <v>0</v>
      </c>
    </row>
    <row r="1571" spans="6:45" x14ac:dyDescent="0.25">
      <c r="H1571" s="17" t="str">
        <f t="shared" si="1748"/>
        <v>DIC5</v>
      </c>
      <c r="I1571" s="24"/>
      <c r="J1571" s="24" t="s">
        <v>151</v>
      </c>
      <c r="K1571" s="315" t="s">
        <v>846</v>
      </c>
      <c r="L1571" s="230" t="s">
        <v>834</v>
      </c>
      <c r="M1571" s="21">
        <f>+SUMIFS(Resultados_Dic3!H$3:H$99980,Resultados_Dic3!$F$3:$F$99980,Produccion_UO!$K1571,Resultados_Dic3!$D$3:$D$99980,Produccion_UO!$K$1485,Resultados_Dic3!$E$3:$E$99980,Produccion_UO!$J1571,Resultados_Dic3!$A$3:$A$99980,Produccion_UO!$H1571)*$J$1485</f>
        <v>0</v>
      </c>
      <c r="N1571" s="21">
        <f>+SUMIFS(Resultados_Dic3!I$3:I$99980,Resultados_Dic3!$F$3:$F$99980,Produccion_UO!$K1571,Resultados_Dic3!$D$3:$D$99980,Produccion_UO!$K$1485,Resultados_Dic3!$E$3:$E$99980,Produccion_UO!$J1571,Resultados_Dic3!$A$3:$A$99980,Produccion_UO!$H1571)*$J$1485</f>
        <v>0</v>
      </c>
      <c r="O1571" s="21">
        <f>+SUMIFS(Resultados_Dic3!J$3:J$99980,Resultados_Dic3!$F$3:$F$99980,Produccion_UO!$K1571,Resultados_Dic3!$D$3:$D$99980,Produccion_UO!$K$1485,Resultados_Dic3!$E$3:$E$99980,Produccion_UO!$J1571,Resultados_Dic3!$A$3:$A$99980,Produccion_UO!$H1571)*$J$1485</f>
        <v>0</v>
      </c>
      <c r="P1571" s="21">
        <f>+SUMIFS(Resultados_Dic3!K$3:K$99980,Resultados_Dic3!$F$3:$F$99980,Produccion_UO!$K1571,Resultados_Dic3!$D$3:$D$99980,Produccion_UO!$K$1485,Resultados_Dic3!$E$3:$E$99980,Produccion_UO!$J1571,Resultados_Dic3!$A$3:$A$99980,Produccion_UO!$H1571)*$J$1485</f>
        <v>0</v>
      </c>
      <c r="Q1571" s="21">
        <f>+SUMIFS(Resultados_Dic3!L$3:L$99980,Resultados_Dic3!$F$3:$F$99980,Produccion_UO!$K1571,Resultados_Dic3!$D$3:$D$99980,Produccion_UO!$K$1485,Resultados_Dic3!$E$3:$E$99980,Produccion_UO!$J1571,Resultados_Dic3!$A$3:$A$99980,Produccion_UO!$H1571)*$J$1485</f>
        <v>0</v>
      </c>
      <c r="R1571" s="21">
        <f>+SUMIFS(Resultados_Dic3!M$3:M$99980,Resultados_Dic3!$F$3:$F$99980,Produccion_UO!$K1571,Resultados_Dic3!$D$3:$D$99980,Produccion_UO!$K$1485,Resultados_Dic3!$E$3:$E$99980,Produccion_UO!$J1571,Resultados_Dic3!$A$3:$A$99980,Produccion_UO!$H1571)*$J$1485</f>
        <v>0</v>
      </c>
      <c r="S1571" s="21">
        <f>+SUMIFS(Resultados_Dic3!N$3:N$99980,Resultados_Dic3!$F$3:$F$99980,Produccion_UO!$K1571,Resultados_Dic3!$D$3:$D$99980,Produccion_UO!$K$1485,Resultados_Dic3!$E$3:$E$99980,Produccion_UO!$J1571,Resultados_Dic3!$A$3:$A$99980,Produccion_UO!$H1571)*$J$1485</f>
        <v>0</v>
      </c>
      <c r="T1571" s="21">
        <f>+SUMIFS(Resultados_Dic3!O$3:O$99980,Resultados_Dic3!$F$3:$F$99980,Produccion_UO!$K1571,Resultados_Dic3!$D$3:$D$99980,Produccion_UO!$K$1485,Resultados_Dic3!$E$3:$E$99980,Produccion_UO!$J1571,Resultados_Dic3!$A$3:$A$99980,Produccion_UO!$H1571)*$J$1485</f>
        <v>0</v>
      </c>
      <c r="U1571" s="21">
        <f>+SUMIFS(Resultados_Dic3!P$3:P$99980,Resultados_Dic3!$F$3:$F$99980,Produccion_UO!$K1571,Resultados_Dic3!$D$3:$D$99980,Produccion_UO!$K$1485,Resultados_Dic3!$E$3:$E$99980,Produccion_UO!$J1571,Resultados_Dic3!$A$3:$A$99980,Produccion_UO!$H1571)*$J$1485</f>
        <v>0</v>
      </c>
      <c r="V1571" s="21">
        <f>+SUMIFS(Resultados_Dic3!Q$3:Q$99980,Resultados_Dic3!$F$3:$F$99980,Produccion_UO!$K1571,Resultados_Dic3!$D$3:$D$99980,Produccion_UO!$K$1485,Resultados_Dic3!$E$3:$E$99980,Produccion_UO!$J1571,Resultados_Dic3!$A$3:$A$99980,Produccion_UO!$H1571)*$J$1485</f>
        <v>0</v>
      </c>
      <c r="W1571" s="21">
        <f>+SUMIFS(Resultados_Dic3!R$3:R$99980,Resultados_Dic3!$F$3:$F$99980,Produccion_UO!$K1571,Resultados_Dic3!$D$3:$D$99980,Produccion_UO!$K$1485,Resultados_Dic3!$E$3:$E$99980,Produccion_UO!$J1571,Resultados_Dic3!$A$3:$A$99980,Produccion_UO!$H1571)*$J$1485</f>
        <v>0</v>
      </c>
      <c r="X1571" s="21">
        <f>+SUMIFS(Resultados_Dic3!S$3:S$99980,Resultados_Dic3!$F$3:$F$99980,Produccion_UO!$K1571,Resultados_Dic3!$D$3:$D$99980,Produccion_UO!$K$1485,Resultados_Dic3!$E$3:$E$99980,Produccion_UO!$J1571,Resultados_Dic3!$A$3:$A$99980,Produccion_UO!$H1571)*$J$1485</f>
        <v>0</v>
      </c>
      <c r="Y1571" s="21">
        <f>+SUMIFS(Resultados_Dic3!T$3:T$99980,Resultados_Dic3!$F$3:$F$99980,Produccion_UO!$K1571,Resultados_Dic3!$D$3:$D$99980,Produccion_UO!$K$1485,Resultados_Dic3!$E$3:$E$99980,Produccion_UO!$J1571,Resultados_Dic3!$A$3:$A$99980,Produccion_UO!$H1571)*$J$1485</f>
        <v>0</v>
      </c>
      <c r="Z1571" s="21">
        <f>+SUMIFS(Resultados_Dic3!U$3:U$99980,Resultados_Dic3!$F$3:$F$99980,Produccion_UO!$K1571,Resultados_Dic3!$D$3:$D$99980,Produccion_UO!$K$1485,Resultados_Dic3!$E$3:$E$99980,Produccion_UO!$J1571,Resultados_Dic3!$A$3:$A$99980,Produccion_UO!$H1571)*$J$1485</f>
        <v>0</v>
      </c>
      <c r="AA1571" s="21">
        <f>+SUMIFS(Resultados_Dic3!V$3:V$99980,Resultados_Dic3!$F$3:$F$99980,Produccion_UO!$K1571,Resultados_Dic3!$D$3:$D$99980,Produccion_UO!$K$1485,Resultados_Dic3!$E$3:$E$99980,Produccion_UO!$J1571,Resultados_Dic3!$A$3:$A$99980,Produccion_UO!$H1571)*$J$1485</f>
        <v>0</v>
      </c>
      <c r="AB1571" s="21">
        <f>+SUMIFS(Resultados_Dic3!W$3:W$99980,Resultados_Dic3!$F$3:$F$99980,Produccion_UO!$K1571,Resultados_Dic3!$D$3:$D$99980,Produccion_UO!$K$1485,Resultados_Dic3!$E$3:$E$99980,Produccion_UO!$J1571,Resultados_Dic3!$A$3:$A$99980,Produccion_UO!$H1571)*$J$1485</f>
        <v>0</v>
      </c>
      <c r="AC1571" s="21">
        <f>+SUMIFS(Resultados_Dic3!X$3:X$99980,Resultados_Dic3!$F$3:$F$99980,Produccion_UO!$K1571,Resultados_Dic3!$D$3:$D$99980,Produccion_UO!$K$1485,Resultados_Dic3!$E$3:$E$99980,Produccion_UO!$J1571,Resultados_Dic3!$A$3:$A$99980,Produccion_UO!$H1571)*$J$1485</f>
        <v>0</v>
      </c>
      <c r="AD1571" s="21">
        <f>+SUMIFS(Resultados_Dic3!Y$3:Y$99980,Resultados_Dic3!$F$3:$F$99980,Produccion_UO!$K1571,Resultados_Dic3!$D$3:$D$99980,Produccion_UO!$K$1485,Resultados_Dic3!$E$3:$E$99980,Produccion_UO!$J1571,Resultados_Dic3!$A$3:$A$99980,Produccion_UO!$H1571)*$J$1485</f>
        <v>0</v>
      </c>
      <c r="AE1571" s="21">
        <f>+SUMIFS(Resultados_Dic3!Z$3:Z$99980,Resultados_Dic3!$F$3:$F$99980,Produccion_UO!$K1571,Resultados_Dic3!$D$3:$D$99980,Produccion_UO!$K$1485,Resultados_Dic3!$E$3:$E$99980,Produccion_UO!$J1571,Resultados_Dic3!$A$3:$A$99980,Produccion_UO!$H1571)*$J$1485</f>
        <v>0</v>
      </c>
      <c r="AF1571" s="21">
        <f>+SUMIFS(Resultados_Dic3!AA$3:AA$99980,Resultados_Dic3!$F$3:$F$99980,Produccion_UO!$K1571,Resultados_Dic3!$D$3:$D$99980,Produccion_UO!$K$1485,Resultados_Dic3!$E$3:$E$99980,Produccion_UO!$J1571,Resultados_Dic3!$A$3:$A$99980,Produccion_UO!$H1571)*$J$1485</f>
        <v>0</v>
      </c>
      <c r="AG1571" s="21">
        <f>+SUMIFS(Resultados_Dic3!AB$3:AB$99980,Resultados_Dic3!$F$3:$F$99980,Produccion_UO!$K1571,Resultados_Dic3!$D$3:$D$99980,Produccion_UO!$K$1485,Resultados_Dic3!$E$3:$E$99980,Produccion_UO!$J1571,Resultados_Dic3!$A$3:$A$99980,Produccion_UO!$H1571)*$J$1485</f>
        <v>0</v>
      </c>
      <c r="AH1571" s="21">
        <f>+SUMIFS(Resultados_Dic3!AC$3:AC$99980,Resultados_Dic3!$F$3:$F$99980,Produccion_UO!$K1571,Resultados_Dic3!$D$3:$D$99980,Produccion_UO!$K$1485,Resultados_Dic3!$E$3:$E$99980,Produccion_UO!$J1571,Resultados_Dic3!$A$3:$A$99980,Produccion_UO!$H1571)*$J$1485</f>
        <v>0</v>
      </c>
      <c r="AI1571" s="21">
        <f>+SUMIFS(Resultados_Dic3!AD$3:AD$99980,Resultados_Dic3!$F$3:$F$99980,Produccion_UO!$K1571,Resultados_Dic3!$D$3:$D$99980,Produccion_UO!$K$1485,Resultados_Dic3!$E$3:$E$99980,Produccion_UO!$J1571,Resultados_Dic3!$A$3:$A$99980,Produccion_UO!$H1571)*$J$1485</f>
        <v>0</v>
      </c>
      <c r="AJ1571" s="21">
        <f>+SUMIFS(Resultados_Dic3!AE$3:AE$99980,Resultados_Dic3!$F$3:$F$99980,Produccion_UO!$K1571,Resultados_Dic3!$D$3:$D$99980,Produccion_UO!$K$1485,Resultados_Dic3!$E$3:$E$99980,Produccion_UO!$J1571,Resultados_Dic3!$A$3:$A$99980,Produccion_UO!$H1571)*$J$1485</f>
        <v>0</v>
      </c>
      <c r="AK1571" s="21">
        <f>+SUMIFS(Resultados_Dic3!AF$3:AF$99980,Resultados_Dic3!$F$3:$F$99980,Produccion_UO!$K1571,Resultados_Dic3!$D$3:$D$99980,Produccion_UO!$K$1485,Resultados_Dic3!$E$3:$E$99980,Produccion_UO!$J1571,Resultados_Dic3!$A$3:$A$99980,Produccion_UO!$H1571)*$J$1485</f>
        <v>0</v>
      </c>
      <c r="AL1571" s="21">
        <f>+SUMIFS(Resultados_Dic3!AG$3:AG$99980,Resultados_Dic3!$F$3:$F$99980,Produccion_UO!$K1571,Resultados_Dic3!$D$3:$D$99980,Produccion_UO!$K$1485,Resultados_Dic3!$E$3:$E$99980,Produccion_UO!$J1571,Resultados_Dic3!$A$3:$A$99980,Produccion_UO!$H1571)*$J$1485</f>
        <v>0</v>
      </c>
      <c r="AM1571" s="21">
        <f>+SUMIFS(Resultados_Dic3!AH$3:AH$99980,Resultados_Dic3!$F$3:$F$99980,Produccion_UO!$K1571,Resultados_Dic3!$D$3:$D$99980,Produccion_UO!$K$1485,Resultados_Dic3!$E$3:$E$99980,Produccion_UO!$J1571,Resultados_Dic3!$A$3:$A$99980,Produccion_UO!$H1571)*$J$1485</f>
        <v>0</v>
      </c>
      <c r="AN1571" s="21">
        <f>+SUMIFS(Resultados_Dic3!AI$3:AI$99980,Resultados_Dic3!$F$3:$F$99980,Produccion_UO!$K1571,Resultados_Dic3!$D$3:$D$99980,Produccion_UO!$K$1485,Resultados_Dic3!$E$3:$E$99980,Produccion_UO!$J1571,Resultados_Dic3!$A$3:$A$99980,Produccion_UO!$H1571)*$J$1485</f>
        <v>0</v>
      </c>
      <c r="AO1571" s="21">
        <f>+SUMIFS(Resultados_Dic3!AJ$3:AJ$99980,Resultados_Dic3!$F$3:$F$99980,Produccion_UO!$K1571,Resultados_Dic3!$D$3:$D$99980,Produccion_UO!$K$1485,Resultados_Dic3!$E$3:$E$99980,Produccion_UO!$J1571,Resultados_Dic3!$A$3:$A$99980,Produccion_UO!$H1571)*$J$1485</f>
        <v>0</v>
      </c>
      <c r="AP1571" s="21">
        <f>+SUMIFS(Resultados_Dic3!AK$3:AK$99980,Resultados_Dic3!$F$3:$F$99980,Produccion_UO!$K1571,Resultados_Dic3!$D$3:$D$99980,Produccion_UO!$K$1485,Resultados_Dic3!$E$3:$E$99980,Produccion_UO!$J1571,Resultados_Dic3!$A$3:$A$99980,Produccion_UO!$H1571)*$J$1485</f>
        <v>0</v>
      </c>
      <c r="AQ1571" s="21">
        <f>+SUMIFS(Resultados_Dic3!AL$3:AL$99980,Resultados_Dic3!$F$3:$F$99980,Produccion_UO!$K1571,Resultados_Dic3!$D$3:$D$99980,Produccion_UO!$K$1485,Resultados_Dic3!$E$3:$E$99980,Produccion_UO!$J1571,Resultados_Dic3!$A$3:$A$99980,Produccion_UO!$H1571)*$J$1485</f>
        <v>0</v>
      </c>
      <c r="AR1571" s="21">
        <f>+SUMIFS(Resultados_Dic3!AM$3:AM$99980,Resultados_Dic3!$F$3:$F$99980,Produccion_UO!$K1571,Resultados_Dic3!$D$3:$D$99980,Produccion_UO!$K$1485,Resultados_Dic3!$E$3:$E$99980,Produccion_UO!$J1571,Resultados_Dic3!$A$3:$A$99980,Produccion_UO!$H1571)*$J$1485</f>
        <v>0</v>
      </c>
    </row>
    <row r="1572" spans="6:45" x14ac:dyDescent="0.25">
      <c r="H1572" s="17" t="str">
        <f t="shared" si="1748"/>
        <v>DIC5</v>
      </c>
      <c r="I1572" s="24"/>
      <c r="J1572" s="24" t="s">
        <v>151</v>
      </c>
      <c r="K1572" s="315" t="s">
        <v>847</v>
      </c>
      <c r="L1572" s="230" t="s">
        <v>833</v>
      </c>
      <c r="M1572" s="21">
        <f>+SUMIFS(Resultados_Dic3!H$3:H$99980,Resultados_Dic3!$F$3:$F$99980,Produccion_UO!$K1572,Resultados_Dic3!$D$3:$D$99980,Produccion_UO!$K$1485,Resultados_Dic3!$E$3:$E$99980,Produccion_UO!$J1572,Resultados_Dic3!$A$3:$A$99980,Produccion_UO!$H1572)*$J$1485</f>
        <v>0</v>
      </c>
      <c r="N1572" s="21">
        <f>+SUMIFS(Resultados_Dic3!I$3:I$99980,Resultados_Dic3!$F$3:$F$99980,Produccion_UO!$K1572,Resultados_Dic3!$D$3:$D$99980,Produccion_UO!$K$1485,Resultados_Dic3!$E$3:$E$99980,Produccion_UO!$J1572,Resultados_Dic3!$A$3:$A$99980,Produccion_UO!$H1572)*$J$1485</f>
        <v>0</v>
      </c>
      <c r="O1572" s="21">
        <f>+SUMIFS(Resultados_Dic3!J$3:J$99980,Resultados_Dic3!$F$3:$F$99980,Produccion_UO!$K1572,Resultados_Dic3!$D$3:$D$99980,Produccion_UO!$K$1485,Resultados_Dic3!$E$3:$E$99980,Produccion_UO!$J1572,Resultados_Dic3!$A$3:$A$99980,Produccion_UO!$H1572)*$J$1485</f>
        <v>0</v>
      </c>
      <c r="P1572" s="21">
        <f>+SUMIFS(Resultados_Dic3!K$3:K$99980,Resultados_Dic3!$F$3:$F$99980,Produccion_UO!$K1572,Resultados_Dic3!$D$3:$D$99980,Produccion_UO!$K$1485,Resultados_Dic3!$E$3:$E$99980,Produccion_UO!$J1572,Resultados_Dic3!$A$3:$A$99980,Produccion_UO!$H1572)*$J$1485</f>
        <v>0</v>
      </c>
      <c r="Q1572" s="21">
        <f>+SUMIFS(Resultados_Dic3!L$3:L$99980,Resultados_Dic3!$F$3:$F$99980,Produccion_UO!$K1572,Resultados_Dic3!$D$3:$D$99980,Produccion_UO!$K$1485,Resultados_Dic3!$E$3:$E$99980,Produccion_UO!$J1572,Resultados_Dic3!$A$3:$A$99980,Produccion_UO!$H1572)*$J$1485</f>
        <v>0</v>
      </c>
      <c r="R1572" s="21">
        <f>+SUMIFS(Resultados_Dic3!M$3:M$99980,Resultados_Dic3!$F$3:$F$99980,Produccion_UO!$K1572,Resultados_Dic3!$D$3:$D$99980,Produccion_UO!$K$1485,Resultados_Dic3!$E$3:$E$99980,Produccion_UO!$J1572,Resultados_Dic3!$A$3:$A$99980,Produccion_UO!$H1572)*$J$1485</f>
        <v>0</v>
      </c>
      <c r="S1572" s="21">
        <f>+SUMIFS(Resultados_Dic3!N$3:N$99980,Resultados_Dic3!$F$3:$F$99980,Produccion_UO!$K1572,Resultados_Dic3!$D$3:$D$99980,Produccion_UO!$K$1485,Resultados_Dic3!$E$3:$E$99980,Produccion_UO!$J1572,Resultados_Dic3!$A$3:$A$99980,Produccion_UO!$H1572)*$J$1485</f>
        <v>0</v>
      </c>
      <c r="T1572" s="21">
        <f>+SUMIFS(Resultados_Dic3!O$3:O$99980,Resultados_Dic3!$F$3:$F$99980,Produccion_UO!$K1572,Resultados_Dic3!$D$3:$D$99980,Produccion_UO!$K$1485,Resultados_Dic3!$E$3:$E$99980,Produccion_UO!$J1572,Resultados_Dic3!$A$3:$A$99980,Produccion_UO!$H1572)*$J$1485</f>
        <v>0</v>
      </c>
      <c r="U1572" s="21">
        <f>+SUMIFS(Resultados_Dic3!P$3:P$99980,Resultados_Dic3!$F$3:$F$99980,Produccion_UO!$K1572,Resultados_Dic3!$D$3:$D$99980,Produccion_UO!$K$1485,Resultados_Dic3!$E$3:$E$99980,Produccion_UO!$J1572,Resultados_Dic3!$A$3:$A$99980,Produccion_UO!$H1572)*$J$1485</f>
        <v>0</v>
      </c>
      <c r="V1572" s="21">
        <f>+SUMIFS(Resultados_Dic3!Q$3:Q$99980,Resultados_Dic3!$F$3:$F$99980,Produccion_UO!$K1572,Resultados_Dic3!$D$3:$D$99980,Produccion_UO!$K$1485,Resultados_Dic3!$E$3:$E$99980,Produccion_UO!$J1572,Resultados_Dic3!$A$3:$A$99980,Produccion_UO!$H1572)*$J$1485</f>
        <v>0</v>
      </c>
      <c r="W1572" s="21">
        <f>+SUMIFS(Resultados_Dic3!R$3:R$99980,Resultados_Dic3!$F$3:$F$99980,Produccion_UO!$K1572,Resultados_Dic3!$D$3:$D$99980,Produccion_UO!$K$1485,Resultados_Dic3!$E$3:$E$99980,Produccion_UO!$J1572,Resultados_Dic3!$A$3:$A$99980,Produccion_UO!$H1572)*$J$1485</f>
        <v>0</v>
      </c>
      <c r="X1572" s="21">
        <f>+SUMIFS(Resultados_Dic3!S$3:S$99980,Resultados_Dic3!$F$3:$F$99980,Produccion_UO!$K1572,Resultados_Dic3!$D$3:$D$99980,Produccion_UO!$K$1485,Resultados_Dic3!$E$3:$E$99980,Produccion_UO!$J1572,Resultados_Dic3!$A$3:$A$99980,Produccion_UO!$H1572)*$J$1485</f>
        <v>0</v>
      </c>
      <c r="Y1572" s="21">
        <f>+SUMIFS(Resultados_Dic3!T$3:T$99980,Resultados_Dic3!$F$3:$F$99980,Produccion_UO!$K1572,Resultados_Dic3!$D$3:$D$99980,Produccion_UO!$K$1485,Resultados_Dic3!$E$3:$E$99980,Produccion_UO!$J1572,Resultados_Dic3!$A$3:$A$99980,Produccion_UO!$H1572)*$J$1485</f>
        <v>0</v>
      </c>
      <c r="Z1572" s="21">
        <f>+SUMIFS(Resultados_Dic3!U$3:U$99980,Resultados_Dic3!$F$3:$F$99980,Produccion_UO!$K1572,Resultados_Dic3!$D$3:$D$99980,Produccion_UO!$K$1485,Resultados_Dic3!$E$3:$E$99980,Produccion_UO!$J1572,Resultados_Dic3!$A$3:$A$99980,Produccion_UO!$H1572)*$J$1485</f>
        <v>0</v>
      </c>
      <c r="AA1572" s="21">
        <f>+SUMIFS(Resultados_Dic3!V$3:V$99980,Resultados_Dic3!$F$3:$F$99980,Produccion_UO!$K1572,Resultados_Dic3!$D$3:$D$99980,Produccion_UO!$K$1485,Resultados_Dic3!$E$3:$E$99980,Produccion_UO!$J1572,Resultados_Dic3!$A$3:$A$99980,Produccion_UO!$H1572)*$J$1485</f>
        <v>0</v>
      </c>
      <c r="AB1572" s="21">
        <f>+SUMIFS(Resultados_Dic3!W$3:W$99980,Resultados_Dic3!$F$3:$F$99980,Produccion_UO!$K1572,Resultados_Dic3!$D$3:$D$99980,Produccion_UO!$K$1485,Resultados_Dic3!$E$3:$E$99980,Produccion_UO!$J1572,Resultados_Dic3!$A$3:$A$99980,Produccion_UO!$H1572)*$J$1485</f>
        <v>0</v>
      </c>
      <c r="AC1572" s="21">
        <f>+SUMIFS(Resultados_Dic3!X$3:X$99980,Resultados_Dic3!$F$3:$F$99980,Produccion_UO!$K1572,Resultados_Dic3!$D$3:$D$99980,Produccion_UO!$K$1485,Resultados_Dic3!$E$3:$E$99980,Produccion_UO!$J1572,Resultados_Dic3!$A$3:$A$99980,Produccion_UO!$H1572)*$J$1485</f>
        <v>0</v>
      </c>
      <c r="AD1572" s="21">
        <f>+SUMIFS(Resultados_Dic3!Y$3:Y$99980,Resultados_Dic3!$F$3:$F$99980,Produccion_UO!$K1572,Resultados_Dic3!$D$3:$D$99980,Produccion_UO!$K$1485,Resultados_Dic3!$E$3:$E$99980,Produccion_UO!$J1572,Resultados_Dic3!$A$3:$A$99980,Produccion_UO!$H1572)*$J$1485</f>
        <v>0</v>
      </c>
      <c r="AE1572" s="21">
        <f>+SUMIFS(Resultados_Dic3!Z$3:Z$99980,Resultados_Dic3!$F$3:$F$99980,Produccion_UO!$K1572,Resultados_Dic3!$D$3:$D$99980,Produccion_UO!$K$1485,Resultados_Dic3!$E$3:$E$99980,Produccion_UO!$J1572,Resultados_Dic3!$A$3:$A$99980,Produccion_UO!$H1572)*$J$1485</f>
        <v>0</v>
      </c>
      <c r="AF1572" s="21">
        <f>+SUMIFS(Resultados_Dic3!AA$3:AA$99980,Resultados_Dic3!$F$3:$F$99980,Produccion_UO!$K1572,Resultados_Dic3!$D$3:$D$99980,Produccion_UO!$K$1485,Resultados_Dic3!$E$3:$E$99980,Produccion_UO!$J1572,Resultados_Dic3!$A$3:$A$99980,Produccion_UO!$H1572)*$J$1485</f>
        <v>0</v>
      </c>
      <c r="AG1572" s="21">
        <f>+SUMIFS(Resultados_Dic3!AB$3:AB$99980,Resultados_Dic3!$F$3:$F$99980,Produccion_UO!$K1572,Resultados_Dic3!$D$3:$D$99980,Produccion_UO!$K$1485,Resultados_Dic3!$E$3:$E$99980,Produccion_UO!$J1572,Resultados_Dic3!$A$3:$A$99980,Produccion_UO!$H1572)*$J$1485</f>
        <v>0</v>
      </c>
      <c r="AH1572" s="21">
        <f>+SUMIFS(Resultados_Dic3!AC$3:AC$99980,Resultados_Dic3!$F$3:$F$99980,Produccion_UO!$K1572,Resultados_Dic3!$D$3:$D$99980,Produccion_UO!$K$1485,Resultados_Dic3!$E$3:$E$99980,Produccion_UO!$J1572,Resultados_Dic3!$A$3:$A$99980,Produccion_UO!$H1572)*$J$1485</f>
        <v>0</v>
      </c>
      <c r="AI1572" s="21">
        <f>+SUMIFS(Resultados_Dic3!AD$3:AD$99980,Resultados_Dic3!$F$3:$F$99980,Produccion_UO!$K1572,Resultados_Dic3!$D$3:$D$99980,Produccion_UO!$K$1485,Resultados_Dic3!$E$3:$E$99980,Produccion_UO!$J1572,Resultados_Dic3!$A$3:$A$99980,Produccion_UO!$H1572)*$J$1485</f>
        <v>0</v>
      </c>
      <c r="AJ1572" s="21">
        <f>+SUMIFS(Resultados_Dic3!AE$3:AE$99980,Resultados_Dic3!$F$3:$F$99980,Produccion_UO!$K1572,Resultados_Dic3!$D$3:$D$99980,Produccion_UO!$K$1485,Resultados_Dic3!$E$3:$E$99980,Produccion_UO!$J1572,Resultados_Dic3!$A$3:$A$99980,Produccion_UO!$H1572)*$J$1485</f>
        <v>0</v>
      </c>
      <c r="AK1572" s="21">
        <f>+SUMIFS(Resultados_Dic3!AF$3:AF$99980,Resultados_Dic3!$F$3:$F$99980,Produccion_UO!$K1572,Resultados_Dic3!$D$3:$D$99980,Produccion_UO!$K$1485,Resultados_Dic3!$E$3:$E$99980,Produccion_UO!$J1572,Resultados_Dic3!$A$3:$A$99980,Produccion_UO!$H1572)*$J$1485</f>
        <v>0</v>
      </c>
      <c r="AL1572" s="21">
        <f>+SUMIFS(Resultados_Dic3!AG$3:AG$99980,Resultados_Dic3!$F$3:$F$99980,Produccion_UO!$K1572,Resultados_Dic3!$D$3:$D$99980,Produccion_UO!$K$1485,Resultados_Dic3!$E$3:$E$99980,Produccion_UO!$J1572,Resultados_Dic3!$A$3:$A$99980,Produccion_UO!$H1572)*$J$1485</f>
        <v>0</v>
      </c>
      <c r="AM1572" s="21">
        <f>+SUMIFS(Resultados_Dic3!AH$3:AH$99980,Resultados_Dic3!$F$3:$F$99980,Produccion_UO!$K1572,Resultados_Dic3!$D$3:$D$99980,Produccion_UO!$K$1485,Resultados_Dic3!$E$3:$E$99980,Produccion_UO!$J1572,Resultados_Dic3!$A$3:$A$99980,Produccion_UO!$H1572)*$J$1485</f>
        <v>0</v>
      </c>
      <c r="AN1572" s="21">
        <f>+SUMIFS(Resultados_Dic3!AI$3:AI$99980,Resultados_Dic3!$F$3:$F$99980,Produccion_UO!$K1572,Resultados_Dic3!$D$3:$D$99980,Produccion_UO!$K$1485,Resultados_Dic3!$E$3:$E$99980,Produccion_UO!$J1572,Resultados_Dic3!$A$3:$A$99980,Produccion_UO!$H1572)*$J$1485</f>
        <v>0</v>
      </c>
      <c r="AO1572" s="21">
        <f>+SUMIFS(Resultados_Dic3!AJ$3:AJ$99980,Resultados_Dic3!$F$3:$F$99980,Produccion_UO!$K1572,Resultados_Dic3!$D$3:$D$99980,Produccion_UO!$K$1485,Resultados_Dic3!$E$3:$E$99980,Produccion_UO!$J1572,Resultados_Dic3!$A$3:$A$99980,Produccion_UO!$H1572)*$J$1485</f>
        <v>0</v>
      </c>
      <c r="AP1572" s="21">
        <f>+SUMIFS(Resultados_Dic3!AK$3:AK$99980,Resultados_Dic3!$F$3:$F$99980,Produccion_UO!$K1572,Resultados_Dic3!$D$3:$D$99980,Produccion_UO!$K$1485,Resultados_Dic3!$E$3:$E$99980,Produccion_UO!$J1572,Resultados_Dic3!$A$3:$A$99980,Produccion_UO!$H1572)*$J$1485</f>
        <v>0</v>
      </c>
      <c r="AQ1572" s="21">
        <f>+SUMIFS(Resultados_Dic3!AL$3:AL$99980,Resultados_Dic3!$F$3:$F$99980,Produccion_UO!$K1572,Resultados_Dic3!$D$3:$D$99980,Produccion_UO!$K$1485,Resultados_Dic3!$E$3:$E$99980,Produccion_UO!$J1572,Resultados_Dic3!$A$3:$A$99980,Produccion_UO!$H1572)*$J$1485</f>
        <v>0</v>
      </c>
      <c r="AR1572" s="21">
        <f>+SUMIFS(Resultados_Dic3!AM$3:AM$99980,Resultados_Dic3!$F$3:$F$99980,Produccion_UO!$K1572,Resultados_Dic3!$D$3:$D$99980,Produccion_UO!$K$1485,Resultados_Dic3!$E$3:$E$99980,Produccion_UO!$J1572,Resultados_Dic3!$A$3:$A$99980,Produccion_UO!$H1572)*$J$1485</f>
        <v>0</v>
      </c>
    </row>
    <row r="1574" spans="6:45" x14ac:dyDescent="0.25">
      <c r="L1574" s="322" t="s">
        <v>837</v>
      </c>
      <c r="M1574" s="68">
        <f t="shared" ref="M1574:AR1574" si="1811">+M1560</f>
        <v>71.8438916873057</v>
      </c>
      <c r="N1574" s="68">
        <f t="shared" si="1811"/>
        <v>68.003845196154202</v>
      </c>
      <c r="O1574" s="68">
        <f t="shared" si="1811"/>
        <v>64.698382903157906</v>
      </c>
      <c r="P1574" s="68">
        <f t="shared" si="1811"/>
        <v>61.392920610161603</v>
      </c>
      <c r="Q1574" s="68">
        <f t="shared" si="1811"/>
        <v>58.087458317165201</v>
      </c>
      <c r="R1574" s="68">
        <f t="shared" si="1811"/>
        <v>53.483783557422797</v>
      </c>
      <c r="S1574" s="68">
        <f t="shared" si="1811"/>
        <v>48.8801087976804</v>
      </c>
      <c r="T1574" s="68">
        <f t="shared" si="1811"/>
        <v>45.229436632018597</v>
      </c>
      <c r="U1574" s="68">
        <f t="shared" si="1811"/>
        <v>41.578764466356901</v>
      </c>
      <c r="V1574" s="68">
        <f t="shared" si="1811"/>
        <v>37.928092300695198</v>
      </c>
      <c r="W1574" s="68">
        <f t="shared" si="1811"/>
        <v>24.274826401433302</v>
      </c>
      <c r="X1574" s="68">
        <f t="shared" si="1811"/>
        <v>24.274826401433302</v>
      </c>
      <c r="Y1574" s="68">
        <f t="shared" si="1811"/>
        <v>24.274826401433302</v>
      </c>
      <c r="Z1574" s="68">
        <f t="shared" si="1811"/>
        <v>17.1893804471691</v>
      </c>
      <c r="AA1574" s="68">
        <f t="shared" si="1811"/>
        <v>0</v>
      </c>
      <c r="AB1574" s="68">
        <f t="shared" si="1811"/>
        <v>0</v>
      </c>
      <c r="AC1574" s="68">
        <f t="shared" si="1811"/>
        <v>0</v>
      </c>
      <c r="AD1574" s="68">
        <f t="shared" si="1811"/>
        <v>0</v>
      </c>
      <c r="AE1574" s="68">
        <f t="shared" si="1811"/>
        <v>0</v>
      </c>
      <c r="AF1574" s="68">
        <f t="shared" si="1811"/>
        <v>0</v>
      </c>
      <c r="AG1574" s="68">
        <f t="shared" si="1811"/>
        <v>0</v>
      </c>
      <c r="AH1574" s="68">
        <f t="shared" si="1811"/>
        <v>0</v>
      </c>
      <c r="AI1574" s="68">
        <f t="shared" si="1811"/>
        <v>0</v>
      </c>
      <c r="AJ1574" s="68">
        <f t="shared" si="1811"/>
        <v>0</v>
      </c>
      <c r="AK1574" s="68">
        <f t="shared" si="1811"/>
        <v>0</v>
      </c>
      <c r="AL1574" s="68">
        <f t="shared" si="1811"/>
        <v>0</v>
      </c>
      <c r="AM1574" s="68">
        <f t="shared" si="1811"/>
        <v>0</v>
      </c>
      <c r="AN1574" s="68">
        <f t="shared" si="1811"/>
        <v>0</v>
      </c>
      <c r="AO1574" s="68">
        <f t="shared" si="1811"/>
        <v>0</v>
      </c>
      <c r="AP1574" s="68">
        <f t="shared" si="1811"/>
        <v>0</v>
      </c>
      <c r="AQ1574" s="68">
        <f t="shared" si="1811"/>
        <v>0</v>
      </c>
      <c r="AR1574" s="68">
        <f t="shared" si="1811"/>
        <v>0</v>
      </c>
      <c r="AS1574" s="52"/>
    </row>
    <row r="1575" spans="6:45" x14ac:dyDescent="0.25">
      <c r="L1575" s="322" t="s">
        <v>838</v>
      </c>
      <c r="M1575" s="68">
        <f t="shared" ref="M1575:AR1575" si="1812">+M1561</f>
        <v>363.35225542234201</v>
      </c>
      <c r="N1575" s="68">
        <f t="shared" si="1812"/>
        <v>343.93112551530101</v>
      </c>
      <c r="O1575" s="68">
        <f t="shared" si="1812"/>
        <v>327.21366838476098</v>
      </c>
      <c r="P1575" s="68">
        <f t="shared" si="1812"/>
        <v>310.49621125421999</v>
      </c>
      <c r="Q1575" s="68">
        <f t="shared" si="1812"/>
        <v>293.77875412368002</v>
      </c>
      <c r="R1575" s="68">
        <f t="shared" si="1812"/>
        <v>270.49555540076199</v>
      </c>
      <c r="S1575" s="68">
        <f t="shared" si="1812"/>
        <v>247.21235667784401</v>
      </c>
      <c r="T1575" s="68">
        <f t="shared" si="1812"/>
        <v>228.74899209600699</v>
      </c>
      <c r="U1575" s="68">
        <f t="shared" si="1812"/>
        <v>210.28562751416999</v>
      </c>
      <c r="V1575" s="68">
        <f t="shared" si="1812"/>
        <v>191.82226293233199</v>
      </c>
      <c r="W1575" s="68">
        <f t="shared" si="1812"/>
        <v>122.770533663965</v>
      </c>
      <c r="X1575" s="68">
        <f t="shared" si="1812"/>
        <v>122.770533663965</v>
      </c>
      <c r="Y1575" s="68">
        <f t="shared" si="1812"/>
        <v>122.770533663965</v>
      </c>
      <c r="Z1575" s="68">
        <f t="shared" si="1812"/>
        <v>86.935715870959498</v>
      </c>
      <c r="AA1575" s="68">
        <f t="shared" si="1812"/>
        <v>0</v>
      </c>
      <c r="AB1575" s="68">
        <f t="shared" si="1812"/>
        <v>0</v>
      </c>
      <c r="AC1575" s="68">
        <f t="shared" si="1812"/>
        <v>0</v>
      </c>
      <c r="AD1575" s="68">
        <f t="shared" si="1812"/>
        <v>0</v>
      </c>
      <c r="AE1575" s="68">
        <f t="shared" si="1812"/>
        <v>0</v>
      </c>
      <c r="AF1575" s="68">
        <f t="shared" si="1812"/>
        <v>0</v>
      </c>
      <c r="AG1575" s="68">
        <f t="shared" si="1812"/>
        <v>0</v>
      </c>
      <c r="AH1575" s="68">
        <f t="shared" si="1812"/>
        <v>0</v>
      </c>
      <c r="AI1575" s="68">
        <f t="shared" si="1812"/>
        <v>0</v>
      </c>
      <c r="AJ1575" s="68">
        <f t="shared" si="1812"/>
        <v>0</v>
      </c>
      <c r="AK1575" s="68">
        <f t="shared" si="1812"/>
        <v>0</v>
      </c>
      <c r="AL1575" s="68">
        <f t="shared" si="1812"/>
        <v>0</v>
      </c>
      <c r="AM1575" s="68">
        <f t="shared" si="1812"/>
        <v>0</v>
      </c>
      <c r="AN1575" s="68">
        <f t="shared" si="1812"/>
        <v>0</v>
      </c>
      <c r="AO1575" s="68">
        <f t="shared" si="1812"/>
        <v>0</v>
      </c>
      <c r="AP1575" s="68">
        <f t="shared" si="1812"/>
        <v>0</v>
      </c>
      <c r="AQ1575" s="68">
        <f t="shared" si="1812"/>
        <v>0</v>
      </c>
      <c r="AR1575" s="68">
        <f t="shared" si="1812"/>
        <v>0</v>
      </c>
      <c r="AS1575" s="52"/>
    </row>
    <row r="1576" spans="6:45" x14ac:dyDescent="0.25">
      <c r="L1576" s="322" t="s">
        <v>839</v>
      </c>
      <c r="M1576" s="68">
        <f t="shared" ref="M1576:AR1576" si="1813">+M1562+M1566</f>
        <v>414.65818497077152</v>
      </c>
      <c r="N1576" s="68">
        <f t="shared" si="1813"/>
        <v>414.65818497077152</v>
      </c>
      <c r="O1576" s="68">
        <f t="shared" si="1813"/>
        <v>414.65818497077152</v>
      </c>
      <c r="P1576" s="68">
        <f t="shared" si="1813"/>
        <v>414.65818497077152</v>
      </c>
      <c r="Q1576" s="68">
        <f t="shared" si="1813"/>
        <v>414.65818497077152</v>
      </c>
      <c r="R1576" s="68">
        <f t="shared" si="1813"/>
        <v>414.65818497077152</v>
      </c>
      <c r="S1576" s="68">
        <f t="shared" si="1813"/>
        <v>414.65818497077152</v>
      </c>
      <c r="T1576" s="68">
        <f t="shared" si="1813"/>
        <v>414.65818497077152</v>
      </c>
      <c r="U1576" s="68">
        <f t="shared" si="1813"/>
        <v>414.65818497077152</v>
      </c>
      <c r="V1576" s="68">
        <f t="shared" si="1813"/>
        <v>414.65818497077152</v>
      </c>
      <c r="W1576" s="68">
        <f t="shared" si="1813"/>
        <v>414.65818497077152</v>
      </c>
      <c r="X1576" s="68">
        <f t="shared" si="1813"/>
        <v>414.65818497077152</v>
      </c>
      <c r="Y1576" s="68">
        <f t="shared" si="1813"/>
        <v>414.65818497077152</v>
      </c>
      <c r="Z1576" s="68">
        <f t="shared" si="1813"/>
        <v>414.65818497077152</v>
      </c>
      <c r="AA1576" s="68">
        <f t="shared" si="1813"/>
        <v>0</v>
      </c>
      <c r="AB1576" s="68">
        <f t="shared" si="1813"/>
        <v>0</v>
      </c>
      <c r="AC1576" s="68">
        <f t="shared" si="1813"/>
        <v>0</v>
      </c>
      <c r="AD1576" s="68">
        <f t="shared" si="1813"/>
        <v>0</v>
      </c>
      <c r="AE1576" s="68">
        <f t="shared" si="1813"/>
        <v>0</v>
      </c>
      <c r="AF1576" s="68">
        <f t="shared" si="1813"/>
        <v>0</v>
      </c>
      <c r="AG1576" s="68">
        <f t="shared" si="1813"/>
        <v>0</v>
      </c>
      <c r="AH1576" s="68">
        <f t="shared" si="1813"/>
        <v>0</v>
      </c>
      <c r="AI1576" s="68">
        <f t="shared" si="1813"/>
        <v>0</v>
      </c>
      <c r="AJ1576" s="68">
        <f t="shared" si="1813"/>
        <v>0</v>
      </c>
      <c r="AK1576" s="68">
        <f t="shared" si="1813"/>
        <v>0</v>
      </c>
      <c r="AL1576" s="68">
        <f t="shared" si="1813"/>
        <v>0</v>
      </c>
      <c r="AM1576" s="68">
        <f t="shared" si="1813"/>
        <v>0</v>
      </c>
      <c r="AN1576" s="68">
        <f t="shared" si="1813"/>
        <v>0</v>
      </c>
      <c r="AO1576" s="68">
        <f t="shared" si="1813"/>
        <v>0</v>
      </c>
      <c r="AP1576" s="68">
        <f t="shared" si="1813"/>
        <v>0</v>
      </c>
      <c r="AQ1576" s="68">
        <f t="shared" si="1813"/>
        <v>0</v>
      </c>
      <c r="AR1576" s="68">
        <f t="shared" si="1813"/>
        <v>0</v>
      </c>
      <c r="AS1576" s="52"/>
    </row>
    <row r="1577" spans="6:45" x14ac:dyDescent="0.25">
      <c r="L1577" s="230" t="s">
        <v>840</v>
      </c>
      <c r="M1577" s="21">
        <f>+SUM(M1574:M1576)</f>
        <v>849.85433208041923</v>
      </c>
      <c r="N1577" s="21">
        <f t="shared" ref="N1577" si="1814">+SUM(N1574:N1576)</f>
        <v>826.59315568222678</v>
      </c>
      <c r="O1577" s="21">
        <f t="shared" ref="O1577" si="1815">+SUM(O1574:O1576)</f>
        <v>806.57023625869033</v>
      </c>
      <c r="P1577" s="21">
        <f t="shared" ref="P1577" si="1816">+SUM(P1574:P1576)</f>
        <v>786.54731683515308</v>
      </c>
      <c r="Q1577" s="21">
        <f t="shared" ref="Q1577" si="1817">+SUM(Q1574:Q1576)</f>
        <v>766.52439741161675</v>
      </c>
      <c r="R1577" s="21">
        <f t="shared" ref="R1577" si="1818">+SUM(R1574:R1576)</f>
        <v>738.63752392895628</v>
      </c>
      <c r="S1577" s="21">
        <f t="shared" ref="S1577" si="1819">+SUM(S1574:S1576)</f>
        <v>710.75065044629594</v>
      </c>
      <c r="T1577" s="21">
        <f t="shared" ref="T1577" si="1820">+SUM(T1574:T1576)</f>
        <v>688.63661369879708</v>
      </c>
      <c r="U1577" s="21">
        <f t="shared" ref="U1577" si="1821">+SUM(U1574:U1576)</f>
        <v>666.52257695129833</v>
      </c>
      <c r="V1577" s="21">
        <f t="shared" ref="V1577" si="1822">+SUM(V1574:V1576)</f>
        <v>644.40854020379868</v>
      </c>
      <c r="W1577" s="21">
        <f t="shared" ref="W1577" si="1823">+SUM(W1574:W1576)</f>
        <v>561.70354503616977</v>
      </c>
      <c r="X1577" s="21">
        <f t="shared" ref="X1577" si="1824">+SUM(X1574:X1576)</f>
        <v>561.70354503616977</v>
      </c>
      <c r="Y1577" s="21">
        <f t="shared" ref="Y1577" si="1825">+SUM(Y1574:Y1576)</f>
        <v>561.70354503616977</v>
      </c>
      <c r="Z1577" s="21">
        <f t="shared" ref="Z1577" si="1826">+SUM(Z1574:Z1576)</f>
        <v>518.78328128890007</v>
      </c>
      <c r="AA1577" s="21">
        <f t="shared" ref="AA1577" si="1827">+SUM(AA1574:AA1576)</f>
        <v>0</v>
      </c>
      <c r="AB1577" s="21">
        <f t="shared" ref="AB1577" si="1828">+SUM(AB1574:AB1576)</f>
        <v>0</v>
      </c>
      <c r="AC1577" s="21">
        <f t="shared" ref="AC1577" si="1829">+SUM(AC1574:AC1576)</f>
        <v>0</v>
      </c>
      <c r="AD1577" s="21">
        <f t="shared" ref="AD1577" si="1830">+SUM(AD1574:AD1576)</f>
        <v>0</v>
      </c>
      <c r="AE1577" s="21">
        <f t="shared" ref="AE1577" si="1831">+SUM(AE1574:AE1576)</f>
        <v>0</v>
      </c>
      <c r="AF1577" s="21">
        <f t="shared" ref="AF1577" si="1832">+SUM(AF1574:AF1576)</f>
        <v>0</v>
      </c>
      <c r="AG1577" s="21">
        <f t="shared" ref="AG1577" si="1833">+SUM(AG1574:AG1576)</f>
        <v>0</v>
      </c>
      <c r="AH1577" s="21">
        <f t="shared" ref="AH1577" si="1834">+SUM(AH1574:AH1576)</f>
        <v>0</v>
      </c>
      <c r="AI1577" s="21">
        <f t="shared" ref="AI1577" si="1835">+SUM(AI1574:AI1576)</f>
        <v>0</v>
      </c>
      <c r="AJ1577" s="21">
        <f t="shared" ref="AJ1577" si="1836">+SUM(AJ1574:AJ1576)</f>
        <v>0</v>
      </c>
      <c r="AK1577" s="21">
        <f t="shared" ref="AK1577" si="1837">+SUM(AK1574:AK1576)</f>
        <v>0</v>
      </c>
      <c r="AL1577" s="21">
        <f t="shared" ref="AL1577" si="1838">+SUM(AL1574:AL1576)</f>
        <v>0</v>
      </c>
      <c r="AM1577" s="21">
        <f t="shared" ref="AM1577" si="1839">+SUM(AM1574:AM1576)</f>
        <v>0</v>
      </c>
      <c r="AN1577" s="21">
        <f t="shared" ref="AN1577" si="1840">+SUM(AN1574:AN1576)</f>
        <v>0</v>
      </c>
      <c r="AO1577" s="21">
        <f t="shared" ref="AO1577" si="1841">+SUM(AO1574:AO1576)</f>
        <v>0</v>
      </c>
      <c r="AP1577" s="21">
        <f t="shared" ref="AP1577" si="1842">+SUM(AP1574:AP1576)</f>
        <v>0</v>
      </c>
      <c r="AQ1577" s="21">
        <f t="shared" ref="AQ1577" si="1843">+SUM(AQ1574:AQ1576)</f>
        <v>0</v>
      </c>
      <c r="AR1577" s="21">
        <f t="shared" ref="AR1577" si="1844">+SUM(AR1574:AR1576)</f>
        <v>0</v>
      </c>
    </row>
    <row r="1578" spans="6:45" x14ac:dyDescent="0.25">
      <c r="L1578" s="230" t="s">
        <v>841</v>
      </c>
      <c r="M1578" s="21">
        <f t="shared" ref="M1578:AR1578" si="1845">+M1570+M1571+M1572</f>
        <v>0</v>
      </c>
      <c r="N1578" s="21">
        <f t="shared" si="1845"/>
        <v>0</v>
      </c>
      <c r="O1578" s="21">
        <f t="shared" si="1845"/>
        <v>0</v>
      </c>
      <c r="P1578" s="21">
        <f t="shared" si="1845"/>
        <v>0</v>
      </c>
      <c r="Q1578" s="21">
        <f t="shared" si="1845"/>
        <v>0</v>
      </c>
      <c r="R1578" s="21">
        <f t="shared" si="1845"/>
        <v>0</v>
      </c>
      <c r="S1578" s="21">
        <f t="shared" si="1845"/>
        <v>0</v>
      </c>
      <c r="T1578" s="21">
        <f t="shared" si="1845"/>
        <v>0</v>
      </c>
      <c r="U1578" s="21">
        <f t="shared" si="1845"/>
        <v>0</v>
      </c>
      <c r="V1578" s="21">
        <f t="shared" si="1845"/>
        <v>0</v>
      </c>
      <c r="W1578" s="21">
        <f t="shared" si="1845"/>
        <v>0</v>
      </c>
      <c r="X1578" s="21">
        <f t="shared" si="1845"/>
        <v>0</v>
      </c>
      <c r="Y1578" s="21">
        <f t="shared" si="1845"/>
        <v>0</v>
      </c>
      <c r="Z1578" s="21">
        <f t="shared" si="1845"/>
        <v>0</v>
      </c>
      <c r="AA1578" s="21">
        <f t="shared" si="1845"/>
        <v>0</v>
      </c>
      <c r="AB1578" s="21">
        <f t="shared" si="1845"/>
        <v>0</v>
      </c>
      <c r="AC1578" s="21">
        <f t="shared" si="1845"/>
        <v>0</v>
      </c>
      <c r="AD1578" s="21">
        <f t="shared" si="1845"/>
        <v>0</v>
      </c>
      <c r="AE1578" s="21">
        <f t="shared" si="1845"/>
        <v>0</v>
      </c>
      <c r="AF1578" s="21">
        <f t="shared" si="1845"/>
        <v>0</v>
      </c>
      <c r="AG1578" s="21">
        <f t="shared" si="1845"/>
        <v>0</v>
      </c>
      <c r="AH1578" s="21">
        <f t="shared" si="1845"/>
        <v>0</v>
      </c>
      <c r="AI1578" s="21">
        <f t="shared" si="1845"/>
        <v>0</v>
      </c>
      <c r="AJ1578" s="21">
        <f t="shared" si="1845"/>
        <v>0</v>
      </c>
      <c r="AK1578" s="21">
        <f t="shared" si="1845"/>
        <v>0</v>
      </c>
      <c r="AL1578" s="21">
        <f t="shared" si="1845"/>
        <v>0</v>
      </c>
      <c r="AM1578" s="21">
        <f t="shared" si="1845"/>
        <v>0</v>
      </c>
      <c r="AN1578" s="21">
        <f t="shared" si="1845"/>
        <v>0</v>
      </c>
      <c r="AO1578" s="21">
        <f t="shared" si="1845"/>
        <v>0</v>
      </c>
      <c r="AP1578" s="21">
        <f t="shared" si="1845"/>
        <v>0</v>
      </c>
      <c r="AQ1578" s="21">
        <f t="shared" si="1845"/>
        <v>0</v>
      </c>
      <c r="AR1578" s="21">
        <f t="shared" si="1845"/>
        <v>0</v>
      </c>
    </row>
    <row r="1579" spans="6:45" x14ac:dyDescent="0.25">
      <c r="L1579" s="323" t="s">
        <v>782</v>
      </c>
      <c r="M1579" s="268">
        <f>+M1577+M1578</f>
        <v>849.85433208041923</v>
      </c>
      <c r="N1579" s="268">
        <f t="shared" ref="N1579" si="1846">+N1577+N1578</f>
        <v>826.59315568222678</v>
      </c>
      <c r="O1579" s="268">
        <f t="shared" ref="O1579" si="1847">+O1577+O1578</f>
        <v>806.57023625869033</v>
      </c>
      <c r="P1579" s="268">
        <f t="shared" ref="P1579" si="1848">+P1577+P1578</f>
        <v>786.54731683515308</v>
      </c>
      <c r="Q1579" s="268">
        <f t="shared" ref="Q1579" si="1849">+Q1577+Q1578</f>
        <v>766.52439741161675</v>
      </c>
      <c r="R1579" s="268">
        <f t="shared" ref="R1579" si="1850">+R1577+R1578</f>
        <v>738.63752392895628</v>
      </c>
      <c r="S1579" s="268">
        <f t="shared" ref="S1579" si="1851">+S1577+S1578</f>
        <v>710.75065044629594</v>
      </c>
      <c r="T1579" s="268">
        <f t="shared" ref="T1579" si="1852">+T1577+T1578</f>
        <v>688.63661369879708</v>
      </c>
      <c r="U1579" s="268">
        <f t="shared" ref="U1579" si="1853">+U1577+U1578</f>
        <v>666.52257695129833</v>
      </c>
      <c r="V1579" s="268">
        <f t="shared" ref="V1579" si="1854">+V1577+V1578</f>
        <v>644.40854020379868</v>
      </c>
      <c r="W1579" s="268">
        <f t="shared" ref="W1579" si="1855">+W1577+W1578</f>
        <v>561.70354503616977</v>
      </c>
      <c r="X1579" s="268">
        <f t="shared" ref="X1579" si="1856">+X1577+X1578</f>
        <v>561.70354503616977</v>
      </c>
      <c r="Y1579" s="268">
        <f t="shared" ref="Y1579" si="1857">+Y1577+Y1578</f>
        <v>561.70354503616977</v>
      </c>
      <c r="Z1579" s="268">
        <f t="shared" ref="Z1579" si="1858">+Z1577+Z1578</f>
        <v>518.78328128890007</v>
      </c>
      <c r="AA1579" s="268">
        <f t="shared" ref="AA1579" si="1859">+AA1577+AA1578</f>
        <v>0</v>
      </c>
      <c r="AB1579" s="268">
        <f t="shared" ref="AB1579" si="1860">+AB1577+AB1578</f>
        <v>0</v>
      </c>
      <c r="AC1579" s="268">
        <f t="shared" ref="AC1579" si="1861">+AC1577+AC1578</f>
        <v>0</v>
      </c>
      <c r="AD1579" s="268">
        <f t="shared" ref="AD1579" si="1862">+AD1577+AD1578</f>
        <v>0</v>
      </c>
      <c r="AE1579" s="268">
        <f t="shared" ref="AE1579" si="1863">+AE1577+AE1578</f>
        <v>0</v>
      </c>
      <c r="AF1579" s="268">
        <f t="shared" ref="AF1579" si="1864">+AF1577+AF1578</f>
        <v>0</v>
      </c>
      <c r="AG1579" s="268">
        <f t="shared" ref="AG1579" si="1865">+AG1577+AG1578</f>
        <v>0</v>
      </c>
      <c r="AH1579" s="268">
        <f t="shared" ref="AH1579" si="1866">+AH1577+AH1578</f>
        <v>0</v>
      </c>
      <c r="AI1579" s="268">
        <f t="shared" ref="AI1579" si="1867">+AI1577+AI1578</f>
        <v>0</v>
      </c>
      <c r="AJ1579" s="268">
        <f t="shared" ref="AJ1579" si="1868">+AJ1577+AJ1578</f>
        <v>0</v>
      </c>
      <c r="AK1579" s="268">
        <f t="shared" ref="AK1579" si="1869">+AK1577+AK1578</f>
        <v>0</v>
      </c>
      <c r="AL1579" s="268">
        <f t="shared" ref="AL1579" si="1870">+AL1577+AL1578</f>
        <v>0</v>
      </c>
      <c r="AM1579" s="268">
        <f t="shared" ref="AM1579" si="1871">+AM1577+AM1578</f>
        <v>0</v>
      </c>
      <c r="AN1579" s="268">
        <f t="shared" ref="AN1579" si="1872">+AN1577+AN1578</f>
        <v>0</v>
      </c>
      <c r="AO1579" s="268">
        <f t="shared" ref="AO1579" si="1873">+AO1577+AO1578</f>
        <v>0</v>
      </c>
      <c r="AP1579" s="268">
        <f t="shared" ref="AP1579" si="1874">+AP1577+AP1578</f>
        <v>0</v>
      </c>
      <c r="AQ1579" s="268">
        <f t="shared" ref="AQ1579" si="1875">+AQ1577+AQ1578</f>
        <v>0</v>
      </c>
      <c r="AR1579" s="268">
        <f t="shared" ref="AR1579" si="1876">+AR1577+AR1578</f>
        <v>0</v>
      </c>
    </row>
    <row r="1582" spans="6:45" x14ac:dyDescent="0.25">
      <c r="J1582">
        <v>1</v>
      </c>
      <c r="K1582" s="108" t="s">
        <v>389</v>
      </c>
      <c r="L1582" s="108" t="s">
        <v>377</v>
      </c>
    </row>
    <row r="1583" spans="6:45" x14ac:dyDescent="0.25">
      <c r="I1583" s="266"/>
      <c r="M1583" s="321">
        <v>2019</v>
      </c>
      <c r="N1583" s="321">
        <v>2020</v>
      </c>
      <c r="O1583" s="321">
        <v>2021</v>
      </c>
      <c r="P1583" s="321">
        <v>2022</v>
      </c>
      <c r="Q1583" s="321">
        <v>2023</v>
      </c>
      <c r="R1583" s="321">
        <v>2024</v>
      </c>
      <c r="S1583" s="321">
        <v>2025</v>
      </c>
      <c r="T1583" s="321">
        <v>2026</v>
      </c>
      <c r="U1583" s="321">
        <v>2027</v>
      </c>
      <c r="V1583" s="321">
        <v>2028</v>
      </c>
      <c r="W1583" s="321">
        <v>2029</v>
      </c>
      <c r="X1583" s="321">
        <v>2030</v>
      </c>
      <c r="Y1583" s="321">
        <v>2031</v>
      </c>
      <c r="Z1583" s="321">
        <v>2032</v>
      </c>
      <c r="AA1583" s="321">
        <v>2033</v>
      </c>
      <c r="AB1583" s="321">
        <v>2034</v>
      </c>
      <c r="AC1583" s="321">
        <v>2035</v>
      </c>
      <c r="AD1583" s="321">
        <v>2036</v>
      </c>
      <c r="AE1583" s="321">
        <v>2037</v>
      </c>
      <c r="AF1583" s="321">
        <v>2038</v>
      </c>
      <c r="AG1583" s="321">
        <v>2039</v>
      </c>
      <c r="AH1583" s="321">
        <v>2040</v>
      </c>
      <c r="AI1583" s="321">
        <v>2041</v>
      </c>
      <c r="AJ1583" s="321">
        <v>2042</v>
      </c>
      <c r="AK1583" s="321">
        <v>2043</v>
      </c>
      <c r="AL1583" s="321">
        <v>2044</v>
      </c>
      <c r="AM1583" s="321">
        <v>2045</v>
      </c>
      <c r="AN1583" s="321">
        <v>2046</v>
      </c>
      <c r="AO1583" s="321">
        <v>2047</v>
      </c>
      <c r="AP1583" s="321">
        <v>2048</v>
      </c>
      <c r="AQ1583" s="321">
        <v>2049</v>
      </c>
      <c r="AR1583" s="321">
        <v>2050</v>
      </c>
    </row>
    <row r="1584" spans="6:45" s="15" customFormat="1" x14ac:dyDescent="0.25">
      <c r="F1584" s="96"/>
      <c r="H1584" s="12"/>
      <c r="I1584" s="17" t="str">
        <f t="shared" ref="I1584" si="1877">+IF(OR(K1584="OIL",K1584="OIL-eq"),$I$5,IF(K1584="GAS",$I$4,IF(K1584="GSL",$I$8,IF(K1584="DSL",$I$9,IF(K1584="KER",$I$10,IF(K1584="LPG",$I$11,IF(K1584="HFO",$I$12,IF(K1584="AVG",$I$13,IF(K1584="RFG",$I$14,IF(K1584="ELC",$I$15,$I$16))))))))))</f>
        <v>Kt CO2e/año</v>
      </c>
      <c r="J1584" s="115">
        <f t="shared" ref="J1584" si="1878">+IF(OR(K1584="OIL",K1584="OIL-eq"),$H$5,IF(K1584="GAS",$H$4,IF(K1584="GSL",$H$8,IF(K1584="DSL",$H$9,IF(K1584="KER",$H$10,IF(K1584="LPG",$H$11,IF(K1584="HFO",$H$12,IF(K1584="AVG",$H$13,IF(K1584="RFG",$H$14,IF(K1584="ELC",$H$15,$H$16))))))))))</f>
        <v>1</v>
      </c>
      <c r="K1584" s="318" t="s">
        <v>836</v>
      </c>
      <c r="L1584" s="314" t="s">
        <v>326</v>
      </c>
      <c r="M1584" s="135"/>
      <c r="N1584" s="135"/>
      <c r="O1584" s="135"/>
      <c r="P1584" s="135"/>
      <c r="Q1584" s="135"/>
      <c r="R1584" s="135"/>
      <c r="S1584" s="135"/>
      <c r="T1584" s="135"/>
      <c r="U1584" s="135"/>
      <c r="V1584" s="135"/>
      <c r="W1584" s="135"/>
      <c r="X1584" s="135"/>
      <c r="Y1584" s="135"/>
      <c r="Z1584" s="135"/>
      <c r="AA1584" s="135"/>
      <c r="AB1584" s="135"/>
      <c r="AC1584" s="135"/>
      <c r="AD1584" s="135"/>
      <c r="AE1584" s="135"/>
      <c r="AF1584" s="135"/>
      <c r="AG1584" s="135"/>
      <c r="AH1584" s="135"/>
      <c r="AI1584" s="135"/>
      <c r="AJ1584" s="135"/>
      <c r="AK1584" s="135"/>
      <c r="AL1584" s="135"/>
      <c r="AM1584" s="135"/>
      <c r="AN1584" s="135"/>
      <c r="AO1584" s="135"/>
      <c r="AP1584" s="135"/>
      <c r="AQ1584" s="135"/>
      <c r="AR1584" s="135"/>
    </row>
    <row r="1585" spans="8:45" x14ac:dyDescent="0.25">
      <c r="H1585" s="17" t="str">
        <f t="shared" ref="H1585:H1597" si="1879">+$B$1</f>
        <v>DIC5</v>
      </c>
      <c r="I1585" s="24"/>
      <c r="J1585" s="24" t="s">
        <v>152</v>
      </c>
      <c r="K1585" s="315" t="s">
        <v>173</v>
      </c>
      <c r="L1585" s="230" t="s">
        <v>829</v>
      </c>
      <c r="M1585" s="21">
        <f>+SUMIFS(Resultados_Dic3!H$3:H$99980,Resultados_Dic3!$F$3:$F$99980,Produccion_UO!$K1585,Resultados_Dic3!$D$3:$D$99980,Produccion_UO!$K$1131,Resultados_Dic3!$E$3:$E$99980,Produccion_UO!$J1585,Resultados_Dic3!$A$3:$A$99980,Produccion_UO!$H1585)*$J$1485</f>
        <v>91.605878192078194</v>
      </c>
      <c r="N1585" s="21">
        <f>+SUMIFS(Resultados_Dic3!I$3:I$99980,Resultados_Dic3!$F$3:$F$99980,Produccion_UO!$K1585,Resultados_Dic3!$D$3:$D$99980,Produccion_UO!$K$1131,Resultados_Dic3!$E$3:$E$99980,Produccion_UO!$J1585,Resultados_Dic3!$A$3:$A$99980,Produccion_UO!$H1585)*$J$1485</f>
        <v>86.564225498225596</v>
      </c>
      <c r="O1585" s="21">
        <f>+SUMIFS(Resultados_Dic3!J$3:J$99980,Resultados_Dic3!$F$3:$F$99980,Produccion_UO!$K1585,Resultados_Dic3!$D$3:$D$99980,Produccion_UO!$K$1131,Resultados_Dic3!$E$3:$E$99980,Produccion_UO!$J1585,Resultados_Dic3!$A$3:$A$99980,Produccion_UO!$H1585)*$J$1485</f>
        <v>82.7592045972047</v>
      </c>
      <c r="P1585" s="21">
        <f>+SUMIFS(Resultados_Dic3!K$3:K$99980,Resultados_Dic3!$F$3:$F$99980,Produccion_UO!$K1585,Resultados_Dic3!$D$3:$D$99980,Produccion_UO!$K$1131,Resultados_Dic3!$E$3:$E$99980,Produccion_UO!$J1585,Resultados_Dic3!$A$3:$A$99980,Produccion_UO!$H1585)*$J$1485</f>
        <v>78.954183696183705</v>
      </c>
      <c r="Q1585" s="21">
        <f>+SUMIFS(Resultados_Dic3!L$3:L$99980,Resultados_Dic3!$F$3:$F$99980,Produccion_UO!$K1585,Resultados_Dic3!$D$3:$D$99980,Produccion_UO!$K$1131,Resultados_Dic3!$E$3:$E$99980,Produccion_UO!$J1585,Resultados_Dic3!$A$3:$A$99980,Produccion_UO!$H1585)*$J$1485</f>
        <v>75.149162795162795</v>
      </c>
      <c r="R1585" s="21">
        <f>+SUMIFS(Resultados_Dic3!M$3:M$99980,Resultados_Dic3!$F$3:$F$99980,Produccion_UO!$K1585,Resultados_Dic3!$D$3:$D$99980,Produccion_UO!$K$1131,Resultados_Dic3!$E$3:$E$99980,Produccion_UO!$J1585,Resultados_Dic3!$A$3:$A$99980,Produccion_UO!$H1585)*$J$1485</f>
        <v>71.344141894141899</v>
      </c>
      <c r="S1585" s="21">
        <f>+SUMIFS(Resultados_Dic3!N$3:N$99980,Resultados_Dic3!$F$3:$F$99980,Produccion_UO!$K1585,Resultados_Dic3!$D$3:$D$99980,Produccion_UO!$K$1131,Resultados_Dic3!$E$3:$E$99980,Produccion_UO!$J1585,Resultados_Dic3!$A$3:$A$99980,Produccion_UO!$H1585)*$J$1485</f>
        <v>67.539120993121003</v>
      </c>
      <c r="T1585" s="21">
        <f>+SUMIFS(Resultados_Dic3!O$3:O$99980,Resultados_Dic3!$F$3:$F$99980,Produccion_UO!$K1585,Resultados_Dic3!$D$3:$D$99980,Produccion_UO!$K$1131,Resultados_Dic3!$E$3:$E$99980,Produccion_UO!$J1585,Resultados_Dic3!$A$3:$A$99980,Produccion_UO!$H1585)*$J$1485</f>
        <v>7.6945557575799501</v>
      </c>
      <c r="U1585" s="21">
        <f>+SUMIFS(Resultados_Dic3!P$3:P$99980,Resultados_Dic3!$F$3:$F$99980,Produccion_UO!$K1585,Resultados_Dic3!$D$3:$D$99980,Produccion_UO!$K$1131,Resultados_Dic3!$E$3:$E$99980,Produccion_UO!$J1585,Resultados_Dic3!$A$3:$A$99980,Produccion_UO!$H1585)*$J$1485</f>
        <v>0</v>
      </c>
      <c r="V1585" s="21">
        <f>+SUMIFS(Resultados_Dic3!Q$3:Q$99980,Resultados_Dic3!$F$3:$F$99980,Produccion_UO!$K1585,Resultados_Dic3!$D$3:$D$99980,Produccion_UO!$K$1131,Resultados_Dic3!$E$3:$E$99980,Produccion_UO!$J1585,Resultados_Dic3!$A$3:$A$99980,Produccion_UO!$H1585)*$J$1485</f>
        <v>0</v>
      </c>
      <c r="W1585" s="21">
        <f>+SUMIFS(Resultados_Dic3!R$3:R$99980,Resultados_Dic3!$F$3:$F$99980,Produccion_UO!$K1585,Resultados_Dic3!$D$3:$D$99980,Produccion_UO!$K$1131,Resultados_Dic3!$E$3:$E$99980,Produccion_UO!$J1585,Resultados_Dic3!$A$3:$A$99980,Produccion_UO!$H1585)*$J$1485</f>
        <v>0</v>
      </c>
      <c r="X1585" s="21">
        <f>+SUMIFS(Resultados_Dic3!S$3:S$99980,Resultados_Dic3!$F$3:$F$99980,Produccion_UO!$K1585,Resultados_Dic3!$D$3:$D$99980,Produccion_UO!$K$1131,Resultados_Dic3!$E$3:$E$99980,Produccion_UO!$J1585,Resultados_Dic3!$A$3:$A$99980,Produccion_UO!$H1585)*$J$1485</f>
        <v>0</v>
      </c>
      <c r="Y1585" s="21">
        <f>+SUMIFS(Resultados_Dic3!T$3:T$99980,Resultados_Dic3!$F$3:$F$99980,Produccion_UO!$K1585,Resultados_Dic3!$D$3:$D$99980,Produccion_UO!$K$1131,Resultados_Dic3!$E$3:$E$99980,Produccion_UO!$J1585,Resultados_Dic3!$A$3:$A$99980,Produccion_UO!$H1585)*$J$1485</f>
        <v>0</v>
      </c>
      <c r="Z1585" s="21">
        <f>+SUMIFS(Resultados_Dic3!U$3:U$99980,Resultados_Dic3!$F$3:$F$99980,Produccion_UO!$K1585,Resultados_Dic3!$D$3:$D$99980,Produccion_UO!$K$1131,Resultados_Dic3!$E$3:$E$99980,Produccion_UO!$J1585,Resultados_Dic3!$A$3:$A$99980,Produccion_UO!$H1585)*$J$1485</f>
        <v>0</v>
      </c>
      <c r="AA1585" s="21">
        <f>+SUMIFS(Resultados_Dic3!V$3:V$99980,Resultados_Dic3!$F$3:$F$99980,Produccion_UO!$K1585,Resultados_Dic3!$D$3:$D$99980,Produccion_UO!$K$1131,Resultados_Dic3!$E$3:$E$99980,Produccion_UO!$J1585,Resultados_Dic3!$A$3:$A$99980,Produccion_UO!$H1585)*$J$1485</f>
        <v>0</v>
      </c>
      <c r="AB1585" s="21">
        <f>+SUMIFS(Resultados_Dic3!W$3:W$99980,Resultados_Dic3!$F$3:$F$99980,Produccion_UO!$K1585,Resultados_Dic3!$D$3:$D$99980,Produccion_UO!$K$1131,Resultados_Dic3!$E$3:$E$99980,Produccion_UO!$J1585,Resultados_Dic3!$A$3:$A$99980,Produccion_UO!$H1585)*$J$1485</f>
        <v>0</v>
      </c>
      <c r="AC1585" s="21">
        <f>+SUMIFS(Resultados_Dic3!X$3:X$99980,Resultados_Dic3!$F$3:$F$99980,Produccion_UO!$K1585,Resultados_Dic3!$D$3:$D$99980,Produccion_UO!$K$1131,Resultados_Dic3!$E$3:$E$99980,Produccion_UO!$J1585,Resultados_Dic3!$A$3:$A$99980,Produccion_UO!$H1585)*$J$1485</f>
        <v>0</v>
      </c>
      <c r="AD1585" s="21">
        <f>+SUMIFS(Resultados_Dic3!Y$3:Y$99980,Resultados_Dic3!$F$3:$F$99980,Produccion_UO!$K1585,Resultados_Dic3!$D$3:$D$99980,Produccion_UO!$K$1131,Resultados_Dic3!$E$3:$E$99980,Produccion_UO!$J1585,Resultados_Dic3!$A$3:$A$99980,Produccion_UO!$H1585)*$J$1485</f>
        <v>0</v>
      </c>
      <c r="AE1585" s="21">
        <f>+SUMIFS(Resultados_Dic3!Z$3:Z$99980,Resultados_Dic3!$F$3:$F$99980,Produccion_UO!$K1585,Resultados_Dic3!$D$3:$D$99980,Produccion_UO!$K$1131,Resultados_Dic3!$E$3:$E$99980,Produccion_UO!$J1585,Resultados_Dic3!$A$3:$A$99980,Produccion_UO!$H1585)*$J$1485</f>
        <v>0</v>
      </c>
      <c r="AF1585" s="21">
        <f>+SUMIFS(Resultados_Dic3!AA$3:AA$99980,Resultados_Dic3!$F$3:$F$99980,Produccion_UO!$K1585,Resultados_Dic3!$D$3:$D$99980,Produccion_UO!$K$1131,Resultados_Dic3!$E$3:$E$99980,Produccion_UO!$J1585,Resultados_Dic3!$A$3:$A$99980,Produccion_UO!$H1585)*$J$1485</f>
        <v>0</v>
      </c>
      <c r="AG1585" s="21">
        <f>+SUMIFS(Resultados_Dic3!AB$3:AB$99980,Resultados_Dic3!$F$3:$F$99980,Produccion_UO!$K1585,Resultados_Dic3!$D$3:$D$99980,Produccion_UO!$K$1131,Resultados_Dic3!$E$3:$E$99980,Produccion_UO!$J1585,Resultados_Dic3!$A$3:$A$99980,Produccion_UO!$H1585)*$J$1485</f>
        <v>0</v>
      </c>
      <c r="AH1585" s="21">
        <f>+SUMIFS(Resultados_Dic3!AC$3:AC$99980,Resultados_Dic3!$F$3:$F$99980,Produccion_UO!$K1585,Resultados_Dic3!$D$3:$D$99980,Produccion_UO!$K$1131,Resultados_Dic3!$E$3:$E$99980,Produccion_UO!$J1585,Resultados_Dic3!$A$3:$A$99980,Produccion_UO!$H1585)*$J$1485</f>
        <v>0</v>
      </c>
      <c r="AI1585" s="21">
        <f>+SUMIFS(Resultados_Dic3!AD$3:AD$99980,Resultados_Dic3!$F$3:$F$99980,Produccion_UO!$K1585,Resultados_Dic3!$D$3:$D$99980,Produccion_UO!$K$1131,Resultados_Dic3!$E$3:$E$99980,Produccion_UO!$J1585,Resultados_Dic3!$A$3:$A$99980,Produccion_UO!$H1585)*$J$1485</f>
        <v>0</v>
      </c>
      <c r="AJ1585" s="21">
        <f>+SUMIFS(Resultados_Dic3!AE$3:AE$99980,Resultados_Dic3!$F$3:$F$99980,Produccion_UO!$K1585,Resultados_Dic3!$D$3:$D$99980,Produccion_UO!$K$1131,Resultados_Dic3!$E$3:$E$99980,Produccion_UO!$J1585,Resultados_Dic3!$A$3:$A$99980,Produccion_UO!$H1585)*$J$1485</f>
        <v>0</v>
      </c>
      <c r="AK1585" s="21">
        <f>+SUMIFS(Resultados_Dic3!AF$3:AF$99980,Resultados_Dic3!$F$3:$F$99980,Produccion_UO!$K1585,Resultados_Dic3!$D$3:$D$99980,Produccion_UO!$K$1131,Resultados_Dic3!$E$3:$E$99980,Produccion_UO!$J1585,Resultados_Dic3!$A$3:$A$99980,Produccion_UO!$H1585)*$J$1485</f>
        <v>0</v>
      </c>
      <c r="AL1585" s="21">
        <f>+SUMIFS(Resultados_Dic3!AG$3:AG$99980,Resultados_Dic3!$F$3:$F$99980,Produccion_UO!$K1585,Resultados_Dic3!$D$3:$D$99980,Produccion_UO!$K$1131,Resultados_Dic3!$E$3:$E$99980,Produccion_UO!$J1585,Resultados_Dic3!$A$3:$A$99980,Produccion_UO!$H1585)*$J$1485</f>
        <v>0</v>
      </c>
      <c r="AM1585" s="21">
        <f>+SUMIFS(Resultados_Dic3!AH$3:AH$99980,Resultados_Dic3!$F$3:$F$99980,Produccion_UO!$K1585,Resultados_Dic3!$D$3:$D$99980,Produccion_UO!$K$1131,Resultados_Dic3!$E$3:$E$99980,Produccion_UO!$J1585,Resultados_Dic3!$A$3:$A$99980,Produccion_UO!$H1585)*$J$1485</f>
        <v>0</v>
      </c>
      <c r="AN1585" s="21">
        <f>+SUMIFS(Resultados_Dic3!AI$3:AI$99980,Resultados_Dic3!$F$3:$F$99980,Produccion_UO!$K1585,Resultados_Dic3!$D$3:$D$99980,Produccion_UO!$K$1131,Resultados_Dic3!$E$3:$E$99980,Produccion_UO!$J1585,Resultados_Dic3!$A$3:$A$99980,Produccion_UO!$H1585)*$J$1485</f>
        <v>0</v>
      </c>
      <c r="AO1585" s="21">
        <f>+SUMIFS(Resultados_Dic3!AJ$3:AJ$99980,Resultados_Dic3!$F$3:$F$99980,Produccion_UO!$K1585,Resultados_Dic3!$D$3:$D$99980,Produccion_UO!$K$1131,Resultados_Dic3!$E$3:$E$99980,Produccion_UO!$J1585,Resultados_Dic3!$A$3:$A$99980,Produccion_UO!$H1585)*$J$1485</f>
        <v>0</v>
      </c>
      <c r="AP1585" s="21">
        <f>+SUMIFS(Resultados_Dic3!AK$3:AK$99980,Resultados_Dic3!$F$3:$F$99980,Produccion_UO!$K1585,Resultados_Dic3!$D$3:$D$99980,Produccion_UO!$K$1131,Resultados_Dic3!$E$3:$E$99980,Produccion_UO!$J1585,Resultados_Dic3!$A$3:$A$99980,Produccion_UO!$H1585)*$J$1485</f>
        <v>0</v>
      </c>
      <c r="AQ1585" s="21">
        <f>+SUMIFS(Resultados_Dic3!AL$3:AL$99980,Resultados_Dic3!$F$3:$F$99980,Produccion_UO!$K1585,Resultados_Dic3!$D$3:$D$99980,Produccion_UO!$K$1131,Resultados_Dic3!$E$3:$E$99980,Produccion_UO!$J1585,Resultados_Dic3!$A$3:$A$99980,Produccion_UO!$H1585)*$J$1485</f>
        <v>0</v>
      </c>
      <c r="AR1585" s="21">
        <f>+SUMIFS(Resultados_Dic3!AM$3:AM$99980,Resultados_Dic3!$F$3:$F$99980,Produccion_UO!$K1585,Resultados_Dic3!$D$3:$D$99980,Produccion_UO!$K$1131,Resultados_Dic3!$E$3:$E$99980,Produccion_UO!$J1585,Resultados_Dic3!$A$3:$A$99980,Produccion_UO!$H1585)*$J$1485</f>
        <v>0</v>
      </c>
    </row>
    <row r="1586" spans="8:45" x14ac:dyDescent="0.25">
      <c r="H1586" s="17" t="str">
        <f t="shared" si="1879"/>
        <v>DIC5</v>
      </c>
      <c r="I1586" s="24"/>
      <c r="J1586" s="24" t="s">
        <v>152</v>
      </c>
      <c r="K1586" s="315" t="s">
        <v>275</v>
      </c>
      <c r="L1586" s="230" t="s">
        <v>830</v>
      </c>
      <c r="M1586" s="21">
        <f>+SUMIFS(Resultados_Dic3!H$3:H$99980,Resultados_Dic3!$F$3:$F$99980,Produccion_UO!$K1586,Resultados_Dic3!$D$3:$D$99980,Produccion_UO!$K$1485,Resultados_Dic3!$E$3:$E$99980,Produccion_UO!$J1586,Resultados_Dic3!$A$3:$A$99980,Produccion_UO!$H1586)*$J$1485</f>
        <v>2.81764544993815</v>
      </c>
      <c r="N1586" s="21">
        <f>+SUMIFS(Resultados_Dic3!I$3:I$99980,Resultados_Dic3!$F$3:$F$99980,Produccion_UO!$K1586,Resultados_Dic3!$D$3:$D$99980,Produccion_UO!$K$1485,Resultados_Dic3!$E$3:$E$99980,Produccion_UO!$J1586,Resultados_Dic3!$A$3:$A$99980,Produccion_UO!$H1586)*$J$1485</f>
        <v>2.6625725435552599</v>
      </c>
      <c r="O1586" s="21">
        <f>+SUMIFS(Resultados_Dic3!J$3:J$99980,Resultados_Dic3!$F$3:$F$99980,Produccion_UO!$K1586,Resultados_Dic3!$D$3:$D$99980,Produccion_UO!$K$1485,Resultados_Dic3!$E$3:$E$99980,Produccion_UO!$J1586,Resultados_Dic3!$A$3:$A$99980,Produccion_UO!$H1586)*$J$1485</f>
        <v>2.54553638779459</v>
      </c>
      <c r="P1586" s="21">
        <f>+SUMIFS(Resultados_Dic3!K$3:K$99980,Resultados_Dic3!$F$3:$F$99980,Produccion_UO!$K1586,Resultados_Dic3!$D$3:$D$99980,Produccion_UO!$K$1485,Resultados_Dic3!$E$3:$E$99980,Produccion_UO!$J1586,Resultados_Dic3!$A$3:$A$99980,Produccion_UO!$H1586)*$J$1485</f>
        <v>2.4285002320339202</v>
      </c>
      <c r="Q1586" s="21">
        <f>+SUMIFS(Resultados_Dic3!L$3:L$99980,Resultados_Dic3!$F$3:$F$99980,Produccion_UO!$K1586,Resultados_Dic3!$D$3:$D$99980,Produccion_UO!$K$1485,Resultados_Dic3!$E$3:$E$99980,Produccion_UO!$J1586,Resultados_Dic3!$A$3:$A$99980,Produccion_UO!$H1586)*$J$1485</f>
        <v>2.3114640762732499</v>
      </c>
      <c r="R1586" s="21">
        <f>+SUMIFS(Resultados_Dic3!M$3:M$99980,Resultados_Dic3!$F$3:$F$99980,Produccion_UO!$K1586,Resultados_Dic3!$D$3:$D$99980,Produccion_UO!$K$1485,Resultados_Dic3!$E$3:$E$99980,Produccion_UO!$J1586,Resultados_Dic3!$A$3:$A$99980,Produccion_UO!$H1586)*$J$1485</f>
        <v>2.1944279205125699</v>
      </c>
      <c r="S1586" s="21">
        <f>+SUMIFS(Resultados_Dic3!N$3:N$99980,Resultados_Dic3!$F$3:$F$99980,Produccion_UO!$K1586,Resultados_Dic3!$D$3:$D$99980,Produccion_UO!$K$1485,Resultados_Dic3!$E$3:$E$99980,Produccion_UO!$J1586,Resultados_Dic3!$A$3:$A$99980,Produccion_UO!$H1586)*$J$1485</f>
        <v>2.0773917647519</v>
      </c>
      <c r="T1586" s="21">
        <f>+SUMIFS(Resultados_Dic3!O$3:O$99980,Resultados_Dic3!$F$3:$F$99980,Produccion_UO!$K1586,Resultados_Dic3!$D$3:$D$99980,Produccion_UO!$K$1485,Resultados_Dic3!$E$3:$E$99980,Produccion_UO!$J1586,Resultados_Dic3!$A$3:$A$99980,Produccion_UO!$H1586)*$J$1485</f>
        <v>0.23667182114865001</v>
      </c>
      <c r="U1586" s="21">
        <f>+SUMIFS(Resultados_Dic3!P$3:P$99980,Resultados_Dic3!$F$3:$F$99980,Produccion_UO!$K1586,Resultados_Dic3!$D$3:$D$99980,Produccion_UO!$K$1485,Resultados_Dic3!$E$3:$E$99980,Produccion_UO!$J1586,Resultados_Dic3!$A$3:$A$99980,Produccion_UO!$H1586)*$J$1485</f>
        <v>0</v>
      </c>
      <c r="V1586" s="21">
        <f>+SUMIFS(Resultados_Dic3!Q$3:Q$99980,Resultados_Dic3!$F$3:$F$99980,Produccion_UO!$K1586,Resultados_Dic3!$D$3:$D$99980,Produccion_UO!$K$1485,Resultados_Dic3!$E$3:$E$99980,Produccion_UO!$J1586,Resultados_Dic3!$A$3:$A$99980,Produccion_UO!$H1586)*$J$1485</f>
        <v>0</v>
      </c>
      <c r="W1586" s="21">
        <f>+SUMIFS(Resultados_Dic3!R$3:R$99980,Resultados_Dic3!$F$3:$F$99980,Produccion_UO!$K1586,Resultados_Dic3!$D$3:$D$99980,Produccion_UO!$K$1485,Resultados_Dic3!$E$3:$E$99980,Produccion_UO!$J1586,Resultados_Dic3!$A$3:$A$99980,Produccion_UO!$H1586)*$J$1485</f>
        <v>0</v>
      </c>
      <c r="X1586" s="21">
        <f>+SUMIFS(Resultados_Dic3!S$3:S$99980,Resultados_Dic3!$F$3:$F$99980,Produccion_UO!$K1586,Resultados_Dic3!$D$3:$D$99980,Produccion_UO!$K$1485,Resultados_Dic3!$E$3:$E$99980,Produccion_UO!$J1586,Resultados_Dic3!$A$3:$A$99980,Produccion_UO!$H1586)*$J$1485</f>
        <v>0</v>
      </c>
      <c r="Y1586" s="21">
        <f>+SUMIFS(Resultados_Dic3!T$3:T$99980,Resultados_Dic3!$F$3:$F$99980,Produccion_UO!$K1586,Resultados_Dic3!$D$3:$D$99980,Produccion_UO!$K$1485,Resultados_Dic3!$E$3:$E$99980,Produccion_UO!$J1586,Resultados_Dic3!$A$3:$A$99980,Produccion_UO!$H1586)*$J$1485</f>
        <v>0</v>
      </c>
      <c r="Z1586" s="21">
        <f>+SUMIFS(Resultados_Dic3!U$3:U$99980,Resultados_Dic3!$F$3:$F$99980,Produccion_UO!$K1586,Resultados_Dic3!$D$3:$D$99980,Produccion_UO!$K$1485,Resultados_Dic3!$E$3:$E$99980,Produccion_UO!$J1586,Resultados_Dic3!$A$3:$A$99980,Produccion_UO!$H1586)*$J$1485</f>
        <v>0</v>
      </c>
      <c r="AA1586" s="21">
        <f>+SUMIFS(Resultados_Dic3!V$3:V$99980,Resultados_Dic3!$F$3:$F$99980,Produccion_UO!$K1586,Resultados_Dic3!$D$3:$D$99980,Produccion_UO!$K$1485,Resultados_Dic3!$E$3:$E$99980,Produccion_UO!$J1586,Resultados_Dic3!$A$3:$A$99980,Produccion_UO!$H1586)*$J$1485</f>
        <v>0</v>
      </c>
      <c r="AB1586" s="21">
        <f>+SUMIFS(Resultados_Dic3!W$3:W$99980,Resultados_Dic3!$F$3:$F$99980,Produccion_UO!$K1586,Resultados_Dic3!$D$3:$D$99980,Produccion_UO!$K$1485,Resultados_Dic3!$E$3:$E$99980,Produccion_UO!$J1586,Resultados_Dic3!$A$3:$A$99980,Produccion_UO!$H1586)*$J$1485</f>
        <v>0</v>
      </c>
      <c r="AC1586" s="21">
        <f>+SUMIFS(Resultados_Dic3!X$3:X$99980,Resultados_Dic3!$F$3:$F$99980,Produccion_UO!$K1586,Resultados_Dic3!$D$3:$D$99980,Produccion_UO!$K$1485,Resultados_Dic3!$E$3:$E$99980,Produccion_UO!$J1586,Resultados_Dic3!$A$3:$A$99980,Produccion_UO!$H1586)*$J$1485</f>
        <v>0</v>
      </c>
      <c r="AD1586" s="21">
        <f>+SUMIFS(Resultados_Dic3!Y$3:Y$99980,Resultados_Dic3!$F$3:$F$99980,Produccion_UO!$K1586,Resultados_Dic3!$D$3:$D$99980,Produccion_UO!$K$1485,Resultados_Dic3!$E$3:$E$99980,Produccion_UO!$J1586,Resultados_Dic3!$A$3:$A$99980,Produccion_UO!$H1586)*$J$1485</f>
        <v>0</v>
      </c>
      <c r="AE1586" s="21">
        <f>+SUMIFS(Resultados_Dic3!Z$3:Z$99980,Resultados_Dic3!$F$3:$F$99980,Produccion_UO!$K1586,Resultados_Dic3!$D$3:$D$99980,Produccion_UO!$K$1485,Resultados_Dic3!$E$3:$E$99980,Produccion_UO!$J1586,Resultados_Dic3!$A$3:$A$99980,Produccion_UO!$H1586)*$J$1485</f>
        <v>0</v>
      </c>
      <c r="AF1586" s="21">
        <f>+SUMIFS(Resultados_Dic3!AA$3:AA$99980,Resultados_Dic3!$F$3:$F$99980,Produccion_UO!$K1586,Resultados_Dic3!$D$3:$D$99980,Produccion_UO!$K$1485,Resultados_Dic3!$E$3:$E$99980,Produccion_UO!$J1586,Resultados_Dic3!$A$3:$A$99980,Produccion_UO!$H1586)*$J$1485</f>
        <v>0</v>
      </c>
      <c r="AG1586" s="21">
        <f>+SUMIFS(Resultados_Dic3!AB$3:AB$99980,Resultados_Dic3!$F$3:$F$99980,Produccion_UO!$K1586,Resultados_Dic3!$D$3:$D$99980,Produccion_UO!$K$1485,Resultados_Dic3!$E$3:$E$99980,Produccion_UO!$J1586,Resultados_Dic3!$A$3:$A$99980,Produccion_UO!$H1586)*$J$1485</f>
        <v>0</v>
      </c>
      <c r="AH1586" s="21">
        <f>+SUMIFS(Resultados_Dic3!AC$3:AC$99980,Resultados_Dic3!$F$3:$F$99980,Produccion_UO!$K1586,Resultados_Dic3!$D$3:$D$99980,Produccion_UO!$K$1485,Resultados_Dic3!$E$3:$E$99980,Produccion_UO!$J1586,Resultados_Dic3!$A$3:$A$99980,Produccion_UO!$H1586)*$J$1485</f>
        <v>0</v>
      </c>
      <c r="AI1586" s="21">
        <f>+SUMIFS(Resultados_Dic3!AD$3:AD$99980,Resultados_Dic3!$F$3:$F$99980,Produccion_UO!$K1586,Resultados_Dic3!$D$3:$D$99980,Produccion_UO!$K$1485,Resultados_Dic3!$E$3:$E$99980,Produccion_UO!$J1586,Resultados_Dic3!$A$3:$A$99980,Produccion_UO!$H1586)*$J$1485</f>
        <v>0</v>
      </c>
      <c r="AJ1586" s="21">
        <f>+SUMIFS(Resultados_Dic3!AE$3:AE$99980,Resultados_Dic3!$F$3:$F$99980,Produccion_UO!$K1586,Resultados_Dic3!$D$3:$D$99980,Produccion_UO!$K$1485,Resultados_Dic3!$E$3:$E$99980,Produccion_UO!$J1586,Resultados_Dic3!$A$3:$A$99980,Produccion_UO!$H1586)*$J$1485</f>
        <v>0</v>
      </c>
      <c r="AK1586" s="21">
        <f>+SUMIFS(Resultados_Dic3!AF$3:AF$99980,Resultados_Dic3!$F$3:$F$99980,Produccion_UO!$K1586,Resultados_Dic3!$D$3:$D$99980,Produccion_UO!$K$1485,Resultados_Dic3!$E$3:$E$99980,Produccion_UO!$J1586,Resultados_Dic3!$A$3:$A$99980,Produccion_UO!$H1586)*$J$1485</f>
        <v>0</v>
      </c>
      <c r="AL1586" s="21">
        <f>+SUMIFS(Resultados_Dic3!AG$3:AG$99980,Resultados_Dic3!$F$3:$F$99980,Produccion_UO!$K1586,Resultados_Dic3!$D$3:$D$99980,Produccion_UO!$K$1485,Resultados_Dic3!$E$3:$E$99980,Produccion_UO!$J1586,Resultados_Dic3!$A$3:$A$99980,Produccion_UO!$H1586)*$J$1485</f>
        <v>0</v>
      </c>
      <c r="AM1586" s="21">
        <f>+SUMIFS(Resultados_Dic3!AH$3:AH$99980,Resultados_Dic3!$F$3:$F$99980,Produccion_UO!$K1586,Resultados_Dic3!$D$3:$D$99980,Produccion_UO!$K$1485,Resultados_Dic3!$E$3:$E$99980,Produccion_UO!$J1586,Resultados_Dic3!$A$3:$A$99980,Produccion_UO!$H1586)*$J$1485</f>
        <v>0</v>
      </c>
      <c r="AN1586" s="21">
        <f>+SUMIFS(Resultados_Dic3!AI$3:AI$99980,Resultados_Dic3!$F$3:$F$99980,Produccion_UO!$K1586,Resultados_Dic3!$D$3:$D$99980,Produccion_UO!$K$1485,Resultados_Dic3!$E$3:$E$99980,Produccion_UO!$J1586,Resultados_Dic3!$A$3:$A$99980,Produccion_UO!$H1586)*$J$1485</f>
        <v>0</v>
      </c>
      <c r="AO1586" s="21">
        <f>+SUMIFS(Resultados_Dic3!AJ$3:AJ$99980,Resultados_Dic3!$F$3:$F$99980,Produccion_UO!$K1586,Resultados_Dic3!$D$3:$D$99980,Produccion_UO!$K$1485,Resultados_Dic3!$E$3:$E$99980,Produccion_UO!$J1586,Resultados_Dic3!$A$3:$A$99980,Produccion_UO!$H1586)*$J$1485</f>
        <v>0</v>
      </c>
      <c r="AP1586" s="21">
        <f>+SUMIFS(Resultados_Dic3!AK$3:AK$99980,Resultados_Dic3!$F$3:$F$99980,Produccion_UO!$K1586,Resultados_Dic3!$D$3:$D$99980,Produccion_UO!$K$1485,Resultados_Dic3!$E$3:$E$99980,Produccion_UO!$J1586,Resultados_Dic3!$A$3:$A$99980,Produccion_UO!$H1586)*$J$1485</f>
        <v>0</v>
      </c>
      <c r="AQ1586" s="21">
        <f>+SUMIFS(Resultados_Dic3!AL$3:AL$99980,Resultados_Dic3!$F$3:$F$99980,Produccion_UO!$K1586,Resultados_Dic3!$D$3:$D$99980,Produccion_UO!$K$1485,Resultados_Dic3!$E$3:$E$99980,Produccion_UO!$J1586,Resultados_Dic3!$A$3:$A$99980,Produccion_UO!$H1586)*$J$1485</f>
        <v>0</v>
      </c>
      <c r="AR1586" s="21">
        <f>+SUMIFS(Resultados_Dic3!AM$3:AM$99980,Resultados_Dic3!$F$3:$F$99980,Produccion_UO!$K1586,Resultados_Dic3!$D$3:$D$99980,Produccion_UO!$K$1485,Resultados_Dic3!$E$3:$E$99980,Produccion_UO!$J1586,Resultados_Dic3!$A$3:$A$99980,Produccion_UO!$H1586)*$J$1485</f>
        <v>0</v>
      </c>
    </row>
    <row r="1587" spans="8:45" x14ac:dyDescent="0.25">
      <c r="H1587" s="17" t="str">
        <f t="shared" si="1879"/>
        <v>DIC5</v>
      </c>
      <c r="I1587" s="24"/>
      <c r="J1587" s="24" t="s">
        <v>152</v>
      </c>
      <c r="K1587" s="315"/>
      <c r="L1587" s="230" t="s">
        <v>835</v>
      </c>
      <c r="M1587" s="21">
        <f>+SUM(M1588:M1590)</f>
        <v>17.1444368481772</v>
      </c>
      <c r="N1587" s="21">
        <f t="shared" ref="N1587" si="1880">+SUM(N1588:N1590)</f>
        <v>16.200869711153899</v>
      </c>
      <c r="O1587" s="21">
        <f t="shared" ref="O1587" si="1881">+SUM(O1588:O1590)</f>
        <v>15.488743570004299</v>
      </c>
      <c r="P1587" s="21">
        <f t="shared" ref="P1587" si="1882">+SUM(P1588:P1590)</f>
        <v>14.776617428854699</v>
      </c>
      <c r="Q1587" s="21">
        <f t="shared" ref="Q1587" si="1883">+SUM(Q1588:Q1590)</f>
        <v>14.064491287705099</v>
      </c>
      <c r="R1587" s="21">
        <f t="shared" ref="R1587" si="1884">+SUM(R1588:R1590)</f>
        <v>13.3523651465554</v>
      </c>
      <c r="S1587" s="21">
        <f t="shared" ref="S1587" si="1885">+SUM(S1588:S1590)</f>
        <v>12.6402390054058</v>
      </c>
      <c r="T1587" s="21">
        <f t="shared" ref="T1587" si="1886">+SUM(T1588:T1590)</f>
        <v>1.4400694351076599</v>
      </c>
      <c r="U1587" s="21">
        <f t="shared" ref="U1587" si="1887">+SUM(U1588:U1590)</f>
        <v>0</v>
      </c>
      <c r="V1587" s="21">
        <f t="shared" ref="V1587" si="1888">+SUM(V1588:V1590)</f>
        <v>0</v>
      </c>
      <c r="W1587" s="21">
        <f t="shared" ref="W1587" si="1889">+SUM(W1588:W1590)</f>
        <v>0</v>
      </c>
      <c r="X1587" s="21">
        <f t="shared" ref="X1587" si="1890">+SUM(X1588:X1590)</f>
        <v>0</v>
      </c>
      <c r="Y1587" s="21">
        <f t="shared" ref="Y1587" si="1891">+SUM(Y1588:Y1590)</f>
        <v>0</v>
      </c>
      <c r="Z1587" s="21">
        <f t="shared" ref="Z1587" si="1892">+SUM(Z1588:Z1590)</f>
        <v>0</v>
      </c>
      <c r="AA1587" s="21">
        <f t="shared" ref="AA1587" si="1893">+SUM(AA1588:AA1590)</f>
        <v>0</v>
      </c>
      <c r="AB1587" s="21">
        <f t="shared" ref="AB1587" si="1894">+SUM(AB1588:AB1590)</f>
        <v>0</v>
      </c>
      <c r="AC1587" s="21">
        <f t="shared" ref="AC1587" si="1895">+SUM(AC1588:AC1590)</f>
        <v>0</v>
      </c>
      <c r="AD1587" s="21">
        <f t="shared" ref="AD1587" si="1896">+SUM(AD1588:AD1590)</f>
        <v>0</v>
      </c>
      <c r="AE1587" s="21">
        <f t="shared" ref="AE1587" si="1897">+SUM(AE1588:AE1590)</f>
        <v>0</v>
      </c>
      <c r="AF1587" s="21">
        <f t="shared" ref="AF1587" si="1898">+SUM(AF1588:AF1590)</f>
        <v>0</v>
      </c>
      <c r="AG1587" s="21">
        <f t="shared" ref="AG1587" si="1899">+SUM(AG1588:AG1590)</f>
        <v>0</v>
      </c>
      <c r="AH1587" s="21">
        <f t="shared" ref="AH1587" si="1900">+SUM(AH1588:AH1590)</f>
        <v>0</v>
      </c>
      <c r="AI1587" s="21">
        <f t="shared" ref="AI1587" si="1901">+SUM(AI1588:AI1590)</f>
        <v>0</v>
      </c>
      <c r="AJ1587" s="21">
        <f t="shared" ref="AJ1587" si="1902">+SUM(AJ1588:AJ1590)</f>
        <v>0</v>
      </c>
      <c r="AK1587" s="21">
        <f t="shared" ref="AK1587" si="1903">+SUM(AK1588:AK1590)</f>
        <v>0</v>
      </c>
      <c r="AL1587" s="21">
        <f t="shared" ref="AL1587" si="1904">+SUM(AL1588:AL1590)</f>
        <v>0</v>
      </c>
      <c r="AM1587" s="21">
        <f t="shared" ref="AM1587" si="1905">+SUM(AM1588:AM1590)</f>
        <v>0</v>
      </c>
      <c r="AN1587" s="21">
        <f t="shared" ref="AN1587" si="1906">+SUM(AN1588:AN1590)</f>
        <v>0</v>
      </c>
      <c r="AO1587" s="21">
        <f t="shared" ref="AO1587" si="1907">+SUM(AO1588:AO1590)</f>
        <v>0</v>
      </c>
      <c r="AP1587" s="21">
        <f t="shared" ref="AP1587" si="1908">+SUM(AP1588:AP1590)</f>
        <v>0</v>
      </c>
      <c r="AQ1587" s="21">
        <f t="shared" ref="AQ1587" si="1909">+SUM(AQ1588:AQ1590)</f>
        <v>0</v>
      </c>
      <c r="AR1587" s="21">
        <f t="shared" ref="AR1587" si="1910">+SUM(AR1588:AR1590)</f>
        <v>0</v>
      </c>
    </row>
    <row r="1588" spans="8:45" x14ac:dyDescent="0.25">
      <c r="H1588" s="17" t="str">
        <f t="shared" si="1879"/>
        <v>DIC5</v>
      </c>
      <c r="I1588" s="24"/>
      <c r="J1588" s="24" t="s">
        <v>152</v>
      </c>
      <c r="K1588" s="315" t="s">
        <v>463</v>
      </c>
      <c r="L1588" s="316" t="s">
        <v>750</v>
      </c>
      <c r="M1588" s="21">
        <f>+SUMIFS(Resultados_Dic3!H$3:H$99980,Resultados_Dic3!$F$3:$F$99980,Produccion_UO!$K1588,Resultados_Dic3!$D$3:$D$99980,Produccion_UO!$K$1485,Resultados_Dic3!$E$3:$E$99980,Produccion_UO!$J1588,Resultados_Dic3!$A$3:$A$99980,Produccion_UO!$H1588)*$J$1485</f>
        <v>0</v>
      </c>
      <c r="N1588" s="21">
        <f>+SUMIFS(Resultados_Dic3!I$3:I$99980,Resultados_Dic3!$F$3:$F$99980,Produccion_UO!$K1588,Resultados_Dic3!$D$3:$D$99980,Produccion_UO!$K$1485,Resultados_Dic3!$E$3:$E$99980,Produccion_UO!$J1588,Resultados_Dic3!$A$3:$A$99980,Produccion_UO!$H1588)*$J$1485</f>
        <v>0</v>
      </c>
      <c r="O1588" s="21">
        <f>+SUMIFS(Resultados_Dic3!J$3:J$99980,Resultados_Dic3!$F$3:$F$99980,Produccion_UO!$K1588,Resultados_Dic3!$D$3:$D$99980,Produccion_UO!$K$1485,Resultados_Dic3!$E$3:$E$99980,Produccion_UO!$J1588,Resultados_Dic3!$A$3:$A$99980,Produccion_UO!$H1588)*$J$1485</f>
        <v>0</v>
      </c>
      <c r="P1588" s="21">
        <f>+SUMIFS(Resultados_Dic3!K$3:K$99980,Resultados_Dic3!$F$3:$F$99980,Produccion_UO!$K1588,Resultados_Dic3!$D$3:$D$99980,Produccion_UO!$K$1485,Resultados_Dic3!$E$3:$E$99980,Produccion_UO!$J1588,Resultados_Dic3!$A$3:$A$99980,Produccion_UO!$H1588)*$J$1485</f>
        <v>0</v>
      </c>
      <c r="Q1588" s="21">
        <f>+SUMIFS(Resultados_Dic3!L$3:L$99980,Resultados_Dic3!$F$3:$F$99980,Produccion_UO!$K1588,Resultados_Dic3!$D$3:$D$99980,Produccion_UO!$K$1485,Resultados_Dic3!$E$3:$E$99980,Produccion_UO!$J1588,Resultados_Dic3!$A$3:$A$99980,Produccion_UO!$H1588)*$J$1485</f>
        <v>0</v>
      </c>
      <c r="R1588" s="21">
        <f>+SUMIFS(Resultados_Dic3!M$3:M$99980,Resultados_Dic3!$F$3:$F$99980,Produccion_UO!$K1588,Resultados_Dic3!$D$3:$D$99980,Produccion_UO!$K$1485,Resultados_Dic3!$E$3:$E$99980,Produccion_UO!$J1588,Resultados_Dic3!$A$3:$A$99980,Produccion_UO!$H1588)*$J$1485</f>
        <v>0</v>
      </c>
      <c r="S1588" s="21">
        <f>+SUMIFS(Resultados_Dic3!N$3:N$99980,Resultados_Dic3!$F$3:$F$99980,Produccion_UO!$K1588,Resultados_Dic3!$D$3:$D$99980,Produccion_UO!$K$1485,Resultados_Dic3!$E$3:$E$99980,Produccion_UO!$J1588,Resultados_Dic3!$A$3:$A$99980,Produccion_UO!$H1588)*$J$1485</f>
        <v>0</v>
      </c>
      <c r="T1588" s="21">
        <f>+SUMIFS(Resultados_Dic3!O$3:O$99980,Resultados_Dic3!$F$3:$F$99980,Produccion_UO!$K1588,Resultados_Dic3!$D$3:$D$99980,Produccion_UO!$K$1485,Resultados_Dic3!$E$3:$E$99980,Produccion_UO!$J1588,Resultados_Dic3!$A$3:$A$99980,Produccion_UO!$H1588)*$J$1485</f>
        <v>0</v>
      </c>
      <c r="U1588" s="21">
        <f>+SUMIFS(Resultados_Dic3!P$3:P$99980,Resultados_Dic3!$F$3:$F$99980,Produccion_UO!$K1588,Resultados_Dic3!$D$3:$D$99980,Produccion_UO!$K$1485,Resultados_Dic3!$E$3:$E$99980,Produccion_UO!$J1588,Resultados_Dic3!$A$3:$A$99980,Produccion_UO!$H1588)*$J$1485</f>
        <v>0</v>
      </c>
      <c r="V1588" s="21">
        <f>+SUMIFS(Resultados_Dic3!Q$3:Q$99980,Resultados_Dic3!$F$3:$F$99980,Produccion_UO!$K1588,Resultados_Dic3!$D$3:$D$99980,Produccion_UO!$K$1485,Resultados_Dic3!$E$3:$E$99980,Produccion_UO!$J1588,Resultados_Dic3!$A$3:$A$99980,Produccion_UO!$H1588)*$J$1485</f>
        <v>0</v>
      </c>
      <c r="W1588" s="21">
        <f>+SUMIFS(Resultados_Dic3!R$3:R$99980,Resultados_Dic3!$F$3:$F$99980,Produccion_UO!$K1588,Resultados_Dic3!$D$3:$D$99980,Produccion_UO!$K$1485,Resultados_Dic3!$E$3:$E$99980,Produccion_UO!$J1588,Resultados_Dic3!$A$3:$A$99980,Produccion_UO!$H1588)*$J$1485</f>
        <v>0</v>
      </c>
      <c r="X1588" s="21">
        <f>+SUMIFS(Resultados_Dic3!S$3:S$99980,Resultados_Dic3!$F$3:$F$99980,Produccion_UO!$K1588,Resultados_Dic3!$D$3:$D$99980,Produccion_UO!$K$1485,Resultados_Dic3!$E$3:$E$99980,Produccion_UO!$J1588,Resultados_Dic3!$A$3:$A$99980,Produccion_UO!$H1588)*$J$1485</f>
        <v>0</v>
      </c>
      <c r="Y1588" s="21">
        <f>+SUMIFS(Resultados_Dic3!T$3:T$99980,Resultados_Dic3!$F$3:$F$99980,Produccion_UO!$K1588,Resultados_Dic3!$D$3:$D$99980,Produccion_UO!$K$1485,Resultados_Dic3!$E$3:$E$99980,Produccion_UO!$J1588,Resultados_Dic3!$A$3:$A$99980,Produccion_UO!$H1588)*$J$1485</f>
        <v>0</v>
      </c>
      <c r="Z1588" s="21">
        <f>+SUMIFS(Resultados_Dic3!U$3:U$99980,Resultados_Dic3!$F$3:$F$99980,Produccion_UO!$K1588,Resultados_Dic3!$D$3:$D$99980,Produccion_UO!$K$1485,Resultados_Dic3!$E$3:$E$99980,Produccion_UO!$J1588,Resultados_Dic3!$A$3:$A$99980,Produccion_UO!$H1588)*$J$1485</f>
        <v>0</v>
      </c>
      <c r="AA1588" s="21">
        <f>+SUMIFS(Resultados_Dic3!V$3:V$99980,Resultados_Dic3!$F$3:$F$99980,Produccion_UO!$K1588,Resultados_Dic3!$D$3:$D$99980,Produccion_UO!$K$1485,Resultados_Dic3!$E$3:$E$99980,Produccion_UO!$J1588,Resultados_Dic3!$A$3:$A$99980,Produccion_UO!$H1588)*$J$1485</f>
        <v>0</v>
      </c>
      <c r="AB1588" s="21">
        <f>+SUMIFS(Resultados_Dic3!W$3:W$99980,Resultados_Dic3!$F$3:$F$99980,Produccion_UO!$K1588,Resultados_Dic3!$D$3:$D$99980,Produccion_UO!$K$1485,Resultados_Dic3!$E$3:$E$99980,Produccion_UO!$J1588,Resultados_Dic3!$A$3:$A$99980,Produccion_UO!$H1588)*$J$1485</f>
        <v>0</v>
      </c>
      <c r="AC1588" s="21">
        <f>+SUMIFS(Resultados_Dic3!X$3:X$99980,Resultados_Dic3!$F$3:$F$99980,Produccion_UO!$K1588,Resultados_Dic3!$D$3:$D$99980,Produccion_UO!$K$1485,Resultados_Dic3!$E$3:$E$99980,Produccion_UO!$J1588,Resultados_Dic3!$A$3:$A$99980,Produccion_UO!$H1588)*$J$1485</f>
        <v>0</v>
      </c>
      <c r="AD1588" s="21">
        <f>+SUMIFS(Resultados_Dic3!Y$3:Y$99980,Resultados_Dic3!$F$3:$F$99980,Produccion_UO!$K1588,Resultados_Dic3!$D$3:$D$99980,Produccion_UO!$K$1485,Resultados_Dic3!$E$3:$E$99980,Produccion_UO!$J1588,Resultados_Dic3!$A$3:$A$99980,Produccion_UO!$H1588)*$J$1485</f>
        <v>0</v>
      </c>
      <c r="AE1588" s="21">
        <f>+SUMIFS(Resultados_Dic3!Z$3:Z$99980,Resultados_Dic3!$F$3:$F$99980,Produccion_UO!$K1588,Resultados_Dic3!$D$3:$D$99980,Produccion_UO!$K$1485,Resultados_Dic3!$E$3:$E$99980,Produccion_UO!$J1588,Resultados_Dic3!$A$3:$A$99980,Produccion_UO!$H1588)*$J$1485</f>
        <v>0</v>
      </c>
      <c r="AF1588" s="21">
        <f>+SUMIFS(Resultados_Dic3!AA$3:AA$99980,Resultados_Dic3!$F$3:$F$99980,Produccion_UO!$K1588,Resultados_Dic3!$D$3:$D$99980,Produccion_UO!$K$1485,Resultados_Dic3!$E$3:$E$99980,Produccion_UO!$J1588,Resultados_Dic3!$A$3:$A$99980,Produccion_UO!$H1588)*$J$1485</f>
        <v>0</v>
      </c>
      <c r="AG1588" s="21">
        <f>+SUMIFS(Resultados_Dic3!AB$3:AB$99980,Resultados_Dic3!$F$3:$F$99980,Produccion_UO!$K1588,Resultados_Dic3!$D$3:$D$99980,Produccion_UO!$K$1485,Resultados_Dic3!$E$3:$E$99980,Produccion_UO!$J1588,Resultados_Dic3!$A$3:$A$99980,Produccion_UO!$H1588)*$J$1485</f>
        <v>0</v>
      </c>
      <c r="AH1588" s="21">
        <f>+SUMIFS(Resultados_Dic3!AC$3:AC$99980,Resultados_Dic3!$F$3:$F$99980,Produccion_UO!$K1588,Resultados_Dic3!$D$3:$D$99980,Produccion_UO!$K$1485,Resultados_Dic3!$E$3:$E$99980,Produccion_UO!$J1588,Resultados_Dic3!$A$3:$A$99980,Produccion_UO!$H1588)*$J$1485</f>
        <v>0</v>
      </c>
      <c r="AI1588" s="21">
        <f>+SUMIFS(Resultados_Dic3!AD$3:AD$99980,Resultados_Dic3!$F$3:$F$99980,Produccion_UO!$K1588,Resultados_Dic3!$D$3:$D$99980,Produccion_UO!$K$1485,Resultados_Dic3!$E$3:$E$99980,Produccion_UO!$J1588,Resultados_Dic3!$A$3:$A$99980,Produccion_UO!$H1588)*$J$1485</f>
        <v>0</v>
      </c>
      <c r="AJ1588" s="21">
        <f>+SUMIFS(Resultados_Dic3!AE$3:AE$99980,Resultados_Dic3!$F$3:$F$99980,Produccion_UO!$K1588,Resultados_Dic3!$D$3:$D$99980,Produccion_UO!$K$1485,Resultados_Dic3!$E$3:$E$99980,Produccion_UO!$J1588,Resultados_Dic3!$A$3:$A$99980,Produccion_UO!$H1588)*$J$1485</f>
        <v>0</v>
      </c>
      <c r="AK1588" s="21">
        <f>+SUMIFS(Resultados_Dic3!AF$3:AF$99980,Resultados_Dic3!$F$3:$F$99980,Produccion_UO!$K1588,Resultados_Dic3!$D$3:$D$99980,Produccion_UO!$K$1485,Resultados_Dic3!$E$3:$E$99980,Produccion_UO!$J1588,Resultados_Dic3!$A$3:$A$99980,Produccion_UO!$H1588)*$J$1485</f>
        <v>0</v>
      </c>
      <c r="AL1588" s="21">
        <f>+SUMIFS(Resultados_Dic3!AG$3:AG$99980,Resultados_Dic3!$F$3:$F$99980,Produccion_UO!$K1588,Resultados_Dic3!$D$3:$D$99980,Produccion_UO!$K$1485,Resultados_Dic3!$E$3:$E$99980,Produccion_UO!$J1588,Resultados_Dic3!$A$3:$A$99980,Produccion_UO!$H1588)*$J$1485</f>
        <v>0</v>
      </c>
      <c r="AM1588" s="21">
        <f>+SUMIFS(Resultados_Dic3!AH$3:AH$99980,Resultados_Dic3!$F$3:$F$99980,Produccion_UO!$K1588,Resultados_Dic3!$D$3:$D$99980,Produccion_UO!$K$1485,Resultados_Dic3!$E$3:$E$99980,Produccion_UO!$J1588,Resultados_Dic3!$A$3:$A$99980,Produccion_UO!$H1588)*$J$1485</f>
        <v>0</v>
      </c>
      <c r="AN1588" s="21">
        <f>+SUMIFS(Resultados_Dic3!AI$3:AI$99980,Resultados_Dic3!$F$3:$F$99980,Produccion_UO!$K1588,Resultados_Dic3!$D$3:$D$99980,Produccion_UO!$K$1485,Resultados_Dic3!$E$3:$E$99980,Produccion_UO!$J1588,Resultados_Dic3!$A$3:$A$99980,Produccion_UO!$H1588)*$J$1485</f>
        <v>0</v>
      </c>
      <c r="AO1588" s="21">
        <f>+SUMIFS(Resultados_Dic3!AJ$3:AJ$99980,Resultados_Dic3!$F$3:$F$99980,Produccion_UO!$K1588,Resultados_Dic3!$D$3:$D$99980,Produccion_UO!$K$1485,Resultados_Dic3!$E$3:$E$99980,Produccion_UO!$J1588,Resultados_Dic3!$A$3:$A$99980,Produccion_UO!$H1588)*$J$1485</f>
        <v>0</v>
      </c>
      <c r="AP1588" s="21">
        <f>+SUMIFS(Resultados_Dic3!AK$3:AK$99980,Resultados_Dic3!$F$3:$F$99980,Produccion_UO!$K1588,Resultados_Dic3!$D$3:$D$99980,Produccion_UO!$K$1485,Resultados_Dic3!$E$3:$E$99980,Produccion_UO!$J1588,Resultados_Dic3!$A$3:$A$99980,Produccion_UO!$H1588)*$J$1485</f>
        <v>0</v>
      </c>
      <c r="AQ1588" s="21">
        <f>+SUMIFS(Resultados_Dic3!AL$3:AL$99980,Resultados_Dic3!$F$3:$F$99980,Produccion_UO!$K1588,Resultados_Dic3!$D$3:$D$99980,Produccion_UO!$K$1485,Resultados_Dic3!$E$3:$E$99980,Produccion_UO!$J1588,Resultados_Dic3!$A$3:$A$99980,Produccion_UO!$H1588)*$J$1485</f>
        <v>0</v>
      </c>
      <c r="AR1588" s="21">
        <f>+SUMIFS(Resultados_Dic3!AM$3:AM$99980,Resultados_Dic3!$F$3:$F$99980,Produccion_UO!$K1588,Resultados_Dic3!$D$3:$D$99980,Produccion_UO!$K$1485,Resultados_Dic3!$E$3:$E$99980,Produccion_UO!$J1588,Resultados_Dic3!$A$3:$A$99980,Produccion_UO!$H1588)*$J$1485</f>
        <v>0</v>
      </c>
    </row>
    <row r="1589" spans="8:45" x14ac:dyDescent="0.25">
      <c r="H1589" s="17" t="str">
        <f t="shared" si="1879"/>
        <v>DIC5</v>
      </c>
      <c r="I1589" s="24"/>
      <c r="J1589" s="24" t="s">
        <v>152</v>
      </c>
      <c r="K1589" s="315" t="s">
        <v>470</v>
      </c>
      <c r="L1589" s="316" t="s">
        <v>746</v>
      </c>
      <c r="M1589" s="21">
        <f>+SUMIFS(Resultados_Dic3!H$3:H$99980,Resultados_Dic3!$F$3:$F$99980,Produccion_UO!$K1589,Resultados_Dic3!$D$3:$D$99980,Produccion_UO!$K$1485,Resultados_Dic3!$E$3:$E$99980,Produccion_UO!$J1589,Resultados_Dic3!$A$3:$A$99980,Produccion_UO!$H1589)*$J$1485</f>
        <v>0</v>
      </c>
      <c r="N1589" s="21">
        <f>+SUMIFS(Resultados_Dic3!I$3:I$99980,Resultados_Dic3!$F$3:$F$99980,Produccion_UO!$K1589,Resultados_Dic3!$D$3:$D$99980,Produccion_UO!$K$1485,Resultados_Dic3!$E$3:$E$99980,Produccion_UO!$J1589,Resultados_Dic3!$A$3:$A$99980,Produccion_UO!$H1589)*$J$1485</f>
        <v>0</v>
      </c>
      <c r="O1589" s="21">
        <f>+SUMIFS(Resultados_Dic3!J$3:J$99980,Resultados_Dic3!$F$3:$F$99980,Produccion_UO!$K1589,Resultados_Dic3!$D$3:$D$99980,Produccion_UO!$K$1485,Resultados_Dic3!$E$3:$E$99980,Produccion_UO!$J1589,Resultados_Dic3!$A$3:$A$99980,Produccion_UO!$H1589)*$J$1485</f>
        <v>0</v>
      </c>
      <c r="P1589" s="21">
        <f>+SUMIFS(Resultados_Dic3!K$3:K$99980,Resultados_Dic3!$F$3:$F$99980,Produccion_UO!$K1589,Resultados_Dic3!$D$3:$D$99980,Produccion_UO!$K$1485,Resultados_Dic3!$E$3:$E$99980,Produccion_UO!$J1589,Resultados_Dic3!$A$3:$A$99980,Produccion_UO!$H1589)*$J$1485</f>
        <v>0</v>
      </c>
      <c r="Q1589" s="21">
        <f>+SUMIFS(Resultados_Dic3!L$3:L$99980,Resultados_Dic3!$F$3:$F$99980,Produccion_UO!$K1589,Resultados_Dic3!$D$3:$D$99980,Produccion_UO!$K$1485,Resultados_Dic3!$E$3:$E$99980,Produccion_UO!$J1589,Resultados_Dic3!$A$3:$A$99980,Produccion_UO!$H1589)*$J$1485</f>
        <v>0</v>
      </c>
      <c r="R1589" s="21">
        <f>+SUMIFS(Resultados_Dic3!M$3:M$99980,Resultados_Dic3!$F$3:$F$99980,Produccion_UO!$K1589,Resultados_Dic3!$D$3:$D$99980,Produccion_UO!$K$1485,Resultados_Dic3!$E$3:$E$99980,Produccion_UO!$J1589,Resultados_Dic3!$A$3:$A$99980,Produccion_UO!$H1589)*$J$1485</f>
        <v>0</v>
      </c>
      <c r="S1589" s="21">
        <f>+SUMIFS(Resultados_Dic3!N$3:N$99980,Resultados_Dic3!$F$3:$F$99980,Produccion_UO!$K1589,Resultados_Dic3!$D$3:$D$99980,Produccion_UO!$K$1485,Resultados_Dic3!$E$3:$E$99980,Produccion_UO!$J1589,Resultados_Dic3!$A$3:$A$99980,Produccion_UO!$H1589)*$J$1485</f>
        <v>0</v>
      </c>
      <c r="T1589" s="21">
        <f>+SUMIFS(Resultados_Dic3!O$3:O$99980,Resultados_Dic3!$F$3:$F$99980,Produccion_UO!$K1589,Resultados_Dic3!$D$3:$D$99980,Produccion_UO!$K$1485,Resultados_Dic3!$E$3:$E$99980,Produccion_UO!$J1589,Resultados_Dic3!$A$3:$A$99980,Produccion_UO!$H1589)*$J$1485</f>
        <v>0</v>
      </c>
      <c r="U1589" s="21">
        <f>+SUMIFS(Resultados_Dic3!P$3:P$99980,Resultados_Dic3!$F$3:$F$99980,Produccion_UO!$K1589,Resultados_Dic3!$D$3:$D$99980,Produccion_UO!$K$1485,Resultados_Dic3!$E$3:$E$99980,Produccion_UO!$J1589,Resultados_Dic3!$A$3:$A$99980,Produccion_UO!$H1589)*$J$1485</f>
        <v>0</v>
      </c>
      <c r="V1589" s="21">
        <f>+SUMIFS(Resultados_Dic3!Q$3:Q$99980,Resultados_Dic3!$F$3:$F$99980,Produccion_UO!$K1589,Resultados_Dic3!$D$3:$D$99980,Produccion_UO!$K$1485,Resultados_Dic3!$E$3:$E$99980,Produccion_UO!$J1589,Resultados_Dic3!$A$3:$A$99980,Produccion_UO!$H1589)*$J$1485</f>
        <v>0</v>
      </c>
      <c r="W1589" s="21">
        <f>+SUMIFS(Resultados_Dic3!R$3:R$99980,Resultados_Dic3!$F$3:$F$99980,Produccion_UO!$K1589,Resultados_Dic3!$D$3:$D$99980,Produccion_UO!$K$1485,Resultados_Dic3!$E$3:$E$99980,Produccion_UO!$J1589,Resultados_Dic3!$A$3:$A$99980,Produccion_UO!$H1589)*$J$1485</f>
        <v>0</v>
      </c>
      <c r="X1589" s="21">
        <f>+SUMIFS(Resultados_Dic3!S$3:S$99980,Resultados_Dic3!$F$3:$F$99980,Produccion_UO!$K1589,Resultados_Dic3!$D$3:$D$99980,Produccion_UO!$K$1485,Resultados_Dic3!$E$3:$E$99980,Produccion_UO!$J1589,Resultados_Dic3!$A$3:$A$99980,Produccion_UO!$H1589)*$J$1485</f>
        <v>0</v>
      </c>
      <c r="Y1589" s="21">
        <f>+SUMIFS(Resultados_Dic3!T$3:T$99980,Resultados_Dic3!$F$3:$F$99980,Produccion_UO!$K1589,Resultados_Dic3!$D$3:$D$99980,Produccion_UO!$K$1485,Resultados_Dic3!$E$3:$E$99980,Produccion_UO!$J1589,Resultados_Dic3!$A$3:$A$99980,Produccion_UO!$H1589)*$J$1485</f>
        <v>0</v>
      </c>
      <c r="Z1589" s="21">
        <f>+SUMIFS(Resultados_Dic3!U$3:U$99980,Resultados_Dic3!$F$3:$F$99980,Produccion_UO!$K1589,Resultados_Dic3!$D$3:$D$99980,Produccion_UO!$K$1485,Resultados_Dic3!$E$3:$E$99980,Produccion_UO!$J1589,Resultados_Dic3!$A$3:$A$99980,Produccion_UO!$H1589)*$J$1485</f>
        <v>0</v>
      </c>
      <c r="AA1589" s="21">
        <f>+SUMIFS(Resultados_Dic3!V$3:V$99980,Resultados_Dic3!$F$3:$F$99980,Produccion_UO!$K1589,Resultados_Dic3!$D$3:$D$99980,Produccion_UO!$K$1485,Resultados_Dic3!$E$3:$E$99980,Produccion_UO!$J1589,Resultados_Dic3!$A$3:$A$99980,Produccion_UO!$H1589)*$J$1485</f>
        <v>0</v>
      </c>
      <c r="AB1589" s="21">
        <f>+SUMIFS(Resultados_Dic3!W$3:W$99980,Resultados_Dic3!$F$3:$F$99980,Produccion_UO!$K1589,Resultados_Dic3!$D$3:$D$99980,Produccion_UO!$K$1485,Resultados_Dic3!$E$3:$E$99980,Produccion_UO!$J1589,Resultados_Dic3!$A$3:$A$99980,Produccion_UO!$H1589)*$J$1485</f>
        <v>0</v>
      </c>
      <c r="AC1589" s="21">
        <f>+SUMIFS(Resultados_Dic3!X$3:X$99980,Resultados_Dic3!$F$3:$F$99980,Produccion_UO!$K1589,Resultados_Dic3!$D$3:$D$99980,Produccion_UO!$K$1485,Resultados_Dic3!$E$3:$E$99980,Produccion_UO!$J1589,Resultados_Dic3!$A$3:$A$99980,Produccion_UO!$H1589)*$J$1485</f>
        <v>0</v>
      </c>
      <c r="AD1589" s="21">
        <f>+SUMIFS(Resultados_Dic3!Y$3:Y$99980,Resultados_Dic3!$F$3:$F$99980,Produccion_UO!$K1589,Resultados_Dic3!$D$3:$D$99980,Produccion_UO!$K$1485,Resultados_Dic3!$E$3:$E$99980,Produccion_UO!$J1589,Resultados_Dic3!$A$3:$A$99980,Produccion_UO!$H1589)*$J$1485</f>
        <v>0</v>
      </c>
      <c r="AE1589" s="21">
        <f>+SUMIFS(Resultados_Dic3!Z$3:Z$99980,Resultados_Dic3!$F$3:$F$99980,Produccion_UO!$K1589,Resultados_Dic3!$D$3:$D$99980,Produccion_UO!$K$1485,Resultados_Dic3!$E$3:$E$99980,Produccion_UO!$J1589,Resultados_Dic3!$A$3:$A$99980,Produccion_UO!$H1589)*$J$1485</f>
        <v>0</v>
      </c>
      <c r="AF1589" s="21">
        <f>+SUMIFS(Resultados_Dic3!AA$3:AA$99980,Resultados_Dic3!$F$3:$F$99980,Produccion_UO!$K1589,Resultados_Dic3!$D$3:$D$99980,Produccion_UO!$K$1485,Resultados_Dic3!$E$3:$E$99980,Produccion_UO!$J1589,Resultados_Dic3!$A$3:$A$99980,Produccion_UO!$H1589)*$J$1485</f>
        <v>0</v>
      </c>
      <c r="AG1589" s="21">
        <f>+SUMIFS(Resultados_Dic3!AB$3:AB$99980,Resultados_Dic3!$F$3:$F$99980,Produccion_UO!$K1589,Resultados_Dic3!$D$3:$D$99980,Produccion_UO!$K$1485,Resultados_Dic3!$E$3:$E$99980,Produccion_UO!$J1589,Resultados_Dic3!$A$3:$A$99980,Produccion_UO!$H1589)*$J$1485</f>
        <v>0</v>
      </c>
      <c r="AH1589" s="21">
        <f>+SUMIFS(Resultados_Dic3!AC$3:AC$99980,Resultados_Dic3!$F$3:$F$99980,Produccion_UO!$K1589,Resultados_Dic3!$D$3:$D$99980,Produccion_UO!$K$1485,Resultados_Dic3!$E$3:$E$99980,Produccion_UO!$J1589,Resultados_Dic3!$A$3:$A$99980,Produccion_UO!$H1589)*$J$1485</f>
        <v>0</v>
      </c>
      <c r="AI1589" s="21">
        <f>+SUMIFS(Resultados_Dic3!AD$3:AD$99980,Resultados_Dic3!$F$3:$F$99980,Produccion_UO!$K1589,Resultados_Dic3!$D$3:$D$99980,Produccion_UO!$K$1485,Resultados_Dic3!$E$3:$E$99980,Produccion_UO!$J1589,Resultados_Dic3!$A$3:$A$99980,Produccion_UO!$H1589)*$J$1485</f>
        <v>0</v>
      </c>
      <c r="AJ1589" s="21">
        <f>+SUMIFS(Resultados_Dic3!AE$3:AE$99980,Resultados_Dic3!$F$3:$F$99980,Produccion_UO!$K1589,Resultados_Dic3!$D$3:$D$99980,Produccion_UO!$K$1485,Resultados_Dic3!$E$3:$E$99980,Produccion_UO!$J1589,Resultados_Dic3!$A$3:$A$99980,Produccion_UO!$H1589)*$J$1485</f>
        <v>0</v>
      </c>
      <c r="AK1589" s="21">
        <f>+SUMIFS(Resultados_Dic3!AF$3:AF$99980,Resultados_Dic3!$F$3:$F$99980,Produccion_UO!$K1589,Resultados_Dic3!$D$3:$D$99980,Produccion_UO!$K$1485,Resultados_Dic3!$E$3:$E$99980,Produccion_UO!$J1589,Resultados_Dic3!$A$3:$A$99980,Produccion_UO!$H1589)*$J$1485</f>
        <v>0</v>
      </c>
      <c r="AL1589" s="21">
        <f>+SUMIFS(Resultados_Dic3!AG$3:AG$99980,Resultados_Dic3!$F$3:$F$99980,Produccion_UO!$K1589,Resultados_Dic3!$D$3:$D$99980,Produccion_UO!$K$1485,Resultados_Dic3!$E$3:$E$99980,Produccion_UO!$J1589,Resultados_Dic3!$A$3:$A$99980,Produccion_UO!$H1589)*$J$1485</f>
        <v>0</v>
      </c>
      <c r="AM1589" s="21">
        <f>+SUMIFS(Resultados_Dic3!AH$3:AH$99980,Resultados_Dic3!$F$3:$F$99980,Produccion_UO!$K1589,Resultados_Dic3!$D$3:$D$99980,Produccion_UO!$K$1485,Resultados_Dic3!$E$3:$E$99980,Produccion_UO!$J1589,Resultados_Dic3!$A$3:$A$99980,Produccion_UO!$H1589)*$J$1485</f>
        <v>0</v>
      </c>
      <c r="AN1589" s="21">
        <f>+SUMIFS(Resultados_Dic3!AI$3:AI$99980,Resultados_Dic3!$F$3:$F$99980,Produccion_UO!$K1589,Resultados_Dic3!$D$3:$D$99980,Produccion_UO!$K$1485,Resultados_Dic3!$E$3:$E$99980,Produccion_UO!$J1589,Resultados_Dic3!$A$3:$A$99980,Produccion_UO!$H1589)*$J$1485</f>
        <v>0</v>
      </c>
      <c r="AO1589" s="21">
        <f>+SUMIFS(Resultados_Dic3!AJ$3:AJ$99980,Resultados_Dic3!$F$3:$F$99980,Produccion_UO!$K1589,Resultados_Dic3!$D$3:$D$99980,Produccion_UO!$K$1485,Resultados_Dic3!$E$3:$E$99980,Produccion_UO!$J1589,Resultados_Dic3!$A$3:$A$99980,Produccion_UO!$H1589)*$J$1485</f>
        <v>0</v>
      </c>
      <c r="AP1589" s="21">
        <f>+SUMIFS(Resultados_Dic3!AK$3:AK$99980,Resultados_Dic3!$F$3:$F$99980,Produccion_UO!$K1589,Resultados_Dic3!$D$3:$D$99980,Produccion_UO!$K$1485,Resultados_Dic3!$E$3:$E$99980,Produccion_UO!$J1589,Resultados_Dic3!$A$3:$A$99980,Produccion_UO!$H1589)*$J$1485</f>
        <v>0</v>
      </c>
      <c r="AQ1589" s="21">
        <f>+SUMIFS(Resultados_Dic3!AL$3:AL$99980,Resultados_Dic3!$F$3:$F$99980,Produccion_UO!$K1589,Resultados_Dic3!$D$3:$D$99980,Produccion_UO!$K$1485,Resultados_Dic3!$E$3:$E$99980,Produccion_UO!$J1589,Resultados_Dic3!$A$3:$A$99980,Produccion_UO!$H1589)*$J$1485</f>
        <v>0</v>
      </c>
      <c r="AR1589" s="21">
        <f>+SUMIFS(Resultados_Dic3!AM$3:AM$99980,Resultados_Dic3!$F$3:$F$99980,Produccion_UO!$K1589,Resultados_Dic3!$D$3:$D$99980,Produccion_UO!$K$1485,Resultados_Dic3!$E$3:$E$99980,Produccion_UO!$J1589,Resultados_Dic3!$A$3:$A$99980,Produccion_UO!$H1589)*$J$1485</f>
        <v>0</v>
      </c>
    </row>
    <row r="1590" spans="8:45" x14ac:dyDescent="0.25">
      <c r="H1590" s="17" t="str">
        <f t="shared" si="1879"/>
        <v>DIC5</v>
      </c>
      <c r="I1590" s="24"/>
      <c r="J1590" s="24" t="s">
        <v>152</v>
      </c>
      <c r="K1590" s="315" t="s">
        <v>216</v>
      </c>
      <c r="L1590" s="316" t="s">
        <v>794</v>
      </c>
      <c r="M1590" s="21">
        <f>+SUMIFS(Resultados_Dic3!H$3:H$99980,Resultados_Dic3!$F$3:$F$99980,Produccion_UO!$K1590,Resultados_Dic3!$D$3:$D$99980,Produccion_UO!$K$1485,Resultados_Dic3!$E$3:$E$99980,Produccion_UO!$J1590,Resultados_Dic3!$A$3:$A$99980,Produccion_UO!$H1590)*$J$1485</f>
        <v>17.1444368481772</v>
      </c>
      <c r="N1590" s="21">
        <f>+SUMIFS(Resultados_Dic3!I$3:I$99980,Resultados_Dic3!$F$3:$F$99980,Produccion_UO!$K1590,Resultados_Dic3!$D$3:$D$99980,Produccion_UO!$K$1485,Resultados_Dic3!$E$3:$E$99980,Produccion_UO!$J1590,Resultados_Dic3!$A$3:$A$99980,Produccion_UO!$H1590)*$J$1485</f>
        <v>16.200869711153899</v>
      </c>
      <c r="O1590" s="21">
        <f>+SUMIFS(Resultados_Dic3!J$3:J$99980,Resultados_Dic3!$F$3:$F$99980,Produccion_UO!$K1590,Resultados_Dic3!$D$3:$D$99980,Produccion_UO!$K$1485,Resultados_Dic3!$E$3:$E$99980,Produccion_UO!$J1590,Resultados_Dic3!$A$3:$A$99980,Produccion_UO!$H1590)*$J$1485</f>
        <v>15.488743570004299</v>
      </c>
      <c r="P1590" s="21">
        <f>+SUMIFS(Resultados_Dic3!K$3:K$99980,Resultados_Dic3!$F$3:$F$99980,Produccion_UO!$K1590,Resultados_Dic3!$D$3:$D$99980,Produccion_UO!$K$1485,Resultados_Dic3!$E$3:$E$99980,Produccion_UO!$J1590,Resultados_Dic3!$A$3:$A$99980,Produccion_UO!$H1590)*$J$1485</f>
        <v>14.776617428854699</v>
      </c>
      <c r="Q1590" s="21">
        <f>+SUMIFS(Resultados_Dic3!L$3:L$99980,Resultados_Dic3!$F$3:$F$99980,Produccion_UO!$K1590,Resultados_Dic3!$D$3:$D$99980,Produccion_UO!$K$1485,Resultados_Dic3!$E$3:$E$99980,Produccion_UO!$J1590,Resultados_Dic3!$A$3:$A$99980,Produccion_UO!$H1590)*$J$1485</f>
        <v>14.064491287705099</v>
      </c>
      <c r="R1590" s="21">
        <f>+SUMIFS(Resultados_Dic3!M$3:M$99980,Resultados_Dic3!$F$3:$F$99980,Produccion_UO!$K1590,Resultados_Dic3!$D$3:$D$99980,Produccion_UO!$K$1485,Resultados_Dic3!$E$3:$E$99980,Produccion_UO!$J1590,Resultados_Dic3!$A$3:$A$99980,Produccion_UO!$H1590)*$J$1485</f>
        <v>13.3523651465554</v>
      </c>
      <c r="S1590" s="21">
        <f>+SUMIFS(Resultados_Dic3!N$3:N$99980,Resultados_Dic3!$F$3:$F$99980,Produccion_UO!$K1590,Resultados_Dic3!$D$3:$D$99980,Produccion_UO!$K$1485,Resultados_Dic3!$E$3:$E$99980,Produccion_UO!$J1590,Resultados_Dic3!$A$3:$A$99980,Produccion_UO!$H1590)*$J$1485</f>
        <v>12.6402390054058</v>
      </c>
      <c r="T1590" s="21">
        <f>+SUMIFS(Resultados_Dic3!O$3:O$99980,Resultados_Dic3!$F$3:$F$99980,Produccion_UO!$K1590,Resultados_Dic3!$D$3:$D$99980,Produccion_UO!$K$1485,Resultados_Dic3!$E$3:$E$99980,Produccion_UO!$J1590,Resultados_Dic3!$A$3:$A$99980,Produccion_UO!$H1590)*$J$1485</f>
        <v>1.4400694351076599</v>
      </c>
      <c r="U1590" s="21">
        <f>+SUMIFS(Resultados_Dic3!P$3:P$99980,Resultados_Dic3!$F$3:$F$99980,Produccion_UO!$K1590,Resultados_Dic3!$D$3:$D$99980,Produccion_UO!$K$1485,Resultados_Dic3!$E$3:$E$99980,Produccion_UO!$J1590,Resultados_Dic3!$A$3:$A$99980,Produccion_UO!$H1590)*$J$1485</f>
        <v>0</v>
      </c>
      <c r="V1590" s="21">
        <f>+SUMIFS(Resultados_Dic3!Q$3:Q$99980,Resultados_Dic3!$F$3:$F$99980,Produccion_UO!$K1590,Resultados_Dic3!$D$3:$D$99980,Produccion_UO!$K$1485,Resultados_Dic3!$E$3:$E$99980,Produccion_UO!$J1590,Resultados_Dic3!$A$3:$A$99980,Produccion_UO!$H1590)*$J$1485</f>
        <v>0</v>
      </c>
      <c r="W1590" s="21">
        <f>+SUMIFS(Resultados_Dic3!R$3:R$99980,Resultados_Dic3!$F$3:$F$99980,Produccion_UO!$K1590,Resultados_Dic3!$D$3:$D$99980,Produccion_UO!$K$1485,Resultados_Dic3!$E$3:$E$99980,Produccion_UO!$J1590,Resultados_Dic3!$A$3:$A$99980,Produccion_UO!$H1590)*$J$1485</f>
        <v>0</v>
      </c>
      <c r="X1590" s="21">
        <f>+SUMIFS(Resultados_Dic3!S$3:S$99980,Resultados_Dic3!$F$3:$F$99980,Produccion_UO!$K1590,Resultados_Dic3!$D$3:$D$99980,Produccion_UO!$K$1485,Resultados_Dic3!$E$3:$E$99980,Produccion_UO!$J1590,Resultados_Dic3!$A$3:$A$99980,Produccion_UO!$H1590)*$J$1485</f>
        <v>0</v>
      </c>
      <c r="Y1590" s="21">
        <f>+SUMIFS(Resultados_Dic3!T$3:T$99980,Resultados_Dic3!$F$3:$F$99980,Produccion_UO!$K1590,Resultados_Dic3!$D$3:$D$99980,Produccion_UO!$K$1485,Resultados_Dic3!$E$3:$E$99980,Produccion_UO!$J1590,Resultados_Dic3!$A$3:$A$99980,Produccion_UO!$H1590)*$J$1485</f>
        <v>0</v>
      </c>
      <c r="Z1590" s="21">
        <f>+SUMIFS(Resultados_Dic3!U$3:U$99980,Resultados_Dic3!$F$3:$F$99980,Produccion_UO!$K1590,Resultados_Dic3!$D$3:$D$99980,Produccion_UO!$K$1485,Resultados_Dic3!$E$3:$E$99980,Produccion_UO!$J1590,Resultados_Dic3!$A$3:$A$99980,Produccion_UO!$H1590)*$J$1485</f>
        <v>0</v>
      </c>
      <c r="AA1590" s="21">
        <f>+SUMIFS(Resultados_Dic3!V$3:V$99980,Resultados_Dic3!$F$3:$F$99980,Produccion_UO!$K1590,Resultados_Dic3!$D$3:$D$99980,Produccion_UO!$K$1485,Resultados_Dic3!$E$3:$E$99980,Produccion_UO!$J1590,Resultados_Dic3!$A$3:$A$99980,Produccion_UO!$H1590)*$J$1485</f>
        <v>0</v>
      </c>
      <c r="AB1590" s="21">
        <f>+SUMIFS(Resultados_Dic3!W$3:W$99980,Resultados_Dic3!$F$3:$F$99980,Produccion_UO!$K1590,Resultados_Dic3!$D$3:$D$99980,Produccion_UO!$K$1485,Resultados_Dic3!$E$3:$E$99980,Produccion_UO!$J1590,Resultados_Dic3!$A$3:$A$99980,Produccion_UO!$H1590)*$J$1485</f>
        <v>0</v>
      </c>
      <c r="AC1590" s="21">
        <f>+SUMIFS(Resultados_Dic3!X$3:X$99980,Resultados_Dic3!$F$3:$F$99980,Produccion_UO!$K1590,Resultados_Dic3!$D$3:$D$99980,Produccion_UO!$K$1485,Resultados_Dic3!$E$3:$E$99980,Produccion_UO!$J1590,Resultados_Dic3!$A$3:$A$99980,Produccion_UO!$H1590)*$J$1485</f>
        <v>0</v>
      </c>
      <c r="AD1590" s="21">
        <f>+SUMIFS(Resultados_Dic3!Y$3:Y$99980,Resultados_Dic3!$F$3:$F$99980,Produccion_UO!$K1590,Resultados_Dic3!$D$3:$D$99980,Produccion_UO!$K$1485,Resultados_Dic3!$E$3:$E$99980,Produccion_UO!$J1590,Resultados_Dic3!$A$3:$A$99980,Produccion_UO!$H1590)*$J$1485</f>
        <v>0</v>
      </c>
      <c r="AE1590" s="21">
        <f>+SUMIFS(Resultados_Dic3!Z$3:Z$99980,Resultados_Dic3!$F$3:$F$99980,Produccion_UO!$K1590,Resultados_Dic3!$D$3:$D$99980,Produccion_UO!$K$1485,Resultados_Dic3!$E$3:$E$99980,Produccion_UO!$J1590,Resultados_Dic3!$A$3:$A$99980,Produccion_UO!$H1590)*$J$1485</f>
        <v>0</v>
      </c>
      <c r="AF1590" s="21">
        <f>+SUMIFS(Resultados_Dic3!AA$3:AA$99980,Resultados_Dic3!$F$3:$F$99980,Produccion_UO!$K1590,Resultados_Dic3!$D$3:$D$99980,Produccion_UO!$K$1485,Resultados_Dic3!$E$3:$E$99980,Produccion_UO!$J1590,Resultados_Dic3!$A$3:$A$99980,Produccion_UO!$H1590)*$J$1485</f>
        <v>0</v>
      </c>
      <c r="AG1590" s="21">
        <f>+SUMIFS(Resultados_Dic3!AB$3:AB$99980,Resultados_Dic3!$F$3:$F$99980,Produccion_UO!$K1590,Resultados_Dic3!$D$3:$D$99980,Produccion_UO!$K$1485,Resultados_Dic3!$E$3:$E$99980,Produccion_UO!$J1590,Resultados_Dic3!$A$3:$A$99980,Produccion_UO!$H1590)*$J$1485</f>
        <v>0</v>
      </c>
      <c r="AH1590" s="21">
        <f>+SUMIFS(Resultados_Dic3!AC$3:AC$99980,Resultados_Dic3!$F$3:$F$99980,Produccion_UO!$K1590,Resultados_Dic3!$D$3:$D$99980,Produccion_UO!$K$1485,Resultados_Dic3!$E$3:$E$99980,Produccion_UO!$J1590,Resultados_Dic3!$A$3:$A$99980,Produccion_UO!$H1590)*$J$1485</f>
        <v>0</v>
      </c>
      <c r="AI1590" s="21">
        <f>+SUMIFS(Resultados_Dic3!AD$3:AD$99980,Resultados_Dic3!$F$3:$F$99980,Produccion_UO!$K1590,Resultados_Dic3!$D$3:$D$99980,Produccion_UO!$K$1485,Resultados_Dic3!$E$3:$E$99980,Produccion_UO!$J1590,Resultados_Dic3!$A$3:$A$99980,Produccion_UO!$H1590)*$J$1485</f>
        <v>0</v>
      </c>
      <c r="AJ1590" s="21">
        <f>+SUMIFS(Resultados_Dic3!AE$3:AE$99980,Resultados_Dic3!$F$3:$F$99980,Produccion_UO!$K1590,Resultados_Dic3!$D$3:$D$99980,Produccion_UO!$K$1485,Resultados_Dic3!$E$3:$E$99980,Produccion_UO!$J1590,Resultados_Dic3!$A$3:$A$99980,Produccion_UO!$H1590)*$J$1485</f>
        <v>0</v>
      </c>
      <c r="AK1590" s="21">
        <f>+SUMIFS(Resultados_Dic3!AF$3:AF$99980,Resultados_Dic3!$F$3:$F$99980,Produccion_UO!$K1590,Resultados_Dic3!$D$3:$D$99980,Produccion_UO!$K$1485,Resultados_Dic3!$E$3:$E$99980,Produccion_UO!$J1590,Resultados_Dic3!$A$3:$A$99980,Produccion_UO!$H1590)*$J$1485</f>
        <v>0</v>
      </c>
      <c r="AL1590" s="21">
        <f>+SUMIFS(Resultados_Dic3!AG$3:AG$99980,Resultados_Dic3!$F$3:$F$99980,Produccion_UO!$K1590,Resultados_Dic3!$D$3:$D$99980,Produccion_UO!$K$1485,Resultados_Dic3!$E$3:$E$99980,Produccion_UO!$J1590,Resultados_Dic3!$A$3:$A$99980,Produccion_UO!$H1590)*$J$1485</f>
        <v>0</v>
      </c>
      <c r="AM1590" s="21">
        <f>+SUMIFS(Resultados_Dic3!AH$3:AH$99980,Resultados_Dic3!$F$3:$F$99980,Produccion_UO!$K1590,Resultados_Dic3!$D$3:$D$99980,Produccion_UO!$K$1485,Resultados_Dic3!$E$3:$E$99980,Produccion_UO!$J1590,Resultados_Dic3!$A$3:$A$99980,Produccion_UO!$H1590)*$J$1485</f>
        <v>0</v>
      </c>
      <c r="AN1590" s="21">
        <f>+SUMIFS(Resultados_Dic3!AI$3:AI$99980,Resultados_Dic3!$F$3:$F$99980,Produccion_UO!$K1590,Resultados_Dic3!$D$3:$D$99980,Produccion_UO!$K$1485,Resultados_Dic3!$E$3:$E$99980,Produccion_UO!$J1590,Resultados_Dic3!$A$3:$A$99980,Produccion_UO!$H1590)*$J$1485</f>
        <v>0</v>
      </c>
      <c r="AO1590" s="21">
        <f>+SUMIFS(Resultados_Dic3!AJ$3:AJ$99980,Resultados_Dic3!$F$3:$F$99980,Produccion_UO!$K1590,Resultados_Dic3!$D$3:$D$99980,Produccion_UO!$K$1485,Resultados_Dic3!$E$3:$E$99980,Produccion_UO!$J1590,Resultados_Dic3!$A$3:$A$99980,Produccion_UO!$H1590)*$J$1485</f>
        <v>0</v>
      </c>
      <c r="AP1590" s="21">
        <f>+SUMIFS(Resultados_Dic3!AK$3:AK$99980,Resultados_Dic3!$F$3:$F$99980,Produccion_UO!$K1590,Resultados_Dic3!$D$3:$D$99980,Produccion_UO!$K$1485,Resultados_Dic3!$E$3:$E$99980,Produccion_UO!$J1590,Resultados_Dic3!$A$3:$A$99980,Produccion_UO!$H1590)*$J$1485</f>
        <v>0</v>
      </c>
      <c r="AQ1590" s="21">
        <f>+SUMIFS(Resultados_Dic3!AL$3:AL$99980,Resultados_Dic3!$F$3:$F$99980,Produccion_UO!$K1590,Resultados_Dic3!$D$3:$D$99980,Produccion_UO!$K$1485,Resultados_Dic3!$E$3:$E$99980,Produccion_UO!$J1590,Resultados_Dic3!$A$3:$A$99980,Produccion_UO!$H1590)*$J$1485</f>
        <v>0</v>
      </c>
      <c r="AR1590" s="21">
        <f>+SUMIFS(Resultados_Dic3!AM$3:AM$99980,Resultados_Dic3!$F$3:$F$99980,Produccion_UO!$K1590,Resultados_Dic3!$D$3:$D$99980,Produccion_UO!$K$1485,Resultados_Dic3!$E$3:$E$99980,Produccion_UO!$J1590,Resultados_Dic3!$A$3:$A$99980,Produccion_UO!$H1590)*$J$1485</f>
        <v>0</v>
      </c>
    </row>
    <row r="1591" spans="8:45" x14ac:dyDescent="0.25">
      <c r="H1591" s="17" t="str">
        <f t="shared" si="1879"/>
        <v>DIC5</v>
      </c>
      <c r="I1591" s="24"/>
      <c r="J1591" s="24" t="s">
        <v>152</v>
      </c>
      <c r="K1591" s="315"/>
      <c r="L1591" s="230" t="s">
        <v>831</v>
      </c>
      <c r="M1591" s="21">
        <f>+SUM(M1592:M1594)</f>
        <v>3.15563716233153</v>
      </c>
      <c r="N1591" s="21">
        <f t="shared" ref="N1591" si="1911">+SUM(N1592:N1594)</f>
        <v>2.9819624275407</v>
      </c>
      <c r="O1591" s="21">
        <f t="shared" ref="O1591" si="1912">+SUM(O1592:O1594)</f>
        <v>2.8508871560004501</v>
      </c>
      <c r="P1591" s="21">
        <f t="shared" ref="P1591" si="1913">+SUM(P1592:P1594)</f>
        <v>2.7198118844602002</v>
      </c>
      <c r="Q1591" s="21">
        <f t="shared" ref="Q1591" si="1914">+SUM(Q1592:Q1594)</f>
        <v>2.5887366129199498</v>
      </c>
      <c r="R1591" s="21">
        <f t="shared" ref="R1591" si="1915">+SUM(R1592:R1594)</f>
        <v>0</v>
      </c>
      <c r="S1591" s="21">
        <f t="shared" ref="S1591" si="1916">+SUM(S1592:S1594)</f>
        <v>0</v>
      </c>
      <c r="T1591" s="21">
        <f t="shared" ref="T1591" si="1917">+SUM(T1592:T1594)</f>
        <v>0</v>
      </c>
      <c r="U1591" s="21">
        <f t="shared" ref="U1591" si="1918">+SUM(U1592:U1594)</f>
        <v>0</v>
      </c>
      <c r="V1591" s="21">
        <f t="shared" ref="V1591" si="1919">+SUM(V1592:V1594)</f>
        <v>0</v>
      </c>
      <c r="W1591" s="21">
        <f t="shared" ref="W1591" si="1920">+SUM(W1592:W1594)</f>
        <v>0</v>
      </c>
      <c r="X1591" s="21">
        <f t="shared" ref="X1591" si="1921">+SUM(X1592:X1594)</f>
        <v>0</v>
      </c>
      <c r="Y1591" s="21">
        <f t="shared" ref="Y1591" si="1922">+SUM(Y1592:Y1594)</f>
        <v>0</v>
      </c>
      <c r="Z1591" s="21">
        <f t="shared" ref="Z1591" si="1923">+SUM(Z1592:Z1594)</f>
        <v>0</v>
      </c>
      <c r="AA1591" s="21">
        <f t="shared" ref="AA1591" si="1924">+SUM(AA1592:AA1594)</f>
        <v>0</v>
      </c>
      <c r="AB1591" s="21">
        <f t="shared" ref="AB1591" si="1925">+SUM(AB1592:AB1594)</f>
        <v>0</v>
      </c>
      <c r="AC1591" s="21">
        <f t="shared" ref="AC1591" si="1926">+SUM(AC1592:AC1594)</f>
        <v>0</v>
      </c>
      <c r="AD1591" s="21">
        <f t="shared" ref="AD1591" si="1927">+SUM(AD1592:AD1594)</f>
        <v>0</v>
      </c>
      <c r="AE1591" s="21">
        <f t="shared" ref="AE1591" si="1928">+SUM(AE1592:AE1594)</f>
        <v>0</v>
      </c>
      <c r="AF1591" s="21">
        <f t="shared" ref="AF1591" si="1929">+SUM(AF1592:AF1594)</f>
        <v>0</v>
      </c>
      <c r="AG1591" s="21">
        <f t="shared" ref="AG1591" si="1930">+SUM(AG1592:AG1594)</f>
        <v>0</v>
      </c>
      <c r="AH1591" s="21">
        <f t="shared" ref="AH1591" si="1931">+SUM(AH1592:AH1594)</f>
        <v>0</v>
      </c>
      <c r="AI1591" s="21">
        <f t="shared" ref="AI1591" si="1932">+SUM(AI1592:AI1594)</f>
        <v>0</v>
      </c>
      <c r="AJ1591" s="21">
        <f t="shared" ref="AJ1591" si="1933">+SUM(AJ1592:AJ1594)</f>
        <v>0</v>
      </c>
      <c r="AK1591" s="21">
        <f t="shared" ref="AK1591" si="1934">+SUM(AK1592:AK1594)</f>
        <v>0</v>
      </c>
      <c r="AL1591" s="21">
        <f t="shared" ref="AL1591" si="1935">+SUM(AL1592:AL1594)</f>
        <v>0</v>
      </c>
      <c r="AM1591" s="21">
        <f t="shared" ref="AM1591" si="1936">+SUM(AM1592:AM1594)</f>
        <v>0</v>
      </c>
      <c r="AN1591" s="21">
        <f t="shared" ref="AN1591" si="1937">+SUM(AN1592:AN1594)</f>
        <v>0</v>
      </c>
      <c r="AO1591" s="21">
        <f t="shared" ref="AO1591" si="1938">+SUM(AO1592:AO1594)</f>
        <v>0</v>
      </c>
      <c r="AP1591" s="21">
        <f t="shared" ref="AP1591" si="1939">+SUM(AP1592:AP1594)</f>
        <v>0</v>
      </c>
      <c r="AQ1591" s="21">
        <f t="shared" ref="AQ1591" si="1940">+SUM(AQ1592:AQ1594)</f>
        <v>0</v>
      </c>
      <c r="AR1591" s="21">
        <f t="shared" ref="AR1591" si="1941">+SUM(AR1592:AR1594)</f>
        <v>0</v>
      </c>
    </row>
    <row r="1592" spans="8:45" x14ac:dyDescent="0.25">
      <c r="H1592" s="17" t="str">
        <f t="shared" si="1879"/>
        <v>DIC5</v>
      </c>
      <c r="I1592" s="24"/>
      <c r="J1592" s="24" t="s">
        <v>152</v>
      </c>
      <c r="K1592" s="315" t="s">
        <v>450</v>
      </c>
      <c r="L1592" s="316" t="s">
        <v>750</v>
      </c>
      <c r="M1592" s="21">
        <f>+SUMIFS(Resultados_Dic3!H$3:H$99980,Resultados_Dic3!$F$3:$F$99980,Produccion_UO!$K1592,Resultados_Dic3!$D$3:$D$99980,Produccion_UO!$K$1485,Resultados_Dic3!$E$3:$E$99980,Produccion_UO!$J1592,Resultados_Dic3!$A$3:$A$99980,Produccion_UO!$H1592)*$J$1485</f>
        <v>0</v>
      </c>
      <c r="N1592" s="21">
        <f>+SUMIFS(Resultados_Dic3!I$3:I$99980,Resultados_Dic3!$F$3:$F$99980,Produccion_UO!$K1592,Resultados_Dic3!$D$3:$D$99980,Produccion_UO!$K$1485,Resultados_Dic3!$E$3:$E$99980,Produccion_UO!$J1592,Resultados_Dic3!$A$3:$A$99980,Produccion_UO!$H1592)*$J$1485</f>
        <v>0</v>
      </c>
      <c r="O1592" s="21">
        <f>+SUMIFS(Resultados_Dic3!J$3:J$99980,Resultados_Dic3!$F$3:$F$99980,Produccion_UO!$K1592,Resultados_Dic3!$D$3:$D$99980,Produccion_UO!$K$1485,Resultados_Dic3!$E$3:$E$99980,Produccion_UO!$J1592,Resultados_Dic3!$A$3:$A$99980,Produccion_UO!$H1592)*$J$1485</f>
        <v>0</v>
      </c>
      <c r="P1592" s="21">
        <f>+SUMIFS(Resultados_Dic3!K$3:K$99980,Resultados_Dic3!$F$3:$F$99980,Produccion_UO!$K1592,Resultados_Dic3!$D$3:$D$99980,Produccion_UO!$K$1485,Resultados_Dic3!$E$3:$E$99980,Produccion_UO!$J1592,Resultados_Dic3!$A$3:$A$99980,Produccion_UO!$H1592)*$J$1485</f>
        <v>0</v>
      </c>
      <c r="Q1592" s="21">
        <f>+SUMIFS(Resultados_Dic3!L$3:L$99980,Resultados_Dic3!$F$3:$F$99980,Produccion_UO!$K1592,Resultados_Dic3!$D$3:$D$99980,Produccion_UO!$K$1485,Resultados_Dic3!$E$3:$E$99980,Produccion_UO!$J1592,Resultados_Dic3!$A$3:$A$99980,Produccion_UO!$H1592)*$J$1485</f>
        <v>0</v>
      </c>
      <c r="R1592" s="21">
        <f>+SUMIFS(Resultados_Dic3!M$3:M$99980,Resultados_Dic3!$F$3:$F$99980,Produccion_UO!$K1592,Resultados_Dic3!$D$3:$D$99980,Produccion_UO!$K$1485,Resultados_Dic3!$E$3:$E$99980,Produccion_UO!$J1592,Resultados_Dic3!$A$3:$A$99980,Produccion_UO!$H1592)*$J$1485</f>
        <v>0</v>
      </c>
      <c r="S1592" s="21">
        <f>+SUMIFS(Resultados_Dic3!N$3:N$99980,Resultados_Dic3!$F$3:$F$99980,Produccion_UO!$K1592,Resultados_Dic3!$D$3:$D$99980,Produccion_UO!$K$1485,Resultados_Dic3!$E$3:$E$99980,Produccion_UO!$J1592,Resultados_Dic3!$A$3:$A$99980,Produccion_UO!$H1592)*$J$1485</f>
        <v>0</v>
      </c>
      <c r="T1592" s="21">
        <f>+SUMIFS(Resultados_Dic3!O$3:O$99980,Resultados_Dic3!$F$3:$F$99980,Produccion_UO!$K1592,Resultados_Dic3!$D$3:$D$99980,Produccion_UO!$K$1485,Resultados_Dic3!$E$3:$E$99980,Produccion_UO!$J1592,Resultados_Dic3!$A$3:$A$99980,Produccion_UO!$H1592)*$J$1485</f>
        <v>0</v>
      </c>
      <c r="U1592" s="21">
        <f>+SUMIFS(Resultados_Dic3!P$3:P$99980,Resultados_Dic3!$F$3:$F$99980,Produccion_UO!$K1592,Resultados_Dic3!$D$3:$D$99980,Produccion_UO!$K$1485,Resultados_Dic3!$E$3:$E$99980,Produccion_UO!$J1592,Resultados_Dic3!$A$3:$A$99980,Produccion_UO!$H1592)*$J$1485</f>
        <v>0</v>
      </c>
      <c r="V1592" s="21">
        <f>+SUMIFS(Resultados_Dic3!Q$3:Q$99980,Resultados_Dic3!$F$3:$F$99980,Produccion_UO!$K1592,Resultados_Dic3!$D$3:$D$99980,Produccion_UO!$K$1485,Resultados_Dic3!$E$3:$E$99980,Produccion_UO!$J1592,Resultados_Dic3!$A$3:$A$99980,Produccion_UO!$H1592)*$J$1485</f>
        <v>0</v>
      </c>
      <c r="W1592" s="21">
        <f>+SUMIFS(Resultados_Dic3!R$3:R$99980,Resultados_Dic3!$F$3:$F$99980,Produccion_UO!$K1592,Resultados_Dic3!$D$3:$D$99980,Produccion_UO!$K$1485,Resultados_Dic3!$E$3:$E$99980,Produccion_UO!$J1592,Resultados_Dic3!$A$3:$A$99980,Produccion_UO!$H1592)*$J$1485</f>
        <v>0</v>
      </c>
      <c r="X1592" s="21">
        <f>+SUMIFS(Resultados_Dic3!S$3:S$99980,Resultados_Dic3!$F$3:$F$99980,Produccion_UO!$K1592,Resultados_Dic3!$D$3:$D$99980,Produccion_UO!$K$1485,Resultados_Dic3!$E$3:$E$99980,Produccion_UO!$J1592,Resultados_Dic3!$A$3:$A$99980,Produccion_UO!$H1592)*$J$1485</f>
        <v>0</v>
      </c>
      <c r="Y1592" s="21">
        <f>+SUMIFS(Resultados_Dic3!T$3:T$99980,Resultados_Dic3!$F$3:$F$99980,Produccion_UO!$K1592,Resultados_Dic3!$D$3:$D$99980,Produccion_UO!$K$1485,Resultados_Dic3!$E$3:$E$99980,Produccion_UO!$J1592,Resultados_Dic3!$A$3:$A$99980,Produccion_UO!$H1592)*$J$1485</f>
        <v>0</v>
      </c>
      <c r="Z1592" s="21">
        <f>+SUMIFS(Resultados_Dic3!U$3:U$99980,Resultados_Dic3!$F$3:$F$99980,Produccion_UO!$K1592,Resultados_Dic3!$D$3:$D$99980,Produccion_UO!$K$1485,Resultados_Dic3!$E$3:$E$99980,Produccion_UO!$J1592,Resultados_Dic3!$A$3:$A$99980,Produccion_UO!$H1592)*$J$1485</f>
        <v>0</v>
      </c>
      <c r="AA1592" s="21">
        <f>+SUMIFS(Resultados_Dic3!V$3:V$99980,Resultados_Dic3!$F$3:$F$99980,Produccion_UO!$K1592,Resultados_Dic3!$D$3:$D$99980,Produccion_UO!$K$1485,Resultados_Dic3!$E$3:$E$99980,Produccion_UO!$J1592,Resultados_Dic3!$A$3:$A$99980,Produccion_UO!$H1592)*$J$1485</f>
        <v>0</v>
      </c>
      <c r="AB1592" s="21">
        <f>+SUMIFS(Resultados_Dic3!W$3:W$99980,Resultados_Dic3!$F$3:$F$99980,Produccion_UO!$K1592,Resultados_Dic3!$D$3:$D$99980,Produccion_UO!$K$1485,Resultados_Dic3!$E$3:$E$99980,Produccion_UO!$J1592,Resultados_Dic3!$A$3:$A$99980,Produccion_UO!$H1592)*$J$1485</f>
        <v>0</v>
      </c>
      <c r="AC1592" s="21">
        <f>+SUMIFS(Resultados_Dic3!X$3:X$99980,Resultados_Dic3!$F$3:$F$99980,Produccion_UO!$K1592,Resultados_Dic3!$D$3:$D$99980,Produccion_UO!$K$1485,Resultados_Dic3!$E$3:$E$99980,Produccion_UO!$J1592,Resultados_Dic3!$A$3:$A$99980,Produccion_UO!$H1592)*$J$1485</f>
        <v>0</v>
      </c>
      <c r="AD1592" s="21">
        <f>+SUMIFS(Resultados_Dic3!Y$3:Y$99980,Resultados_Dic3!$F$3:$F$99980,Produccion_UO!$K1592,Resultados_Dic3!$D$3:$D$99980,Produccion_UO!$K$1485,Resultados_Dic3!$E$3:$E$99980,Produccion_UO!$J1592,Resultados_Dic3!$A$3:$A$99980,Produccion_UO!$H1592)*$J$1485</f>
        <v>0</v>
      </c>
      <c r="AE1592" s="21">
        <f>+SUMIFS(Resultados_Dic3!Z$3:Z$99980,Resultados_Dic3!$F$3:$F$99980,Produccion_UO!$K1592,Resultados_Dic3!$D$3:$D$99980,Produccion_UO!$K$1485,Resultados_Dic3!$E$3:$E$99980,Produccion_UO!$J1592,Resultados_Dic3!$A$3:$A$99980,Produccion_UO!$H1592)*$J$1485</f>
        <v>0</v>
      </c>
      <c r="AF1592" s="21">
        <f>+SUMIFS(Resultados_Dic3!AA$3:AA$99980,Resultados_Dic3!$F$3:$F$99980,Produccion_UO!$K1592,Resultados_Dic3!$D$3:$D$99980,Produccion_UO!$K$1485,Resultados_Dic3!$E$3:$E$99980,Produccion_UO!$J1592,Resultados_Dic3!$A$3:$A$99980,Produccion_UO!$H1592)*$J$1485</f>
        <v>0</v>
      </c>
      <c r="AG1592" s="21">
        <f>+SUMIFS(Resultados_Dic3!AB$3:AB$99980,Resultados_Dic3!$F$3:$F$99980,Produccion_UO!$K1592,Resultados_Dic3!$D$3:$D$99980,Produccion_UO!$K$1485,Resultados_Dic3!$E$3:$E$99980,Produccion_UO!$J1592,Resultados_Dic3!$A$3:$A$99980,Produccion_UO!$H1592)*$J$1485</f>
        <v>0</v>
      </c>
      <c r="AH1592" s="21">
        <f>+SUMIFS(Resultados_Dic3!AC$3:AC$99980,Resultados_Dic3!$F$3:$F$99980,Produccion_UO!$K1592,Resultados_Dic3!$D$3:$D$99980,Produccion_UO!$K$1485,Resultados_Dic3!$E$3:$E$99980,Produccion_UO!$J1592,Resultados_Dic3!$A$3:$A$99980,Produccion_UO!$H1592)*$J$1485</f>
        <v>0</v>
      </c>
      <c r="AI1592" s="21">
        <f>+SUMIFS(Resultados_Dic3!AD$3:AD$99980,Resultados_Dic3!$F$3:$F$99980,Produccion_UO!$K1592,Resultados_Dic3!$D$3:$D$99980,Produccion_UO!$K$1485,Resultados_Dic3!$E$3:$E$99980,Produccion_UO!$J1592,Resultados_Dic3!$A$3:$A$99980,Produccion_UO!$H1592)*$J$1485</f>
        <v>0</v>
      </c>
      <c r="AJ1592" s="21">
        <f>+SUMIFS(Resultados_Dic3!AE$3:AE$99980,Resultados_Dic3!$F$3:$F$99980,Produccion_UO!$K1592,Resultados_Dic3!$D$3:$D$99980,Produccion_UO!$K$1485,Resultados_Dic3!$E$3:$E$99980,Produccion_UO!$J1592,Resultados_Dic3!$A$3:$A$99980,Produccion_UO!$H1592)*$J$1485</f>
        <v>0</v>
      </c>
      <c r="AK1592" s="21">
        <f>+SUMIFS(Resultados_Dic3!AF$3:AF$99980,Resultados_Dic3!$F$3:$F$99980,Produccion_UO!$K1592,Resultados_Dic3!$D$3:$D$99980,Produccion_UO!$K$1485,Resultados_Dic3!$E$3:$E$99980,Produccion_UO!$J1592,Resultados_Dic3!$A$3:$A$99980,Produccion_UO!$H1592)*$J$1485</f>
        <v>0</v>
      </c>
      <c r="AL1592" s="21">
        <f>+SUMIFS(Resultados_Dic3!AG$3:AG$99980,Resultados_Dic3!$F$3:$F$99980,Produccion_UO!$K1592,Resultados_Dic3!$D$3:$D$99980,Produccion_UO!$K$1485,Resultados_Dic3!$E$3:$E$99980,Produccion_UO!$J1592,Resultados_Dic3!$A$3:$A$99980,Produccion_UO!$H1592)*$J$1485</f>
        <v>0</v>
      </c>
      <c r="AM1592" s="21">
        <f>+SUMIFS(Resultados_Dic3!AH$3:AH$99980,Resultados_Dic3!$F$3:$F$99980,Produccion_UO!$K1592,Resultados_Dic3!$D$3:$D$99980,Produccion_UO!$K$1485,Resultados_Dic3!$E$3:$E$99980,Produccion_UO!$J1592,Resultados_Dic3!$A$3:$A$99980,Produccion_UO!$H1592)*$J$1485</f>
        <v>0</v>
      </c>
      <c r="AN1592" s="21">
        <f>+SUMIFS(Resultados_Dic3!AI$3:AI$99980,Resultados_Dic3!$F$3:$F$99980,Produccion_UO!$K1592,Resultados_Dic3!$D$3:$D$99980,Produccion_UO!$K$1485,Resultados_Dic3!$E$3:$E$99980,Produccion_UO!$J1592,Resultados_Dic3!$A$3:$A$99980,Produccion_UO!$H1592)*$J$1485</f>
        <v>0</v>
      </c>
      <c r="AO1592" s="21">
        <f>+SUMIFS(Resultados_Dic3!AJ$3:AJ$99980,Resultados_Dic3!$F$3:$F$99980,Produccion_UO!$K1592,Resultados_Dic3!$D$3:$D$99980,Produccion_UO!$K$1485,Resultados_Dic3!$E$3:$E$99980,Produccion_UO!$J1592,Resultados_Dic3!$A$3:$A$99980,Produccion_UO!$H1592)*$J$1485</f>
        <v>0</v>
      </c>
      <c r="AP1592" s="21">
        <f>+SUMIFS(Resultados_Dic3!AK$3:AK$99980,Resultados_Dic3!$F$3:$F$99980,Produccion_UO!$K1592,Resultados_Dic3!$D$3:$D$99980,Produccion_UO!$K$1485,Resultados_Dic3!$E$3:$E$99980,Produccion_UO!$J1592,Resultados_Dic3!$A$3:$A$99980,Produccion_UO!$H1592)*$J$1485</f>
        <v>0</v>
      </c>
      <c r="AQ1592" s="21">
        <f>+SUMIFS(Resultados_Dic3!AL$3:AL$99980,Resultados_Dic3!$F$3:$F$99980,Produccion_UO!$K1592,Resultados_Dic3!$D$3:$D$99980,Produccion_UO!$K$1485,Resultados_Dic3!$E$3:$E$99980,Produccion_UO!$J1592,Resultados_Dic3!$A$3:$A$99980,Produccion_UO!$H1592)*$J$1485</f>
        <v>0</v>
      </c>
      <c r="AR1592" s="21">
        <f>+SUMIFS(Resultados_Dic3!AM$3:AM$99980,Resultados_Dic3!$F$3:$F$99980,Produccion_UO!$K1592,Resultados_Dic3!$D$3:$D$99980,Produccion_UO!$K$1485,Resultados_Dic3!$E$3:$E$99980,Produccion_UO!$J1592,Resultados_Dic3!$A$3:$A$99980,Produccion_UO!$H1592)*$J$1485</f>
        <v>0</v>
      </c>
    </row>
    <row r="1593" spans="8:45" x14ac:dyDescent="0.25">
      <c r="H1593" s="17" t="str">
        <f t="shared" si="1879"/>
        <v>DIC5</v>
      </c>
      <c r="I1593" s="24"/>
      <c r="J1593" s="24" t="s">
        <v>152</v>
      </c>
      <c r="K1593" s="315" t="s">
        <v>281</v>
      </c>
      <c r="L1593" s="316" t="s">
        <v>746</v>
      </c>
      <c r="M1593" s="21">
        <f>+SUMIFS(Resultados_Dic3!H$3:H$99980,Resultados_Dic3!$F$3:$F$99980,Produccion_UO!$K1593,Resultados_Dic3!$D$3:$D$99980,Produccion_UO!$K$1485,Resultados_Dic3!$E$3:$E$99980,Produccion_UO!$J1593,Resultados_Dic3!$A$3:$A$99980,Produccion_UO!$H1593)*$J$1485</f>
        <v>0</v>
      </c>
      <c r="N1593" s="21">
        <f>+SUMIFS(Resultados_Dic3!I$3:I$99980,Resultados_Dic3!$F$3:$F$99980,Produccion_UO!$K1593,Resultados_Dic3!$D$3:$D$99980,Produccion_UO!$K$1485,Resultados_Dic3!$E$3:$E$99980,Produccion_UO!$J1593,Resultados_Dic3!$A$3:$A$99980,Produccion_UO!$H1593)*$J$1485</f>
        <v>0</v>
      </c>
      <c r="O1593" s="21">
        <f>+SUMIFS(Resultados_Dic3!J$3:J$99980,Resultados_Dic3!$F$3:$F$99980,Produccion_UO!$K1593,Resultados_Dic3!$D$3:$D$99980,Produccion_UO!$K$1485,Resultados_Dic3!$E$3:$E$99980,Produccion_UO!$J1593,Resultados_Dic3!$A$3:$A$99980,Produccion_UO!$H1593)*$J$1485</f>
        <v>0</v>
      </c>
      <c r="P1593" s="21">
        <f>+SUMIFS(Resultados_Dic3!K$3:K$99980,Resultados_Dic3!$F$3:$F$99980,Produccion_UO!$K1593,Resultados_Dic3!$D$3:$D$99980,Produccion_UO!$K$1485,Resultados_Dic3!$E$3:$E$99980,Produccion_UO!$J1593,Resultados_Dic3!$A$3:$A$99980,Produccion_UO!$H1593)*$J$1485</f>
        <v>0</v>
      </c>
      <c r="Q1593" s="21">
        <f>+SUMIFS(Resultados_Dic3!L$3:L$99980,Resultados_Dic3!$F$3:$F$99980,Produccion_UO!$K1593,Resultados_Dic3!$D$3:$D$99980,Produccion_UO!$K$1485,Resultados_Dic3!$E$3:$E$99980,Produccion_UO!$J1593,Resultados_Dic3!$A$3:$A$99980,Produccion_UO!$H1593)*$J$1485</f>
        <v>0</v>
      </c>
      <c r="R1593" s="21">
        <f>+SUMIFS(Resultados_Dic3!M$3:M$99980,Resultados_Dic3!$F$3:$F$99980,Produccion_UO!$K1593,Resultados_Dic3!$D$3:$D$99980,Produccion_UO!$K$1485,Resultados_Dic3!$E$3:$E$99980,Produccion_UO!$J1593,Resultados_Dic3!$A$3:$A$99980,Produccion_UO!$H1593)*$J$1485</f>
        <v>0</v>
      </c>
      <c r="S1593" s="21">
        <f>+SUMIFS(Resultados_Dic3!N$3:N$99980,Resultados_Dic3!$F$3:$F$99980,Produccion_UO!$K1593,Resultados_Dic3!$D$3:$D$99980,Produccion_UO!$K$1485,Resultados_Dic3!$E$3:$E$99980,Produccion_UO!$J1593,Resultados_Dic3!$A$3:$A$99980,Produccion_UO!$H1593)*$J$1485</f>
        <v>0</v>
      </c>
      <c r="T1593" s="21">
        <f>+SUMIFS(Resultados_Dic3!O$3:O$99980,Resultados_Dic3!$F$3:$F$99980,Produccion_UO!$K1593,Resultados_Dic3!$D$3:$D$99980,Produccion_UO!$K$1485,Resultados_Dic3!$E$3:$E$99980,Produccion_UO!$J1593,Resultados_Dic3!$A$3:$A$99980,Produccion_UO!$H1593)*$J$1485</f>
        <v>0</v>
      </c>
      <c r="U1593" s="21">
        <f>+SUMIFS(Resultados_Dic3!P$3:P$99980,Resultados_Dic3!$F$3:$F$99980,Produccion_UO!$K1593,Resultados_Dic3!$D$3:$D$99980,Produccion_UO!$K$1485,Resultados_Dic3!$E$3:$E$99980,Produccion_UO!$J1593,Resultados_Dic3!$A$3:$A$99980,Produccion_UO!$H1593)*$J$1485</f>
        <v>0</v>
      </c>
      <c r="V1593" s="21">
        <f>+SUMIFS(Resultados_Dic3!Q$3:Q$99980,Resultados_Dic3!$F$3:$F$99980,Produccion_UO!$K1593,Resultados_Dic3!$D$3:$D$99980,Produccion_UO!$K$1485,Resultados_Dic3!$E$3:$E$99980,Produccion_UO!$J1593,Resultados_Dic3!$A$3:$A$99980,Produccion_UO!$H1593)*$J$1485</f>
        <v>0</v>
      </c>
      <c r="W1593" s="21">
        <f>+SUMIFS(Resultados_Dic3!R$3:R$99980,Resultados_Dic3!$F$3:$F$99980,Produccion_UO!$K1593,Resultados_Dic3!$D$3:$D$99980,Produccion_UO!$K$1485,Resultados_Dic3!$E$3:$E$99980,Produccion_UO!$J1593,Resultados_Dic3!$A$3:$A$99980,Produccion_UO!$H1593)*$J$1485</f>
        <v>0</v>
      </c>
      <c r="X1593" s="21">
        <f>+SUMIFS(Resultados_Dic3!S$3:S$99980,Resultados_Dic3!$F$3:$F$99980,Produccion_UO!$K1593,Resultados_Dic3!$D$3:$D$99980,Produccion_UO!$K$1485,Resultados_Dic3!$E$3:$E$99980,Produccion_UO!$J1593,Resultados_Dic3!$A$3:$A$99980,Produccion_UO!$H1593)*$J$1485</f>
        <v>0</v>
      </c>
      <c r="Y1593" s="21">
        <f>+SUMIFS(Resultados_Dic3!T$3:T$99980,Resultados_Dic3!$F$3:$F$99980,Produccion_UO!$K1593,Resultados_Dic3!$D$3:$D$99980,Produccion_UO!$K$1485,Resultados_Dic3!$E$3:$E$99980,Produccion_UO!$J1593,Resultados_Dic3!$A$3:$A$99980,Produccion_UO!$H1593)*$J$1485</f>
        <v>0</v>
      </c>
      <c r="Z1593" s="21">
        <f>+SUMIFS(Resultados_Dic3!U$3:U$99980,Resultados_Dic3!$F$3:$F$99980,Produccion_UO!$K1593,Resultados_Dic3!$D$3:$D$99980,Produccion_UO!$K$1485,Resultados_Dic3!$E$3:$E$99980,Produccion_UO!$J1593,Resultados_Dic3!$A$3:$A$99980,Produccion_UO!$H1593)*$J$1485</f>
        <v>0</v>
      </c>
      <c r="AA1593" s="21">
        <f>+SUMIFS(Resultados_Dic3!V$3:V$99980,Resultados_Dic3!$F$3:$F$99980,Produccion_UO!$K1593,Resultados_Dic3!$D$3:$D$99980,Produccion_UO!$K$1485,Resultados_Dic3!$E$3:$E$99980,Produccion_UO!$J1593,Resultados_Dic3!$A$3:$A$99980,Produccion_UO!$H1593)*$J$1485</f>
        <v>0</v>
      </c>
      <c r="AB1593" s="21">
        <f>+SUMIFS(Resultados_Dic3!W$3:W$99980,Resultados_Dic3!$F$3:$F$99980,Produccion_UO!$K1593,Resultados_Dic3!$D$3:$D$99980,Produccion_UO!$K$1485,Resultados_Dic3!$E$3:$E$99980,Produccion_UO!$J1593,Resultados_Dic3!$A$3:$A$99980,Produccion_UO!$H1593)*$J$1485</f>
        <v>0</v>
      </c>
      <c r="AC1593" s="21">
        <f>+SUMIFS(Resultados_Dic3!X$3:X$99980,Resultados_Dic3!$F$3:$F$99980,Produccion_UO!$K1593,Resultados_Dic3!$D$3:$D$99980,Produccion_UO!$K$1485,Resultados_Dic3!$E$3:$E$99980,Produccion_UO!$J1593,Resultados_Dic3!$A$3:$A$99980,Produccion_UO!$H1593)*$J$1485</f>
        <v>0</v>
      </c>
      <c r="AD1593" s="21">
        <f>+SUMIFS(Resultados_Dic3!Y$3:Y$99980,Resultados_Dic3!$F$3:$F$99980,Produccion_UO!$K1593,Resultados_Dic3!$D$3:$D$99980,Produccion_UO!$K$1485,Resultados_Dic3!$E$3:$E$99980,Produccion_UO!$J1593,Resultados_Dic3!$A$3:$A$99980,Produccion_UO!$H1593)*$J$1485</f>
        <v>0</v>
      </c>
      <c r="AE1593" s="21">
        <f>+SUMIFS(Resultados_Dic3!Z$3:Z$99980,Resultados_Dic3!$F$3:$F$99980,Produccion_UO!$K1593,Resultados_Dic3!$D$3:$D$99980,Produccion_UO!$K$1485,Resultados_Dic3!$E$3:$E$99980,Produccion_UO!$J1593,Resultados_Dic3!$A$3:$A$99980,Produccion_UO!$H1593)*$J$1485</f>
        <v>0</v>
      </c>
      <c r="AF1593" s="21">
        <f>+SUMIFS(Resultados_Dic3!AA$3:AA$99980,Resultados_Dic3!$F$3:$F$99980,Produccion_UO!$K1593,Resultados_Dic3!$D$3:$D$99980,Produccion_UO!$K$1485,Resultados_Dic3!$E$3:$E$99980,Produccion_UO!$J1593,Resultados_Dic3!$A$3:$A$99980,Produccion_UO!$H1593)*$J$1485</f>
        <v>0</v>
      </c>
      <c r="AG1593" s="21">
        <f>+SUMIFS(Resultados_Dic3!AB$3:AB$99980,Resultados_Dic3!$F$3:$F$99980,Produccion_UO!$K1593,Resultados_Dic3!$D$3:$D$99980,Produccion_UO!$K$1485,Resultados_Dic3!$E$3:$E$99980,Produccion_UO!$J1593,Resultados_Dic3!$A$3:$A$99980,Produccion_UO!$H1593)*$J$1485</f>
        <v>0</v>
      </c>
      <c r="AH1593" s="21">
        <f>+SUMIFS(Resultados_Dic3!AC$3:AC$99980,Resultados_Dic3!$F$3:$F$99980,Produccion_UO!$K1593,Resultados_Dic3!$D$3:$D$99980,Produccion_UO!$K$1485,Resultados_Dic3!$E$3:$E$99980,Produccion_UO!$J1593,Resultados_Dic3!$A$3:$A$99980,Produccion_UO!$H1593)*$J$1485</f>
        <v>0</v>
      </c>
      <c r="AI1593" s="21">
        <f>+SUMIFS(Resultados_Dic3!AD$3:AD$99980,Resultados_Dic3!$F$3:$F$99980,Produccion_UO!$K1593,Resultados_Dic3!$D$3:$D$99980,Produccion_UO!$K$1485,Resultados_Dic3!$E$3:$E$99980,Produccion_UO!$J1593,Resultados_Dic3!$A$3:$A$99980,Produccion_UO!$H1593)*$J$1485</f>
        <v>0</v>
      </c>
      <c r="AJ1593" s="21">
        <f>+SUMIFS(Resultados_Dic3!AE$3:AE$99980,Resultados_Dic3!$F$3:$F$99980,Produccion_UO!$K1593,Resultados_Dic3!$D$3:$D$99980,Produccion_UO!$K$1485,Resultados_Dic3!$E$3:$E$99980,Produccion_UO!$J1593,Resultados_Dic3!$A$3:$A$99980,Produccion_UO!$H1593)*$J$1485</f>
        <v>0</v>
      </c>
      <c r="AK1593" s="21">
        <f>+SUMIFS(Resultados_Dic3!AF$3:AF$99980,Resultados_Dic3!$F$3:$F$99980,Produccion_UO!$K1593,Resultados_Dic3!$D$3:$D$99980,Produccion_UO!$K$1485,Resultados_Dic3!$E$3:$E$99980,Produccion_UO!$J1593,Resultados_Dic3!$A$3:$A$99980,Produccion_UO!$H1593)*$J$1485</f>
        <v>0</v>
      </c>
      <c r="AL1593" s="21">
        <f>+SUMIFS(Resultados_Dic3!AG$3:AG$99980,Resultados_Dic3!$F$3:$F$99980,Produccion_UO!$K1593,Resultados_Dic3!$D$3:$D$99980,Produccion_UO!$K$1485,Resultados_Dic3!$E$3:$E$99980,Produccion_UO!$J1593,Resultados_Dic3!$A$3:$A$99980,Produccion_UO!$H1593)*$J$1485</f>
        <v>0</v>
      </c>
      <c r="AM1593" s="21">
        <f>+SUMIFS(Resultados_Dic3!AH$3:AH$99980,Resultados_Dic3!$F$3:$F$99980,Produccion_UO!$K1593,Resultados_Dic3!$D$3:$D$99980,Produccion_UO!$K$1485,Resultados_Dic3!$E$3:$E$99980,Produccion_UO!$J1593,Resultados_Dic3!$A$3:$A$99980,Produccion_UO!$H1593)*$J$1485</f>
        <v>0</v>
      </c>
      <c r="AN1593" s="21">
        <f>+SUMIFS(Resultados_Dic3!AI$3:AI$99980,Resultados_Dic3!$F$3:$F$99980,Produccion_UO!$K1593,Resultados_Dic3!$D$3:$D$99980,Produccion_UO!$K$1485,Resultados_Dic3!$E$3:$E$99980,Produccion_UO!$J1593,Resultados_Dic3!$A$3:$A$99980,Produccion_UO!$H1593)*$J$1485</f>
        <v>0</v>
      </c>
      <c r="AO1593" s="21">
        <f>+SUMIFS(Resultados_Dic3!AJ$3:AJ$99980,Resultados_Dic3!$F$3:$F$99980,Produccion_UO!$K1593,Resultados_Dic3!$D$3:$D$99980,Produccion_UO!$K$1485,Resultados_Dic3!$E$3:$E$99980,Produccion_UO!$J1593,Resultados_Dic3!$A$3:$A$99980,Produccion_UO!$H1593)*$J$1485</f>
        <v>0</v>
      </c>
      <c r="AP1593" s="21">
        <f>+SUMIFS(Resultados_Dic3!AK$3:AK$99980,Resultados_Dic3!$F$3:$F$99980,Produccion_UO!$K1593,Resultados_Dic3!$D$3:$D$99980,Produccion_UO!$K$1485,Resultados_Dic3!$E$3:$E$99980,Produccion_UO!$J1593,Resultados_Dic3!$A$3:$A$99980,Produccion_UO!$H1593)*$J$1485</f>
        <v>0</v>
      </c>
      <c r="AQ1593" s="21">
        <f>+SUMIFS(Resultados_Dic3!AL$3:AL$99980,Resultados_Dic3!$F$3:$F$99980,Produccion_UO!$K1593,Resultados_Dic3!$D$3:$D$99980,Produccion_UO!$K$1485,Resultados_Dic3!$E$3:$E$99980,Produccion_UO!$J1593,Resultados_Dic3!$A$3:$A$99980,Produccion_UO!$H1593)*$J$1485</f>
        <v>0</v>
      </c>
      <c r="AR1593" s="21">
        <f>+SUMIFS(Resultados_Dic3!AM$3:AM$99980,Resultados_Dic3!$F$3:$F$99980,Produccion_UO!$K1593,Resultados_Dic3!$D$3:$D$99980,Produccion_UO!$K$1485,Resultados_Dic3!$E$3:$E$99980,Produccion_UO!$J1593,Resultados_Dic3!$A$3:$A$99980,Produccion_UO!$H1593)*$J$1485</f>
        <v>0</v>
      </c>
    </row>
    <row r="1594" spans="8:45" x14ac:dyDescent="0.25">
      <c r="H1594" s="17" t="str">
        <f t="shared" si="1879"/>
        <v>DIC5</v>
      </c>
      <c r="I1594" s="24"/>
      <c r="J1594" s="24" t="s">
        <v>152</v>
      </c>
      <c r="K1594" s="315" t="s">
        <v>207</v>
      </c>
      <c r="L1594" s="316" t="s">
        <v>794</v>
      </c>
      <c r="M1594" s="21">
        <f>+SUMIFS(Resultados_Dic3!H$3:H$99980,Resultados_Dic3!$F$3:$F$99980,Produccion_UO!$K1594,Resultados_Dic3!$D$3:$D$99980,Produccion_UO!$K$1485,Resultados_Dic3!$E$3:$E$99980,Produccion_UO!$J1594,Resultados_Dic3!$A$3:$A$99980,Produccion_UO!$H1594)*$J$1485</f>
        <v>3.15563716233153</v>
      </c>
      <c r="N1594" s="21">
        <f>+SUMIFS(Resultados_Dic3!I$3:I$99980,Resultados_Dic3!$F$3:$F$99980,Produccion_UO!$K1594,Resultados_Dic3!$D$3:$D$99980,Produccion_UO!$K$1485,Resultados_Dic3!$E$3:$E$99980,Produccion_UO!$J1594,Resultados_Dic3!$A$3:$A$99980,Produccion_UO!$H1594)*$J$1485</f>
        <v>2.9819624275407</v>
      </c>
      <c r="O1594" s="21">
        <f>+SUMIFS(Resultados_Dic3!J$3:J$99980,Resultados_Dic3!$F$3:$F$99980,Produccion_UO!$K1594,Resultados_Dic3!$D$3:$D$99980,Produccion_UO!$K$1485,Resultados_Dic3!$E$3:$E$99980,Produccion_UO!$J1594,Resultados_Dic3!$A$3:$A$99980,Produccion_UO!$H1594)*$J$1485</f>
        <v>2.8508871560004501</v>
      </c>
      <c r="P1594" s="21">
        <f>+SUMIFS(Resultados_Dic3!K$3:K$99980,Resultados_Dic3!$F$3:$F$99980,Produccion_UO!$K1594,Resultados_Dic3!$D$3:$D$99980,Produccion_UO!$K$1485,Resultados_Dic3!$E$3:$E$99980,Produccion_UO!$J1594,Resultados_Dic3!$A$3:$A$99980,Produccion_UO!$H1594)*$J$1485</f>
        <v>2.7198118844602002</v>
      </c>
      <c r="Q1594" s="21">
        <f>+SUMIFS(Resultados_Dic3!L$3:L$99980,Resultados_Dic3!$F$3:$F$99980,Produccion_UO!$K1594,Resultados_Dic3!$D$3:$D$99980,Produccion_UO!$K$1485,Resultados_Dic3!$E$3:$E$99980,Produccion_UO!$J1594,Resultados_Dic3!$A$3:$A$99980,Produccion_UO!$H1594)*$J$1485</f>
        <v>2.5887366129199498</v>
      </c>
      <c r="R1594" s="21">
        <f>+SUMIFS(Resultados_Dic3!M$3:M$99980,Resultados_Dic3!$F$3:$F$99980,Produccion_UO!$K1594,Resultados_Dic3!$D$3:$D$99980,Produccion_UO!$K$1485,Resultados_Dic3!$E$3:$E$99980,Produccion_UO!$J1594,Resultados_Dic3!$A$3:$A$99980,Produccion_UO!$H1594)*$J$1485</f>
        <v>0</v>
      </c>
      <c r="S1594" s="21">
        <f>+SUMIFS(Resultados_Dic3!N$3:N$99980,Resultados_Dic3!$F$3:$F$99980,Produccion_UO!$K1594,Resultados_Dic3!$D$3:$D$99980,Produccion_UO!$K$1485,Resultados_Dic3!$E$3:$E$99980,Produccion_UO!$J1594,Resultados_Dic3!$A$3:$A$99980,Produccion_UO!$H1594)*$J$1485</f>
        <v>0</v>
      </c>
      <c r="T1594" s="21">
        <f>+SUMIFS(Resultados_Dic3!O$3:O$99980,Resultados_Dic3!$F$3:$F$99980,Produccion_UO!$K1594,Resultados_Dic3!$D$3:$D$99980,Produccion_UO!$K$1485,Resultados_Dic3!$E$3:$E$99980,Produccion_UO!$J1594,Resultados_Dic3!$A$3:$A$99980,Produccion_UO!$H1594)*$J$1485</f>
        <v>0</v>
      </c>
      <c r="U1594" s="21">
        <f>+SUMIFS(Resultados_Dic3!P$3:P$99980,Resultados_Dic3!$F$3:$F$99980,Produccion_UO!$K1594,Resultados_Dic3!$D$3:$D$99980,Produccion_UO!$K$1485,Resultados_Dic3!$E$3:$E$99980,Produccion_UO!$J1594,Resultados_Dic3!$A$3:$A$99980,Produccion_UO!$H1594)*$J$1485</f>
        <v>0</v>
      </c>
      <c r="V1594" s="21">
        <f>+SUMIFS(Resultados_Dic3!Q$3:Q$99980,Resultados_Dic3!$F$3:$F$99980,Produccion_UO!$K1594,Resultados_Dic3!$D$3:$D$99980,Produccion_UO!$K$1485,Resultados_Dic3!$E$3:$E$99980,Produccion_UO!$J1594,Resultados_Dic3!$A$3:$A$99980,Produccion_UO!$H1594)*$J$1485</f>
        <v>0</v>
      </c>
      <c r="W1594" s="21">
        <f>+SUMIFS(Resultados_Dic3!R$3:R$99980,Resultados_Dic3!$F$3:$F$99980,Produccion_UO!$K1594,Resultados_Dic3!$D$3:$D$99980,Produccion_UO!$K$1485,Resultados_Dic3!$E$3:$E$99980,Produccion_UO!$J1594,Resultados_Dic3!$A$3:$A$99980,Produccion_UO!$H1594)*$J$1485</f>
        <v>0</v>
      </c>
      <c r="X1594" s="21">
        <f>+SUMIFS(Resultados_Dic3!S$3:S$99980,Resultados_Dic3!$F$3:$F$99980,Produccion_UO!$K1594,Resultados_Dic3!$D$3:$D$99980,Produccion_UO!$K$1485,Resultados_Dic3!$E$3:$E$99980,Produccion_UO!$J1594,Resultados_Dic3!$A$3:$A$99980,Produccion_UO!$H1594)*$J$1485</f>
        <v>0</v>
      </c>
      <c r="Y1594" s="21">
        <f>+SUMIFS(Resultados_Dic3!T$3:T$99980,Resultados_Dic3!$F$3:$F$99980,Produccion_UO!$K1594,Resultados_Dic3!$D$3:$D$99980,Produccion_UO!$K$1485,Resultados_Dic3!$E$3:$E$99980,Produccion_UO!$J1594,Resultados_Dic3!$A$3:$A$99980,Produccion_UO!$H1594)*$J$1485</f>
        <v>0</v>
      </c>
      <c r="Z1594" s="21">
        <f>+SUMIFS(Resultados_Dic3!U$3:U$99980,Resultados_Dic3!$F$3:$F$99980,Produccion_UO!$K1594,Resultados_Dic3!$D$3:$D$99980,Produccion_UO!$K$1485,Resultados_Dic3!$E$3:$E$99980,Produccion_UO!$J1594,Resultados_Dic3!$A$3:$A$99980,Produccion_UO!$H1594)*$J$1485</f>
        <v>0</v>
      </c>
      <c r="AA1594" s="21">
        <f>+SUMIFS(Resultados_Dic3!V$3:V$99980,Resultados_Dic3!$F$3:$F$99980,Produccion_UO!$K1594,Resultados_Dic3!$D$3:$D$99980,Produccion_UO!$K$1485,Resultados_Dic3!$E$3:$E$99980,Produccion_UO!$J1594,Resultados_Dic3!$A$3:$A$99980,Produccion_UO!$H1594)*$J$1485</f>
        <v>0</v>
      </c>
      <c r="AB1594" s="21">
        <f>+SUMIFS(Resultados_Dic3!W$3:W$99980,Resultados_Dic3!$F$3:$F$99980,Produccion_UO!$K1594,Resultados_Dic3!$D$3:$D$99980,Produccion_UO!$K$1485,Resultados_Dic3!$E$3:$E$99980,Produccion_UO!$J1594,Resultados_Dic3!$A$3:$A$99980,Produccion_UO!$H1594)*$J$1485</f>
        <v>0</v>
      </c>
      <c r="AC1594" s="21">
        <f>+SUMIFS(Resultados_Dic3!X$3:X$99980,Resultados_Dic3!$F$3:$F$99980,Produccion_UO!$K1594,Resultados_Dic3!$D$3:$D$99980,Produccion_UO!$K$1485,Resultados_Dic3!$E$3:$E$99980,Produccion_UO!$J1594,Resultados_Dic3!$A$3:$A$99980,Produccion_UO!$H1594)*$J$1485</f>
        <v>0</v>
      </c>
      <c r="AD1594" s="21">
        <f>+SUMIFS(Resultados_Dic3!Y$3:Y$99980,Resultados_Dic3!$F$3:$F$99980,Produccion_UO!$K1594,Resultados_Dic3!$D$3:$D$99980,Produccion_UO!$K$1485,Resultados_Dic3!$E$3:$E$99980,Produccion_UO!$J1594,Resultados_Dic3!$A$3:$A$99980,Produccion_UO!$H1594)*$J$1485</f>
        <v>0</v>
      </c>
      <c r="AE1594" s="21">
        <f>+SUMIFS(Resultados_Dic3!Z$3:Z$99980,Resultados_Dic3!$F$3:$F$99980,Produccion_UO!$K1594,Resultados_Dic3!$D$3:$D$99980,Produccion_UO!$K$1485,Resultados_Dic3!$E$3:$E$99980,Produccion_UO!$J1594,Resultados_Dic3!$A$3:$A$99980,Produccion_UO!$H1594)*$J$1485</f>
        <v>0</v>
      </c>
      <c r="AF1594" s="21">
        <f>+SUMIFS(Resultados_Dic3!AA$3:AA$99980,Resultados_Dic3!$F$3:$F$99980,Produccion_UO!$K1594,Resultados_Dic3!$D$3:$D$99980,Produccion_UO!$K$1485,Resultados_Dic3!$E$3:$E$99980,Produccion_UO!$J1594,Resultados_Dic3!$A$3:$A$99980,Produccion_UO!$H1594)*$J$1485</f>
        <v>0</v>
      </c>
      <c r="AG1594" s="21">
        <f>+SUMIFS(Resultados_Dic3!AB$3:AB$99980,Resultados_Dic3!$F$3:$F$99980,Produccion_UO!$K1594,Resultados_Dic3!$D$3:$D$99980,Produccion_UO!$K$1485,Resultados_Dic3!$E$3:$E$99980,Produccion_UO!$J1594,Resultados_Dic3!$A$3:$A$99980,Produccion_UO!$H1594)*$J$1485</f>
        <v>0</v>
      </c>
      <c r="AH1594" s="21">
        <f>+SUMIFS(Resultados_Dic3!AC$3:AC$99980,Resultados_Dic3!$F$3:$F$99980,Produccion_UO!$K1594,Resultados_Dic3!$D$3:$D$99980,Produccion_UO!$K$1485,Resultados_Dic3!$E$3:$E$99980,Produccion_UO!$J1594,Resultados_Dic3!$A$3:$A$99980,Produccion_UO!$H1594)*$J$1485</f>
        <v>0</v>
      </c>
      <c r="AI1594" s="21">
        <f>+SUMIFS(Resultados_Dic3!AD$3:AD$99980,Resultados_Dic3!$F$3:$F$99980,Produccion_UO!$K1594,Resultados_Dic3!$D$3:$D$99980,Produccion_UO!$K$1485,Resultados_Dic3!$E$3:$E$99980,Produccion_UO!$J1594,Resultados_Dic3!$A$3:$A$99980,Produccion_UO!$H1594)*$J$1485</f>
        <v>0</v>
      </c>
      <c r="AJ1594" s="21">
        <f>+SUMIFS(Resultados_Dic3!AE$3:AE$99980,Resultados_Dic3!$F$3:$F$99980,Produccion_UO!$K1594,Resultados_Dic3!$D$3:$D$99980,Produccion_UO!$K$1485,Resultados_Dic3!$E$3:$E$99980,Produccion_UO!$J1594,Resultados_Dic3!$A$3:$A$99980,Produccion_UO!$H1594)*$J$1485</f>
        <v>0</v>
      </c>
      <c r="AK1594" s="21">
        <f>+SUMIFS(Resultados_Dic3!AF$3:AF$99980,Resultados_Dic3!$F$3:$F$99980,Produccion_UO!$K1594,Resultados_Dic3!$D$3:$D$99980,Produccion_UO!$K$1485,Resultados_Dic3!$E$3:$E$99980,Produccion_UO!$J1594,Resultados_Dic3!$A$3:$A$99980,Produccion_UO!$H1594)*$J$1485</f>
        <v>0</v>
      </c>
      <c r="AL1594" s="21">
        <f>+SUMIFS(Resultados_Dic3!AG$3:AG$99980,Resultados_Dic3!$F$3:$F$99980,Produccion_UO!$K1594,Resultados_Dic3!$D$3:$D$99980,Produccion_UO!$K$1485,Resultados_Dic3!$E$3:$E$99980,Produccion_UO!$J1594,Resultados_Dic3!$A$3:$A$99980,Produccion_UO!$H1594)*$J$1485</f>
        <v>0</v>
      </c>
      <c r="AM1594" s="21">
        <f>+SUMIFS(Resultados_Dic3!AH$3:AH$99980,Resultados_Dic3!$F$3:$F$99980,Produccion_UO!$K1594,Resultados_Dic3!$D$3:$D$99980,Produccion_UO!$K$1485,Resultados_Dic3!$E$3:$E$99980,Produccion_UO!$J1594,Resultados_Dic3!$A$3:$A$99980,Produccion_UO!$H1594)*$J$1485</f>
        <v>0</v>
      </c>
      <c r="AN1594" s="21">
        <f>+SUMIFS(Resultados_Dic3!AI$3:AI$99980,Resultados_Dic3!$F$3:$F$99980,Produccion_UO!$K1594,Resultados_Dic3!$D$3:$D$99980,Produccion_UO!$K$1485,Resultados_Dic3!$E$3:$E$99980,Produccion_UO!$J1594,Resultados_Dic3!$A$3:$A$99980,Produccion_UO!$H1594)*$J$1485</f>
        <v>0</v>
      </c>
      <c r="AO1594" s="21">
        <f>+SUMIFS(Resultados_Dic3!AJ$3:AJ$99980,Resultados_Dic3!$F$3:$F$99980,Produccion_UO!$K1594,Resultados_Dic3!$D$3:$D$99980,Produccion_UO!$K$1485,Resultados_Dic3!$E$3:$E$99980,Produccion_UO!$J1594,Resultados_Dic3!$A$3:$A$99980,Produccion_UO!$H1594)*$J$1485</f>
        <v>0</v>
      </c>
      <c r="AP1594" s="21">
        <f>+SUMIFS(Resultados_Dic3!AK$3:AK$99980,Resultados_Dic3!$F$3:$F$99980,Produccion_UO!$K1594,Resultados_Dic3!$D$3:$D$99980,Produccion_UO!$K$1485,Resultados_Dic3!$E$3:$E$99980,Produccion_UO!$J1594,Resultados_Dic3!$A$3:$A$99980,Produccion_UO!$H1594)*$J$1485</f>
        <v>0</v>
      </c>
      <c r="AQ1594" s="21">
        <f>+SUMIFS(Resultados_Dic3!AL$3:AL$99980,Resultados_Dic3!$F$3:$F$99980,Produccion_UO!$K1594,Resultados_Dic3!$D$3:$D$99980,Produccion_UO!$K$1485,Resultados_Dic3!$E$3:$E$99980,Produccion_UO!$J1594,Resultados_Dic3!$A$3:$A$99980,Produccion_UO!$H1594)*$J$1485</f>
        <v>0</v>
      </c>
      <c r="AR1594" s="21">
        <f>+SUMIFS(Resultados_Dic3!AM$3:AM$99980,Resultados_Dic3!$F$3:$F$99980,Produccion_UO!$K1594,Resultados_Dic3!$D$3:$D$99980,Produccion_UO!$K$1485,Resultados_Dic3!$E$3:$E$99980,Produccion_UO!$J1594,Resultados_Dic3!$A$3:$A$99980,Produccion_UO!$H1594)*$J$1485</f>
        <v>0</v>
      </c>
    </row>
    <row r="1595" spans="8:45" x14ac:dyDescent="0.25">
      <c r="H1595" s="17" t="str">
        <f t="shared" si="1879"/>
        <v>DIC5</v>
      </c>
      <c r="I1595" s="24"/>
      <c r="J1595" s="24" t="s">
        <v>152</v>
      </c>
      <c r="K1595" s="315" t="s">
        <v>287</v>
      </c>
      <c r="L1595" s="230" t="s">
        <v>832</v>
      </c>
      <c r="M1595" s="21">
        <f>+SUMIFS(Resultados_Dic3!H$3:H$99980,Resultados_Dic3!$F$3:$F$99980,Produccion_UO!$K1595,Resultados_Dic3!$D$3:$D$99980,Produccion_UO!$K$1485,Resultados_Dic3!$E$3:$E$99980,Produccion_UO!$J1595,Resultados_Dic3!$A$3:$A$99980,Produccion_UO!$H1595)*$J$1485</f>
        <v>0</v>
      </c>
      <c r="N1595" s="21">
        <f>+SUMIFS(Resultados_Dic3!I$3:I$99980,Resultados_Dic3!$F$3:$F$99980,Produccion_UO!$K1595,Resultados_Dic3!$D$3:$D$99980,Produccion_UO!$K$1485,Resultados_Dic3!$E$3:$E$99980,Produccion_UO!$J1595,Resultados_Dic3!$A$3:$A$99980,Produccion_UO!$H1595)*$J$1485</f>
        <v>0</v>
      </c>
      <c r="O1595" s="21">
        <f>+SUMIFS(Resultados_Dic3!J$3:J$99980,Resultados_Dic3!$F$3:$F$99980,Produccion_UO!$K1595,Resultados_Dic3!$D$3:$D$99980,Produccion_UO!$K$1485,Resultados_Dic3!$E$3:$E$99980,Produccion_UO!$J1595,Resultados_Dic3!$A$3:$A$99980,Produccion_UO!$H1595)*$J$1485</f>
        <v>0</v>
      </c>
      <c r="P1595" s="21">
        <f>+SUMIFS(Resultados_Dic3!K$3:K$99980,Resultados_Dic3!$F$3:$F$99980,Produccion_UO!$K1595,Resultados_Dic3!$D$3:$D$99980,Produccion_UO!$K$1485,Resultados_Dic3!$E$3:$E$99980,Produccion_UO!$J1595,Resultados_Dic3!$A$3:$A$99980,Produccion_UO!$H1595)*$J$1485</f>
        <v>0</v>
      </c>
      <c r="Q1595" s="21">
        <f>+SUMIFS(Resultados_Dic3!L$3:L$99980,Resultados_Dic3!$F$3:$F$99980,Produccion_UO!$K1595,Resultados_Dic3!$D$3:$D$99980,Produccion_UO!$K$1485,Resultados_Dic3!$E$3:$E$99980,Produccion_UO!$J1595,Resultados_Dic3!$A$3:$A$99980,Produccion_UO!$H1595)*$J$1485</f>
        <v>0</v>
      </c>
      <c r="R1595" s="21">
        <f>+SUMIFS(Resultados_Dic3!M$3:M$99980,Resultados_Dic3!$F$3:$F$99980,Produccion_UO!$K1595,Resultados_Dic3!$D$3:$D$99980,Produccion_UO!$K$1485,Resultados_Dic3!$E$3:$E$99980,Produccion_UO!$J1595,Resultados_Dic3!$A$3:$A$99980,Produccion_UO!$H1595)*$J$1485</f>
        <v>0</v>
      </c>
      <c r="S1595" s="21">
        <f>+SUMIFS(Resultados_Dic3!N$3:N$99980,Resultados_Dic3!$F$3:$F$99980,Produccion_UO!$K1595,Resultados_Dic3!$D$3:$D$99980,Produccion_UO!$K$1485,Resultados_Dic3!$E$3:$E$99980,Produccion_UO!$J1595,Resultados_Dic3!$A$3:$A$99980,Produccion_UO!$H1595)*$J$1485</f>
        <v>0</v>
      </c>
      <c r="T1595" s="21">
        <f>+SUMIFS(Resultados_Dic3!O$3:O$99980,Resultados_Dic3!$F$3:$F$99980,Produccion_UO!$K1595,Resultados_Dic3!$D$3:$D$99980,Produccion_UO!$K$1485,Resultados_Dic3!$E$3:$E$99980,Produccion_UO!$J1595,Resultados_Dic3!$A$3:$A$99980,Produccion_UO!$H1595)*$J$1485</f>
        <v>0</v>
      </c>
      <c r="U1595" s="21">
        <f>+SUMIFS(Resultados_Dic3!P$3:P$99980,Resultados_Dic3!$F$3:$F$99980,Produccion_UO!$K1595,Resultados_Dic3!$D$3:$D$99980,Produccion_UO!$K$1485,Resultados_Dic3!$E$3:$E$99980,Produccion_UO!$J1595,Resultados_Dic3!$A$3:$A$99980,Produccion_UO!$H1595)*$J$1485</f>
        <v>0</v>
      </c>
      <c r="V1595" s="21">
        <f>+SUMIFS(Resultados_Dic3!Q$3:Q$99980,Resultados_Dic3!$F$3:$F$99980,Produccion_UO!$K1595,Resultados_Dic3!$D$3:$D$99980,Produccion_UO!$K$1485,Resultados_Dic3!$E$3:$E$99980,Produccion_UO!$J1595,Resultados_Dic3!$A$3:$A$99980,Produccion_UO!$H1595)*$J$1485</f>
        <v>0</v>
      </c>
      <c r="W1595" s="21">
        <f>+SUMIFS(Resultados_Dic3!R$3:R$99980,Resultados_Dic3!$F$3:$F$99980,Produccion_UO!$K1595,Resultados_Dic3!$D$3:$D$99980,Produccion_UO!$K$1485,Resultados_Dic3!$E$3:$E$99980,Produccion_UO!$J1595,Resultados_Dic3!$A$3:$A$99980,Produccion_UO!$H1595)*$J$1485</f>
        <v>0</v>
      </c>
      <c r="X1595" s="21">
        <f>+SUMIFS(Resultados_Dic3!S$3:S$99980,Resultados_Dic3!$F$3:$F$99980,Produccion_UO!$K1595,Resultados_Dic3!$D$3:$D$99980,Produccion_UO!$K$1485,Resultados_Dic3!$E$3:$E$99980,Produccion_UO!$J1595,Resultados_Dic3!$A$3:$A$99980,Produccion_UO!$H1595)*$J$1485</f>
        <v>0</v>
      </c>
      <c r="Y1595" s="21">
        <f>+SUMIFS(Resultados_Dic3!T$3:T$99980,Resultados_Dic3!$F$3:$F$99980,Produccion_UO!$K1595,Resultados_Dic3!$D$3:$D$99980,Produccion_UO!$K$1485,Resultados_Dic3!$E$3:$E$99980,Produccion_UO!$J1595,Resultados_Dic3!$A$3:$A$99980,Produccion_UO!$H1595)*$J$1485</f>
        <v>0</v>
      </c>
      <c r="Z1595" s="21">
        <f>+SUMIFS(Resultados_Dic3!U$3:U$99980,Resultados_Dic3!$F$3:$F$99980,Produccion_UO!$K1595,Resultados_Dic3!$D$3:$D$99980,Produccion_UO!$K$1485,Resultados_Dic3!$E$3:$E$99980,Produccion_UO!$J1595,Resultados_Dic3!$A$3:$A$99980,Produccion_UO!$H1595)*$J$1485</f>
        <v>0</v>
      </c>
      <c r="AA1595" s="21">
        <f>+SUMIFS(Resultados_Dic3!V$3:V$99980,Resultados_Dic3!$F$3:$F$99980,Produccion_UO!$K1595,Resultados_Dic3!$D$3:$D$99980,Produccion_UO!$K$1485,Resultados_Dic3!$E$3:$E$99980,Produccion_UO!$J1595,Resultados_Dic3!$A$3:$A$99980,Produccion_UO!$H1595)*$J$1485</f>
        <v>0</v>
      </c>
      <c r="AB1595" s="21">
        <f>+SUMIFS(Resultados_Dic3!W$3:W$99980,Resultados_Dic3!$F$3:$F$99980,Produccion_UO!$K1595,Resultados_Dic3!$D$3:$D$99980,Produccion_UO!$K$1485,Resultados_Dic3!$E$3:$E$99980,Produccion_UO!$J1595,Resultados_Dic3!$A$3:$A$99980,Produccion_UO!$H1595)*$J$1485</f>
        <v>0</v>
      </c>
      <c r="AC1595" s="21">
        <f>+SUMIFS(Resultados_Dic3!X$3:X$99980,Resultados_Dic3!$F$3:$F$99980,Produccion_UO!$K1595,Resultados_Dic3!$D$3:$D$99980,Produccion_UO!$K$1485,Resultados_Dic3!$E$3:$E$99980,Produccion_UO!$J1595,Resultados_Dic3!$A$3:$A$99980,Produccion_UO!$H1595)*$J$1485</f>
        <v>0</v>
      </c>
      <c r="AD1595" s="21">
        <f>+SUMIFS(Resultados_Dic3!Y$3:Y$99980,Resultados_Dic3!$F$3:$F$99980,Produccion_UO!$K1595,Resultados_Dic3!$D$3:$D$99980,Produccion_UO!$K$1485,Resultados_Dic3!$E$3:$E$99980,Produccion_UO!$J1595,Resultados_Dic3!$A$3:$A$99980,Produccion_UO!$H1595)*$J$1485</f>
        <v>0</v>
      </c>
      <c r="AE1595" s="21">
        <f>+SUMIFS(Resultados_Dic3!Z$3:Z$99980,Resultados_Dic3!$F$3:$F$99980,Produccion_UO!$K1595,Resultados_Dic3!$D$3:$D$99980,Produccion_UO!$K$1485,Resultados_Dic3!$E$3:$E$99980,Produccion_UO!$J1595,Resultados_Dic3!$A$3:$A$99980,Produccion_UO!$H1595)*$J$1485</f>
        <v>0</v>
      </c>
      <c r="AF1595" s="21">
        <f>+SUMIFS(Resultados_Dic3!AA$3:AA$99980,Resultados_Dic3!$F$3:$F$99980,Produccion_UO!$K1595,Resultados_Dic3!$D$3:$D$99980,Produccion_UO!$K$1485,Resultados_Dic3!$E$3:$E$99980,Produccion_UO!$J1595,Resultados_Dic3!$A$3:$A$99980,Produccion_UO!$H1595)*$J$1485</f>
        <v>0</v>
      </c>
      <c r="AG1595" s="21">
        <f>+SUMIFS(Resultados_Dic3!AB$3:AB$99980,Resultados_Dic3!$F$3:$F$99980,Produccion_UO!$K1595,Resultados_Dic3!$D$3:$D$99980,Produccion_UO!$K$1485,Resultados_Dic3!$E$3:$E$99980,Produccion_UO!$J1595,Resultados_Dic3!$A$3:$A$99980,Produccion_UO!$H1595)*$J$1485</f>
        <v>0</v>
      </c>
      <c r="AH1595" s="21">
        <f>+SUMIFS(Resultados_Dic3!AC$3:AC$99980,Resultados_Dic3!$F$3:$F$99980,Produccion_UO!$K1595,Resultados_Dic3!$D$3:$D$99980,Produccion_UO!$K$1485,Resultados_Dic3!$E$3:$E$99980,Produccion_UO!$J1595,Resultados_Dic3!$A$3:$A$99980,Produccion_UO!$H1595)*$J$1485</f>
        <v>0</v>
      </c>
      <c r="AI1595" s="21">
        <f>+SUMIFS(Resultados_Dic3!AD$3:AD$99980,Resultados_Dic3!$F$3:$F$99980,Produccion_UO!$K1595,Resultados_Dic3!$D$3:$D$99980,Produccion_UO!$K$1485,Resultados_Dic3!$E$3:$E$99980,Produccion_UO!$J1595,Resultados_Dic3!$A$3:$A$99980,Produccion_UO!$H1595)*$J$1485</f>
        <v>0</v>
      </c>
      <c r="AJ1595" s="21">
        <f>+SUMIFS(Resultados_Dic3!AE$3:AE$99980,Resultados_Dic3!$F$3:$F$99980,Produccion_UO!$K1595,Resultados_Dic3!$D$3:$D$99980,Produccion_UO!$K$1485,Resultados_Dic3!$E$3:$E$99980,Produccion_UO!$J1595,Resultados_Dic3!$A$3:$A$99980,Produccion_UO!$H1595)*$J$1485</f>
        <v>0</v>
      </c>
      <c r="AK1595" s="21">
        <f>+SUMIFS(Resultados_Dic3!AF$3:AF$99980,Resultados_Dic3!$F$3:$F$99980,Produccion_UO!$K1595,Resultados_Dic3!$D$3:$D$99980,Produccion_UO!$K$1485,Resultados_Dic3!$E$3:$E$99980,Produccion_UO!$J1595,Resultados_Dic3!$A$3:$A$99980,Produccion_UO!$H1595)*$J$1485</f>
        <v>0</v>
      </c>
      <c r="AL1595" s="21">
        <f>+SUMIFS(Resultados_Dic3!AG$3:AG$99980,Resultados_Dic3!$F$3:$F$99980,Produccion_UO!$K1595,Resultados_Dic3!$D$3:$D$99980,Produccion_UO!$K$1485,Resultados_Dic3!$E$3:$E$99980,Produccion_UO!$J1595,Resultados_Dic3!$A$3:$A$99980,Produccion_UO!$H1595)*$J$1485</f>
        <v>0</v>
      </c>
      <c r="AM1595" s="21">
        <f>+SUMIFS(Resultados_Dic3!AH$3:AH$99980,Resultados_Dic3!$F$3:$F$99980,Produccion_UO!$K1595,Resultados_Dic3!$D$3:$D$99980,Produccion_UO!$K$1485,Resultados_Dic3!$E$3:$E$99980,Produccion_UO!$J1595,Resultados_Dic3!$A$3:$A$99980,Produccion_UO!$H1595)*$J$1485</f>
        <v>0</v>
      </c>
      <c r="AN1595" s="21">
        <f>+SUMIFS(Resultados_Dic3!AI$3:AI$99980,Resultados_Dic3!$F$3:$F$99980,Produccion_UO!$K1595,Resultados_Dic3!$D$3:$D$99980,Produccion_UO!$K$1485,Resultados_Dic3!$E$3:$E$99980,Produccion_UO!$J1595,Resultados_Dic3!$A$3:$A$99980,Produccion_UO!$H1595)*$J$1485</f>
        <v>0</v>
      </c>
      <c r="AO1595" s="21">
        <f>+SUMIFS(Resultados_Dic3!AJ$3:AJ$99980,Resultados_Dic3!$F$3:$F$99980,Produccion_UO!$K1595,Resultados_Dic3!$D$3:$D$99980,Produccion_UO!$K$1485,Resultados_Dic3!$E$3:$E$99980,Produccion_UO!$J1595,Resultados_Dic3!$A$3:$A$99980,Produccion_UO!$H1595)*$J$1485</f>
        <v>0</v>
      </c>
      <c r="AP1595" s="21">
        <f>+SUMIFS(Resultados_Dic3!AK$3:AK$99980,Resultados_Dic3!$F$3:$F$99980,Produccion_UO!$K1595,Resultados_Dic3!$D$3:$D$99980,Produccion_UO!$K$1485,Resultados_Dic3!$E$3:$E$99980,Produccion_UO!$J1595,Resultados_Dic3!$A$3:$A$99980,Produccion_UO!$H1595)*$J$1485</f>
        <v>0</v>
      </c>
      <c r="AQ1595" s="21">
        <f>+SUMIFS(Resultados_Dic3!AL$3:AL$99980,Resultados_Dic3!$F$3:$F$99980,Produccion_UO!$K1595,Resultados_Dic3!$D$3:$D$99980,Produccion_UO!$K$1485,Resultados_Dic3!$E$3:$E$99980,Produccion_UO!$J1595,Resultados_Dic3!$A$3:$A$99980,Produccion_UO!$H1595)*$J$1485</f>
        <v>0</v>
      </c>
      <c r="AR1595" s="21">
        <f>+SUMIFS(Resultados_Dic3!AM$3:AM$99980,Resultados_Dic3!$F$3:$F$99980,Produccion_UO!$K1595,Resultados_Dic3!$D$3:$D$99980,Produccion_UO!$K$1485,Resultados_Dic3!$E$3:$E$99980,Produccion_UO!$J1595,Resultados_Dic3!$A$3:$A$99980,Produccion_UO!$H1595)*$J$1485</f>
        <v>0</v>
      </c>
    </row>
    <row r="1596" spans="8:45" x14ac:dyDescent="0.25">
      <c r="H1596" s="17" t="str">
        <f t="shared" si="1879"/>
        <v>DIC5</v>
      </c>
      <c r="I1596" s="24"/>
      <c r="J1596" s="24" t="s">
        <v>152</v>
      </c>
      <c r="K1596" s="315" t="s">
        <v>235</v>
      </c>
      <c r="L1596" s="230" t="s">
        <v>834</v>
      </c>
      <c r="M1596" s="21">
        <f>+SUMIFS(Resultados_Dic3!H$3:H$99980,Resultados_Dic3!$F$3:$F$99980,Produccion_UO!$K1596,Resultados_Dic3!$D$3:$D$99980,Produccion_UO!$K$1485,Resultados_Dic3!$E$3:$E$99980,Produccion_UO!$J1596,Resultados_Dic3!$A$3:$A$99980,Produccion_UO!$H1596)*$J$1485</f>
        <v>0</v>
      </c>
      <c r="N1596" s="21">
        <f>+SUMIFS(Resultados_Dic3!I$3:I$99980,Resultados_Dic3!$F$3:$F$99980,Produccion_UO!$K1596,Resultados_Dic3!$D$3:$D$99980,Produccion_UO!$K$1485,Resultados_Dic3!$E$3:$E$99980,Produccion_UO!$J1596,Resultados_Dic3!$A$3:$A$99980,Produccion_UO!$H1596)*$J$1485</f>
        <v>0</v>
      </c>
      <c r="O1596" s="21">
        <f>+SUMIFS(Resultados_Dic3!J$3:J$99980,Resultados_Dic3!$F$3:$F$99980,Produccion_UO!$K1596,Resultados_Dic3!$D$3:$D$99980,Produccion_UO!$K$1485,Resultados_Dic3!$E$3:$E$99980,Produccion_UO!$J1596,Resultados_Dic3!$A$3:$A$99980,Produccion_UO!$H1596)*$J$1485</f>
        <v>0</v>
      </c>
      <c r="P1596" s="21">
        <f>+SUMIFS(Resultados_Dic3!K$3:K$99980,Resultados_Dic3!$F$3:$F$99980,Produccion_UO!$K1596,Resultados_Dic3!$D$3:$D$99980,Produccion_UO!$K$1485,Resultados_Dic3!$E$3:$E$99980,Produccion_UO!$J1596,Resultados_Dic3!$A$3:$A$99980,Produccion_UO!$H1596)*$J$1485</f>
        <v>0</v>
      </c>
      <c r="Q1596" s="21">
        <f>+SUMIFS(Resultados_Dic3!L$3:L$99980,Resultados_Dic3!$F$3:$F$99980,Produccion_UO!$K1596,Resultados_Dic3!$D$3:$D$99980,Produccion_UO!$K$1485,Resultados_Dic3!$E$3:$E$99980,Produccion_UO!$J1596,Resultados_Dic3!$A$3:$A$99980,Produccion_UO!$H1596)*$J$1485</f>
        <v>0</v>
      </c>
      <c r="R1596" s="21">
        <f>+SUMIFS(Resultados_Dic3!M$3:M$99980,Resultados_Dic3!$F$3:$F$99980,Produccion_UO!$K1596,Resultados_Dic3!$D$3:$D$99980,Produccion_UO!$K$1485,Resultados_Dic3!$E$3:$E$99980,Produccion_UO!$J1596,Resultados_Dic3!$A$3:$A$99980,Produccion_UO!$H1596)*$J$1485</f>
        <v>0.41032216848578801</v>
      </c>
      <c r="S1596" s="21">
        <f>+SUMIFS(Resultados_Dic3!N$3:N$99980,Resultados_Dic3!$F$3:$F$99980,Produccion_UO!$K1596,Resultados_Dic3!$D$3:$D$99980,Produccion_UO!$K$1485,Resultados_Dic3!$E$3:$E$99980,Produccion_UO!$J1596,Resultados_Dic3!$A$3:$A$99980,Produccion_UO!$H1596)*$J$1485</f>
        <v>0.38843831949988</v>
      </c>
      <c r="T1596" s="21">
        <f>+SUMIFS(Resultados_Dic3!O$3:O$99980,Resultados_Dic3!$F$3:$F$99980,Produccion_UO!$K1596,Resultados_Dic3!$D$3:$D$99980,Produccion_UO!$K$1485,Resultados_Dic3!$E$3:$E$99980,Produccion_UO!$J1596,Resultados_Dic3!$A$3:$A$99980,Produccion_UO!$H1596)*$J$1485</f>
        <v>4.4253763801233102E-2</v>
      </c>
      <c r="U1596" s="21">
        <f>+SUMIFS(Resultados_Dic3!P$3:P$99980,Resultados_Dic3!$F$3:$F$99980,Produccion_UO!$K1596,Resultados_Dic3!$D$3:$D$99980,Produccion_UO!$K$1485,Resultados_Dic3!$E$3:$E$99980,Produccion_UO!$J1596,Resultados_Dic3!$A$3:$A$99980,Produccion_UO!$H1596)*$J$1485</f>
        <v>0</v>
      </c>
      <c r="V1596" s="21">
        <f>+SUMIFS(Resultados_Dic3!Q$3:Q$99980,Resultados_Dic3!$F$3:$F$99980,Produccion_UO!$K1596,Resultados_Dic3!$D$3:$D$99980,Produccion_UO!$K$1485,Resultados_Dic3!$E$3:$E$99980,Produccion_UO!$J1596,Resultados_Dic3!$A$3:$A$99980,Produccion_UO!$H1596)*$J$1485</f>
        <v>0</v>
      </c>
      <c r="W1596" s="21">
        <f>+SUMIFS(Resultados_Dic3!R$3:R$99980,Resultados_Dic3!$F$3:$F$99980,Produccion_UO!$K1596,Resultados_Dic3!$D$3:$D$99980,Produccion_UO!$K$1485,Resultados_Dic3!$E$3:$E$99980,Produccion_UO!$J1596,Resultados_Dic3!$A$3:$A$99980,Produccion_UO!$H1596)*$J$1485</f>
        <v>0</v>
      </c>
      <c r="X1596" s="21">
        <f>+SUMIFS(Resultados_Dic3!S$3:S$99980,Resultados_Dic3!$F$3:$F$99980,Produccion_UO!$K1596,Resultados_Dic3!$D$3:$D$99980,Produccion_UO!$K$1485,Resultados_Dic3!$E$3:$E$99980,Produccion_UO!$J1596,Resultados_Dic3!$A$3:$A$99980,Produccion_UO!$H1596)*$J$1485</f>
        <v>0</v>
      </c>
      <c r="Y1596" s="21">
        <f>+SUMIFS(Resultados_Dic3!T$3:T$99980,Resultados_Dic3!$F$3:$F$99980,Produccion_UO!$K1596,Resultados_Dic3!$D$3:$D$99980,Produccion_UO!$K$1485,Resultados_Dic3!$E$3:$E$99980,Produccion_UO!$J1596,Resultados_Dic3!$A$3:$A$99980,Produccion_UO!$H1596)*$J$1485</f>
        <v>0</v>
      </c>
      <c r="Z1596" s="21">
        <f>+SUMIFS(Resultados_Dic3!U$3:U$99980,Resultados_Dic3!$F$3:$F$99980,Produccion_UO!$K1596,Resultados_Dic3!$D$3:$D$99980,Produccion_UO!$K$1485,Resultados_Dic3!$E$3:$E$99980,Produccion_UO!$J1596,Resultados_Dic3!$A$3:$A$99980,Produccion_UO!$H1596)*$J$1485</f>
        <v>0</v>
      </c>
      <c r="AA1596" s="21">
        <f>+SUMIFS(Resultados_Dic3!V$3:V$99980,Resultados_Dic3!$F$3:$F$99980,Produccion_UO!$K1596,Resultados_Dic3!$D$3:$D$99980,Produccion_UO!$K$1485,Resultados_Dic3!$E$3:$E$99980,Produccion_UO!$J1596,Resultados_Dic3!$A$3:$A$99980,Produccion_UO!$H1596)*$J$1485</f>
        <v>0</v>
      </c>
      <c r="AB1596" s="21">
        <f>+SUMIFS(Resultados_Dic3!W$3:W$99980,Resultados_Dic3!$F$3:$F$99980,Produccion_UO!$K1596,Resultados_Dic3!$D$3:$D$99980,Produccion_UO!$K$1485,Resultados_Dic3!$E$3:$E$99980,Produccion_UO!$J1596,Resultados_Dic3!$A$3:$A$99980,Produccion_UO!$H1596)*$J$1485</f>
        <v>0</v>
      </c>
      <c r="AC1596" s="21">
        <f>+SUMIFS(Resultados_Dic3!X$3:X$99980,Resultados_Dic3!$F$3:$F$99980,Produccion_UO!$K1596,Resultados_Dic3!$D$3:$D$99980,Produccion_UO!$K$1485,Resultados_Dic3!$E$3:$E$99980,Produccion_UO!$J1596,Resultados_Dic3!$A$3:$A$99980,Produccion_UO!$H1596)*$J$1485</f>
        <v>0</v>
      </c>
      <c r="AD1596" s="21">
        <f>+SUMIFS(Resultados_Dic3!Y$3:Y$99980,Resultados_Dic3!$F$3:$F$99980,Produccion_UO!$K1596,Resultados_Dic3!$D$3:$D$99980,Produccion_UO!$K$1485,Resultados_Dic3!$E$3:$E$99980,Produccion_UO!$J1596,Resultados_Dic3!$A$3:$A$99980,Produccion_UO!$H1596)*$J$1485</f>
        <v>0</v>
      </c>
      <c r="AE1596" s="21">
        <f>+SUMIFS(Resultados_Dic3!Z$3:Z$99980,Resultados_Dic3!$F$3:$F$99980,Produccion_UO!$K1596,Resultados_Dic3!$D$3:$D$99980,Produccion_UO!$K$1485,Resultados_Dic3!$E$3:$E$99980,Produccion_UO!$J1596,Resultados_Dic3!$A$3:$A$99980,Produccion_UO!$H1596)*$J$1485</f>
        <v>0</v>
      </c>
      <c r="AF1596" s="21">
        <f>+SUMIFS(Resultados_Dic3!AA$3:AA$99980,Resultados_Dic3!$F$3:$F$99980,Produccion_UO!$K1596,Resultados_Dic3!$D$3:$D$99980,Produccion_UO!$K$1485,Resultados_Dic3!$E$3:$E$99980,Produccion_UO!$J1596,Resultados_Dic3!$A$3:$A$99980,Produccion_UO!$H1596)*$J$1485</f>
        <v>0</v>
      </c>
      <c r="AG1596" s="21">
        <f>+SUMIFS(Resultados_Dic3!AB$3:AB$99980,Resultados_Dic3!$F$3:$F$99980,Produccion_UO!$K1596,Resultados_Dic3!$D$3:$D$99980,Produccion_UO!$K$1485,Resultados_Dic3!$E$3:$E$99980,Produccion_UO!$J1596,Resultados_Dic3!$A$3:$A$99980,Produccion_UO!$H1596)*$J$1485</f>
        <v>0</v>
      </c>
      <c r="AH1596" s="21">
        <f>+SUMIFS(Resultados_Dic3!AC$3:AC$99980,Resultados_Dic3!$F$3:$F$99980,Produccion_UO!$K1596,Resultados_Dic3!$D$3:$D$99980,Produccion_UO!$K$1485,Resultados_Dic3!$E$3:$E$99980,Produccion_UO!$J1596,Resultados_Dic3!$A$3:$A$99980,Produccion_UO!$H1596)*$J$1485</f>
        <v>0</v>
      </c>
      <c r="AI1596" s="21">
        <f>+SUMIFS(Resultados_Dic3!AD$3:AD$99980,Resultados_Dic3!$F$3:$F$99980,Produccion_UO!$K1596,Resultados_Dic3!$D$3:$D$99980,Produccion_UO!$K$1485,Resultados_Dic3!$E$3:$E$99980,Produccion_UO!$J1596,Resultados_Dic3!$A$3:$A$99980,Produccion_UO!$H1596)*$J$1485</f>
        <v>0</v>
      </c>
      <c r="AJ1596" s="21">
        <f>+SUMIFS(Resultados_Dic3!AE$3:AE$99980,Resultados_Dic3!$F$3:$F$99980,Produccion_UO!$K1596,Resultados_Dic3!$D$3:$D$99980,Produccion_UO!$K$1485,Resultados_Dic3!$E$3:$E$99980,Produccion_UO!$J1596,Resultados_Dic3!$A$3:$A$99980,Produccion_UO!$H1596)*$J$1485</f>
        <v>0</v>
      </c>
      <c r="AK1596" s="21">
        <f>+SUMIFS(Resultados_Dic3!AF$3:AF$99980,Resultados_Dic3!$F$3:$F$99980,Produccion_UO!$K1596,Resultados_Dic3!$D$3:$D$99980,Produccion_UO!$K$1485,Resultados_Dic3!$E$3:$E$99980,Produccion_UO!$J1596,Resultados_Dic3!$A$3:$A$99980,Produccion_UO!$H1596)*$J$1485</f>
        <v>0</v>
      </c>
      <c r="AL1596" s="21">
        <f>+SUMIFS(Resultados_Dic3!AG$3:AG$99980,Resultados_Dic3!$F$3:$F$99980,Produccion_UO!$K1596,Resultados_Dic3!$D$3:$D$99980,Produccion_UO!$K$1485,Resultados_Dic3!$E$3:$E$99980,Produccion_UO!$J1596,Resultados_Dic3!$A$3:$A$99980,Produccion_UO!$H1596)*$J$1485</f>
        <v>0</v>
      </c>
      <c r="AM1596" s="21">
        <f>+SUMIFS(Resultados_Dic3!AH$3:AH$99980,Resultados_Dic3!$F$3:$F$99980,Produccion_UO!$K1596,Resultados_Dic3!$D$3:$D$99980,Produccion_UO!$K$1485,Resultados_Dic3!$E$3:$E$99980,Produccion_UO!$J1596,Resultados_Dic3!$A$3:$A$99980,Produccion_UO!$H1596)*$J$1485</f>
        <v>0</v>
      </c>
      <c r="AN1596" s="21">
        <f>+SUMIFS(Resultados_Dic3!AI$3:AI$99980,Resultados_Dic3!$F$3:$F$99980,Produccion_UO!$K1596,Resultados_Dic3!$D$3:$D$99980,Produccion_UO!$K$1485,Resultados_Dic3!$E$3:$E$99980,Produccion_UO!$J1596,Resultados_Dic3!$A$3:$A$99980,Produccion_UO!$H1596)*$J$1485</f>
        <v>0</v>
      </c>
      <c r="AO1596" s="21">
        <f>+SUMIFS(Resultados_Dic3!AJ$3:AJ$99980,Resultados_Dic3!$F$3:$F$99980,Produccion_UO!$K1596,Resultados_Dic3!$D$3:$D$99980,Produccion_UO!$K$1485,Resultados_Dic3!$E$3:$E$99980,Produccion_UO!$J1596,Resultados_Dic3!$A$3:$A$99980,Produccion_UO!$H1596)*$J$1485</f>
        <v>0</v>
      </c>
      <c r="AP1596" s="21">
        <f>+SUMIFS(Resultados_Dic3!AK$3:AK$99980,Resultados_Dic3!$F$3:$F$99980,Produccion_UO!$K1596,Resultados_Dic3!$D$3:$D$99980,Produccion_UO!$K$1485,Resultados_Dic3!$E$3:$E$99980,Produccion_UO!$J1596,Resultados_Dic3!$A$3:$A$99980,Produccion_UO!$H1596)*$J$1485</f>
        <v>0</v>
      </c>
      <c r="AQ1596" s="21">
        <f>+SUMIFS(Resultados_Dic3!AL$3:AL$99980,Resultados_Dic3!$F$3:$F$99980,Produccion_UO!$K1596,Resultados_Dic3!$D$3:$D$99980,Produccion_UO!$K$1485,Resultados_Dic3!$E$3:$E$99980,Produccion_UO!$J1596,Resultados_Dic3!$A$3:$A$99980,Produccion_UO!$H1596)*$J$1485</f>
        <v>0</v>
      </c>
      <c r="AR1596" s="21">
        <f>+SUMIFS(Resultados_Dic3!AM$3:AM$99980,Resultados_Dic3!$F$3:$F$99980,Produccion_UO!$K1596,Resultados_Dic3!$D$3:$D$99980,Produccion_UO!$K$1485,Resultados_Dic3!$E$3:$E$99980,Produccion_UO!$J1596,Resultados_Dic3!$A$3:$A$99980,Produccion_UO!$H1596)*$J$1485</f>
        <v>0</v>
      </c>
    </row>
    <row r="1597" spans="8:45" x14ac:dyDescent="0.25">
      <c r="H1597" s="17" t="str">
        <f t="shared" si="1879"/>
        <v>DIC5</v>
      </c>
      <c r="I1597" s="24"/>
      <c r="J1597" s="24" t="s">
        <v>152</v>
      </c>
      <c r="K1597" s="315" t="s">
        <v>291</v>
      </c>
      <c r="L1597" s="230" t="s">
        <v>833</v>
      </c>
      <c r="M1597" s="21">
        <f>+SUMIFS(Resultados_Dic3!H$3:H$99980,Resultados_Dic3!$F$3:$F$99980,Produccion_UO!$K1597,Resultados_Dic3!$D$3:$D$99980,Produccion_UO!$K$1485,Resultados_Dic3!$E$3:$E$99980,Produccion_UO!$J1597,Resultados_Dic3!$A$3:$A$99980,Produccion_UO!$H1597)*$J$1485</f>
        <v>0</v>
      </c>
      <c r="N1597" s="21">
        <f>+SUMIFS(Resultados_Dic3!I$3:I$99980,Resultados_Dic3!$F$3:$F$99980,Produccion_UO!$K1597,Resultados_Dic3!$D$3:$D$99980,Produccion_UO!$K$1485,Resultados_Dic3!$E$3:$E$99980,Produccion_UO!$J1597,Resultados_Dic3!$A$3:$A$99980,Produccion_UO!$H1597)*$J$1485</f>
        <v>0</v>
      </c>
      <c r="O1597" s="21">
        <f>+SUMIFS(Resultados_Dic3!J$3:J$99980,Resultados_Dic3!$F$3:$F$99980,Produccion_UO!$K1597,Resultados_Dic3!$D$3:$D$99980,Produccion_UO!$K$1485,Resultados_Dic3!$E$3:$E$99980,Produccion_UO!$J1597,Resultados_Dic3!$A$3:$A$99980,Produccion_UO!$H1597)*$J$1485</f>
        <v>0</v>
      </c>
      <c r="P1597" s="21">
        <f>+SUMIFS(Resultados_Dic3!K$3:K$99980,Resultados_Dic3!$F$3:$F$99980,Produccion_UO!$K1597,Resultados_Dic3!$D$3:$D$99980,Produccion_UO!$K$1485,Resultados_Dic3!$E$3:$E$99980,Produccion_UO!$J1597,Resultados_Dic3!$A$3:$A$99980,Produccion_UO!$H1597)*$J$1485</f>
        <v>0</v>
      </c>
      <c r="Q1597" s="21">
        <f>+SUMIFS(Resultados_Dic3!L$3:L$99980,Resultados_Dic3!$F$3:$F$99980,Produccion_UO!$K1597,Resultados_Dic3!$D$3:$D$99980,Produccion_UO!$K$1485,Resultados_Dic3!$E$3:$E$99980,Produccion_UO!$J1597,Resultados_Dic3!$A$3:$A$99980,Produccion_UO!$H1597)*$J$1485</f>
        <v>0</v>
      </c>
      <c r="R1597" s="21">
        <f>+SUMIFS(Resultados_Dic3!M$3:M$99980,Resultados_Dic3!$F$3:$F$99980,Produccion_UO!$K1597,Resultados_Dic3!$D$3:$D$99980,Produccion_UO!$K$1485,Resultados_Dic3!$E$3:$E$99980,Produccion_UO!$J1597,Resultados_Dic3!$A$3:$A$99980,Produccion_UO!$H1597)*$J$1485</f>
        <v>0</v>
      </c>
      <c r="S1597" s="21">
        <f>+SUMIFS(Resultados_Dic3!N$3:N$99980,Resultados_Dic3!$F$3:$F$99980,Produccion_UO!$K1597,Resultados_Dic3!$D$3:$D$99980,Produccion_UO!$K$1485,Resultados_Dic3!$E$3:$E$99980,Produccion_UO!$J1597,Resultados_Dic3!$A$3:$A$99980,Produccion_UO!$H1597)*$J$1485</f>
        <v>0</v>
      </c>
      <c r="T1597" s="21">
        <f>+SUMIFS(Resultados_Dic3!O$3:O$99980,Resultados_Dic3!$F$3:$F$99980,Produccion_UO!$K1597,Resultados_Dic3!$D$3:$D$99980,Produccion_UO!$K$1485,Resultados_Dic3!$E$3:$E$99980,Produccion_UO!$J1597,Resultados_Dic3!$A$3:$A$99980,Produccion_UO!$H1597)*$J$1485</f>
        <v>0</v>
      </c>
      <c r="U1597" s="21">
        <f>+SUMIFS(Resultados_Dic3!P$3:P$99980,Resultados_Dic3!$F$3:$F$99980,Produccion_UO!$K1597,Resultados_Dic3!$D$3:$D$99980,Produccion_UO!$K$1485,Resultados_Dic3!$E$3:$E$99980,Produccion_UO!$J1597,Resultados_Dic3!$A$3:$A$99980,Produccion_UO!$H1597)*$J$1485</f>
        <v>0</v>
      </c>
      <c r="V1597" s="21">
        <f>+SUMIFS(Resultados_Dic3!Q$3:Q$99980,Resultados_Dic3!$F$3:$F$99980,Produccion_UO!$K1597,Resultados_Dic3!$D$3:$D$99980,Produccion_UO!$K$1485,Resultados_Dic3!$E$3:$E$99980,Produccion_UO!$J1597,Resultados_Dic3!$A$3:$A$99980,Produccion_UO!$H1597)*$J$1485</f>
        <v>0</v>
      </c>
      <c r="W1597" s="21">
        <f>+SUMIFS(Resultados_Dic3!R$3:R$99980,Resultados_Dic3!$F$3:$F$99980,Produccion_UO!$K1597,Resultados_Dic3!$D$3:$D$99980,Produccion_UO!$K$1485,Resultados_Dic3!$E$3:$E$99980,Produccion_UO!$J1597,Resultados_Dic3!$A$3:$A$99980,Produccion_UO!$H1597)*$J$1485</f>
        <v>0</v>
      </c>
      <c r="X1597" s="21">
        <f>+SUMIFS(Resultados_Dic3!S$3:S$99980,Resultados_Dic3!$F$3:$F$99980,Produccion_UO!$K1597,Resultados_Dic3!$D$3:$D$99980,Produccion_UO!$K$1485,Resultados_Dic3!$E$3:$E$99980,Produccion_UO!$J1597,Resultados_Dic3!$A$3:$A$99980,Produccion_UO!$H1597)*$J$1485</f>
        <v>0</v>
      </c>
      <c r="Y1597" s="21">
        <f>+SUMIFS(Resultados_Dic3!T$3:T$99980,Resultados_Dic3!$F$3:$F$99980,Produccion_UO!$K1597,Resultados_Dic3!$D$3:$D$99980,Produccion_UO!$K$1485,Resultados_Dic3!$E$3:$E$99980,Produccion_UO!$J1597,Resultados_Dic3!$A$3:$A$99980,Produccion_UO!$H1597)*$J$1485</f>
        <v>0</v>
      </c>
      <c r="Z1597" s="21">
        <f>+SUMIFS(Resultados_Dic3!U$3:U$99980,Resultados_Dic3!$F$3:$F$99980,Produccion_UO!$K1597,Resultados_Dic3!$D$3:$D$99980,Produccion_UO!$K$1485,Resultados_Dic3!$E$3:$E$99980,Produccion_UO!$J1597,Resultados_Dic3!$A$3:$A$99980,Produccion_UO!$H1597)*$J$1485</f>
        <v>0</v>
      </c>
      <c r="AA1597" s="21">
        <f>+SUMIFS(Resultados_Dic3!V$3:V$99980,Resultados_Dic3!$F$3:$F$99980,Produccion_UO!$K1597,Resultados_Dic3!$D$3:$D$99980,Produccion_UO!$K$1485,Resultados_Dic3!$E$3:$E$99980,Produccion_UO!$J1597,Resultados_Dic3!$A$3:$A$99980,Produccion_UO!$H1597)*$J$1485</f>
        <v>0</v>
      </c>
      <c r="AB1597" s="21">
        <f>+SUMIFS(Resultados_Dic3!W$3:W$99980,Resultados_Dic3!$F$3:$F$99980,Produccion_UO!$K1597,Resultados_Dic3!$D$3:$D$99980,Produccion_UO!$K$1485,Resultados_Dic3!$E$3:$E$99980,Produccion_UO!$J1597,Resultados_Dic3!$A$3:$A$99980,Produccion_UO!$H1597)*$J$1485</f>
        <v>0</v>
      </c>
      <c r="AC1597" s="21">
        <f>+SUMIFS(Resultados_Dic3!X$3:X$99980,Resultados_Dic3!$F$3:$F$99980,Produccion_UO!$K1597,Resultados_Dic3!$D$3:$D$99980,Produccion_UO!$K$1485,Resultados_Dic3!$E$3:$E$99980,Produccion_UO!$J1597,Resultados_Dic3!$A$3:$A$99980,Produccion_UO!$H1597)*$J$1485</f>
        <v>0</v>
      </c>
      <c r="AD1597" s="21">
        <f>+SUMIFS(Resultados_Dic3!Y$3:Y$99980,Resultados_Dic3!$F$3:$F$99980,Produccion_UO!$K1597,Resultados_Dic3!$D$3:$D$99980,Produccion_UO!$K$1485,Resultados_Dic3!$E$3:$E$99980,Produccion_UO!$J1597,Resultados_Dic3!$A$3:$A$99980,Produccion_UO!$H1597)*$J$1485</f>
        <v>0</v>
      </c>
      <c r="AE1597" s="21">
        <f>+SUMIFS(Resultados_Dic3!Z$3:Z$99980,Resultados_Dic3!$F$3:$F$99980,Produccion_UO!$K1597,Resultados_Dic3!$D$3:$D$99980,Produccion_UO!$K$1485,Resultados_Dic3!$E$3:$E$99980,Produccion_UO!$J1597,Resultados_Dic3!$A$3:$A$99980,Produccion_UO!$H1597)*$J$1485</f>
        <v>0</v>
      </c>
      <c r="AF1597" s="21">
        <f>+SUMIFS(Resultados_Dic3!AA$3:AA$99980,Resultados_Dic3!$F$3:$F$99980,Produccion_UO!$K1597,Resultados_Dic3!$D$3:$D$99980,Produccion_UO!$K$1485,Resultados_Dic3!$E$3:$E$99980,Produccion_UO!$J1597,Resultados_Dic3!$A$3:$A$99980,Produccion_UO!$H1597)*$J$1485</f>
        <v>0</v>
      </c>
      <c r="AG1597" s="21">
        <f>+SUMIFS(Resultados_Dic3!AB$3:AB$99980,Resultados_Dic3!$F$3:$F$99980,Produccion_UO!$K1597,Resultados_Dic3!$D$3:$D$99980,Produccion_UO!$K$1485,Resultados_Dic3!$E$3:$E$99980,Produccion_UO!$J1597,Resultados_Dic3!$A$3:$A$99980,Produccion_UO!$H1597)*$J$1485</f>
        <v>0</v>
      </c>
      <c r="AH1597" s="21">
        <f>+SUMIFS(Resultados_Dic3!AC$3:AC$99980,Resultados_Dic3!$F$3:$F$99980,Produccion_UO!$K1597,Resultados_Dic3!$D$3:$D$99980,Produccion_UO!$K$1485,Resultados_Dic3!$E$3:$E$99980,Produccion_UO!$J1597,Resultados_Dic3!$A$3:$A$99980,Produccion_UO!$H1597)*$J$1485</f>
        <v>0</v>
      </c>
      <c r="AI1597" s="21">
        <f>+SUMIFS(Resultados_Dic3!AD$3:AD$99980,Resultados_Dic3!$F$3:$F$99980,Produccion_UO!$K1597,Resultados_Dic3!$D$3:$D$99980,Produccion_UO!$K$1485,Resultados_Dic3!$E$3:$E$99980,Produccion_UO!$J1597,Resultados_Dic3!$A$3:$A$99980,Produccion_UO!$H1597)*$J$1485</f>
        <v>0</v>
      </c>
      <c r="AJ1597" s="21">
        <f>+SUMIFS(Resultados_Dic3!AE$3:AE$99980,Resultados_Dic3!$F$3:$F$99980,Produccion_UO!$K1597,Resultados_Dic3!$D$3:$D$99980,Produccion_UO!$K$1485,Resultados_Dic3!$E$3:$E$99980,Produccion_UO!$J1597,Resultados_Dic3!$A$3:$A$99980,Produccion_UO!$H1597)*$J$1485</f>
        <v>0</v>
      </c>
      <c r="AK1597" s="21">
        <f>+SUMIFS(Resultados_Dic3!AF$3:AF$99980,Resultados_Dic3!$F$3:$F$99980,Produccion_UO!$K1597,Resultados_Dic3!$D$3:$D$99980,Produccion_UO!$K$1485,Resultados_Dic3!$E$3:$E$99980,Produccion_UO!$J1597,Resultados_Dic3!$A$3:$A$99980,Produccion_UO!$H1597)*$J$1485</f>
        <v>0</v>
      </c>
      <c r="AL1597" s="21">
        <f>+SUMIFS(Resultados_Dic3!AG$3:AG$99980,Resultados_Dic3!$F$3:$F$99980,Produccion_UO!$K1597,Resultados_Dic3!$D$3:$D$99980,Produccion_UO!$K$1485,Resultados_Dic3!$E$3:$E$99980,Produccion_UO!$J1597,Resultados_Dic3!$A$3:$A$99980,Produccion_UO!$H1597)*$J$1485</f>
        <v>0</v>
      </c>
      <c r="AM1597" s="21">
        <f>+SUMIFS(Resultados_Dic3!AH$3:AH$99980,Resultados_Dic3!$F$3:$F$99980,Produccion_UO!$K1597,Resultados_Dic3!$D$3:$D$99980,Produccion_UO!$K$1485,Resultados_Dic3!$E$3:$E$99980,Produccion_UO!$J1597,Resultados_Dic3!$A$3:$A$99980,Produccion_UO!$H1597)*$J$1485</f>
        <v>0</v>
      </c>
      <c r="AN1597" s="21">
        <f>+SUMIFS(Resultados_Dic3!AI$3:AI$99980,Resultados_Dic3!$F$3:$F$99980,Produccion_UO!$K1597,Resultados_Dic3!$D$3:$D$99980,Produccion_UO!$K$1485,Resultados_Dic3!$E$3:$E$99980,Produccion_UO!$J1597,Resultados_Dic3!$A$3:$A$99980,Produccion_UO!$H1597)*$J$1485</f>
        <v>0</v>
      </c>
      <c r="AO1597" s="21">
        <f>+SUMIFS(Resultados_Dic3!AJ$3:AJ$99980,Resultados_Dic3!$F$3:$F$99980,Produccion_UO!$K1597,Resultados_Dic3!$D$3:$D$99980,Produccion_UO!$K$1485,Resultados_Dic3!$E$3:$E$99980,Produccion_UO!$J1597,Resultados_Dic3!$A$3:$A$99980,Produccion_UO!$H1597)*$J$1485</f>
        <v>0</v>
      </c>
      <c r="AP1597" s="21">
        <f>+SUMIFS(Resultados_Dic3!AK$3:AK$99980,Resultados_Dic3!$F$3:$F$99980,Produccion_UO!$K1597,Resultados_Dic3!$D$3:$D$99980,Produccion_UO!$K$1485,Resultados_Dic3!$E$3:$E$99980,Produccion_UO!$J1597,Resultados_Dic3!$A$3:$A$99980,Produccion_UO!$H1597)*$J$1485</f>
        <v>0</v>
      </c>
      <c r="AQ1597" s="21">
        <f>+SUMIFS(Resultados_Dic3!AL$3:AL$99980,Resultados_Dic3!$F$3:$F$99980,Produccion_UO!$K1597,Resultados_Dic3!$D$3:$D$99980,Produccion_UO!$K$1485,Resultados_Dic3!$E$3:$E$99980,Produccion_UO!$J1597,Resultados_Dic3!$A$3:$A$99980,Produccion_UO!$H1597)*$J$1485</f>
        <v>0</v>
      </c>
      <c r="AR1597" s="21">
        <f>+SUMIFS(Resultados_Dic3!AM$3:AM$99980,Resultados_Dic3!$F$3:$F$99980,Produccion_UO!$K1597,Resultados_Dic3!$D$3:$D$99980,Produccion_UO!$K$1485,Resultados_Dic3!$E$3:$E$99980,Produccion_UO!$J1597,Resultados_Dic3!$A$3:$A$99980,Produccion_UO!$H1597)*$J$1485</f>
        <v>0</v>
      </c>
    </row>
    <row r="1599" spans="8:45" x14ac:dyDescent="0.25">
      <c r="L1599" s="322" t="s">
        <v>837</v>
      </c>
      <c r="M1599" s="68">
        <f>+M1585</f>
        <v>91.605878192078194</v>
      </c>
      <c r="N1599" s="68">
        <f t="shared" ref="N1599:AR1599" si="1942">+N1585</f>
        <v>86.564225498225596</v>
      </c>
      <c r="O1599" s="68">
        <f t="shared" si="1942"/>
        <v>82.7592045972047</v>
      </c>
      <c r="P1599" s="68">
        <f t="shared" si="1942"/>
        <v>78.954183696183705</v>
      </c>
      <c r="Q1599" s="68">
        <f t="shared" si="1942"/>
        <v>75.149162795162795</v>
      </c>
      <c r="R1599" s="68">
        <f t="shared" si="1942"/>
        <v>71.344141894141899</v>
      </c>
      <c r="S1599" s="68">
        <f t="shared" si="1942"/>
        <v>67.539120993121003</v>
      </c>
      <c r="T1599" s="68">
        <f t="shared" si="1942"/>
        <v>7.6945557575799501</v>
      </c>
      <c r="U1599" s="68">
        <f t="shared" si="1942"/>
        <v>0</v>
      </c>
      <c r="V1599" s="68">
        <f t="shared" si="1942"/>
        <v>0</v>
      </c>
      <c r="W1599" s="68">
        <f t="shared" si="1942"/>
        <v>0</v>
      </c>
      <c r="X1599" s="68">
        <f t="shared" si="1942"/>
        <v>0</v>
      </c>
      <c r="Y1599" s="68">
        <f t="shared" si="1942"/>
        <v>0</v>
      </c>
      <c r="Z1599" s="68">
        <f t="shared" si="1942"/>
        <v>0</v>
      </c>
      <c r="AA1599" s="68">
        <f t="shared" si="1942"/>
        <v>0</v>
      </c>
      <c r="AB1599" s="68">
        <f t="shared" si="1942"/>
        <v>0</v>
      </c>
      <c r="AC1599" s="68">
        <f t="shared" si="1942"/>
        <v>0</v>
      </c>
      <c r="AD1599" s="68">
        <f t="shared" si="1942"/>
        <v>0</v>
      </c>
      <c r="AE1599" s="68">
        <f t="shared" si="1942"/>
        <v>0</v>
      </c>
      <c r="AF1599" s="68">
        <f t="shared" si="1942"/>
        <v>0</v>
      </c>
      <c r="AG1599" s="68">
        <f t="shared" si="1942"/>
        <v>0</v>
      </c>
      <c r="AH1599" s="68">
        <f t="shared" si="1942"/>
        <v>0</v>
      </c>
      <c r="AI1599" s="68">
        <f t="shared" si="1942"/>
        <v>0</v>
      </c>
      <c r="AJ1599" s="68">
        <f t="shared" si="1942"/>
        <v>0</v>
      </c>
      <c r="AK1599" s="68">
        <f t="shared" si="1942"/>
        <v>0</v>
      </c>
      <c r="AL1599" s="68">
        <f t="shared" si="1942"/>
        <v>0</v>
      </c>
      <c r="AM1599" s="68">
        <f t="shared" si="1942"/>
        <v>0</v>
      </c>
      <c r="AN1599" s="68">
        <f t="shared" si="1942"/>
        <v>0</v>
      </c>
      <c r="AO1599" s="68">
        <f t="shared" si="1942"/>
        <v>0</v>
      </c>
      <c r="AP1599" s="68">
        <f t="shared" si="1942"/>
        <v>0</v>
      </c>
      <c r="AQ1599" s="68">
        <f t="shared" si="1942"/>
        <v>0</v>
      </c>
      <c r="AR1599" s="68">
        <f t="shared" si="1942"/>
        <v>0</v>
      </c>
      <c r="AS1599" s="52"/>
    </row>
    <row r="1600" spans="8:45" x14ac:dyDescent="0.25">
      <c r="L1600" s="322" t="s">
        <v>838</v>
      </c>
      <c r="M1600" s="68">
        <f>+M1586</f>
        <v>2.81764544993815</v>
      </c>
      <c r="N1600" s="68">
        <f t="shared" ref="N1600:AR1600" si="1943">+N1586</f>
        <v>2.6625725435552599</v>
      </c>
      <c r="O1600" s="68">
        <f t="shared" si="1943"/>
        <v>2.54553638779459</v>
      </c>
      <c r="P1600" s="68">
        <f t="shared" si="1943"/>
        <v>2.4285002320339202</v>
      </c>
      <c r="Q1600" s="68">
        <f t="shared" si="1943"/>
        <v>2.3114640762732499</v>
      </c>
      <c r="R1600" s="68">
        <f t="shared" si="1943"/>
        <v>2.1944279205125699</v>
      </c>
      <c r="S1600" s="68">
        <f t="shared" si="1943"/>
        <v>2.0773917647519</v>
      </c>
      <c r="T1600" s="68">
        <f t="shared" si="1943"/>
        <v>0.23667182114865001</v>
      </c>
      <c r="U1600" s="68">
        <f t="shared" si="1943"/>
        <v>0</v>
      </c>
      <c r="V1600" s="68">
        <f t="shared" si="1943"/>
        <v>0</v>
      </c>
      <c r="W1600" s="68">
        <f t="shared" si="1943"/>
        <v>0</v>
      </c>
      <c r="X1600" s="68">
        <f t="shared" si="1943"/>
        <v>0</v>
      </c>
      <c r="Y1600" s="68">
        <f t="shared" si="1943"/>
        <v>0</v>
      </c>
      <c r="Z1600" s="68">
        <f t="shared" si="1943"/>
        <v>0</v>
      </c>
      <c r="AA1600" s="68">
        <f t="shared" si="1943"/>
        <v>0</v>
      </c>
      <c r="AB1600" s="68">
        <f t="shared" si="1943"/>
        <v>0</v>
      </c>
      <c r="AC1600" s="68">
        <f t="shared" si="1943"/>
        <v>0</v>
      </c>
      <c r="AD1600" s="68">
        <f t="shared" si="1943"/>
        <v>0</v>
      </c>
      <c r="AE1600" s="68">
        <f t="shared" si="1943"/>
        <v>0</v>
      </c>
      <c r="AF1600" s="68">
        <f t="shared" si="1943"/>
        <v>0</v>
      </c>
      <c r="AG1600" s="68">
        <f t="shared" si="1943"/>
        <v>0</v>
      </c>
      <c r="AH1600" s="68">
        <f t="shared" si="1943"/>
        <v>0</v>
      </c>
      <c r="AI1600" s="68">
        <f t="shared" si="1943"/>
        <v>0</v>
      </c>
      <c r="AJ1600" s="68">
        <f t="shared" si="1943"/>
        <v>0</v>
      </c>
      <c r="AK1600" s="68">
        <f t="shared" si="1943"/>
        <v>0</v>
      </c>
      <c r="AL1600" s="68">
        <f t="shared" si="1943"/>
        <v>0</v>
      </c>
      <c r="AM1600" s="68">
        <f t="shared" si="1943"/>
        <v>0</v>
      </c>
      <c r="AN1600" s="68">
        <f t="shared" si="1943"/>
        <v>0</v>
      </c>
      <c r="AO1600" s="68">
        <f t="shared" si="1943"/>
        <v>0</v>
      </c>
      <c r="AP1600" s="68">
        <f t="shared" si="1943"/>
        <v>0</v>
      </c>
      <c r="AQ1600" s="68">
        <f t="shared" si="1943"/>
        <v>0</v>
      </c>
      <c r="AR1600" s="68">
        <f t="shared" si="1943"/>
        <v>0</v>
      </c>
      <c r="AS1600" s="52"/>
    </row>
    <row r="1601" spans="6:45" x14ac:dyDescent="0.25">
      <c r="L1601" s="322" t="s">
        <v>839</v>
      </c>
      <c r="M1601" s="68">
        <f t="shared" ref="M1601:AR1601" si="1944">+M1587+M1591</f>
        <v>20.30007401050873</v>
      </c>
      <c r="N1601" s="68">
        <f t="shared" si="1944"/>
        <v>19.1828321386946</v>
      </c>
      <c r="O1601" s="68">
        <f t="shared" si="1944"/>
        <v>18.339630726004749</v>
      </c>
      <c r="P1601" s="68">
        <f t="shared" si="1944"/>
        <v>17.496429313314898</v>
      </c>
      <c r="Q1601" s="68">
        <f t="shared" si="1944"/>
        <v>16.653227900625048</v>
      </c>
      <c r="R1601" s="68">
        <f t="shared" si="1944"/>
        <v>13.3523651465554</v>
      </c>
      <c r="S1601" s="68">
        <f t="shared" si="1944"/>
        <v>12.6402390054058</v>
      </c>
      <c r="T1601" s="68">
        <f t="shared" si="1944"/>
        <v>1.4400694351076599</v>
      </c>
      <c r="U1601" s="68">
        <f t="shared" si="1944"/>
        <v>0</v>
      </c>
      <c r="V1601" s="68">
        <f t="shared" si="1944"/>
        <v>0</v>
      </c>
      <c r="W1601" s="68">
        <f t="shared" si="1944"/>
        <v>0</v>
      </c>
      <c r="X1601" s="68">
        <f t="shared" si="1944"/>
        <v>0</v>
      </c>
      <c r="Y1601" s="68">
        <f t="shared" si="1944"/>
        <v>0</v>
      </c>
      <c r="Z1601" s="68">
        <f t="shared" si="1944"/>
        <v>0</v>
      </c>
      <c r="AA1601" s="68">
        <f t="shared" si="1944"/>
        <v>0</v>
      </c>
      <c r="AB1601" s="68">
        <f t="shared" si="1944"/>
        <v>0</v>
      </c>
      <c r="AC1601" s="68">
        <f t="shared" si="1944"/>
        <v>0</v>
      </c>
      <c r="AD1601" s="68">
        <f t="shared" si="1944"/>
        <v>0</v>
      </c>
      <c r="AE1601" s="68">
        <f t="shared" si="1944"/>
        <v>0</v>
      </c>
      <c r="AF1601" s="68">
        <f t="shared" si="1944"/>
        <v>0</v>
      </c>
      <c r="AG1601" s="68">
        <f t="shared" si="1944"/>
        <v>0</v>
      </c>
      <c r="AH1601" s="68">
        <f t="shared" si="1944"/>
        <v>0</v>
      </c>
      <c r="AI1601" s="68">
        <f t="shared" si="1944"/>
        <v>0</v>
      </c>
      <c r="AJ1601" s="68">
        <f t="shared" si="1944"/>
        <v>0</v>
      </c>
      <c r="AK1601" s="68">
        <f t="shared" si="1944"/>
        <v>0</v>
      </c>
      <c r="AL1601" s="68">
        <f t="shared" si="1944"/>
        <v>0</v>
      </c>
      <c r="AM1601" s="68">
        <f t="shared" si="1944"/>
        <v>0</v>
      </c>
      <c r="AN1601" s="68">
        <f t="shared" si="1944"/>
        <v>0</v>
      </c>
      <c r="AO1601" s="68">
        <f t="shared" si="1944"/>
        <v>0</v>
      </c>
      <c r="AP1601" s="68">
        <f t="shared" si="1944"/>
        <v>0</v>
      </c>
      <c r="AQ1601" s="68">
        <f t="shared" si="1944"/>
        <v>0</v>
      </c>
      <c r="AR1601" s="68">
        <f t="shared" si="1944"/>
        <v>0</v>
      </c>
      <c r="AS1601" s="52"/>
    </row>
    <row r="1602" spans="6:45" x14ac:dyDescent="0.25">
      <c r="L1602" s="230" t="s">
        <v>840</v>
      </c>
      <c r="M1602" s="21">
        <f>+SUM(M1599:M1601)</f>
        <v>114.72359765252509</v>
      </c>
      <c r="N1602" s="21">
        <f t="shared" ref="N1602" si="1945">+SUM(N1599:N1601)</f>
        <v>108.40963018047546</v>
      </c>
      <c r="O1602" s="21">
        <f t="shared" ref="O1602" si="1946">+SUM(O1599:O1601)</f>
        <v>103.64437171100403</v>
      </c>
      <c r="P1602" s="21">
        <f t="shared" ref="P1602" si="1947">+SUM(P1599:P1601)</f>
        <v>98.879113241532536</v>
      </c>
      <c r="Q1602" s="21">
        <f t="shared" ref="Q1602" si="1948">+SUM(Q1599:Q1601)</f>
        <v>94.113854772061103</v>
      </c>
      <c r="R1602" s="21">
        <f t="shared" ref="R1602" si="1949">+SUM(R1599:R1601)</f>
        <v>86.890934961209865</v>
      </c>
      <c r="S1602" s="21">
        <f t="shared" ref="S1602" si="1950">+SUM(S1599:S1601)</f>
        <v>82.2567517632787</v>
      </c>
      <c r="T1602" s="21">
        <f t="shared" ref="T1602" si="1951">+SUM(T1599:T1601)</f>
        <v>9.3712970138362603</v>
      </c>
      <c r="U1602" s="21">
        <f t="shared" ref="U1602" si="1952">+SUM(U1599:U1601)</f>
        <v>0</v>
      </c>
      <c r="V1602" s="21">
        <f t="shared" ref="V1602" si="1953">+SUM(V1599:V1601)</f>
        <v>0</v>
      </c>
      <c r="W1602" s="21">
        <f t="shared" ref="W1602" si="1954">+SUM(W1599:W1601)</f>
        <v>0</v>
      </c>
      <c r="X1602" s="21">
        <f t="shared" ref="X1602" si="1955">+SUM(X1599:X1601)</f>
        <v>0</v>
      </c>
      <c r="Y1602" s="21">
        <f t="shared" ref="Y1602" si="1956">+SUM(Y1599:Y1601)</f>
        <v>0</v>
      </c>
      <c r="Z1602" s="21">
        <f t="shared" ref="Z1602" si="1957">+SUM(Z1599:Z1601)</f>
        <v>0</v>
      </c>
      <c r="AA1602" s="21">
        <f t="shared" ref="AA1602" si="1958">+SUM(AA1599:AA1601)</f>
        <v>0</v>
      </c>
      <c r="AB1602" s="21">
        <f t="shared" ref="AB1602" si="1959">+SUM(AB1599:AB1601)</f>
        <v>0</v>
      </c>
      <c r="AC1602" s="21">
        <f t="shared" ref="AC1602" si="1960">+SUM(AC1599:AC1601)</f>
        <v>0</v>
      </c>
      <c r="AD1602" s="21">
        <f t="shared" ref="AD1602" si="1961">+SUM(AD1599:AD1601)</f>
        <v>0</v>
      </c>
      <c r="AE1602" s="21">
        <f t="shared" ref="AE1602" si="1962">+SUM(AE1599:AE1601)</f>
        <v>0</v>
      </c>
      <c r="AF1602" s="21">
        <f t="shared" ref="AF1602" si="1963">+SUM(AF1599:AF1601)</f>
        <v>0</v>
      </c>
      <c r="AG1602" s="21">
        <f t="shared" ref="AG1602" si="1964">+SUM(AG1599:AG1601)</f>
        <v>0</v>
      </c>
      <c r="AH1602" s="21">
        <f t="shared" ref="AH1602" si="1965">+SUM(AH1599:AH1601)</f>
        <v>0</v>
      </c>
      <c r="AI1602" s="21">
        <f t="shared" ref="AI1602" si="1966">+SUM(AI1599:AI1601)</f>
        <v>0</v>
      </c>
      <c r="AJ1602" s="21">
        <f t="shared" ref="AJ1602" si="1967">+SUM(AJ1599:AJ1601)</f>
        <v>0</v>
      </c>
      <c r="AK1602" s="21">
        <f t="shared" ref="AK1602" si="1968">+SUM(AK1599:AK1601)</f>
        <v>0</v>
      </c>
      <c r="AL1602" s="21">
        <f t="shared" ref="AL1602" si="1969">+SUM(AL1599:AL1601)</f>
        <v>0</v>
      </c>
      <c r="AM1602" s="21">
        <f t="shared" ref="AM1602" si="1970">+SUM(AM1599:AM1601)</f>
        <v>0</v>
      </c>
      <c r="AN1602" s="21">
        <f t="shared" ref="AN1602" si="1971">+SUM(AN1599:AN1601)</f>
        <v>0</v>
      </c>
      <c r="AO1602" s="21">
        <f t="shared" ref="AO1602" si="1972">+SUM(AO1599:AO1601)</f>
        <v>0</v>
      </c>
      <c r="AP1602" s="21">
        <f t="shared" ref="AP1602" si="1973">+SUM(AP1599:AP1601)</f>
        <v>0</v>
      </c>
      <c r="AQ1602" s="21">
        <f t="shared" ref="AQ1602" si="1974">+SUM(AQ1599:AQ1601)</f>
        <v>0</v>
      </c>
      <c r="AR1602" s="21">
        <f t="shared" ref="AR1602" si="1975">+SUM(AR1599:AR1601)</f>
        <v>0</v>
      </c>
    </row>
    <row r="1603" spans="6:45" x14ac:dyDescent="0.25">
      <c r="L1603" s="230" t="s">
        <v>841</v>
      </c>
      <c r="M1603" s="21">
        <f t="shared" ref="M1603:AR1603" si="1976">+M1595+M1596+M1597</f>
        <v>0</v>
      </c>
      <c r="N1603" s="21">
        <f t="shared" si="1976"/>
        <v>0</v>
      </c>
      <c r="O1603" s="21">
        <f t="shared" si="1976"/>
        <v>0</v>
      </c>
      <c r="P1603" s="21">
        <f t="shared" si="1976"/>
        <v>0</v>
      </c>
      <c r="Q1603" s="21">
        <f t="shared" si="1976"/>
        <v>0</v>
      </c>
      <c r="R1603" s="21">
        <f t="shared" si="1976"/>
        <v>0.41032216848578801</v>
      </c>
      <c r="S1603" s="21">
        <f t="shared" si="1976"/>
        <v>0.38843831949988</v>
      </c>
      <c r="T1603" s="21">
        <f t="shared" si="1976"/>
        <v>4.4253763801233102E-2</v>
      </c>
      <c r="U1603" s="21">
        <f t="shared" si="1976"/>
        <v>0</v>
      </c>
      <c r="V1603" s="21">
        <f t="shared" si="1976"/>
        <v>0</v>
      </c>
      <c r="W1603" s="21">
        <f t="shared" si="1976"/>
        <v>0</v>
      </c>
      <c r="X1603" s="21">
        <f t="shared" si="1976"/>
        <v>0</v>
      </c>
      <c r="Y1603" s="21">
        <f t="shared" si="1976"/>
        <v>0</v>
      </c>
      <c r="Z1603" s="21">
        <f t="shared" si="1976"/>
        <v>0</v>
      </c>
      <c r="AA1603" s="21">
        <f t="shared" si="1976"/>
        <v>0</v>
      </c>
      <c r="AB1603" s="21">
        <f t="shared" si="1976"/>
        <v>0</v>
      </c>
      <c r="AC1603" s="21">
        <f t="shared" si="1976"/>
        <v>0</v>
      </c>
      <c r="AD1603" s="21">
        <f t="shared" si="1976"/>
        <v>0</v>
      </c>
      <c r="AE1603" s="21">
        <f t="shared" si="1976"/>
        <v>0</v>
      </c>
      <c r="AF1603" s="21">
        <f t="shared" si="1976"/>
        <v>0</v>
      </c>
      <c r="AG1603" s="21">
        <f t="shared" si="1976"/>
        <v>0</v>
      </c>
      <c r="AH1603" s="21">
        <f t="shared" si="1976"/>
        <v>0</v>
      </c>
      <c r="AI1603" s="21">
        <f t="shared" si="1976"/>
        <v>0</v>
      </c>
      <c r="AJ1603" s="21">
        <f t="shared" si="1976"/>
        <v>0</v>
      </c>
      <c r="AK1603" s="21">
        <f t="shared" si="1976"/>
        <v>0</v>
      </c>
      <c r="AL1603" s="21">
        <f t="shared" si="1976"/>
        <v>0</v>
      </c>
      <c r="AM1603" s="21">
        <f t="shared" si="1976"/>
        <v>0</v>
      </c>
      <c r="AN1603" s="21">
        <f t="shared" si="1976"/>
        <v>0</v>
      </c>
      <c r="AO1603" s="21">
        <f t="shared" si="1976"/>
        <v>0</v>
      </c>
      <c r="AP1603" s="21">
        <f t="shared" si="1976"/>
        <v>0</v>
      </c>
      <c r="AQ1603" s="21">
        <f t="shared" si="1976"/>
        <v>0</v>
      </c>
      <c r="AR1603" s="21">
        <f t="shared" si="1976"/>
        <v>0</v>
      </c>
    </row>
    <row r="1604" spans="6:45" x14ac:dyDescent="0.25">
      <c r="L1604" s="323" t="s">
        <v>782</v>
      </c>
      <c r="M1604" s="268">
        <f>+M1602+M1603</f>
        <v>114.72359765252509</v>
      </c>
      <c r="N1604" s="268">
        <f t="shared" ref="N1604" si="1977">+N1602+N1603</f>
        <v>108.40963018047546</v>
      </c>
      <c r="O1604" s="268">
        <f t="shared" ref="O1604" si="1978">+O1602+O1603</f>
        <v>103.64437171100403</v>
      </c>
      <c r="P1604" s="268">
        <f t="shared" ref="P1604" si="1979">+P1602+P1603</f>
        <v>98.879113241532536</v>
      </c>
      <c r="Q1604" s="268">
        <f t="shared" ref="Q1604" si="1980">+Q1602+Q1603</f>
        <v>94.113854772061103</v>
      </c>
      <c r="R1604" s="268">
        <f t="shared" ref="R1604" si="1981">+R1602+R1603</f>
        <v>87.301257129695657</v>
      </c>
      <c r="S1604" s="268">
        <f t="shared" ref="S1604" si="1982">+S1602+S1603</f>
        <v>82.645190082778583</v>
      </c>
      <c r="T1604" s="268">
        <f t="shared" ref="T1604" si="1983">+T1602+T1603</f>
        <v>9.4155507776374936</v>
      </c>
      <c r="U1604" s="268">
        <f t="shared" ref="U1604" si="1984">+U1602+U1603</f>
        <v>0</v>
      </c>
      <c r="V1604" s="268">
        <f t="shared" ref="V1604" si="1985">+V1602+V1603</f>
        <v>0</v>
      </c>
      <c r="W1604" s="268">
        <f t="shared" ref="W1604" si="1986">+W1602+W1603</f>
        <v>0</v>
      </c>
      <c r="X1604" s="268">
        <f t="shared" ref="X1604" si="1987">+X1602+X1603</f>
        <v>0</v>
      </c>
      <c r="Y1604" s="268">
        <f t="shared" ref="Y1604" si="1988">+Y1602+Y1603</f>
        <v>0</v>
      </c>
      <c r="Z1604" s="268">
        <f t="shared" ref="Z1604" si="1989">+Z1602+Z1603</f>
        <v>0</v>
      </c>
      <c r="AA1604" s="268">
        <f t="shared" ref="AA1604" si="1990">+AA1602+AA1603</f>
        <v>0</v>
      </c>
      <c r="AB1604" s="268">
        <f t="shared" ref="AB1604" si="1991">+AB1602+AB1603</f>
        <v>0</v>
      </c>
      <c r="AC1604" s="268">
        <f t="shared" ref="AC1604" si="1992">+AC1602+AC1603</f>
        <v>0</v>
      </c>
      <c r="AD1604" s="268">
        <f t="shared" ref="AD1604" si="1993">+AD1602+AD1603</f>
        <v>0</v>
      </c>
      <c r="AE1604" s="268">
        <f t="shared" ref="AE1604" si="1994">+AE1602+AE1603</f>
        <v>0</v>
      </c>
      <c r="AF1604" s="268">
        <f t="shared" ref="AF1604" si="1995">+AF1602+AF1603</f>
        <v>0</v>
      </c>
      <c r="AG1604" s="268">
        <f t="shared" ref="AG1604" si="1996">+AG1602+AG1603</f>
        <v>0</v>
      </c>
      <c r="AH1604" s="268">
        <f t="shared" ref="AH1604" si="1997">+AH1602+AH1603</f>
        <v>0</v>
      </c>
      <c r="AI1604" s="268">
        <f t="shared" ref="AI1604" si="1998">+AI1602+AI1603</f>
        <v>0</v>
      </c>
      <c r="AJ1604" s="268">
        <f t="shared" ref="AJ1604" si="1999">+AJ1602+AJ1603</f>
        <v>0</v>
      </c>
      <c r="AK1604" s="268">
        <f t="shared" ref="AK1604" si="2000">+AK1602+AK1603</f>
        <v>0</v>
      </c>
      <c r="AL1604" s="268">
        <f t="shared" ref="AL1604" si="2001">+AL1602+AL1603</f>
        <v>0</v>
      </c>
      <c r="AM1604" s="268">
        <f t="shared" ref="AM1604" si="2002">+AM1602+AM1603</f>
        <v>0</v>
      </c>
      <c r="AN1604" s="268">
        <f t="shared" ref="AN1604" si="2003">+AN1602+AN1603</f>
        <v>0</v>
      </c>
      <c r="AO1604" s="268">
        <f t="shared" ref="AO1604" si="2004">+AO1602+AO1603</f>
        <v>0</v>
      </c>
      <c r="AP1604" s="268">
        <f t="shared" ref="AP1604" si="2005">+AP1602+AP1603</f>
        <v>0</v>
      </c>
      <c r="AQ1604" s="268">
        <f t="shared" ref="AQ1604" si="2006">+AQ1602+AQ1603</f>
        <v>0</v>
      </c>
      <c r="AR1604" s="268">
        <f t="shared" ref="AR1604" si="2007">+AR1602+AR1603</f>
        <v>0</v>
      </c>
    </row>
    <row r="1607" spans="6:45" x14ac:dyDescent="0.25">
      <c r="J1607">
        <v>1</v>
      </c>
      <c r="K1607" s="108" t="s">
        <v>389</v>
      </c>
      <c r="L1607" s="108" t="s">
        <v>377</v>
      </c>
    </row>
    <row r="1608" spans="6:45" x14ac:dyDescent="0.25">
      <c r="I1608" s="266"/>
      <c r="M1608" s="321">
        <v>2019</v>
      </c>
      <c r="N1608" s="321">
        <v>2020</v>
      </c>
      <c r="O1608" s="321">
        <v>2021</v>
      </c>
      <c r="P1608" s="321">
        <v>2022</v>
      </c>
      <c r="Q1608" s="321">
        <v>2023</v>
      </c>
      <c r="R1608" s="321">
        <v>2024</v>
      </c>
      <c r="S1608" s="321">
        <v>2025</v>
      </c>
      <c r="T1608" s="321">
        <v>2026</v>
      </c>
      <c r="U1608" s="321">
        <v>2027</v>
      </c>
      <c r="V1608" s="321">
        <v>2028</v>
      </c>
      <c r="W1608" s="321">
        <v>2029</v>
      </c>
      <c r="X1608" s="321">
        <v>2030</v>
      </c>
      <c r="Y1608" s="321">
        <v>2031</v>
      </c>
      <c r="Z1608" s="321">
        <v>2032</v>
      </c>
      <c r="AA1608" s="321">
        <v>2033</v>
      </c>
      <c r="AB1608" s="321">
        <v>2034</v>
      </c>
      <c r="AC1608" s="321">
        <v>2035</v>
      </c>
      <c r="AD1608" s="321">
        <v>2036</v>
      </c>
      <c r="AE1608" s="321">
        <v>2037</v>
      </c>
      <c r="AF1608" s="321">
        <v>2038</v>
      </c>
      <c r="AG1608" s="321">
        <v>2039</v>
      </c>
      <c r="AH1608" s="321">
        <v>2040</v>
      </c>
      <c r="AI1608" s="321">
        <v>2041</v>
      </c>
      <c r="AJ1608" s="321">
        <v>2042</v>
      </c>
      <c r="AK1608" s="321">
        <v>2043</v>
      </c>
      <c r="AL1608" s="321">
        <v>2044</v>
      </c>
      <c r="AM1608" s="321">
        <v>2045</v>
      </c>
      <c r="AN1608" s="321">
        <v>2046</v>
      </c>
      <c r="AO1608" s="321">
        <v>2047</v>
      </c>
      <c r="AP1608" s="321">
        <v>2048</v>
      </c>
      <c r="AQ1608" s="321">
        <v>2049</v>
      </c>
      <c r="AR1608" s="321">
        <v>2050</v>
      </c>
    </row>
    <row r="1609" spans="6:45" s="15" customFormat="1" x14ac:dyDescent="0.25">
      <c r="F1609" s="96"/>
      <c r="H1609" s="12"/>
      <c r="I1609" s="17" t="str">
        <f t="shared" ref="I1609" si="2008">+IF(OR(K1609="OIL",K1609="OIL-eq"),$I$5,IF(K1609="GAS",$I$4,IF(K1609="GSL",$I$8,IF(K1609="DSL",$I$9,IF(K1609="KER",$I$10,IF(K1609="LPG",$I$11,IF(K1609="HFO",$I$12,IF(K1609="AVG",$I$13,IF(K1609="RFG",$I$14,IF(K1609="ELC",$I$15,$I$16))))))))))</f>
        <v>Kt CO2e/año</v>
      </c>
      <c r="J1609" s="115">
        <f t="shared" ref="J1609" si="2009">+IF(OR(K1609="OIL",K1609="OIL-eq"),$H$5,IF(K1609="GAS",$H$4,IF(K1609="GSL",$H$8,IF(K1609="DSL",$H$9,IF(K1609="KER",$H$10,IF(K1609="LPG",$H$11,IF(K1609="HFO",$H$12,IF(K1609="AVG",$H$13,IF(K1609="RFG",$H$14,IF(K1609="ELC",$H$15,$H$16))))))))))</f>
        <v>1</v>
      </c>
      <c r="K1609" s="318" t="s">
        <v>836</v>
      </c>
      <c r="L1609" s="314" t="s">
        <v>328</v>
      </c>
      <c r="M1609" s="135"/>
      <c r="N1609" s="135"/>
      <c r="O1609" s="135"/>
      <c r="P1609" s="135"/>
      <c r="Q1609" s="135"/>
      <c r="R1609" s="135"/>
      <c r="S1609" s="135"/>
      <c r="T1609" s="135"/>
      <c r="U1609" s="135"/>
      <c r="V1609" s="135"/>
      <c r="W1609" s="135"/>
      <c r="X1609" s="135"/>
      <c r="Y1609" s="135"/>
      <c r="Z1609" s="135"/>
      <c r="AA1609" s="135"/>
      <c r="AB1609" s="135"/>
      <c r="AC1609" s="135"/>
      <c r="AD1609" s="135"/>
      <c r="AE1609" s="135"/>
      <c r="AF1609" s="135"/>
      <c r="AG1609" s="135"/>
      <c r="AH1609" s="135"/>
      <c r="AI1609" s="135"/>
      <c r="AJ1609" s="135"/>
      <c r="AK1609" s="135"/>
      <c r="AL1609" s="135"/>
      <c r="AM1609" s="135"/>
      <c r="AN1609" s="135"/>
      <c r="AO1609" s="135"/>
      <c r="AP1609" s="135"/>
      <c r="AQ1609" s="135"/>
      <c r="AR1609" s="135"/>
    </row>
    <row r="1610" spans="6:45" x14ac:dyDescent="0.25">
      <c r="H1610" s="17" t="str">
        <f t="shared" ref="H1610:H1622" si="2010">+$B$1</f>
        <v>DIC5</v>
      </c>
      <c r="I1610" s="24"/>
      <c r="J1610" s="24" t="s">
        <v>153</v>
      </c>
      <c r="K1610" s="315" t="s">
        <v>174</v>
      </c>
      <c r="L1610" s="230" t="s">
        <v>829</v>
      </c>
      <c r="M1610" s="21">
        <f>+SUMIFS(Resultados_Dic3!H$3:H$99980,Resultados_Dic3!$F$3:$F$99980,Produccion_UO!$K1610,Resultados_Dic3!$D$3:$D$99980,Produccion_UO!$K$1131,Resultados_Dic3!$E$3:$E$99980,Produccion_UO!$J1610,Resultados_Dic3!$A$3:$A$99980,Produccion_UO!$H1610)*$J$1485</f>
        <v>42.958828655929999</v>
      </c>
      <c r="N1610" s="21">
        <f>+SUMIFS(Resultados_Dic3!I$3:I$99980,Resultados_Dic3!$F$3:$F$99980,Produccion_UO!$K1610,Resultados_Dic3!$D$3:$D$99980,Produccion_UO!$K$1131,Resultados_Dic3!$E$3:$E$99980,Produccion_UO!$J1610,Resultados_Dic3!$A$3:$A$99980,Produccion_UO!$H1610)*$J$1485</f>
        <v>39.958829832401896</v>
      </c>
      <c r="O1610" s="21">
        <f>+SUMIFS(Resultados_Dic3!J$3:J$99980,Resultados_Dic3!$F$3:$F$99980,Produccion_UO!$K1610,Resultados_Dic3!$D$3:$D$99980,Produccion_UO!$K$1131,Resultados_Dic3!$E$3:$E$99980,Produccion_UO!$J1610,Resultados_Dic3!$A$3:$A$99980,Produccion_UO!$H1610)*$J$1485</f>
        <v>36.795700611627403</v>
      </c>
      <c r="P1610" s="21">
        <f>+SUMIFS(Resultados_Dic3!K$3:K$99980,Resultados_Dic3!$F$3:$F$99980,Produccion_UO!$K1610,Resultados_Dic3!$D$3:$D$99980,Produccion_UO!$K$1131,Resultados_Dic3!$E$3:$E$99980,Produccion_UO!$J1610,Resultados_Dic3!$A$3:$A$99980,Produccion_UO!$H1610)*$J$1485</f>
        <v>33.632571390852902</v>
      </c>
      <c r="Q1610" s="21">
        <f>+SUMIFS(Resultados_Dic3!L$3:L$99980,Resultados_Dic3!$F$3:$F$99980,Produccion_UO!$K1610,Resultados_Dic3!$D$3:$D$99980,Produccion_UO!$K$1131,Resultados_Dic3!$E$3:$E$99980,Produccion_UO!$J1610,Resultados_Dic3!$A$3:$A$99980,Produccion_UO!$H1610)*$J$1485</f>
        <v>30.469442170078398</v>
      </c>
      <c r="R1610" s="21">
        <f>+SUMIFS(Resultados_Dic3!M$3:M$99980,Resultados_Dic3!$F$3:$F$99980,Produccion_UO!$K1610,Resultados_Dic3!$D$3:$D$99980,Produccion_UO!$K$1131,Resultados_Dic3!$E$3:$E$99980,Produccion_UO!$J1610,Resultados_Dic3!$A$3:$A$99980,Produccion_UO!$H1610)*$J$1485</f>
        <v>27.079044096728701</v>
      </c>
      <c r="S1610" s="21">
        <f>+SUMIFS(Resultados_Dic3!N$3:N$99980,Resultados_Dic3!$F$3:$F$99980,Produccion_UO!$K1610,Resultados_Dic3!$D$3:$D$99980,Produccion_UO!$K$1131,Resultados_Dic3!$E$3:$E$99980,Produccion_UO!$J1610,Resultados_Dic3!$A$3:$A$99980,Produccion_UO!$H1610)*$J$1485</f>
        <v>23.6886460233791</v>
      </c>
      <c r="T1610" s="21">
        <f>+SUMIFS(Resultados_Dic3!O$3:O$99980,Resultados_Dic3!$F$3:$F$99980,Produccion_UO!$K1610,Resultados_Dic3!$D$3:$D$99980,Produccion_UO!$K$1131,Resultados_Dic3!$E$3:$E$99980,Produccion_UO!$J1610,Resultados_Dic3!$A$3:$A$99980,Produccion_UO!$H1610)*$J$1485</f>
        <v>21.346916946643599</v>
      </c>
      <c r="U1610" s="21">
        <f>+SUMIFS(Resultados_Dic3!P$3:P$99980,Resultados_Dic3!$F$3:$F$99980,Produccion_UO!$K1610,Resultados_Dic3!$D$3:$D$99980,Produccion_UO!$K$1131,Resultados_Dic3!$E$3:$E$99980,Produccion_UO!$J1610,Resultados_Dic3!$A$3:$A$99980,Produccion_UO!$H1610)*$J$1485</f>
        <v>17.679080774036802</v>
      </c>
      <c r="V1610" s="21">
        <f>+SUMIFS(Resultados_Dic3!Q$3:Q$99980,Resultados_Dic3!$F$3:$F$99980,Produccion_UO!$K1610,Resultados_Dic3!$D$3:$D$99980,Produccion_UO!$K$1131,Resultados_Dic3!$E$3:$E$99980,Produccion_UO!$J1610,Resultados_Dic3!$A$3:$A$99980,Produccion_UO!$H1610)*$J$1485</f>
        <v>0</v>
      </c>
      <c r="W1610" s="21">
        <f>+SUMIFS(Resultados_Dic3!R$3:R$99980,Resultados_Dic3!$F$3:$F$99980,Produccion_UO!$K1610,Resultados_Dic3!$D$3:$D$99980,Produccion_UO!$K$1131,Resultados_Dic3!$E$3:$E$99980,Produccion_UO!$J1610,Resultados_Dic3!$A$3:$A$99980,Produccion_UO!$H1610)*$J$1485</f>
        <v>0</v>
      </c>
      <c r="X1610" s="21">
        <f>+SUMIFS(Resultados_Dic3!S$3:S$99980,Resultados_Dic3!$F$3:$F$99980,Produccion_UO!$K1610,Resultados_Dic3!$D$3:$D$99980,Produccion_UO!$K$1131,Resultados_Dic3!$E$3:$E$99980,Produccion_UO!$J1610,Resultados_Dic3!$A$3:$A$99980,Produccion_UO!$H1610)*$J$1485</f>
        <v>0</v>
      </c>
      <c r="Y1610" s="21">
        <f>+SUMIFS(Resultados_Dic3!T$3:T$99980,Resultados_Dic3!$F$3:$F$99980,Produccion_UO!$K1610,Resultados_Dic3!$D$3:$D$99980,Produccion_UO!$K$1131,Resultados_Dic3!$E$3:$E$99980,Produccion_UO!$J1610,Resultados_Dic3!$A$3:$A$99980,Produccion_UO!$H1610)*$J$1485</f>
        <v>0</v>
      </c>
      <c r="Z1610" s="21">
        <f>+SUMIFS(Resultados_Dic3!U$3:U$99980,Resultados_Dic3!$F$3:$F$99980,Produccion_UO!$K1610,Resultados_Dic3!$D$3:$D$99980,Produccion_UO!$K$1131,Resultados_Dic3!$E$3:$E$99980,Produccion_UO!$J1610,Resultados_Dic3!$A$3:$A$99980,Produccion_UO!$H1610)*$J$1485</f>
        <v>0</v>
      </c>
      <c r="AA1610" s="21">
        <f>+SUMIFS(Resultados_Dic3!V$3:V$99980,Resultados_Dic3!$F$3:$F$99980,Produccion_UO!$K1610,Resultados_Dic3!$D$3:$D$99980,Produccion_UO!$K$1131,Resultados_Dic3!$E$3:$E$99980,Produccion_UO!$J1610,Resultados_Dic3!$A$3:$A$99980,Produccion_UO!$H1610)*$J$1485</f>
        <v>0</v>
      </c>
      <c r="AB1610" s="21">
        <f>+SUMIFS(Resultados_Dic3!W$3:W$99980,Resultados_Dic3!$F$3:$F$99980,Produccion_UO!$K1610,Resultados_Dic3!$D$3:$D$99980,Produccion_UO!$K$1131,Resultados_Dic3!$E$3:$E$99980,Produccion_UO!$J1610,Resultados_Dic3!$A$3:$A$99980,Produccion_UO!$H1610)*$J$1485</f>
        <v>0</v>
      </c>
      <c r="AC1610" s="21">
        <f>+SUMIFS(Resultados_Dic3!X$3:X$99980,Resultados_Dic3!$F$3:$F$99980,Produccion_UO!$K1610,Resultados_Dic3!$D$3:$D$99980,Produccion_UO!$K$1131,Resultados_Dic3!$E$3:$E$99980,Produccion_UO!$J1610,Resultados_Dic3!$A$3:$A$99980,Produccion_UO!$H1610)*$J$1485</f>
        <v>0</v>
      </c>
      <c r="AD1610" s="21">
        <f>+SUMIFS(Resultados_Dic3!Y$3:Y$99980,Resultados_Dic3!$F$3:$F$99980,Produccion_UO!$K1610,Resultados_Dic3!$D$3:$D$99980,Produccion_UO!$K$1131,Resultados_Dic3!$E$3:$E$99980,Produccion_UO!$J1610,Resultados_Dic3!$A$3:$A$99980,Produccion_UO!$H1610)*$J$1485</f>
        <v>0</v>
      </c>
      <c r="AE1610" s="21">
        <f>+SUMIFS(Resultados_Dic3!Z$3:Z$99980,Resultados_Dic3!$F$3:$F$99980,Produccion_UO!$K1610,Resultados_Dic3!$D$3:$D$99980,Produccion_UO!$K$1131,Resultados_Dic3!$E$3:$E$99980,Produccion_UO!$J1610,Resultados_Dic3!$A$3:$A$99980,Produccion_UO!$H1610)*$J$1485</f>
        <v>0</v>
      </c>
      <c r="AF1610" s="21">
        <f>+SUMIFS(Resultados_Dic3!AA$3:AA$99980,Resultados_Dic3!$F$3:$F$99980,Produccion_UO!$K1610,Resultados_Dic3!$D$3:$D$99980,Produccion_UO!$K$1131,Resultados_Dic3!$E$3:$E$99980,Produccion_UO!$J1610,Resultados_Dic3!$A$3:$A$99980,Produccion_UO!$H1610)*$J$1485</f>
        <v>0</v>
      </c>
      <c r="AG1610" s="21">
        <f>+SUMIFS(Resultados_Dic3!AB$3:AB$99980,Resultados_Dic3!$F$3:$F$99980,Produccion_UO!$K1610,Resultados_Dic3!$D$3:$D$99980,Produccion_UO!$K$1131,Resultados_Dic3!$E$3:$E$99980,Produccion_UO!$J1610,Resultados_Dic3!$A$3:$A$99980,Produccion_UO!$H1610)*$J$1485</f>
        <v>0</v>
      </c>
      <c r="AH1610" s="21">
        <f>+SUMIFS(Resultados_Dic3!AC$3:AC$99980,Resultados_Dic3!$F$3:$F$99980,Produccion_UO!$K1610,Resultados_Dic3!$D$3:$D$99980,Produccion_UO!$K$1131,Resultados_Dic3!$E$3:$E$99980,Produccion_UO!$J1610,Resultados_Dic3!$A$3:$A$99980,Produccion_UO!$H1610)*$J$1485</f>
        <v>0</v>
      </c>
      <c r="AI1610" s="21">
        <f>+SUMIFS(Resultados_Dic3!AD$3:AD$99980,Resultados_Dic3!$F$3:$F$99980,Produccion_UO!$K1610,Resultados_Dic3!$D$3:$D$99980,Produccion_UO!$K$1131,Resultados_Dic3!$E$3:$E$99980,Produccion_UO!$J1610,Resultados_Dic3!$A$3:$A$99980,Produccion_UO!$H1610)*$J$1485</f>
        <v>0</v>
      </c>
      <c r="AJ1610" s="21">
        <f>+SUMIFS(Resultados_Dic3!AE$3:AE$99980,Resultados_Dic3!$F$3:$F$99980,Produccion_UO!$K1610,Resultados_Dic3!$D$3:$D$99980,Produccion_UO!$K$1131,Resultados_Dic3!$E$3:$E$99980,Produccion_UO!$J1610,Resultados_Dic3!$A$3:$A$99980,Produccion_UO!$H1610)*$J$1485</f>
        <v>0</v>
      </c>
      <c r="AK1610" s="21">
        <f>+SUMIFS(Resultados_Dic3!AF$3:AF$99980,Resultados_Dic3!$F$3:$F$99980,Produccion_UO!$K1610,Resultados_Dic3!$D$3:$D$99980,Produccion_UO!$K$1131,Resultados_Dic3!$E$3:$E$99980,Produccion_UO!$J1610,Resultados_Dic3!$A$3:$A$99980,Produccion_UO!$H1610)*$J$1485</f>
        <v>0</v>
      </c>
      <c r="AL1610" s="21">
        <f>+SUMIFS(Resultados_Dic3!AG$3:AG$99980,Resultados_Dic3!$F$3:$F$99980,Produccion_UO!$K1610,Resultados_Dic3!$D$3:$D$99980,Produccion_UO!$K$1131,Resultados_Dic3!$E$3:$E$99980,Produccion_UO!$J1610,Resultados_Dic3!$A$3:$A$99980,Produccion_UO!$H1610)*$J$1485</f>
        <v>0</v>
      </c>
      <c r="AM1610" s="21">
        <f>+SUMIFS(Resultados_Dic3!AH$3:AH$99980,Resultados_Dic3!$F$3:$F$99980,Produccion_UO!$K1610,Resultados_Dic3!$D$3:$D$99980,Produccion_UO!$K$1131,Resultados_Dic3!$E$3:$E$99980,Produccion_UO!$J1610,Resultados_Dic3!$A$3:$A$99980,Produccion_UO!$H1610)*$J$1485</f>
        <v>0</v>
      </c>
      <c r="AN1610" s="21">
        <f>+SUMIFS(Resultados_Dic3!AI$3:AI$99980,Resultados_Dic3!$F$3:$F$99980,Produccion_UO!$K1610,Resultados_Dic3!$D$3:$D$99980,Produccion_UO!$K$1131,Resultados_Dic3!$E$3:$E$99980,Produccion_UO!$J1610,Resultados_Dic3!$A$3:$A$99980,Produccion_UO!$H1610)*$J$1485</f>
        <v>0</v>
      </c>
      <c r="AO1610" s="21">
        <f>+SUMIFS(Resultados_Dic3!AJ$3:AJ$99980,Resultados_Dic3!$F$3:$F$99980,Produccion_UO!$K1610,Resultados_Dic3!$D$3:$D$99980,Produccion_UO!$K$1131,Resultados_Dic3!$E$3:$E$99980,Produccion_UO!$J1610,Resultados_Dic3!$A$3:$A$99980,Produccion_UO!$H1610)*$J$1485</f>
        <v>0</v>
      </c>
      <c r="AP1610" s="21">
        <f>+SUMIFS(Resultados_Dic3!AK$3:AK$99980,Resultados_Dic3!$F$3:$F$99980,Produccion_UO!$K1610,Resultados_Dic3!$D$3:$D$99980,Produccion_UO!$K$1131,Resultados_Dic3!$E$3:$E$99980,Produccion_UO!$J1610,Resultados_Dic3!$A$3:$A$99980,Produccion_UO!$H1610)*$J$1485</f>
        <v>0</v>
      </c>
      <c r="AQ1610" s="21">
        <f>+SUMIFS(Resultados_Dic3!AL$3:AL$99980,Resultados_Dic3!$F$3:$F$99980,Produccion_UO!$K1610,Resultados_Dic3!$D$3:$D$99980,Produccion_UO!$K$1131,Resultados_Dic3!$E$3:$E$99980,Produccion_UO!$J1610,Resultados_Dic3!$A$3:$A$99980,Produccion_UO!$H1610)*$J$1485</f>
        <v>0</v>
      </c>
      <c r="AR1610" s="21">
        <f>+SUMIFS(Resultados_Dic3!AM$3:AM$99980,Resultados_Dic3!$F$3:$F$99980,Produccion_UO!$K1610,Resultados_Dic3!$D$3:$D$99980,Produccion_UO!$K$1131,Resultados_Dic3!$E$3:$E$99980,Produccion_UO!$J1610,Resultados_Dic3!$A$3:$A$99980,Produccion_UO!$H1610)*$J$1485</f>
        <v>0</v>
      </c>
    </row>
    <row r="1611" spans="6:45" x14ac:dyDescent="0.25">
      <c r="H1611" s="17" t="str">
        <f t="shared" si="2010"/>
        <v>DIC5</v>
      </c>
      <c r="I1611" s="24"/>
      <c r="J1611" s="24" t="s">
        <v>153</v>
      </c>
      <c r="K1611" s="315" t="s">
        <v>276</v>
      </c>
      <c r="L1611" s="230" t="s">
        <v>830</v>
      </c>
      <c r="M1611" s="21">
        <f>+SUMIFS(Resultados_Dic3!H$3:H$99980,Resultados_Dic3!$F$3:$F$99980,Produccion_UO!$K1611,Resultados_Dic3!$D$3:$D$99980,Produccion_UO!$K$1485,Resultados_Dic3!$E$3:$E$99980,Produccion_UO!$J1611,Resultados_Dic3!$A$3:$A$99980,Produccion_UO!$H1611)*$J$1485</f>
        <v>82.722394368899998</v>
      </c>
      <c r="N1611" s="21">
        <f>+SUMIFS(Resultados_Dic3!I$3:I$99980,Resultados_Dic3!$F$3:$F$99980,Produccion_UO!$K1611,Resultados_Dic3!$D$3:$D$99980,Produccion_UO!$K$1485,Resultados_Dic3!$E$3:$E$99980,Produccion_UO!$J1611,Resultados_Dic3!$A$3:$A$99980,Produccion_UO!$H1611)*$J$1485</f>
        <v>76.945535605506507</v>
      </c>
      <c r="O1611" s="21">
        <f>+SUMIFS(Resultados_Dic3!J$3:J$99980,Resultados_Dic3!$F$3:$F$99980,Produccion_UO!$K1611,Resultados_Dic3!$D$3:$D$99980,Produccion_UO!$K$1485,Resultados_Dic3!$E$3:$E$99980,Produccion_UO!$J1611,Resultados_Dic3!$A$3:$A$99980,Produccion_UO!$H1611)*$J$1485</f>
        <v>70.854549630622799</v>
      </c>
      <c r="P1611" s="21">
        <f>+SUMIFS(Resultados_Dic3!K$3:K$99980,Resultados_Dic3!$F$3:$F$99980,Produccion_UO!$K1611,Resultados_Dic3!$D$3:$D$99980,Produccion_UO!$K$1485,Resultados_Dic3!$E$3:$E$99980,Produccion_UO!$J1611,Resultados_Dic3!$A$3:$A$99980,Produccion_UO!$H1611)*$J$1485</f>
        <v>64.763563655739205</v>
      </c>
      <c r="Q1611" s="21">
        <f>+SUMIFS(Resultados_Dic3!L$3:L$99980,Resultados_Dic3!$F$3:$F$99980,Produccion_UO!$K1611,Resultados_Dic3!$D$3:$D$99980,Produccion_UO!$K$1485,Resultados_Dic3!$E$3:$E$99980,Produccion_UO!$J1611,Resultados_Dic3!$A$3:$A$99980,Produccion_UO!$H1611)*$J$1485</f>
        <v>58.672577680855497</v>
      </c>
      <c r="R1611" s="21">
        <f>+SUMIFS(Resultados_Dic3!M$3:M$99980,Resultados_Dic3!$F$3:$F$99980,Produccion_UO!$K1611,Resultados_Dic3!$D$3:$D$99980,Produccion_UO!$K$1485,Resultados_Dic3!$E$3:$E$99980,Produccion_UO!$J1611,Resultados_Dic3!$A$3:$A$99980,Produccion_UO!$H1611)*$J$1485</f>
        <v>52.143958180135598</v>
      </c>
      <c r="S1611" s="21">
        <f>+SUMIFS(Resultados_Dic3!N$3:N$99980,Resultados_Dic3!$F$3:$F$99980,Produccion_UO!$K1611,Resultados_Dic3!$D$3:$D$99980,Produccion_UO!$K$1485,Resultados_Dic3!$E$3:$E$99980,Produccion_UO!$J1611,Resultados_Dic3!$A$3:$A$99980,Produccion_UO!$H1611)*$J$1485</f>
        <v>45.6153386794158</v>
      </c>
      <c r="T1611" s="21">
        <f>+SUMIFS(Resultados_Dic3!O$3:O$99980,Resultados_Dic3!$F$3:$F$99980,Produccion_UO!$K1611,Resultados_Dic3!$D$3:$D$99980,Produccion_UO!$K$1485,Resultados_Dic3!$E$3:$E$99980,Produccion_UO!$J1611,Resultados_Dic3!$A$3:$A$99980,Produccion_UO!$H1611)*$J$1485</f>
        <v>41.1060575315907</v>
      </c>
      <c r="U1611" s="21">
        <f>+SUMIFS(Resultados_Dic3!P$3:P$99980,Resultados_Dic3!$F$3:$F$99980,Produccion_UO!$K1611,Resultados_Dic3!$D$3:$D$99980,Produccion_UO!$K$1485,Resultados_Dic3!$E$3:$E$99980,Produccion_UO!$J1611,Resultados_Dic3!$A$3:$A$99980,Produccion_UO!$H1611)*$J$1485</f>
        <v>34.043197583033503</v>
      </c>
      <c r="V1611" s="21">
        <f>+SUMIFS(Resultados_Dic3!Q$3:Q$99980,Resultados_Dic3!$F$3:$F$99980,Produccion_UO!$K1611,Resultados_Dic3!$D$3:$D$99980,Produccion_UO!$K$1485,Resultados_Dic3!$E$3:$E$99980,Produccion_UO!$J1611,Resultados_Dic3!$A$3:$A$99980,Produccion_UO!$H1611)*$J$1485</f>
        <v>0</v>
      </c>
      <c r="W1611" s="21">
        <f>+SUMIFS(Resultados_Dic3!R$3:R$99980,Resultados_Dic3!$F$3:$F$99980,Produccion_UO!$K1611,Resultados_Dic3!$D$3:$D$99980,Produccion_UO!$K$1485,Resultados_Dic3!$E$3:$E$99980,Produccion_UO!$J1611,Resultados_Dic3!$A$3:$A$99980,Produccion_UO!$H1611)*$J$1485</f>
        <v>0</v>
      </c>
      <c r="X1611" s="21">
        <f>+SUMIFS(Resultados_Dic3!S$3:S$99980,Resultados_Dic3!$F$3:$F$99980,Produccion_UO!$K1611,Resultados_Dic3!$D$3:$D$99980,Produccion_UO!$K$1485,Resultados_Dic3!$E$3:$E$99980,Produccion_UO!$J1611,Resultados_Dic3!$A$3:$A$99980,Produccion_UO!$H1611)*$J$1485</f>
        <v>0</v>
      </c>
      <c r="Y1611" s="21">
        <f>+SUMIFS(Resultados_Dic3!T$3:T$99980,Resultados_Dic3!$F$3:$F$99980,Produccion_UO!$K1611,Resultados_Dic3!$D$3:$D$99980,Produccion_UO!$K$1485,Resultados_Dic3!$E$3:$E$99980,Produccion_UO!$J1611,Resultados_Dic3!$A$3:$A$99980,Produccion_UO!$H1611)*$J$1485</f>
        <v>0</v>
      </c>
      <c r="Z1611" s="21">
        <f>+SUMIFS(Resultados_Dic3!U$3:U$99980,Resultados_Dic3!$F$3:$F$99980,Produccion_UO!$K1611,Resultados_Dic3!$D$3:$D$99980,Produccion_UO!$K$1485,Resultados_Dic3!$E$3:$E$99980,Produccion_UO!$J1611,Resultados_Dic3!$A$3:$A$99980,Produccion_UO!$H1611)*$J$1485</f>
        <v>0</v>
      </c>
      <c r="AA1611" s="21">
        <f>+SUMIFS(Resultados_Dic3!V$3:V$99980,Resultados_Dic3!$F$3:$F$99980,Produccion_UO!$K1611,Resultados_Dic3!$D$3:$D$99980,Produccion_UO!$K$1485,Resultados_Dic3!$E$3:$E$99980,Produccion_UO!$J1611,Resultados_Dic3!$A$3:$A$99980,Produccion_UO!$H1611)*$J$1485</f>
        <v>0</v>
      </c>
      <c r="AB1611" s="21">
        <f>+SUMIFS(Resultados_Dic3!W$3:W$99980,Resultados_Dic3!$F$3:$F$99980,Produccion_UO!$K1611,Resultados_Dic3!$D$3:$D$99980,Produccion_UO!$K$1485,Resultados_Dic3!$E$3:$E$99980,Produccion_UO!$J1611,Resultados_Dic3!$A$3:$A$99980,Produccion_UO!$H1611)*$J$1485</f>
        <v>0</v>
      </c>
      <c r="AC1611" s="21">
        <f>+SUMIFS(Resultados_Dic3!X$3:X$99980,Resultados_Dic3!$F$3:$F$99980,Produccion_UO!$K1611,Resultados_Dic3!$D$3:$D$99980,Produccion_UO!$K$1485,Resultados_Dic3!$E$3:$E$99980,Produccion_UO!$J1611,Resultados_Dic3!$A$3:$A$99980,Produccion_UO!$H1611)*$J$1485</f>
        <v>0</v>
      </c>
      <c r="AD1611" s="21">
        <f>+SUMIFS(Resultados_Dic3!Y$3:Y$99980,Resultados_Dic3!$F$3:$F$99980,Produccion_UO!$K1611,Resultados_Dic3!$D$3:$D$99980,Produccion_UO!$K$1485,Resultados_Dic3!$E$3:$E$99980,Produccion_UO!$J1611,Resultados_Dic3!$A$3:$A$99980,Produccion_UO!$H1611)*$J$1485</f>
        <v>0</v>
      </c>
      <c r="AE1611" s="21">
        <f>+SUMIFS(Resultados_Dic3!Z$3:Z$99980,Resultados_Dic3!$F$3:$F$99980,Produccion_UO!$K1611,Resultados_Dic3!$D$3:$D$99980,Produccion_UO!$K$1485,Resultados_Dic3!$E$3:$E$99980,Produccion_UO!$J1611,Resultados_Dic3!$A$3:$A$99980,Produccion_UO!$H1611)*$J$1485</f>
        <v>0</v>
      </c>
      <c r="AF1611" s="21">
        <f>+SUMIFS(Resultados_Dic3!AA$3:AA$99980,Resultados_Dic3!$F$3:$F$99980,Produccion_UO!$K1611,Resultados_Dic3!$D$3:$D$99980,Produccion_UO!$K$1485,Resultados_Dic3!$E$3:$E$99980,Produccion_UO!$J1611,Resultados_Dic3!$A$3:$A$99980,Produccion_UO!$H1611)*$J$1485</f>
        <v>0</v>
      </c>
      <c r="AG1611" s="21">
        <f>+SUMIFS(Resultados_Dic3!AB$3:AB$99980,Resultados_Dic3!$F$3:$F$99980,Produccion_UO!$K1611,Resultados_Dic3!$D$3:$D$99980,Produccion_UO!$K$1485,Resultados_Dic3!$E$3:$E$99980,Produccion_UO!$J1611,Resultados_Dic3!$A$3:$A$99980,Produccion_UO!$H1611)*$J$1485</f>
        <v>0</v>
      </c>
      <c r="AH1611" s="21">
        <f>+SUMIFS(Resultados_Dic3!AC$3:AC$99980,Resultados_Dic3!$F$3:$F$99980,Produccion_UO!$K1611,Resultados_Dic3!$D$3:$D$99980,Produccion_UO!$K$1485,Resultados_Dic3!$E$3:$E$99980,Produccion_UO!$J1611,Resultados_Dic3!$A$3:$A$99980,Produccion_UO!$H1611)*$J$1485</f>
        <v>0</v>
      </c>
      <c r="AI1611" s="21">
        <f>+SUMIFS(Resultados_Dic3!AD$3:AD$99980,Resultados_Dic3!$F$3:$F$99980,Produccion_UO!$K1611,Resultados_Dic3!$D$3:$D$99980,Produccion_UO!$K$1485,Resultados_Dic3!$E$3:$E$99980,Produccion_UO!$J1611,Resultados_Dic3!$A$3:$A$99980,Produccion_UO!$H1611)*$J$1485</f>
        <v>0</v>
      </c>
      <c r="AJ1611" s="21">
        <f>+SUMIFS(Resultados_Dic3!AE$3:AE$99980,Resultados_Dic3!$F$3:$F$99980,Produccion_UO!$K1611,Resultados_Dic3!$D$3:$D$99980,Produccion_UO!$K$1485,Resultados_Dic3!$E$3:$E$99980,Produccion_UO!$J1611,Resultados_Dic3!$A$3:$A$99980,Produccion_UO!$H1611)*$J$1485</f>
        <v>0</v>
      </c>
      <c r="AK1611" s="21">
        <f>+SUMIFS(Resultados_Dic3!AF$3:AF$99980,Resultados_Dic3!$F$3:$F$99980,Produccion_UO!$K1611,Resultados_Dic3!$D$3:$D$99980,Produccion_UO!$K$1485,Resultados_Dic3!$E$3:$E$99980,Produccion_UO!$J1611,Resultados_Dic3!$A$3:$A$99980,Produccion_UO!$H1611)*$J$1485</f>
        <v>0</v>
      </c>
      <c r="AL1611" s="21">
        <f>+SUMIFS(Resultados_Dic3!AG$3:AG$99980,Resultados_Dic3!$F$3:$F$99980,Produccion_UO!$K1611,Resultados_Dic3!$D$3:$D$99980,Produccion_UO!$K$1485,Resultados_Dic3!$E$3:$E$99980,Produccion_UO!$J1611,Resultados_Dic3!$A$3:$A$99980,Produccion_UO!$H1611)*$J$1485</f>
        <v>0</v>
      </c>
      <c r="AM1611" s="21">
        <f>+SUMIFS(Resultados_Dic3!AH$3:AH$99980,Resultados_Dic3!$F$3:$F$99980,Produccion_UO!$K1611,Resultados_Dic3!$D$3:$D$99980,Produccion_UO!$K$1485,Resultados_Dic3!$E$3:$E$99980,Produccion_UO!$J1611,Resultados_Dic3!$A$3:$A$99980,Produccion_UO!$H1611)*$J$1485</f>
        <v>0</v>
      </c>
      <c r="AN1611" s="21">
        <f>+SUMIFS(Resultados_Dic3!AI$3:AI$99980,Resultados_Dic3!$F$3:$F$99980,Produccion_UO!$K1611,Resultados_Dic3!$D$3:$D$99980,Produccion_UO!$K$1485,Resultados_Dic3!$E$3:$E$99980,Produccion_UO!$J1611,Resultados_Dic3!$A$3:$A$99980,Produccion_UO!$H1611)*$J$1485</f>
        <v>0</v>
      </c>
      <c r="AO1611" s="21">
        <f>+SUMIFS(Resultados_Dic3!AJ$3:AJ$99980,Resultados_Dic3!$F$3:$F$99980,Produccion_UO!$K1611,Resultados_Dic3!$D$3:$D$99980,Produccion_UO!$K$1485,Resultados_Dic3!$E$3:$E$99980,Produccion_UO!$J1611,Resultados_Dic3!$A$3:$A$99980,Produccion_UO!$H1611)*$J$1485</f>
        <v>0</v>
      </c>
      <c r="AP1611" s="21">
        <f>+SUMIFS(Resultados_Dic3!AK$3:AK$99980,Resultados_Dic3!$F$3:$F$99980,Produccion_UO!$K1611,Resultados_Dic3!$D$3:$D$99980,Produccion_UO!$K$1485,Resultados_Dic3!$E$3:$E$99980,Produccion_UO!$J1611,Resultados_Dic3!$A$3:$A$99980,Produccion_UO!$H1611)*$J$1485</f>
        <v>0</v>
      </c>
      <c r="AQ1611" s="21">
        <f>+SUMIFS(Resultados_Dic3!AL$3:AL$99980,Resultados_Dic3!$F$3:$F$99980,Produccion_UO!$K1611,Resultados_Dic3!$D$3:$D$99980,Produccion_UO!$K$1485,Resultados_Dic3!$E$3:$E$99980,Produccion_UO!$J1611,Resultados_Dic3!$A$3:$A$99980,Produccion_UO!$H1611)*$J$1485</f>
        <v>0</v>
      </c>
      <c r="AR1611" s="21">
        <f>+SUMIFS(Resultados_Dic3!AM$3:AM$99980,Resultados_Dic3!$F$3:$F$99980,Produccion_UO!$K1611,Resultados_Dic3!$D$3:$D$99980,Produccion_UO!$K$1485,Resultados_Dic3!$E$3:$E$99980,Produccion_UO!$J1611,Resultados_Dic3!$A$3:$A$99980,Produccion_UO!$H1611)*$J$1485</f>
        <v>0</v>
      </c>
    </row>
    <row r="1612" spans="6:45" x14ac:dyDescent="0.25">
      <c r="H1612" s="17" t="str">
        <f t="shared" si="2010"/>
        <v>DIC5</v>
      </c>
      <c r="I1612" s="24"/>
      <c r="J1612" s="24" t="s">
        <v>153</v>
      </c>
      <c r="K1612" s="315"/>
      <c r="L1612" s="230" t="s">
        <v>835</v>
      </c>
      <c r="M1612" s="21">
        <f>+SUM(M1613:M1615)</f>
        <v>352.11626682855848</v>
      </c>
      <c r="N1612" s="21">
        <f t="shared" ref="N1612" si="2011">+SUM(N1613:N1615)</f>
        <v>324.79757578453052</v>
      </c>
      <c r="O1612" s="21">
        <f t="shared" ref="O1612" si="2012">+SUM(O1613:O1615)</f>
        <v>295.99338118386351</v>
      </c>
      <c r="P1612" s="21">
        <f t="shared" ref="P1612" si="2013">+SUM(P1613:P1615)</f>
        <v>267.18918658319751</v>
      </c>
      <c r="Q1612" s="21">
        <f t="shared" ref="Q1612" si="2014">+SUM(Q1613:Q1615)</f>
        <v>238.38499198253049</v>
      </c>
      <c r="R1612" s="21">
        <f t="shared" ref="R1612" si="2015">+SUM(R1613:R1615)</f>
        <v>207.5112340477925</v>
      </c>
      <c r="S1612" s="21">
        <f t="shared" ref="S1612" si="2016">+SUM(S1613:S1615)</f>
        <v>176.63747611305428</v>
      </c>
      <c r="T1612" s="21">
        <f t="shared" ref="T1612" si="2017">+SUM(T1613:T1615)</f>
        <v>155.3131433651769</v>
      </c>
      <c r="U1612" s="21">
        <f t="shared" ref="U1612" si="2018">+SUM(U1613:U1615)</f>
        <v>123.83751583010481</v>
      </c>
      <c r="V1612" s="21">
        <f t="shared" ref="V1612" si="2019">+SUM(V1613:V1615)</f>
        <v>0</v>
      </c>
      <c r="W1612" s="21">
        <f t="shared" ref="W1612" si="2020">+SUM(W1613:W1615)</f>
        <v>0</v>
      </c>
      <c r="X1612" s="21">
        <f t="shared" ref="X1612" si="2021">+SUM(X1613:X1615)</f>
        <v>0</v>
      </c>
      <c r="Y1612" s="21">
        <f t="shared" ref="Y1612" si="2022">+SUM(Y1613:Y1615)</f>
        <v>0</v>
      </c>
      <c r="Z1612" s="21">
        <f t="shared" ref="Z1612" si="2023">+SUM(Z1613:Z1615)</f>
        <v>0</v>
      </c>
      <c r="AA1612" s="21">
        <f t="shared" ref="AA1612" si="2024">+SUM(AA1613:AA1615)</f>
        <v>0</v>
      </c>
      <c r="AB1612" s="21">
        <f t="shared" ref="AB1612" si="2025">+SUM(AB1613:AB1615)</f>
        <v>0</v>
      </c>
      <c r="AC1612" s="21">
        <f t="shared" ref="AC1612" si="2026">+SUM(AC1613:AC1615)</f>
        <v>0</v>
      </c>
      <c r="AD1612" s="21">
        <f t="shared" ref="AD1612" si="2027">+SUM(AD1613:AD1615)</f>
        <v>0</v>
      </c>
      <c r="AE1612" s="21">
        <f t="shared" ref="AE1612" si="2028">+SUM(AE1613:AE1615)</f>
        <v>0</v>
      </c>
      <c r="AF1612" s="21">
        <f t="shared" ref="AF1612" si="2029">+SUM(AF1613:AF1615)</f>
        <v>0</v>
      </c>
      <c r="AG1612" s="21">
        <f t="shared" ref="AG1612" si="2030">+SUM(AG1613:AG1615)</f>
        <v>0</v>
      </c>
      <c r="AH1612" s="21">
        <f t="shared" ref="AH1612" si="2031">+SUM(AH1613:AH1615)</f>
        <v>0</v>
      </c>
      <c r="AI1612" s="21">
        <f t="shared" ref="AI1612" si="2032">+SUM(AI1613:AI1615)</f>
        <v>0</v>
      </c>
      <c r="AJ1612" s="21">
        <f t="shared" ref="AJ1612" si="2033">+SUM(AJ1613:AJ1615)</f>
        <v>0</v>
      </c>
      <c r="AK1612" s="21">
        <f t="shared" ref="AK1612" si="2034">+SUM(AK1613:AK1615)</f>
        <v>0</v>
      </c>
      <c r="AL1612" s="21">
        <f t="shared" ref="AL1612" si="2035">+SUM(AL1613:AL1615)</f>
        <v>0</v>
      </c>
      <c r="AM1612" s="21">
        <f t="shared" ref="AM1612" si="2036">+SUM(AM1613:AM1615)</f>
        <v>0</v>
      </c>
      <c r="AN1612" s="21">
        <f t="shared" ref="AN1612" si="2037">+SUM(AN1613:AN1615)</f>
        <v>0</v>
      </c>
      <c r="AO1612" s="21">
        <f t="shared" ref="AO1612" si="2038">+SUM(AO1613:AO1615)</f>
        <v>0</v>
      </c>
      <c r="AP1612" s="21">
        <f t="shared" ref="AP1612" si="2039">+SUM(AP1613:AP1615)</f>
        <v>0</v>
      </c>
      <c r="AQ1612" s="21">
        <f t="shared" ref="AQ1612" si="2040">+SUM(AQ1613:AQ1615)</f>
        <v>0</v>
      </c>
      <c r="AR1612" s="21">
        <f t="shared" ref="AR1612" si="2041">+SUM(AR1613:AR1615)</f>
        <v>0</v>
      </c>
    </row>
    <row r="1613" spans="6:45" x14ac:dyDescent="0.25">
      <c r="H1613" s="17" t="str">
        <f t="shared" si="2010"/>
        <v>DIC5</v>
      </c>
      <c r="I1613" s="24"/>
      <c r="J1613" s="24" t="s">
        <v>153</v>
      </c>
      <c r="K1613" s="315" t="s">
        <v>212</v>
      </c>
      <c r="L1613" s="316" t="s">
        <v>750</v>
      </c>
      <c r="M1613" s="21">
        <f>+SUMIFS(Resultados_Dic3!H$3:H$99980,Resultados_Dic3!$F$3:$F$99980,Produccion_UO!$K1613,Resultados_Dic3!$D$3:$D$99980,Produccion_UO!$K$1485,Resultados_Dic3!$E$3:$E$99980,Produccion_UO!$J1613,Resultados_Dic3!$A$3:$A$99980,Produccion_UO!$H1613)*$J$1485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N1613" s="21">
        <f>+SUMIFS(Resultados_Dic3!I$3:I$99980,Resultados_Dic3!$F$3:$F$99980,Produccion_UO!$K1613,Resultados_Dic3!$D$3:$D$99980,Produccion_UO!$K$1485,Resultados_Dic3!$E$3:$E$99980,Produccion_UO!$J1613,Resultados_Dic3!$A$3:$A$99980,Produccion_UO!$H1613)*$J$1485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O1613" s="21">
        <f>+SUMIFS(Resultados_Dic3!J$3:J$99980,Resultados_Dic3!$F$3:$F$99980,Produccion_UO!$K1613,Resultados_Dic3!$D$3:$D$99980,Produccion_UO!$K$1485,Resultados_Dic3!$E$3:$E$99980,Produccion_UO!$J1613,Resultados_Dic3!$A$3:$A$99980,Produccion_UO!$H1613)*$J$1485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P1613" s="21">
        <f>+SUMIFS(Resultados_Dic3!K$3:K$99980,Resultados_Dic3!$F$3:$F$99980,Produccion_UO!$K1613,Resultados_Dic3!$D$3:$D$99980,Produccion_UO!$K$1485,Resultados_Dic3!$E$3:$E$99980,Produccion_UO!$J1613,Resultados_Dic3!$A$3:$A$99980,Produccion_UO!$H1613)*$J$1485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Q1613" s="21">
        <f>+SUMIFS(Resultados_Dic3!L$3:L$99980,Resultados_Dic3!$F$3:$F$99980,Produccion_UO!$K1613,Resultados_Dic3!$D$3:$D$99980,Produccion_UO!$K$1485,Resultados_Dic3!$E$3:$E$99980,Produccion_UO!$J1613,Resultados_Dic3!$A$3:$A$99980,Produccion_UO!$H1613)*$J$1485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R1613" s="21">
        <f>+SUMIFS(Resultados_Dic3!M$3:M$99980,Resultados_Dic3!$F$3:$F$99980,Produccion_UO!$K1613,Resultados_Dic3!$D$3:$D$99980,Produccion_UO!$K$1485,Resultados_Dic3!$E$3:$E$99980,Produccion_UO!$J1613,Resultados_Dic3!$A$3:$A$99980,Produccion_UO!$H1613)*$J$1485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S1613" s="21">
        <f>+SUMIFS(Resultados_Dic3!N$3:N$99980,Resultados_Dic3!$F$3:$F$99980,Produccion_UO!$K1613,Resultados_Dic3!$D$3:$D$99980,Produccion_UO!$K$1485,Resultados_Dic3!$E$3:$E$99980,Produccion_UO!$J1613,Resultados_Dic3!$A$3:$A$99980,Produccion_UO!$H1613)*$J$1485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T1613" s="21">
        <f>+SUMIFS(Resultados_Dic3!O$3:O$99980,Resultados_Dic3!$F$3:$F$99980,Produccion_UO!$K1613,Resultados_Dic3!$D$3:$D$99980,Produccion_UO!$K$1485,Resultados_Dic3!$E$3:$E$99980,Produccion_UO!$J1613,Resultados_Dic3!$A$3:$A$99980,Produccion_UO!$H1613)*$J$1485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U1613" s="21">
        <f>+SUMIFS(Resultados_Dic3!P$3:P$99980,Resultados_Dic3!$F$3:$F$99980,Produccion_UO!$K1613,Resultados_Dic3!$D$3:$D$99980,Produccion_UO!$K$1485,Resultados_Dic3!$E$3:$E$99980,Produccion_UO!$J1613,Resultados_Dic3!$A$3:$A$99980,Produccion_UO!$H1613)*$J$1485</f>
        <v>92.518436279918504</v>
      </c>
      <c r="V1613" s="21">
        <f>+SUMIFS(Resultados_Dic3!Q$3:Q$99980,Resultados_Dic3!$F$3:$F$99980,Produccion_UO!$K1613,Resultados_Dic3!$D$3:$D$99980,Produccion_UO!$K$1485,Resultados_Dic3!$E$3:$E$99980,Produccion_UO!$J1613,Resultados_Dic3!$A$3:$A$99980,Produccion_UO!$H1613)*$J$1485</f>
        <v>0</v>
      </c>
      <c r="W1613" s="21">
        <f>+SUMIFS(Resultados_Dic3!R$3:R$99980,Resultados_Dic3!$F$3:$F$99980,Produccion_UO!$K1613,Resultados_Dic3!$D$3:$D$99980,Produccion_UO!$K$1485,Resultados_Dic3!$E$3:$E$99980,Produccion_UO!$J1613,Resultados_Dic3!$A$3:$A$99980,Produccion_UO!$H1613)*$J$1485</f>
        <v>0</v>
      </c>
      <c r="X1613" s="21">
        <f>+SUMIFS(Resultados_Dic3!S$3:S$99980,Resultados_Dic3!$F$3:$F$99980,Produccion_UO!$K1613,Resultados_Dic3!$D$3:$D$99980,Produccion_UO!$K$1485,Resultados_Dic3!$E$3:$E$99980,Produccion_UO!$J1613,Resultados_Dic3!$A$3:$A$99980,Produccion_UO!$H1613)*$J$1485</f>
        <v>0</v>
      </c>
      <c r="Y1613" s="21">
        <f>+SUMIFS(Resultados_Dic3!T$3:T$99980,Resultados_Dic3!$F$3:$F$99980,Produccion_UO!$K1613,Resultados_Dic3!$D$3:$D$99980,Produccion_UO!$K$1485,Resultados_Dic3!$E$3:$E$99980,Produccion_UO!$J1613,Resultados_Dic3!$A$3:$A$99980,Produccion_UO!$H1613)*$J$1485</f>
        <v>0</v>
      </c>
      <c r="Z1613" s="21">
        <f>+SUMIFS(Resultados_Dic3!U$3:U$99980,Resultados_Dic3!$F$3:$F$99980,Produccion_UO!$K1613,Resultados_Dic3!$D$3:$D$99980,Produccion_UO!$K$1485,Resultados_Dic3!$E$3:$E$99980,Produccion_UO!$J1613,Resultados_Dic3!$A$3:$A$99980,Produccion_UO!$H1613)*$J$1485</f>
        <v>0</v>
      </c>
      <c r="AA1613" s="21">
        <f>+SUMIFS(Resultados_Dic3!V$3:V$99980,Resultados_Dic3!$F$3:$F$99980,Produccion_UO!$K1613,Resultados_Dic3!$D$3:$D$99980,Produccion_UO!$K$1485,Resultados_Dic3!$E$3:$E$99980,Produccion_UO!$J1613,Resultados_Dic3!$A$3:$A$99980,Produccion_UO!$H1613)*$J$1485</f>
        <v>0</v>
      </c>
      <c r="AB1613" s="21">
        <f>+SUMIFS(Resultados_Dic3!W$3:W$99980,Resultados_Dic3!$F$3:$F$99980,Produccion_UO!$K1613,Resultados_Dic3!$D$3:$D$99980,Produccion_UO!$K$1485,Resultados_Dic3!$E$3:$E$99980,Produccion_UO!$J1613,Resultados_Dic3!$A$3:$A$99980,Produccion_UO!$H1613)*$J$1485</f>
        <v>0</v>
      </c>
      <c r="AC1613" s="21">
        <f>+SUMIFS(Resultados_Dic3!X$3:X$99980,Resultados_Dic3!$F$3:$F$99980,Produccion_UO!$K1613,Resultados_Dic3!$D$3:$D$99980,Produccion_UO!$K$1485,Resultados_Dic3!$E$3:$E$99980,Produccion_UO!$J1613,Resultados_Dic3!$A$3:$A$99980,Produccion_UO!$H1613)*$J$1485</f>
        <v>0</v>
      </c>
      <c r="AD1613" s="21">
        <f>+SUMIFS(Resultados_Dic3!Y$3:Y$99980,Resultados_Dic3!$F$3:$F$99980,Produccion_UO!$K1613,Resultados_Dic3!$D$3:$D$99980,Produccion_UO!$K$1485,Resultados_Dic3!$E$3:$E$99980,Produccion_UO!$J1613,Resultados_Dic3!$A$3:$A$99980,Produccion_UO!$H1613)*$J$1485</f>
        <v>0</v>
      </c>
      <c r="AE1613" s="21">
        <f>+SUMIFS(Resultados_Dic3!Z$3:Z$99980,Resultados_Dic3!$F$3:$F$99980,Produccion_UO!$K1613,Resultados_Dic3!$D$3:$D$99980,Produccion_UO!$K$1485,Resultados_Dic3!$E$3:$E$99980,Produccion_UO!$J1613,Resultados_Dic3!$A$3:$A$99980,Produccion_UO!$H1613)*$J$1485</f>
        <v>0</v>
      </c>
      <c r="AF1613" s="21">
        <f>+SUMIFS(Resultados_Dic3!AA$3:AA$99980,Resultados_Dic3!$F$3:$F$99980,Produccion_UO!$K1613,Resultados_Dic3!$D$3:$D$99980,Produccion_UO!$K$1485,Resultados_Dic3!$E$3:$E$99980,Produccion_UO!$J1613,Resultados_Dic3!$A$3:$A$99980,Produccion_UO!$H1613)*$J$1485</f>
        <v>0</v>
      </c>
      <c r="AG1613" s="21">
        <f>+SUMIFS(Resultados_Dic3!AB$3:AB$99980,Resultados_Dic3!$F$3:$F$99980,Produccion_UO!$K1613,Resultados_Dic3!$D$3:$D$99980,Produccion_UO!$K$1485,Resultados_Dic3!$E$3:$E$99980,Produccion_UO!$J1613,Resultados_Dic3!$A$3:$A$99980,Produccion_UO!$H1613)*$J$1485</f>
        <v>0</v>
      </c>
      <c r="AH1613" s="21">
        <f>+SUMIFS(Resultados_Dic3!AC$3:AC$99980,Resultados_Dic3!$F$3:$F$99980,Produccion_UO!$K1613,Resultados_Dic3!$D$3:$D$99980,Produccion_UO!$K$1485,Resultados_Dic3!$E$3:$E$99980,Produccion_UO!$J1613,Resultados_Dic3!$A$3:$A$99980,Produccion_UO!$H1613)*$J$1485</f>
        <v>0</v>
      </c>
      <c r="AI1613" s="21">
        <f>+SUMIFS(Resultados_Dic3!AD$3:AD$99980,Resultados_Dic3!$F$3:$F$99980,Produccion_UO!$K1613,Resultados_Dic3!$D$3:$D$99980,Produccion_UO!$K$1485,Resultados_Dic3!$E$3:$E$99980,Produccion_UO!$J1613,Resultados_Dic3!$A$3:$A$99980,Produccion_UO!$H1613)*$J$1485</f>
        <v>0</v>
      </c>
      <c r="AJ1613" s="21">
        <f>+SUMIFS(Resultados_Dic3!AE$3:AE$99980,Resultados_Dic3!$F$3:$F$99980,Produccion_UO!$K1613,Resultados_Dic3!$D$3:$D$99980,Produccion_UO!$K$1485,Resultados_Dic3!$E$3:$E$99980,Produccion_UO!$J1613,Resultados_Dic3!$A$3:$A$99980,Produccion_UO!$H1613)*$J$1485</f>
        <v>0</v>
      </c>
      <c r="AK1613" s="21">
        <f>+SUMIFS(Resultados_Dic3!AF$3:AF$99980,Resultados_Dic3!$F$3:$F$99980,Produccion_UO!$K1613,Resultados_Dic3!$D$3:$D$99980,Produccion_UO!$K$1485,Resultados_Dic3!$E$3:$E$99980,Produccion_UO!$J1613,Resultados_Dic3!$A$3:$A$99980,Produccion_UO!$H1613)*$J$1485</f>
        <v>0</v>
      </c>
      <c r="AL1613" s="21">
        <f>+SUMIFS(Resultados_Dic3!AG$3:AG$99980,Resultados_Dic3!$F$3:$F$99980,Produccion_UO!$K1613,Resultados_Dic3!$D$3:$D$99980,Produccion_UO!$K$1485,Resultados_Dic3!$E$3:$E$99980,Produccion_UO!$J1613,Resultados_Dic3!$A$3:$A$99980,Produccion_UO!$H1613)*$J$1485</f>
        <v>0</v>
      </c>
      <c r="AM1613" s="21">
        <f>+SUMIFS(Resultados_Dic3!AH$3:AH$99980,Resultados_Dic3!$F$3:$F$99980,Produccion_UO!$K1613,Resultados_Dic3!$D$3:$D$99980,Produccion_UO!$K$1485,Resultados_Dic3!$E$3:$E$99980,Produccion_UO!$J1613,Resultados_Dic3!$A$3:$A$99980,Produccion_UO!$H1613)*$J$1485</f>
        <v>0</v>
      </c>
      <c r="AN1613" s="21">
        <f>+SUMIFS(Resultados_Dic3!AI$3:AI$99980,Resultados_Dic3!$F$3:$F$99980,Produccion_UO!$K1613,Resultados_Dic3!$D$3:$D$99980,Produccion_UO!$K$1485,Resultados_Dic3!$E$3:$E$99980,Produccion_UO!$J1613,Resultados_Dic3!$A$3:$A$99980,Produccion_UO!$H1613)*$J$1485</f>
        <v>0</v>
      </c>
      <c r="AO1613" s="21">
        <f>+SUMIFS(Resultados_Dic3!AJ$3:AJ$99980,Resultados_Dic3!$F$3:$F$99980,Produccion_UO!$K1613,Resultados_Dic3!$D$3:$D$99980,Produccion_UO!$K$1485,Resultados_Dic3!$E$3:$E$99980,Produccion_UO!$J1613,Resultados_Dic3!$A$3:$A$99980,Produccion_UO!$H1613)*$J$1485</f>
        <v>0</v>
      </c>
      <c r="AP1613" s="21">
        <f>+SUMIFS(Resultados_Dic3!AK$3:AK$99980,Resultados_Dic3!$F$3:$F$99980,Produccion_UO!$K1613,Resultados_Dic3!$D$3:$D$99980,Produccion_UO!$K$1485,Resultados_Dic3!$E$3:$E$99980,Produccion_UO!$J1613,Resultados_Dic3!$A$3:$A$99980,Produccion_UO!$H1613)*$J$1485</f>
        <v>0</v>
      </c>
      <c r="AQ1613" s="21">
        <f>+SUMIFS(Resultados_Dic3!AL$3:AL$99980,Resultados_Dic3!$F$3:$F$99980,Produccion_UO!$K1613,Resultados_Dic3!$D$3:$D$99980,Produccion_UO!$K$1485,Resultados_Dic3!$E$3:$E$99980,Produccion_UO!$J1613,Resultados_Dic3!$A$3:$A$99980,Produccion_UO!$H1613)*$J$1485</f>
        <v>0</v>
      </c>
      <c r="AR1613" s="21">
        <f>+SUMIFS(Resultados_Dic3!AM$3:AM$99980,Resultados_Dic3!$F$3:$F$99980,Produccion_UO!$K1613,Resultados_Dic3!$D$3:$D$99980,Produccion_UO!$K$1485,Resultados_Dic3!$E$3:$E$99980,Produccion_UO!$J1613,Resultados_Dic3!$A$3:$A$99980,Produccion_UO!$H1613)*$J$1485</f>
        <v>0</v>
      </c>
    </row>
    <row r="1614" spans="6:45" x14ac:dyDescent="0.25">
      <c r="H1614" s="17" t="str">
        <f t="shared" si="2010"/>
        <v>DIC5</v>
      </c>
      <c r="I1614" s="24"/>
      <c r="J1614" s="24" t="s">
        <v>153</v>
      </c>
      <c r="K1614" s="315" t="s">
        <v>285</v>
      </c>
      <c r="L1614" s="316" t="s">
        <v>746</v>
      </c>
      <c r="M1614" s="21">
        <f>+SUMIFS(Resultados_Dic3!H$3:H$99980,Resultados_Dic3!$F$3:$F$99980,Produccion_UO!$K1614,Resultados_Dic3!$D$3:$D$99980,Produccion_UO!$K$1485,Resultados_Dic3!$E$3:$E$99980,Produccion_UO!$J1614,Resultados_Dic3!$A$3:$A$99980,Produccion_UO!$H1614)*$J$1485</f>
        <v>0</v>
      </c>
      <c r="N1614" s="21">
        <f>+SUMIFS(Resultados_Dic3!I$3:I$99980,Resultados_Dic3!$F$3:$F$99980,Produccion_UO!$K1614,Resultados_Dic3!$D$3:$D$99980,Produccion_UO!$K$1485,Resultados_Dic3!$E$3:$E$99980,Produccion_UO!$J1614,Resultados_Dic3!$A$3:$A$99980,Produccion_UO!$H1614)*$J$1485</f>
        <v>0</v>
      </c>
      <c r="O1614" s="21">
        <f>+SUMIFS(Resultados_Dic3!J$3:J$99980,Resultados_Dic3!$F$3:$F$99980,Produccion_UO!$K1614,Resultados_Dic3!$D$3:$D$99980,Produccion_UO!$K$1485,Resultados_Dic3!$E$3:$E$99980,Produccion_UO!$J1614,Resultados_Dic3!$A$3:$A$99980,Produccion_UO!$H1614)*$J$1485</f>
        <v>0</v>
      </c>
      <c r="P1614" s="21">
        <f>+SUMIFS(Resultados_Dic3!K$3:K$99980,Resultados_Dic3!$F$3:$F$99980,Produccion_UO!$K1614,Resultados_Dic3!$D$3:$D$99980,Produccion_UO!$K$1485,Resultados_Dic3!$E$3:$E$99980,Produccion_UO!$J1614,Resultados_Dic3!$A$3:$A$99980,Produccion_UO!$H1614)*$J$1485</f>
        <v>0</v>
      </c>
      <c r="Q1614" s="21">
        <f>+SUMIFS(Resultados_Dic3!L$3:L$99980,Resultados_Dic3!$F$3:$F$99980,Produccion_UO!$K1614,Resultados_Dic3!$D$3:$D$99980,Produccion_UO!$K$1485,Resultados_Dic3!$E$3:$E$99980,Produccion_UO!$J1614,Resultados_Dic3!$A$3:$A$99980,Produccion_UO!$H1614)*$J$1485</f>
        <v>0</v>
      </c>
      <c r="R1614" s="21">
        <f>+SUMIFS(Resultados_Dic3!M$3:M$99980,Resultados_Dic3!$F$3:$F$99980,Produccion_UO!$K1614,Resultados_Dic3!$D$3:$D$99980,Produccion_UO!$K$1485,Resultados_Dic3!$E$3:$E$99980,Produccion_UO!$J1614,Resultados_Dic3!$A$3:$A$99980,Produccion_UO!$H1614)*$J$1485</f>
        <v>0</v>
      </c>
      <c r="S1614" s="21">
        <f>+SUMIFS(Resultados_Dic3!N$3:N$99980,Resultados_Dic3!$F$3:$F$99980,Produccion_UO!$K1614,Resultados_Dic3!$D$3:$D$99980,Produccion_UO!$K$1485,Resultados_Dic3!$E$3:$E$99980,Produccion_UO!$J1614,Resultados_Dic3!$A$3:$A$99980,Produccion_UO!$H1614)*$J$1485</f>
        <v>0</v>
      </c>
      <c r="T1614" s="21">
        <f>+SUMIFS(Resultados_Dic3!O$3:O$99980,Resultados_Dic3!$F$3:$F$99980,Produccion_UO!$K1614,Resultados_Dic3!$D$3:$D$99980,Produccion_UO!$K$1485,Resultados_Dic3!$E$3:$E$99980,Produccion_UO!$J1614,Resultados_Dic3!$A$3:$A$99980,Produccion_UO!$H1614)*$J$1485</f>
        <v>0</v>
      </c>
      <c r="U1614" s="21">
        <f>+SUMIFS(Resultados_Dic3!P$3:P$99980,Resultados_Dic3!$F$3:$F$99980,Produccion_UO!$K1614,Resultados_Dic3!$D$3:$D$99980,Produccion_UO!$K$1485,Resultados_Dic3!$E$3:$E$99980,Produccion_UO!$J1614,Resultados_Dic3!$A$3:$A$99980,Produccion_UO!$H1614)*$J$1485</f>
        <v>0</v>
      </c>
      <c r="V1614" s="21">
        <f>+SUMIFS(Resultados_Dic3!Q$3:Q$99980,Resultados_Dic3!$F$3:$F$99980,Produccion_UO!$K1614,Resultados_Dic3!$D$3:$D$99980,Produccion_UO!$K$1485,Resultados_Dic3!$E$3:$E$99980,Produccion_UO!$J1614,Resultados_Dic3!$A$3:$A$99980,Produccion_UO!$H1614)*$J$1485</f>
        <v>0</v>
      </c>
      <c r="W1614" s="21">
        <f>+SUMIFS(Resultados_Dic3!R$3:R$99980,Resultados_Dic3!$F$3:$F$99980,Produccion_UO!$K1614,Resultados_Dic3!$D$3:$D$99980,Produccion_UO!$K$1485,Resultados_Dic3!$E$3:$E$99980,Produccion_UO!$J1614,Resultados_Dic3!$A$3:$A$99980,Produccion_UO!$H1614)*$J$1485</f>
        <v>0</v>
      </c>
      <c r="X1614" s="21">
        <f>+SUMIFS(Resultados_Dic3!S$3:S$99980,Resultados_Dic3!$F$3:$F$99980,Produccion_UO!$K1614,Resultados_Dic3!$D$3:$D$99980,Produccion_UO!$K$1485,Resultados_Dic3!$E$3:$E$99980,Produccion_UO!$J1614,Resultados_Dic3!$A$3:$A$99980,Produccion_UO!$H1614)*$J$1485</f>
        <v>0</v>
      </c>
      <c r="Y1614" s="21">
        <f>+SUMIFS(Resultados_Dic3!T$3:T$99980,Resultados_Dic3!$F$3:$F$99980,Produccion_UO!$K1614,Resultados_Dic3!$D$3:$D$99980,Produccion_UO!$K$1485,Resultados_Dic3!$E$3:$E$99980,Produccion_UO!$J1614,Resultados_Dic3!$A$3:$A$99980,Produccion_UO!$H1614)*$J$1485</f>
        <v>0</v>
      </c>
      <c r="Z1614" s="21">
        <f>+SUMIFS(Resultados_Dic3!U$3:U$99980,Resultados_Dic3!$F$3:$F$99980,Produccion_UO!$K1614,Resultados_Dic3!$D$3:$D$99980,Produccion_UO!$K$1485,Resultados_Dic3!$E$3:$E$99980,Produccion_UO!$J1614,Resultados_Dic3!$A$3:$A$99980,Produccion_UO!$H1614)*$J$1485</f>
        <v>0</v>
      </c>
      <c r="AA1614" s="21">
        <f>+SUMIFS(Resultados_Dic3!V$3:V$99980,Resultados_Dic3!$F$3:$F$99980,Produccion_UO!$K1614,Resultados_Dic3!$D$3:$D$99980,Produccion_UO!$K$1485,Resultados_Dic3!$E$3:$E$99980,Produccion_UO!$J1614,Resultados_Dic3!$A$3:$A$99980,Produccion_UO!$H1614)*$J$1485</f>
        <v>0</v>
      </c>
      <c r="AB1614" s="21">
        <f>+SUMIFS(Resultados_Dic3!W$3:W$99980,Resultados_Dic3!$F$3:$F$99980,Produccion_UO!$K1614,Resultados_Dic3!$D$3:$D$99980,Produccion_UO!$K$1485,Resultados_Dic3!$E$3:$E$99980,Produccion_UO!$J1614,Resultados_Dic3!$A$3:$A$99980,Produccion_UO!$H1614)*$J$1485</f>
        <v>0</v>
      </c>
      <c r="AC1614" s="21">
        <f>+SUMIFS(Resultados_Dic3!X$3:X$99980,Resultados_Dic3!$F$3:$F$99980,Produccion_UO!$K1614,Resultados_Dic3!$D$3:$D$99980,Produccion_UO!$K$1485,Resultados_Dic3!$E$3:$E$99980,Produccion_UO!$J1614,Resultados_Dic3!$A$3:$A$99980,Produccion_UO!$H1614)*$J$1485</f>
        <v>0</v>
      </c>
      <c r="AD1614" s="21">
        <f>+SUMIFS(Resultados_Dic3!Y$3:Y$99980,Resultados_Dic3!$F$3:$F$99980,Produccion_UO!$K1614,Resultados_Dic3!$D$3:$D$99980,Produccion_UO!$K$1485,Resultados_Dic3!$E$3:$E$99980,Produccion_UO!$J1614,Resultados_Dic3!$A$3:$A$99980,Produccion_UO!$H1614)*$J$1485</f>
        <v>0</v>
      </c>
      <c r="AE1614" s="21">
        <f>+SUMIFS(Resultados_Dic3!Z$3:Z$99980,Resultados_Dic3!$F$3:$F$99980,Produccion_UO!$K1614,Resultados_Dic3!$D$3:$D$99980,Produccion_UO!$K$1485,Resultados_Dic3!$E$3:$E$99980,Produccion_UO!$J1614,Resultados_Dic3!$A$3:$A$99980,Produccion_UO!$H1614)*$J$1485</f>
        <v>0</v>
      </c>
      <c r="AF1614" s="21">
        <f>+SUMIFS(Resultados_Dic3!AA$3:AA$99980,Resultados_Dic3!$F$3:$F$99980,Produccion_UO!$K1614,Resultados_Dic3!$D$3:$D$99980,Produccion_UO!$K$1485,Resultados_Dic3!$E$3:$E$99980,Produccion_UO!$J1614,Resultados_Dic3!$A$3:$A$99980,Produccion_UO!$H1614)*$J$1485</f>
        <v>0</v>
      </c>
      <c r="AG1614" s="21">
        <f>+SUMIFS(Resultados_Dic3!AB$3:AB$99980,Resultados_Dic3!$F$3:$F$99980,Produccion_UO!$K1614,Resultados_Dic3!$D$3:$D$99980,Produccion_UO!$K$1485,Resultados_Dic3!$E$3:$E$99980,Produccion_UO!$J1614,Resultados_Dic3!$A$3:$A$99980,Produccion_UO!$H1614)*$J$1485</f>
        <v>0</v>
      </c>
      <c r="AH1614" s="21">
        <f>+SUMIFS(Resultados_Dic3!AC$3:AC$99980,Resultados_Dic3!$F$3:$F$99980,Produccion_UO!$K1614,Resultados_Dic3!$D$3:$D$99980,Produccion_UO!$K$1485,Resultados_Dic3!$E$3:$E$99980,Produccion_UO!$J1614,Resultados_Dic3!$A$3:$A$99980,Produccion_UO!$H1614)*$J$1485</f>
        <v>0</v>
      </c>
      <c r="AI1614" s="21">
        <f>+SUMIFS(Resultados_Dic3!AD$3:AD$99980,Resultados_Dic3!$F$3:$F$99980,Produccion_UO!$K1614,Resultados_Dic3!$D$3:$D$99980,Produccion_UO!$K$1485,Resultados_Dic3!$E$3:$E$99980,Produccion_UO!$J1614,Resultados_Dic3!$A$3:$A$99980,Produccion_UO!$H1614)*$J$1485</f>
        <v>0</v>
      </c>
      <c r="AJ1614" s="21">
        <f>+SUMIFS(Resultados_Dic3!AE$3:AE$99980,Resultados_Dic3!$F$3:$F$99980,Produccion_UO!$K1614,Resultados_Dic3!$D$3:$D$99980,Produccion_UO!$K$1485,Resultados_Dic3!$E$3:$E$99980,Produccion_UO!$J1614,Resultados_Dic3!$A$3:$A$99980,Produccion_UO!$H1614)*$J$1485</f>
        <v>0</v>
      </c>
      <c r="AK1614" s="21">
        <f>+SUMIFS(Resultados_Dic3!AF$3:AF$99980,Resultados_Dic3!$F$3:$F$99980,Produccion_UO!$K1614,Resultados_Dic3!$D$3:$D$99980,Produccion_UO!$K$1485,Resultados_Dic3!$E$3:$E$99980,Produccion_UO!$J1614,Resultados_Dic3!$A$3:$A$99980,Produccion_UO!$H1614)*$J$1485</f>
        <v>0</v>
      </c>
      <c r="AL1614" s="21">
        <f>+SUMIFS(Resultados_Dic3!AG$3:AG$99980,Resultados_Dic3!$F$3:$F$99980,Produccion_UO!$K1614,Resultados_Dic3!$D$3:$D$99980,Produccion_UO!$K$1485,Resultados_Dic3!$E$3:$E$99980,Produccion_UO!$J1614,Resultados_Dic3!$A$3:$A$99980,Produccion_UO!$H1614)*$J$1485</f>
        <v>0</v>
      </c>
      <c r="AM1614" s="21">
        <f>+SUMIFS(Resultados_Dic3!AH$3:AH$99980,Resultados_Dic3!$F$3:$F$99980,Produccion_UO!$K1614,Resultados_Dic3!$D$3:$D$99980,Produccion_UO!$K$1485,Resultados_Dic3!$E$3:$E$99980,Produccion_UO!$J1614,Resultados_Dic3!$A$3:$A$99980,Produccion_UO!$H1614)*$J$1485</f>
        <v>0</v>
      </c>
      <c r="AN1614" s="21">
        <f>+SUMIFS(Resultados_Dic3!AI$3:AI$99980,Resultados_Dic3!$F$3:$F$99980,Produccion_UO!$K1614,Resultados_Dic3!$D$3:$D$99980,Produccion_UO!$K$1485,Resultados_Dic3!$E$3:$E$99980,Produccion_UO!$J1614,Resultados_Dic3!$A$3:$A$99980,Produccion_UO!$H1614)*$J$1485</f>
        <v>0</v>
      </c>
      <c r="AO1614" s="21">
        <f>+SUMIFS(Resultados_Dic3!AJ$3:AJ$99980,Resultados_Dic3!$F$3:$F$99980,Produccion_UO!$K1614,Resultados_Dic3!$D$3:$D$99980,Produccion_UO!$K$1485,Resultados_Dic3!$E$3:$E$99980,Produccion_UO!$J1614,Resultados_Dic3!$A$3:$A$99980,Produccion_UO!$H1614)*$J$1485</f>
        <v>0</v>
      </c>
      <c r="AP1614" s="21">
        <f>+SUMIFS(Resultados_Dic3!AK$3:AK$99980,Resultados_Dic3!$F$3:$F$99980,Produccion_UO!$K1614,Resultados_Dic3!$D$3:$D$99980,Produccion_UO!$K$1485,Resultados_Dic3!$E$3:$E$99980,Produccion_UO!$J1614,Resultados_Dic3!$A$3:$A$99980,Produccion_UO!$H1614)*$J$1485</f>
        <v>0</v>
      </c>
      <c r="AQ1614" s="21">
        <f>+SUMIFS(Resultados_Dic3!AL$3:AL$99980,Resultados_Dic3!$F$3:$F$99980,Produccion_UO!$K1614,Resultados_Dic3!$D$3:$D$99980,Produccion_UO!$K$1485,Resultados_Dic3!$E$3:$E$99980,Produccion_UO!$J1614,Resultados_Dic3!$A$3:$A$99980,Produccion_UO!$H1614)*$J$1485</f>
        <v>0</v>
      </c>
      <c r="AR1614" s="21">
        <f>+SUMIFS(Resultados_Dic3!AM$3:AM$99980,Resultados_Dic3!$F$3:$F$99980,Produccion_UO!$K1614,Resultados_Dic3!$D$3:$D$99980,Produccion_UO!$K$1485,Resultados_Dic3!$E$3:$E$99980,Produccion_UO!$J1614,Resultados_Dic3!$A$3:$A$99980,Produccion_UO!$H1614)*$J$1485</f>
        <v>0</v>
      </c>
    </row>
    <row r="1615" spans="6:45" x14ac:dyDescent="0.25">
      <c r="H1615" s="17" t="str">
        <f t="shared" si="2010"/>
        <v>DIC5</v>
      </c>
      <c r="I1615" s="24"/>
      <c r="J1615" s="24" t="s">
        <v>153</v>
      </c>
      <c r="K1615" s="315" t="s">
        <v>217</v>
      </c>
      <c r="L1615" s="316" t="s">
        <v>794</v>
      </c>
      <c r="M1615" s="21">
        <f>+SUMIFS(Resultados_Dic3!H$3:H$99980,Resultados_Dic3!$F$3:$F$99980,Produccion_UO!$K1615,Resultados_Dic3!$D$3:$D$99980,Produccion_UO!$K$1485,Resultados_Dic3!$E$3:$E$99980,Produccion_UO!$J1615,Resultados_Dic3!$A$3:$A$99980,Produccion_UO!$H1615)*$J$1485</f>
        <v>254.80523614929999</v>
      </c>
      <c r="N1615" s="21">
        <f>+SUMIFS(Resultados_Dic3!I$3:I$99980,Resultados_Dic3!$F$3:$F$99980,Produccion_UO!$K1615,Resultados_Dic3!$D$3:$D$99980,Produccion_UO!$K$1485,Resultados_Dic3!$E$3:$E$99980,Produccion_UO!$J1615,Resultados_Dic3!$A$3:$A$99980,Produccion_UO!$H1615)*$J$1485</f>
        <v>227.486545105272</v>
      </c>
      <c r="O1615" s="21">
        <f>+SUMIFS(Resultados_Dic3!J$3:J$99980,Resultados_Dic3!$F$3:$F$99980,Produccion_UO!$K1615,Resultados_Dic3!$D$3:$D$99980,Produccion_UO!$K$1485,Resultados_Dic3!$E$3:$E$99980,Produccion_UO!$J1615,Resultados_Dic3!$A$3:$A$99980,Produccion_UO!$H1615)*$J$1485</f>
        <v>198.68235050460501</v>
      </c>
      <c r="P1615" s="21">
        <f>+SUMIFS(Resultados_Dic3!K$3:K$99980,Resultados_Dic3!$F$3:$F$99980,Produccion_UO!$K1615,Resultados_Dic3!$D$3:$D$99980,Produccion_UO!$K$1485,Resultados_Dic3!$E$3:$E$99980,Produccion_UO!$J1615,Resultados_Dic3!$A$3:$A$99980,Produccion_UO!$H1615)*$J$1485</f>
        <v>169.87815590393899</v>
      </c>
      <c r="Q1615" s="21">
        <f>+SUMIFS(Resultados_Dic3!L$3:L$99980,Resultados_Dic3!$F$3:$F$99980,Produccion_UO!$K1615,Resultados_Dic3!$D$3:$D$99980,Produccion_UO!$K$1485,Resultados_Dic3!$E$3:$E$99980,Produccion_UO!$J1615,Resultados_Dic3!$A$3:$A$99980,Produccion_UO!$H1615)*$J$1485</f>
        <v>141.073961303272</v>
      </c>
      <c r="R1615" s="21">
        <f>+SUMIFS(Resultados_Dic3!M$3:M$99980,Resultados_Dic3!$F$3:$F$99980,Produccion_UO!$K1615,Resultados_Dic3!$D$3:$D$99980,Produccion_UO!$K$1485,Resultados_Dic3!$E$3:$E$99980,Produccion_UO!$J1615,Resultados_Dic3!$A$3:$A$99980,Produccion_UO!$H1615)*$J$1485</f>
        <v>110.20020336853401</v>
      </c>
      <c r="S1615" s="21">
        <f>+SUMIFS(Resultados_Dic3!N$3:N$99980,Resultados_Dic3!$F$3:$F$99980,Produccion_UO!$K1615,Resultados_Dic3!$D$3:$D$99980,Produccion_UO!$K$1485,Resultados_Dic3!$E$3:$E$99980,Produccion_UO!$J1615,Resultados_Dic3!$A$3:$A$99980,Produccion_UO!$H1615)*$J$1485</f>
        <v>79.326445433795797</v>
      </c>
      <c r="T1615" s="21">
        <f>+SUMIFS(Resultados_Dic3!O$3:O$99980,Resultados_Dic3!$F$3:$F$99980,Produccion_UO!$K1615,Resultados_Dic3!$D$3:$D$99980,Produccion_UO!$K$1485,Resultados_Dic3!$E$3:$E$99980,Produccion_UO!$J1615,Resultados_Dic3!$A$3:$A$99980,Produccion_UO!$H1615)*$J$1485</f>
        <v>58.002112685918398</v>
      </c>
      <c r="U1615" s="21">
        <f>+SUMIFS(Resultados_Dic3!P$3:P$99980,Resultados_Dic3!$F$3:$F$99980,Produccion_UO!$K1615,Resultados_Dic3!$D$3:$D$99980,Produccion_UO!$K$1485,Resultados_Dic3!$E$3:$E$99980,Produccion_UO!$J1615,Resultados_Dic3!$A$3:$A$99980,Produccion_UO!$H1615)*$J$1485</f>
        <v>31.319079550186299</v>
      </c>
      <c r="V1615" s="21">
        <f>+SUMIFS(Resultados_Dic3!Q$3:Q$99980,Resultados_Dic3!$F$3:$F$99980,Produccion_UO!$K1615,Resultados_Dic3!$D$3:$D$99980,Produccion_UO!$K$1485,Resultados_Dic3!$E$3:$E$99980,Produccion_UO!$J1615,Resultados_Dic3!$A$3:$A$99980,Produccion_UO!$H1615)*$J$1485</f>
        <v>0</v>
      </c>
      <c r="W1615" s="21">
        <f>+SUMIFS(Resultados_Dic3!R$3:R$99980,Resultados_Dic3!$F$3:$F$99980,Produccion_UO!$K1615,Resultados_Dic3!$D$3:$D$99980,Produccion_UO!$K$1485,Resultados_Dic3!$E$3:$E$99980,Produccion_UO!$J1615,Resultados_Dic3!$A$3:$A$99980,Produccion_UO!$H1615)*$J$1485</f>
        <v>0</v>
      </c>
      <c r="X1615" s="21">
        <f>+SUMIFS(Resultados_Dic3!S$3:S$99980,Resultados_Dic3!$F$3:$F$99980,Produccion_UO!$K1615,Resultados_Dic3!$D$3:$D$99980,Produccion_UO!$K$1485,Resultados_Dic3!$E$3:$E$99980,Produccion_UO!$J1615,Resultados_Dic3!$A$3:$A$99980,Produccion_UO!$H1615)*$J$1485</f>
        <v>0</v>
      </c>
      <c r="Y1615" s="21">
        <f>+SUMIFS(Resultados_Dic3!T$3:T$99980,Resultados_Dic3!$F$3:$F$99980,Produccion_UO!$K1615,Resultados_Dic3!$D$3:$D$99980,Produccion_UO!$K$1485,Resultados_Dic3!$E$3:$E$99980,Produccion_UO!$J1615,Resultados_Dic3!$A$3:$A$99980,Produccion_UO!$H1615)*$J$1485</f>
        <v>0</v>
      </c>
      <c r="Z1615" s="21">
        <f>+SUMIFS(Resultados_Dic3!U$3:U$99980,Resultados_Dic3!$F$3:$F$99980,Produccion_UO!$K1615,Resultados_Dic3!$D$3:$D$99980,Produccion_UO!$K$1485,Resultados_Dic3!$E$3:$E$99980,Produccion_UO!$J1615,Resultados_Dic3!$A$3:$A$99980,Produccion_UO!$H1615)*$J$1485</f>
        <v>0</v>
      </c>
      <c r="AA1615" s="21">
        <f>+SUMIFS(Resultados_Dic3!V$3:V$99980,Resultados_Dic3!$F$3:$F$99980,Produccion_UO!$K1615,Resultados_Dic3!$D$3:$D$99980,Produccion_UO!$K$1485,Resultados_Dic3!$E$3:$E$99980,Produccion_UO!$J1615,Resultados_Dic3!$A$3:$A$99980,Produccion_UO!$H1615)*$J$1485</f>
        <v>0</v>
      </c>
      <c r="AB1615" s="21">
        <f>+SUMIFS(Resultados_Dic3!W$3:W$99980,Resultados_Dic3!$F$3:$F$99980,Produccion_UO!$K1615,Resultados_Dic3!$D$3:$D$99980,Produccion_UO!$K$1485,Resultados_Dic3!$E$3:$E$99980,Produccion_UO!$J1615,Resultados_Dic3!$A$3:$A$99980,Produccion_UO!$H1615)*$J$1485</f>
        <v>0</v>
      </c>
      <c r="AC1615" s="21">
        <f>+SUMIFS(Resultados_Dic3!X$3:X$99980,Resultados_Dic3!$F$3:$F$99980,Produccion_UO!$K1615,Resultados_Dic3!$D$3:$D$99980,Produccion_UO!$K$1485,Resultados_Dic3!$E$3:$E$99980,Produccion_UO!$J1615,Resultados_Dic3!$A$3:$A$99980,Produccion_UO!$H1615)*$J$1485</f>
        <v>0</v>
      </c>
      <c r="AD1615" s="21">
        <f>+SUMIFS(Resultados_Dic3!Y$3:Y$99980,Resultados_Dic3!$F$3:$F$99980,Produccion_UO!$K1615,Resultados_Dic3!$D$3:$D$99980,Produccion_UO!$K$1485,Resultados_Dic3!$E$3:$E$99980,Produccion_UO!$J1615,Resultados_Dic3!$A$3:$A$99980,Produccion_UO!$H1615)*$J$1485</f>
        <v>0</v>
      </c>
      <c r="AE1615" s="21">
        <f>+SUMIFS(Resultados_Dic3!Z$3:Z$99980,Resultados_Dic3!$F$3:$F$99980,Produccion_UO!$K1615,Resultados_Dic3!$D$3:$D$99980,Produccion_UO!$K$1485,Resultados_Dic3!$E$3:$E$99980,Produccion_UO!$J1615,Resultados_Dic3!$A$3:$A$99980,Produccion_UO!$H1615)*$J$1485</f>
        <v>0</v>
      </c>
      <c r="AF1615" s="21">
        <f>+SUMIFS(Resultados_Dic3!AA$3:AA$99980,Resultados_Dic3!$F$3:$F$99980,Produccion_UO!$K1615,Resultados_Dic3!$D$3:$D$99980,Produccion_UO!$K$1485,Resultados_Dic3!$E$3:$E$99980,Produccion_UO!$J1615,Resultados_Dic3!$A$3:$A$99980,Produccion_UO!$H1615)*$J$1485</f>
        <v>0</v>
      </c>
      <c r="AG1615" s="21">
        <f>+SUMIFS(Resultados_Dic3!AB$3:AB$99980,Resultados_Dic3!$F$3:$F$99980,Produccion_UO!$K1615,Resultados_Dic3!$D$3:$D$99980,Produccion_UO!$K$1485,Resultados_Dic3!$E$3:$E$99980,Produccion_UO!$J1615,Resultados_Dic3!$A$3:$A$99980,Produccion_UO!$H1615)*$J$1485</f>
        <v>0</v>
      </c>
      <c r="AH1615" s="21">
        <f>+SUMIFS(Resultados_Dic3!AC$3:AC$99980,Resultados_Dic3!$F$3:$F$99980,Produccion_UO!$K1615,Resultados_Dic3!$D$3:$D$99980,Produccion_UO!$K$1485,Resultados_Dic3!$E$3:$E$99980,Produccion_UO!$J1615,Resultados_Dic3!$A$3:$A$99980,Produccion_UO!$H1615)*$J$1485</f>
        <v>0</v>
      </c>
      <c r="AI1615" s="21">
        <f>+SUMIFS(Resultados_Dic3!AD$3:AD$99980,Resultados_Dic3!$F$3:$F$99980,Produccion_UO!$K1615,Resultados_Dic3!$D$3:$D$99980,Produccion_UO!$K$1485,Resultados_Dic3!$E$3:$E$99980,Produccion_UO!$J1615,Resultados_Dic3!$A$3:$A$99980,Produccion_UO!$H1615)*$J$1485</f>
        <v>0</v>
      </c>
      <c r="AJ1615" s="21">
        <f>+SUMIFS(Resultados_Dic3!AE$3:AE$99980,Resultados_Dic3!$F$3:$F$99980,Produccion_UO!$K1615,Resultados_Dic3!$D$3:$D$99980,Produccion_UO!$K$1485,Resultados_Dic3!$E$3:$E$99980,Produccion_UO!$J1615,Resultados_Dic3!$A$3:$A$99980,Produccion_UO!$H1615)*$J$1485</f>
        <v>0</v>
      </c>
      <c r="AK1615" s="21">
        <f>+SUMIFS(Resultados_Dic3!AF$3:AF$99980,Resultados_Dic3!$F$3:$F$99980,Produccion_UO!$K1615,Resultados_Dic3!$D$3:$D$99980,Produccion_UO!$K$1485,Resultados_Dic3!$E$3:$E$99980,Produccion_UO!$J1615,Resultados_Dic3!$A$3:$A$99980,Produccion_UO!$H1615)*$J$1485</f>
        <v>0</v>
      </c>
      <c r="AL1615" s="21">
        <f>+SUMIFS(Resultados_Dic3!AG$3:AG$99980,Resultados_Dic3!$F$3:$F$99980,Produccion_UO!$K1615,Resultados_Dic3!$D$3:$D$99980,Produccion_UO!$K$1485,Resultados_Dic3!$E$3:$E$99980,Produccion_UO!$J1615,Resultados_Dic3!$A$3:$A$99980,Produccion_UO!$H1615)*$J$1485</f>
        <v>0</v>
      </c>
      <c r="AM1615" s="21">
        <f>+SUMIFS(Resultados_Dic3!AH$3:AH$99980,Resultados_Dic3!$F$3:$F$99980,Produccion_UO!$K1615,Resultados_Dic3!$D$3:$D$99980,Produccion_UO!$K$1485,Resultados_Dic3!$E$3:$E$99980,Produccion_UO!$J1615,Resultados_Dic3!$A$3:$A$99980,Produccion_UO!$H1615)*$J$1485</f>
        <v>0</v>
      </c>
      <c r="AN1615" s="21">
        <f>+SUMIFS(Resultados_Dic3!AI$3:AI$99980,Resultados_Dic3!$F$3:$F$99980,Produccion_UO!$K1615,Resultados_Dic3!$D$3:$D$99980,Produccion_UO!$K$1485,Resultados_Dic3!$E$3:$E$99980,Produccion_UO!$J1615,Resultados_Dic3!$A$3:$A$99980,Produccion_UO!$H1615)*$J$1485</f>
        <v>0</v>
      </c>
      <c r="AO1615" s="21">
        <f>+SUMIFS(Resultados_Dic3!AJ$3:AJ$99980,Resultados_Dic3!$F$3:$F$99980,Produccion_UO!$K1615,Resultados_Dic3!$D$3:$D$99980,Produccion_UO!$K$1485,Resultados_Dic3!$E$3:$E$99980,Produccion_UO!$J1615,Resultados_Dic3!$A$3:$A$99980,Produccion_UO!$H1615)*$J$1485</f>
        <v>0</v>
      </c>
      <c r="AP1615" s="21">
        <f>+SUMIFS(Resultados_Dic3!AK$3:AK$99980,Resultados_Dic3!$F$3:$F$99980,Produccion_UO!$K1615,Resultados_Dic3!$D$3:$D$99980,Produccion_UO!$K$1485,Resultados_Dic3!$E$3:$E$99980,Produccion_UO!$J1615,Resultados_Dic3!$A$3:$A$99980,Produccion_UO!$H1615)*$J$1485</f>
        <v>0</v>
      </c>
      <c r="AQ1615" s="21">
        <f>+SUMIFS(Resultados_Dic3!AL$3:AL$99980,Resultados_Dic3!$F$3:$F$99980,Produccion_UO!$K1615,Resultados_Dic3!$D$3:$D$99980,Produccion_UO!$K$1485,Resultados_Dic3!$E$3:$E$99980,Produccion_UO!$J1615,Resultados_Dic3!$A$3:$A$99980,Produccion_UO!$H1615)*$J$1485</f>
        <v>0</v>
      </c>
      <c r="AR1615" s="21">
        <f>+SUMIFS(Resultados_Dic3!AM$3:AM$99980,Resultados_Dic3!$F$3:$F$99980,Produccion_UO!$K1615,Resultados_Dic3!$D$3:$D$99980,Produccion_UO!$K$1485,Resultados_Dic3!$E$3:$E$99980,Produccion_UO!$J1615,Resultados_Dic3!$A$3:$A$99980,Produccion_UO!$H1615)*$J$1485</f>
        <v>0</v>
      </c>
    </row>
    <row r="1616" spans="6:45" x14ac:dyDescent="0.25">
      <c r="H1616" s="17" t="str">
        <f t="shared" si="2010"/>
        <v>DIC5</v>
      </c>
      <c r="I1616" s="24"/>
      <c r="J1616" s="24" t="s">
        <v>153</v>
      </c>
      <c r="K1616" s="315"/>
      <c r="L1616" s="230" t="s">
        <v>831</v>
      </c>
      <c r="M1616" s="21">
        <f>+SUM(M1617:M1619)</f>
        <v>29.90856289056066</v>
      </c>
      <c r="N1616" s="21">
        <f t="shared" ref="N1616" si="2042">+SUM(N1617:N1619)</f>
        <v>29.90856289056066</v>
      </c>
      <c r="O1616" s="21">
        <f t="shared" ref="O1616" si="2043">+SUM(O1617:O1619)</f>
        <v>29.90856289056066</v>
      </c>
      <c r="P1616" s="21">
        <f t="shared" ref="P1616" si="2044">+SUM(P1617:P1619)</f>
        <v>29.90856289056066</v>
      </c>
      <c r="Q1616" s="21">
        <f t="shared" ref="Q1616" si="2045">+SUM(Q1617:Q1619)</f>
        <v>29.90856289056066</v>
      </c>
      <c r="R1616" s="21">
        <f t="shared" ref="R1616" si="2046">+SUM(R1617:R1619)</f>
        <v>29.90856289056066</v>
      </c>
      <c r="S1616" s="21">
        <f t="shared" ref="S1616" si="2047">+SUM(S1617:S1619)</f>
        <v>29.90856289056066</v>
      </c>
      <c r="T1616" s="21">
        <f t="shared" ref="T1616" si="2048">+SUM(T1617:T1619)</f>
        <v>4.5273015178464604</v>
      </c>
      <c r="U1616" s="21">
        <f t="shared" ref="U1616" si="2049">+SUM(U1617:U1619)</f>
        <v>0</v>
      </c>
      <c r="V1616" s="21">
        <f t="shared" ref="V1616" si="2050">+SUM(V1617:V1619)</f>
        <v>0</v>
      </c>
      <c r="W1616" s="21">
        <f t="shared" ref="W1616" si="2051">+SUM(W1617:W1619)</f>
        <v>0</v>
      </c>
      <c r="X1616" s="21">
        <f t="shared" ref="X1616" si="2052">+SUM(X1617:X1619)</f>
        <v>0</v>
      </c>
      <c r="Y1616" s="21">
        <f t="shared" ref="Y1616" si="2053">+SUM(Y1617:Y1619)</f>
        <v>0</v>
      </c>
      <c r="Z1616" s="21">
        <f t="shared" ref="Z1616" si="2054">+SUM(Z1617:Z1619)</f>
        <v>0</v>
      </c>
      <c r="AA1616" s="21">
        <f t="shared" ref="AA1616" si="2055">+SUM(AA1617:AA1619)</f>
        <v>0</v>
      </c>
      <c r="AB1616" s="21">
        <f t="shared" ref="AB1616" si="2056">+SUM(AB1617:AB1619)</f>
        <v>0</v>
      </c>
      <c r="AC1616" s="21">
        <f t="shared" ref="AC1616" si="2057">+SUM(AC1617:AC1619)</f>
        <v>0</v>
      </c>
      <c r="AD1616" s="21">
        <f t="shared" ref="AD1616" si="2058">+SUM(AD1617:AD1619)</f>
        <v>0</v>
      </c>
      <c r="AE1616" s="21">
        <f t="shared" ref="AE1616" si="2059">+SUM(AE1617:AE1619)</f>
        <v>0</v>
      </c>
      <c r="AF1616" s="21">
        <f t="shared" ref="AF1616" si="2060">+SUM(AF1617:AF1619)</f>
        <v>0</v>
      </c>
      <c r="AG1616" s="21">
        <f t="shared" ref="AG1616" si="2061">+SUM(AG1617:AG1619)</f>
        <v>0</v>
      </c>
      <c r="AH1616" s="21">
        <f t="shared" ref="AH1616" si="2062">+SUM(AH1617:AH1619)</f>
        <v>0</v>
      </c>
      <c r="AI1616" s="21">
        <f t="shared" ref="AI1616" si="2063">+SUM(AI1617:AI1619)</f>
        <v>0</v>
      </c>
      <c r="AJ1616" s="21">
        <f t="shared" ref="AJ1616" si="2064">+SUM(AJ1617:AJ1619)</f>
        <v>0</v>
      </c>
      <c r="AK1616" s="21">
        <f t="shared" ref="AK1616" si="2065">+SUM(AK1617:AK1619)</f>
        <v>0</v>
      </c>
      <c r="AL1616" s="21">
        <f t="shared" ref="AL1616" si="2066">+SUM(AL1617:AL1619)</f>
        <v>0</v>
      </c>
      <c r="AM1616" s="21">
        <f t="shared" ref="AM1616" si="2067">+SUM(AM1617:AM1619)</f>
        <v>0</v>
      </c>
      <c r="AN1616" s="21">
        <f t="shared" ref="AN1616" si="2068">+SUM(AN1617:AN1619)</f>
        <v>0</v>
      </c>
      <c r="AO1616" s="21">
        <f t="shared" ref="AO1616" si="2069">+SUM(AO1617:AO1619)</f>
        <v>0</v>
      </c>
      <c r="AP1616" s="21">
        <f t="shared" ref="AP1616" si="2070">+SUM(AP1617:AP1619)</f>
        <v>0</v>
      </c>
      <c r="AQ1616" s="21">
        <f t="shared" ref="AQ1616" si="2071">+SUM(AQ1617:AQ1619)</f>
        <v>0</v>
      </c>
      <c r="AR1616" s="21">
        <f t="shared" ref="AR1616" si="2072">+SUM(AR1617:AR1619)</f>
        <v>0</v>
      </c>
    </row>
    <row r="1617" spans="8:45" x14ac:dyDescent="0.25">
      <c r="H1617" s="17" t="str">
        <f t="shared" si="2010"/>
        <v>DIC5</v>
      </c>
      <c r="I1617" s="24"/>
      <c r="J1617" s="24" t="s">
        <v>153</v>
      </c>
      <c r="K1617" s="315" t="s">
        <v>203</v>
      </c>
      <c r="L1617" s="316" t="s">
        <v>750</v>
      </c>
      <c r="M1617" s="21">
        <f>+SUMIFS(Resultados_Dic3!H$3:H$99980,Resultados_Dic3!$F$3:$F$99980,Produccion_UO!$K1617,Resultados_Dic3!$D$3:$D$99980,Produccion_UO!$K$1485,Resultados_Dic3!$E$3:$E$99980,Produccion_UO!$J1617,Resultados_Dic3!$A$3:$A$99980,Produccion_UO!$H1617)*$J$1485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N1617" s="21">
        <f>+SUMIFS(Resultados_Dic3!I$3:I$99980,Resultados_Dic3!$F$3:$F$99980,Produccion_UO!$K1617,Resultados_Dic3!$D$3:$D$99980,Produccion_UO!$K$1485,Resultados_Dic3!$E$3:$E$99980,Produccion_UO!$J1617,Resultados_Dic3!$A$3:$A$99980,Produccion_UO!$H1617)*$J$1485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O1617" s="21">
        <f>+SUMIFS(Resultados_Dic3!J$3:J$99980,Resultados_Dic3!$F$3:$F$99980,Produccion_UO!$K1617,Resultados_Dic3!$D$3:$D$99980,Produccion_UO!$K$1485,Resultados_Dic3!$E$3:$E$99980,Produccion_UO!$J1617,Resultados_Dic3!$A$3:$A$99980,Produccion_UO!$H1617)*$J$1485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P1617" s="21">
        <f>+SUMIFS(Resultados_Dic3!K$3:K$99980,Resultados_Dic3!$F$3:$F$99980,Produccion_UO!$K1617,Resultados_Dic3!$D$3:$D$99980,Produccion_UO!$K$1485,Resultados_Dic3!$E$3:$E$99980,Produccion_UO!$J1617,Resultados_Dic3!$A$3:$A$99980,Produccion_UO!$H1617)*$J$1485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Q1617" s="21">
        <f>+SUMIFS(Resultados_Dic3!L$3:L$99980,Resultados_Dic3!$F$3:$F$99980,Produccion_UO!$K1617,Resultados_Dic3!$D$3:$D$99980,Produccion_UO!$K$1485,Resultados_Dic3!$E$3:$E$99980,Produccion_UO!$J1617,Resultados_Dic3!$A$3:$A$99980,Produccion_UO!$H1617)*$J$1485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R1617" s="21">
        <f>+SUMIFS(Resultados_Dic3!M$3:M$99980,Resultados_Dic3!$F$3:$F$99980,Produccion_UO!$K1617,Resultados_Dic3!$D$3:$D$99980,Produccion_UO!$K$1485,Resultados_Dic3!$E$3:$E$99980,Produccion_UO!$J1617,Resultados_Dic3!$A$3:$A$99980,Produccion_UO!$H1617)*$J$1485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S1617" s="21">
        <f>+SUMIFS(Resultados_Dic3!N$3:N$99980,Resultados_Dic3!$F$3:$F$99980,Produccion_UO!$K1617,Resultados_Dic3!$D$3:$D$99980,Produccion_UO!$K$1485,Resultados_Dic3!$E$3:$E$99980,Produccion_UO!$J1617,Resultados_Dic3!$A$3:$A$99980,Produccion_UO!$H1617)*$J$1485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T1617" s="21">
        <f>+SUMIFS(Resultados_Dic3!O$3:O$99980,Resultados_Dic3!$F$3:$F$99980,Produccion_UO!$K1617,Resultados_Dic3!$D$3:$D$99980,Produccion_UO!$K$1485,Resultados_Dic3!$E$3:$E$99980,Produccion_UO!$J1617,Resultados_Dic3!$A$3:$A$99980,Produccion_UO!$H1617)*$J$1485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U1617" s="21">
        <f>+SUMIFS(Resultados_Dic3!P$3:P$99980,Resultados_Dic3!$F$3:$F$99980,Produccion_UO!$K1617,Resultados_Dic3!$D$3:$D$99980,Produccion_UO!$K$1485,Resultados_Dic3!$E$3:$E$99980,Produccion_UO!$J1617,Resultados_Dic3!$A$3:$A$99980,Produccion_UO!$H1617)*$J$1485</f>
        <v>0</v>
      </c>
      <c r="V1617" s="21">
        <f>+SUMIFS(Resultados_Dic3!Q$3:Q$99980,Resultados_Dic3!$F$3:$F$99980,Produccion_UO!$K1617,Resultados_Dic3!$D$3:$D$99980,Produccion_UO!$K$1485,Resultados_Dic3!$E$3:$E$99980,Produccion_UO!$J1617,Resultados_Dic3!$A$3:$A$99980,Produccion_UO!$H1617)*$J$1485</f>
        <v>0</v>
      </c>
      <c r="W1617" s="21">
        <f>+SUMIFS(Resultados_Dic3!R$3:R$99980,Resultados_Dic3!$F$3:$F$99980,Produccion_UO!$K1617,Resultados_Dic3!$D$3:$D$99980,Produccion_UO!$K$1485,Resultados_Dic3!$E$3:$E$99980,Produccion_UO!$J1617,Resultados_Dic3!$A$3:$A$99980,Produccion_UO!$H1617)*$J$1485</f>
        <v>0</v>
      </c>
      <c r="X1617" s="21">
        <f>+SUMIFS(Resultados_Dic3!S$3:S$99980,Resultados_Dic3!$F$3:$F$99980,Produccion_UO!$K1617,Resultados_Dic3!$D$3:$D$99980,Produccion_UO!$K$1485,Resultados_Dic3!$E$3:$E$99980,Produccion_UO!$J1617,Resultados_Dic3!$A$3:$A$99980,Produccion_UO!$H1617)*$J$1485</f>
        <v>0</v>
      </c>
      <c r="Y1617" s="21">
        <f>+SUMIFS(Resultados_Dic3!T$3:T$99980,Resultados_Dic3!$F$3:$F$99980,Produccion_UO!$K1617,Resultados_Dic3!$D$3:$D$99980,Produccion_UO!$K$1485,Resultados_Dic3!$E$3:$E$99980,Produccion_UO!$J1617,Resultados_Dic3!$A$3:$A$99980,Produccion_UO!$H1617)*$J$1485</f>
        <v>0</v>
      </c>
      <c r="Z1617" s="21">
        <f>+SUMIFS(Resultados_Dic3!U$3:U$99980,Resultados_Dic3!$F$3:$F$99980,Produccion_UO!$K1617,Resultados_Dic3!$D$3:$D$99980,Produccion_UO!$K$1485,Resultados_Dic3!$E$3:$E$99980,Produccion_UO!$J1617,Resultados_Dic3!$A$3:$A$99980,Produccion_UO!$H1617)*$J$1485</f>
        <v>0</v>
      </c>
      <c r="AA1617" s="21">
        <f>+SUMIFS(Resultados_Dic3!V$3:V$99980,Resultados_Dic3!$F$3:$F$99980,Produccion_UO!$K1617,Resultados_Dic3!$D$3:$D$99980,Produccion_UO!$K$1485,Resultados_Dic3!$E$3:$E$99980,Produccion_UO!$J1617,Resultados_Dic3!$A$3:$A$99980,Produccion_UO!$H1617)*$J$1485</f>
        <v>0</v>
      </c>
      <c r="AB1617" s="21">
        <f>+SUMIFS(Resultados_Dic3!W$3:W$99980,Resultados_Dic3!$F$3:$F$99980,Produccion_UO!$K1617,Resultados_Dic3!$D$3:$D$99980,Produccion_UO!$K$1485,Resultados_Dic3!$E$3:$E$99980,Produccion_UO!$J1617,Resultados_Dic3!$A$3:$A$99980,Produccion_UO!$H1617)*$J$1485</f>
        <v>0</v>
      </c>
      <c r="AC1617" s="21">
        <f>+SUMIFS(Resultados_Dic3!X$3:X$99980,Resultados_Dic3!$F$3:$F$99980,Produccion_UO!$K1617,Resultados_Dic3!$D$3:$D$99980,Produccion_UO!$K$1485,Resultados_Dic3!$E$3:$E$99980,Produccion_UO!$J1617,Resultados_Dic3!$A$3:$A$99980,Produccion_UO!$H1617)*$J$1485</f>
        <v>0</v>
      </c>
      <c r="AD1617" s="21">
        <f>+SUMIFS(Resultados_Dic3!Y$3:Y$99980,Resultados_Dic3!$F$3:$F$99980,Produccion_UO!$K1617,Resultados_Dic3!$D$3:$D$99980,Produccion_UO!$K$1485,Resultados_Dic3!$E$3:$E$99980,Produccion_UO!$J1617,Resultados_Dic3!$A$3:$A$99980,Produccion_UO!$H1617)*$J$1485</f>
        <v>0</v>
      </c>
      <c r="AE1617" s="21">
        <f>+SUMIFS(Resultados_Dic3!Z$3:Z$99980,Resultados_Dic3!$F$3:$F$99980,Produccion_UO!$K1617,Resultados_Dic3!$D$3:$D$99980,Produccion_UO!$K$1485,Resultados_Dic3!$E$3:$E$99980,Produccion_UO!$J1617,Resultados_Dic3!$A$3:$A$99980,Produccion_UO!$H1617)*$J$1485</f>
        <v>0</v>
      </c>
      <c r="AF1617" s="21">
        <f>+SUMIFS(Resultados_Dic3!AA$3:AA$99980,Resultados_Dic3!$F$3:$F$99980,Produccion_UO!$K1617,Resultados_Dic3!$D$3:$D$99980,Produccion_UO!$K$1485,Resultados_Dic3!$E$3:$E$99980,Produccion_UO!$J1617,Resultados_Dic3!$A$3:$A$99980,Produccion_UO!$H1617)*$J$1485</f>
        <v>0</v>
      </c>
      <c r="AG1617" s="21">
        <f>+SUMIFS(Resultados_Dic3!AB$3:AB$99980,Resultados_Dic3!$F$3:$F$99980,Produccion_UO!$K1617,Resultados_Dic3!$D$3:$D$99980,Produccion_UO!$K$1485,Resultados_Dic3!$E$3:$E$99980,Produccion_UO!$J1617,Resultados_Dic3!$A$3:$A$99980,Produccion_UO!$H1617)*$J$1485</f>
        <v>0</v>
      </c>
      <c r="AH1617" s="21">
        <f>+SUMIFS(Resultados_Dic3!AC$3:AC$99980,Resultados_Dic3!$F$3:$F$99980,Produccion_UO!$K1617,Resultados_Dic3!$D$3:$D$99980,Produccion_UO!$K$1485,Resultados_Dic3!$E$3:$E$99980,Produccion_UO!$J1617,Resultados_Dic3!$A$3:$A$99980,Produccion_UO!$H1617)*$J$1485</f>
        <v>0</v>
      </c>
      <c r="AI1617" s="21">
        <f>+SUMIFS(Resultados_Dic3!AD$3:AD$99980,Resultados_Dic3!$F$3:$F$99980,Produccion_UO!$K1617,Resultados_Dic3!$D$3:$D$99980,Produccion_UO!$K$1485,Resultados_Dic3!$E$3:$E$99980,Produccion_UO!$J1617,Resultados_Dic3!$A$3:$A$99980,Produccion_UO!$H1617)*$J$1485</f>
        <v>0</v>
      </c>
      <c r="AJ1617" s="21">
        <f>+SUMIFS(Resultados_Dic3!AE$3:AE$99980,Resultados_Dic3!$F$3:$F$99980,Produccion_UO!$K1617,Resultados_Dic3!$D$3:$D$99980,Produccion_UO!$K$1485,Resultados_Dic3!$E$3:$E$99980,Produccion_UO!$J1617,Resultados_Dic3!$A$3:$A$99980,Produccion_UO!$H1617)*$J$1485</f>
        <v>0</v>
      </c>
      <c r="AK1617" s="21">
        <f>+SUMIFS(Resultados_Dic3!AF$3:AF$99980,Resultados_Dic3!$F$3:$F$99980,Produccion_UO!$K1617,Resultados_Dic3!$D$3:$D$99980,Produccion_UO!$K$1485,Resultados_Dic3!$E$3:$E$99980,Produccion_UO!$J1617,Resultados_Dic3!$A$3:$A$99980,Produccion_UO!$H1617)*$J$1485</f>
        <v>0</v>
      </c>
      <c r="AL1617" s="21">
        <f>+SUMIFS(Resultados_Dic3!AG$3:AG$99980,Resultados_Dic3!$F$3:$F$99980,Produccion_UO!$K1617,Resultados_Dic3!$D$3:$D$99980,Produccion_UO!$K$1485,Resultados_Dic3!$E$3:$E$99980,Produccion_UO!$J1617,Resultados_Dic3!$A$3:$A$99980,Produccion_UO!$H1617)*$J$1485</f>
        <v>0</v>
      </c>
      <c r="AM1617" s="21">
        <f>+SUMIFS(Resultados_Dic3!AH$3:AH$99980,Resultados_Dic3!$F$3:$F$99980,Produccion_UO!$K1617,Resultados_Dic3!$D$3:$D$99980,Produccion_UO!$K$1485,Resultados_Dic3!$E$3:$E$99980,Produccion_UO!$J1617,Resultados_Dic3!$A$3:$A$99980,Produccion_UO!$H1617)*$J$1485</f>
        <v>0</v>
      </c>
      <c r="AN1617" s="21">
        <f>+SUMIFS(Resultados_Dic3!AI$3:AI$99980,Resultados_Dic3!$F$3:$F$99980,Produccion_UO!$K1617,Resultados_Dic3!$D$3:$D$99980,Produccion_UO!$K$1485,Resultados_Dic3!$E$3:$E$99980,Produccion_UO!$J1617,Resultados_Dic3!$A$3:$A$99980,Produccion_UO!$H1617)*$J$1485</f>
        <v>0</v>
      </c>
      <c r="AO1617" s="21">
        <f>+SUMIFS(Resultados_Dic3!AJ$3:AJ$99980,Resultados_Dic3!$F$3:$F$99980,Produccion_UO!$K1617,Resultados_Dic3!$D$3:$D$99980,Produccion_UO!$K$1485,Resultados_Dic3!$E$3:$E$99980,Produccion_UO!$J1617,Resultados_Dic3!$A$3:$A$99980,Produccion_UO!$H1617)*$J$1485</f>
        <v>0</v>
      </c>
      <c r="AP1617" s="21">
        <f>+SUMIFS(Resultados_Dic3!AK$3:AK$99980,Resultados_Dic3!$F$3:$F$99980,Produccion_UO!$K1617,Resultados_Dic3!$D$3:$D$99980,Produccion_UO!$K$1485,Resultados_Dic3!$E$3:$E$99980,Produccion_UO!$J1617,Resultados_Dic3!$A$3:$A$99980,Produccion_UO!$H1617)*$J$1485</f>
        <v>0</v>
      </c>
      <c r="AQ1617" s="21">
        <f>+SUMIFS(Resultados_Dic3!AL$3:AL$99980,Resultados_Dic3!$F$3:$F$99980,Produccion_UO!$K1617,Resultados_Dic3!$D$3:$D$99980,Produccion_UO!$K$1485,Resultados_Dic3!$E$3:$E$99980,Produccion_UO!$J1617,Resultados_Dic3!$A$3:$A$99980,Produccion_UO!$H1617)*$J$1485</f>
        <v>0</v>
      </c>
      <c r="AR1617" s="21">
        <f>+SUMIFS(Resultados_Dic3!AM$3:AM$99980,Resultados_Dic3!$F$3:$F$99980,Produccion_UO!$K1617,Resultados_Dic3!$D$3:$D$99980,Produccion_UO!$K$1485,Resultados_Dic3!$E$3:$E$99980,Produccion_UO!$J1617,Resultados_Dic3!$A$3:$A$99980,Produccion_UO!$H1617)*$J$1485</f>
        <v>0</v>
      </c>
    </row>
    <row r="1618" spans="8:45" x14ac:dyDescent="0.25">
      <c r="H1618" s="17" t="str">
        <f t="shared" si="2010"/>
        <v>DIC5</v>
      </c>
      <c r="I1618" s="24"/>
      <c r="J1618" s="24" t="s">
        <v>153</v>
      </c>
      <c r="K1618" s="315" t="s">
        <v>282</v>
      </c>
      <c r="L1618" s="316" t="s">
        <v>746</v>
      </c>
      <c r="M1618" s="21">
        <f>+SUMIFS(Resultados_Dic3!H$3:H$99980,Resultados_Dic3!$F$3:$F$99980,Produccion_UO!$K1618,Resultados_Dic3!$D$3:$D$99980,Produccion_UO!$K$1485,Resultados_Dic3!$E$3:$E$99980,Produccion_UO!$J1618,Resultados_Dic3!$A$3:$A$99980,Produccion_UO!$H1618)*$J$1485</f>
        <v>0</v>
      </c>
      <c r="N1618" s="21">
        <f>+SUMIFS(Resultados_Dic3!I$3:I$99980,Resultados_Dic3!$F$3:$F$99980,Produccion_UO!$K1618,Resultados_Dic3!$D$3:$D$99980,Produccion_UO!$K$1485,Resultados_Dic3!$E$3:$E$99980,Produccion_UO!$J1618,Resultados_Dic3!$A$3:$A$99980,Produccion_UO!$H1618)*$J$1485</f>
        <v>0</v>
      </c>
      <c r="O1618" s="21">
        <f>+SUMIFS(Resultados_Dic3!J$3:J$99980,Resultados_Dic3!$F$3:$F$99980,Produccion_UO!$K1618,Resultados_Dic3!$D$3:$D$99980,Produccion_UO!$K$1485,Resultados_Dic3!$E$3:$E$99980,Produccion_UO!$J1618,Resultados_Dic3!$A$3:$A$99980,Produccion_UO!$H1618)*$J$1485</f>
        <v>0</v>
      </c>
      <c r="P1618" s="21">
        <f>+SUMIFS(Resultados_Dic3!K$3:K$99980,Resultados_Dic3!$F$3:$F$99980,Produccion_UO!$K1618,Resultados_Dic3!$D$3:$D$99980,Produccion_UO!$K$1485,Resultados_Dic3!$E$3:$E$99980,Produccion_UO!$J1618,Resultados_Dic3!$A$3:$A$99980,Produccion_UO!$H1618)*$J$1485</f>
        <v>0</v>
      </c>
      <c r="Q1618" s="21">
        <f>+SUMIFS(Resultados_Dic3!L$3:L$99980,Resultados_Dic3!$F$3:$F$99980,Produccion_UO!$K1618,Resultados_Dic3!$D$3:$D$99980,Produccion_UO!$K$1485,Resultados_Dic3!$E$3:$E$99980,Produccion_UO!$J1618,Resultados_Dic3!$A$3:$A$99980,Produccion_UO!$H1618)*$J$1485</f>
        <v>0</v>
      </c>
      <c r="R1618" s="21">
        <f>+SUMIFS(Resultados_Dic3!M$3:M$99980,Resultados_Dic3!$F$3:$F$99980,Produccion_UO!$K1618,Resultados_Dic3!$D$3:$D$99980,Produccion_UO!$K$1485,Resultados_Dic3!$E$3:$E$99980,Produccion_UO!$J1618,Resultados_Dic3!$A$3:$A$99980,Produccion_UO!$H1618)*$J$1485</f>
        <v>0</v>
      </c>
      <c r="S1618" s="21">
        <f>+SUMIFS(Resultados_Dic3!N$3:N$99980,Resultados_Dic3!$F$3:$F$99980,Produccion_UO!$K1618,Resultados_Dic3!$D$3:$D$99980,Produccion_UO!$K$1485,Resultados_Dic3!$E$3:$E$99980,Produccion_UO!$J1618,Resultados_Dic3!$A$3:$A$99980,Produccion_UO!$H1618)*$J$1485</f>
        <v>0</v>
      </c>
      <c r="T1618" s="21">
        <f>+SUMIFS(Resultados_Dic3!O$3:O$99980,Resultados_Dic3!$F$3:$F$99980,Produccion_UO!$K1618,Resultados_Dic3!$D$3:$D$99980,Produccion_UO!$K$1485,Resultados_Dic3!$E$3:$E$99980,Produccion_UO!$J1618,Resultados_Dic3!$A$3:$A$99980,Produccion_UO!$H1618)*$J$1485</f>
        <v>0</v>
      </c>
      <c r="U1618" s="21">
        <f>+SUMIFS(Resultados_Dic3!P$3:P$99980,Resultados_Dic3!$F$3:$F$99980,Produccion_UO!$K1618,Resultados_Dic3!$D$3:$D$99980,Produccion_UO!$K$1485,Resultados_Dic3!$E$3:$E$99980,Produccion_UO!$J1618,Resultados_Dic3!$A$3:$A$99980,Produccion_UO!$H1618)*$J$1485</f>
        <v>0</v>
      </c>
      <c r="V1618" s="21">
        <f>+SUMIFS(Resultados_Dic3!Q$3:Q$99980,Resultados_Dic3!$F$3:$F$99980,Produccion_UO!$K1618,Resultados_Dic3!$D$3:$D$99980,Produccion_UO!$K$1485,Resultados_Dic3!$E$3:$E$99980,Produccion_UO!$J1618,Resultados_Dic3!$A$3:$A$99980,Produccion_UO!$H1618)*$J$1485</f>
        <v>0</v>
      </c>
      <c r="W1618" s="21">
        <f>+SUMIFS(Resultados_Dic3!R$3:R$99980,Resultados_Dic3!$F$3:$F$99980,Produccion_UO!$K1618,Resultados_Dic3!$D$3:$D$99980,Produccion_UO!$K$1485,Resultados_Dic3!$E$3:$E$99980,Produccion_UO!$J1618,Resultados_Dic3!$A$3:$A$99980,Produccion_UO!$H1618)*$J$1485</f>
        <v>0</v>
      </c>
      <c r="X1618" s="21">
        <f>+SUMIFS(Resultados_Dic3!S$3:S$99980,Resultados_Dic3!$F$3:$F$99980,Produccion_UO!$K1618,Resultados_Dic3!$D$3:$D$99980,Produccion_UO!$K$1485,Resultados_Dic3!$E$3:$E$99980,Produccion_UO!$J1618,Resultados_Dic3!$A$3:$A$99980,Produccion_UO!$H1618)*$J$1485</f>
        <v>0</v>
      </c>
      <c r="Y1618" s="21">
        <f>+SUMIFS(Resultados_Dic3!T$3:T$99980,Resultados_Dic3!$F$3:$F$99980,Produccion_UO!$K1618,Resultados_Dic3!$D$3:$D$99980,Produccion_UO!$K$1485,Resultados_Dic3!$E$3:$E$99980,Produccion_UO!$J1618,Resultados_Dic3!$A$3:$A$99980,Produccion_UO!$H1618)*$J$1485</f>
        <v>0</v>
      </c>
      <c r="Z1618" s="21">
        <f>+SUMIFS(Resultados_Dic3!U$3:U$99980,Resultados_Dic3!$F$3:$F$99980,Produccion_UO!$K1618,Resultados_Dic3!$D$3:$D$99980,Produccion_UO!$K$1485,Resultados_Dic3!$E$3:$E$99980,Produccion_UO!$J1618,Resultados_Dic3!$A$3:$A$99980,Produccion_UO!$H1618)*$J$1485</f>
        <v>0</v>
      </c>
      <c r="AA1618" s="21">
        <f>+SUMIFS(Resultados_Dic3!V$3:V$99980,Resultados_Dic3!$F$3:$F$99980,Produccion_UO!$K1618,Resultados_Dic3!$D$3:$D$99980,Produccion_UO!$K$1485,Resultados_Dic3!$E$3:$E$99980,Produccion_UO!$J1618,Resultados_Dic3!$A$3:$A$99980,Produccion_UO!$H1618)*$J$1485</f>
        <v>0</v>
      </c>
      <c r="AB1618" s="21">
        <f>+SUMIFS(Resultados_Dic3!W$3:W$99980,Resultados_Dic3!$F$3:$F$99980,Produccion_UO!$K1618,Resultados_Dic3!$D$3:$D$99980,Produccion_UO!$K$1485,Resultados_Dic3!$E$3:$E$99980,Produccion_UO!$J1618,Resultados_Dic3!$A$3:$A$99980,Produccion_UO!$H1618)*$J$1485</f>
        <v>0</v>
      </c>
      <c r="AC1618" s="21">
        <f>+SUMIFS(Resultados_Dic3!X$3:X$99980,Resultados_Dic3!$F$3:$F$99980,Produccion_UO!$K1618,Resultados_Dic3!$D$3:$D$99980,Produccion_UO!$K$1485,Resultados_Dic3!$E$3:$E$99980,Produccion_UO!$J1618,Resultados_Dic3!$A$3:$A$99980,Produccion_UO!$H1618)*$J$1485</f>
        <v>0</v>
      </c>
      <c r="AD1618" s="21">
        <f>+SUMIFS(Resultados_Dic3!Y$3:Y$99980,Resultados_Dic3!$F$3:$F$99980,Produccion_UO!$K1618,Resultados_Dic3!$D$3:$D$99980,Produccion_UO!$K$1485,Resultados_Dic3!$E$3:$E$99980,Produccion_UO!$J1618,Resultados_Dic3!$A$3:$A$99980,Produccion_UO!$H1618)*$J$1485</f>
        <v>0</v>
      </c>
      <c r="AE1618" s="21">
        <f>+SUMIFS(Resultados_Dic3!Z$3:Z$99980,Resultados_Dic3!$F$3:$F$99980,Produccion_UO!$K1618,Resultados_Dic3!$D$3:$D$99980,Produccion_UO!$K$1485,Resultados_Dic3!$E$3:$E$99980,Produccion_UO!$J1618,Resultados_Dic3!$A$3:$A$99980,Produccion_UO!$H1618)*$J$1485</f>
        <v>0</v>
      </c>
      <c r="AF1618" s="21">
        <f>+SUMIFS(Resultados_Dic3!AA$3:AA$99980,Resultados_Dic3!$F$3:$F$99980,Produccion_UO!$K1618,Resultados_Dic3!$D$3:$D$99980,Produccion_UO!$K$1485,Resultados_Dic3!$E$3:$E$99980,Produccion_UO!$J1618,Resultados_Dic3!$A$3:$A$99980,Produccion_UO!$H1618)*$J$1485</f>
        <v>0</v>
      </c>
      <c r="AG1618" s="21">
        <f>+SUMIFS(Resultados_Dic3!AB$3:AB$99980,Resultados_Dic3!$F$3:$F$99980,Produccion_UO!$K1618,Resultados_Dic3!$D$3:$D$99980,Produccion_UO!$K$1485,Resultados_Dic3!$E$3:$E$99980,Produccion_UO!$J1618,Resultados_Dic3!$A$3:$A$99980,Produccion_UO!$H1618)*$J$1485</f>
        <v>0</v>
      </c>
      <c r="AH1618" s="21">
        <f>+SUMIFS(Resultados_Dic3!AC$3:AC$99980,Resultados_Dic3!$F$3:$F$99980,Produccion_UO!$K1618,Resultados_Dic3!$D$3:$D$99980,Produccion_UO!$K$1485,Resultados_Dic3!$E$3:$E$99980,Produccion_UO!$J1618,Resultados_Dic3!$A$3:$A$99980,Produccion_UO!$H1618)*$J$1485</f>
        <v>0</v>
      </c>
      <c r="AI1618" s="21">
        <f>+SUMIFS(Resultados_Dic3!AD$3:AD$99980,Resultados_Dic3!$F$3:$F$99980,Produccion_UO!$K1618,Resultados_Dic3!$D$3:$D$99980,Produccion_UO!$K$1485,Resultados_Dic3!$E$3:$E$99980,Produccion_UO!$J1618,Resultados_Dic3!$A$3:$A$99980,Produccion_UO!$H1618)*$J$1485</f>
        <v>0</v>
      </c>
      <c r="AJ1618" s="21">
        <f>+SUMIFS(Resultados_Dic3!AE$3:AE$99980,Resultados_Dic3!$F$3:$F$99980,Produccion_UO!$K1618,Resultados_Dic3!$D$3:$D$99980,Produccion_UO!$K$1485,Resultados_Dic3!$E$3:$E$99980,Produccion_UO!$J1618,Resultados_Dic3!$A$3:$A$99980,Produccion_UO!$H1618)*$J$1485</f>
        <v>0</v>
      </c>
      <c r="AK1618" s="21">
        <f>+SUMIFS(Resultados_Dic3!AF$3:AF$99980,Resultados_Dic3!$F$3:$F$99980,Produccion_UO!$K1618,Resultados_Dic3!$D$3:$D$99980,Produccion_UO!$K$1485,Resultados_Dic3!$E$3:$E$99980,Produccion_UO!$J1618,Resultados_Dic3!$A$3:$A$99980,Produccion_UO!$H1618)*$J$1485</f>
        <v>0</v>
      </c>
      <c r="AL1618" s="21">
        <f>+SUMIFS(Resultados_Dic3!AG$3:AG$99980,Resultados_Dic3!$F$3:$F$99980,Produccion_UO!$K1618,Resultados_Dic3!$D$3:$D$99980,Produccion_UO!$K$1485,Resultados_Dic3!$E$3:$E$99980,Produccion_UO!$J1618,Resultados_Dic3!$A$3:$A$99980,Produccion_UO!$H1618)*$J$1485</f>
        <v>0</v>
      </c>
      <c r="AM1618" s="21">
        <f>+SUMIFS(Resultados_Dic3!AH$3:AH$99980,Resultados_Dic3!$F$3:$F$99980,Produccion_UO!$K1618,Resultados_Dic3!$D$3:$D$99980,Produccion_UO!$K$1485,Resultados_Dic3!$E$3:$E$99980,Produccion_UO!$J1618,Resultados_Dic3!$A$3:$A$99980,Produccion_UO!$H1618)*$J$1485</f>
        <v>0</v>
      </c>
      <c r="AN1618" s="21">
        <f>+SUMIFS(Resultados_Dic3!AI$3:AI$99980,Resultados_Dic3!$F$3:$F$99980,Produccion_UO!$K1618,Resultados_Dic3!$D$3:$D$99980,Produccion_UO!$K$1485,Resultados_Dic3!$E$3:$E$99980,Produccion_UO!$J1618,Resultados_Dic3!$A$3:$A$99980,Produccion_UO!$H1618)*$J$1485</f>
        <v>0</v>
      </c>
      <c r="AO1618" s="21">
        <f>+SUMIFS(Resultados_Dic3!AJ$3:AJ$99980,Resultados_Dic3!$F$3:$F$99980,Produccion_UO!$K1618,Resultados_Dic3!$D$3:$D$99980,Produccion_UO!$K$1485,Resultados_Dic3!$E$3:$E$99980,Produccion_UO!$J1618,Resultados_Dic3!$A$3:$A$99980,Produccion_UO!$H1618)*$J$1485</f>
        <v>0</v>
      </c>
      <c r="AP1618" s="21">
        <f>+SUMIFS(Resultados_Dic3!AK$3:AK$99980,Resultados_Dic3!$F$3:$F$99980,Produccion_UO!$K1618,Resultados_Dic3!$D$3:$D$99980,Produccion_UO!$K$1485,Resultados_Dic3!$E$3:$E$99980,Produccion_UO!$J1618,Resultados_Dic3!$A$3:$A$99980,Produccion_UO!$H1618)*$J$1485</f>
        <v>0</v>
      </c>
      <c r="AQ1618" s="21">
        <f>+SUMIFS(Resultados_Dic3!AL$3:AL$99980,Resultados_Dic3!$F$3:$F$99980,Produccion_UO!$K1618,Resultados_Dic3!$D$3:$D$99980,Produccion_UO!$K$1485,Resultados_Dic3!$E$3:$E$99980,Produccion_UO!$J1618,Resultados_Dic3!$A$3:$A$99980,Produccion_UO!$H1618)*$J$1485</f>
        <v>0</v>
      </c>
      <c r="AR1618" s="21">
        <f>+SUMIFS(Resultados_Dic3!AM$3:AM$99980,Resultados_Dic3!$F$3:$F$99980,Produccion_UO!$K1618,Resultados_Dic3!$D$3:$D$99980,Produccion_UO!$K$1485,Resultados_Dic3!$E$3:$E$99980,Produccion_UO!$J1618,Resultados_Dic3!$A$3:$A$99980,Produccion_UO!$H1618)*$J$1485</f>
        <v>0</v>
      </c>
    </row>
    <row r="1619" spans="8:45" x14ac:dyDescent="0.25">
      <c r="H1619" s="17" t="str">
        <f t="shared" si="2010"/>
        <v>DIC5</v>
      </c>
      <c r="I1619" s="24"/>
      <c r="J1619" s="24" t="s">
        <v>153</v>
      </c>
      <c r="K1619" s="315" t="s">
        <v>208</v>
      </c>
      <c r="L1619" s="316" t="s">
        <v>794</v>
      </c>
      <c r="M1619" s="21">
        <f>+SUMIFS(Resultados_Dic3!H$3:H$99980,Resultados_Dic3!$F$3:$F$99980,Produccion_UO!$K1619,Resultados_Dic3!$D$3:$D$99980,Produccion_UO!$K$1485,Resultados_Dic3!$E$3:$E$99980,Produccion_UO!$J1619,Resultados_Dic3!$A$3:$A$99980,Produccion_UO!$H1619)*$J$1485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N1619" s="21">
        <f>+SUMIFS(Resultados_Dic3!I$3:I$99980,Resultados_Dic3!$F$3:$F$99980,Produccion_UO!$K1619,Resultados_Dic3!$D$3:$D$99980,Produccion_UO!$K$1485,Resultados_Dic3!$E$3:$E$99980,Produccion_UO!$J1619,Resultados_Dic3!$A$3:$A$99980,Produccion_UO!$H1619)*$J$1485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O1619" s="21">
        <f>+SUMIFS(Resultados_Dic3!J$3:J$99980,Resultados_Dic3!$F$3:$F$99980,Produccion_UO!$K1619,Resultados_Dic3!$D$3:$D$99980,Produccion_UO!$K$1485,Resultados_Dic3!$E$3:$E$99980,Produccion_UO!$J1619,Resultados_Dic3!$A$3:$A$99980,Produccion_UO!$H1619)*$J$1485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P1619" s="21">
        <f>+SUMIFS(Resultados_Dic3!K$3:K$99980,Resultados_Dic3!$F$3:$F$99980,Produccion_UO!$K1619,Resultados_Dic3!$D$3:$D$99980,Produccion_UO!$K$1485,Resultados_Dic3!$E$3:$E$99980,Produccion_UO!$J1619,Resultados_Dic3!$A$3:$A$99980,Produccion_UO!$H1619)*$J$1485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Q1619" s="21">
        <f>+SUMIFS(Resultados_Dic3!L$3:L$99980,Resultados_Dic3!$F$3:$F$99980,Produccion_UO!$K1619,Resultados_Dic3!$D$3:$D$99980,Produccion_UO!$K$1485,Resultados_Dic3!$E$3:$E$99980,Produccion_UO!$J1619,Resultados_Dic3!$A$3:$A$99980,Produccion_UO!$H1619)*$J$1485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R1619" s="21">
        <f>+SUMIFS(Resultados_Dic3!M$3:M$99980,Resultados_Dic3!$F$3:$F$99980,Produccion_UO!$K1619,Resultados_Dic3!$D$3:$D$99980,Produccion_UO!$K$1485,Resultados_Dic3!$E$3:$E$99980,Produccion_UO!$J1619,Resultados_Dic3!$A$3:$A$99980,Produccion_UO!$H1619)*$J$1485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S1619" s="21">
        <f>+SUMIFS(Resultados_Dic3!N$3:N$99980,Resultados_Dic3!$F$3:$F$99980,Produccion_UO!$K1619,Resultados_Dic3!$D$3:$D$99980,Produccion_UO!$K$1485,Resultados_Dic3!$E$3:$E$99980,Produccion_UO!$J1619,Resultados_Dic3!$A$3:$A$99980,Produccion_UO!$H1619)*$J$1485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T1619" s="21">
        <f>+SUMIFS(Resultados_Dic3!O$3:O$99980,Resultados_Dic3!$F$3:$F$99980,Produccion_UO!$K1619,Resultados_Dic3!$D$3:$D$99980,Produccion_UO!$K$1485,Resultados_Dic3!$E$3:$E$99980,Produccion_UO!$J1619,Resultados_Dic3!$A$3:$A$99980,Produccion_UO!$H1619)*$J$1485</f>
        <v>0</v>
      </c>
      <c r="U1619" s="21">
        <f>+SUMIFS(Resultados_Dic3!P$3:P$99980,Resultados_Dic3!$F$3:$F$99980,Produccion_UO!$K1619,Resultados_Dic3!$D$3:$D$99980,Produccion_UO!$K$1485,Resultados_Dic3!$E$3:$E$99980,Produccion_UO!$J1619,Resultados_Dic3!$A$3:$A$99980,Produccion_UO!$H1619)*$J$1485</f>
        <v>0</v>
      </c>
      <c r="V1619" s="21">
        <f>+SUMIFS(Resultados_Dic3!Q$3:Q$99980,Resultados_Dic3!$F$3:$F$99980,Produccion_UO!$K1619,Resultados_Dic3!$D$3:$D$99980,Produccion_UO!$K$1485,Resultados_Dic3!$E$3:$E$99980,Produccion_UO!$J1619,Resultados_Dic3!$A$3:$A$99980,Produccion_UO!$H1619)*$J$1485</f>
        <v>0</v>
      </c>
      <c r="W1619" s="21">
        <f>+SUMIFS(Resultados_Dic3!R$3:R$99980,Resultados_Dic3!$F$3:$F$99980,Produccion_UO!$K1619,Resultados_Dic3!$D$3:$D$99980,Produccion_UO!$K$1485,Resultados_Dic3!$E$3:$E$99980,Produccion_UO!$J1619,Resultados_Dic3!$A$3:$A$99980,Produccion_UO!$H1619)*$J$1485</f>
        <v>0</v>
      </c>
      <c r="X1619" s="21">
        <f>+SUMIFS(Resultados_Dic3!S$3:S$99980,Resultados_Dic3!$F$3:$F$99980,Produccion_UO!$K1619,Resultados_Dic3!$D$3:$D$99980,Produccion_UO!$K$1485,Resultados_Dic3!$E$3:$E$99980,Produccion_UO!$J1619,Resultados_Dic3!$A$3:$A$99980,Produccion_UO!$H1619)*$J$1485</f>
        <v>0</v>
      </c>
      <c r="Y1619" s="21">
        <f>+SUMIFS(Resultados_Dic3!T$3:T$99980,Resultados_Dic3!$F$3:$F$99980,Produccion_UO!$K1619,Resultados_Dic3!$D$3:$D$99980,Produccion_UO!$K$1485,Resultados_Dic3!$E$3:$E$99980,Produccion_UO!$J1619,Resultados_Dic3!$A$3:$A$99980,Produccion_UO!$H1619)*$J$1485</f>
        <v>0</v>
      </c>
      <c r="Z1619" s="21">
        <f>+SUMIFS(Resultados_Dic3!U$3:U$99980,Resultados_Dic3!$F$3:$F$99980,Produccion_UO!$K1619,Resultados_Dic3!$D$3:$D$99980,Produccion_UO!$K$1485,Resultados_Dic3!$E$3:$E$99980,Produccion_UO!$J1619,Resultados_Dic3!$A$3:$A$99980,Produccion_UO!$H1619)*$J$1485</f>
        <v>0</v>
      </c>
      <c r="AA1619" s="21">
        <f>+SUMIFS(Resultados_Dic3!V$3:V$99980,Resultados_Dic3!$F$3:$F$99980,Produccion_UO!$K1619,Resultados_Dic3!$D$3:$D$99980,Produccion_UO!$K$1485,Resultados_Dic3!$E$3:$E$99980,Produccion_UO!$J1619,Resultados_Dic3!$A$3:$A$99980,Produccion_UO!$H1619)*$J$1485</f>
        <v>0</v>
      </c>
      <c r="AB1619" s="21">
        <f>+SUMIFS(Resultados_Dic3!W$3:W$99980,Resultados_Dic3!$F$3:$F$99980,Produccion_UO!$K1619,Resultados_Dic3!$D$3:$D$99980,Produccion_UO!$K$1485,Resultados_Dic3!$E$3:$E$99980,Produccion_UO!$J1619,Resultados_Dic3!$A$3:$A$99980,Produccion_UO!$H1619)*$J$1485</f>
        <v>0</v>
      </c>
      <c r="AC1619" s="21">
        <f>+SUMIFS(Resultados_Dic3!X$3:X$99980,Resultados_Dic3!$F$3:$F$99980,Produccion_UO!$K1619,Resultados_Dic3!$D$3:$D$99980,Produccion_UO!$K$1485,Resultados_Dic3!$E$3:$E$99980,Produccion_UO!$J1619,Resultados_Dic3!$A$3:$A$99980,Produccion_UO!$H1619)*$J$1485</f>
        <v>0</v>
      </c>
      <c r="AD1619" s="21">
        <f>+SUMIFS(Resultados_Dic3!Y$3:Y$99980,Resultados_Dic3!$F$3:$F$99980,Produccion_UO!$K1619,Resultados_Dic3!$D$3:$D$99980,Produccion_UO!$K$1485,Resultados_Dic3!$E$3:$E$99980,Produccion_UO!$J1619,Resultados_Dic3!$A$3:$A$99980,Produccion_UO!$H1619)*$J$1485</f>
        <v>0</v>
      </c>
      <c r="AE1619" s="21">
        <f>+SUMIFS(Resultados_Dic3!Z$3:Z$99980,Resultados_Dic3!$F$3:$F$99980,Produccion_UO!$K1619,Resultados_Dic3!$D$3:$D$99980,Produccion_UO!$K$1485,Resultados_Dic3!$E$3:$E$99980,Produccion_UO!$J1619,Resultados_Dic3!$A$3:$A$99980,Produccion_UO!$H1619)*$J$1485</f>
        <v>0</v>
      </c>
      <c r="AF1619" s="21">
        <f>+SUMIFS(Resultados_Dic3!AA$3:AA$99980,Resultados_Dic3!$F$3:$F$99980,Produccion_UO!$K1619,Resultados_Dic3!$D$3:$D$99980,Produccion_UO!$K$1485,Resultados_Dic3!$E$3:$E$99980,Produccion_UO!$J1619,Resultados_Dic3!$A$3:$A$99980,Produccion_UO!$H1619)*$J$1485</f>
        <v>0</v>
      </c>
      <c r="AG1619" s="21">
        <f>+SUMIFS(Resultados_Dic3!AB$3:AB$99980,Resultados_Dic3!$F$3:$F$99980,Produccion_UO!$K1619,Resultados_Dic3!$D$3:$D$99980,Produccion_UO!$K$1485,Resultados_Dic3!$E$3:$E$99980,Produccion_UO!$J1619,Resultados_Dic3!$A$3:$A$99980,Produccion_UO!$H1619)*$J$1485</f>
        <v>0</v>
      </c>
      <c r="AH1619" s="21">
        <f>+SUMIFS(Resultados_Dic3!AC$3:AC$99980,Resultados_Dic3!$F$3:$F$99980,Produccion_UO!$K1619,Resultados_Dic3!$D$3:$D$99980,Produccion_UO!$K$1485,Resultados_Dic3!$E$3:$E$99980,Produccion_UO!$J1619,Resultados_Dic3!$A$3:$A$99980,Produccion_UO!$H1619)*$J$1485</f>
        <v>0</v>
      </c>
      <c r="AI1619" s="21">
        <f>+SUMIFS(Resultados_Dic3!AD$3:AD$99980,Resultados_Dic3!$F$3:$F$99980,Produccion_UO!$K1619,Resultados_Dic3!$D$3:$D$99980,Produccion_UO!$K$1485,Resultados_Dic3!$E$3:$E$99980,Produccion_UO!$J1619,Resultados_Dic3!$A$3:$A$99980,Produccion_UO!$H1619)*$J$1485</f>
        <v>0</v>
      </c>
      <c r="AJ1619" s="21">
        <f>+SUMIFS(Resultados_Dic3!AE$3:AE$99980,Resultados_Dic3!$F$3:$F$99980,Produccion_UO!$K1619,Resultados_Dic3!$D$3:$D$99980,Produccion_UO!$K$1485,Resultados_Dic3!$E$3:$E$99980,Produccion_UO!$J1619,Resultados_Dic3!$A$3:$A$99980,Produccion_UO!$H1619)*$J$1485</f>
        <v>0</v>
      </c>
      <c r="AK1619" s="21">
        <f>+SUMIFS(Resultados_Dic3!AF$3:AF$99980,Resultados_Dic3!$F$3:$F$99980,Produccion_UO!$K1619,Resultados_Dic3!$D$3:$D$99980,Produccion_UO!$K$1485,Resultados_Dic3!$E$3:$E$99980,Produccion_UO!$J1619,Resultados_Dic3!$A$3:$A$99980,Produccion_UO!$H1619)*$J$1485</f>
        <v>0</v>
      </c>
      <c r="AL1619" s="21">
        <f>+SUMIFS(Resultados_Dic3!AG$3:AG$99980,Resultados_Dic3!$F$3:$F$99980,Produccion_UO!$K1619,Resultados_Dic3!$D$3:$D$99980,Produccion_UO!$K$1485,Resultados_Dic3!$E$3:$E$99980,Produccion_UO!$J1619,Resultados_Dic3!$A$3:$A$99980,Produccion_UO!$H1619)*$J$1485</f>
        <v>0</v>
      </c>
      <c r="AM1619" s="21">
        <f>+SUMIFS(Resultados_Dic3!AH$3:AH$99980,Resultados_Dic3!$F$3:$F$99980,Produccion_UO!$K1619,Resultados_Dic3!$D$3:$D$99980,Produccion_UO!$K$1485,Resultados_Dic3!$E$3:$E$99980,Produccion_UO!$J1619,Resultados_Dic3!$A$3:$A$99980,Produccion_UO!$H1619)*$J$1485</f>
        <v>0</v>
      </c>
      <c r="AN1619" s="21">
        <f>+SUMIFS(Resultados_Dic3!AI$3:AI$99980,Resultados_Dic3!$F$3:$F$99980,Produccion_UO!$K1619,Resultados_Dic3!$D$3:$D$99980,Produccion_UO!$K$1485,Resultados_Dic3!$E$3:$E$99980,Produccion_UO!$J1619,Resultados_Dic3!$A$3:$A$99980,Produccion_UO!$H1619)*$J$1485</f>
        <v>0</v>
      </c>
      <c r="AO1619" s="21">
        <f>+SUMIFS(Resultados_Dic3!AJ$3:AJ$99980,Resultados_Dic3!$F$3:$F$99980,Produccion_UO!$K1619,Resultados_Dic3!$D$3:$D$99980,Produccion_UO!$K$1485,Resultados_Dic3!$E$3:$E$99980,Produccion_UO!$J1619,Resultados_Dic3!$A$3:$A$99980,Produccion_UO!$H1619)*$J$1485</f>
        <v>0</v>
      </c>
      <c r="AP1619" s="21">
        <f>+SUMIFS(Resultados_Dic3!AK$3:AK$99980,Resultados_Dic3!$F$3:$F$99980,Produccion_UO!$K1619,Resultados_Dic3!$D$3:$D$99980,Produccion_UO!$K$1485,Resultados_Dic3!$E$3:$E$99980,Produccion_UO!$J1619,Resultados_Dic3!$A$3:$A$99980,Produccion_UO!$H1619)*$J$1485</f>
        <v>0</v>
      </c>
      <c r="AQ1619" s="21">
        <f>+SUMIFS(Resultados_Dic3!AL$3:AL$99980,Resultados_Dic3!$F$3:$F$99980,Produccion_UO!$K1619,Resultados_Dic3!$D$3:$D$99980,Produccion_UO!$K$1485,Resultados_Dic3!$E$3:$E$99980,Produccion_UO!$J1619,Resultados_Dic3!$A$3:$A$99980,Produccion_UO!$H1619)*$J$1485</f>
        <v>0</v>
      </c>
      <c r="AR1619" s="21">
        <f>+SUMIFS(Resultados_Dic3!AM$3:AM$99980,Resultados_Dic3!$F$3:$F$99980,Produccion_UO!$K1619,Resultados_Dic3!$D$3:$D$99980,Produccion_UO!$K$1485,Resultados_Dic3!$E$3:$E$99980,Produccion_UO!$J1619,Resultados_Dic3!$A$3:$A$99980,Produccion_UO!$H1619)*$J$1485</f>
        <v>0</v>
      </c>
    </row>
    <row r="1620" spans="8:45" x14ac:dyDescent="0.25">
      <c r="H1620" s="17" t="str">
        <f t="shared" si="2010"/>
        <v>DIC5</v>
      </c>
      <c r="I1620" s="24"/>
      <c r="J1620" s="24" t="s">
        <v>153</v>
      </c>
      <c r="K1620" s="315" t="s">
        <v>288</v>
      </c>
      <c r="L1620" s="230" t="s">
        <v>832</v>
      </c>
      <c r="M1620" s="21">
        <f>+SUMIFS(Resultados_Dic3!H$3:H$99980,Resultados_Dic3!$F$3:$F$99980,Produccion_UO!$K1620,Resultados_Dic3!$D$3:$D$99980,Produccion_UO!$K$1485,Resultados_Dic3!$E$3:$E$99980,Produccion_UO!$J1620,Resultados_Dic3!$A$3:$A$99980,Produccion_UO!$H1620)*$J$1485</f>
        <v>0</v>
      </c>
      <c r="N1620" s="21">
        <f>+SUMIFS(Resultados_Dic3!I$3:I$99980,Resultados_Dic3!$F$3:$F$99980,Produccion_UO!$K1620,Resultados_Dic3!$D$3:$D$99980,Produccion_UO!$K$1485,Resultados_Dic3!$E$3:$E$99980,Produccion_UO!$J1620,Resultados_Dic3!$A$3:$A$99980,Produccion_UO!$H1620)*$J$1485</f>
        <v>0</v>
      </c>
      <c r="O1620" s="21">
        <f>+SUMIFS(Resultados_Dic3!J$3:J$99980,Resultados_Dic3!$F$3:$F$99980,Produccion_UO!$K1620,Resultados_Dic3!$D$3:$D$99980,Produccion_UO!$K$1485,Resultados_Dic3!$E$3:$E$99980,Produccion_UO!$J1620,Resultados_Dic3!$A$3:$A$99980,Produccion_UO!$H1620)*$J$1485</f>
        <v>0</v>
      </c>
      <c r="P1620" s="21">
        <f>+SUMIFS(Resultados_Dic3!K$3:K$99980,Resultados_Dic3!$F$3:$F$99980,Produccion_UO!$K1620,Resultados_Dic3!$D$3:$D$99980,Produccion_UO!$K$1485,Resultados_Dic3!$E$3:$E$99980,Produccion_UO!$J1620,Resultados_Dic3!$A$3:$A$99980,Produccion_UO!$H1620)*$J$1485</f>
        <v>0</v>
      </c>
      <c r="Q1620" s="21">
        <f>+SUMIFS(Resultados_Dic3!L$3:L$99980,Resultados_Dic3!$F$3:$F$99980,Produccion_UO!$K1620,Resultados_Dic3!$D$3:$D$99980,Produccion_UO!$K$1485,Resultados_Dic3!$E$3:$E$99980,Produccion_UO!$J1620,Resultados_Dic3!$A$3:$A$99980,Produccion_UO!$H1620)*$J$1485</f>
        <v>0</v>
      </c>
      <c r="R1620" s="21">
        <f>+SUMIFS(Resultados_Dic3!M$3:M$99980,Resultados_Dic3!$F$3:$F$99980,Produccion_UO!$K1620,Resultados_Dic3!$D$3:$D$99980,Produccion_UO!$K$1485,Resultados_Dic3!$E$3:$E$99980,Produccion_UO!$J1620,Resultados_Dic3!$A$3:$A$99980,Produccion_UO!$H1620)*$J$1485</f>
        <v>0</v>
      </c>
      <c r="S1620" s="21">
        <f>+SUMIFS(Resultados_Dic3!N$3:N$99980,Resultados_Dic3!$F$3:$F$99980,Produccion_UO!$K1620,Resultados_Dic3!$D$3:$D$99980,Produccion_UO!$K$1485,Resultados_Dic3!$E$3:$E$99980,Produccion_UO!$J1620,Resultados_Dic3!$A$3:$A$99980,Produccion_UO!$H1620)*$J$1485</f>
        <v>0</v>
      </c>
      <c r="T1620" s="21">
        <f>+SUMIFS(Resultados_Dic3!O$3:O$99980,Resultados_Dic3!$F$3:$F$99980,Produccion_UO!$K1620,Resultados_Dic3!$D$3:$D$99980,Produccion_UO!$K$1485,Resultados_Dic3!$E$3:$E$99980,Produccion_UO!$J1620,Resultados_Dic3!$A$3:$A$99980,Produccion_UO!$H1620)*$J$1485</f>
        <v>0</v>
      </c>
      <c r="U1620" s="21">
        <f>+SUMIFS(Resultados_Dic3!P$3:P$99980,Resultados_Dic3!$F$3:$F$99980,Produccion_UO!$K1620,Resultados_Dic3!$D$3:$D$99980,Produccion_UO!$K$1485,Resultados_Dic3!$E$3:$E$99980,Produccion_UO!$J1620,Resultados_Dic3!$A$3:$A$99980,Produccion_UO!$H1620)*$J$1485</f>
        <v>0</v>
      </c>
      <c r="V1620" s="21">
        <f>+SUMIFS(Resultados_Dic3!Q$3:Q$99980,Resultados_Dic3!$F$3:$F$99980,Produccion_UO!$K1620,Resultados_Dic3!$D$3:$D$99980,Produccion_UO!$K$1485,Resultados_Dic3!$E$3:$E$99980,Produccion_UO!$J1620,Resultados_Dic3!$A$3:$A$99980,Produccion_UO!$H1620)*$J$1485</f>
        <v>0</v>
      </c>
      <c r="W1620" s="21">
        <f>+SUMIFS(Resultados_Dic3!R$3:R$99980,Resultados_Dic3!$F$3:$F$99980,Produccion_UO!$K1620,Resultados_Dic3!$D$3:$D$99980,Produccion_UO!$K$1485,Resultados_Dic3!$E$3:$E$99980,Produccion_UO!$J1620,Resultados_Dic3!$A$3:$A$99980,Produccion_UO!$H1620)*$J$1485</f>
        <v>0</v>
      </c>
      <c r="X1620" s="21">
        <f>+SUMIFS(Resultados_Dic3!S$3:S$99980,Resultados_Dic3!$F$3:$F$99980,Produccion_UO!$K1620,Resultados_Dic3!$D$3:$D$99980,Produccion_UO!$K$1485,Resultados_Dic3!$E$3:$E$99980,Produccion_UO!$J1620,Resultados_Dic3!$A$3:$A$99980,Produccion_UO!$H1620)*$J$1485</f>
        <v>0</v>
      </c>
      <c r="Y1620" s="21">
        <f>+SUMIFS(Resultados_Dic3!T$3:T$99980,Resultados_Dic3!$F$3:$F$99980,Produccion_UO!$K1620,Resultados_Dic3!$D$3:$D$99980,Produccion_UO!$K$1485,Resultados_Dic3!$E$3:$E$99980,Produccion_UO!$J1620,Resultados_Dic3!$A$3:$A$99980,Produccion_UO!$H1620)*$J$1485</f>
        <v>0</v>
      </c>
      <c r="Z1620" s="21">
        <f>+SUMIFS(Resultados_Dic3!U$3:U$99980,Resultados_Dic3!$F$3:$F$99980,Produccion_UO!$K1620,Resultados_Dic3!$D$3:$D$99980,Produccion_UO!$K$1485,Resultados_Dic3!$E$3:$E$99980,Produccion_UO!$J1620,Resultados_Dic3!$A$3:$A$99980,Produccion_UO!$H1620)*$J$1485</f>
        <v>0</v>
      </c>
      <c r="AA1620" s="21">
        <f>+SUMIFS(Resultados_Dic3!V$3:V$99980,Resultados_Dic3!$F$3:$F$99980,Produccion_UO!$K1620,Resultados_Dic3!$D$3:$D$99980,Produccion_UO!$K$1485,Resultados_Dic3!$E$3:$E$99980,Produccion_UO!$J1620,Resultados_Dic3!$A$3:$A$99980,Produccion_UO!$H1620)*$J$1485</f>
        <v>0</v>
      </c>
      <c r="AB1620" s="21">
        <f>+SUMIFS(Resultados_Dic3!W$3:W$99980,Resultados_Dic3!$F$3:$F$99980,Produccion_UO!$K1620,Resultados_Dic3!$D$3:$D$99980,Produccion_UO!$K$1485,Resultados_Dic3!$E$3:$E$99980,Produccion_UO!$J1620,Resultados_Dic3!$A$3:$A$99980,Produccion_UO!$H1620)*$J$1485</f>
        <v>0</v>
      </c>
      <c r="AC1620" s="21">
        <f>+SUMIFS(Resultados_Dic3!X$3:X$99980,Resultados_Dic3!$F$3:$F$99980,Produccion_UO!$K1620,Resultados_Dic3!$D$3:$D$99980,Produccion_UO!$K$1485,Resultados_Dic3!$E$3:$E$99980,Produccion_UO!$J1620,Resultados_Dic3!$A$3:$A$99980,Produccion_UO!$H1620)*$J$1485</f>
        <v>0</v>
      </c>
      <c r="AD1620" s="21">
        <f>+SUMIFS(Resultados_Dic3!Y$3:Y$99980,Resultados_Dic3!$F$3:$F$99980,Produccion_UO!$K1620,Resultados_Dic3!$D$3:$D$99980,Produccion_UO!$K$1485,Resultados_Dic3!$E$3:$E$99980,Produccion_UO!$J1620,Resultados_Dic3!$A$3:$A$99980,Produccion_UO!$H1620)*$J$1485</f>
        <v>0</v>
      </c>
      <c r="AE1620" s="21">
        <f>+SUMIFS(Resultados_Dic3!Z$3:Z$99980,Resultados_Dic3!$F$3:$F$99980,Produccion_UO!$K1620,Resultados_Dic3!$D$3:$D$99980,Produccion_UO!$K$1485,Resultados_Dic3!$E$3:$E$99980,Produccion_UO!$J1620,Resultados_Dic3!$A$3:$A$99980,Produccion_UO!$H1620)*$J$1485</f>
        <v>0</v>
      </c>
      <c r="AF1620" s="21">
        <f>+SUMIFS(Resultados_Dic3!AA$3:AA$99980,Resultados_Dic3!$F$3:$F$99980,Produccion_UO!$K1620,Resultados_Dic3!$D$3:$D$99980,Produccion_UO!$K$1485,Resultados_Dic3!$E$3:$E$99980,Produccion_UO!$J1620,Resultados_Dic3!$A$3:$A$99980,Produccion_UO!$H1620)*$J$1485</f>
        <v>0</v>
      </c>
      <c r="AG1620" s="21">
        <f>+SUMIFS(Resultados_Dic3!AB$3:AB$99980,Resultados_Dic3!$F$3:$F$99980,Produccion_UO!$K1620,Resultados_Dic3!$D$3:$D$99980,Produccion_UO!$K$1485,Resultados_Dic3!$E$3:$E$99980,Produccion_UO!$J1620,Resultados_Dic3!$A$3:$A$99980,Produccion_UO!$H1620)*$J$1485</f>
        <v>0</v>
      </c>
      <c r="AH1620" s="21">
        <f>+SUMIFS(Resultados_Dic3!AC$3:AC$99980,Resultados_Dic3!$F$3:$F$99980,Produccion_UO!$K1620,Resultados_Dic3!$D$3:$D$99980,Produccion_UO!$K$1485,Resultados_Dic3!$E$3:$E$99980,Produccion_UO!$J1620,Resultados_Dic3!$A$3:$A$99980,Produccion_UO!$H1620)*$J$1485</f>
        <v>0</v>
      </c>
      <c r="AI1620" s="21">
        <f>+SUMIFS(Resultados_Dic3!AD$3:AD$99980,Resultados_Dic3!$F$3:$F$99980,Produccion_UO!$K1620,Resultados_Dic3!$D$3:$D$99980,Produccion_UO!$K$1485,Resultados_Dic3!$E$3:$E$99980,Produccion_UO!$J1620,Resultados_Dic3!$A$3:$A$99980,Produccion_UO!$H1620)*$J$1485</f>
        <v>0</v>
      </c>
      <c r="AJ1620" s="21">
        <f>+SUMIFS(Resultados_Dic3!AE$3:AE$99980,Resultados_Dic3!$F$3:$F$99980,Produccion_UO!$K1620,Resultados_Dic3!$D$3:$D$99980,Produccion_UO!$K$1485,Resultados_Dic3!$E$3:$E$99980,Produccion_UO!$J1620,Resultados_Dic3!$A$3:$A$99980,Produccion_UO!$H1620)*$J$1485</f>
        <v>0</v>
      </c>
      <c r="AK1620" s="21">
        <f>+SUMIFS(Resultados_Dic3!AF$3:AF$99980,Resultados_Dic3!$F$3:$F$99980,Produccion_UO!$K1620,Resultados_Dic3!$D$3:$D$99980,Produccion_UO!$K$1485,Resultados_Dic3!$E$3:$E$99980,Produccion_UO!$J1620,Resultados_Dic3!$A$3:$A$99980,Produccion_UO!$H1620)*$J$1485</f>
        <v>0</v>
      </c>
      <c r="AL1620" s="21">
        <f>+SUMIFS(Resultados_Dic3!AG$3:AG$99980,Resultados_Dic3!$F$3:$F$99980,Produccion_UO!$K1620,Resultados_Dic3!$D$3:$D$99980,Produccion_UO!$K$1485,Resultados_Dic3!$E$3:$E$99980,Produccion_UO!$J1620,Resultados_Dic3!$A$3:$A$99980,Produccion_UO!$H1620)*$J$1485</f>
        <v>0</v>
      </c>
      <c r="AM1620" s="21">
        <f>+SUMIFS(Resultados_Dic3!AH$3:AH$99980,Resultados_Dic3!$F$3:$F$99980,Produccion_UO!$K1620,Resultados_Dic3!$D$3:$D$99980,Produccion_UO!$K$1485,Resultados_Dic3!$E$3:$E$99980,Produccion_UO!$J1620,Resultados_Dic3!$A$3:$A$99980,Produccion_UO!$H1620)*$J$1485</f>
        <v>0</v>
      </c>
      <c r="AN1620" s="21">
        <f>+SUMIFS(Resultados_Dic3!AI$3:AI$99980,Resultados_Dic3!$F$3:$F$99980,Produccion_UO!$K1620,Resultados_Dic3!$D$3:$D$99980,Produccion_UO!$K$1485,Resultados_Dic3!$E$3:$E$99980,Produccion_UO!$J1620,Resultados_Dic3!$A$3:$A$99980,Produccion_UO!$H1620)*$J$1485</f>
        <v>0</v>
      </c>
      <c r="AO1620" s="21">
        <f>+SUMIFS(Resultados_Dic3!AJ$3:AJ$99980,Resultados_Dic3!$F$3:$F$99980,Produccion_UO!$K1620,Resultados_Dic3!$D$3:$D$99980,Produccion_UO!$K$1485,Resultados_Dic3!$E$3:$E$99980,Produccion_UO!$J1620,Resultados_Dic3!$A$3:$A$99980,Produccion_UO!$H1620)*$J$1485</f>
        <v>0</v>
      </c>
      <c r="AP1620" s="21">
        <f>+SUMIFS(Resultados_Dic3!AK$3:AK$99980,Resultados_Dic3!$F$3:$F$99980,Produccion_UO!$K1620,Resultados_Dic3!$D$3:$D$99980,Produccion_UO!$K$1485,Resultados_Dic3!$E$3:$E$99980,Produccion_UO!$J1620,Resultados_Dic3!$A$3:$A$99980,Produccion_UO!$H1620)*$J$1485</f>
        <v>0</v>
      </c>
      <c r="AQ1620" s="21">
        <f>+SUMIFS(Resultados_Dic3!AL$3:AL$99980,Resultados_Dic3!$F$3:$F$99980,Produccion_UO!$K1620,Resultados_Dic3!$D$3:$D$99980,Produccion_UO!$K$1485,Resultados_Dic3!$E$3:$E$99980,Produccion_UO!$J1620,Resultados_Dic3!$A$3:$A$99980,Produccion_UO!$H1620)*$J$1485</f>
        <v>0</v>
      </c>
      <c r="AR1620" s="21">
        <f>+SUMIFS(Resultados_Dic3!AM$3:AM$99980,Resultados_Dic3!$F$3:$F$99980,Produccion_UO!$K1620,Resultados_Dic3!$D$3:$D$99980,Produccion_UO!$K$1485,Resultados_Dic3!$E$3:$E$99980,Produccion_UO!$J1620,Resultados_Dic3!$A$3:$A$99980,Produccion_UO!$H1620)*$J$1485</f>
        <v>0</v>
      </c>
    </row>
    <row r="1621" spans="8:45" x14ac:dyDescent="0.25">
      <c r="H1621" s="17" t="str">
        <f t="shared" si="2010"/>
        <v>DIC5</v>
      </c>
      <c r="I1621" s="24"/>
      <c r="J1621" s="24" t="s">
        <v>153</v>
      </c>
      <c r="K1621" s="315" t="s">
        <v>295</v>
      </c>
      <c r="L1621" s="230" t="s">
        <v>834</v>
      </c>
      <c r="M1621" s="21">
        <f>+SUMIFS(Resultados_Dic3!H$3:H$99980,Resultados_Dic3!$F$3:$F$99980,Produccion_UO!$K1621,Resultados_Dic3!$D$3:$D$99980,Produccion_UO!$K$1485,Resultados_Dic3!$E$3:$E$99980,Produccion_UO!$J1621,Resultados_Dic3!$A$3:$A$99980,Produccion_UO!$H1621)*$J$1485</f>
        <v>0</v>
      </c>
      <c r="N1621" s="21">
        <f>+SUMIFS(Resultados_Dic3!I$3:I$99980,Resultados_Dic3!$F$3:$F$99980,Produccion_UO!$K1621,Resultados_Dic3!$D$3:$D$99980,Produccion_UO!$K$1485,Resultados_Dic3!$E$3:$E$99980,Produccion_UO!$J1621,Resultados_Dic3!$A$3:$A$99980,Produccion_UO!$H1621)*$J$1485</f>
        <v>0</v>
      </c>
      <c r="O1621" s="21">
        <f>+SUMIFS(Resultados_Dic3!J$3:J$99980,Resultados_Dic3!$F$3:$F$99980,Produccion_UO!$K1621,Resultados_Dic3!$D$3:$D$99980,Produccion_UO!$K$1485,Resultados_Dic3!$E$3:$E$99980,Produccion_UO!$J1621,Resultados_Dic3!$A$3:$A$99980,Produccion_UO!$H1621)*$J$1485</f>
        <v>0</v>
      </c>
      <c r="P1621" s="21">
        <f>+SUMIFS(Resultados_Dic3!K$3:K$99980,Resultados_Dic3!$F$3:$F$99980,Produccion_UO!$K1621,Resultados_Dic3!$D$3:$D$99980,Produccion_UO!$K$1485,Resultados_Dic3!$E$3:$E$99980,Produccion_UO!$J1621,Resultados_Dic3!$A$3:$A$99980,Produccion_UO!$H1621)*$J$1485</f>
        <v>0</v>
      </c>
      <c r="Q1621" s="21">
        <f>+SUMIFS(Resultados_Dic3!L$3:L$99980,Resultados_Dic3!$F$3:$F$99980,Produccion_UO!$K1621,Resultados_Dic3!$D$3:$D$99980,Produccion_UO!$K$1485,Resultados_Dic3!$E$3:$E$99980,Produccion_UO!$J1621,Resultados_Dic3!$A$3:$A$99980,Produccion_UO!$H1621)*$J$1485</f>
        <v>0</v>
      </c>
      <c r="R1621" s="21">
        <f>+SUMIFS(Resultados_Dic3!M$3:M$99980,Resultados_Dic3!$F$3:$F$99980,Produccion_UO!$K1621,Resultados_Dic3!$D$3:$D$99980,Produccion_UO!$K$1485,Resultados_Dic3!$E$3:$E$99980,Produccion_UO!$J1621,Resultados_Dic3!$A$3:$A$99980,Produccion_UO!$H1621)*$J$1485</f>
        <v>0</v>
      </c>
      <c r="S1621" s="21">
        <f>+SUMIFS(Resultados_Dic3!N$3:N$99980,Resultados_Dic3!$F$3:$F$99980,Produccion_UO!$K1621,Resultados_Dic3!$D$3:$D$99980,Produccion_UO!$K$1485,Resultados_Dic3!$E$3:$E$99980,Produccion_UO!$J1621,Resultados_Dic3!$A$3:$A$99980,Produccion_UO!$H1621)*$J$1485</f>
        <v>0</v>
      </c>
      <c r="T1621" s="21">
        <f>+SUMIFS(Resultados_Dic3!O$3:O$99980,Resultados_Dic3!$F$3:$F$99980,Produccion_UO!$K1621,Resultados_Dic3!$D$3:$D$99980,Produccion_UO!$K$1485,Resultados_Dic3!$E$3:$E$99980,Produccion_UO!$J1621,Resultados_Dic3!$A$3:$A$99980,Produccion_UO!$H1621)*$J$1485</f>
        <v>0</v>
      </c>
      <c r="U1621" s="21">
        <f>+SUMIFS(Resultados_Dic3!P$3:P$99980,Resultados_Dic3!$F$3:$F$99980,Produccion_UO!$K1621,Resultados_Dic3!$D$3:$D$99980,Produccion_UO!$K$1485,Resultados_Dic3!$E$3:$E$99980,Produccion_UO!$J1621,Resultados_Dic3!$A$3:$A$99980,Produccion_UO!$H1621)*$J$1485</f>
        <v>0</v>
      </c>
      <c r="V1621" s="21">
        <f>+SUMIFS(Resultados_Dic3!Q$3:Q$99980,Resultados_Dic3!$F$3:$F$99980,Produccion_UO!$K1621,Resultados_Dic3!$D$3:$D$99980,Produccion_UO!$K$1485,Resultados_Dic3!$E$3:$E$99980,Produccion_UO!$J1621,Resultados_Dic3!$A$3:$A$99980,Produccion_UO!$H1621)*$J$1485</f>
        <v>0</v>
      </c>
      <c r="W1621" s="21">
        <f>+SUMIFS(Resultados_Dic3!R$3:R$99980,Resultados_Dic3!$F$3:$F$99980,Produccion_UO!$K1621,Resultados_Dic3!$D$3:$D$99980,Produccion_UO!$K$1485,Resultados_Dic3!$E$3:$E$99980,Produccion_UO!$J1621,Resultados_Dic3!$A$3:$A$99980,Produccion_UO!$H1621)*$J$1485</f>
        <v>0</v>
      </c>
      <c r="X1621" s="21">
        <f>+SUMIFS(Resultados_Dic3!S$3:S$99980,Resultados_Dic3!$F$3:$F$99980,Produccion_UO!$K1621,Resultados_Dic3!$D$3:$D$99980,Produccion_UO!$K$1485,Resultados_Dic3!$E$3:$E$99980,Produccion_UO!$J1621,Resultados_Dic3!$A$3:$A$99980,Produccion_UO!$H1621)*$J$1485</f>
        <v>0</v>
      </c>
      <c r="Y1621" s="21">
        <f>+SUMIFS(Resultados_Dic3!T$3:T$99980,Resultados_Dic3!$F$3:$F$99980,Produccion_UO!$K1621,Resultados_Dic3!$D$3:$D$99980,Produccion_UO!$K$1485,Resultados_Dic3!$E$3:$E$99980,Produccion_UO!$J1621,Resultados_Dic3!$A$3:$A$99980,Produccion_UO!$H1621)*$J$1485</f>
        <v>0</v>
      </c>
      <c r="Z1621" s="21">
        <f>+SUMIFS(Resultados_Dic3!U$3:U$99980,Resultados_Dic3!$F$3:$F$99980,Produccion_UO!$K1621,Resultados_Dic3!$D$3:$D$99980,Produccion_UO!$K$1485,Resultados_Dic3!$E$3:$E$99980,Produccion_UO!$J1621,Resultados_Dic3!$A$3:$A$99980,Produccion_UO!$H1621)*$J$1485</f>
        <v>0</v>
      </c>
      <c r="AA1621" s="21">
        <f>+SUMIFS(Resultados_Dic3!V$3:V$99980,Resultados_Dic3!$F$3:$F$99980,Produccion_UO!$K1621,Resultados_Dic3!$D$3:$D$99980,Produccion_UO!$K$1485,Resultados_Dic3!$E$3:$E$99980,Produccion_UO!$J1621,Resultados_Dic3!$A$3:$A$99980,Produccion_UO!$H1621)*$J$1485</f>
        <v>0</v>
      </c>
      <c r="AB1621" s="21">
        <f>+SUMIFS(Resultados_Dic3!W$3:W$99980,Resultados_Dic3!$F$3:$F$99980,Produccion_UO!$K1621,Resultados_Dic3!$D$3:$D$99980,Produccion_UO!$K$1485,Resultados_Dic3!$E$3:$E$99980,Produccion_UO!$J1621,Resultados_Dic3!$A$3:$A$99980,Produccion_UO!$H1621)*$J$1485</f>
        <v>0</v>
      </c>
      <c r="AC1621" s="21">
        <f>+SUMIFS(Resultados_Dic3!X$3:X$99980,Resultados_Dic3!$F$3:$F$99980,Produccion_UO!$K1621,Resultados_Dic3!$D$3:$D$99980,Produccion_UO!$K$1485,Resultados_Dic3!$E$3:$E$99980,Produccion_UO!$J1621,Resultados_Dic3!$A$3:$A$99980,Produccion_UO!$H1621)*$J$1485</f>
        <v>0</v>
      </c>
      <c r="AD1621" s="21">
        <f>+SUMIFS(Resultados_Dic3!Y$3:Y$99980,Resultados_Dic3!$F$3:$F$99980,Produccion_UO!$K1621,Resultados_Dic3!$D$3:$D$99980,Produccion_UO!$K$1485,Resultados_Dic3!$E$3:$E$99980,Produccion_UO!$J1621,Resultados_Dic3!$A$3:$A$99980,Produccion_UO!$H1621)*$J$1485</f>
        <v>0</v>
      </c>
      <c r="AE1621" s="21">
        <f>+SUMIFS(Resultados_Dic3!Z$3:Z$99980,Resultados_Dic3!$F$3:$F$99980,Produccion_UO!$K1621,Resultados_Dic3!$D$3:$D$99980,Produccion_UO!$K$1485,Resultados_Dic3!$E$3:$E$99980,Produccion_UO!$J1621,Resultados_Dic3!$A$3:$A$99980,Produccion_UO!$H1621)*$J$1485</f>
        <v>0</v>
      </c>
      <c r="AF1621" s="21">
        <f>+SUMIFS(Resultados_Dic3!AA$3:AA$99980,Resultados_Dic3!$F$3:$F$99980,Produccion_UO!$K1621,Resultados_Dic3!$D$3:$D$99980,Produccion_UO!$K$1485,Resultados_Dic3!$E$3:$E$99980,Produccion_UO!$J1621,Resultados_Dic3!$A$3:$A$99980,Produccion_UO!$H1621)*$J$1485</f>
        <v>0</v>
      </c>
      <c r="AG1621" s="21">
        <f>+SUMIFS(Resultados_Dic3!AB$3:AB$99980,Resultados_Dic3!$F$3:$F$99980,Produccion_UO!$K1621,Resultados_Dic3!$D$3:$D$99980,Produccion_UO!$K$1485,Resultados_Dic3!$E$3:$E$99980,Produccion_UO!$J1621,Resultados_Dic3!$A$3:$A$99980,Produccion_UO!$H1621)*$J$1485</f>
        <v>0</v>
      </c>
      <c r="AH1621" s="21">
        <f>+SUMIFS(Resultados_Dic3!AC$3:AC$99980,Resultados_Dic3!$F$3:$F$99980,Produccion_UO!$K1621,Resultados_Dic3!$D$3:$D$99980,Produccion_UO!$K$1485,Resultados_Dic3!$E$3:$E$99980,Produccion_UO!$J1621,Resultados_Dic3!$A$3:$A$99980,Produccion_UO!$H1621)*$J$1485</f>
        <v>0</v>
      </c>
      <c r="AI1621" s="21">
        <f>+SUMIFS(Resultados_Dic3!AD$3:AD$99980,Resultados_Dic3!$F$3:$F$99980,Produccion_UO!$K1621,Resultados_Dic3!$D$3:$D$99980,Produccion_UO!$K$1485,Resultados_Dic3!$E$3:$E$99980,Produccion_UO!$J1621,Resultados_Dic3!$A$3:$A$99980,Produccion_UO!$H1621)*$J$1485</f>
        <v>0</v>
      </c>
      <c r="AJ1621" s="21">
        <f>+SUMIFS(Resultados_Dic3!AE$3:AE$99980,Resultados_Dic3!$F$3:$F$99980,Produccion_UO!$K1621,Resultados_Dic3!$D$3:$D$99980,Produccion_UO!$K$1485,Resultados_Dic3!$E$3:$E$99980,Produccion_UO!$J1621,Resultados_Dic3!$A$3:$A$99980,Produccion_UO!$H1621)*$J$1485</f>
        <v>0</v>
      </c>
      <c r="AK1621" s="21">
        <f>+SUMIFS(Resultados_Dic3!AF$3:AF$99980,Resultados_Dic3!$F$3:$F$99980,Produccion_UO!$K1621,Resultados_Dic3!$D$3:$D$99980,Produccion_UO!$K$1485,Resultados_Dic3!$E$3:$E$99980,Produccion_UO!$J1621,Resultados_Dic3!$A$3:$A$99980,Produccion_UO!$H1621)*$J$1485</f>
        <v>0</v>
      </c>
      <c r="AL1621" s="21">
        <f>+SUMIFS(Resultados_Dic3!AG$3:AG$99980,Resultados_Dic3!$F$3:$F$99980,Produccion_UO!$K1621,Resultados_Dic3!$D$3:$D$99980,Produccion_UO!$K$1485,Resultados_Dic3!$E$3:$E$99980,Produccion_UO!$J1621,Resultados_Dic3!$A$3:$A$99980,Produccion_UO!$H1621)*$J$1485</f>
        <v>0</v>
      </c>
      <c r="AM1621" s="21">
        <f>+SUMIFS(Resultados_Dic3!AH$3:AH$99980,Resultados_Dic3!$F$3:$F$99980,Produccion_UO!$K1621,Resultados_Dic3!$D$3:$D$99980,Produccion_UO!$K$1485,Resultados_Dic3!$E$3:$E$99980,Produccion_UO!$J1621,Resultados_Dic3!$A$3:$A$99980,Produccion_UO!$H1621)*$J$1485</f>
        <v>0</v>
      </c>
      <c r="AN1621" s="21">
        <f>+SUMIFS(Resultados_Dic3!AI$3:AI$99980,Resultados_Dic3!$F$3:$F$99980,Produccion_UO!$K1621,Resultados_Dic3!$D$3:$D$99980,Produccion_UO!$K$1485,Resultados_Dic3!$E$3:$E$99980,Produccion_UO!$J1621,Resultados_Dic3!$A$3:$A$99980,Produccion_UO!$H1621)*$J$1485</f>
        <v>0</v>
      </c>
      <c r="AO1621" s="21">
        <f>+SUMIFS(Resultados_Dic3!AJ$3:AJ$99980,Resultados_Dic3!$F$3:$F$99980,Produccion_UO!$K1621,Resultados_Dic3!$D$3:$D$99980,Produccion_UO!$K$1485,Resultados_Dic3!$E$3:$E$99980,Produccion_UO!$J1621,Resultados_Dic3!$A$3:$A$99980,Produccion_UO!$H1621)*$J$1485</f>
        <v>0</v>
      </c>
      <c r="AP1621" s="21">
        <f>+SUMIFS(Resultados_Dic3!AK$3:AK$99980,Resultados_Dic3!$F$3:$F$99980,Produccion_UO!$K1621,Resultados_Dic3!$D$3:$D$99980,Produccion_UO!$K$1485,Resultados_Dic3!$E$3:$E$99980,Produccion_UO!$J1621,Resultados_Dic3!$A$3:$A$99980,Produccion_UO!$H1621)*$J$1485</f>
        <v>0</v>
      </c>
      <c r="AQ1621" s="21">
        <f>+SUMIFS(Resultados_Dic3!AL$3:AL$99980,Resultados_Dic3!$F$3:$F$99980,Produccion_UO!$K1621,Resultados_Dic3!$D$3:$D$99980,Produccion_UO!$K$1485,Resultados_Dic3!$E$3:$E$99980,Produccion_UO!$J1621,Resultados_Dic3!$A$3:$A$99980,Produccion_UO!$H1621)*$J$1485</f>
        <v>0</v>
      </c>
      <c r="AR1621" s="21">
        <f>+SUMIFS(Resultados_Dic3!AM$3:AM$99980,Resultados_Dic3!$F$3:$F$99980,Produccion_UO!$K1621,Resultados_Dic3!$D$3:$D$99980,Produccion_UO!$K$1485,Resultados_Dic3!$E$3:$E$99980,Produccion_UO!$J1621,Resultados_Dic3!$A$3:$A$99980,Produccion_UO!$H1621)*$J$1485</f>
        <v>0</v>
      </c>
    </row>
    <row r="1622" spans="8:45" x14ac:dyDescent="0.25">
      <c r="H1622" s="17" t="str">
        <f t="shared" si="2010"/>
        <v>DIC5</v>
      </c>
      <c r="I1622" s="24"/>
      <c r="J1622" s="24" t="s">
        <v>153</v>
      </c>
      <c r="K1622" s="315" t="s">
        <v>292</v>
      </c>
      <c r="L1622" s="230" t="s">
        <v>833</v>
      </c>
      <c r="M1622" s="21">
        <f>+SUMIFS(Resultados_Dic3!H$3:H$99980,Resultados_Dic3!$F$3:$F$99980,Produccion_UO!$K1622,Resultados_Dic3!$D$3:$D$99980,Produccion_UO!$K$1485,Resultados_Dic3!$E$3:$E$99980,Produccion_UO!$J1622,Resultados_Dic3!$A$3:$A$99980,Produccion_UO!$H1622)*$J$1485</f>
        <v>0</v>
      </c>
      <c r="N1622" s="21">
        <f>+SUMIFS(Resultados_Dic3!I$3:I$99980,Resultados_Dic3!$F$3:$F$99980,Produccion_UO!$K1622,Resultados_Dic3!$D$3:$D$99980,Produccion_UO!$K$1485,Resultados_Dic3!$E$3:$E$99980,Produccion_UO!$J1622,Resultados_Dic3!$A$3:$A$99980,Produccion_UO!$H1622)*$J$1485</f>
        <v>0</v>
      </c>
      <c r="O1622" s="21">
        <f>+SUMIFS(Resultados_Dic3!J$3:J$99980,Resultados_Dic3!$F$3:$F$99980,Produccion_UO!$K1622,Resultados_Dic3!$D$3:$D$99980,Produccion_UO!$K$1485,Resultados_Dic3!$E$3:$E$99980,Produccion_UO!$J1622,Resultados_Dic3!$A$3:$A$99980,Produccion_UO!$H1622)*$J$1485</f>
        <v>0</v>
      </c>
      <c r="P1622" s="21">
        <f>+SUMIFS(Resultados_Dic3!K$3:K$99980,Resultados_Dic3!$F$3:$F$99980,Produccion_UO!$K1622,Resultados_Dic3!$D$3:$D$99980,Produccion_UO!$K$1485,Resultados_Dic3!$E$3:$E$99980,Produccion_UO!$J1622,Resultados_Dic3!$A$3:$A$99980,Produccion_UO!$H1622)*$J$1485</f>
        <v>0</v>
      </c>
      <c r="Q1622" s="21">
        <f>+SUMIFS(Resultados_Dic3!L$3:L$99980,Resultados_Dic3!$F$3:$F$99980,Produccion_UO!$K1622,Resultados_Dic3!$D$3:$D$99980,Produccion_UO!$K$1485,Resultados_Dic3!$E$3:$E$99980,Produccion_UO!$J1622,Resultados_Dic3!$A$3:$A$99980,Produccion_UO!$H1622)*$J$1485</f>
        <v>0</v>
      </c>
      <c r="R1622" s="21">
        <f>+SUMIFS(Resultados_Dic3!M$3:M$99980,Resultados_Dic3!$F$3:$F$99980,Produccion_UO!$K1622,Resultados_Dic3!$D$3:$D$99980,Produccion_UO!$K$1485,Resultados_Dic3!$E$3:$E$99980,Produccion_UO!$J1622,Resultados_Dic3!$A$3:$A$99980,Produccion_UO!$H1622)*$J$1485</f>
        <v>0</v>
      </c>
      <c r="S1622" s="21">
        <f>+SUMIFS(Resultados_Dic3!N$3:N$99980,Resultados_Dic3!$F$3:$F$99980,Produccion_UO!$K1622,Resultados_Dic3!$D$3:$D$99980,Produccion_UO!$K$1485,Resultados_Dic3!$E$3:$E$99980,Produccion_UO!$J1622,Resultados_Dic3!$A$3:$A$99980,Produccion_UO!$H1622)*$J$1485</f>
        <v>0</v>
      </c>
      <c r="T1622" s="21">
        <f>+SUMIFS(Resultados_Dic3!O$3:O$99980,Resultados_Dic3!$F$3:$F$99980,Produccion_UO!$K1622,Resultados_Dic3!$D$3:$D$99980,Produccion_UO!$K$1485,Resultados_Dic3!$E$3:$E$99980,Produccion_UO!$J1622,Resultados_Dic3!$A$3:$A$99980,Produccion_UO!$H1622)*$J$1485</f>
        <v>0</v>
      </c>
      <c r="U1622" s="21">
        <f>+SUMIFS(Resultados_Dic3!P$3:P$99980,Resultados_Dic3!$F$3:$F$99980,Produccion_UO!$K1622,Resultados_Dic3!$D$3:$D$99980,Produccion_UO!$K$1485,Resultados_Dic3!$E$3:$E$99980,Produccion_UO!$J1622,Resultados_Dic3!$A$3:$A$99980,Produccion_UO!$H1622)*$J$1485</f>
        <v>0</v>
      </c>
      <c r="V1622" s="21">
        <f>+SUMIFS(Resultados_Dic3!Q$3:Q$99980,Resultados_Dic3!$F$3:$F$99980,Produccion_UO!$K1622,Resultados_Dic3!$D$3:$D$99980,Produccion_UO!$K$1485,Resultados_Dic3!$E$3:$E$99980,Produccion_UO!$J1622,Resultados_Dic3!$A$3:$A$99980,Produccion_UO!$H1622)*$J$1485</f>
        <v>0</v>
      </c>
      <c r="W1622" s="21">
        <f>+SUMIFS(Resultados_Dic3!R$3:R$99980,Resultados_Dic3!$F$3:$F$99980,Produccion_UO!$K1622,Resultados_Dic3!$D$3:$D$99980,Produccion_UO!$K$1485,Resultados_Dic3!$E$3:$E$99980,Produccion_UO!$J1622,Resultados_Dic3!$A$3:$A$99980,Produccion_UO!$H1622)*$J$1485</f>
        <v>0</v>
      </c>
      <c r="X1622" s="21">
        <f>+SUMIFS(Resultados_Dic3!S$3:S$99980,Resultados_Dic3!$F$3:$F$99980,Produccion_UO!$K1622,Resultados_Dic3!$D$3:$D$99980,Produccion_UO!$K$1485,Resultados_Dic3!$E$3:$E$99980,Produccion_UO!$J1622,Resultados_Dic3!$A$3:$A$99980,Produccion_UO!$H1622)*$J$1485</f>
        <v>0</v>
      </c>
      <c r="Y1622" s="21">
        <f>+SUMIFS(Resultados_Dic3!T$3:T$99980,Resultados_Dic3!$F$3:$F$99980,Produccion_UO!$K1622,Resultados_Dic3!$D$3:$D$99980,Produccion_UO!$K$1485,Resultados_Dic3!$E$3:$E$99980,Produccion_UO!$J1622,Resultados_Dic3!$A$3:$A$99980,Produccion_UO!$H1622)*$J$1485</f>
        <v>0</v>
      </c>
      <c r="Z1622" s="21">
        <f>+SUMIFS(Resultados_Dic3!U$3:U$99980,Resultados_Dic3!$F$3:$F$99980,Produccion_UO!$K1622,Resultados_Dic3!$D$3:$D$99980,Produccion_UO!$K$1485,Resultados_Dic3!$E$3:$E$99980,Produccion_UO!$J1622,Resultados_Dic3!$A$3:$A$99980,Produccion_UO!$H1622)*$J$1485</f>
        <v>0</v>
      </c>
      <c r="AA1622" s="21">
        <f>+SUMIFS(Resultados_Dic3!V$3:V$99980,Resultados_Dic3!$F$3:$F$99980,Produccion_UO!$K1622,Resultados_Dic3!$D$3:$D$99980,Produccion_UO!$K$1485,Resultados_Dic3!$E$3:$E$99980,Produccion_UO!$J1622,Resultados_Dic3!$A$3:$A$99980,Produccion_UO!$H1622)*$J$1485</f>
        <v>0</v>
      </c>
      <c r="AB1622" s="21">
        <f>+SUMIFS(Resultados_Dic3!W$3:W$99980,Resultados_Dic3!$F$3:$F$99980,Produccion_UO!$K1622,Resultados_Dic3!$D$3:$D$99980,Produccion_UO!$K$1485,Resultados_Dic3!$E$3:$E$99980,Produccion_UO!$J1622,Resultados_Dic3!$A$3:$A$99980,Produccion_UO!$H1622)*$J$1485</f>
        <v>0</v>
      </c>
      <c r="AC1622" s="21">
        <f>+SUMIFS(Resultados_Dic3!X$3:X$99980,Resultados_Dic3!$F$3:$F$99980,Produccion_UO!$K1622,Resultados_Dic3!$D$3:$D$99980,Produccion_UO!$K$1485,Resultados_Dic3!$E$3:$E$99980,Produccion_UO!$J1622,Resultados_Dic3!$A$3:$A$99980,Produccion_UO!$H1622)*$J$1485</f>
        <v>0</v>
      </c>
      <c r="AD1622" s="21">
        <f>+SUMIFS(Resultados_Dic3!Y$3:Y$99980,Resultados_Dic3!$F$3:$F$99980,Produccion_UO!$K1622,Resultados_Dic3!$D$3:$D$99980,Produccion_UO!$K$1485,Resultados_Dic3!$E$3:$E$99980,Produccion_UO!$J1622,Resultados_Dic3!$A$3:$A$99980,Produccion_UO!$H1622)*$J$1485</f>
        <v>0</v>
      </c>
      <c r="AE1622" s="21">
        <f>+SUMIFS(Resultados_Dic3!Z$3:Z$99980,Resultados_Dic3!$F$3:$F$99980,Produccion_UO!$K1622,Resultados_Dic3!$D$3:$D$99980,Produccion_UO!$K$1485,Resultados_Dic3!$E$3:$E$99980,Produccion_UO!$J1622,Resultados_Dic3!$A$3:$A$99980,Produccion_UO!$H1622)*$J$1485</f>
        <v>0</v>
      </c>
      <c r="AF1622" s="21">
        <f>+SUMIFS(Resultados_Dic3!AA$3:AA$99980,Resultados_Dic3!$F$3:$F$99980,Produccion_UO!$K1622,Resultados_Dic3!$D$3:$D$99980,Produccion_UO!$K$1485,Resultados_Dic3!$E$3:$E$99980,Produccion_UO!$J1622,Resultados_Dic3!$A$3:$A$99980,Produccion_UO!$H1622)*$J$1485</f>
        <v>0</v>
      </c>
      <c r="AG1622" s="21">
        <f>+SUMIFS(Resultados_Dic3!AB$3:AB$99980,Resultados_Dic3!$F$3:$F$99980,Produccion_UO!$K1622,Resultados_Dic3!$D$3:$D$99980,Produccion_UO!$K$1485,Resultados_Dic3!$E$3:$E$99980,Produccion_UO!$J1622,Resultados_Dic3!$A$3:$A$99980,Produccion_UO!$H1622)*$J$1485</f>
        <v>0</v>
      </c>
      <c r="AH1622" s="21">
        <f>+SUMIFS(Resultados_Dic3!AC$3:AC$99980,Resultados_Dic3!$F$3:$F$99980,Produccion_UO!$K1622,Resultados_Dic3!$D$3:$D$99980,Produccion_UO!$K$1485,Resultados_Dic3!$E$3:$E$99980,Produccion_UO!$J1622,Resultados_Dic3!$A$3:$A$99980,Produccion_UO!$H1622)*$J$1485</f>
        <v>0</v>
      </c>
      <c r="AI1622" s="21">
        <f>+SUMIFS(Resultados_Dic3!AD$3:AD$99980,Resultados_Dic3!$F$3:$F$99980,Produccion_UO!$K1622,Resultados_Dic3!$D$3:$D$99980,Produccion_UO!$K$1485,Resultados_Dic3!$E$3:$E$99980,Produccion_UO!$J1622,Resultados_Dic3!$A$3:$A$99980,Produccion_UO!$H1622)*$J$1485</f>
        <v>0</v>
      </c>
      <c r="AJ1622" s="21">
        <f>+SUMIFS(Resultados_Dic3!AE$3:AE$99980,Resultados_Dic3!$F$3:$F$99980,Produccion_UO!$K1622,Resultados_Dic3!$D$3:$D$99980,Produccion_UO!$K$1485,Resultados_Dic3!$E$3:$E$99980,Produccion_UO!$J1622,Resultados_Dic3!$A$3:$A$99980,Produccion_UO!$H1622)*$J$1485</f>
        <v>0</v>
      </c>
      <c r="AK1622" s="21">
        <f>+SUMIFS(Resultados_Dic3!AF$3:AF$99980,Resultados_Dic3!$F$3:$F$99980,Produccion_UO!$K1622,Resultados_Dic3!$D$3:$D$99980,Produccion_UO!$K$1485,Resultados_Dic3!$E$3:$E$99980,Produccion_UO!$J1622,Resultados_Dic3!$A$3:$A$99980,Produccion_UO!$H1622)*$J$1485</f>
        <v>0</v>
      </c>
      <c r="AL1622" s="21">
        <f>+SUMIFS(Resultados_Dic3!AG$3:AG$99980,Resultados_Dic3!$F$3:$F$99980,Produccion_UO!$K1622,Resultados_Dic3!$D$3:$D$99980,Produccion_UO!$K$1485,Resultados_Dic3!$E$3:$E$99980,Produccion_UO!$J1622,Resultados_Dic3!$A$3:$A$99980,Produccion_UO!$H1622)*$J$1485</f>
        <v>0</v>
      </c>
      <c r="AM1622" s="21">
        <f>+SUMIFS(Resultados_Dic3!AH$3:AH$99980,Resultados_Dic3!$F$3:$F$99980,Produccion_UO!$K1622,Resultados_Dic3!$D$3:$D$99980,Produccion_UO!$K$1485,Resultados_Dic3!$E$3:$E$99980,Produccion_UO!$J1622,Resultados_Dic3!$A$3:$A$99980,Produccion_UO!$H1622)*$J$1485</f>
        <v>0</v>
      </c>
      <c r="AN1622" s="21">
        <f>+SUMIFS(Resultados_Dic3!AI$3:AI$99980,Resultados_Dic3!$F$3:$F$99980,Produccion_UO!$K1622,Resultados_Dic3!$D$3:$D$99980,Produccion_UO!$K$1485,Resultados_Dic3!$E$3:$E$99980,Produccion_UO!$J1622,Resultados_Dic3!$A$3:$A$99980,Produccion_UO!$H1622)*$J$1485</f>
        <v>0</v>
      </c>
      <c r="AO1622" s="21">
        <f>+SUMIFS(Resultados_Dic3!AJ$3:AJ$99980,Resultados_Dic3!$F$3:$F$99980,Produccion_UO!$K1622,Resultados_Dic3!$D$3:$D$99980,Produccion_UO!$K$1485,Resultados_Dic3!$E$3:$E$99980,Produccion_UO!$J1622,Resultados_Dic3!$A$3:$A$99980,Produccion_UO!$H1622)*$J$1485</f>
        <v>0</v>
      </c>
      <c r="AP1622" s="21">
        <f>+SUMIFS(Resultados_Dic3!AK$3:AK$99980,Resultados_Dic3!$F$3:$F$99980,Produccion_UO!$K1622,Resultados_Dic3!$D$3:$D$99980,Produccion_UO!$K$1485,Resultados_Dic3!$E$3:$E$99980,Produccion_UO!$J1622,Resultados_Dic3!$A$3:$A$99980,Produccion_UO!$H1622)*$J$1485</f>
        <v>0</v>
      </c>
      <c r="AQ1622" s="21">
        <f>+SUMIFS(Resultados_Dic3!AL$3:AL$99980,Resultados_Dic3!$F$3:$F$99980,Produccion_UO!$K1622,Resultados_Dic3!$D$3:$D$99980,Produccion_UO!$K$1485,Resultados_Dic3!$E$3:$E$99980,Produccion_UO!$J1622,Resultados_Dic3!$A$3:$A$99980,Produccion_UO!$H1622)*$J$1485</f>
        <v>0</v>
      </c>
      <c r="AR1622" s="21">
        <f>+SUMIFS(Resultados_Dic3!AM$3:AM$99980,Resultados_Dic3!$F$3:$F$99980,Produccion_UO!$K1622,Resultados_Dic3!$D$3:$D$99980,Produccion_UO!$K$1485,Resultados_Dic3!$E$3:$E$99980,Produccion_UO!$J1622,Resultados_Dic3!$A$3:$A$99980,Produccion_UO!$H1622)*$J$1485</f>
        <v>0</v>
      </c>
    </row>
    <row r="1624" spans="8:45" x14ac:dyDescent="0.25">
      <c r="L1624" s="322" t="s">
        <v>837</v>
      </c>
      <c r="M1624" s="68">
        <f>+M1610</f>
        <v>42.958828655929999</v>
      </c>
      <c r="N1624" s="68">
        <f t="shared" ref="N1624:AR1624" si="2073">+N1610</f>
        <v>39.958829832401896</v>
      </c>
      <c r="O1624" s="68">
        <f t="shared" si="2073"/>
        <v>36.795700611627403</v>
      </c>
      <c r="P1624" s="68">
        <f t="shared" si="2073"/>
        <v>33.632571390852902</v>
      </c>
      <c r="Q1624" s="68">
        <f t="shared" si="2073"/>
        <v>30.469442170078398</v>
      </c>
      <c r="R1624" s="68">
        <f t="shared" si="2073"/>
        <v>27.079044096728701</v>
      </c>
      <c r="S1624" s="68">
        <f t="shared" si="2073"/>
        <v>23.6886460233791</v>
      </c>
      <c r="T1624" s="68">
        <f t="shared" si="2073"/>
        <v>21.346916946643599</v>
      </c>
      <c r="U1624" s="68">
        <f t="shared" si="2073"/>
        <v>17.679080774036802</v>
      </c>
      <c r="V1624" s="68">
        <f t="shared" si="2073"/>
        <v>0</v>
      </c>
      <c r="W1624" s="68">
        <f t="shared" si="2073"/>
        <v>0</v>
      </c>
      <c r="X1624" s="68">
        <f t="shared" si="2073"/>
        <v>0</v>
      </c>
      <c r="Y1624" s="68">
        <f t="shared" si="2073"/>
        <v>0</v>
      </c>
      <c r="Z1624" s="68">
        <f t="shared" si="2073"/>
        <v>0</v>
      </c>
      <c r="AA1624" s="68">
        <f t="shared" si="2073"/>
        <v>0</v>
      </c>
      <c r="AB1624" s="68">
        <f t="shared" si="2073"/>
        <v>0</v>
      </c>
      <c r="AC1624" s="68">
        <f t="shared" si="2073"/>
        <v>0</v>
      </c>
      <c r="AD1624" s="68">
        <f t="shared" si="2073"/>
        <v>0</v>
      </c>
      <c r="AE1624" s="68">
        <f t="shared" si="2073"/>
        <v>0</v>
      </c>
      <c r="AF1624" s="68">
        <f t="shared" si="2073"/>
        <v>0</v>
      </c>
      <c r="AG1624" s="68">
        <f t="shared" si="2073"/>
        <v>0</v>
      </c>
      <c r="AH1624" s="68">
        <f t="shared" si="2073"/>
        <v>0</v>
      </c>
      <c r="AI1624" s="68">
        <f t="shared" si="2073"/>
        <v>0</v>
      </c>
      <c r="AJ1624" s="68">
        <f t="shared" si="2073"/>
        <v>0</v>
      </c>
      <c r="AK1624" s="68">
        <f t="shared" si="2073"/>
        <v>0</v>
      </c>
      <c r="AL1624" s="68">
        <f t="shared" si="2073"/>
        <v>0</v>
      </c>
      <c r="AM1624" s="68">
        <f t="shared" si="2073"/>
        <v>0</v>
      </c>
      <c r="AN1624" s="68">
        <f t="shared" si="2073"/>
        <v>0</v>
      </c>
      <c r="AO1624" s="68">
        <f t="shared" si="2073"/>
        <v>0</v>
      </c>
      <c r="AP1624" s="68">
        <f t="shared" si="2073"/>
        <v>0</v>
      </c>
      <c r="AQ1624" s="68">
        <f t="shared" si="2073"/>
        <v>0</v>
      </c>
      <c r="AR1624" s="68">
        <f t="shared" si="2073"/>
        <v>0</v>
      </c>
      <c r="AS1624" s="52"/>
    </row>
    <row r="1625" spans="8:45" x14ac:dyDescent="0.25">
      <c r="L1625" s="322" t="s">
        <v>838</v>
      </c>
      <c r="M1625" s="68">
        <f>+M1611</f>
        <v>82.722394368899998</v>
      </c>
      <c r="N1625" s="68">
        <f t="shared" ref="N1625:AR1625" si="2074">+N1611</f>
        <v>76.945535605506507</v>
      </c>
      <c r="O1625" s="68">
        <f t="shared" si="2074"/>
        <v>70.854549630622799</v>
      </c>
      <c r="P1625" s="68">
        <f t="shared" si="2074"/>
        <v>64.763563655739205</v>
      </c>
      <c r="Q1625" s="68">
        <f t="shared" si="2074"/>
        <v>58.672577680855497</v>
      </c>
      <c r="R1625" s="68">
        <f t="shared" si="2074"/>
        <v>52.143958180135598</v>
      </c>
      <c r="S1625" s="68">
        <f t="shared" si="2074"/>
        <v>45.6153386794158</v>
      </c>
      <c r="T1625" s="68">
        <f t="shared" si="2074"/>
        <v>41.1060575315907</v>
      </c>
      <c r="U1625" s="68">
        <f t="shared" si="2074"/>
        <v>34.043197583033503</v>
      </c>
      <c r="V1625" s="68">
        <f t="shared" si="2074"/>
        <v>0</v>
      </c>
      <c r="W1625" s="68">
        <f t="shared" si="2074"/>
        <v>0</v>
      </c>
      <c r="X1625" s="68">
        <f t="shared" si="2074"/>
        <v>0</v>
      </c>
      <c r="Y1625" s="68">
        <f t="shared" si="2074"/>
        <v>0</v>
      </c>
      <c r="Z1625" s="68">
        <f t="shared" si="2074"/>
        <v>0</v>
      </c>
      <c r="AA1625" s="68">
        <f t="shared" si="2074"/>
        <v>0</v>
      </c>
      <c r="AB1625" s="68">
        <f t="shared" si="2074"/>
        <v>0</v>
      </c>
      <c r="AC1625" s="68">
        <f t="shared" si="2074"/>
        <v>0</v>
      </c>
      <c r="AD1625" s="68">
        <f t="shared" si="2074"/>
        <v>0</v>
      </c>
      <c r="AE1625" s="68">
        <f t="shared" si="2074"/>
        <v>0</v>
      </c>
      <c r="AF1625" s="68">
        <f t="shared" si="2074"/>
        <v>0</v>
      </c>
      <c r="AG1625" s="68">
        <f t="shared" si="2074"/>
        <v>0</v>
      </c>
      <c r="AH1625" s="68">
        <f t="shared" si="2074"/>
        <v>0</v>
      </c>
      <c r="AI1625" s="68">
        <f t="shared" si="2074"/>
        <v>0</v>
      </c>
      <c r="AJ1625" s="68">
        <f t="shared" si="2074"/>
        <v>0</v>
      </c>
      <c r="AK1625" s="68">
        <f t="shared" si="2074"/>
        <v>0</v>
      </c>
      <c r="AL1625" s="68">
        <f t="shared" si="2074"/>
        <v>0</v>
      </c>
      <c r="AM1625" s="68">
        <f t="shared" si="2074"/>
        <v>0</v>
      </c>
      <c r="AN1625" s="68">
        <f t="shared" si="2074"/>
        <v>0</v>
      </c>
      <c r="AO1625" s="68">
        <f t="shared" si="2074"/>
        <v>0</v>
      </c>
      <c r="AP1625" s="68">
        <f t="shared" si="2074"/>
        <v>0</v>
      </c>
      <c r="AQ1625" s="68">
        <f t="shared" si="2074"/>
        <v>0</v>
      </c>
      <c r="AR1625" s="68">
        <f t="shared" si="2074"/>
        <v>0</v>
      </c>
      <c r="AS1625" s="52"/>
    </row>
    <row r="1626" spans="8:45" x14ac:dyDescent="0.25">
      <c r="L1626" s="322" t="s">
        <v>839</v>
      </c>
      <c r="M1626" s="68">
        <f t="shared" ref="M1626:AR1626" si="2075">+M1612+M1616</f>
        <v>382.02482971911911</v>
      </c>
      <c r="N1626" s="68">
        <f t="shared" si="2075"/>
        <v>354.70613867509121</v>
      </c>
      <c r="O1626" s="68">
        <f t="shared" si="2075"/>
        <v>325.90194407442414</v>
      </c>
      <c r="P1626" s="68">
        <f t="shared" si="2075"/>
        <v>297.0977494737582</v>
      </c>
      <c r="Q1626" s="68">
        <f t="shared" si="2075"/>
        <v>268.29355487309113</v>
      </c>
      <c r="R1626" s="68">
        <f t="shared" si="2075"/>
        <v>237.41979693835316</v>
      </c>
      <c r="S1626" s="68">
        <f t="shared" si="2075"/>
        <v>206.54603900361494</v>
      </c>
      <c r="T1626" s="68">
        <f t="shared" si="2075"/>
        <v>159.84044488302337</v>
      </c>
      <c r="U1626" s="68">
        <f t="shared" si="2075"/>
        <v>123.83751583010481</v>
      </c>
      <c r="V1626" s="68">
        <f t="shared" si="2075"/>
        <v>0</v>
      </c>
      <c r="W1626" s="68">
        <f t="shared" si="2075"/>
        <v>0</v>
      </c>
      <c r="X1626" s="68">
        <f t="shared" si="2075"/>
        <v>0</v>
      </c>
      <c r="Y1626" s="68">
        <f t="shared" si="2075"/>
        <v>0</v>
      </c>
      <c r="Z1626" s="68">
        <f t="shared" si="2075"/>
        <v>0</v>
      </c>
      <c r="AA1626" s="68">
        <f t="shared" si="2075"/>
        <v>0</v>
      </c>
      <c r="AB1626" s="68">
        <f t="shared" si="2075"/>
        <v>0</v>
      </c>
      <c r="AC1626" s="68">
        <f t="shared" si="2075"/>
        <v>0</v>
      </c>
      <c r="AD1626" s="68">
        <f t="shared" si="2075"/>
        <v>0</v>
      </c>
      <c r="AE1626" s="68">
        <f t="shared" si="2075"/>
        <v>0</v>
      </c>
      <c r="AF1626" s="68">
        <f t="shared" si="2075"/>
        <v>0</v>
      </c>
      <c r="AG1626" s="68">
        <f t="shared" si="2075"/>
        <v>0</v>
      </c>
      <c r="AH1626" s="68">
        <f t="shared" si="2075"/>
        <v>0</v>
      </c>
      <c r="AI1626" s="68">
        <f t="shared" si="2075"/>
        <v>0</v>
      </c>
      <c r="AJ1626" s="68">
        <f t="shared" si="2075"/>
        <v>0</v>
      </c>
      <c r="AK1626" s="68">
        <f t="shared" si="2075"/>
        <v>0</v>
      </c>
      <c r="AL1626" s="68">
        <f t="shared" si="2075"/>
        <v>0</v>
      </c>
      <c r="AM1626" s="68">
        <f t="shared" si="2075"/>
        <v>0</v>
      </c>
      <c r="AN1626" s="68">
        <f t="shared" si="2075"/>
        <v>0</v>
      </c>
      <c r="AO1626" s="68">
        <f t="shared" si="2075"/>
        <v>0</v>
      </c>
      <c r="AP1626" s="68">
        <f t="shared" si="2075"/>
        <v>0</v>
      </c>
      <c r="AQ1626" s="68">
        <f t="shared" si="2075"/>
        <v>0</v>
      </c>
      <c r="AR1626" s="68">
        <f t="shared" si="2075"/>
        <v>0</v>
      </c>
      <c r="AS1626" s="52"/>
    </row>
    <row r="1627" spans="8:45" x14ac:dyDescent="0.25">
      <c r="L1627" s="230" t="s">
        <v>840</v>
      </c>
      <c r="M1627" s="21">
        <f>+SUM(M1624:M1626)</f>
        <v>507.7060527439491</v>
      </c>
      <c r="N1627" s="21">
        <f t="shared" ref="N1627" si="2076">+SUM(N1624:N1626)</f>
        <v>471.61050411299959</v>
      </c>
      <c r="O1627" s="21">
        <f t="shared" ref="O1627" si="2077">+SUM(O1624:O1626)</f>
        <v>433.55219431667433</v>
      </c>
      <c r="P1627" s="21">
        <f t="shared" ref="P1627" si="2078">+SUM(P1624:P1626)</f>
        <v>395.49388452035032</v>
      </c>
      <c r="Q1627" s="21">
        <f t="shared" ref="Q1627" si="2079">+SUM(Q1624:Q1626)</f>
        <v>357.435574724025</v>
      </c>
      <c r="R1627" s="21">
        <f t="shared" ref="R1627" si="2080">+SUM(R1624:R1626)</f>
        <v>316.64279921521745</v>
      </c>
      <c r="S1627" s="21">
        <f t="shared" ref="S1627" si="2081">+SUM(S1624:S1626)</f>
        <v>275.85002370640984</v>
      </c>
      <c r="T1627" s="21">
        <f t="shared" ref="T1627" si="2082">+SUM(T1624:T1626)</f>
        <v>222.29341936125766</v>
      </c>
      <c r="U1627" s="21">
        <f t="shared" ref="U1627" si="2083">+SUM(U1624:U1626)</f>
        <v>175.5597941871751</v>
      </c>
      <c r="V1627" s="21">
        <f t="shared" ref="V1627" si="2084">+SUM(V1624:V1626)</f>
        <v>0</v>
      </c>
      <c r="W1627" s="21">
        <f t="shared" ref="W1627" si="2085">+SUM(W1624:W1626)</f>
        <v>0</v>
      </c>
      <c r="X1627" s="21">
        <f t="shared" ref="X1627" si="2086">+SUM(X1624:X1626)</f>
        <v>0</v>
      </c>
      <c r="Y1627" s="21">
        <f t="shared" ref="Y1627" si="2087">+SUM(Y1624:Y1626)</f>
        <v>0</v>
      </c>
      <c r="Z1627" s="21">
        <f t="shared" ref="Z1627" si="2088">+SUM(Z1624:Z1626)</f>
        <v>0</v>
      </c>
      <c r="AA1627" s="21">
        <f t="shared" ref="AA1627" si="2089">+SUM(AA1624:AA1626)</f>
        <v>0</v>
      </c>
      <c r="AB1627" s="21">
        <f t="shared" ref="AB1627" si="2090">+SUM(AB1624:AB1626)</f>
        <v>0</v>
      </c>
      <c r="AC1627" s="21">
        <f t="shared" ref="AC1627" si="2091">+SUM(AC1624:AC1626)</f>
        <v>0</v>
      </c>
      <c r="AD1627" s="21">
        <f t="shared" ref="AD1627" si="2092">+SUM(AD1624:AD1626)</f>
        <v>0</v>
      </c>
      <c r="AE1627" s="21">
        <f t="shared" ref="AE1627" si="2093">+SUM(AE1624:AE1626)</f>
        <v>0</v>
      </c>
      <c r="AF1627" s="21">
        <f t="shared" ref="AF1627" si="2094">+SUM(AF1624:AF1626)</f>
        <v>0</v>
      </c>
      <c r="AG1627" s="21">
        <f t="shared" ref="AG1627" si="2095">+SUM(AG1624:AG1626)</f>
        <v>0</v>
      </c>
      <c r="AH1627" s="21">
        <f t="shared" ref="AH1627" si="2096">+SUM(AH1624:AH1626)</f>
        <v>0</v>
      </c>
      <c r="AI1627" s="21">
        <f t="shared" ref="AI1627" si="2097">+SUM(AI1624:AI1626)</f>
        <v>0</v>
      </c>
      <c r="AJ1627" s="21">
        <f t="shared" ref="AJ1627" si="2098">+SUM(AJ1624:AJ1626)</f>
        <v>0</v>
      </c>
      <c r="AK1627" s="21">
        <f t="shared" ref="AK1627" si="2099">+SUM(AK1624:AK1626)</f>
        <v>0</v>
      </c>
      <c r="AL1627" s="21">
        <f t="shared" ref="AL1627" si="2100">+SUM(AL1624:AL1626)</f>
        <v>0</v>
      </c>
      <c r="AM1627" s="21">
        <f t="shared" ref="AM1627" si="2101">+SUM(AM1624:AM1626)</f>
        <v>0</v>
      </c>
      <c r="AN1627" s="21">
        <f t="shared" ref="AN1627" si="2102">+SUM(AN1624:AN1626)</f>
        <v>0</v>
      </c>
      <c r="AO1627" s="21">
        <f t="shared" ref="AO1627" si="2103">+SUM(AO1624:AO1626)</f>
        <v>0</v>
      </c>
      <c r="AP1627" s="21">
        <f t="shared" ref="AP1627" si="2104">+SUM(AP1624:AP1626)</f>
        <v>0</v>
      </c>
      <c r="AQ1627" s="21">
        <f t="shared" ref="AQ1627" si="2105">+SUM(AQ1624:AQ1626)</f>
        <v>0</v>
      </c>
      <c r="AR1627" s="21">
        <f t="shared" ref="AR1627" si="2106">+SUM(AR1624:AR1626)</f>
        <v>0</v>
      </c>
    </row>
    <row r="1628" spans="8:45" x14ac:dyDescent="0.25">
      <c r="L1628" s="230" t="s">
        <v>841</v>
      </c>
      <c r="M1628" s="21">
        <f t="shared" ref="M1628:AR1628" si="2107">+M1620+M1621+M1622</f>
        <v>0</v>
      </c>
      <c r="N1628" s="21">
        <f t="shared" si="2107"/>
        <v>0</v>
      </c>
      <c r="O1628" s="21">
        <f t="shared" si="2107"/>
        <v>0</v>
      </c>
      <c r="P1628" s="21">
        <f t="shared" si="2107"/>
        <v>0</v>
      </c>
      <c r="Q1628" s="21">
        <f t="shared" si="2107"/>
        <v>0</v>
      </c>
      <c r="R1628" s="21">
        <f t="shared" si="2107"/>
        <v>0</v>
      </c>
      <c r="S1628" s="21">
        <f t="shared" si="2107"/>
        <v>0</v>
      </c>
      <c r="T1628" s="21">
        <f t="shared" si="2107"/>
        <v>0</v>
      </c>
      <c r="U1628" s="21">
        <f t="shared" si="2107"/>
        <v>0</v>
      </c>
      <c r="V1628" s="21">
        <f t="shared" si="2107"/>
        <v>0</v>
      </c>
      <c r="W1628" s="21">
        <f t="shared" si="2107"/>
        <v>0</v>
      </c>
      <c r="X1628" s="21">
        <f t="shared" si="2107"/>
        <v>0</v>
      </c>
      <c r="Y1628" s="21">
        <f t="shared" si="2107"/>
        <v>0</v>
      </c>
      <c r="Z1628" s="21">
        <f t="shared" si="2107"/>
        <v>0</v>
      </c>
      <c r="AA1628" s="21">
        <f t="shared" si="2107"/>
        <v>0</v>
      </c>
      <c r="AB1628" s="21">
        <f t="shared" si="2107"/>
        <v>0</v>
      </c>
      <c r="AC1628" s="21">
        <f t="shared" si="2107"/>
        <v>0</v>
      </c>
      <c r="AD1628" s="21">
        <f t="shared" si="2107"/>
        <v>0</v>
      </c>
      <c r="AE1628" s="21">
        <f t="shared" si="2107"/>
        <v>0</v>
      </c>
      <c r="AF1628" s="21">
        <f t="shared" si="2107"/>
        <v>0</v>
      </c>
      <c r="AG1628" s="21">
        <f t="shared" si="2107"/>
        <v>0</v>
      </c>
      <c r="AH1628" s="21">
        <f t="shared" si="2107"/>
        <v>0</v>
      </c>
      <c r="AI1628" s="21">
        <f t="shared" si="2107"/>
        <v>0</v>
      </c>
      <c r="AJ1628" s="21">
        <f t="shared" si="2107"/>
        <v>0</v>
      </c>
      <c r="AK1628" s="21">
        <f t="shared" si="2107"/>
        <v>0</v>
      </c>
      <c r="AL1628" s="21">
        <f t="shared" si="2107"/>
        <v>0</v>
      </c>
      <c r="AM1628" s="21">
        <f t="shared" si="2107"/>
        <v>0</v>
      </c>
      <c r="AN1628" s="21">
        <f t="shared" si="2107"/>
        <v>0</v>
      </c>
      <c r="AO1628" s="21">
        <f t="shared" si="2107"/>
        <v>0</v>
      </c>
      <c r="AP1628" s="21">
        <f t="shared" si="2107"/>
        <v>0</v>
      </c>
      <c r="AQ1628" s="21">
        <f t="shared" si="2107"/>
        <v>0</v>
      </c>
      <c r="AR1628" s="21">
        <f t="shared" si="2107"/>
        <v>0</v>
      </c>
    </row>
    <row r="1629" spans="8:45" x14ac:dyDescent="0.25">
      <c r="L1629" s="323" t="s">
        <v>782</v>
      </c>
      <c r="M1629" s="268">
        <f>+M1627+M1628</f>
        <v>507.7060527439491</v>
      </c>
      <c r="N1629" s="268">
        <f t="shared" ref="N1629" si="2108">+N1627+N1628</f>
        <v>471.61050411299959</v>
      </c>
      <c r="O1629" s="268">
        <f t="shared" ref="O1629" si="2109">+O1627+O1628</f>
        <v>433.55219431667433</v>
      </c>
      <c r="P1629" s="268">
        <f t="shared" ref="P1629" si="2110">+P1627+P1628</f>
        <v>395.49388452035032</v>
      </c>
      <c r="Q1629" s="268">
        <f t="shared" ref="Q1629" si="2111">+Q1627+Q1628</f>
        <v>357.435574724025</v>
      </c>
      <c r="R1629" s="268">
        <f t="shared" ref="R1629" si="2112">+R1627+R1628</f>
        <v>316.64279921521745</v>
      </c>
      <c r="S1629" s="268">
        <f t="shared" ref="S1629" si="2113">+S1627+S1628</f>
        <v>275.85002370640984</v>
      </c>
      <c r="T1629" s="268">
        <f t="shared" ref="T1629" si="2114">+T1627+T1628</f>
        <v>222.29341936125766</v>
      </c>
      <c r="U1629" s="268">
        <f t="shared" ref="U1629" si="2115">+U1627+U1628</f>
        <v>175.5597941871751</v>
      </c>
      <c r="V1629" s="268">
        <f t="shared" ref="V1629" si="2116">+V1627+V1628</f>
        <v>0</v>
      </c>
      <c r="W1629" s="268">
        <f t="shared" ref="W1629" si="2117">+W1627+W1628</f>
        <v>0</v>
      </c>
      <c r="X1629" s="268">
        <f t="shared" ref="X1629" si="2118">+X1627+X1628</f>
        <v>0</v>
      </c>
      <c r="Y1629" s="268">
        <f t="shared" ref="Y1629" si="2119">+Y1627+Y1628</f>
        <v>0</v>
      </c>
      <c r="Z1629" s="268">
        <f t="shared" ref="Z1629" si="2120">+Z1627+Z1628</f>
        <v>0</v>
      </c>
      <c r="AA1629" s="268">
        <f t="shared" ref="AA1629" si="2121">+AA1627+AA1628</f>
        <v>0</v>
      </c>
      <c r="AB1629" s="268">
        <f t="shared" ref="AB1629" si="2122">+AB1627+AB1628</f>
        <v>0</v>
      </c>
      <c r="AC1629" s="268">
        <f t="shared" ref="AC1629" si="2123">+AC1627+AC1628</f>
        <v>0</v>
      </c>
      <c r="AD1629" s="268">
        <f t="shared" ref="AD1629" si="2124">+AD1627+AD1628</f>
        <v>0</v>
      </c>
      <c r="AE1629" s="268">
        <f t="shared" ref="AE1629" si="2125">+AE1627+AE1628</f>
        <v>0</v>
      </c>
      <c r="AF1629" s="268">
        <f t="shared" ref="AF1629" si="2126">+AF1627+AF1628</f>
        <v>0</v>
      </c>
      <c r="AG1629" s="268">
        <f t="shared" ref="AG1629" si="2127">+AG1627+AG1628</f>
        <v>0</v>
      </c>
      <c r="AH1629" s="268">
        <f t="shared" ref="AH1629" si="2128">+AH1627+AH1628</f>
        <v>0</v>
      </c>
      <c r="AI1629" s="268">
        <f t="shared" ref="AI1629" si="2129">+AI1627+AI1628</f>
        <v>0</v>
      </c>
      <c r="AJ1629" s="268">
        <f t="shared" ref="AJ1629" si="2130">+AJ1627+AJ1628</f>
        <v>0</v>
      </c>
      <c r="AK1629" s="268">
        <f t="shared" ref="AK1629" si="2131">+AK1627+AK1628</f>
        <v>0</v>
      </c>
      <c r="AL1629" s="268">
        <f t="shared" ref="AL1629" si="2132">+AL1627+AL1628</f>
        <v>0</v>
      </c>
      <c r="AM1629" s="268">
        <f t="shared" ref="AM1629" si="2133">+AM1627+AM1628</f>
        <v>0</v>
      </c>
      <c r="AN1629" s="268">
        <f t="shared" ref="AN1629" si="2134">+AN1627+AN1628</f>
        <v>0</v>
      </c>
      <c r="AO1629" s="268">
        <f t="shared" ref="AO1629" si="2135">+AO1627+AO1628</f>
        <v>0</v>
      </c>
      <c r="AP1629" s="268">
        <f t="shared" ref="AP1629" si="2136">+AP1627+AP1628</f>
        <v>0</v>
      </c>
      <c r="AQ1629" s="268">
        <f t="shared" ref="AQ1629" si="2137">+AQ1627+AQ1628</f>
        <v>0</v>
      </c>
      <c r="AR1629" s="268">
        <f t="shared" ref="AR1629" si="2138">+AR1627+AR1628</f>
        <v>0</v>
      </c>
    </row>
    <row r="1632" spans="8:45" x14ac:dyDescent="0.25">
      <c r="J1632">
        <v>1</v>
      </c>
      <c r="K1632" s="108" t="s">
        <v>389</v>
      </c>
      <c r="L1632" s="108" t="s">
        <v>377</v>
      </c>
    </row>
    <row r="1633" spans="6:44" x14ac:dyDescent="0.25">
      <c r="I1633" s="266"/>
      <c r="M1633" s="321">
        <v>2019</v>
      </c>
      <c r="N1633" s="321">
        <v>2020</v>
      </c>
      <c r="O1633" s="321">
        <v>2021</v>
      </c>
      <c r="P1633" s="321">
        <v>2022</v>
      </c>
      <c r="Q1633" s="321">
        <v>2023</v>
      </c>
      <c r="R1633" s="321">
        <v>2024</v>
      </c>
      <c r="S1633" s="321">
        <v>2025</v>
      </c>
      <c r="T1633" s="321">
        <v>2026</v>
      </c>
      <c r="U1633" s="321">
        <v>2027</v>
      </c>
      <c r="V1633" s="321">
        <v>2028</v>
      </c>
      <c r="W1633" s="321">
        <v>2029</v>
      </c>
      <c r="X1633" s="321">
        <v>2030</v>
      </c>
      <c r="Y1633" s="321">
        <v>2031</v>
      </c>
      <c r="Z1633" s="321">
        <v>2032</v>
      </c>
      <c r="AA1633" s="321">
        <v>2033</v>
      </c>
      <c r="AB1633" s="321">
        <v>2034</v>
      </c>
      <c r="AC1633" s="321">
        <v>2035</v>
      </c>
      <c r="AD1633" s="321">
        <v>2036</v>
      </c>
      <c r="AE1633" s="321">
        <v>2037</v>
      </c>
      <c r="AF1633" s="321">
        <v>2038</v>
      </c>
      <c r="AG1633" s="321">
        <v>2039</v>
      </c>
      <c r="AH1633" s="321">
        <v>2040</v>
      </c>
      <c r="AI1633" s="321">
        <v>2041</v>
      </c>
      <c r="AJ1633" s="321">
        <v>2042</v>
      </c>
      <c r="AK1633" s="321">
        <v>2043</v>
      </c>
      <c r="AL1633" s="321">
        <v>2044</v>
      </c>
      <c r="AM1633" s="321">
        <v>2045</v>
      </c>
      <c r="AN1633" s="321">
        <v>2046</v>
      </c>
      <c r="AO1633" s="321">
        <v>2047</v>
      </c>
      <c r="AP1633" s="321">
        <v>2048</v>
      </c>
      <c r="AQ1633" s="321">
        <v>2049</v>
      </c>
      <c r="AR1633" s="321">
        <v>2050</v>
      </c>
    </row>
    <row r="1634" spans="6:44" s="15" customFormat="1" x14ac:dyDescent="0.25">
      <c r="F1634" s="96"/>
      <c r="H1634" s="12"/>
      <c r="I1634" s="17" t="str">
        <f t="shared" ref="I1634" si="2139">+IF(OR(K1634="OIL",K1634="OIL-eq"),$I$5,IF(K1634="GAS",$I$4,IF(K1634="GSL",$I$8,IF(K1634="DSL",$I$9,IF(K1634="KER",$I$10,IF(K1634="LPG",$I$11,IF(K1634="HFO",$I$12,IF(K1634="AVG",$I$13,IF(K1634="RFG",$I$14,IF(K1634="ELC",$I$15,$I$16))))))))))</f>
        <v>Kt CO2e/año</v>
      </c>
      <c r="J1634" s="115">
        <f t="shared" ref="J1634" si="2140">+IF(OR(K1634="OIL",K1634="OIL-eq"),$H$5,IF(K1634="GAS",$H$4,IF(K1634="GSL",$H$8,IF(K1634="DSL",$H$9,IF(K1634="KER",$H$10,IF(K1634="LPG",$H$11,IF(K1634="HFO",$H$12,IF(K1634="AVG",$H$13,IF(K1634="RFG",$H$14,IF(K1634="ELC",$H$15,$H$16))))))))))</f>
        <v>1</v>
      </c>
      <c r="K1634" s="318" t="s">
        <v>836</v>
      </c>
      <c r="L1634" s="314" t="s">
        <v>330</v>
      </c>
      <c r="M1634" s="135"/>
      <c r="N1634" s="135"/>
      <c r="O1634" s="135"/>
      <c r="P1634" s="135"/>
      <c r="Q1634" s="135"/>
      <c r="R1634" s="135"/>
      <c r="S1634" s="135"/>
      <c r="T1634" s="135"/>
      <c r="U1634" s="135"/>
      <c r="V1634" s="135"/>
      <c r="W1634" s="135"/>
      <c r="X1634" s="135"/>
      <c r="Y1634" s="135"/>
      <c r="Z1634" s="135"/>
      <c r="AA1634" s="135"/>
      <c r="AB1634" s="135"/>
      <c r="AC1634" s="135"/>
      <c r="AD1634" s="135"/>
      <c r="AE1634" s="135"/>
      <c r="AF1634" s="135"/>
      <c r="AG1634" s="135"/>
      <c r="AH1634" s="135"/>
      <c r="AI1634" s="135"/>
      <c r="AJ1634" s="135"/>
      <c r="AK1634" s="135"/>
      <c r="AL1634" s="135"/>
      <c r="AM1634" s="135"/>
      <c r="AN1634" s="135"/>
      <c r="AO1634" s="135"/>
      <c r="AP1634" s="135"/>
      <c r="AQ1634" s="135"/>
      <c r="AR1634" s="135"/>
    </row>
    <row r="1635" spans="6:44" x14ac:dyDescent="0.25">
      <c r="H1635" s="17" t="str">
        <f t="shared" ref="H1635:H1647" si="2141">+$B$1</f>
        <v>DIC5</v>
      </c>
      <c r="I1635" s="24"/>
      <c r="J1635" s="24" t="s">
        <v>154</v>
      </c>
      <c r="K1635" s="315" t="s">
        <v>175</v>
      </c>
      <c r="L1635" s="230" t="s">
        <v>829</v>
      </c>
      <c r="M1635" s="21">
        <f>+SUMIFS(Resultados_Dic3!H$3:H$99980,Resultados_Dic3!$F$3:$F$99980,Produccion_UO!$K1635,Resultados_Dic3!$D$3:$D$99980,Produccion_UO!$K$1131,Resultados_Dic3!$E$3:$E$99980,Produccion_UO!$J1635,Resultados_Dic3!$A$3:$A$99980,Produccion_UO!$H1635)*$J$1485</f>
        <v>13.5269625803303</v>
      </c>
      <c r="N1635" s="21">
        <f>+SUMIFS(Resultados_Dic3!I$3:I$99980,Resultados_Dic3!$F$3:$F$99980,Produccion_UO!$K1635,Resultados_Dic3!$D$3:$D$99980,Produccion_UO!$K$1131,Resultados_Dic3!$E$3:$E$99980,Produccion_UO!$J1635,Resultados_Dic3!$A$3:$A$99980,Produccion_UO!$H1635)*$J$1485</f>
        <v>12.608318272737099</v>
      </c>
      <c r="O1635" s="21">
        <f>+SUMIFS(Resultados_Dic3!J$3:J$99980,Resultados_Dic3!$F$3:$F$99980,Produccion_UO!$K1635,Resultados_Dic3!$D$3:$D$99980,Produccion_UO!$K$1131,Resultados_Dic3!$E$3:$E$99980,Produccion_UO!$J1635,Resultados_Dic3!$A$3:$A$99980,Produccion_UO!$H1635)*$J$1485</f>
        <v>12.028304725557399</v>
      </c>
      <c r="P1635" s="21">
        <f>+SUMIFS(Resultados_Dic3!K$3:K$99980,Resultados_Dic3!$F$3:$F$99980,Produccion_UO!$K1635,Resultados_Dic3!$D$3:$D$99980,Produccion_UO!$K$1131,Resultados_Dic3!$E$3:$E$99980,Produccion_UO!$J1635,Resultados_Dic3!$A$3:$A$99980,Produccion_UO!$H1635)*$J$1485</f>
        <v>11.448291178377699</v>
      </c>
      <c r="Q1635" s="21">
        <f>+SUMIFS(Resultados_Dic3!L$3:L$99980,Resultados_Dic3!$F$3:$F$99980,Produccion_UO!$K1635,Resultados_Dic3!$D$3:$D$99980,Produccion_UO!$K$1131,Resultados_Dic3!$E$3:$E$99980,Produccion_UO!$J1635,Resultados_Dic3!$A$3:$A$99980,Produccion_UO!$H1635)*$J$1485</f>
        <v>10.868277631198</v>
      </c>
      <c r="R1635" s="21">
        <f>+SUMIFS(Resultados_Dic3!M$3:M$99980,Resultados_Dic3!$F$3:$F$99980,Produccion_UO!$K1635,Resultados_Dic3!$D$3:$D$99980,Produccion_UO!$K$1131,Resultados_Dic3!$E$3:$E$99980,Produccion_UO!$J1635,Resultados_Dic3!$A$3:$A$99980,Produccion_UO!$H1635)*$J$1485</f>
        <v>10.0260022168469</v>
      </c>
      <c r="S1635" s="21">
        <f>+SUMIFS(Resultados_Dic3!N$3:N$99980,Resultados_Dic3!$F$3:$F$99980,Produccion_UO!$K1635,Resultados_Dic3!$D$3:$D$99980,Produccion_UO!$K$1131,Resultados_Dic3!$E$3:$E$99980,Produccion_UO!$J1635,Resultados_Dic3!$A$3:$A$99980,Produccion_UO!$H1635)*$J$1485</f>
        <v>9.1837268024957996</v>
      </c>
      <c r="T1635" s="21">
        <f>+SUMIFS(Resultados_Dic3!O$3:O$99980,Resultados_Dic3!$F$3:$F$99980,Produccion_UO!$K1635,Resultados_Dic3!$D$3:$D$99980,Produccion_UO!$K$1131,Resultados_Dic3!$E$3:$E$99980,Produccion_UO!$J1635,Resultados_Dic3!$A$3:$A$99980,Produccion_UO!$H1635)*$J$1485</f>
        <v>8.4823209885540898</v>
      </c>
      <c r="U1635" s="21">
        <f>+SUMIFS(Resultados_Dic3!P$3:P$99980,Resultados_Dic3!$F$3:$F$99980,Produccion_UO!$K1635,Resultados_Dic3!$D$3:$D$99980,Produccion_UO!$K$1131,Resultados_Dic3!$E$3:$E$99980,Produccion_UO!$J1635,Resultados_Dic3!$A$3:$A$99980,Produccion_UO!$H1635)*$J$1485</f>
        <v>7.7809151746123799</v>
      </c>
      <c r="V1635" s="21">
        <f>+SUMIFS(Resultados_Dic3!Q$3:Q$99980,Resultados_Dic3!$F$3:$F$99980,Produccion_UO!$K1635,Resultados_Dic3!$D$3:$D$99980,Produccion_UO!$K$1131,Resultados_Dic3!$E$3:$E$99980,Produccion_UO!$J1635,Resultados_Dic3!$A$3:$A$99980,Produccion_UO!$H1635)*$J$1485</f>
        <v>7.1120132061227599</v>
      </c>
      <c r="W1635" s="21">
        <f>+SUMIFS(Resultados_Dic3!R$3:R$99980,Resultados_Dic3!$F$3:$F$99980,Produccion_UO!$K1635,Resultados_Dic3!$D$3:$D$99980,Produccion_UO!$K$1131,Resultados_Dic3!$E$3:$E$99980,Produccion_UO!$J1635,Resultados_Dic3!$A$3:$A$99980,Produccion_UO!$H1635)*$J$1485</f>
        <v>6.4431112376331399</v>
      </c>
      <c r="X1635" s="21">
        <f>+SUMIFS(Resultados_Dic3!S$3:S$99980,Resultados_Dic3!$F$3:$F$99980,Produccion_UO!$K1635,Resultados_Dic3!$D$3:$D$99980,Produccion_UO!$K$1131,Resultados_Dic3!$E$3:$E$99980,Produccion_UO!$J1635,Resultados_Dic3!$A$3:$A$99980,Produccion_UO!$H1635)*$J$1485</f>
        <v>5.7742092691435101</v>
      </c>
      <c r="Y1635" s="21">
        <f>+SUMIFS(Resultados_Dic3!T$3:T$99980,Resultados_Dic3!$F$3:$F$99980,Produccion_UO!$K1635,Resultados_Dic3!$D$3:$D$99980,Produccion_UO!$K$1131,Resultados_Dic3!$E$3:$E$99980,Produccion_UO!$J1635,Resultados_Dic3!$A$3:$A$99980,Produccion_UO!$H1635)*$J$1485</f>
        <v>5.4280315383314504</v>
      </c>
      <c r="Z1635" s="21">
        <f>+SUMIFS(Resultados_Dic3!U$3:U$99980,Resultados_Dic3!$F$3:$F$99980,Produccion_UO!$K1635,Resultados_Dic3!$D$3:$D$99980,Produccion_UO!$K$1131,Resultados_Dic3!$E$3:$E$99980,Produccion_UO!$J1635,Resultados_Dic3!$A$3:$A$99980,Produccion_UO!$H1635)*$J$1485</f>
        <v>5.08185380751938</v>
      </c>
      <c r="AA1635" s="21">
        <f>+SUMIFS(Resultados_Dic3!V$3:V$99980,Resultados_Dic3!$F$3:$F$99980,Produccion_UO!$K1635,Resultados_Dic3!$D$3:$D$99980,Produccion_UO!$K$1131,Resultados_Dic3!$E$3:$E$99980,Produccion_UO!$J1635,Resultados_Dic3!$A$3:$A$99980,Produccion_UO!$H1635)*$J$1485</f>
        <v>1.50894648796959</v>
      </c>
      <c r="AB1635" s="21">
        <f>+SUMIFS(Resultados_Dic3!W$3:W$99980,Resultados_Dic3!$F$3:$F$99980,Produccion_UO!$K1635,Resultados_Dic3!$D$3:$D$99980,Produccion_UO!$K$1131,Resultados_Dic3!$E$3:$E$99980,Produccion_UO!$J1635,Resultados_Dic3!$A$3:$A$99980,Produccion_UO!$H1635)*$J$1485</f>
        <v>0</v>
      </c>
      <c r="AC1635" s="21">
        <f>+SUMIFS(Resultados_Dic3!X$3:X$99980,Resultados_Dic3!$F$3:$F$99980,Produccion_UO!$K1635,Resultados_Dic3!$D$3:$D$99980,Produccion_UO!$K$1131,Resultados_Dic3!$E$3:$E$99980,Produccion_UO!$J1635,Resultados_Dic3!$A$3:$A$99980,Produccion_UO!$H1635)*$J$1485</f>
        <v>0</v>
      </c>
      <c r="AD1635" s="21">
        <f>+SUMIFS(Resultados_Dic3!Y$3:Y$99980,Resultados_Dic3!$F$3:$F$99980,Produccion_UO!$K1635,Resultados_Dic3!$D$3:$D$99980,Produccion_UO!$K$1131,Resultados_Dic3!$E$3:$E$99980,Produccion_UO!$J1635,Resultados_Dic3!$A$3:$A$99980,Produccion_UO!$H1635)*$J$1485</f>
        <v>0</v>
      </c>
      <c r="AE1635" s="21">
        <f>+SUMIFS(Resultados_Dic3!Z$3:Z$99980,Resultados_Dic3!$F$3:$F$99980,Produccion_UO!$K1635,Resultados_Dic3!$D$3:$D$99980,Produccion_UO!$K$1131,Resultados_Dic3!$E$3:$E$99980,Produccion_UO!$J1635,Resultados_Dic3!$A$3:$A$99980,Produccion_UO!$H1635)*$J$1485</f>
        <v>0</v>
      </c>
      <c r="AF1635" s="21">
        <f>+SUMIFS(Resultados_Dic3!AA$3:AA$99980,Resultados_Dic3!$F$3:$F$99980,Produccion_UO!$K1635,Resultados_Dic3!$D$3:$D$99980,Produccion_UO!$K$1131,Resultados_Dic3!$E$3:$E$99980,Produccion_UO!$J1635,Resultados_Dic3!$A$3:$A$99980,Produccion_UO!$H1635)*$J$1485</f>
        <v>0</v>
      </c>
      <c r="AG1635" s="21">
        <f>+SUMIFS(Resultados_Dic3!AB$3:AB$99980,Resultados_Dic3!$F$3:$F$99980,Produccion_UO!$K1635,Resultados_Dic3!$D$3:$D$99980,Produccion_UO!$K$1131,Resultados_Dic3!$E$3:$E$99980,Produccion_UO!$J1635,Resultados_Dic3!$A$3:$A$99980,Produccion_UO!$H1635)*$J$1485</f>
        <v>0</v>
      </c>
      <c r="AH1635" s="21">
        <f>+SUMIFS(Resultados_Dic3!AC$3:AC$99980,Resultados_Dic3!$F$3:$F$99980,Produccion_UO!$K1635,Resultados_Dic3!$D$3:$D$99980,Produccion_UO!$K$1131,Resultados_Dic3!$E$3:$E$99980,Produccion_UO!$J1635,Resultados_Dic3!$A$3:$A$99980,Produccion_UO!$H1635)*$J$1485</f>
        <v>0</v>
      </c>
      <c r="AI1635" s="21">
        <f>+SUMIFS(Resultados_Dic3!AD$3:AD$99980,Resultados_Dic3!$F$3:$F$99980,Produccion_UO!$K1635,Resultados_Dic3!$D$3:$D$99980,Produccion_UO!$K$1131,Resultados_Dic3!$E$3:$E$99980,Produccion_UO!$J1635,Resultados_Dic3!$A$3:$A$99980,Produccion_UO!$H1635)*$J$1485</f>
        <v>0</v>
      </c>
      <c r="AJ1635" s="21">
        <f>+SUMIFS(Resultados_Dic3!AE$3:AE$99980,Resultados_Dic3!$F$3:$F$99980,Produccion_UO!$K1635,Resultados_Dic3!$D$3:$D$99980,Produccion_UO!$K$1131,Resultados_Dic3!$E$3:$E$99980,Produccion_UO!$J1635,Resultados_Dic3!$A$3:$A$99980,Produccion_UO!$H1635)*$J$1485</f>
        <v>0</v>
      </c>
      <c r="AK1635" s="21">
        <f>+SUMIFS(Resultados_Dic3!AF$3:AF$99980,Resultados_Dic3!$F$3:$F$99980,Produccion_UO!$K1635,Resultados_Dic3!$D$3:$D$99980,Produccion_UO!$K$1131,Resultados_Dic3!$E$3:$E$99980,Produccion_UO!$J1635,Resultados_Dic3!$A$3:$A$99980,Produccion_UO!$H1635)*$J$1485</f>
        <v>0</v>
      </c>
      <c r="AL1635" s="21">
        <f>+SUMIFS(Resultados_Dic3!AG$3:AG$99980,Resultados_Dic3!$F$3:$F$99980,Produccion_UO!$K1635,Resultados_Dic3!$D$3:$D$99980,Produccion_UO!$K$1131,Resultados_Dic3!$E$3:$E$99980,Produccion_UO!$J1635,Resultados_Dic3!$A$3:$A$99980,Produccion_UO!$H1635)*$J$1485</f>
        <v>0</v>
      </c>
      <c r="AM1635" s="21">
        <f>+SUMIFS(Resultados_Dic3!AH$3:AH$99980,Resultados_Dic3!$F$3:$F$99980,Produccion_UO!$K1635,Resultados_Dic3!$D$3:$D$99980,Produccion_UO!$K$1131,Resultados_Dic3!$E$3:$E$99980,Produccion_UO!$J1635,Resultados_Dic3!$A$3:$A$99980,Produccion_UO!$H1635)*$J$1485</f>
        <v>0</v>
      </c>
      <c r="AN1635" s="21">
        <f>+SUMIFS(Resultados_Dic3!AI$3:AI$99980,Resultados_Dic3!$F$3:$F$99980,Produccion_UO!$K1635,Resultados_Dic3!$D$3:$D$99980,Produccion_UO!$K$1131,Resultados_Dic3!$E$3:$E$99980,Produccion_UO!$J1635,Resultados_Dic3!$A$3:$A$99980,Produccion_UO!$H1635)*$J$1485</f>
        <v>0</v>
      </c>
      <c r="AO1635" s="21">
        <f>+SUMIFS(Resultados_Dic3!AJ$3:AJ$99980,Resultados_Dic3!$F$3:$F$99980,Produccion_UO!$K1635,Resultados_Dic3!$D$3:$D$99980,Produccion_UO!$K$1131,Resultados_Dic3!$E$3:$E$99980,Produccion_UO!$J1635,Resultados_Dic3!$A$3:$A$99980,Produccion_UO!$H1635)*$J$1485</f>
        <v>0</v>
      </c>
      <c r="AP1635" s="21">
        <f>+SUMIFS(Resultados_Dic3!AK$3:AK$99980,Resultados_Dic3!$F$3:$F$99980,Produccion_UO!$K1635,Resultados_Dic3!$D$3:$D$99980,Produccion_UO!$K$1131,Resultados_Dic3!$E$3:$E$99980,Produccion_UO!$J1635,Resultados_Dic3!$A$3:$A$99980,Produccion_UO!$H1635)*$J$1485</f>
        <v>0</v>
      </c>
      <c r="AQ1635" s="21">
        <f>+SUMIFS(Resultados_Dic3!AL$3:AL$99980,Resultados_Dic3!$F$3:$F$99980,Produccion_UO!$K1635,Resultados_Dic3!$D$3:$D$99980,Produccion_UO!$K$1131,Resultados_Dic3!$E$3:$E$99980,Produccion_UO!$J1635,Resultados_Dic3!$A$3:$A$99980,Produccion_UO!$H1635)*$J$1485</f>
        <v>0</v>
      </c>
      <c r="AR1635" s="21">
        <f>+SUMIFS(Resultados_Dic3!AM$3:AM$99980,Resultados_Dic3!$F$3:$F$99980,Produccion_UO!$K1635,Resultados_Dic3!$D$3:$D$99980,Produccion_UO!$K$1131,Resultados_Dic3!$E$3:$E$99980,Produccion_UO!$J1635,Resultados_Dic3!$A$3:$A$99980,Produccion_UO!$H1635)*$J$1485</f>
        <v>0</v>
      </c>
    </row>
    <row r="1636" spans="6:44" x14ac:dyDescent="0.25">
      <c r="H1636" s="17" t="str">
        <f t="shared" si="2141"/>
        <v>DIC5</v>
      </c>
      <c r="I1636" s="24"/>
      <c r="J1636" s="24" t="s">
        <v>154</v>
      </c>
      <c r="K1636" s="315" t="s">
        <v>277</v>
      </c>
      <c r="L1636" s="230" t="s">
        <v>830</v>
      </c>
      <c r="M1636" s="21">
        <f>+SUMIFS(Resultados_Dic3!H$3:H$99980,Resultados_Dic3!$F$3:$F$99980,Produccion_UO!$K1636,Resultados_Dic3!$D$3:$D$99980,Produccion_UO!$K$1485,Resultados_Dic3!$E$3:$E$99980,Produccion_UO!$J1636,Resultados_Dic3!$A$3:$A$99980,Produccion_UO!$H1636)*$J$1485</f>
        <v>14.9315892800564</v>
      </c>
      <c r="N1636" s="21">
        <f>+SUMIFS(Resultados_Dic3!I$3:I$99980,Resultados_Dic3!$F$3:$F$99980,Produccion_UO!$K1636,Resultados_Dic3!$D$3:$D$99980,Produccion_UO!$K$1485,Resultados_Dic3!$E$3:$E$99980,Produccion_UO!$J1636,Resultados_Dic3!$A$3:$A$99980,Produccion_UO!$H1636)*$J$1485</f>
        <v>13.9175538368454</v>
      </c>
      <c r="O1636" s="21">
        <f>+SUMIFS(Resultados_Dic3!J$3:J$99980,Resultados_Dic3!$F$3:$F$99980,Produccion_UO!$K1636,Resultados_Dic3!$D$3:$D$99980,Produccion_UO!$K$1485,Resultados_Dic3!$E$3:$E$99980,Produccion_UO!$J1636,Resultados_Dic3!$A$3:$A$99980,Produccion_UO!$H1636)*$J$1485</f>
        <v>13.2773122444018</v>
      </c>
      <c r="P1636" s="21">
        <f>+SUMIFS(Resultados_Dic3!K$3:K$99980,Resultados_Dic3!$F$3:$F$99980,Produccion_UO!$K1636,Resultados_Dic3!$D$3:$D$99980,Produccion_UO!$K$1485,Resultados_Dic3!$E$3:$E$99980,Produccion_UO!$J1636,Resultados_Dic3!$A$3:$A$99980,Produccion_UO!$H1636)*$J$1485</f>
        <v>12.637070651958201</v>
      </c>
      <c r="Q1636" s="21">
        <f>+SUMIFS(Resultados_Dic3!L$3:L$99980,Resultados_Dic3!$F$3:$F$99980,Produccion_UO!$K1636,Resultados_Dic3!$D$3:$D$99980,Produccion_UO!$K$1485,Resultados_Dic3!$E$3:$E$99980,Produccion_UO!$J1636,Resultados_Dic3!$A$3:$A$99980,Produccion_UO!$H1636)*$J$1485</f>
        <v>11.996829059514599</v>
      </c>
      <c r="R1636" s="21">
        <f>+SUMIFS(Resultados_Dic3!M$3:M$99980,Resultados_Dic3!$F$3:$F$99980,Produccion_UO!$K1636,Resultados_Dic3!$D$3:$D$99980,Produccion_UO!$K$1485,Resultados_Dic3!$E$3:$E$99980,Produccion_UO!$J1636,Resultados_Dic3!$A$3:$A$99980,Produccion_UO!$H1636)*$J$1485</f>
        <v>11.067092581492</v>
      </c>
      <c r="S1636" s="21">
        <f>+SUMIFS(Resultados_Dic3!N$3:N$99980,Resultados_Dic3!$F$3:$F$99980,Produccion_UO!$K1636,Resultados_Dic3!$D$3:$D$99980,Produccion_UO!$K$1485,Resultados_Dic3!$E$3:$E$99980,Produccion_UO!$J1636,Resultados_Dic3!$A$3:$A$99980,Produccion_UO!$H1636)*$J$1485</f>
        <v>10.137356103469299</v>
      </c>
      <c r="T1636" s="21">
        <f>+SUMIFS(Resultados_Dic3!O$3:O$99980,Resultados_Dic3!$F$3:$F$99980,Produccion_UO!$K1636,Resultados_Dic3!$D$3:$D$99980,Produccion_UO!$K$1485,Resultados_Dic3!$E$3:$E$99980,Produccion_UO!$J1636,Resultados_Dic3!$A$3:$A$99980,Produccion_UO!$H1636)*$J$1485</f>
        <v>9.3631169887955004</v>
      </c>
      <c r="U1636" s="21">
        <f>+SUMIFS(Resultados_Dic3!P$3:P$99980,Resultados_Dic3!$F$3:$F$99980,Produccion_UO!$K1636,Resultados_Dic3!$D$3:$D$99980,Produccion_UO!$K$1485,Resultados_Dic3!$E$3:$E$99980,Produccion_UO!$J1636,Resultados_Dic3!$A$3:$A$99980,Produccion_UO!$H1636)*$J$1485</f>
        <v>8.5888778741216498</v>
      </c>
      <c r="V1636" s="21">
        <f>+SUMIFS(Resultados_Dic3!Q$3:Q$99980,Resultados_Dic3!$F$3:$F$99980,Produccion_UO!$K1636,Resultados_Dic3!$D$3:$D$99980,Produccion_UO!$K$1485,Resultados_Dic3!$E$3:$E$99980,Produccion_UO!$J1636,Resultados_Dic3!$A$3:$A$99980,Produccion_UO!$H1636)*$J$1485</f>
        <v>7.8505177727466702</v>
      </c>
      <c r="W1636" s="21">
        <f>+SUMIFS(Resultados_Dic3!R$3:R$99980,Resultados_Dic3!$F$3:$F$99980,Produccion_UO!$K1636,Resultados_Dic3!$D$3:$D$99980,Produccion_UO!$K$1485,Resultados_Dic3!$E$3:$E$99980,Produccion_UO!$J1636,Resultados_Dic3!$A$3:$A$99980,Produccion_UO!$H1636)*$J$1485</f>
        <v>7.1121576713716799</v>
      </c>
      <c r="X1636" s="21">
        <f>+SUMIFS(Resultados_Dic3!S$3:S$99980,Resultados_Dic3!$F$3:$F$99980,Produccion_UO!$K1636,Resultados_Dic3!$D$3:$D$99980,Produccion_UO!$K$1485,Resultados_Dic3!$E$3:$E$99980,Produccion_UO!$J1636,Resultados_Dic3!$A$3:$A$99980,Produccion_UO!$H1636)*$J$1485</f>
        <v>6.3737975699967002</v>
      </c>
      <c r="Y1636" s="21">
        <f>+SUMIFS(Resultados_Dic3!T$3:T$99980,Resultados_Dic3!$F$3:$F$99980,Produccion_UO!$K1636,Resultados_Dic3!$D$3:$D$99980,Produccion_UO!$K$1485,Resultados_Dic3!$E$3:$E$99980,Produccion_UO!$J1636,Resultados_Dic3!$A$3:$A$99980,Produccion_UO!$H1636)*$J$1485</f>
        <v>5.9916730787303498</v>
      </c>
      <c r="Z1636" s="21">
        <f>+SUMIFS(Resultados_Dic3!U$3:U$99980,Resultados_Dic3!$F$3:$F$99980,Produccion_UO!$K1636,Resultados_Dic3!$D$3:$D$99980,Produccion_UO!$K$1485,Resultados_Dic3!$E$3:$E$99980,Produccion_UO!$J1636,Resultados_Dic3!$A$3:$A$99980,Produccion_UO!$H1636)*$J$1485</f>
        <v>5.6095485874640003</v>
      </c>
      <c r="AA1636" s="21">
        <f>+SUMIFS(Resultados_Dic3!V$3:V$99980,Resultados_Dic3!$F$3:$F$99980,Produccion_UO!$K1636,Resultados_Dic3!$D$3:$D$99980,Produccion_UO!$K$1485,Resultados_Dic3!$E$3:$E$99980,Produccion_UO!$J1636,Resultados_Dic3!$A$3:$A$99980,Produccion_UO!$H1636)*$J$1485</f>
        <v>1.66563403056264</v>
      </c>
      <c r="AB1636" s="21">
        <f>+SUMIFS(Resultados_Dic3!W$3:W$99980,Resultados_Dic3!$F$3:$F$99980,Produccion_UO!$K1636,Resultados_Dic3!$D$3:$D$99980,Produccion_UO!$K$1485,Resultados_Dic3!$E$3:$E$99980,Produccion_UO!$J1636,Resultados_Dic3!$A$3:$A$99980,Produccion_UO!$H1636)*$J$1485</f>
        <v>0</v>
      </c>
      <c r="AC1636" s="21">
        <f>+SUMIFS(Resultados_Dic3!X$3:X$99980,Resultados_Dic3!$F$3:$F$99980,Produccion_UO!$K1636,Resultados_Dic3!$D$3:$D$99980,Produccion_UO!$K$1485,Resultados_Dic3!$E$3:$E$99980,Produccion_UO!$J1636,Resultados_Dic3!$A$3:$A$99980,Produccion_UO!$H1636)*$J$1485</f>
        <v>0</v>
      </c>
      <c r="AD1636" s="21">
        <f>+SUMIFS(Resultados_Dic3!Y$3:Y$99980,Resultados_Dic3!$F$3:$F$99980,Produccion_UO!$K1636,Resultados_Dic3!$D$3:$D$99980,Produccion_UO!$K$1485,Resultados_Dic3!$E$3:$E$99980,Produccion_UO!$J1636,Resultados_Dic3!$A$3:$A$99980,Produccion_UO!$H1636)*$J$1485</f>
        <v>0</v>
      </c>
      <c r="AE1636" s="21">
        <f>+SUMIFS(Resultados_Dic3!Z$3:Z$99980,Resultados_Dic3!$F$3:$F$99980,Produccion_UO!$K1636,Resultados_Dic3!$D$3:$D$99980,Produccion_UO!$K$1485,Resultados_Dic3!$E$3:$E$99980,Produccion_UO!$J1636,Resultados_Dic3!$A$3:$A$99980,Produccion_UO!$H1636)*$J$1485</f>
        <v>0</v>
      </c>
      <c r="AF1636" s="21">
        <f>+SUMIFS(Resultados_Dic3!AA$3:AA$99980,Resultados_Dic3!$F$3:$F$99980,Produccion_UO!$K1636,Resultados_Dic3!$D$3:$D$99980,Produccion_UO!$K$1485,Resultados_Dic3!$E$3:$E$99980,Produccion_UO!$J1636,Resultados_Dic3!$A$3:$A$99980,Produccion_UO!$H1636)*$J$1485</f>
        <v>0</v>
      </c>
      <c r="AG1636" s="21">
        <f>+SUMIFS(Resultados_Dic3!AB$3:AB$99980,Resultados_Dic3!$F$3:$F$99980,Produccion_UO!$K1636,Resultados_Dic3!$D$3:$D$99980,Produccion_UO!$K$1485,Resultados_Dic3!$E$3:$E$99980,Produccion_UO!$J1636,Resultados_Dic3!$A$3:$A$99980,Produccion_UO!$H1636)*$J$1485</f>
        <v>0</v>
      </c>
      <c r="AH1636" s="21">
        <f>+SUMIFS(Resultados_Dic3!AC$3:AC$99980,Resultados_Dic3!$F$3:$F$99980,Produccion_UO!$K1636,Resultados_Dic3!$D$3:$D$99980,Produccion_UO!$K$1485,Resultados_Dic3!$E$3:$E$99980,Produccion_UO!$J1636,Resultados_Dic3!$A$3:$A$99980,Produccion_UO!$H1636)*$J$1485</f>
        <v>0</v>
      </c>
      <c r="AI1636" s="21">
        <f>+SUMIFS(Resultados_Dic3!AD$3:AD$99980,Resultados_Dic3!$F$3:$F$99980,Produccion_UO!$K1636,Resultados_Dic3!$D$3:$D$99980,Produccion_UO!$K$1485,Resultados_Dic3!$E$3:$E$99980,Produccion_UO!$J1636,Resultados_Dic3!$A$3:$A$99980,Produccion_UO!$H1636)*$J$1485</f>
        <v>0</v>
      </c>
      <c r="AJ1636" s="21">
        <f>+SUMIFS(Resultados_Dic3!AE$3:AE$99980,Resultados_Dic3!$F$3:$F$99980,Produccion_UO!$K1636,Resultados_Dic3!$D$3:$D$99980,Produccion_UO!$K$1485,Resultados_Dic3!$E$3:$E$99980,Produccion_UO!$J1636,Resultados_Dic3!$A$3:$A$99980,Produccion_UO!$H1636)*$J$1485</f>
        <v>0</v>
      </c>
      <c r="AK1636" s="21">
        <f>+SUMIFS(Resultados_Dic3!AF$3:AF$99980,Resultados_Dic3!$F$3:$F$99980,Produccion_UO!$K1636,Resultados_Dic3!$D$3:$D$99980,Produccion_UO!$K$1485,Resultados_Dic3!$E$3:$E$99980,Produccion_UO!$J1636,Resultados_Dic3!$A$3:$A$99980,Produccion_UO!$H1636)*$J$1485</f>
        <v>0</v>
      </c>
      <c r="AL1636" s="21">
        <f>+SUMIFS(Resultados_Dic3!AG$3:AG$99980,Resultados_Dic3!$F$3:$F$99980,Produccion_UO!$K1636,Resultados_Dic3!$D$3:$D$99980,Produccion_UO!$K$1485,Resultados_Dic3!$E$3:$E$99980,Produccion_UO!$J1636,Resultados_Dic3!$A$3:$A$99980,Produccion_UO!$H1636)*$J$1485</f>
        <v>0</v>
      </c>
      <c r="AM1636" s="21">
        <f>+SUMIFS(Resultados_Dic3!AH$3:AH$99980,Resultados_Dic3!$F$3:$F$99980,Produccion_UO!$K1636,Resultados_Dic3!$D$3:$D$99980,Produccion_UO!$K$1485,Resultados_Dic3!$E$3:$E$99980,Produccion_UO!$J1636,Resultados_Dic3!$A$3:$A$99980,Produccion_UO!$H1636)*$J$1485</f>
        <v>0</v>
      </c>
      <c r="AN1636" s="21">
        <f>+SUMIFS(Resultados_Dic3!AI$3:AI$99980,Resultados_Dic3!$F$3:$F$99980,Produccion_UO!$K1636,Resultados_Dic3!$D$3:$D$99980,Produccion_UO!$K$1485,Resultados_Dic3!$E$3:$E$99980,Produccion_UO!$J1636,Resultados_Dic3!$A$3:$A$99980,Produccion_UO!$H1636)*$J$1485</f>
        <v>0</v>
      </c>
      <c r="AO1636" s="21">
        <f>+SUMIFS(Resultados_Dic3!AJ$3:AJ$99980,Resultados_Dic3!$F$3:$F$99980,Produccion_UO!$K1636,Resultados_Dic3!$D$3:$D$99980,Produccion_UO!$K$1485,Resultados_Dic3!$E$3:$E$99980,Produccion_UO!$J1636,Resultados_Dic3!$A$3:$A$99980,Produccion_UO!$H1636)*$J$1485</f>
        <v>0</v>
      </c>
      <c r="AP1636" s="21">
        <f>+SUMIFS(Resultados_Dic3!AK$3:AK$99980,Resultados_Dic3!$F$3:$F$99980,Produccion_UO!$K1636,Resultados_Dic3!$D$3:$D$99980,Produccion_UO!$K$1485,Resultados_Dic3!$E$3:$E$99980,Produccion_UO!$J1636,Resultados_Dic3!$A$3:$A$99980,Produccion_UO!$H1636)*$J$1485</f>
        <v>0</v>
      </c>
      <c r="AQ1636" s="21">
        <f>+SUMIFS(Resultados_Dic3!AL$3:AL$99980,Resultados_Dic3!$F$3:$F$99980,Produccion_UO!$K1636,Resultados_Dic3!$D$3:$D$99980,Produccion_UO!$K$1485,Resultados_Dic3!$E$3:$E$99980,Produccion_UO!$J1636,Resultados_Dic3!$A$3:$A$99980,Produccion_UO!$H1636)*$J$1485</f>
        <v>0</v>
      </c>
      <c r="AR1636" s="21">
        <f>+SUMIFS(Resultados_Dic3!AM$3:AM$99980,Resultados_Dic3!$F$3:$F$99980,Produccion_UO!$K1636,Resultados_Dic3!$D$3:$D$99980,Produccion_UO!$K$1485,Resultados_Dic3!$E$3:$E$99980,Produccion_UO!$J1636,Resultados_Dic3!$A$3:$A$99980,Produccion_UO!$H1636)*$J$1485</f>
        <v>0</v>
      </c>
    </row>
    <row r="1637" spans="6:44" x14ac:dyDescent="0.25">
      <c r="H1637" s="17" t="str">
        <f t="shared" si="2141"/>
        <v>DIC5</v>
      </c>
      <c r="I1637" s="24"/>
      <c r="J1637" s="24" t="s">
        <v>154</v>
      </c>
      <c r="K1637" s="315"/>
      <c r="L1637" s="230" t="s">
        <v>835</v>
      </c>
      <c r="M1637" s="21">
        <f>+SUM(M1638:M1640)</f>
        <v>66.266969840046102</v>
      </c>
      <c r="N1637" s="21">
        <f t="shared" ref="N1637" si="2142">+SUM(N1638:N1640)</f>
        <v>61.454996287433602</v>
      </c>
      <c r="O1637" s="21">
        <f t="shared" ref="O1637" si="2143">+SUM(O1638:O1640)</f>
        <v>58.416812927327797</v>
      </c>
      <c r="P1637" s="21">
        <f t="shared" ref="P1637" si="2144">+SUM(P1638:P1640)</f>
        <v>55.378629567221992</v>
      </c>
      <c r="Q1637" s="21">
        <f t="shared" ref="Q1637" si="2145">+SUM(Q1638:Q1640)</f>
        <v>52.340446207116202</v>
      </c>
      <c r="R1637" s="21">
        <f t="shared" ref="R1637" si="2146">+SUM(R1638:R1640)</f>
        <v>47.928502450025093</v>
      </c>
      <c r="S1637" s="21">
        <f t="shared" ref="S1637" si="2147">+SUM(S1638:S1640)</f>
        <v>43.516558692933899</v>
      </c>
      <c r="T1637" s="21">
        <f t="shared" ref="T1637" si="2148">+SUM(T1638:T1640)</f>
        <v>39.842507486783504</v>
      </c>
      <c r="U1637" s="21">
        <f t="shared" ref="U1637" si="2149">+SUM(U1638:U1640)</f>
        <v>36.168456280632995</v>
      </c>
      <c r="V1637" s="21">
        <f t="shared" ref="V1637" si="2150">+SUM(V1638:V1640)</f>
        <v>32.664664274241204</v>
      </c>
      <c r="W1637" s="21">
        <f t="shared" ref="W1637" si="2151">+SUM(W1638:W1640)</f>
        <v>29.160872267849399</v>
      </c>
      <c r="X1637" s="21">
        <f t="shared" ref="X1637" si="2152">+SUM(X1638:X1640)</f>
        <v>25.657080261457601</v>
      </c>
      <c r="Y1637" s="21">
        <f t="shared" ref="Y1637" si="2153">+SUM(Y1638:Y1640)</f>
        <v>23.8437580959556</v>
      </c>
      <c r="Z1637" s="21">
        <f t="shared" ref="Z1637" si="2154">+SUM(Z1638:Z1640)</f>
        <v>22.030435930453599</v>
      </c>
      <c r="AA1637" s="21">
        <f t="shared" ref="AA1637" si="2155">+SUM(AA1638:AA1640)</f>
        <v>5.6394388439222203</v>
      </c>
      <c r="AB1637" s="21">
        <f t="shared" ref="AB1637" si="2156">+SUM(AB1638:AB1640)</f>
        <v>0</v>
      </c>
      <c r="AC1637" s="21">
        <f t="shared" ref="AC1637" si="2157">+SUM(AC1638:AC1640)</f>
        <v>0</v>
      </c>
      <c r="AD1637" s="21">
        <f t="shared" ref="AD1637" si="2158">+SUM(AD1638:AD1640)</f>
        <v>0</v>
      </c>
      <c r="AE1637" s="21">
        <f t="shared" ref="AE1637" si="2159">+SUM(AE1638:AE1640)</f>
        <v>0</v>
      </c>
      <c r="AF1637" s="21">
        <f t="shared" ref="AF1637" si="2160">+SUM(AF1638:AF1640)</f>
        <v>0</v>
      </c>
      <c r="AG1637" s="21">
        <f t="shared" ref="AG1637" si="2161">+SUM(AG1638:AG1640)</f>
        <v>0</v>
      </c>
      <c r="AH1637" s="21">
        <f t="shared" ref="AH1637" si="2162">+SUM(AH1638:AH1640)</f>
        <v>0</v>
      </c>
      <c r="AI1637" s="21">
        <f t="shared" ref="AI1637" si="2163">+SUM(AI1638:AI1640)</f>
        <v>0</v>
      </c>
      <c r="AJ1637" s="21">
        <f t="shared" ref="AJ1637" si="2164">+SUM(AJ1638:AJ1640)</f>
        <v>0</v>
      </c>
      <c r="AK1637" s="21">
        <f t="shared" ref="AK1637" si="2165">+SUM(AK1638:AK1640)</f>
        <v>0</v>
      </c>
      <c r="AL1637" s="21">
        <f t="shared" ref="AL1637" si="2166">+SUM(AL1638:AL1640)</f>
        <v>0</v>
      </c>
      <c r="AM1637" s="21">
        <f t="shared" ref="AM1637" si="2167">+SUM(AM1638:AM1640)</f>
        <v>0</v>
      </c>
      <c r="AN1637" s="21">
        <f t="shared" ref="AN1637" si="2168">+SUM(AN1638:AN1640)</f>
        <v>0</v>
      </c>
      <c r="AO1637" s="21">
        <f t="shared" ref="AO1637" si="2169">+SUM(AO1638:AO1640)</f>
        <v>0</v>
      </c>
      <c r="AP1637" s="21">
        <f t="shared" ref="AP1637" si="2170">+SUM(AP1638:AP1640)</f>
        <v>0</v>
      </c>
      <c r="AQ1637" s="21">
        <f t="shared" ref="AQ1637" si="2171">+SUM(AQ1638:AQ1640)</f>
        <v>0</v>
      </c>
      <c r="AR1637" s="21">
        <f t="shared" ref="AR1637" si="2172">+SUM(AR1638:AR1640)</f>
        <v>0</v>
      </c>
    </row>
    <row r="1638" spans="6:44" x14ac:dyDescent="0.25">
      <c r="H1638" s="17" t="str">
        <f t="shared" si="2141"/>
        <v>DIC5</v>
      </c>
      <c r="I1638" s="24"/>
      <c r="J1638" s="24" t="s">
        <v>154</v>
      </c>
      <c r="K1638" s="315" t="s">
        <v>213</v>
      </c>
      <c r="L1638" s="316" t="s">
        <v>750</v>
      </c>
      <c r="M1638" s="21">
        <f>+SUMIFS(Resultados_Dic3!H$3:H$99980,Resultados_Dic3!$F$3:$F$99980,Produccion_UO!$K1638,Resultados_Dic3!$D$3:$D$99980,Produccion_UO!$K$1485,Resultados_Dic3!$E$3:$E$99980,Produccion_UO!$J1638,Resultados_Dic3!$A$3:$A$99980,Produccion_UO!$H1638)*$J$1485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N1638" s="21">
        <f>+SUMIFS(Resultados_Dic3!I$3:I$99980,Resultados_Dic3!$F$3:$F$99980,Produccion_UO!$K1638,Resultados_Dic3!$D$3:$D$99980,Produccion_UO!$K$1485,Resultados_Dic3!$E$3:$E$99980,Produccion_UO!$J1638,Resultados_Dic3!$A$3:$A$99980,Produccion_UO!$H1638)*$J$1485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O1638" s="21">
        <f>+SUMIFS(Resultados_Dic3!J$3:J$99980,Resultados_Dic3!$F$3:$F$99980,Produccion_UO!$K1638,Resultados_Dic3!$D$3:$D$99980,Produccion_UO!$K$1485,Resultados_Dic3!$E$3:$E$99980,Produccion_UO!$J1638,Resultados_Dic3!$A$3:$A$99980,Produccion_UO!$H1638)*$J$1485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P1638" s="21">
        <f>+SUMIFS(Resultados_Dic3!K$3:K$99980,Resultados_Dic3!$F$3:$F$99980,Produccion_UO!$K1638,Resultados_Dic3!$D$3:$D$99980,Produccion_UO!$K$1485,Resultados_Dic3!$E$3:$E$99980,Produccion_UO!$J1638,Resultados_Dic3!$A$3:$A$99980,Produccion_UO!$H1638)*$J$1485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Q1638" s="21">
        <f>+SUMIFS(Resultados_Dic3!L$3:L$99980,Resultados_Dic3!$F$3:$F$99980,Produccion_UO!$K1638,Resultados_Dic3!$D$3:$D$99980,Produccion_UO!$K$1485,Resultados_Dic3!$E$3:$E$99980,Produccion_UO!$J1638,Resultados_Dic3!$A$3:$A$99980,Produccion_UO!$H1638)*$J$1485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R1638" s="21">
        <f>+SUMIFS(Resultados_Dic3!M$3:M$99980,Resultados_Dic3!$F$3:$F$99980,Produccion_UO!$K1638,Resultados_Dic3!$D$3:$D$99980,Produccion_UO!$K$1485,Resultados_Dic3!$E$3:$E$99980,Produccion_UO!$J1638,Resultados_Dic3!$A$3:$A$99980,Produccion_UO!$H1638)*$J$1485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S1638" s="21">
        <f>+SUMIFS(Resultados_Dic3!N$3:N$99980,Resultados_Dic3!$F$3:$F$99980,Produccion_UO!$K1638,Resultados_Dic3!$D$3:$D$99980,Produccion_UO!$K$1485,Resultados_Dic3!$E$3:$E$99980,Produccion_UO!$J1638,Resultados_Dic3!$A$3:$A$99980,Produccion_UO!$H1638)*$J$1485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T1638" s="21">
        <f>+SUMIFS(Resultados_Dic3!O$3:O$99980,Resultados_Dic3!$F$3:$F$99980,Produccion_UO!$K1638,Resultados_Dic3!$D$3:$D$99980,Produccion_UO!$K$1485,Resultados_Dic3!$E$3:$E$99980,Produccion_UO!$J1638,Resultados_Dic3!$A$3:$A$99980,Produccion_UO!$H1638)*$J$1485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U1638" s="21">
        <f>+SUMIFS(Resultados_Dic3!P$3:P$99980,Resultados_Dic3!$F$3:$F$99980,Produccion_UO!$K1638,Resultados_Dic3!$D$3:$D$99980,Produccion_UO!$K$1485,Resultados_Dic3!$E$3:$E$99980,Produccion_UO!$J1638,Resultados_Dic3!$A$3:$A$99980,Produccion_UO!$H1638)*$J$1485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V1638" s="21">
        <f>+SUMIFS(Resultados_Dic3!Q$3:Q$99980,Resultados_Dic3!$F$3:$F$99980,Produccion_UO!$K1638,Resultados_Dic3!$D$3:$D$99980,Produccion_UO!$K$1485,Resultados_Dic3!$E$3:$E$99980,Produccion_UO!$J1638,Resultados_Dic3!$A$3:$A$99980,Produccion_UO!$H1638)*$J$1485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W1638" s="21">
        <f>+SUMIFS(Resultados_Dic3!R$3:R$99980,Resultados_Dic3!$F$3:$F$99980,Produccion_UO!$K1638,Resultados_Dic3!$D$3:$D$99980,Produccion_UO!$K$1485,Resultados_Dic3!$E$3:$E$99980,Produccion_UO!$J1638,Resultados_Dic3!$A$3:$A$99980,Produccion_UO!$H1638)*$J$1485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X1638" s="21">
        <f>+SUMIFS(Resultados_Dic3!S$3:S$99980,Resultados_Dic3!$F$3:$F$99980,Produccion_UO!$K1638,Resultados_Dic3!$D$3:$D$99980,Produccion_UO!$K$1485,Resultados_Dic3!$E$3:$E$99980,Produccion_UO!$J1638,Resultados_Dic3!$A$3:$A$99980,Produccion_UO!$H1638)*$J$1485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Y1638" s="21">
        <f>+SUMIFS(Resultados_Dic3!T$3:T$99980,Resultados_Dic3!$F$3:$F$99980,Produccion_UO!$K1638,Resultados_Dic3!$D$3:$D$99980,Produccion_UO!$K$1485,Resultados_Dic3!$E$3:$E$99980,Produccion_UO!$J1638,Resultados_Dic3!$A$3:$A$99980,Produccion_UO!$H1638)*$J$1485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Z1638" s="21">
        <f>+SUMIFS(Resultados_Dic3!U$3:U$99980,Resultados_Dic3!$F$3:$F$99980,Produccion_UO!$K1638,Resultados_Dic3!$D$3:$D$99980,Produccion_UO!$K$1485,Resultados_Dic3!$E$3:$E$99980,Produccion_UO!$J1638,Resultados_Dic3!$A$3:$A$99980,Produccion_UO!$H1638)*$J$1485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AA1638" s="21">
        <f>+SUMIFS(Resultados_Dic3!V$3:V$99980,Resultados_Dic3!$F$3:$F$99980,Produccion_UO!$K1638,Resultados_Dic3!$D$3:$D$99980,Produccion_UO!$K$1485,Resultados_Dic3!$E$3:$E$99980,Produccion_UO!$J1638,Resultados_Dic3!$A$3:$A$99980,Produccion_UO!$H1638)*$J$1485</f>
        <v>5.6394388439222203</v>
      </c>
      <c r="AB1638" s="21">
        <f>+SUMIFS(Resultados_Dic3!W$3:W$99980,Resultados_Dic3!$F$3:$F$99980,Produccion_UO!$K1638,Resultados_Dic3!$D$3:$D$99980,Produccion_UO!$K$1485,Resultados_Dic3!$E$3:$E$99980,Produccion_UO!$J1638,Resultados_Dic3!$A$3:$A$99980,Produccion_UO!$H1638)*$J$1485</f>
        <v>0</v>
      </c>
      <c r="AC1638" s="21">
        <f>+SUMIFS(Resultados_Dic3!X$3:X$99980,Resultados_Dic3!$F$3:$F$99980,Produccion_UO!$K1638,Resultados_Dic3!$D$3:$D$99980,Produccion_UO!$K$1485,Resultados_Dic3!$E$3:$E$99980,Produccion_UO!$J1638,Resultados_Dic3!$A$3:$A$99980,Produccion_UO!$H1638)*$J$1485</f>
        <v>0</v>
      </c>
      <c r="AD1638" s="21">
        <f>+SUMIFS(Resultados_Dic3!Y$3:Y$99980,Resultados_Dic3!$F$3:$F$99980,Produccion_UO!$K1638,Resultados_Dic3!$D$3:$D$99980,Produccion_UO!$K$1485,Resultados_Dic3!$E$3:$E$99980,Produccion_UO!$J1638,Resultados_Dic3!$A$3:$A$99980,Produccion_UO!$H1638)*$J$1485</f>
        <v>0</v>
      </c>
      <c r="AE1638" s="21">
        <f>+SUMIFS(Resultados_Dic3!Z$3:Z$99980,Resultados_Dic3!$F$3:$F$99980,Produccion_UO!$K1638,Resultados_Dic3!$D$3:$D$99980,Produccion_UO!$K$1485,Resultados_Dic3!$E$3:$E$99980,Produccion_UO!$J1638,Resultados_Dic3!$A$3:$A$99980,Produccion_UO!$H1638)*$J$1485</f>
        <v>0</v>
      </c>
      <c r="AF1638" s="21">
        <f>+SUMIFS(Resultados_Dic3!AA$3:AA$99980,Resultados_Dic3!$F$3:$F$99980,Produccion_UO!$K1638,Resultados_Dic3!$D$3:$D$99980,Produccion_UO!$K$1485,Resultados_Dic3!$E$3:$E$99980,Produccion_UO!$J1638,Resultados_Dic3!$A$3:$A$99980,Produccion_UO!$H1638)*$J$1485</f>
        <v>0</v>
      </c>
      <c r="AG1638" s="21">
        <f>+SUMIFS(Resultados_Dic3!AB$3:AB$99980,Resultados_Dic3!$F$3:$F$99980,Produccion_UO!$K1638,Resultados_Dic3!$D$3:$D$99980,Produccion_UO!$K$1485,Resultados_Dic3!$E$3:$E$99980,Produccion_UO!$J1638,Resultados_Dic3!$A$3:$A$99980,Produccion_UO!$H1638)*$J$1485</f>
        <v>0</v>
      </c>
      <c r="AH1638" s="21">
        <f>+SUMIFS(Resultados_Dic3!AC$3:AC$99980,Resultados_Dic3!$F$3:$F$99980,Produccion_UO!$K1638,Resultados_Dic3!$D$3:$D$99980,Produccion_UO!$K$1485,Resultados_Dic3!$E$3:$E$99980,Produccion_UO!$J1638,Resultados_Dic3!$A$3:$A$99980,Produccion_UO!$H1638)*$J$1485</f>
        <v>0</v>
      </c>
      <c r="AI1638" s="21">
        <f>+SUMIFS(Resultados_Dic3!AD$3:AD$99980,Resultados_Dic3!$F$3:$F$99980,Produccion_UO!$K1638,Resultados_Dic3!$D$3:$D$99980,Produccion_UO!$K$1485,Resultados_Dic3!$E$3:$E$99980,Produccion_UO!$J1638,Resultados_Dic3!$A$3:$A$99980,Produccion_UO!$H1638)*$J$1485</f>
        <v>0</v>
      </c>
      <c r="AJ1638" s="21">
        <f>+SUMIFS(Resultados_Dic3!AE$3:AE$99980,Resultados_Dic3!$F$3:$F$99980,Produccion_UO!$K1638,Resultados_Dic3!$D$3:$D$99980,Produccion_UO!$K$1485,Resultados_Dic3!$E$3:$E$99980,Produccion_UO!$J1638,Resultados_Dic3!$A$3:$A$99980,Produccion_UO!$H1638)*$J$1485</f>
        <v>0</v>
      </c>
      <c r="AK1638" s="21">
        <f>+SUMIFS(Resultados_Dic3!AF$3:AF$99980,Resultados_Dic3!$F$3:$F$99980,Produccion_UO!$K1638,Resultados_Dic3!$D$3:$D$99980,Produccion_UO!$K$1485,Resultados_Dic3!$E$3:$E$99980,Produccion_UO!$J1638,Resultados_Dic3!$A$3:$A$99980,Produccion_UO!$H1638)*$J$1485</f>
        <v>0</v>
      </c>
      <c r="AL1638" s="21">
        <f>+SUMIFS(Resultados_Dic3!AG$3:AG$99980,Resultados_Dic3!$F$3:$F$99980,Produccion_UO!$K1638,Resultados_Dic3!$D$3:$D$99980,Produccion_UO!$K$1485,Resultados_Dic3!$E$3:$E$99980,Produccion_UO!$J1638,Resultados_Dic3!$A$3:$A$99980,Produccion_UO!$H1638)*$J$1485</f>
        <v>0</v>
      </c>
      <c r="AM1638" s="21">
        <f>+SUMIFS(Resultados_Dic3!AH$3:AH$99980,Resultados_Dic3!$F$3:$F$99980,Produccion_UO!$K1638,Resultados_Dic3!$D$3:$D$99980,Produccion_UO!$K$1485,Resultados_Dic3!$E$3:$E$99980,Produccion_UO!$J1638,Resultados_Dic3!$A$3:$A$99980,Produccion_UO!$H1638)*$J$1485</f>
        <v>0</v>
      </c>
      <c r="AN1638" s="21">
        <f>+SUMIFS(Resultados_Dic3!AI$3:AI$99980,Resultados_Dic3!$F$3:$F$99980,Produccion_UO!$K1638,Resultados_Dic3!$D$3:$D$99980,Produccion_UO!$K$1485,Resultados_Dic3!$E$3:$E$99980,Produccion_UO!$J1638,Resultados_Dic3!$A$3:$A$99980,Produccion_UO!$H1638)*$J$1485</f>
        <v>0</v>
      </c>
      <c r="AO1638" s="21">
        <f>+SUMIFS(Resultados_Dic3!AJ$3:AJ$99980,Resultados_Dic3!$F$3:$F$99980,Produccion_UO!$K1638,Resultados_Dic3!$D$3:$D$99980,Produccion_UO!$K$1485,Resultados_Dic3!$E$3:$E$99980,Produccion_UO!$J1638,Resultados_Dic3!$A$3:$A$99980,Produccion_UO!$H1638)*$J$1485</f>
        <v>0</v>
      </c>
      <c r="AP1638" s="21">
        <f>+SUMIFS(Resultados_Dic3!AK$3:AK$99980,Resultados_Dic3!$F$3:$F$99980,Produccion_UO!$K1638,Resultados_Dic3!$D$3:$D$99980,Produccion_UO!$K$1485,Resultados_Dic3!$E$3:$E$99980,Produccion_UO!$J1638,Resultados_Dic3!$A$3:$A$99980,Produccion_UO!$H1638)*$J$1485</f>
        <v>0</v>
      </c>
      <c r="AQ1638" s="21">
        <f>+SUMIFS(Resultados_Dic3!AL$3:AL$99980,Resultados_Dic3!$F$3:$F$99980,Produccion_UO!$K1638,Resultados_Dic3!$D$3:$D$99980,Produccion_UO!$K$1485,Resultados_Dic3!$E$3:$E$99980,Produccion_UO!$J1638,Resultados_Dic3!$A$3:$A$99980,Produccion_UO!$H1638)*$J$1485</f>
        <v>0</v>
      </c>
      <c r="AR1638" s="21">
        <f>+SUMIFS(Resultados_Dic3!AM$3:AM$99980,Resultados_Dic3!$F$3:$F$99980,Produccion_UO!$K1638,Resultados_Dic3!$D$3:$D$99980,Produccion_UO!$K$1485,Resultados_Dic3!$E$3:$E$99980,Produccion_UO!$J1638,Resultados_Dic3!$A$3:$A$99980,Produccion_UO!$H1638)*$J$1485</f>
        <v>0</v>
      </c>
    </row>
    <row r="1639" spans="6:44" x14ac:dyDescent="0.25">
      <c r="H1639" s="17" t="str">
        <f t="shared" si="2141"/>
        <v>DIC5</v>
      </c>
      <c r="I1639" s="24"/>
      <c r="J1639" s="24" t="s">
        <v>154</v>
      </c>
      <c r="K1639" s="315" t="s">
        <v>380</v>
      </c>
      <c r="L1639" s="316" t="s">
        <v>746</v>
      </c>
      <c r="M1639" s="21">
        <f>+SUMIFS(Resultados_Dic3!H$3:H$99980,Resultados_Dic3!$F$3:$F$99980,Produccion_UO!$K1639,Resultados_Dic3!$D$3:$D$99980,Produccion_UO!$K$1485,Resultados_Dic3!$E$3:$E$99980,Produccion_UO!$J1639,Resultados_Dic3!$A$3:$A$99980,Produccion_UO!$H1639)*$J$1485</f>
        <v>0</v>
      </c>
      <c r="N1639" s="21">
        <f>+SUMIFS(Resultados_Dic3!I$3:I$99980,Resultados_Dic3!$F$3:$F$99980,Produccion_UO!$K1639,Resultados_Dic3!$D$3:$D$99980,Produccion_UO!$K$1485,Resultados_Dic3!$E$3:$E$99980,Produccion_UO!$J1639,Resultados_Dic3!$A$3:$A$99980,Produccion_UO!$H1639)*$J$1485</f>
        <v>0</v>
      </c>
      <c r="O1639" s="21">
        <f>+SUMIFS(Resultados_Dic3!J$3:J$99980,Resultados_Dic3!$F$3:$F$99980,Produccion_UO!$K1639,Resultados_Dic3!$D$3:$D$99980,Produccion_UO!$K$1485,Resultados_Dic3!$E$3:$E$99980,Produccion_UO!$J1639,Resultados_Dic3!$A$3:$A$99980,Produccion_UO!$H1639)*$J$1485</f>
        <v>0</v>
      </c>
      <c r="P1639" s="21">
        <f>+SUMIFS(Resultados_Dic3!K$3:K$99980,Resultados_Dic3!$F$3:$F$99980,Produccion_UO!$K1639,Resultados_Dic3!$D$3:$D$99980,Produccion_UO!$K$1485,Resultados_Dic3!$E$3:$E$99980,Produccion_UO!$J1639,Resultados_Dic3!$A$3:$A$99980,Produccion_UO!$H1639)*$J$1485</f>
        <v>0</v>
      </c>
      <c r="Q1639" s="21">
        <f>+SUMIFS(Resultados_Dic3!L$3:L$99980,Resultados_Dic3!$F$3:$F$99980,Produccion_UO!$K1639,Resultados_Dic3!$D$3:$D$99980,Produccion_UO!$K$1485,Resultados_Dic3!$E$3:$E$99980,Produccion_UO!$J1639,Resultados_Dic3!$A$3:$A$99980,Produccion_UO!$H1639)*$J$1485</f>
        <v>0</v>
      </c>
      <c r="R1639" s="21">
        <f>+SUMIFS(Resultados_Dic3!M$3:M$99980,Resultados_Dic3!$F$3:$F$99980,Produccion_UO!$K1639,Resultados_Dic3!$D$3:$D$99980,Produccion_UO!$K$1485,Resultados_Dic3!$E$3:$E$99980,Produccion_UO!$J1639,Resultados_Dic3!$A$3:$A$99980,Produccion_UO!$H1639)*$J$1485</f>
        <v>0</v>
      </c>
      <c r="S1639" s="21">
        <f>+SUMIFS(Resultados_Dic3!N$3:N$99980,Resultados_Dic3!$F$3:$F$99980,Produccion_UO!$K1639,Resultados_Dic3!$D$3:$D$99980,Produccion_UO!$K$1485,Resultados_Dic3!$E$3:$E$99980,Produccion_UO!$J1639,Resultados_Dic3!$A$3:$A$99980,Produccion_UO!$H1639)*$J$1485</f>
        <v>0</v>
      </c>
      <c r="T1639" s="21">
        <f>+SUMIFS(Resultados_Dic3!O$3:O$99980,Resultados_Dic3!$F$3:$F$99980,Produccion_UO!$K1639,Resultados_Dic3!$D$3:$D$99980,Produccion_UO!$K$1485,Resultados_Dic3!$E$3:$E$99980,Produccion_UO!$J1639,Resultados_Dic3!$A$3:$A$99980,Produccion_UO!$H1639)*$J$1485</f>
        <v>0</v>
      </c>
      <c r="U1639" s="21">
        <f>+SUMIFS(Resultados_Dic3!P$3:P$99980,Resultados_Dic3!$F$3:$F$99980,Produccion_UO!$K1639,Resultados_Dic3!$D$3:$D$99980,Produccion_UO!$K$1485,Resultados_Dic3!$E$3:$E$99980,Produccion_UO!$J1639,Resultados_Dic3!$A$3:$A$99980,Produccion_UO!$H1639)*$J$1485</f>
        <v>0</v>
      </c>
      <c r="V1639" s="21">
        <f>+SUMIFS(Resultados_Dic3!Q$3:Q$99980,Resultados_Dic3!$F$3:$F$99980,Produccion_UO!$K1639,Resultados_Dic3!$D$3:$D$99980,Produccion_UO!$K$1485,Resultados_Dic3!$E$3:$E$99980,Produccion_UO!$J1639,Resultados_Dic3!$A$3:$A$99980,Produccion_UO!$H1639)*$J$1485</f>
        <v>0</v>
      </c>
      <c r="W1639" s="21">
        <f>+SUMIFS(Resultados_Dic3!R$3:R$99980,Resultados_Dic3!$F$3:$F$99980,Produccion_UO!$K1639,Resultados_Dic3!$D$3:$D$99980,Produccion_UO!$K$1485,Resultados_Dic3!$E$3:$E$99980,Produccion_UO!$J1639,Resultados_Dic3!$A$3:$A$99980,Produccion_UO!$H1639)*$J$1485</f>
        <v>0</v>
      </c>
      <c r="X1639" s="21">
        <f>+SUMIFS(Resultados_Dic3!S$3:S$99980,Resultados_Dic3!$F$3:$F$99980,Produccion_UO!$K1639,Resultados_Dic3!$D$3:$D$99980,Produccion_UO!$K$1485,Resultados_Dic3!$E$3:$E$99980,Produccion_UO!$J1639,Resultados_Dic3!$A$3:$A$99980,Produccion_UO!$H1639)*$J$1485</f>
        <v>0</v>
      </c>
      <c r="Y1639" s="21">
        <f>+SUMIFS(Resultados_Dic3!T$3:T$99980,Resultados_Dic3!$F$3:$F$99980,Produccion_UO!$K1639,Resultados_Dic3!$D$3:$D$99980,Produccion_UO!$K$1485,Resultados_Dic3!$E$3:$E$99980,Produccion_UO!$J1639,Resultados_Dic3!$A$3:$A$99980,Produccion_UO!$H1639)*$J$1485</f>
        <v>0</v>
      </c>
      <c r="Z1639" s="21">
        <f>+SUMIFS(Resultados_Dic3!U$3:U$99980,Resultados_Dic3!$F$3:$F$99980,Produccion_UO!$K1639,Resultados_Dic3!$D$3:$D$99980,Produccion_UO!$K$1485,Resultados_Dic3!$E$3:$E$99980,Produccion_UO!$J1639,Resultados_Dic3!$A$3:$A$99980,Produccion_UO!$H1639)*$J$1485</f>
        <v>0</v>
      </c>
      <c r="AA1639" s="21">
        <f>+SUMIFS(Resultados_Dic3!V$3:V$99980,Resultados_Dic3!$F$3:$F$99980,Produccion_UO!$K1639,Resultados_Dic3!$D$3:$D$99980,Produccion_UO!$K$1485,Resultados_Dic3!$E$3:$E$99980,Produccion_UO!$J1639,Resultados_Dic3!$A$3:$A$99980,Produccion_UO!$H1639)*$J$1485</f>
        <v>0</v>
      </c>
      <c r="AB1639" s="21">
        <f>+SUMIFS(Resultados_Dic3!W$3:W$99980,Resultados_Dic3!$F$3:$F$99980,Produccion_UO!$K1639,Resultados_Dic3!$D$3:$D$99980,Produccion_UO!$K$1485,Resultados_Dic3!$E$3:$E$99980,Produccion_UO!$J1639,Resultados_Dic3!$A$3:$A$99980,Produccion_UO!$H1639)*$J$1485</f>
        <v>0</v>
      </c>
      <c r="AC1639" s="21">
        <f>+SUMIFS(Resultados_Dic3!X$3:X$99980,Resultados_Dic3!$F$3:$F$99980,Produccion_UO!$K1639,Resultados_Dic3!$D$3:$D$99980,Produccion_UO!$K$1485,Resultados_Dic3!$E$3:$E$99980,Produccion_UO!$J1639,Resultados_Dic3!$A$3:$A$99980,Produccion_UO!$H1639)*$J$1485</f>
        <v>0</v>
      </c>
      <c r="AD1639" s="21">
        <f>+SUMIFS(Resultados_Dic3!Y$3:Y$99980,Resultados_Dic3!$F$3:$F$99980,Produccion_UO!$K1639,Resultados_Dic3!$D$3:$D$99980,Produccion_UO!$K$1485,Resultados_Dic3!$E$3:$E$99980,Produccion_UO!$J1639,Resultados_Dic3!$A$3:$A$99980,Produccion_UO!$H1639)*$J$1485</f>
        <v>0</v>
      </c>
      <c r="AE1639" s="21">
        <f>+SUMIFS(Resultados_Dic3!Z$3:Z$99980,Resultados_Dic3!$F$3:$F$99980,Produccion_UO!$K1639,Resultados_Dic3!$D$3:$D$99980,Produccion_UO!$K$1485,Resultados_Dic3!$E$3:$E$99980,Produccion_UO!$J1639,Resultados_Dic3!$A$3:$A$99980,Produccion_UO!$H1639)*$J$1485</f>
        <v>0</v>
      </c>
      <c r="AF1639" s="21">
        <f>+SUMIFS(Resultados_Dic3!AA$3:AA$99980,Resultados_Dic3!$F$3:$F$99980,Produccion_UO!$K1639,Resultados_Dic3!$D$3:$D$99980,Produccion_UO!$K$1485,Resultados_Dic3!$E$3:$E$99980,Produccion_UO!$J1639,Resultados_Dic3!$A$3:$A$99980,Produccion_UO!$H1639)*$J$1485</f>
        <v>0</v>
      </c>
      <c r="AG1639" s="21">
        <f>+SUMIFS(Resultados_Dic3!AB$3:AB$99980,Resultados_Dic3!$F$3:$F$99980,Produccion_UO!$K1639,Resultados_Dic3!$D$3:$D$99980,Produccion_UO!$K$1485,Resultados_Dic3!$E$3:$E$99980,Produccion_UO!$J1639,Resultados_Dic3!$A$3:$A$99980,Produccion_UO!$H1639)*$J$1485</f>
        <v>0</v>
      </c>
      <c r="AH1639" s="21">
        <f>+SUMIFS(Resultados_Dic3!AC$3:AC$99980,Resultados_Dic3!$F$3:$F$99980,Produccion_UO!$K1639,Resultados_Dic3!$D$3:$D$99980,Produccion_UO!$K$1485,Resultados_Dic3!$E$3:$E$99980,Produccion_UO!$J1639,Resultados_Dic3!$A$3:$A$99980,Produccion_UO!$H1639)*$J$1485</f>
        <v>0</v>
      </c>
      <c r="AI1639" s="21">
        <f>+SUMIFS(Resultados_Dic3!AD$3:AD$99980,Resultados_Dic3!$F$3:$F$99980,Produccion_UO!$K1639,Resultados_Dic3!$D$3:$D$99980,Produccion_UO!$K$1485,Resultados_Dic3!$E$3:$E$99980,Produccion_UO!$J1639,Resultados_Dic3!$A$3:$A$99980,Produccion_UO!$H1639)*$J$1485</f>
        <v>0</v>
      </c>
      <c r="AJ1639" s="21">
        <f>+SUMIFS(Resultados_Dic3!AE$3:AE$99980,Resultados_Dic3!$F$3:$F$99980,Produccion_UO!$K1639,Resultados_Dic3!$D$3:$D$99980,Produccion_UO!$K$1485,Resultados_Dic3!$E$3:$E$99980,Produccion_UO!$J1639,Resultados_Dic3!$A$3:$A$99980,Produccion_UO!$H1639)*$J$1485</f>
        <v>0</v>
      </c>
      <c r="AK1639" s="21">
        <f>+SUMIFS(Resultados_Dic3!AF$3:AF$99980,Resultados_Dic3!$F$3:$F$99980,Produccion_UO!$K1639,Resultados_Dic3!$D$3:$D$99980,Produccion_UO!$K$1485,Resultados_Dic3!$E$3:$E$99980,Produccion_UO!$J1639,Resultados_Dic3!$A$3:$A$99980,Produccion_UO!$H1639)*$J$1485</f>
        <v>0</v>
      </c>
      <c r="AL1639" s="21">
        <f>+SUMIFS(Resultados_Dic3!AG$3:AG$99980,Resultados_Dic3!$F$3:$F$99980,Produccion_UO!$K1639,Resultados_Dic3!$D$3:$D$99980,Produccion_UO!$K$1485,Resultados_Dic3!$E$3:$E$99980,Produccion_UO!$J1639,Resultados_Dic3!$A$3:$A$99980,Produccion_UO!$H1639)*$J$1485</f>
        <v>0</v>
      </c>
      <c r="AM1639" s="21">
        <f>+SUMIFS(Resultados_Dic3!AH$3:AH$99980,Resultados_Dic3!$F$3:$F$99980,Produccion_UO!$K1639,Resultados_Dic3!$D$3:$D$99980,Produccion_UO!$K$1485,Resultados_Dic3!$E$3:$E$99980,Produccion_UO!$J1639,Resultados_Dic3!$A$3:$A$99980,Produccion_UO!$H1639)*$J$1485</f>
        <v>0</v>
      </c>
      <c r="AN1639" s="21">
        <f>+SUMIFS(Resultados_Dic3!AI$3:AI$99980,Resultados_Dic3!$F$3:$F$99980,Produccion_UO!$K1639,Resultados_Dic3!$D$3:$D$99980,Produccion_UO!$K$1485,Resultados_Dic3!$E$3:$E$99980,Produccion_UO!$J1639,Resultados_Dic3!$A$3:$A$99980,Produccion_UO!$H1639)*$J$1485</f>
        <v>0</v>
      </c>
      <c r="AO1639" s="21">
        <f>+SUMIFS(Resultados_Dic3!AJ$3:AJ$99980,Resultados_Dic3!$F$3:$F$99980,Produccion_UO!$K1639,Resultados_Dic3!$D$3:$D$99980,Produccion_UO!$K$1485,Resultados_Dic3!$E$3:$E$99980,Produccion_UO!$J1639,Resultados_Dic3!$A$3:$A$99980,Produccion_UO!$H1639)*$J$1485</f>
        <v>0</v>
      </c>
      <c r="AP1639" s="21">
        <f>+SUMIFS(Resultados_Dic3!AK$3:AK$99980,Resultados_Dic3!$F$3:$F$99980,Produccion_UO!$K1639,Resultados_Dic3!$D$3:$D$99980,Produccion_UO!$K$1485,Resultados_Dic3!$E$3:$E$99980,Produccion_UO!$J1639,Resultados_Dic3!$A$3:$A$99980,Produccion_UO!$H1639)*$J$1485</f>
        <v>0</v>
      </c>
      <c r="AQ1639" s="21">
        <f>+SUMIFS(Resultados_Dic3!AL$3:AL$99980,Resultados_Dic3!$F$3:$F$99980,Produccion_UO!$K1639,Resultados_Dic3!$D$3:$D$99980,Produccion_UO!$K$1485,Resultados_Dic3!$E$3:$E$99980,Produccion_UO!$J1639,Resultados_Dic3!$A$3:$A$99980,Produccion_UO!$H1639)*$J$1485</f>
        <v>0</v>
      </c>
      <c r="AR1639" s="21">
        <f>+SUMIFS(Resultados_Dic3!AM$3:AM$99980,Resultados_Dic3!$F$3:$F$99980,Produccion_UO!$K1639,Resultados_Dic3!$D$3:$D$99980,Produccion_UO!$K$1485,Resultados_Dic3!$E$3:$E$99980,Produccion_UO!$J1639,Resultados_Dic3!$A$3:$A$99980,Produccion_UO!$H1639)*$J$1485</f>
        <v>0</v>
      </c>
    </row>
    <row r="1640" spans="6:44" x14ac:dyDescent="0.25">
      <c r="H1640" s="17" t="str">
        <f t="shared" si="2141"/>
        <v>DIC5</v>
      </c>
      <c r="I1640" s="24"/>
      <c r="J1640" s="24" t="s">
        <v>154</v>
      </c>
      <c r="K1640" s="315" t="s">
        <v>218</v>
      </c>
      <c r="L1640" s="316" t="s">
        <v>794</v>
      </c>
      <c r="M1640" s="21">
        <f>+SUMIFS(Resultados_Dic3!H$3:H$99980,Resultados_Dic3!$F$3:$F$99980,Produccion_UO!$K1640,Resultados_Dic3!$D$3:$D$99980,Produccion_UO!$K$1485,Resultados_Dic3!$E$3:$E$99980,Produccion_UO!$J1640,Resultados_Dic3!$A$3:$A$99980,Produccion_UO!$H1640)*$J$1485</f>
        <v>54.839359160461399</v>
      </c>
      <c r="N1640" s="21">
        <f>+SUMIFS(Resultados_Dic3!I$3:I$99980,Resultados_Dic3!$F$3:$F$99980,Produccion_UO!$K1640,Resultados_Dic3!$D$3:$D$99980,Produccion_UO!$K$1485,Resultados_Dic3!$E$3:$E$99980,Produccion_UO!$J1640,Resultados_Dic3!$A$3:$A$99980,Produccion_UO!$H1640)*$J$1485</f>
        <v>50.027385607848899</v>
      </c>
      <c r="O1640" s="21">
        <f>+SUMIFS(Resultados_Dic3!J$3:J$99980,Resultados_Dic3!$F$3:$F$99980,Produccion_UO!$K1640,Resultados_Dic3!$D$3:$D$99980,Produccion_UO!$K$1485,Resultados_Dic3!$E$3:$E$99980,Produccion_UO!$J1640,Resultados_Dic3!$A$3:$A$99980,Produccion_UO!$H1640)*$J$1485</f>
        <v>46.989202247743101</v>
      </c>
      <c r="P1640" s="21">
        <f>+SUMIFS(Resultados_Dic3!K$3:K$99980,Resultados_Dic3!$F$3:$F$99980,Produccion_UO!$K1640,Resultados_Dic3!$D$3:$D$99980,Produccion_UO!$K$1485,Resultados_Dic3!$E$3:$E$99980,Produccion_UO!$J1640,Resultados_Dic3!$A$3:$A$99980,Produccion_UO!$H1640)*$J$1485</f>
        <v>43.951018887637296</v>
      </c>
      <c r="Q1640" s="21">
        <f>+SUMIFS(Resultados_Dic3!L$3:L$99980,Resultados_Dic3!$F$3:$F$99980,Produccion_UO!$K1640,Resultados_Dic3!$D$3:$D$99980,Produccion_UO!$K$1485,Resultados_Dic3!$E$3:$E$99980,Produccion_UO!$J1640,Resultados_Dic3!$A$3:$A$99980,Produccion_UO!$H1640)*$J$1485</f>
        <v>40.912835527531499</v>
      </c>
      <c r="R1640" s="21">
        <f>+SUMIFS(Resultados_Dic3!M$3:M$99980,Resultados_Dic3!$F$3:$F$99980,Produccion_UO!$K1640,Resultados_Dic3!$D$3:$D$99980,Produccion_UO!$K$1485,Resultados_Dic3!$E$3:$E$99980,Produccion_UO!$J1640,Resultados_Dic3!$A$3:$A$99980,Produccion_UO!$H1640)*$J$1485</f>
        <v>36.500891770440397</v>
      </c>
      <c r="S1640" s="21">
        <f>+SUMIFS(Resultados_Dic3!N$3:N$99980,Resultados_Dic3!$F$3:$F$99980,Produccion_UO!$K1640,Resultados_Dic3!$D$3:$D$99980,Produccion_UO!$K$1485,Resultados_Dic3!$E$3:$E$99980,Produccion_UO!$J1640,Resultados_Dic3!$A$3:$A$99980,Produccion_UO!$H1640)*$J$1485</f>
        <v>32.088948013349203</v>
      </c>
      <c r="T1640" s="21">
        <f>+SUMIFS(Resultados_Dic3!O$3:O$99980,Resultados_Dic3!$F$3:$F$99980,Produccion_UO!$K1640,Resultados_Dic3!$D$3:$D$99980,Produccion_UO!$K$1485,Resultados_Dic3!$E$3:$E$99980,Produccion_UO!$J1640,Resultados_Dic3!$A$3:$A$99980,Produccion_UO!$H1640)*$J$1485</f>
        <v>28.414896807198801</v>
      </c>
      <c r="U1640" s="21">
        <f>+SUMIFS(Resultados_Dic3!P$3:P$99980,Resultados_Dic3!$F$3:$F$99980,Produccion_UO!$K1640,Resultados_Dic3!$D$3:$D$99980,Produccion_UO!$K$1485,Resultados_Dic3!$E$3:$E$99980,Produccion_UO!$J1640,Resultados_Dic3!$A$3:$A$99980,Produccion_UO!$H1640)*$J$1485</f>
        <v>24.740845601048299</v>
      </c>
      <c r="V1640" s="21">
        <f>+SUMIFS(Resultados_Dic3!Q$3:Q$99980,Resultados_Dic3!$F$3:$F$99980,Produccion_UO!$K1640,Resultados_Dic3!$D$3:$D$99980,Produccion_UO!$K$1485,Resultados_Dic3!$E$3:$E$99980,Produccion_UO!$J1640,Resultados_Dic3!$A$3:$A$99980,Produccion_UO!$H1640)*$J$1485</f>
        <v>21.237053594656501</v>
      </c>
      <c r="W1640" s="21">
        <f>+SUMIFS(Resultados_Dic3!R$3:R$99980,Resultados_Dic3!$F$3:$F$99980,Produccion_UO!$K1640,Resultados_Dic3!$D$3:$D$99980,Produccion_UO!$K$1485,Resultados_Dic3!$E$3:$E$99980,Produccion_UO!$J1640,Resultados_Dic3!$A$3:$A$99980,Produccion_UO!$H1640)*$J$1485</f>
        <v>17.7332615882647</v>
      </c>
      <c r="X1640" s="21">
        <f>+SUMIFS(Resultados_Dic3!S$3:S$99980,Resultados_Dic3!$F$3:$F$99980,Produccion_UO!$K1640,Resultados_Dic3!$D$3:$D$99980,Produccion_UO!$K$1485,Resultados_Dic3!$E$3:$E$99980,Produccion_UO!$J1640,Resultados_Dic3!$A$3:$A$99980,Produccion_UO!$H1640)*$J$1485</f>
        <v>14.2294695818729</v>
      </c>
      <c r="Y1640" s="21">
        <f>+SUMIFS(Resultados_Dic3!T$3:T$99980,Resultados_Dic3!$F$3:$F$99980,Produccion_UO!$K1640,Resultados_Dic3!$D$3:$D$99980,Produccion_UO!$K$1485,Resultados_Dic3!$E$3:$E$99980,Produccion_UO!$J1640,Resultados_Dic3!$A$3:$A$99980,Produccion_UO!$H1640)*$J$1485</f>
        <v>12.416147416370899</v>
      </c>
      <c r="Z1640" s="21">
        <f>+SUMIFS(Resultados_Dic3!U$3:U$99980,Resultados_Dic3!$F$3:$F$99980,Produccion_UO!$K1640,Resultados_Dic3!$D$3:$D$99980,Produccion_UO!$K$1485,Resultados_Dic3!$E$3:$E$99980,Produccion_UO!$J1640,Resultados_Dic3!$A$3:$A$99980,Produccion_UO!$H1640)*$J$1485</f>
        <v>10.6028252508689</v>
      </c>
      <c r="AA1640" s="21">
        <f>+SUMIFS(Resultados_Dic3!V$3:V$99980,Resultados_Dic3!$F$3:$F$99980,Produccion_UO!$K1640,Resultados_Dic3!$D$3:$D$99980,Produccion_UO!$K$1485,Resultados_Dic3!$E$3:$E$99980,Produccion_UO!$J1640,Resultados_Dic3!$A$3:$A$99980,Produccion_UO!$H1640)*$J$1485</f>
        <v>0</v>
      </c>
      <c r="AB1640" s="21">
        <f>+SUMIFS(Resultados_Dic3!W$3:W$99980,Resultados_Dic3!$F$3:$F$99980,Produccion_UO!$K1640,Resultados_Dic3!$D$3:$D$99980,Produccion_UO!$K$1485,Resultados_Dic3!$E$3:$E$99980,Produccion_UO!$J1640,Resultados_Dic3!$A$3:$A$99980,Produccion_UO!$H1640)*$J$1485</f>
        <v>0</v>
      </c>
      <c r="AC1640" s="21">
        <f>+SUMIFS(Resultados_Dic3!X$3:X$99980,Resultados_Dic3!$F$3:$F$99980,Produccion_UO!$K1640,Resultados_Dic3!$D$3:$D$99980,Produccion_UO!$K$1485,Resultados_Dic3!$E$3:$E$99980,Produccion_UO!$J1640,Resultados_Dic3!$A$3:$A$99980,Produccion_UO!$H1640)*$J$1485</f>
        <v>0</v>
      </c>
      <c r="AD1640" s="21">
        <f>+SUMIFS(Resultados_Dic3!Y$3:Y$99980,Resultados_Dic3!$F$3:$F$99980,Produccion_UO!$K1640,Resultados_Dic3!$D$3:$D$99980,Produccion_UO!$K$1485,Resultados_Dic3!$E$3:$E$99980,Produccion_UO!$J1640,Resultados_Dic3!$A$3:$A$99980,Produccion_UO!$H1640)*$J$1485</f>
        <v>0</v>
      </c>
      <c r="AE1640" s="21">
        <f>+SUMIFS(Resultados_Dic3!Z$3:Z$99980,Resultados_Dic3!$F$3:$F$99980,Produccion_UO!$K1640,Resultados_Dic3!$D$3:$D$99980,Produccion_UO!$K$1485,Resultados_Dic3!$E$3:$E$99980,Produccion_UO!$J1640,Resultados_Dic3!$A$3:$A$99980,Produccion_UO!$H1640)*$J$1485</f>
        <v>0</v>
      </c>
      <c r="AF1640" s="21">
        <f>+SUMIFS(Resultados_Dic3!AA$3:AA$99980,Resultados_Dic3!$F$3:$F$99980,Produccion_UO!$K1640,Resultados_Dic3!$D$3:$D$99980,Produccion_UO!$K$1485,Resultados_Dic3!$E$3:$E$99980,Produccion_UO!$J1640,Resultados_Dic3!$A$3:$A$99980,Produccion_UO!$H1640)*$J$1485</f>
        <v>0</v>
      </c>
      <c r="AG1640" s="21">
        <f>+SUMIFS(Resultados_Dic3!AB$3:AB$99980,Resultados_Dic3!$F$3:$F$99980,Produccion_UO!$K1640,Resultados_Dic3!$D$3:$D$99980,Produccion_UO!$K$1485,Resultados_Dic3!$E$3:$E$99980,Produccion_UO!$J1640,Resultados_Dic3!$A$3:$A$99980,Produccion_UO!$H1640)*$J$1485</f>
        <v>0</v>
      </c>
      <c r="AH1640" s="21">
        <f>+SUMIFS(Resultados_Dic3!AC$3:AC$99980,Resultados_Dic3!$F$3:$F$99980,Produccion_UO!$K1640,Resultados_Dic3!$D$3:$D$99980,Produccion_UO!$K$1485,Resultados_Dic3!$E$3:$E$99980,Produccion_UO!$J1640,Resultados_Dic3!$A$3:$A$99980,Produccion_UO!$H1640)*$J$1485</f>
        <v>0</v>
      </c>
      <c r="AI1640" s="21">
        <f>+SUMIFS(Resultados_Dic3!AD$3:AD$99980,Resultados_Dic3!$F$3:$F$99980,Produccion_UO!$K1640,Resultados_Dic3!$D$3:$D$99980,Produccion_UO!$K$1485,Resultados_Dic3!$E$3:$E$99980,Produccion_UO!$J1640,Resultados_Dic3!$A$3:$A$99980,Produccion_UO!$H1640)*$J$1485</f>
        <v>0</v>
      </c>
      <c r="AJ1640" s="21">
        <f>+SUMIFS(Resultados_Dic3!AE$3:AE$99980,Resultados_Dic3!$F$3:$F$99980,Produccion_UO!$K1640,Resultados_Dic3!$D$3:$D$99980,Produccion_UO!$K$1485,Resultados_Dic3!$E$3:$E$99980,Produccion_UO!$J1640,Resultados_Dic3!$A$3:$A$99980,Produccion_UO!$H1640)*$J$1485</f>
        <v>0</v>
      </c>
      <c r="AK1640" s="21">
        <f>+SUMIFS(Resultados_Dic3!AF$3:AF$99980,Resultados_Dic3!$F$3:$F$99980,Produccion_UO!$K1640,Resultados_Dic3!$D$3:$D$99980,Produccion_UO!$K$1485,Resultados_Dic3!$E$3:$E$99980,Produccion_UO!$J1640,Resultados_Dic3!$A$3:$A$99980,Produccion_UO!$H1640)*$J$1485</f>
        <v>0</v>
      </c>
      <c r="AL1640" s="21">
        <f>+SUMIFS(Resultados_Dic3!AG$3:AG$99980,Resultados_Dic3!$F$3:$F$99980,Produccion_UO!$K1640,Resultados_Dic3!$D$3:$D$99980,Produccion_UO!$K$1485,Resultados_Dic3!$E$3:$E$99980,Produccion_UO!$J1640,Resultados_Dic3!$A$3:$A$99980,Produccion_UO!$H1640)*$J$1485</f>
        <v>0</v>
      </c>
      <c r="AM1640" s="21">
        <f>+SUMIFS(Resultados_Dic3!AH$3:AH$99980,Resultados_Dic3!$F$3:$F$99980,Produccion_UO!$K1640,Resultados_Dic3!$D$3:$D$99980,Produccion_UO!$K$1485,Resultados_Dic3!$E$3:$E$99980,Produccion_UO!$J1640,Resultados_Dic3!$A$3:$A$99980,Produccion_UO!$H1640)*$J$1485</f>
        <v>0</v>
      </c>
      <c r="AN1640" s="21">
        <f>+SUMIFS(Resultados_Dic3!AI$3:AI$99980,Resultados_Dic3!$F$3:$F$99980,Produccion_UO!$K1640,Resultados_Dic3!$D$3:$D$99980,Produccion_UO!$K$1485,Resultados_Dic3!$E$3:$E$99980,Produccion_UO!$J1640,Resultados_Dic3!$A$3:$A$99980,Produccion_UO!$H1640)*$J$1485</f>
        <v>0</v>
      </c>
      <c r="AO1640" s="21">
        <f>+SUMIFS(Resultados_Dic3!AJ$3:AJ$99980,Resultados_Dic3!$F$3:$F$99980,Produccion_UO!$K1640,Resultados_Dic3!$D$3:$D$99980,Produccion_UO!$K$1485,Resultados_Dic3!$E$3:$E$99980,Produccion_UO!$J1640,Resultados_Dic3!$A$3:$A$99980,Produccion_UO!$H1640)*$J$1485</f>
        <v>0</v>
      </c>
      <c r="AP1640" s="21">
        <f>+SUMIFS(Resultados_Dic3!AK$3:AK$99980,Resultados_Dic3!$F$3:$F$99980,Produccion_UO!$K1640,Resultados_Dic3!$D$3:$D$99980,Produccion_UO!$K$1485,Resultados_Dic3!$E$3:$E$99980,Produccion_UO!$J1640,Resultados_Dic3!$A$3:$A$99980,Produccion_UO!$H1640)*$J$1485</f>
        <v>0</v>
      </c>
      <c r="AQ1640" s="21">
        <f>+SUMIFS(Resultados_Dic3!AL$3:AL$99980,Resultados_Dic3!$F$3:$F$99980,Produccion_UO!$K1640,Resultados_Dic3!$D$3:$D$99980,Produccion_UO!$K$1485,Resultados_Dic3!$E$3:$E$99980,Produccion_UO!$J1640,Resultados_Dic3!$A$3:$A$99980,Produccion_UO!$H1640)*$J$1485</f>
        <v>0</v>
      </c>
      <c r="AR1640" s="21">
        <f>+SUMIFS(Resultados_Dic3!AM$3:AM$99980,Resultados_Dic3!$F$3:$F$99980,Produccion_UO!$K1640,Resultados_Dic3!$D$3:$D$99980,Produccion_UO!$K$1485,Resultados_Dic3!$E$3:$E$99980,Produccion_UO!$J1640,Resultados_Dic3!$A$3:$A$99980,Produccion_UO!$H1640)*$J$1485</f>
        <v>0</v>
      </c>
    </row>
    <row r="1641" spans="6:44" x14ac:dyDescent="0.25">
      <c r="H1641" s="17" t="str">
        <f t="shared" si="2141"/>
        <v>DIC5</v>
      </c>
      <c r="I1641" s="24"/>
      <c r="J1641" s="24" t="s">
        <v>154</v>
      </c>
      <c r="K1641" s="315"/>
      <c r="L1641" s="230" t="s">
        <v>831</v>
      </c>
      <c r="M1641" s="21">
        <f>+SUM(M1642:M1644)</f>
        <v>11.63110779077358</v>
      </c>
      <c r="N1641" s="21">
        <f t="shared" ref="N1641" si="2173">+SUM(N1642:N1644)</f>
        <v>11.63110779077358</v>
      </c>
      <c r="O1641" s="21">
        <f t="shared" ref="O1641" si="2174">+SUM(O1642:O1644)</f>
        <v>11.63110779077358</v>
      </c>
      <c r="P1641" s="21">
        <f t="shared" ref="P1641" si="2175">+SUM(P1642:P1644)</f>
        <v>11.63110779077358</v>
      </c>
      <c r="Q1641" s="21">
        <f t="shared" ref="Q1641" si="2176">+SUM(Q1642:Q1644)</f>
        <v>11.63110779077358</v>
      </c>
      <c r="R1641" s="21">
        <f t="shared" ref="R1641" si="2177">+SUM(R1642:R1644)</f>
        <v>11.438741011388499</v>
      </c>
      <c r="S1641" s="21">
        <f t="shared" ref="S1641" si="2178">+SUM(S1642:S1644)</f>
        <v>10.39702744486671</v>
      </c>
      <c r="T1641" s="21">
        <f t="shared" ref="T1641" si="2179">+SUM(T1642:T1644)</f>
        <v>1.76061725694029</v>
      </c>
      <c r="U1641" s="21">
        <f t="shared" ref="U1641" si="2180">+SUM(U1642:U1644)</f>
        <v>1.76061725694029</v>
      </c>
      <c r="V1641" s="21">
        <f t="shared" ref="V1641" si="2181">+SUM(V1642:V1644)</f>
        <v>1.76061725694029</v>
      </c>
      <c r="W1641" s="21">
        <f t="shared" ref="W1641" si="2182">+SUM(W1642:W1644)</f>
        <v>1.76061725694029</v>
      </c>
      <c r="X1641" s="21">
        <f t="shared" ref="X1641" si="2183">+SUM(X1642:X1644)</f>
        <v>1.76061725694029</v>
      </c>
      <c r="Y1641" s="21">
        <f t="shared" ref="Y1641" si="2184">+SUM(Y1642:Y1644)</f>
        <v>1.76061725694029</v>
      </c>
      <c r="Z1641" s="21">
        <f t="shared" ref="Z1641" si="2185">+SUM(Z1642:Z1644)</f>
        <v>1.76061725694029</v>
      </c>
      <c r="AA1641" s="21">
        <f t="shared" ref="AA1641" si="2186">+SUM(AA1642:AA1644)</f>
        <v>1.33774429873287</v>
      </c>
      <c r="AB1641" s="21">
        <f t="shared" ref="AB1641" si="2187">+SUM(AB1642:AB1644)</f>
        <v>0</v>
      </c>
      <c r="AC1641" s="21">
        <f t="shared" ref="AC1641" si="2188">+SUM(AC1642:AC1644)</f>
        <v>0</v>
      </c>
      <c r="AD1641" s="21">
        <f t="shared" ref="AD1641" si="2189">+SUM(AD1642:AD1644)</f>
        <v>0</v>
      </c>
      <c r="AE1641" s="21">
        <f t="shared" ref="AE1641" si="2190">+SUM(AE1642:AE1644)</f>
        <v>0</v>
      </c>
      <c r="AF1641" s="21">
        <f t="shared" ref="AF1641" si="2191">+SUM(AF1642:AF1644)</f>
        <v>0</v>
      </c>
      <c r="AG1641" s="21">
        <f t="shared" ref="AG1641" si="2192">+SUM(AG1642:AG1644)</f>
        <v>0</v>
      </c>
      <c r="AH1641" s="21">
        <f t="shared" ref="AH1641" si="2193">+SUM(AH1642:AH1644)</f>
        <v>0</v>
      </c>
      <c r="AI1641" s="21">
        <f t="shared" ref="AI1641" si="2194">+SUM(AI1642:AI1644)</f>
        <v>0</v>
      </c>
      <c r="AJ1641" s="21">
        <f t="shared" ref="AJ1641" si="2195">+SUM(AJ1642:AJ1644)</f>
        <v>0</v>
      </c>
      <c r="AK1641" s="21">
        <f t="shared" ref="AK1641" si="2196">+SUM(AK1642:AK1644)</f>
        <v>0</v>
      </c>
      <c r="AL1641" s="21">
        <f t="shared" ref="AL1641" si="2197">+SUM(AL1642:AL1644)</f>
        <v>0</v>
      </c>
      <c r="AM1641" s="21">
        <f t="shared" ref="AM1641" si="2198">+SUM(AM1642:AM1644)</f>
        <v>0</v>
      </c>
      <c r="AN1641" s="21">
        <f t="shared" ref="AN1641" si="2199">+SUM(AN1642:AN1644)</f>
        <v>0</v>
      </c>
      <c r="AO1641" s="21">
        <f t="shared" ref="AO1641" si="2200">+SUM(AO1642:AO1644)</f>
        <v>0</v>
      </c>
      <c r="AP1641" s="21">
        <f t="shared" ref="AP1641" si="2201">+SUM(AP1642:AP1644)</f>
        <v>0</v>
      </c>
      <c r="AQ1641" s="21">
        <f t="shared" ref="AQ1641" si="2202">+SUM(AQ1642:AQ1644)</f>
        <v>0</v>
      </c>
      <c r="AR1641" s="21">
        <f t="shared" ref="AR1641" si="2203">+SUM(AR1642:AR1644)</f>
        <v>0</v>
      </c>
    </row>
    <row r="1642" spans="6:44" x14ac:dyDescent="0.25">
      <c r="H1642" s="17" t="str">
        <f t="shared" si="2141"/>
        <v>DIC5</v>
      </c>
      <c r="I1642" s="24"/>
      <c r="J1642" s="24" t="s">
        <v>154</v>
      </c>
      <c r="K1642" s="315" t="s">
        <v>204</v>
      </c>
      <c r="L1642" s="316" t="s">
        <v>750</v>
      </c>
      <c r="M1642" s="21">
        <f>+SUMIFS(Resultados_Dic3!H$3:H$99980,Resultados_Dic3!$F$3:$F$99980,Produccion_UO!$K1642,Resultados_Dic3!$D$3:$D$99980,Produccion_UO!$K$1485,Resultados_Dic3!$E$3:$E$99980,Produccion_UO!$J1642,Resultados_Dic3!$A$3:$A$99980,Produccion_UO!$H1642)*$J$1485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N1642" s="21">
        <f>+SUMIFS(Resultados_Dic3!I$3:I$99980,Resultados_Dic3!$F$3:$F$99980,Produccion_UO!$K1642,Resultados_Dic3!$D$3:$D$99980,Produccion_UO!$K$1485,Resultados_Dic3!$E$3:$E$99980,Produccion_UO!$J1642,Resultados_Dic3!$A$3:$A$99980,Produccion_UO!$H1642)*$J$1485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O1642" s="21">
        <f>+SUMIFS(Resultados_Dic3!J$3:J$99980,Resultados_Dic3!$F$3:$F$99980,Produccion_UO!$K1642,Resultados_Dic3!$D$3:$D$99980,Produccion_UO!$K$1485,Resultados_Dic3!$E$3:$E$99980,Produccion_UO!$J1642,Resultados_Dic3!$A$3:$A$99980,Produccion_UO!$H1642)*$J$1485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P1642" s="21">
        <f>+SUMIFS(Resultados_Dic3!K$3:K$99980,Resultados_Dic3!$F$3:$F$99980,Produccion_UO!$K1642,Resultados_Dic3!$D$3:$D$99980,Produccion_UO!$K$1485,Resultados_Dic3!$E$3:$E$99980,Produccion_UO!$J1642,Resultados_Dic3!$A$3:$A$99980,Produccion_UO!$H1642)*$J$1485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Q1642" s="21">
        <f>+SUMIFS(Resultados_Dic3!L$3:L$99980,Resultados_Dic3!$F$3:$F$99980,Produccion_UO!$K1642,Resultados_Dic3!$D$3:$D$99980,Produccion_UO!$K$1485,Resultados_Dic3!$E$3:$E$99980,Produccion_UO!$J1642,Resultados_Dic3!$A$3:$A$99980,Produccion_UO!$H1642)*$J$1485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R1642" s="21">
        <f>+SUMIFS(Resultados_Dic3!M$3:M$99980,Resultados_Dic3!$F$3:$F$99980,Produccion_UO!$K1642,Resultados_Dic3!$D$3:$D$99980,Produccion_UO!$K$1485,Resultados_Dic3!$E$3:$E$99980,Produccion_UO!$J1642,Resultados_Dic3!$A$3:$A$99980,Produccion_UO!$H1642)*$J$1485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S1642" s="21">
        <f>+SUMIFS(Resultados_Dic3!N$3:N$99980,Resultados_Dic3!$F$3:$F$99980,Produccion_UO!$K1642,Resultados_Dic3!$D$3:$D$99980,Produccion_UO!$K$1485,Resultados_Dic3!$E$3:$E$99980,Produccion_UO!$J1642,Resultados_Dic3!$A$3:$A$99980,Produccion_UO!$H1642)*$J$1485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T1642" s="21">
        <f>+SUMIFS(Resultados_Dic3!O$3:O$99980,Resultados_Dic3!$F$3:$F$99980,Produccion_UO!$K1642,Resultados_Dic3!$D$3:$D$99980,Produccion_UO!$K$1485,Resultados_Dic3!$E$3:$E$99980,Produccion_UO!$J1642,Resultados_Dic3!$A$3:$A$99980,Produccion_UO!$H1642)*$J$1485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U1642" s="21">
        <f>+SUMIFS(Resultados_Dic3!P$3:P$99980,Resultados_Dic3!$F$3:$F$99980,Produccion_UO!$K1642,Resultados_Dic3!$D$3:$D$99980,Produccion_UO!$K$1485,Resultados_Dic3!$E$3:$E$99980,Produccion_UO!$J1642,Resultados_Dic3!$A$3:$A$99980,Produccion_UO!$H1642)*$J$1485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V1642" s="21">
        <f>+SUMIFS(Resultados_Dic3!Q$3:Q$99980,Resultados_Dic3!$F$3:$F$99980,Produccion_UO!$K1642,Resultados_Dic3!$D$3:$D$99980,Produccion_UO!$K$1485,Resultados_Dic3!$E$3:$E$99980,Produccion_UO!$J1642,Resultados_Dic3!$A$3:$A$99980,Produccion_UO!$H1642)*$J$1485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W1642" s="21">
        <f>+SUMIFS(Resultados_Dic3!R$3:R$99980,Resultados_Dic3!$F$3:$F$99980,Produccion_UO!$K1642,Resultados_Dic3!$D$3:$D$99980,Produccion_UO!$K$1485,Resultados_Dic3!$E$3:$E$99980,Produccion_UO!$J1642,Resultados_Dic3!$A$3:$A$99980,Produccion_UO!$H1642)*$J$1485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X1642" s="21">
        <f>+SUMIFS(Resultados_Dic3!S$3:S$99980,Resultados_Dic3!$F$3:$F$99980,Produccion_UO!$K1642,Resultados_Dic3!$D$3:$D$99980,Produccion_UO!$K$1485,Resultados_Dic3!$E$3:$E$99980,Produccion_UO!$J1642,Resultados_Dic3!$A$3:$A$99980,Produccion_UO!$H1642)*$J$1485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Y1642" s="21">
        <f>+SUMIFS(Resultados_Dic3!T$3:T$99980,Resultados_Dic3!$F$3:$F$99980,Produccion_UO!$K1642,Resultados_Dic3!$D$3:$D$99980,Produccion_UO!$K$1485,Resultados_Dic3!$E$3:$E$99980,Produccion_UO!$J1642,Resultados_Dic3!$A$3:$A$99980,Produccion_UO!$H1642)*$J$1485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Z1642" s="21">
        <f>+SUMIFS(Resultados_Dic3!U$3:U$99980,Resultados_Dic3!$F$3:$F$99980,Produccion_UO!$K1642,Resultados_Dic3!$D$3:$D$99980,Produccion_UO!$K$1485,Resultados_Dic3!$E$3:$E$99980,Produccion_UO!$J1642,Resultados_Dic3!$A$3:$A$99980,Produccion_UO!$H1642)*$J$1485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AA1642" s="21">
        <f>+SUMIFS(Resultados_Dic3!V$3:V$99980,Resultados_Dic3!$F$3:$F$99980,Produccion_UO!$K1642,Resultados_Dic3!$D$3:$D$99980,Produccion_UO!$K$1485,Resultados_Dic3!$E$3:$E$99980,Produccion_UO!$J1642,Resultados_Dic3!$A$3:$A$99980,Produccion_UO!$H1642)*$J$1485</f>
        <v>1.33774429873287</v>
      </c>
      <c r="AB1642" s="21">
        <f>+SUMIFS(Resultados_Dic3!W$3:W$99980,Resultados_Dic3!$F$3:$F$99980,Produccion_UO!$K1642,Resultados_Dic3!$D$3:$D$99980,Produccion_UO!$K$1485,Resultados_Dic3!$E$3:$E$99980,Produccion_UO!$J1642,Resultados_Dic3!$A$3:$A$99980,Produccion_UO!$H1642)*$J$1485</f>
        <v>0</v>
      </c>
      <c r="AC1642" s="21">
        <f>+SUMIFS(Resultados_Dic3!X$3:X$99980,Resultados_Dic3!$F$3:$F$99980,Produccion_UO!$K1642,Resultados_Dic3!$D$3:$D$99980,Produccion_UO!$K$1485,Resultados_Dic3!$E$3:$E$99980,Produccion_UO!$J1642,Resultados_Dic3!$A$3:$A$99980,Produccion_UO!$H1642)*$J$1485</f>
        <v>0</v>
      </c>
      <c r="AD1642" s="21">
        <f>+SUMIFS(Resultados_Dic3!Y$3:Y$99980,Resultados_Dic3!$F$3:$F$99980,Produccion_UO!$K1642,Resultados_Dic3!$D$3:$D$99980,Produccion_UO!$K$1485,Resultados_Dic3!$E$3:$E$99980,Produccion_UO!$J1642,Resultados_Dic3!$A$3:$A$99980,Produccion_UO!$H1642)*$J$1485</f>
        <v>0</v>
      </c>
      <c r="AE1642" s="21">
        <f>+SUMIFS(Resultados_Dic3!Z$3:Z$99980,Resultados_Dic3!$F$3:$F$99980,Produccion_UO!$K1642,Resultados_Dic3!$D$3:$D$99980,Produccion_UO!$K$1485,Resultados_Dic3!$E$3:$E$99980,Produccion_UO!$J1642,Resultados_Dic3!$A$3:$A$99980,Produccion_UO!$H1642)*$J$1485</f>
        <v>0</v>
      </c>
      <c r="AF1642" s="21">
        <f>+SUMIFS(Resultados_Dic3!AA$3:AA$99980,Resultados_Dic3!$F$3:$F$99980,Produccion_UO!$K1642,Resultados_Dic3!$D$3:$D$99980,Produccion_UO!$K$1485,Resultados_Dic3!$E$3:$E$99980,Produccion_UO!$J1642,Resultados_Dic3!$A$3:$A$99980,Produccion_UO!$H1642)*$J$1485</f>
        <v>0</v>
      </c>
      <c r="AG1642" s="21">
        <f>+SUMIFS(Resultados_Dic3!AB$3:AB$99980,Resultados_Dic3!$F$3:$F$99980,Produccion_UO!$K1642,Resultados_Dic3!$D$3:$D$99980,Produccion_UO!$K$1485,Resultados_Dic3!$E$3:$E$99980,Produccion_UO!$J1642,Resultados_Dic3!$A$3:$A$99980,Produccion_UO!$H1642)*$J$1485</f>
        <v>0</v>
      </c>
      <c r="AH1642" s="21">
        <f>+SUMIFS(Resultados_Dic3!AC$3:AC$99980,Resultados_Dic3!$F$3:$F$99980,Produccion_UO!$K1642,Resultados_Dic3!$D$3:$D$99980,Produccion_UO!$K$1485,Resultados_Dic3!$E$3:$E$99980,Produccion_UO!$J1642,Resultados_Dic3!$A$3:$A$99980,Produccion_UO!$H1642)*$J$1485</f>
        <v>0</v>
      </c>
      <c r="AI1642" s="21">
        <f>+SUMIFS(Resultados_Dic3!AD$3:AD$99980,Resultados_Dic3!$F$3:$F$99980,Produccion_UO!$K1642,Resultados_Dic3!$D$3:$D$99980,Produccion_UO!$K$1485,Resultados_Dic3!$E$3:$E$99980,Produccion_UO!$J1642,Resultados_Dic3!$A$3:$A$99980,Produccion_UO!$H1642)*$J$1485</f>
        <v>0</v>
      </c>
      <c r="AJ1642" s="21">
        <f>+SUMIFS(Resultados_Dic3!AE$3:AE$99980,Resultados_Dic3!$F$3:$F$99980,Produccion_UO!$K1642,Resultados_Dic3!$D$3:$D$99980,Produccion_UO!$K$1485,Resultados_Dic3!$E$3:$E$99980,Produccion_UO!$J1642,Resultados_Dic3!$A$3:$A$99980,Produccion_UO!$H1642)*$J$1485</f>
        <v>0</v>
      </c>
      <c r="AK1642" s="21">
        <f>+SUMIFS(Resultados_Dic3!AF$3:AF$99980,Resultados_Dic3!$F$3:$F$99980,Produccion_UO!$K1642,Resultados_Dic3!$D$3:$D$99980,Produccion_UO!$K$1485,Resultados_Dic3!$E$3:$E$99980,Produccion_UO!$J1642,Resultados_Dic3!$A$3:$A$99980,Produccion_UO!$H1642)*$J$1485</f>
        <v>0</v>
      </c>
      <c r="AL1642" s="21">
        <f>+SUMIFS(Resultados_Dic3!AG$3:AG$99980,Resultados_Dic3!$F$3:$F$99980,Produccion_UO!$K1642,Resultados_Dic3!$D$3:$D$99980,Produccion_UO!$K$1485,Resultados_Dic3!$E$3:$E$99980,Produccion_UO!$J1642,Resultados_Dic3!$A$3:$A$99980,Produccion_UO!$H1642)*$J$1485</f>
        <v>0</v>
      </c>
      <c r="AM1642" s="21">
        <f>+SUMIFS(Resultados_Dic3!AH$3:AH$99980,Resultados_Dic3!$F$3:$F$99980,Produccion_UO!$K1642,Resultados_Dic3!$D$3:$D$99980,Produccion_UO!$K$1485,Resultados_Dic3!$E$3:$E$99980,Produccion_UO!$J1642,Resultados_Dic3!$A$3:$A$99980,Produccion_UO!$H1642)*$J$1485</f>
        <v>0</v>
      </c>
      <c r="AN1642" s="21">
        <f>+SUMIFS(Resultados_Dic3!AI$3:AI$99980,Resultados_Dic3!$F$3:$F$99980,Produccion_UO!$K1642,Resultados_Dic3!$D$3:$D$99980,Produccion_UO!$K$1485,Resultados_Dic3!$E$3:$E$99980,Produccion_UO!$J1642,Resultados_Dic3!$A$3:$A$99980,Produccion_UO!$H1642)*$J$1485</f>
        <v>0</v>
      </c>
      <c r="AO1642" s="21">
        <f>+SUMIFS(Resultados_Dic3!AJ$3:AJ$99980,Resultados_Dic3!$F$3:$F$99980,Produccion_UO!$K1642,Resultados_Dic3!$D$3:$D$99980,Produccion_UO!$K$1485,Resultados_Dic3!$E$3:$E$99980,Produccion_UO!$J1642,Resultados_Dic3!$A$3:$A$99980,Produccion_UO!$H1642)*$J$1485</f>
        <v>0</v>
      </c>
      <c r="AP1642" s="21">
        <f>+SUMIFS(Resultados_Dic3!AK$3:AK$99980,Resultados_Dic3!$F$3:$F$99980,Produccion_UO!$K1642,Resultados_Dic3!$D$3:$D$99980,Produccion_UO!$K$1485,Resultados_Dic3!$E$3:$E$99980,Produccion_UO!$J1642,Resultados_Dic3!$A$3:$A$99980,Produccion_UO!$H1642)*$J$1485</f>
        <v>0</v>
      </c>
      <c r="AQ1642" s="21">
        <f>+SUMIFS(Resultados_Dic3!AL$3:AL$99980,Resultados_Dic3!$F$3:$F$99980,Produccion_UO!$K1642,Resultados_Dic3!$D$3:$D$99980,Produccion_UO!$K$1485,Resultados_Dic3!$E$3:$E$99980,Produccion_UO!$J1642,Resultados_Dic3!$A$3:$A$99980,Produccion_UO!$H1642)*$J$1485</f>
        <v>0</v>
      </c>
      <c r="AR1642" s="21">
        <f>+SUMIFS(Resultados_Dic3!AM$3:AM$99980,Resultados_Dic3!$F$3:$F$99980,Produccion_UO!$K1642,Resultados_Dic3!$D$3:$D$99980,Produccion_UO!$K$1485,Resultados_Dic3!$E$3:$E$99980,Produccion_UO!$J1642,Resultados_Dic3!$A$3:$A$99980,Produccion_UO!$H1642)*$J$1485</f>
        <v>0</v>
      </c>
    </row>
    <row r="1643" spans="6:44" x14ac:dyDescent="0.25">
      <c r="H1643" s="17" t="str">
        <f t="shared" si="2141"/>
        <v>DIC5</v>
      </c>
      <c r="I1643" s="24"/>
      <c r="J1643" s="24" t="s">
        <v>154</v>
      </c>
      <c r="K1643" s="315" t="s">
        <v>283</v>
      </c>
      <c r="L1643" s="316" t="s">
        <v>746</v>
      </c>
      <c r="M1643" s="21">
        <f>+SUMIFS(Resultados_Dic3!H$3:H$99980,Resultados_Dic3!$F$3:$F$99980,Produccion_UO!$K1643,Resultados_Dic3!$D$3:$D$99980,Produccion_UO!$K$1485,Resultados_Dic3!$E$3:$E$99980,Produccion_UO!$J1643,Resultados_Dic3!$A$3:$A$99980,Produccion_UO!$H1643)*$J$1485</f>
        <v>0</v>
      </c>
      <c r="N1643" s="21">
        <f>+SUMIFS(Resultados_Dic3!I$3:I$99980,Resultados_Dic3!$F$3:$F$99980,Produccion_UO!$K1643,Resultados_Dic3!$D$3:$D$99980,Produccion_UO!$K$1485,Resultados_Dic3!$E$3:$E$99980,Produccion_UO!$J1643,Resultados_Dic3!$A$3:$A$99980,Produccion_UO!$H1643)*$J$1485</f>
        <v>0</v>
      </c>
      <c r="O1643" s="21">
        <f>+SUMIFS(Resultados_Dic3!J$3:J$99980,Resultados_Dic3!$F$3:$F$99980,Produccion_UO!$K1643,Resultados_Dic3!$D$3:$D$99980,Produccion_UO!$K$1485,Resultados_Dic3!$E$3:$E$99980,Produccion_UO!$J1643,Resultados_Dic3!$A$3:$A$99980,Produccion_UO!$H1643)*$J$1485</f>
        <v>0</v>
      </c>
      <c r="P1643" s="21">
        <f>+SUMIFS(Resultados_Dic3!K$3:K$99980,Resultados_Dic3!$F$3:$F$99980,Produccion_UO!$K1643,Resultados_Dic3!$D$3:$D$99980,Produccion_UO!$K$1485,Resultados_Dic3!$E$3:$E$99980,Produccion_UO!$J1643,Resultados_Dic3!$A$3:$A$99980,Produccion_UO!$H1643)*$J$1485</f>
        <v>0</v>
      </c>
      <c r="Q1643" s="21">
        <f>+SUMIFS(Resultados_Dic3!L$3:L$99980,Resultados_Dic3!$F$3:$F$99980,Produccion_UO!$K1643,Resultados_Dic3!$D$3:$D$99980,Produccion_UO!$K$1485,Resultados_Dic3!$E$3:$E$99980,Produccion_UO!$J1643,Resultados_Dic3!$A$3:$A$99980,Produccion_UO!$H1643)*$J$1485</f>
        <v>0</v>
      </c>
      <c r="R1643" s="21">
        <f>+SUMIFS(Resultados_Dic3!M$3:M$99980,Resultados_Dic3!$F$3:$F$99980,Produccion_UO!$K1643,Resultados_Dic3!$D$3:$D$99980,Produccion_UO!$K$1485,Resultados_Dic3!$E$3:$E$99980,Produccion_UO!$J1643,Resultados_Dic3!$A$3:$A$99980,Produccion_UO!$H1643)*$J$1485</f>
        <v>0</v>
      </c>
      <c r="S1643" s="21">
        <f>+SUMIFS(Resultados_Dic3!N$3:N$99980,Resultados_Dic3!$F$3:$F$99980,Produccion_UO!$K1643,Resultados_Dic3!$D$3:$D$99980,Produccion_UO!$K$1485,Resultados_Dic3!$E$3:$E$99980,Produccion_UO!$J1643,Resultados_Dic3!$A$3:$A$99980,Produccion_UO!$H1643)*$J$1485</f>
        <v>0</v>
      </c>
      <c r="T1643" s="21">
        <f>+SUMIFS(Resultados_Dic3!O$3:O$99980,Resultados_Dic3!$F$3:$F$99980,Produccion_UO!$K1643,Resultados_Dic3!$D$3:$D$99980,Produccion_UO!$K$1485,Resultados_Dic3!$E$3:$E$99980,Produccion_UO!$J1643,Resultados_Dic3!$A$3:$A$99980,Produccion_UO!$H1643)*$J$1485</f>
        <v>0</v>
      </c>
      <c r="U1643" s="21">
        <f>+SUMIFS(Resultados_Dic3!P$3:P$99980,Resultados_Dic3!$F$3:$F$99980,Produccion_UO!$K1643,Resultados_Dic3!$D$3:$D$99980,Produccion_UO!$K$1485,Resultados_Dic3!$E$3:$E$99980,Produccion_UO!$J1643,Resultados_Dic3!$A$3:$A$99980,Produccion_UO!$H1643)*$J$1485</f>
        <v>0</v>
      </c>
      <c r="V1643" s="21">
        <f>+SUMIFS(Resultados_Dic3!Q$3:Q$99980,Resultados_Dic3!$F$3:$F$99980,Produccion_UO!$K1643,Resultados_Dic3!$D$3:$D$99980,Produccion_UO!$K$1485,Resultados_Dic3!$E$3:$E$99980,Produccion_UO!$J1643,Resultados_Dic3!$A$3:$A$99980,Produccion_UO!$H1643)*$J$1485</f>
        <v>0</v>
      </c>
      <c r="W1643" s="21">
        <f>+SUMIFS(Resultados_Dic3!R$3:R$99980,Resultados_Dic3!$F$3:$F$99980,Produccion_UO!$K1643,Resultados_Dic3!$D$3:$D$99980,Produccion_UO!$K$1485,Resultados_Dic3!$E$3:$E$99980,Produccion_UO!$J1643,Resultados_Dic3!$A$3:$A$99980,Produccion_UO!$H1643)*$J$1485</f>
        <v>0</v>
      </c>
      <c r="X1643" s="21">
        <f>+SUMIFS(Resultados_Dic3!S$3:S$99980,Resultados_Dic3!$F$3:$F$99980,Produccion_UO!$K1643,Resultados_Dic3!$D$3:$D$99980,Produccion_UO!$K$1485,Resultados_Dic3!$E$3:$E$99980,Produccion_UO!$J1643,Resultados_Dic3!$A$3:$A$99980,Produccion_UO!$H1643)*$J$1485</f>
        <v>0</v>
      </c>
      <c r="Y1643" s="21">
        <f>+SUMIFS(Resultados_Dic3!T$3:T$99980,Resultados_Dic3!$F$3:$F$99980,Produccion_UO!$K1643,Resultados_Dic3!$D$3:$D$99980,Produccion_UO!$K$1485,Resultados_Dic3!$E$3:$E$99980,Produccion_UO!$J1643,Resultados_Dic3!$A$3:$A$99980,Produccion_UO!$H1643)*$J$1485</f>
        <v>0</v>
      </c>
      <c r="Z1643" s="21">
        <f>+SUMIFS(Resultados_Dic3!U$3:U$99980,Resultados_Dic3!$F$3:$F$99980,Produccion_UO!$K1643,Resultados_Dic3!$D$3:$D$99980,Produccion_UO!$K$1485,Resultados_Dic3!$E$3:$E$99980,Produccion_UO!$J1643,Resultados_Dic3!$A$3:$A$99980,Produccion_UO!$H1643)*$J$1485</f>
        <v>0</v>
      </c>
      <c r="AA1643" s="21">
        <f>+SUMIFS(Resultados_Dic3!V$3:V$99980,Resultados_Dic3!$F$3:$F$99980,Produccion_UO!$K1643,Resultados_Dic3!$D$3:$D$99980,Produccion_UO!$K$1485,Resultados_Dic3!$E$3:$E$99980,Produccion_UO!$J1643,Resultados_Dic3!$A$3:$A$99980,Produccion_UO!$H1643)*$J$1485</f>
        <v>0</v>
      </c>
      <c r="AB1643" s="21">
        <f>+SUMIFS(Resultados_Dic3!W$3:W$99980,Resultados_Dic3!$F$3:$F$99980,Produccion_UO!$K1643,Resultados_Dic3!$D$3:$D$99980,Produccion_UO!$K$1485,Resultados_Dic3!$E$3:$E$99980,Produccion_UO!$J1643,Resultados_Dic3!$A$3:$A$99980,Produccion_UO!$H1643)*$J$1485</f>
        <v>0</v>
      </c>
      <c r="AC1643" s="21">
        <f>+SUMIFS(Resultados_Dic3!X$3:X$99980,Resultados_Dic3!$F$3:$F$99980,Produccion_UO!$K1643,Resultados_Dic3!$D$3:$D$99980,Produccion_UO!$K$1485,Resultados_Dic3!$E$3:$E$99980,Produccion_UO!$J1643,Resultados_Dic3!$A$3:$A$99980,Produccion_UO!$H1643)*$J$1485</f>
        <v>0</v>
      </c>
      <c r="AD1643" s="21">
        <f>+SUMIFS(Resultados_Dic3!Y$3:Y$99980,Resultados_Dic3!$F$3:$F$99980,Produccion_UO!$K1643,Resultados_Dic3!$D$3:$D$99980,Produccion_UO!$K$1485,Resultados_Dic3!$E$3:$E$99980,Produccion_UO!$J1643,Resultados_Dic3!$A$3:$A$99980,Produccion_UO!$H1643)*$J$1485</f>
        <v>0</v>
      </c>
      <c r="AE1643" s="21">
        <f>+SUMIFS(Resultados_Dic3!Z$3:Z$99980,Resultados_Dic3!$F$3:$F$99980,Produccion_UO!$K1643,Resultados_Dic3!$D$3:$D$99980,Produccion_UO!$K$1485,Resultados_Dic3!$E$3:$E$99980,Produccion_UO!$J1643,Resultados_Dic3!$A$3:$A$99980,Produccion_UO!$H1643)*$J$1485</f>
        <v>0</v>
      </c>
      <c r="AF1643" s="21">
        <f>+SUMIFS(Resultados_Dic3!AA$3:AA$99980,Resultados_Dic3!$F$3:$F$99980,Produccion_UO!$K1643,Resultados_Dic3!$D$3:$D$99980,Produccion_UO!$K$1485,Resultados_Dic3!$E$3:$E$99980,Produccion_UO!$J1643,Resultados_Dic3!$A$3:$A$99980,Produccion_UO!$H1643)*$J$1485</f>
        <v>0</v>
      </c>
      <c r="AG1643" s="21">
        <f>+SUMIFS(Resultados_Dic3!AB$3:AB$99980,Resultados_Dic3!$F$3:$F$99980,Produccion_UO!$K1643,Resultados_Dic3!$D$3:$D$99980,Produccion_UO!$K$1485,Resultados_Dic3!$E$3:$E$99980,Produccion_UO!$J1643,Resultados_Dic3!$A$3:$A$99980,Produccion_UO!$H1643)*$J$1485</f>
        <v>0</v>
      </c>
      <c r="AH1643" s="21">
        <f>+SUMIFS(Resultados_Dic3!AC$3:AC$99980,Resultados_Dic3!$F$3:$F$99980,Produccion_UO!$K1643,Resultados_Dic3!$D$3:$D$99980,Produccion_UO!$K$1485,Resultados_Dic3!$E$3:$E$99980,Produccion_UO!$J1643,Resultados_Dic3!$A$3:$A$99980,Produccion_UO!$H1643)*$J$1485</f>
        <v>0</v>
      </c>
      <c r="AI1643" s="21">
        <f>+SUMIFS(Resultados_Dic3!AD$3:AD$99980,Resultados_Dic3!$F$3:$F$99980,Produccion_UO!$K1643,Resultados_Dic3!$D$3:$D$99980,Produccion_UO!$K$1485,Resultados_Dic3!$E$3:$E$99980,Produccion_UO!$J1643,Resultados_Dic3!$A$3:$A$99980,Produccion_UO!$H1643)*$J$1485</f>
        <v>0</v>
      </c>
      <c r="AJ1643" s="21">
        <f>+SUMIFS(Resultados_Dic3!AE$3:AE$99980,Resultados_Dic3!$F$3:$F$99980,Produccion_UO!$K1643,Resultados_Dic3!$D$3:$D$99980,Produccion_UO!$K$1485,Resultados_Dic3!$E$3:$E$99980,Produccion_UO!$J1643,Resultados_Dic3!$A$3:$A$99980,Produccion_UO!$H1643)*$J$1485</f>
        <v>0</v>
      </c>
      <c r="AK1643" s="21">
        <f>+SUMIFS(Resultados_Dic3!AF$3:AF$99980,Resultados_Dic3!$F$3:$F$99980,Produccion_UO!$K1643,Resultados_Dic3!$D$3:$D$99980,Produccion_UO!$K$1485,Resultados_Dic3!$E$3:$E$99980,Produccion_UO!$J1643,Resultados_Dic3!$A$3:$A$99980,Produccion_UO!$H1643)*$J$1485</f>
        <v>0</v>
      </c>
      <c r="AL1643" s="21">
        <f>+SUMIFS(Resultados_Dic3!AG$3:AG$99980,Resultados_Dic3!$F$3:$F$99980,Produccion_UO!$K1643,Resultados_Dic3!$D$3:$D$99980,Produccion_UO!$K$1485,Resultados_Dic3!$E$3:$E$99980,Produccion_UO!$J1643,Resultados_Dic3!$A$3:$A$99980,Produccion_UO!$H1643)*$J$1485</f>
        <v>0</v>
      </c>
      <c r="AM1643" s="21">
        <f>+SUMIFS(Resultados_Dic3!AH$3:AH$99980,Resultados_Dic3!$F$3:$F$99980,Produccion_UO!$K1643,Resultados_Dic3!$D$3:$D$99980,Produccion_UO!$K$1485,Resultados_Dic3!$E$3:$E$99980,Produccion_UO!$J1643,Resultados_Dic3!$A$3:$A$99980,Produccion_UO!$H1643)*$J$1485</f>
        <v>0</v>
      </c>
      <c r="AN1643" s="21">
        <f>+SUMIFS(Resultados_Dic3!AI$3:AI$99980,Resultados_Dic3!$F$3:$F$99980,Produccion_UO!$K1643,Resultados_Dic3!$D$3:$D$99980,Produccion_UO!$K$1485,Resultados_Dic3!$E$3:$E$99980,Produccion_UO!$J1643,Resultados_Dic3!$A$3:$A$99980,Produccion_UO!$H1643)*$J$1485</f>
        <v>0</v>
      </c>
      <c r="AO1643" s="21">
        <f>+SUMIFS(Resultados_Dic3!AJ$3:AJ$99980,Resultados_Dic3!$F$3:$F$99980,Produccion_UO!$K1643,Resultados_Dic3!$D$3:$D$99980,Produccion_UO!$K$1485,Resultados_Dic3!$E$3:$E$99980,Produccion_UO!$J1643,Resultados_Dic3!$A$3:$A$99980,Produccion_UO!$H1643)*$J$1485</f>
        <v>0</v>
      </c>
      <c r="AP1643" s="21">
        <f>+SUMIFS(Resultados_Dic3!AK$3:AK$99980,Resultados_Dic3!$F$3:$F$99980,Produccion_UO!$K1643,Resultados_Dic3!$D$3:$D$99980,Produccion_UO!$K$1485,Resultados_Dic3!$E$3:$E$99980,Produccion_UO!$J1643,Resultados_Dic3!$A$3:$A$99980,Produccion_UO!$H1643)*$J$1485</f>
        <v>0</v>
      </c>
      <c r="AQ1643" s="21">
        <f>+SUMIFS(Resultados_Dic3!AL$3:AL$99980,Resultados_Dic3!$F$3:$F$99980,Produccion_UO!$K1643,Resultados_Dic3!$D$3:$D$99980,Produccion_UO!$K$1485,Resultados_Dic3!$E$3:$E$99980,Produccion_UO!$J1643,Resultados_Dic3!$A$3:$A$99980,Produccion_UO!$H1643)*$J$1485</f>
        <v>0</v>
      </c>
      <c r="AR1643" s="21">
        <f>+SUMIFS(Resultados_Dic3!AM$3:AM$99980,Resultados_Dic3!$F$3:$F$99980,Produccion_UO!$K1643,Resultados_Dic3!$D$3:$D$99980,Produccion_UO!$K$1485,Resultados_Dic3!$E$3:$E$99980,Produccion_UO!$J1643,Resultados_Dic3!$A$3:$A$99980,Produccion_UO!$H1643)*$J$1485</f>
        <v>0</v>
      </c>
    </row>
    <row r="1644" spans="6:44" x14ac:dyDescent="0.25">
      <c r="H1644" s="17" t="str">
        <f t="shared" si="2141"/>
        <v>DIC5</v>
      </c>
      <c r="I1644" s="24"/>
      <c r="J1644" s="24" t="s">
        <v>154</v>
      </c>
      <c r="K1644" s="315" t="s">
        <v>284</v>
      </c>
      <c r="L1644" s="316" t="s">
        <v>794</v>
      </c>
      <c r="M1644" s="21">
        <f>+SUMIFS(Resultados_Dic3!H$3:H$99980,Resultados_Dic3!$F$3:$F$99980,Produccion_UO!$K1644,Resultados_Dic3!$D$3:$D$99980,Produccion_UO!$K$1485,Resultados_Dic3!$E$3:$E$99980,Produccion_UO!$J1644,Resultados_Dic3!$A$3:$A$99980,Produccion_UO!$H1644)*$J$1485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N1644" s="21">
        <f>+SUMIFS(Resultados_Dic3!I$3:I$99980,Resultados_Dic3!$F$3:$F$99980,Produccion_UO!$K1644,Resultados_Dic3!$D$3:$D$99980,Produccion_UO!$K$1485,Resultados_Dic3!$E$3:$E$99980,Produccion_UO!$J1644,Resultados_Dic3!$A$3:$A$99980,Produccion_UO!$H1644)*$J$1485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O1644" s="21">
        <f>+SUMIFS(Resultados_Dic3!J$3:J$99980,Resultados_Dic3!$F$3:$F$99980,Produccion_UO!$K1644,Resultados_Dic3!$D$3:$D$99980,Produccion_UO!$K$1485,Resultados_Dic3!$E$3:$E$99980,Produccion_UO!$J1644,Resultados_Dic3!$A$3:$A$99980,Produccion_UO!$H1644)*$J$1485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P1644" s="21">
        <f>+SUMIFS(Resultados_Dic3!K$3:K$99980,Resultados_Dic3!$F$3:$F$99980,Produccion_UO!$K1644,Resultados_Dic3!$D$3:$D$99980,Produccion_UO!$K$1485,Resultados_Dic3!$E$3:$E$99980,Produccion_UO!$J1644,Resultados_Dic3!$A$3:$A$99980,Produccion_UO!$H1644)*$J$1485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Q1644" s="21">
        <f>+SUMIFS(Resultados_Dic3!L$3:L$99980,Resultados_Dic3!$F$3:$F$99980,Produccion_UO!$K1644,Resultados_Dic3!$D$3:$D$99980,Produccion_UO!$K$1485,Resultados_Dic3!$E$3:$E$99980,Produccion_UO!$J1644,Resultados_Dic3!$A$3:$A$99980,Produccion_UO!$H1644)*$J$1485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R1644" s="21">
        <f>+SUMIFS(Resultados_Dic3!M$3:M$99980,Resultados_Dic3!$F$3:$F$99980,Produccion_UO!$K1644,Resultados_Dic3!$D$3:$D$99980,Produccion_UO!$K$1485,Resultados_Dic3!$E$3:$E$99980,Produccion_UO!$J1644,Resultados_Dic3!$A$3:$A$99980,Produccion_UO!$H1644)*$J$1485</f>
        <v>9.6781237544482099</v>
      </c>
      <c r="S1644" s="21">
        <f>+SUMIFS(Resultados_Dic3!N$3:N$99980,Resultados_Dic3!$F$3:$F$99980,Produccion_UO!$K1644,Resultados_Dic3!$D$3:$D$99980,Produccion_UO!$K$1485,Resultados_Dic3!$E$3:$E$99980,Produccion_UO!$J1644,Resultados_Dic3!$A$3:$A$99980,Produccion_UO!$H1644)*$J$1485</f>
        <v>8.6364101879264208</v>
      </c>
      <c r="T1644" s="21">
        <f>+SUMIFS(Resultados_Dic3!O$3:O$99980,Resultados_Dic3!$F$3:$F$99980,Produccion_UO!$K1644,Resultados_Dic3!$D$3:$D$99980,Produccion_UO!$K$1485,Resultados_Dic3!$E$3:$E$99980,Produccion_UO!$J1644,Resultados_Dic3!$A$3:$A$99980,Produccion_UO!$H1644)*$J$1485</f>
        <v>0</v>
      </c>
      <c r="U1644" s="21">
        <f>+SUMIFS(Resultados_Dic3!P$3:P$99980,Resultados_Dic3!$F$3:$F$99980,Produccion_UO!$K1644,Resultados_Dic3!$D$3:$D$99980,Produccion_UO!$K$1485,Resultados_Dic3!$E$3:$E$99980,Produccion_UO!$J1644,Resultados_Dic3!$A$3:$A$99980,Produccion_UO!$H1644)*$J$1485</f>
        <v>0</v>
      </c>
      <c r="V1644" s="21">
        <f>+SUMIFS(Resultados_Dic3!Q$3:Q$99980,Resultados_Dic3!$F$3:$F$99980,Produccion_UO!$K1644,Resultados_Dic3!$D$3:$D$99980,Produccion_UO!$K$1485,Resultados_Dic3!$E$3:$E$99980,Produccion_UO!$J1644,Resultados_Dic3!$A$3:$A$99980,Produccion_UO!$H1644)*$J$1485</f>
        <v>0</v>
      </c>
      <c r="W1644" s="21">
        <f>+SUMIFS(Resultados_Dic3!R$3:R$99980,Resultados_Dic3!$F$3:$F$99980,Produccion_UO!$K1644,Resultados_Dic3!$D$3:$D$99980,Produccion_UO!$K$1485,Resultados_Dic3!$E$3:$E$99980,Produccion_UO!$J1644,Resultados_Dic3!$A$3:$A$99980,Produccion_UO!$H1644)*$J$1485</f>
        <v>0</v>
      </c>
      <c r="X1644" s="21">
        <f>+SUMIFS(Resultados_Dic3!S$3:S$99980,Resultados_Dic3!$F$3:$F$99980,Produccion_UO!$K1644,Resultados_Dic3!$D$3:$D$99980,Produccion_UO!$K$1485,Resultados_Dic3!$E$3:$E$99980,Produccion_UO!$J1644,Resultados_Dic3!$A$3:$A$99980,Produccion_UO!$H1644)*$J$1485</f>
        <v>0</v>
      </c>
      <c r="Y1644" s="21">
        <f>+SUMIFS(Resultados_Dic3!T$3:T$99980,Resultados_Dic3!$F$3:$F$99980,Produccion_UO!$K1644,Resultados_Dic3!$D$3:$D$99980,Produccion_UO!$K$1485,Resultados_Dic3!$E$3:$E$99980,Produccion_UO!$J1644,Resultados_Dic3!$A$3:$A$99980,Produccion_UO!$H1644)*$J$1485</f>
        <v>0</v>
      </c>
      <c r="Z1644" s="21">
        <f>+SUMIFS(Resultados_Dic3!U$3:U$99980,Resultados_Dic3!$F$3:$F$99980,Produccion_UO!$K1644,Resultados_Dic3!$D$3:$D$99980,Produccion_UO!$K$1485,Resultados_Dic3!$E$3:$E$99980,Produccion_UO!$J1644,Resultados_Dic3!$A$3:$A$99980,Produccion_UO!$H1644)*$J$1485</f>
        <v>0</v>
      </c>
      <c r="AA1644" s="21">
        <f>+SUMIFS(Resultados_Dic3!V$3:V$99980,Resultados_Dic3!$F$3:$F$99980,Produccion_UO!$K1644,Resultados_Dic3!$D$3:$D$99980,Produccion_UO!$K$1485,Resultados_Dic3!$E$3:$E$99980,Produccion_UO!$J1644,Resultados_Dic3!$A$3:$A$99980,Produccion_UO!$H1644)*$J$1485</f>
        <v>0</v>
      </c>
      <c r="AB1644" s="21">
        <f>+SUMIFS(Resultados_Dic3!W$3:W$99980,Resultados_Dic3!$F$3:$F$99980,Produccion_UO!$K1644,Resultados_Dic3!$D$3:$D$99980,Produccion_UO!$K$1485,Resultados_Dic3!$E$3:$E$99980,Produccion_UO!$J1644,Resultados_Dic3!$A$3:$A$99980,Produccion_UO!$H1644)*$J$1485</f>
        <v>0</v>
      </c>
      <c r="AC1644" s="21">
        <f>+SUMIFS(Resultados_Dic3!X$3:X$99980,Resultados_Dic3!$F$3:$F$99980,Produccion_UO!$K1644,Resultados_Dic3!$D$3:$D$99980,Produccion_UO!$K$1485,Resultados_Dic3!$E$3:$E$99980,Produccion_UO!$J1644,Resultados_Dic3!$A$3:$A$99980,Produccion_UO!$H1644)*$J$1485</f>
        <v>0</v>
      </c>
      <c r="AD1644" s="21">
        <f>+SUMIFS(Resultados_Dic3!Y$3:Y$99980,Resultados_Dic3!$F$3:$F$99980,Produccion_UO!$K1644,Resultados_Dic3!$D$3:$D$99980,Produccion_UO!$K$1485,Resultados_Dic3!$E$3:$E$99980,Produccion_UO!$J1644,Resultados_Dic3!$A$3:$A$99980,Produccion_UO!$H1644)*$J$1485</f>
        <v>0</v>
      </c>
      <c r="AE1644" s="21">
        <f>+SUMIFS(Resultados_Dic3!Z$3:Z$99980,Resultados_Dic3!$F$3:$F$99980,Produccion_UO!$K1644,Resultados_Dic3!$D$3:$D$99980,Produccion_UO!$K$1485,Resultados_Dic3!$E$3:$E$99980,Produccion_UO!$J1644,Resultados_Dic3!$A$3:$A$99980,Produccion_UO!$H1644)*$J$1485</f>
        <v>0</v>
      </c>
      <c r="AF1644" s="21">
        <f>+SUMIFS(Resultados_Dic3!AA$3:AA$99980,Resultados_Dic3!$F$3:$F$99980,Produccion_UO!$K1644,Resultados_Dic3!$D$3:$D$99980,Produccion_UO!$K$1485,Resultados_Dic3!$E$3:$E$99980,Produccion_UO!$J1644,Resultados_Dic3!$A$3:$A$99980,Produccion_UO!$H1644)*$J$1485</f>
        <v>0</v>
      </c>
      <c r="AG1644" s="21">
        <f>+SUMIFS(Resultados_Dic3!AB$3:AB$99980,Resultados_Dic3!$F$3:$F$99980,Produccion_UO!$K1644,Resultados_Dic3!$D$3:$D$99980,Produccion_UO!$K$1485,Resultados_Dic3!$E$3:$E$99980,Produccion_UO!$J1644,Resultados_Dic3!$A$3:$A$99980,Produccion_UO!$H1644)*$J$1485</f>
        <v>0</v>
      </c>
      <c r="AH1644" s="21">
        <f>+SUMIFS(Resultados_Dic3!AC$3:AC$99980,Resultados_Dic3!$F$3:$F$99980,Produccion_UO!$K1644,Resultados_Dic3!$D$3:$D$99980,Produccion_UO!$K$1485,Resultados_Dic3!$E$3:$E$99980,Produccion_UO!$J1644,Resultados_Dic3!$A$3:$A$99980,Produccion_UO!$H1644)*$J$1485</f>
        <v>0</v>
      </c>
      <c r="AI1644" s="21">
        <f>+SUMIFS(Resultados_Dic3!AD$3:AD$99980,Resultados_Dic3!$F$3:$F$99980,Produccion_UO!$K1644,Resultados_Dic3!$D$3:$D$99980,Produccion_UO!$K$1485,Resultados_Dic3!$E$3:$E$99980,Produccion_UO!$J1644,Resultados_Dic3!$A$3:$A$99980,Produccion_UO!$H1644)*$J$1485</f>
        <v>0</v>
      </c>
      <c r="AJ1644" s="21">
        <f>+SUMIFS(Resultados_Dic3!AE$3:AE$99980,Resultados_Dic3!$F$3:$F$99980,Produccion_UO!$K1644,Resultados_Dic3!$D$3:$D$99980,Produccion_UO!$K$1485,Resultados_Dic3!$E$3:$E$99980,Produccion_UO!$J1644,Resultados_Dic3!$A$3:$A$99980,Produccion_UO!$H1644)*$J$1485</f>
        <v>0</v>
      </c>
      <c r="AK1644" s="21">
        <f>+SUMIFS(Resultados_Dic3!AF$3:AF$99980,Resultados_Dic3!$F$3:$F$99980,Produccion_UO!$K1644,Resultados_Dic3!$D$3:$D$99980,Produccion_UO!$K$1485,Resultados_Dic3!$E$3:$E$99980,Produccion_UO!$J1644,Resultados_Dic3!$A$3:$A$99980,Produccion_UO!$H1644)*$J$1485</f>
        <v>0</v>
      </c>
      <c r="AL1644" s="21">
        <f>+SUMIFS(Resultados_Dic3!AG$3:AG$99980,Resultados_Dic3!$F$3:$F$99980,Produccion_UO!$K1644,Resultados_Dic3!$D$3:$D$99980,Produccion_UO!$K$1485,Resultados_Dic3!$E$3:$E$99980,Produccion_UO!$J1644,Resultados_Dic3!$A$3:$A$99980,Produccion_UO!$H1644)*$J$1485</f>
        <v>0</v>
      </c>
      <c r="AM1644" s="21">
        <f>+SUMIFS(Resultados_Dic3!AH$3:AH$99980,Resultados_Dic3!$F$3:$F$99980,Produccion_UO!$K1644,Resultados_Dic3!$D$3:$D$99980,Produccion_UO!$K$1485,Resultados_Dic3!$E$3:$E$99980,Produccion_UO!$J1644,Resultados_Dic3!$A$3:$A$99980,Produccion_UO!$H1644)*$J$1485</f>
        <v>0</v>
      </c>
      <c r="AN1644" s="21">
        <f>+SUMIFS(Resultados_Dic3!AI$3:AI$99980,Resultados_Dic3!$F$3:$F$99980,Produccion_UO!$K1644,Resultados_Dic3!$D$3:$D$99980,Produccion_UO!$K$1485,Resultados_Dic3!$E$3:$E$99980,Produccion_UO!$J1644,Resultados_Dic3!$A$3:$A$99980,Produccion_UO!$H1644)*$J$1485</f>
        <v>0</v>
      </c>
      <c r="AO1644" s="21">
        <f>+SUMIFS(Resultados_Dic3!AJ$3:AJ$99980,Resultados_Dic3!$F$3:$F$99980,Produccion_UO!$K1644,Resultados_Dic3!$D$3:$D$99980,Produccion_UO!$K$1485,Resultados_Dic3!$E$3:$E$99980,Produccion_UO!$J1644,Resultados_Dic3!$A$3:$A$99980,Produccion_UO!$H1644)*$J$1485</f>
        <v>0</v>
      </c>
      <c r="AP1644" s="21">
        <f>+SUMIFS(Resultados_Dic3!AK$3:AK$99980,Resultados_Dic3!$F$3:$F$99980,Produccion_UO!$K1644,Resultados_Dic3!$D$3:$D$99980,Produccion_UO!$K$1485,Resultados_Dic3!$E$3:$E$99980,Produccion_UO!$J1644,Resultados_Dic3!$A$3:$A$99980,Produccion_UO!$H1644)*$J$1485</f>
        <v>0</v>
      </c>
      <c r="AQ1644" s="21">
        <f>+SUMIFS(Resultados_Dic3!AL$3:AL$99980,Resultados_Dic3!$F$3:$F$99980,Produccion_UO!$K1644,Resultados_Dic3!$D$3:$D$99980,Produccion_UO!$K$1485,Resultados_Dic3!$E$3:$E$99980,Produccion_UO!$J1644,Resultados_Dic3!$A$3:$A$99980,Produccion_UO!$H1644)*$J$1485</f>
        <v>0</v>
      </c>
      <c r="AR1644" s="21">
        <f>+SUMIFS(Resultados_Dic3!AM$3:AM$99980,Resultados_Dic3!$F$3:$F$99980,Produccion_UO!$K1644,Resultados_Dic3!$D$3:$D$99980,Produccion_UO!$K$1485,Resultados_Dic3!$E$3:$E$99980,Produccion_UO!$J1644,Resultados_Dic3!$A$3:$A$99980,Produccion_UO!$H1644)*$J$1485</f>
        <v>0</v>
      </c>
    </row>
    <row r="1645" spans="6:44" x14ac:dyDescent="0.25">
      <c r="H1645" s="17" t="str">
        <f t="shared" si="2141"/>
        <v>DIC5</v>
      </c>
      <c r="I1645" s="24"/>
      <c r="J1645" s="24" t="s">
        <v>154</v>
      </c>
      <c r="K1645" s="315" t="s">
        <v>289</v>
      </c>
      <c r="L1645" s="230" t="s">
        <v>832</v>
      </c>
      <c r="M1645" s="21">
        <f>+SUMIFS(Resultados_Dic3!H$3:H$99980,Resultados_Dic3!$F$3:$F$99980,Produccion_UO!$K1645,Resultados_Dic3!$D$3:$D$99980,Produccion_UO!$K$1485,Resultados_Dic3!$E$3:$E$99980,Produccion_UO!$J1645,Resultados_Dic3!$A$3:$A$99980,Produccion_UO!$H1645)*$J$1485</f>
        <v>0</v>
      </c>
      <c r="N1645" s="21">
        <f>+SUMIFS(Resultados_Dic3!I$3:I$99980,Resultados_Dic3!$F$3:$F$99980,Produccion_UO!$K1645,Resultados_Dic3!$D$3:$D$99980,Produccion_UO!$K$1485,Resultados_Dic3!$E$3:$E$99980,Produccion_UO!$J1645,Resultados_Dic3!$A$3:$A$99980,Produccion_UO!$H1645)*$J$1485</f>
        <v>0</v>
      </c>
      <c r="O1645" s="21">
        <f>+SUMIFS(Resultados_Dic3!J$3:J$99980,Resultados_Dic3!$F$3:$F$99980,Produccion_UO!$K1645,Resultados_Dic3!$D$3:$D$99980,Produccion_UO!$K$1485,Resultados_Dic3!$E$3:$E$99980,Produccion_UO!$J1645,Resultados_Dic3!$A$3:$A$99980,Produccion_UO!$H1645)*$J$1485</f>
        <v>0</v>
      </c>
      <c r="P1645" s="21">
        <f>+SUMIFS(Resultados_Dic3!K$3:K$99980,Resultados_Dic3!$F$3:$F$99980,Produccion_UO!$K1645,Resultados_Dic3!$D$3:$D$99980,Produccion_UO!$K$1485,Resultados_Dic3!$E$3:$E$99980,Produccion_UO!$J1645,Resultados_Dic3!$A$3:$A$99980,Produccion_UO!$H1645)*$J$1485</f>
        <v>0</v>
      </c>
      <c r="Q1645" s="21">
        <f>+SUMIFS(Resultados_Dic3!L$3:L$99980,Resultados_Dic3!$F$3:$F$99980,Produccion_UO!$K1645,Resultados_Dic3!$D$3:$D$99980,Produccion_UO!$K$1485,Resultados_Dic3!$E$3:$E$99980,Produccion_UO!$J1645,Resultados_Dic3!$A$3:$A$99980,Produccion_UO!$H1645)*$J$1485</f>
        <v>0</v>
      </c>
      <c r="R1645" s="21">
        <f>+SUMIFS(Resultados_Dic3!M$3:M$99980,Resultados_Dic3!$F$3:$F$99980,Produccion_UO!$K1645,Resultados_Dic3!$D$3:$D$99980,Produccion_UO!$K$1485,Resultados_Dic3!$E$3:$E$99980,Produccion_UO!$J1645,Resultados_Dic3!$A$3:$A$99980,Produccion_UO!$H1645)*$J$1485</f>
        <v>0</v>
      </c>
      <c r="S1645" s="21">
        <f>+SUMIFS(Resultados_Dic3!N$3:N$99980,Resultados_Dic3!$F$3:$F$99980,Produccion_UO!$K1645,Resultados_Dic3!$D$3:$D$99980,Produccion_UO!$K$1485,Resultados_Dic3!$E$3:$E$99980,Produccion_UO!$J1645,Resultados_Dic3!$A$3:$A$99980,Produccion_UO!$H1645)*$J$1485</f>
        <v>0</v>
      </c>
      <c r="T1645" s="21">
        <f>+SUMIFS(Resultados_Dic3!O$3:O$99980,Resultados_Dic3!$F$3:$F$99980,Produccion_UO!$K1645,Resultados_Dic3!$D$3:$D$99980,Produccion_UO!$K$1485,Resultados_Dic3!$E$3:$E$99980,Produccion_UO!$J1645,Resultados_Dic3!$A$3:$A$99980,Produccion_UO!$H1645)*$J$1485</f>
        <v>0</v>
      </c>
      <c r="U1645" s="21">
        <f>+SUMIFS(Resultados_Dic3!P$3:P$99980,Resultados_Dic3!$F$3:$F$99980,Produccion_UO!$K1645,Resultados_Dic3!$D$3:$D$99980,Produccion_UO!$K$1485,Resultados_Dic3!$E$3:$E$99980,Produccion_UO!$J1645,Resultados_Dic3!$A$3:$A$99980,Produccion_UO!$H1645)*$J$1485</f>
        <v>0</v>
      </c>
      <c r="V1645" s="21">
        <f>+SUMIFS(Resultados_Dic3!Q$3:Q$99980,Resultados_Dic3!$F$3:$F$99980,Produccion_UO!$K1645,Resultados_Dic3!$D$3:$D$99980,Produccion_UO!$K$1485,Resultados_Dic3!$E$3:$E$99980,Produccion_UO!$J1645,Resultados_Dic3!$A$3:$A$99980,Produccion_UO!$H1645)*$J$1485</f>
        <v>0</v>
      </c>
      <c r="W1645" s="21">
        <f>+SUMIFS(Resultados_Dic3!R$3:R$99980,Resultados_Dic3!$F$3:$F$99980,Produccion_UO!$K1645,Resultados_Dic3!$D$3:$D$99980,Produccion_UO!$K$1485,Resultados_Dic3!$E$3:$E$99980,Produccion_UO!$J1645,Resultados_Dic3!$A$3:$A$99980,Produccion_UO!$H1645)*$J$1485</f>
        <v>0</v>
      </c>
      <c r="X1645" s="21">
        <f>+SUMIFS(Resultados_Dic3!S$3:S$99980,Resultados_Dic3!$F$3:$F$99980,Produccion_UO!$K1645,Resultados_Dic3!$D$3:$D$99980,Produccion_UO!$K$1485,Resultados_Dic3!$E$3:$E$99980,Produccion_UO!$J1645,Resultados_Dic3!$A$3:$A$99980,Produccion_UO!$H1645)*$J$1485</f>
        <v>0</v>
      </c>
      <c r="Y1645" s="21">
        <f>+SUMIFS(Resultados_Dic3!T$3:T$99980,Resultados_Dic3!$F$3:$F$99980,Produccion_UO!$K1645,Resultados_Dic3!$D$3:$D$99980,Produccion_UO!$K$1485,Resultados_Dic3!$E$3:$E$99980,Produccion_UO!$J1645,Resultados_Dic3!$A$3:$A$99980,Produccion_UO!$H1645)*$J$1485</f>
        <v>0</v>
      </c>
      <c r="Z1645" s="21">
        <f>+SUMIFS(Resultados_Dic3!U$3:U$99980,Resultados_Dic3!$F$3:$F$99980,Produccion_UO!$K1645,Resultados_Dic3!$D$3:$D$99980,Produccion_UO!$K$1485,Resultados_Dic3!$E$3:$E$99980,Produccion_UO!$J1645,Resultados_Dic3!$A$3:$A$99980,Produccion_UO!$H1645)*$J$1485</f>
        <v>0</v>
      </c>
      <c r="AA1645" s="21">
        <f>+SUMIFS(Resultados_Dic3!V$3:V$99980,Resultados_Dic3!$F$3:$F$99980,Produccion_UO!$K1645,Resultados_Dic3!$D$3:$D$99980,Produccion_UO!$K$1485,Resultados_Dic3!$E$3:$E$99980,Produccion_UO!$J1645,Resultados_Dic3!$A$3:$A$99980,Produccion_UO!$H1645)*$J$1485</f>
        <v>0</v>
      </c>
      <c r="AB1645" s="21">
        <f>+SUMIFS(Resultados_Dic3!W$3:W$99980,Resultados_Dic3!$F$3:$F$99980,Produccion_UO!$K1645,Resultados_Dic3!$D$3:$D$99980,Produccion_UO!$K$1485,Resultados_Dic3!$E$3:$E$99980,Produccion_UO!$J1645,Resultados_Dic3!$A$3:$A$99980,Produccion_UO!$H1645)*$J$1485</f>
        <v>0</v>
      </c>
      <c r="AC1645" s="21">
        <f>+SUMIFS(Resultados_Dic3!X$3:X$99980,Resultados_Dic3!$F$3:$F$99980,Produccion_UO!$K1645,Resultados_Dic3!$D$3:$D$99980,Produccion_UO!$K$1485,Resultados_Dic3!$E$3:$E$99980,Produccion_UO!$J1645,Resultados_Dic3!$A$3:$A$99980,Produccion_UO!$H1645)*$J$1485</f>
        <v>0</v>
      </c>
      <c r="AD1645" s="21">
        <f>+SUMIFS(Resultados_Dic3!Y$3:Y$99980,Resultados_Dic3!$F$3:$F$99980,Produccion_UO!$K1645,Resultados_Dic3!$D$3:$D$99980,Produccion_UO!$K$1485,Resultados_Dic3!$E$3:$E$99980,Produccion_UO!$J1645,Resultados_Dic3!$A$3:$A$99980,Produccion_UO!$H1645)*$J$1485</f>
        <v>0</v>
      </c>
      <c r="AE1645" s="21">
        <f>+SUMIFS(Resultados_Dic3!Z$3:Z$99980,Resultados_Dic3!$F$3:$F$99980,Produccion_UO!$K1645,Resultados_Dic3!$D$3:$D$99980,Produccion_UO!$K$1485,Resultados_Dic3!$E$3:$E$99980,Produccion_UO!$J1645,Resultados_Dic3!$A$3:$A$99980,Produccion_UO!$H1645)*$J$1485</f>
        <v>0</v>
      </c>
      <c r="AF1645" s="21">
        <f>+SUMIFS(Resultados_Dic3!AA$3:AA$99980,Resultados_Dic3!$F$3:$F$99980,Produccion_UO!$K1645,Resultados_Dic3!$D$3:$D$99980,Produccion_UO!$K$1485,Resultados_Dic3!$E$3:$E$99980,Produccion_UO!$J1645,Resultados_Dic3!$A$3:$A$99980,Produccion_UO!$H1645)*$J$1485</f>
        <v>0</v>
      </c>
      <c r="AG1645" s="21">
        <f>+SUMIFS(Resultados_Dic3!AB$3:AB$99980,Resultados_Dic3!$F$3:$F$99980,Produccion_UO!$K1645,Resultados_Dic3!$D$3:$D$99980,Produccion_UO!$K$1485,Resultados_Dic3!$E$3:$E$99980,Produccion_UO!$J1645,Resultados_Dic3!$A$3:$A$99980,Produccion_UO!$H1645)*$J$1485</f>
        <v>0</v>
      </c>
      <c r="AH1645" s="21">
        <f>+SUMIFS(Resultados_Dic3!AC$3:AC$99980,Resultados_Dic3!$F$3:$F$99980,Produccion_UO!$K1645,Resultados_Dic3!$D$3:$D$99980,Produccion_UO!$K$1485,Resultados_Dic3!$E$3:$E$99980,Produccion_UO!$J1645,Resultados_Dic3!$A$3:$A$99980,Produccion_UO!$H1645)*$J$1485</f>
        <v>0</v>
      </c>
      <c r="AI1645" s="21">
        <f>+SUMIFS(Resultados_Dic3!AD$3:AD$99980,Resultados_Dic3!$F$3:$F$99980,Produccion_UO!$K1645,Resultados_Dic3!$D$3:$D$99980,Produccion_UO!$K$1485,Resultados_Dic3!$E$3:$E$99980,Produccion_UO!$J1645,Resultados_Dic3!$A$3:$A$99980,Produccion_UO!$H1645)*$J$1485</f>
        <v>0</v>
      </c>
      <c r="AJ1645" s="21">
        <f>+SUMIFS(Resultados_Dic3!AE$3:AE$99980,Resultados_Dic3!$F$3:$F$99980,Produccion_UO!$K1645,Resultados_Dic3!$D$3:$D$99980,Produccion_UO!$K$1485,Resultados_Dic3!$E$3:$E$99980,Produccion_UO!$J1645,Resultados_Dic3!$A$3:$A$99980,Produccion_UO!$H1645)*$J$1485</f>
        <v>0</v>
      </c>
      <c r="AK1645" s="21">
        <f>+SUMIFS(Resultados_Dic3!AF$3:AF$99980,Resultados_Dic3!$F$3:$F$99980,Produccion_UO!$K1645,Resultados_Dic3!$D$3:$D$99980,Produccion_UO!$K$1485,Resultados_Dic3!$E$3:$E$99980,Produccion_UO!$J1645,Resultados_Dic3!$A$3:$A$99980,Produccion_UO!$H1645)*$J$1485</f>
        <v>0</v>
      </c>
      <c r="AL1645" s="21">
        <f>+SUMIFS(Resultados_Dic3!AG$3:AG$99980,Resultados_Dic3!$F$3:$F$99980,Produccion_UO!$K1645,Resultados_Dic3!$D$3:$D$99980,Produccion_UO!$K$1485,Resultados_Dic3!$E$3:$E$99980,Produccion_UO!$J1645,Resultados_Dic3!$A$3:$A$99980,Produccion_UO!$H1645)*$J$1485</f>
        <v>0</v>
      </c>
      <c r="AM1645" s="21">
        <f>+SUMIFS(Resultados_Dic3!AH$3:AH$99980,Resultados_Dic3!$F$3:$F$99980,Produccion_UO!$K1645,Resultados_Dic3!$D$3:$D$99980,Produccion_UO!$K$1485,Resultados_Dic3!$E$3:$E$99980,Produccion_UO!$J1645,Resultados_Dic3!$A$3:$A$99980,Produccion_UO!$H1645)*$J$1485</f>
        <v>0</v>
      </c>
      <c r="AN1645" s="21">
        <f>+SUMIFS(Resultados_Dic3!AI$3:AI$99980,Resultados_Dic3!$F$3:$F$99980,Produccion_UO!$K1645,Resultados_Dic3!$D$3:$D$99980,Produccion_UO!$K$1485,Resultados_Dic3!$E$3:$E$99980,Produccion_UO!$J1645,Resultados_Dic3!$A$3:$A$99980,Produccion_UO!$H1645)*$J$1485</f>
        <v>0</v>
      </c>
      <c r="AO1645" s="21">
        <f>+SUMIFS(Resultados_Dic3!AJ$3:AJ$99980,Resultados_Dic3!$F$3:$F$99980,Produccion_UO!$K1645,Resultados_Dic3!$D$3:$D$99980,Produccion_UO!$K$1485,Resultados_Dic3!$E$3:$E$99980,Produccion_UO!$J1645,Resultados_Dic3!$A$3:$A$99980,Produccion_UO!$H1645)*$J$1485</f>
        <v>0</v>
      </c>
      <c r="AP1645" s="21">
        <f>+SUMIFS(Resultados_Dic3!AK$3:AK$99980,Resultados_Dic3!$F$3:$F$99980,Produccion_UO!$K1645,Resultados_Dic3!$D$3:$D$99980,Produccion_UO!$K$1485,Resultados_Dic3!$E$3:$E$99980,Produccion_UO!$J1645,Resultados_Dic3!$A$3:$A$99980,Produccion_UO!$H1645)*$J$1485</f>
        <v>0</v>
      </c>
      <c r="AQ1645" s="21">
        <f>+SUMIFS(Resultados_Dic3!AL$3:AL$99980,Resultados_Dic3!$F$3:$F$99980,Produccion_UO!$K1645,Resultados_Dic3!$D$3:$D$99980,Produccion_UO!$K$1485,Resultados_Dic3!$E$3:$E$99980,Produccion_UO!$J1645,Resultados_Dic3!$A$3:$A$99980,Produccion_UO!$H1645)*$J$1485</f>
        <v>0</v>
      </c>
      <c r="AR1645" s="21">
        <f>+SUMIFS(Resultados_Dic3!AM$3:AM$99980,Resultados_Dic3!$F$3:$F$99980,Produccion_UO!$K1645,Resultados_Dic3!$D$3:$D$99980,Produccion_UO!$K$1485,Resultados_Dic3!$E$3:$E$99980,Produccion_UO!$J1645,Resultados_Dic3!$A$3:$A$99980,Produccion_UO!$H1645)*$J$1485</f>
        <v>0</v>
      </c>
    </row>
    <row r="1646" spans="6:44" x14ac:dyDescent="0.25">
      <c r="H1646" s="17" t="str">
        <f t="shared" si="2141"/>
        <v>DIC5</v>
      </c>
      <c r="I1646" s="24"/>
      <c r="J1646" s="24" t="s">
        <v>154</v>
      </c>
      <c r="K1646" s="315" t="s">
        <v>236</v>
      </c>
      <c r="L1646" s="230" t="s">
        <v>834</v>
      </c>
      <c r="M1646" s="21">
        <f>+SUMIFS(Resultados_Dic3!H$3:H$99980,Resultados_Dic3!$F$3:$F$99980,Produccion_UO!$K1646,Resultados_Dic3!$D$3:$D$99980,Produccion_UO!$K$1485,Resultados_Dic3!$E$3:$E$99980,Produccion_UO!$J1646,Resultados_Dic3!$A$3:$A$99980,Produccion_UO!$H1646)*$J$1485</f>
        <v>11.0255201339571</v>
      </c>
      <c r="N1646" s="21">
        <f>+SUMIFS(Resultados_Dic3!I$3:I$99980,Resultados_Dic3!$F$3:$F$99980,Produccion_UO!$K1646,Resultados_Dic3!$D$3:$D$99980,Produccion_UO!$K$1485,Resultados_Dic3!$E$3:$E$99980,Produccion_UO!$J1646,Resultados_Dic3!$A$3:$A$99980,Produccion_UO!$H1646)*$J$1485</f>
        <v>9.8443274206848397</v>
      </c>
      <c r="O1646" s="21">
        <f>+SUMIFS(Resultados_Dic3!J$3:J$99980,Resultados_Dic3!$F$3:$F$99980,Produccion_UO!$K1646,Resultados_Dic3!$D$3:$D$99980,Produccion_UO!$K$1485,Resultados_Dic3!$E$3:$E$99980,Produccion_UO!$J1646,Resultados_Dic3!$A$3:$A$99980,Produccion_UO!$H1646)*$J$1485</f>
        <v>8.5989052033776101</v>
      </c>
      <c r="P1646" s="21">
        <f>+SUMIFS(Resultados_Dic3!K$3:K$99980,Resultados_Dic3!$F$3:$F$99980,Produccion_UO!$K1646,Resultados_Dic3!$D$3:$D$99980,Produccion_UO!$K$1485,Resultados_Dic3!$E$3:$E$99980,Produccion_UO!$J1646,Resultados_Dic3!$A$3:$A$99980,Produccion_UO!$H1646)*$J$1485</f>
        <v>7.3534829860703796</v>
      </c>
      <c r="Q1646" s="21">
        <f>+SUMIFS(Resultados_Dic3!L$3:L$99980,Resultados_Dic3!$F$3:$F$99980,Produccion_UO!$K1646,Resultados_Dic3!$D$3:$D$99980,Produccion_UO!$K$1485,Resultados_Dic3!$E$3:$E$99980,Produccion_UO!$J1646,Resultados_Dic3!$A$3:$A$99980,Produccion_UO!$H1646)*$J$1485</f>
        <v>6.1080607687631501</v>
      </c>
      <c r="R1646" s="21">
        <f>+SUMIFS(Resultados_Dic3!M$3:M$99980,Resultados_Dic3!$F$3:$F$99980,Produccion_UO!$K1646,Resultados_Dic3!$D$3:$D$99980,Produccion_UO!$K$1485,Resultados_Dic3!$E$3:$E$99980,Produccion_UO!$J1646,Resultados_Dic3!$A$3:$A$99980,Produccion_UO!$H1646)*$J$1485</f>
        <v>4.7731557454927502</v>
      </c>
      <c r="S1646" s="21">
        <f>+SUMIFS(Resultados_Dic3!N$3:N$99980,Resultados_Dic3!$F$3:$F$99980,Produccion_UO!$K1646,Resultados_Dic3!$D$3:$D$99980,Produccion_UO!$K$1485,Resultados_Dic3!$E$3:$E$99980,Produccion_UO!$J1646,Resultados_Dic3!$A$3:$A$99980,Produccion_UO!$H1646)*$J$1485</f>
        <v>3.43825072222235</v>
      </c>
      <c r="T1646" s="21">
        <f>+SUMIFS(Resultados_Dic3!O$3:O$99980,Resultados_Dic3!$F$3:$F$99980,Produccion_UO!$K1646,Resultados_Dic3!$D$3:$D$99980,Produccion_UO!$K$1485,Resultados_Dic3!$E$3:$E$99980,Produccion_UO!$J1646,Resultados_Dic3!$A$3:$A$99980,Produccion_UO!$H1646)*$J$1485</f>
        <v>6.7538020249192598</v>
      </c>
      <c r="U1646" s="21">
        <f>+SUMIFS(Resultados_Dic3!P$3:P$99980,Resultados_Dic3!$F$3:$F$99980,Produccion_UO!$K1646,Resultados_Dic3!$D$3:$D$99980,Produccion_UO!$K$1485,Resultados_Dic3!$E$3:$E$99980,Produccion_UO!$J1646,Resultados_Dic3!$A$3:$A$99980,Produccion_UO!$H1646)*$J$1485</f>
        <v>6.4232067711728504</v>
      </c>
      <c r="V1646" s="21">
        <f>+SUMIFS(Resultados_Dic3!Q$3:Q$99980,Resultados_Dic3!$F$3:$F$99980,Produccion_UO!$K1646,Resultados_Dic3!$D$3:$D$99980,Produccion_UO!$K$1485,Resultados_Dic3!$E$3:$E$99980,Produccion_UO!$J1646,Resultados_Dic3!$A$3:$A$99980,Produccion_UO!$H1646)*$J$1485</f>
        <v>0</v>
      </c>
      <c r="W1646" s="21">
        <f>+SUMIFS(Resultados_Dic3!R$3:R$99980,Resultados_Dic3!$F$3:$F$99980,Produccion_UO!$K1646,Resultados_Dic3!$D$3:$D$99980,Produccion_UO!$K$1485,Resultados_Dic3!$E$3:$E$99980,Produccion_UO!$J1646,Resultados_Dic3!$A$3:$A$99980,Produccion_UO!$H1646)*$J$1485</f>
        <v>0</v>
      </c>
      <c r="X1646" s="21">
        <f>+SUMIFS(Resultados_Dic3!S$3:S$99980,Resultados_Dic3!$F$3:$F$99980,Produccion_UO!$K1646,Resultados_Dic3!$D$3:$D$99980,Produccion_UO!$K$1485,Resultados_Dic3!$E$3:$E$99980,Produccion_UO!$J1646,Resultados_Dic3!$A$3:$A$99980,Produccion_UO!$H1646)*$J$1485</f>
        <v>0</v>
      </c>
      <c r="Y1646" s="21">
        <f>+SUMIFS(Resultados_Dic3!T$3:T$99980,Resultados_Dic3!$F$3:$F$99980,Produccion_UO!$K1646,Resultados_Dic3!$D$3:$D$99980,Produccion_UO!$K$1485,Resultados_Dic3!$E$3:$E$99980,Produccion_UO!$J1646,Resultados_Dic3!$A$3:$A$99980,Produccion_UO!$H1646)*$J$1485</f>
        <v>0</v>
      </c>
      <c r="Z1646" s="21">
        <f>+SUMIFS(Resultados_Dic3!U$3:U$99980,Resultados_Dic3!$F$3:$F$99980,Produccion_UO!$K1646,Resultados_Dic3!$D$3:$D$99980,Produccion_UO!$K$1485,Resultados_Dic3!$E$3:$E$99980,Produccion_UO!$J1646,Resultados_Dic3!$A$3:$A$99980,Produccion_UO!$H1646)*$J$1485</f>
        <v>0</v>
      </c>
      <c r="AA1646" s="21">
        <f>+SUMIFS(Resultados_Dic3!V$3:V$99980,Resultados_Dic3!$F$3:$F$99980,Produccion_UO!$K1646,Resultados_Dic3!$D$3:$D$99980,Produccion_UO!$K$1485,Resultados_Dic3!$E$3:$E$99980,Produccion_UO!$J1646,Resultados_Dic3!$A$3:$A$99980,Produccion_UO!$H1646)*$J$1485</f>
        <v>0</v>
      </c>
      <c r="AB1646" s="21">
        <f>+SUMIFS(Resultados_Dic3!W$3:W$99980,Resultados_Dic3!$F$3:$F$99980,Produccion_UO!$K1646,Resultados_Dic3!$D$3:$D$99980,Produccion_UO!$K$1485,Resultados_Dic3!$E$3:$E$99980,Produccion_UO!$J1646,Resultados_Dic3!$A$3:$A$99980,Produccion_UO!$H1646)*$J$1485</f>
        <v>0</v>
      </c>
      <c r="AC1646" s="21">
        <f>+SUMIFS(Resultados_Dic3!X$3:X$99980,Resultados_Dic3!$F$3:$F$99980,Produccion_UO!$K1646,Resultados_Dic3!$D$3:$D$99980,Produccion_UO!$K$1485,Resultados_Dic3!$E$3:$E$99980,Produccion_UO!$J1646,Resultados_Dic3!$A$3:$A$99980,Produccion_UO!$H1646)*$J$1485</f>
        <v>0</v>
      </c>
      <c r="AD1646" s="21">
        <f>+SUMIFS(Resultados_Dic3!Y$3:Y$99980,Resultados_Dic3!$F$3:$F$99980,Produccion_UO!$K1646,Resultados_Dic3!$D$3:$D$99980,Produccion_UO!$K$1485,Resultados_Dic3!$E$3:$E$99980,Produccion_UO!$J1646,Resultados_Dic3!$A$3:$A$99980,Produccion_UO!$H1646)*$J$1485</f>
        <v>0</v>
      </c>
      <c r="AE1646" s="21">
        <f>+SUMIFS(Resultados_Dic3!Z$3:Z$99980,Resultados_Dic3!$F$3:$F$99980,Produccion_UO!$K1646,Resultados_Dic3!$D$3:$D$99980,Produccion_UO!$K$1485,Resultados_Dic3!$E$3:$E$99980,Produccion_UO!$J1646,Resultados_Dic3!$A$3:$A$99980,Produccion_UO!$H1646)*$J$1485</f>
        <v>0</v>
      </c>
      <c r="AF1646" s="21">
        <f>+SUMIFS(Resultados_Dic3!AA$3:AA$99980,Resultados_Dic3!$F$3:$F$99980,Produccion_UO!$K1646,Resultados_Dic3!$D$3:$D$99980,Produccion_UO!$K$1485,Resultados_Dic3!$E$3:$E$99980,Produccion_UO!$J1646,Resultados_Dic3!$A$3:$A$99980,Produccion_UO!$H1646)*$J$1485</f>
        <v>0</v>
      </c>
      <c r="AG1646" s="21">
        <f>+SUMIFS(Resultados_Dic3!AB$3:AB$99980,Resultados_Dic3!$F$3:$F$99980,Produccion_UO!$K1646,Resultados_Dic3!$D$3:$D$99980,Produccion_UO!$K$1485,Resultados_Dic3!$E$3:$E$99980,Produccion_UO!$J1646,Resultados_Dic3!$A$3:$A$99980,Produccion_UO!$H1646)*$J$1485</f>
        <v>0</v>
      </c>
      <c r="AH1646" s="21">
        <f>+SUMIFS(Resultados_Dic3!AC$3:AC$99980,Resultados_Dic3!$F$3:$F$99980,Produccion_UO!$K1646,Resultados_Dic3!$D$3:$D$99980,Produccion_UO!$K$1485,Resultados_Dic3!$E$3:$E$99980,Produccion_UO!$J1646,Resultados_Dic3!$A$3:$A$99980,Produccion_UO!$H1646)*$J$1485</f>
        <v>0</v>
      </c>
      <c r="AI1646" s="21">
        <f>+SUMIFS(Resultados_Dic3!AD$3:AD$99980,Resultados_Dic3!$F$3:$F$99980,Produccion_UO!$K1646,Resultados_Dic3!$D$3:$D$99980,Produccion_UO!$K$1485,Resultados_Dic3!$E$3:$E$99980,Produccion_UO!$J1646,Resultados_Dic3!$A$3:$A$99980,Produccion_UO!$H1646)*$J$1485</f>
        <v>0</v>
      </c>
      <c r="AJ1646" s="21">
        <f>+SUMIFS(Resultados_Dic3!AE$3:AE$99980,Resultados_Dic3!$F$3:$F$99980,Produccion_UO!$K1646,Resultados_Dic3!$D$3:$D$99980,Produccion_UO!$K$1485,Resultados_Dic3!$E$3:$E$99980,Produccion_UO!$J1646,Resultados_Dic3!$A$3:$A$99980,Produccion_UO!$H1646)*$J$1485</f>
        <v>0</v>
      </c>
      <c r="AK1646" s="21">
        <f>+SUMIFS(Resultados_Dic3!AF$3:AF$99980,Resultados_Dic3!$F$3:$F$99980,Produccion_UO!$K1646,Resultados_Dic3!$D$3:$D$99980,Produccion_UO!$K$1485,Resultados_Dic3!$E$3:$E$99980,Produccion_UO!$J1646,Resultados_Dic3!$A$3:$A$99980,Produccion_UO!$H1646)*$J$1485</f>
        <v>0</v>
      </c>
      <c r="AL1646" s="21">
        <f>+SUMIFS(Resultados_Dic3!AG$3:AG$99980,Resultados_Dic3!$F$3:$F$99980,Produccion_UO!$K1646,Resultados_Dic3!$D$3:$D$99980,Produccion_UO!$K$1485,Resultados_Dic3!$E$3:$E$99980,Produccion_UO!$J1646,Resultados_Dic3!$A$3:$A$99980,Produccion_UO!$H1646)*$J$1485</f>
        <v>0</v>
      </c>
      <c r="AM1646" s="21">
        <f>+SUMIFS(Resultados_Dic3!AH$3:AH$99980,Resultados_Dic3!$F$3:$F$99980,Produccion_UO!$K1646,Resultados_Dic3!$D$3:$D$99980,Produccion_UO!$K$1485,Resultados_Dic3!$E$3:$E$99980,Produccion_UO!$J1646,Resultados_Dic3!$A$3:$A$99980,Produccion_UO!$H1646)*$J$1485</f>
        <v>0</v>
      </c>
      <c r="AN1646" s="21">
        <f>+SUMIFS(Resultados_Dic3!AI$3:AI$99980,Resultados_Dic3!$F$3:$F$99980,Produccion_UO!$K1646,Resultados_Dic3!$D$3:$D$99980,Produccion_UO!$K$1485,Resultados_Dic3!$E$3:$E$99980,Produccion_UO!$J1646,Resultados_Dic3!$A$3:$A$99980,Produccion_UO!$H1646)*$J$1485</f>
        <v>0</v>
      </c>
      <c r="AO1646" s="21">
        <f>+SUMIFS(Resultados_Dic3!AJ$3:AJ$99980,Resultados_Dic3!$F$3:$F$99980,Produccion_UO!$K1646,Resultados_Dic3!$D$3:$D$99980,Produccion_UO!$K$1485,Resultados_Dic3!$E$3:$E$99980,Produccion_UO!$J1646,Resultados_Dic3!$A$3:$A$99980,Produccion_UO!$H1646)*$J$1485</f>
        <v>0</v>
      </c>
      <c r="AP1646" s="21">
        <f>+SUMIFS(Resultados_Dic3!AK$3:AK$99980,Resultados_Dic3!$F$3:$F$99980,Produccion_UO!$K1646,Resultados_Dic3!$D$3:$D$99980,Produccion_UO!$K$1485,Resultados_Dic3!$E$3:$E$99980,Produccion_UO!$J1646,Resultados_Dic3!$A$3:$A$99980,Produccion_UO!$H1646)*$J$1485</f>
        <v>0</v>
      </c>
      <c r="AQ1646" s="21">
        <f>+SUMIFS(Resultados_Dic3!AL$3:AL$99980,Resultados_Dic3!$F$3:$F$99980,Produccion_UO!$K1646,Resultados_Dic3!$D$3:$D$99980,Produccion_UO!$K$1485,Resultados_Dic3!$E$3:$E$99980,Produccion_UO!$J1646,Resultados_Dic3!$A$3:$A$99980,Produccion_UO!$H1646)*$J$1485</f>
        <v>0</v>
      </c>
      <c r="AR1646" s="21">
        <f>+SUMIFS(Resultados_Dic3!AM$3:AM$99980,Resultados_Dic3!$F$3:$F$99980,Produccion_UO!$K1646,Resultados_Dic3!$D$3:$D$99980,Produccion_UO!$K$1485,Resultados_Dic3!$E$3:$E$99980,Produccion_UO!$J1646,Resultados_Dic3!$A$3:$A$99980,Produccion_UO!$H1646)*$J$1485</f>
        <v>0</v>
      </c>
    </row>
    <row r="1647" spans="6:44" x14ac:dyDescent="0.25">
      <c r="H1647" s="17" t="str">
        <f t="shared" si="2141"/>
        <v>DIC5</v>
      </c>
      <c r="I1647" s="24"/>
      <c r="J1647" s="24" t="s">
        <v>154</v>
      </c>
      <c r="K1647" s="315" t="s">
        <v>293</v>
      </c>
      <c r="L1647" s="230" t="s">
        <v>833</v>
      </c>
      <c r="M1647" s="21">
        <f>+SUMIFS(Resultados_Dic3!H$3:H$99980,Resultados_Dic3!$F$3:$F$99980,Produccion_UO!$K1647,Resultados_Dic3!$D$3:$D$99980,Produccion_UO!$K$1485,Resultados_Dic3!$E$3:$E$99980,Produccion_UO!$J1647,Resultados_Dic3!$A$3:$A$99980,Produccion_UO!$H1647)*$J$1485</f>
        <v>0</v>
      </c>
      <c r="N1647" s="21">
        <f>+SUMIFS(Resultados_Dic3!I$3:I$99980,Resultados_Dic3!$F$3:$F$99980,Produccion_UO!$K1647,Resultados_Dic3!$D$3:$D$99980,Produccion_UO!$K$1485,Resultados_Dic3!$E$3:$E$99980,Produccion_UO!$J1647,Resultados_Dic3!$A$3:$A$99980,Produccion_UO!$H1647)*$J$1485</f>
        <v>0</v>
      </c>
      <c r="O1647" s="21">
        <f>+SUMIFS(Resultados_Dic3!J$3:J$99980,Resultados_Dic3!$F$3:$F$99980,Produccion_UO!$K1647,Resultados_Dic3!$D$3:$D$99980,Produccion_UO!$K$1485,Resultados_Dic3!$E$3:$E$99980,Produccion_UO!$J1647,Resultados_Dic3!$A$3:$A$99980,Produccion_UO!$H1647)*$J$1485</f>
        <v>0</v>
      </c>
      <c r="P1647" s="21">
        <f>+SUMIFS(Resultados_Dic3!K$3:K$99980,Resultados_Dic3!$F$3:$F$99980,Produccion_UO!$K1647,Resultados_Dic3!$D$3:$D$99980,Produccion_UO!$K$1485,Resultados_Dic3!$E$3:$E$99980,Produccion_UO!$J1647,Resultados_Dic3!$A$3:$A$99980,Produccion_UO!$H1647)*$J$1485</f>
        <v>0</v>
      </c>
      <c r="Q1647" s="21">
        <f>+SUMIFS(Resultados_Dic3!L$3:L$99980,Resultados_Dic3!$F$3:$F$99980,Produccion_UO!$K1647,Resultados_Dic3!$D$3:$D$99980,Produccion_UO!$K$1485,Resultados_Dic3!$E$3:$E$99980,Produccion_UO!$J1647,Resultados_Dic3!$A$3:$A$99980,Produccion_UO!$H1647)*$J$1485</f>
        <v>0</v>
      </c>
      <c r="R1647" s="21">
        <f>+SUMIFS(Resultados_Dic3!M$3:M$99980,Resultados_Dic3!$F$3:$F$99980,Produccion_UO!$K1647,Resultados_Dic3!$D$3:$D$99980,Produccion_UO!$K$1485,Resultados_Dic3!$E$3:$E$99980,Produccion_UO!$J1647,Resultados_Dic3!$A$3:$A$99980,Produccion_UO!$H1647)*$J$1485</f>
        <v>0</v>
      </c>
      <c r="S1647" s="21">
        <f>+SUMIFS(Resultados_Dic3!N$3:N$99980,Resultados_Dic3!$F$3:$F$99980,Produccion_UO!$K1647,Resultados_Dic3!$D$3:$D$99980,Produccion_UO!$K$1485,Resultados_Dic3!$E$3:$E$99980,Produccion_UO!$J1647,Resultados_Dic3!$A$3:$A$99980,Produccion_UO!$H1647)*$J$1485</f>
        <v>0</v>
      </c>
      <c r="T1647" s="21">
        <f>+SUMIFS(Resultados_Dic3!O$3:O$99980,Resultados_Dic3!$F$3:$F$99980,Produccion_UO!$K1647,Resultados_Dic3!$D$3:$D$99980,Produccion_UO!$K$1485,Resultados_Dic3!$E$3:$E$99980,Produccion_UO!$J1647,Resultados_Dic3!$A$3:$A$99980,Produccion_UO!$H1647)*$J$1485</f>
        <v>0</v>
      </c>
      <c r="U1647" s="21">
        <f>+SUMIFS(Resultados_Dic3!P$3:P$99980,Resultados_Dic3!$F$3:$F$99980,Produccion_UO!$K1647,Resultados_Dic3!$D$3:$D$99980,Produccion_UO!$K$1485,Resultados_Dic3!$E$3:$E$99980,Produccion_UO!$J1647,Resultados_Dic3!$A$3:$A$99980,Produccion_UO!$H1647)*$J$1485</f>
        <v>0</v>
      </c>
      <c r="V1647" s="21">
        <f>+SUMIFS(Resultados_Dic3!Q$3:Q$99980,Resultados_Dic3!$F$3:$F$99980,Produccion_UO!$K1647,Resultados_Dic3!$D$3:$D$99980,Produccion_UO!$K$1485,Resultados_Dic3!$E$3:$E$99980,Produccion_UO!$J1647,Resultados_Dic3!$A$3:$A$99980,Produccion_UO!$H1647)*$J$1485</f>
        <v>0</v>
      </c>
      <c r="W1647" s="21">
        <f>+SUMIFS(Resultados_Dic3!R$3:R$99980,Resultados_Dic3!$F$3:$F$99980,Produccion_UO!$K1647,Resultados_Dic3!$D$3:$D$99980,Produccion_UO!$K$1485,Resultados_Dic3!$E$3:$E$99980,Produccion_UO!$J1647,Resultados_Dic3!$A$3:$A$99980,Produccion_UO!$H1647)*$J$1485</f>
        <v>0</v>
      </c>
      <c r="X1647" s="21">
        <f>+SUMIFS(Resultados_Dic3!S$3:S$99980,Resultados_Dic3!$F$3:$F$99980,Produccion_UO!$K1647,Resultados_Dic3!$D$3:$D$99980,Produccion_UO!$K$1485,Resultados_Dic3!$E$3:$E$99980,Produccion_UO!$J1647,Resultados_Dic3!$A$3:$A$99980,Produccion_UO!$H1647)*$J$1485</f>
        <v>0</v>
      </c>
      <c r="Y1647" s="21">
        <f>+SUMIFS(Resultados_Dic3!T$3:T$99980,Resultados_Dic3!$F$3:$F$99980,Produccion_UO!$K1647,Resultados_Dic3!$D$3:$D$99980,Produccion_UO!$K$1485,Resultados_Dic3!$E$3:$E$99980,Produccion_UO!$J1647,Resultados_Dic3!$A$3:$A$99980,Produccion_UO!$H1647)*$J$1485</f>
        <v>0</v>
      </c>
      <c r="Z1647" s="21">
        <f>+SUMIFS(Resultados_Dic3!U$3:U$99980,Resultados_Dic3!$F$3:$F$99980,Produccion_UO!$K1647,Resultados_Dic3!$D$3:$D$99980,Produccion_UO!$K$1485,Resultados_Dic3!$E$3:$E$99980,Produccion_UO!$J1647,Resultados_Dic3!$A$3:$A$99980,Produccion_UO!$H1647)*$J$1485</f>
        <v>0</v>
      </c>
      <c r="AA1647" s="21">
        <f>+SUMIFS(Resultados_Dic3!V$3:V$99980,Resultados_Dic3!$F$3:$F$99980,Produccion_UO!$K1647,Resultados_Dic3!$D$3:$D$99980,Produccion_UO!$K$1485,Resultados_Dic3!$E$3:$E$99980,Produccion_UO!$J1647,Resultados_Dic3!$A$3:$A$99980,Produccion_UO!$H1647)*$J$1485</f>
        <v>0</v>
      </c>
      <c r="AB1647" s="21">
        <f>+SUMIFS(Resultados_Dic3!W$3:W$99980,Resultados_Dic3!$F$3:$F$99980,Produccion_UO!$K1647,Resultados_Dic3!$D$3:$D$99980,Produccion_UO!$K$1485,Resultados_Dic3!$E$3:$E$99980,Produccion_UO!$J1647,Resultados_Dic3!$A$3:$A$99980,Produccion_UO!$H1647)*$J$1485</f>
        <v>0</v>
      </c>
      <c r="AC1647" s="21">
        <f>+SUMIFS(Resultados_Dic3!X$3:X$99980,Resultados_Dic3!$F$3:$F$99980,Produccion_UO!$K1647,Resultados_Dic3!$D$3:$D$99980,Produccion_UO!$K$1485,Resultados_Dic3!$E$3:$E$99980,Produccion_UO!$J1647,Resultados_Dic3!$A$3:$A$99980,Produccion_UO!$H1647)*$J$1485</f>
        <v>0</v>
      </c>
      <c r="AD1647" s="21">
        <f>+SUMIFS(Resultados_Dic3!Y$3:Y$99980,Resultados_Dic3!$F$3:$F$99980,Produccion_UO!$K1647,Resultados_Dic3!$D$3:$D$99980,Produccion_UO!$K$1485,Resultados_Dic3!$E$3:$E$99980,Produccion_UO!$J1647,Resultados_Dic3!$A$3:$A$99980,Produccion_UO!$H1647)*$J$1485</f>
        <v>0</v>
      </c>
      <c r="AE1647" s="21">
        <f>+SUMIFS(Resultados_Dic3!Z$3:Z$99980,Resultados_Dic3!$F$3:$F$99980,Produccion_UO!$K1647,Resultados_Dic3!$D$3:$D$99980,Produccion_UO!$K$1485,Resultados_Dic3!$E$3:$E$99980,Produccion_UO!$J1647,Resultados_Dic3!$A$3:$A$99980,Produccion_UO!$H1647)*$J$1485</f>
        <v>0</v>
      </c>
      <c r="AF1647" s="21">
        <f>+SUMIFS(Resultados_Dic3!AA$3:AA$99980,Resultados_Dic3!$F$3:$F$99980,Produccion_UO!$K1647,Resultados_Dic3!$D$3:$D$99980,Produccion_UO!$K$1485,Resultados_Dic3!$E$3:$E$99980,Produccion_UO!$J1647,Resultados_Dic3!$A$3:$A$99980,Produccion_UO!$H1647)*$J$1485</f>
        <v>0</v>
      </c>
      <c r="AG1647" s="21">
        <f>+SUMIFS(Resultados_Dic3!AB$3:AB$99980,Resultados_Dic3!$F$3:$F$99980,Produccion_UO!$K1647,Resultados_Dic3!$D$3:$D$99980,Produccion_UO!$K$1485,Resultados_Dic3!$E$3:$E$99980,Produccion_UO!$J1647,Resultados_Dic3!$A$3:$A$99980,Produccion_UO!$H1647)*$J$1485</f>
        <v>0</v>
      </c>
      <c r="AH1647" s="21">
        <f>+SUMIFS(Resultados_Dic3!AC$3:AC$99980,Resultados_Dic3!$F$3:$F$99980,Produccion_UO!$K1647,Resultados_Dic3!$D$3:$D$99980,Produccion_UO!$K$1485,Resultados_Dic3!$E$3:$E$99980,Produccion_UO!$J1647,Resultados_Dic3!$A$3:$A$99980,Produccion_UO!$H1647)*$J$1485</f>
        <v>0</v>
      </c>
      <c r="AI1647" s="21">
        <f>+SUMIFS(Resultados_Dic3!AD$3:AD$99980,Resultados_Dic3!$F$3:$F$99980,Produccion_UO!$K1647,Resultados_Dic3!$D$3:$D$99980,Produccion_UO!$K$1485,Resultados_Dic3!$E$3:$E$99980,Produccion_UO!$J1647,Resultados_Dic3!$A$3:$A$99980,Produccion_UO!$H1647)*$J$1485</f>
        <v>0</v>
      </c>
      <c r="AJ1647" s="21">
        <f>+SUMIFS(Resultados_Dic3!AE$3:AE$99980,Resultados_Dic3!$F$3:$F$99980,Produccion_UO!$K1647,Resultados_Dic3!$D$3:$D$99980,Produccion_UO!$K$1485,Resultados_Dic3!$E$3:$E$99980,Produccion_UO!$J1647,Resultados_Dic3!$A$3:$A$99980,Produccion_UO!$H1647)*$J$1485</f>
        <v>0</v>
      </c>
      <c r="AK1647" s="21">
        <f>+SUMIFS(Resultados_Dic3!AF$3:AF$99980,Resultados_Dic3!$F$3:$F$99980,Produccion_UO!$K1647,Resultados_Dic3!$D$3:$D$99980,Produccion_UO!$K$1485,Resultados_Dic3!$E$3:$E$99980,Produccion_UO!$J1647,Resultados_Dic3!$A$3:$A$99980,Produccion_UO!$H1647)*$J$1485</f>
        <v>0</v>
      </c>
      <c r="AL1647" s="21">
        <f>+SUMIFS(Resultados_Dic3!AG$3:AG$99980,Resultados_Dic3!$F$3:$F$99980,Produccion_UO!$K1647,Resultados_Dic3!$D$3:$D$99980,Produccion_UO!$K$1485,Resultados_Dic3!$E$3:$E$99980,Produccion_UO!$J1647,Resultados_Dic3!$A$3:$A$99980,Produccion_UO!$H1647)*$J$1485</f>
        <v>0</v>
      </c>
      <c r="AM1647" s="21">
        <f>+SUMIFS(Resultados_Dic3!AH$3:AH$99980,Resultados_Dic3!$F$3:$F$99980,Produccion_UO!$K1647,Resultados_Dic3!$D$3:$D$99980,Produccion_UO!$K$1485,Resultados_Dic3!$E$3:$E$99980,Produccion_UO!$J1647,Resultados_Dic3!$A$3:$A$99980,Produccion_UO!$H1647)*$J$1485</f>
        <v>0</v>
      </c>
      <c r="AN1647" s="21">
        <f>+SUMIFS(Resultados_Dic3!AI$3:AI$99980,Resultados_Dic3!$F$3:$F$99980,Produccion_UO!$K1647,Resultados_Dic3!$D$3:$D$99980,Produccion_UO!$K$1485,Resultados_Dic3!$E$3:$E$99980,Produccion_UO!$J1647,Resultados_Dic3!$A$3:$A$99980,Produccion_UO!$H1647)*$J$1485</f>
        <v>0</v>
      </c>
      <c r="AO1647" s="21">
        <f>+SUMIFS(Resultados_Dic3!AJ$3:AJ$99980,Resultados_Dic3!$F$3:$F$99980,Produccion_UO!$K1647,Resultados_Dic3!$D$3:$D$99980,Produccion_UO!$K$1485,Resultados_Dic3!$E$3:$E$99980,Produccion_UO!$J1647,Resultados_Dic3!$A$3:$A$99980,Produccion_UO!$H1647)*$J$1485</f>
        <v>0</v>
      </c>
      <c r="AP1647" s="21">
        <f>+SUMIFS(Resultados_Dic3!AK$3:AK$99980,Resultados_Dic3!$F$3:$F$99980,Produccion_UO!$K1647,Resultados_Dic3!$D$3:$D$99980,Produccion_UO!$K$1485,Resultados_Dic3!$E$3:$E$99980,Produccion_UO!$J1647,Resultados_Dic3!$A$3:$A$99980,Produccion_UO!$H1647)*$J$1485</f>
        <v>0</v>
      </c>
      <c r="AQ1647" s="21">
        <f>+SUMIFS(Resultados_Dic3!AL$3:AL$99980,Resultados_Dic3!$F$3:$F$99980,Produccion_UO!$K1647,Resultados_Dic3!$D$3:$D$99980,Produccion_UO!$K$1485,Resultados_Dic3!$E$3:$E$99980,Produccion_UO!$J1647,Resultados_Dic3!$A$3:$A$99980,Produccion_UO!$H1647)*$J$1485</f>
        <v>0</v>
      </c>
      <c r="AR1647" s="21">
        <f>+SUMIFS(Resultados_Dic3!AM$3:AM$99980,Resultados_Dic3!$F$3:$F$99980,Produccion_UO!$K1647,Resultados_Dic3!$D$3:$D$99980,Produccion_UO!$K$1485,Resultados_Dic3!$E$3:$E$99980,Produccion_UO!$J1647,Resultados_Dic3!$A$3:$A$99980,Produccion_UO!$H1647)*$J$1485</f>
        <v>0</v>
      </c>
    </row>
    <row r="1649" spans="6:45" x14ac:dyDescent="0.25">
      <c r="L1649" s="322" t="s">
        <v>837</v>
      </c>
      <c r="M1649" s="68">
        <f>+M1635</f>
        <v>13.5269625803303</v>
      </c>
      <c r="N1649" s="68">
        <f t="shared" ref="N1649:AR1649" si="2204">+N1635</f>
        <v>12.608318272737099</v>
      </c>
      <c r="O1649" s="68">
        <f t="shared" si="2204"/>
        <v>12.028304725557399</v>
      </c>
      <c r="P1649" s="68">
        <f t="shared" si="2204"/>
        <v>11.448291178377699</v>
      </c>
      <c r="Q1649" s="68">
        <f t="shared" si="2204"/>
        <v>10.868277631198</v>
      </c>
      <c r="R1649" s="68">
        <f t="shared" si="2204"/>
        <v>10.0260022168469</v>
      </c>
      <c r="S1649" s="68">
        <f t="shared" si="2204"/>
        <v>9.1837268024957996</v>
      </c>
      <c r="T1649" s="68">
        <f t="shared" si="2204"/>
        <v>8.4823209885540898</v>
      </c>
      <c r="U1649" s="68">
        <f t="shared" si="2204"/>
        <v>7.7809151746123799</v>
      </c>
      <c r="V1649" s="68">
        <f t="shared" si="2204"/>
        <v>7.1120132061227599</v>
      </c>
      <c r="W1649" s="68">
        <f t="shared" si="2204"/>
        <v>6.4431112376331399</v>
      </c>
      <c r="X1649" s="68">
        <f t="shared" si="2204"/>
        <v>5.7742092691435101</v>
      </c>
      <c r="Y1649" s="68">
        <f t="shared" si="2204"/>
        <v>5.4280315383314504</v>
      </c>
      <c r="Z1649" s="68">
        <f t="shared" si="2204"/>
        <v>5.08185380751938</v>
      </c>
      <c r="AA1649" s="68">
        <f t="shared" si="2204"/>
        <v>1.50894648796959</v>
      </c>
      <c r="AB1649" s="68">
        <f t="shared" si="2204"/>
        <v>0</v>
      </c>
      <c r="AC1649" s="68">
        <f t="shared" si="2204"/>
        <v>0</v>
      </c>
      <c r="AD1649" s="68">
        <f t="shared" si="2204"/>
        <v>0</v>
      </c>
      <c r="AE1649" s="68">
        <f t="shared" si="2204"/>
        <v>0</v>
      </c>
      <c r="AF1649" s="68">
        <f t="shared" si="2204"/>
        <v>0</v>
      </c>
      <c r="AG1649" s="68">
        <f t="shared" si="2204"/>
        <v>0</v>
      </c>
      <c r="AH1649" s="68">
        <f t="shared" si="2204"/>
        <v>0</v>
      </c>
      <c r="AI1649" s="68">
        <f t="shared" si="2204"/>
        <v>0</v>
      </c>
      <c r="AJ1649" s="68">
        <f t="shared" si="2204"/>
        <v>0</v>
      </c>
      <c r="AK1649" s="68">
        <f t="shared" si="2204"/>
        <v>0</v>
      </c>
      <c r="AL1649" s="68">
        <f t="shared" si="2204"/>
        <v>0</v>
      </c>
      <c r="AM1649" s="68">
        <f t="shared" si="2204"/>
        <v>0</v>
      </c>
      <c r="AN1649" s="68">
        <f t="shared" si="2204"/>
        <v>0</v>
      </c>
      <c r="AO1649" s="68">
        <f t="shared" si="2204"/>
        <v>0</v>
      </c>
      <c r="AP1649" s="68">
        <f t="shared" si="2204"/>
        <v>0</v>
      </c>
      <c r="AQ1649" s="68">
        <f t="shared" si="2204"/>
        <v>0</v>
      </c>
      <c r="AR1649" s="68">
        <f t="shared" si="2204"/>
        <v>0</v>
      </c>
      <c r="AS1649" s="52"/>
    </row>
    <row r="1650" spans="6:45" x14ac:dyDescent="0.25">
      <c r="L1650" s="322" t="s">
        <v>838</v>
      </c>
      <c r="M1650" s="68">
        <f>+M1636</f>
        <v>14.9315892800564</v>
      </c>
      <c r="N1650" s="68">
        <f t="shared" ref="N1650:AR1650" si="2205">+N1636</f>
        <v>13.9175538368454</v>
      </c>
      <c r="O1650" s="68">
        <f t="shared" si="2205"/>
        <v>13.2773122444018</v>
      </c>
      <c r="P1650" s="68">
        <f t="shared" si="2205"/>
        <v>12.637070651958201</v>
      </c>
      <c r="Q1650" s="68">
        <f t="shared" si="2205"/>
        <v>11.996829059514599</v>
      </c>
      <c r="R1650" s="68">
        <f t="shared" si="2205"/>
        <v>11.067092581492</v>
      </c>
      <c r="S1650" s="68">
        <f t="shared" si="2205"/>
        <v>10.137356103469299</v>
      </c>
      <c r="T1650" s="68">
        <f t="shared" si="2205"/>
        <v>9.3631169887955004</v>
      </c>
      <c r="U1650" s="68">
        <f t="shared" si="2205"/>
        <v>8.5888778741216498</v>
      </c>
      <c r="V1650" s="68">
        <f t="shared" si="2205"/>
        <v>7.8505177727466702</v>
      </c>
      <c r="W1650" s="68">
        <f t="shared" si="2205"/>
        <v>7.1121576713716799</v>
      </c>
      <c r="X1650" s="68">
        <f t="shared" si="2205"/>
        <v>6.3737975699967002</v>
      </c>
      <c r="Y1650" s="68">
        <f t="shared" si="2205"/>
        <v>5.9916730787303498</v>
      </c>
      <c r="Z1650" s="68">
        <f t="shared" si="2205"/>
        <v>5.6095485874640003</v>
      </c>
      <c r="AA1650" s="68">
        <f t="shared" si="2205"/>
        <v>1.66563403056264</v>
      </c>
      <c r="AB1650" s="68">
        <f t="shared" si="2205"/>
        <v>0</v>
      </c>
      <c r="AC1650" s="68">
        <f t="shared" si="2205"/>
        <v>0</v>
      </c>
      <c r="AD1650" s="68">
        <f t="shared" si="2205"/>
        <v>0</v>
      </c>
      <c r="AE1650" s="68">
        <f t="shared" si="2205"/>
        <v>0</v>
      </c>
      <c r="AF1650" s="68">
        <f t="shared" si="2205"/>
        <v>0</v>
      </c>
      <c r="AG1650" s="68">
        <f t="shared" si="2205"/>
        <v>0</v>
      </c>
      <c r="AH1650" s="68">
        <f t="shared" si="2205"/>
        <v>0</v>
      </c>
      <c r="AI1650" s="68">
        <f t="shared" si="2205"/>
        <v>0</v>
      </c>
      <c r="AJ1650" s="68">
        <f t="shared" si="2205"/>
        <v>0</v>
      </c>
      <c r="AK1650" s="68">
        <f t="shared" si="2205"/>
        <v>0</v>
      </c>
      <c r="AL1650" s="68">
        <f t="shared" si="2205"/>
        <v>0</v>
      </c>
      <c r="AM1650" s="68">
        <f t="shared" si="2205"/>
        <v>0</v>
      </c>
      <c r="AN1650" s="68">
        <f t="shared" si="2205"/>
        <v>0</v>
      </c>
      <c r="AO1650" s="68">
        <f t="shared" si="2205"/>
        <v>0</v>
      </c>
      <c r="AP1650" s="68">
        <f t="shared" si="2205"/>
        <v>0</v>
      </c>
      <c r="AQ1650" s="68">
        <f t="shared" si="2205"/>
        <v>0</v>
      </c>
      <c r="AR1650" s="68">
        <f t="shared" si="2205"/>
        <v>0</v>
      </c>
      <c r="AS1650" s="52"/>
    </row>
    <row r="1651" spans="6:45" x14ac:dyDescent="0.25">
      <c r="L1651" s="322" t="s">
        <v>839</v>
      </c>
      <c r="M1651" s="68">
        <f t="shared" ref="M1651:AR1651" si="2206">+M1637+M1641</f>
        <v>77.898077630819685</v>
      </c>
      <c r="N1651" s="68">
        <f t="shared" si="2206"/>
        <v>73.086104078207185</v>
      </c>
      <c r="O1651" s="68">
        <f t="shared" si="2206"/>
        <v>70.047920718101381</v>
      </c>
      <c r="P1651" s="68">
        <f t="shared" si="2206"/>
        <v>67.009737357995576</v>
      </c>
      <c r="Q1651" s="68">
        <f t="shared" si="2206"/>
        <v>63.971553997889785</v>
      </c>
      <c r="R1651" s="68">
        <f t="shared" si="2206"/>
        <v>59.367243461413594</v>
      </c>
      <c r="S1651" s="68">
        <f t="shared" si="2206"/>
        <v>53.913586137800607</v>
      </c>
      <c r="T1651" s="68">
        <f t="shared" si="2206"/>
        <v>41.603124743723797</v>
      </c>
      <c r="U1651" s="68">
        <f t="shared" si="2206"/>
        <v>37.929073537573288</v>
      </c>
      <c r="V1651" s="68">
        <f t="shared" si="2206"/>
        <v>34.425281531181497</v>
      </c>
      <c r="W1651" s="68">
        <f t="shared" si="2206"/>
        <v>30.921489524789688</v>
      </c>
      <c r="X1651" s="68">
        <f t="shared" si="2206"/>
        <v>27.41769751839789</v>
      </c>
      <c r="Y1651" s="68">
        <f t="shared" si="2206"/>
        <v>25.60437535289589</v>
      </c>
      <c r="Z1651" s="68">
        <f t="shared" si="2206"/>
        <v>23.791053187393889</v>
      </c>
      <c r="AA1651" s="68">
        <f t="shared" si="2206"/>
        <v>6.9771831426550905</v>
      </c>
      <c r="AB1651" s="68">
        <f t="shared" si="2206"/>
        <v>0</v>
      </c>
      <c r="AC1651" s="68">
        <f t="shared" si="2206"/>
        <v>0</v>
      </c>
      <c r="AD1651" s="68">
        <f t="shared" si="2206"/>
        <v>0</v>
      </c>
      <c r="AE1651" s="68">
        <f t="shared" si="2206"/>
        <v>0</v>
      </c>
      <c r="AF1651" s="68">
        <f t="shared" si="2206"/>
        <v>0</v>
      </c>
      <c r="AG1651" s="68">
        <f t="shared" si="2206"/>
        <v>0</v>
      </c>
      <c r="AH1651" s="68">
        <f t="shared" si="2206"/>
        <v>0</v>
      </c>
      <c r="AI1651" s="68">
        <f t="shared" si="2206"/>
        <v>0</v>
      </c>
      <c r="AJ1651" s="68">
        <f t="shared" si="2206"/>
        <v>0</v>
      </c>
      <c r="AK1651" s="68">
        <f t="shared" si="2206"/>
        <v>0</v>
      </c>
      <c r="AL1651" s="68">
        <f t="shared" si="2206"/>
        <v>0</v>
      </c>
      <c r="AM1651" s="68">
        <f t="shared" si="2206"/>
        <v>0</v>
      </c>
      <c r="AN1651" s="68">
        <f t="shared" si="2206"/>
        <v>0</v>
      </c>
      <c r="AO1651" s="68">
        <f t="shared" si="2206"/>
        <v>0</v>
      </c>
      <c r="AP1651" s="68">
        <f t="shared" si="2206"/>
        <v>0</v>
      </c>
      <c r="AQ1651" s="68">
        <f t="shared" si="2206"/>
        <v>0</v>
      </c>
      <c r="AR1651" s="68">
        <f t="shared" si="2206"/>
        <v>0</v>
      </c>
      <c r="AS1651" s="52"/>
    </row>
    <row r="1652" spans="6:45" x14ac:dyDescent="0.25">
      <c r="L1652" s="230" t="s">
        <v>840</v>
      </c>
      <c r="M1652" s="21">
        <f>+SUM(M1649:M1651)</f>
        <v>106.35662949120638</v>
      </c>
      <c r="N1652" s="21">
        <f t="shared" ref="N1652" si="2207">+SUM(N1649:N1651)</f>
        <v>99.611976187789679</v>
      </c>
      <c r="O1652" s="21">
        <f t="shared" ref="O1652" si="2208">+SUM(O1649:O1651)</f>
        <v>95.353537688060584</v>
      </c>
      <c r="P1652" s="21">
        <f t="shared" ref="P1652" si="2209">+SUM(P1649:P1651)</f>
        <v>91.095099188331474</v>
      </c>
      <c r="Q1652" s="21">
        <f t="shared" ref="Q1652" si="2210">+SUM(Q1649:Q1651)</f>
        <v>86.836660688602393</v>
      </c>
      <c r="R1652" s="21">
        <f t="shared" ref="R1652" si="2211">+SUM(R1649:R1651)</f>
        <v>80.46033825975249</v>
      </c>
      <c r="S1652" s="21">
        <f t="shared" ref="S1652" si="2212">+SUM(S1649:S1651)</f>
        <v>73.234669043765706</v>
      </c>
      <c r="T1652" s="21">
        <f t="shared" ref="T1652" si="2213">+SUM(T1649:T1651)</f>
        <v>59.448562721073387</v>
      </c>
      <c r="U1652" s="21">
        <f t="shared" ref="U1652" si="2214">+SUM(U1649:U1651)</f>
        <v>54.298866586307319</v>
      </c>
      <c r="V1652" s="21">
        <f t="shared" ref="V1652" si="2215">+SUM(V1649:V1651)</f>
        <v>49.387812510050928</v>
      </c>
      <c r="W1652" s="21">
        <f t="shared" ref="W1652" si="2216">+SUM(W1649:W1651)</f>
        <v>44.476758433794508</v>
      </c>
      <c r="X1652" s="21">
        <f t="shared" ref="X1652" si="2217">+SUM(X1649:X1651)</f>
        <v>39.565704357538102</v>
      </c>
      <c r="Y1652" s="21">
        <f t="shared" ref="Y1652" si="2218">+SUM(Y1649:Y1651)</f>
        <v>37.02407996995769</v>
      </c>
      <c r="Z1652" s="21">
        <f t="shared" ref="Z1652" si="2219">+SUM(Z1649:Z1651)</f>
        <v>34.48245558237727</v>
      </c>
      <c r="AA1652" s="21">
        <f t="shared" ref="AA1652" si="2220">+SUM(AA1649:AA1651)</f>
        <v>10.151763661187321</v>
      </c>
      <c r="AB1652" s="21">
        <f t="shared" ref="AB1652" si="2221">+SUM(AB1649:AB1651)</f>
        <v>0</v>
      </c>
      <c r="AC1652" s="21">
        <f t="shared" ref="AC1652" si="2222">+SUM(AC1649:AC1651)</f>
        <v>0</v>
      </c>
      <c r="AD1652" s="21">
        <f t="shared" ref="AD1652" si="2223">+SUM(AD1649:AD1651)</f>
        <v>0</v>
      </c>
      <c r="AE1652" s="21">
        <f t="shared" ref="AE1652" si="2224">+SUM(AE1649:AE1651)</f>
        <v>0</v>
      </c>
      <c r="AF1652" s="21">
        <f t="shared" ref="AF1652" si="2225">+SUM(AF1649:AF1651)</f>
        <v>0</v>
      </c>
      <c r="AG1652" s="21">
        <f t="shared" ref="AG1652" si="2226">+SUM(AG1649:AG1651)</f>
        <v>0</v>
      </c>
      <c r="AH1652" s="21">
        <f t="shared" ref="AH1652" si="2227">+SUM(AH1649:AH1651)</f>
        <v>0</v>
      </c>
      <c r="AI1652" s="21">
        <f t="shared" ref="AI1652" si="2228">+SUM(AI1649:AI1651)</f>
        <v>0</v>
      </c>
      <c r="AJ1652" s="21">
        <f t="shared" ref="AJ1652" si="2229">+SUM(AJ1649:AJ1651)</f>
        <v>0</v>
      </c>
      <c r="AK1652" s="21">
        <f t="shared" ref="AK1652" si="2230">+SUM(AK1649:AK1651)</f>
        <v>0</v>
      </c>
      <c r="AL1652" s="21">
        <f t="shared" ref="AL1652" si="2231">+SUM(AL1649:AL1651)</f>
        <v>0</v>
      </c>
      <c r="AM1652" s="21">
        <f t="shared" ref="AM1652" si="2232">+SUM(AM1649:AM1651)</f>
        <v>0</v>
      </c>
      <c r="AN1652" s="21">
        <f t="shared" ref="AN1652" si="2233">+SUM(AN1649:AN1651)</f>
        <v>0</v>
      </c>
      <c r="AO1652" s="21">
        <f t="shared" ref="AO1652" si="2234">+SUM(AO1649:AO1651)</f>
        <v>0</v>
      </c>
      <c r="AP1652" s="21">
        <f t="shared" ref="AP1652" si="2235">+SUM(AP1649:AP1651)</f>
        <v>0</v>
      </c>
      <c r="AQ1652" s="21">
        <f t="shared" ref="AQ1652" si="2236">+SUM(AQ1649:AQ1651)</f>
        <v>0</v>
      </c>
      <c r="AR1652" s="21">
        <f t="shared" ref="AR1652" si="2237">+SUM(AR1649:AR1651)</f>
        <v>0</v>
      </c>
    </row>
    <row r="1653" spans="6:45" x14ac:dyDescent="0.25">
      <c r="L1653" s="230" t="s">
        <v>841</v>
      </c>
      <c r="M1653" s="21">
        <f t="shared" ref="M1653:AR1653" si="2238">+M1645+M1646+M1647</f>
        <v>11.0255201339571</v>
      </c>
      <c r="N1653" s="21">
        <f t="shared" si="2238"/>
        <v>9.8443274206848397</v>
      </c>
      <c r="O1653" s="21">
        <f t="shared" si="2238"/>
        <v>8.5989052033776101</v>
      </c>
      <c r="P1653" s="21">
        <f t="shared" si="2238"/>
        <v>7.3534829860703796</v>
      </c>
      <c r="Q1653" s="21">
        <f t="shared" si="2238"/>
        <v>6.1080607687631501</v>
      </c>
      <c r="R1653" s="21">
        <f t="shared" si="2238"/>
        <v>4.7731557454927502</v>
      </c>
      <c r="S1653" s="21">
        <f t="shared" si="2238"/>
        <v>3.43825072222235</v>
      </c>
      <c r="T1653" s="21">
        <f t="shared" si="2238"/>
        <v>6.7538020249192598</v>
      </c>
      <c r="U1653" s="21">
        <f t="shared" si="2238"/>
        <v>6.4232067711728504</v>
      </c>
      <c r="V1653" s="21">
        <f t="shared" si="2238"/>
        <v>0</v>
      </c>
      <c r="W1653" s="21">
        <f t="shared" si="2238"/>
        <v>0</v>
      </c>
      <c r="X1653" s="21">
        <f t="shared" si="2238"/>
        <v>0</v>
      </c>
      <c r="Y1653" s="21">
        <f t="shared" si="2238"/>
        <v>0</v>
      </c>
      <c r="Z1653" s="21">
        <f t="shared" si="2238"/>
        <v>0</v>
      </c>
      <c r="AA1653" s="21">
        <f t="shared" si="2238"/>
        <v>0</v>
      </c>
      <c r="AB1653" s="21">
        <f t="shared" si="2238"/>
        <v>0</v>
      </c>
      <c r="AC1653" s="21">
        <f t="shared" si="2238"/>
        <v>0</v>
      </c>
      <c r="AD1653" s="21">
        <f t="shared" si="2238"/>
        <v>0</v>
      </c>
      <c r="AE1653" s="21">
        <f t="shared" si="2238"/>
        <v>0</v>
      </c>
      <c r="AF1653" s="21">
        <f t="shared" si="2238"/>
        <v>0</v>
      </c>
      <c r="AG1653" s="21">
        <f t="shared" si="2238"/>
        <v>0</v>
      </c>
      <c r="AH1653" s="21">
        <f t="shared" si="2238"/>
        <v>0</v>
      </c>
      <c r="AI1653" s="21">
        <f t="shared" si="2238"/>
        <v>0</v>
      </c>
      <c r="AJ1653" s="21">
        <f t="shared" si="2238"/>
        <v>0</v>
      </c>
      <c r="AK1653" s="21">
        <f t="shared" si="2238"/>
        <v>0</v>
      </c>
      <c r="AL1653" s="21">
        <f t="shared" si="2238"/>
        <v>0</v>
      </c>
      <c r="AM1653" s="21">
        <f t="shared" si="2238"/>
        <v>0</v>
      </c>
      <c r="AN1653" s="21">
        <f t="shared" si="2238"/>
        <v>0</v>
      </c>
      <c r="AO1653" s="21">
        <f t="shared" si="2238"/>
        <v>0</v>
      </c>
      <c r="AP1653" s="21">
        <f t="shared" si="2238"/>
        <v>0</v>
      </c>
      <c r="AQ1653" s="21">
        <f t="shared" si="2238"/>
        <v>0</v>
      </c>
      <c r="AR1653" s="21">
        <f t="shared" si="2238"/>
        <v>0</v>
      </c>
    </row>
    <row r="1654" spans="6:45" x14ac:dyDescent="0.25">
      <c r="L1654" s="323" t="s">
        <v>782</v>
      </c>
      <c r="M1654" s="268">
        <f>+M1652+M1653</f>
        <v>117.38214962516348</v>
      </c>
      <c r="N1654" s="268">
        <f t="shared" ref="N1654" si="2239">+N1652+N1653</f>
        <v>109.45630360847451</v>
      </c>
      <c r="O1654" s="268">
        <f t="shared" ref="O1654" si="2240">+O1652+O1653</f>
        <v>103.9524428914382</v>
      </c>
      <c r="P1654" s="268">
        <f t="shared" ref="P1654" si="2241">+P1652+P1653</f>
        <v>98.448582174401849</v>
      </c>
      <c r="Q1654" s="268">
        <f t="shared" ref="Q1654" si="2242">+Q1652+Q1653</f>
        <v>92.944721457365546</v>
      </c>
      <c r="R1654" s="268">
        <f t="shared" ref="R1654" si="2243">+R1652+R1653</f>
        <v>85.233494005245234</v>
      </c>
      <c r="S1654" s="268">
        <f t="shared" ref="S1654" si="2244">+S1652+S1653</f>
        <v>76.672919765988055</v>
      </c>
      <c r="T1654" s="268">
        <f t="shared" ref="T1654" si="2245">+T1652+T1653</f>
        <v>66.202364745992639</v>
      </c>
      <c r="U1654" s="268">
        <f t="shared" ref="U1654" si="2246">+U1652+U1653</f>
        <v>60.72207335748017</v>
      </c>
      <c r="V1654" s="268">
        <f t="shared" ref="V1654" si="2247">+V1652+V1653</f>
        <v>49.387812510050928</v>
      </c>
      <c r="W1654" s="268">
        <f t="shared" ref="W1654" si="2248">+W1652+W1653</f>
        <v>44.476758433794508</v>
      </c>
      <c r="X1654" s="268">
        <f t="shared" ref="X1654" si="2249">+X1652+X1653</f>
        <v>39.565704357538102</v>
      </c>
      <c r="Y1654" s="268">
        <f t="shared" ref="Y1654" si="2250">+Y1652+Y1653</f>
        <v>37.02407996995769</v>
      </c>
      <c r="Z1654" s="268">
        <f t="shared" ref="Z1654" si="2251">+Z1652+Z1653</f>
        <v>34.48245558237727</v>
      </c>
      <c r="AA1654" s="268">
        <f t="shared" ref="AA1654" si="2252">+AA1652+AA1653</f>
        <v>10.151763661187321</v>
      </c>
      <c r="AB1654" s="268">
        <f t="shared" ref="AB1654" si="2253">+AB1652+AB1653</f>
        <v>0</v>
      </c>
      <c r="AC1654" s="268">
        <f t="shared" ref="AC1654" si="2254">+AC1652+AC1653</f>
        <v>0</v>
      </c>
      <c r="AD1654" s="268">
        <f t="shared" ref="AD1654" si="2255">+AD1652+AD1653</f>
        <v>0</v>
      </c>
      <c r="AE1654" s="268">
        <f t="shared" ref="AE1654" si="2256">+AE1652+AE1653</f>
        <v>0</v>
      </c>
      <c r="AF1654" s="268">
        <f t="shared" ref="AF1654" si="2257">+AF1652+AF1653</f>
        <v>0</v>
      </c>
      <c r="AG1654" s="268">
        <f t="shared" ref="AG1654" si="2258">+AG1652+AG1653</f>
        <v>0</v>
      </c>
      <c r="AH1654" s="268">
        <f t="shared" ref="AH1654" si="2259">+AH1652+AH1653</f>
        <v>0</v>
      </c>
      <c r="AI1654" s="268">
        <f t="shared" ref="AI1654" si="2260">+AI1652+AI1653</f>
        <v>0</v>
      </c>
      <c r="AJ1654" s="268">
        <f t="shared" ref="AJ1654" si="2261">+AJ1652+AJ1653</f>
        <v>0</v>
      </c>
      <c r="AK1654" s="268">
        <f t="shared" ref="AK1654" si="2262">+AK1652+AK1653</f>
        <v>0</v>
      </c>
      <c r="AL1654" s="268">
        <f t="shared" ref="AL1654" si="2263">+AL1652+AL1653</f>
        <v>0</v>
      </c>
      <c r="AM1654" s="268">
        <f t="shared" ref="AM1654" si="2264">+AM1652+AM1653</f>
        <v>0</v>
      </c>
      <c r="AN1654" s="268">
        <f t="shared" ref="AN1654" si="2265">+AN1652+AN1653</f>
        <v>0</v>
      </c>
      <c r="AO1654" s="268">
        <f t="shared" ref="AO1654" si="2266">+AO1652+AO1653</f>
        <v>0</v>
      </c>
      <c r="AP1654" s="268">
        <f t="shared" ref="AP1654" si="2267">+AP1652+AP1653</f>
        <v>0</v>
      </c>
      <c r="AQ1654" s="268">
        <f t="shared" ref="AQ1654" si="2268">+AQ1652+AQ1653</f>
        <v>0</v>
      </c>
      <c r="AR1654" s="268">
        <f t="shared" ref="AR1654" si="2269">+AR1652+AR1653</f>
        <v>0</v>
      </c>
    </row>
    <row r="1657" spans="6:45" x14ac:dyDescent="0.25">
      <c r="J1657">
        <v>1</v>
      </c>
      <c r="K1657" s="108" t="s">
        <v>389</v>
      </c>
      <c r="L1657" s="108" t="s">
        <v>377</v>
      </c>
    </row>
    <row r="1658" spans="6:45" x14ac:dyDescent="0.25">
      <c r="I1658" s="266"/>
      <c r="M1658" s="321">
        <v>2019</v>
      </c>
      <c r="N1658" s="321">
        <v>2020</v>
      </c>
      <c r="O1658" s="321">
        <v>2021</v>
      </c>
      <c r="P1658" s="321">
        <v>2022</v>
      </c>
      <c r="Q1658" s="321">
        <v>2023</v>
      </c>
      <c r="R1658" s="321">
        <v>2024</v>
      </c>
      <c r="S1658" s="321">
        <v>2025</v>
      </c>
      <c r="T1658" s="321">
        <v>2026</v>
      </c>
      <c r="U1658" s="321">
        <v>2027</v>
      </c>
      <c r="V1658" s="321">
        <v>2028</v>
      </c>
      <c r="W1658" s="321">
        <v>2029</v>
      </c>
      <c r="X1658" s="321">
        <v>2030</v>
      </c>
      <c r="Y1658" s="321">
        <v>2031</v>
      </c>
      <c r="Z1658" s="321">
        <v>2032</v>
      </c>
      <c r="AA1658" s="321">
        <v>2033</v>
      </c>
      <c r="AB1658" s="321">
        <v>2034</v>
      </c>
      <c r="AC1658" s="321">
        <v>2035</v>
      </c>
      <c r="AD1658" s="321">
        <v>2036</v>
      </c>
      <c r="AE1658" s="321">
        <v>2037</v>
      </c>
      <c r="AF1658" s="321">
        <v>2038</v>
      </c>
      <c r="AG1658" s="321">
        <v>2039</v>
      </c>
      <c r="AH1658" s="321">
        <v>2040</v>
      </c>
      <c r="AI1658" s="321">
        <v>2041</v>
      </c>
      <c r="AJ1658" s="321">
        <v>2042</v>
      </c>
      <c r="AK1658" s="321">
        <v>2043</v>
      </c>
      <c r="AL1658" s="321">
        <v>2044</v>
      </c>
      <c r="AM1658" s="321">
        <v>2045</v>
      </c>
      <c r="AN1658" s="321">
        <v>2046</v>
      </c>
      <c r="AO1658" s="321">
        <v>2047</v>
      </c>
      <c r="AP1658" s="321">
        <v>2048</v>
      </c>
      <c r="AQ1658" s="321">
        <v>2049</v>
      </c>
      <c r="AR1658" s="321">
        <v>2050</v>
      </c>
    </row>
    <row r="1659" spans="6:45" s="15" customFormat="1" x14ac:dyDescent="0.25">
      <c r="F1659" s="96"/>
      <c r="H1659" s="12"/>
      <c r="I1659" s="17" t="str">
        <f t="shared" ref="I1659" si="2270">+IF(OR(K1659="OIL",K1659="OIL-eq"),$I$5,IF(K1659="GAS",$I$4,IF(K1659="GSL",$I$8,IF(K1659="DSL",$I$9,IF(K1659="KER",$I$10,IF(K1659="LPG",$I$11,IF(K1659="HFO",$I$12,IF(K1659="AVG",$I$13,IF(K1659="RFG",$I$14,IF(K1659="ELC",$I$15,$I$16))))))))))</f>
        <v>Kt CO2e/año</v>
      </c>
      <c r="J1659" s="115">
        <f t="shared" ref="J1659" si="2271">+IF(OR(K1659="OIL",K1659="OIL-eq"),$H$5,IF(K1659="GAS",$H$4,IF(K1659="GSL",$H$8,IF(K1659="DSL",$H$9,IF(K1659="KER",$H$10,IF(K1659="LPG",$H$11,IF(K1659="HFO",$H$12,IF(K1659="AVG",$H$13,IF(K1659="RFG",$H$14,IF(K1659="ELC",$H$15,$H$16))))))))))</f>
        <v>1</v>
      </c>
      <c r="K1659" s="318" t="s">
        <v>836</v>
      </c>
      <c r="L1659" s="314" t="s">
        <v>332</v>
      </c>
      <c r="M1659" s="135"/>
      <c r="N1659" s="135"/>
      <c r="O1659" s="135"/>
      <c r="P1659" s="135"/>
      <c r="Q1659" s="135"/>
      <c r="R1659" s="135"/>
      <c r="S1659" s="135"/>
      <c r="T1659" s="135"/>
      <c r="U1659" s="135"/>
      <c r="V1659" s="135"/>
      <c r="W1659" s="135"/>
      <c r="X1659" s="135"/>
      <c r="Y1659" s="135"/>
      <c r="Z1659" s="135"/>
      <c r="AA1659" s="135"/>
      <c r="AB1659" s="135"/>
      <c r="AC1659" s="135"/>
      <c r="AD1659" s="135"/>
      <c r="AE1659" s="135"/>
      <c r="AF1659" s="135"/>
      <c r="AG1659" s="135"/>
      <c r="AH1659" s="135"/>
      <c r="AI1659" s="135"/>
      <c r="AJ1659" s="135"/>
      <c r="AK1659" s="135"/>
      <c r="AL1659" s="135"/>
      <c r="AM1659" s="135"/>
      <c r="AN1659" s="135"/>
      <c r="AO1659" s="135"/>
      <c r="AP1659" s="135"/>
      <c r="AQ1659" s="135"/>
      <c r="AR1659" s="135"/>
    </row>
    <row r="1660" spans="6:45" x14ac:dyDescent="0.25">
      <c r="H1660" s="17" t="str">
        <f t="shared" ref="H1660:H1672" si="2272">+$B$1</f>
        <v>DIC5</v>
      </c>
      <c r="I1660" s="24"/>
      <c r="J1660" s="24" t="s">
        <v>155</v>
      </c>
      <c r="K1660" s="315" t="s">
        <v>176</v>
      </c>
      <c r="L1660" s="230" t="s">
        <v>829</v>
      </c>
      <c r="M1660" s="21">
        <f>+SUMIFS(Resultados_Dic3!H$3:H$99980,Resultados_Dic3!$F$3:$F$99980,Produccion_UO!$K1660,Resultados_Dic3!$D$3:$D$99980,Produccion_UO!$K$1131,Resultados_Dic3!$E$3:$E$99980,Produccion_UO!$J1660,Resultados_Dic3!$A$3:$A$99980,Produccion_UO!$H1660)*$J$1485</f>
        <v>13.701814610340501</v>
      </c>
      <c r="N1660" s="21">
        <f>+SUMIFS(Resultados_Dic3!I$3:I$99980,Resultados_Dic3!$F$3:$F$99980,Produccion_UO!$K1660,Resultados_Dic3!$D$3:$D$99980,Produccion_UO!$K$1131,Resultados_Dic3!$E$3:$E$99980,Produccion_UO!$J1660,Resultados_Dic3!$A$3:$A$99980,Produccion_UO!$H1660)*$J$1485</f>
        <v>13.4528609381024</v>
      </c>
      <c r="O1660" s="21">
        <f>+SUMIFS(Resultados_Dic3!J$3:J$99980,Resultados_Dic3!$F$3:$F$99980,Produccion_UO!$K1660,Resultados_Dic3!$D$3:$D$99980,Produccion_UO!$K$1131,Resultados_Dic3!$E$3:$E$99980,Produccion_UO!$J1660,Resultados_Dic3!$A$3:$A$99980,Produccion_UO!$H1660)*$J$1485</f>
        <v>13.461247275391001</v>
      </c>
      <c r="P1660" s="21">
        <f>+SUMIFS(Resultados_Dic3!K$3:K$99980,Resultados_Dic3!$F$3:$F$99980,Produccion_UO!$K1660,Resultados_Dic3!$D$3:$D$99980,Produccion_UO!$K$1131,Resultados_Dic3!$E$3:$E$99980,Produccion_UO!$J1660,Resultados_Dic3!$A$3:$A$99980,Produccion_UO!$H1660)*$J$1485</f>
        <v>13.469633612679599</v>
      </c>
      <c r="Q1660" s="21">
        <f>+SUMIFS(Resultados_Dic3!L$3:L$99980,Resultados_Dic3!$F$3:$F$99980,Produccion_UO!$K1660,Resultados_Dic3!$D$3:$D$99980,Produccion_UO!$K$1131,Resultados_Dic3!$E$3:$E$99980,Produccion_UO!$J1660,Resultados_Dic3!$A$3:$A$99980,Produccion_UO!$H1660)*$J$1485</f>
        <v>13.4780199499681</v>
      </c>
      <c r="R1660" s="21">
        <f>+SUMIFS(Resultados_Dic3!M$3:M$99980,Resultados_Dic3!$F$3:$F$99980,Produccion_UO!$K1660,Resultados_Dic3!$D$3:$D$99980,Produccion_UO!$K$1131,Resultados_Dic3!$E$3:$E$99980,Produccion_UO!$J1660,Resultados_Dic3!$A$3:$A$99980,Produccion_UO!$H1660)*$J$1485</f>
        <v>12.4522790261206</v>
      </c>
      <c r="S1660" s="21">
        <f>+SUMIFS(Resultados_Dic3!N$3:N$99980,Resultados_Dic3!$F$3:$F$99980,Produccion_UO!$K1660,Resultados_Dic3!$D$3:$D$99980,Produccion_UO!$K$1131,Resultados_Dic3!$E$3:$E$99980,Produccion_UO!$J1660,Resultados_Dic3!$A$3:$A$99980,Produccion_UO!$H1660)*$J$1485</f>
        <v>11.426538102273099</v>
      </c>
      <c r="T1660" s="21">
        <f>+SUMIFS(Resultados_Dic3!O$3:O$99980,Resultados_Dic3!$F$3:$F$99980,Produccion_UO!$K1660,Resultados_Dic3!$D$3:$D$99980,Produccion_UO!$K$1131,Resultados_Dic3!$E$3:$E$99980,Produccion_UO!$J1660,Resultados_Dic3!$A$3:$A$99980,Produccion_UO!$H1660)*$J$1485</f>
        <v>10.582474569915499</v>
      </c>
      <c r="U1660" s="21">
        <f>+SUMIFS(Resultados_Dic3!P$3:P$99980,Resultados_Dic3!$F$3:$F$99980,Produccion_UO!$K1660,Resultados_Dic3!$D$3:$D$99980,Produccion_UO!$K$1131,Resultados_Dic3!$E$3:$E$99980,Produccion_UO!$J1660,Resultados_Dic3!$A$3:$A$99980,Produccion_UO!$H1660)*$J$1485</f>
        <v>9.7384110375579507</v>
      </c>
      <c r="V1660" s="21">
        <f>+SUMIFS(Resultados_Dic3!Q$3:Q$99980,Resultados_Dic3!$F$3:$F$99980,Produccion_UO!$K1660,Resultados_Dic3!$D$3:$D$99980,Produccion_UO!$K$1131,Resultados_Dic3!$E$3:$E$99980,Produccion_UO!$J1660,Resultados_Dic3!$A$3:$A$99980,Produccion_UO!$H1660)*$J$1485</f>
        <v>9.0387731969237795</v>
      </c>
      <c r="W1660" s="21">
        <f>+SUMIFS(Resultados_Dic3!R$3:R$99980,Resultados_Dic3!$F$3:$F$99980,Produccion_UO!$K1660,Resultados_Dic3!$D$3:$D$99980,Produccion_UO!$K$1131,Resultados_Dic3!$E$3:$E$99980,Produccion_UO!$J1660,Resultados_Dic3!$A$3:$A$99980,Produccion_UO!$H1660)*$J$1485</f>
        <v>8.33913535628961</v>
      </c>
      <c r="X1660" s="21">
        <f>+SUMIFS(Resultados_Dic3!S$3:S$99980,Resultados_Dic3!$F$3:$F$99980,Produccion_UO!$K1660,Resultados_Dic3!$D$3:$D$99980,Produccion_UO!$K$1131,Resultados_Dic3!$E$3:$E$99980,Produccion_UO!$J1660,Resultados_Dic3!$A$3:$A$99980,Produccion_UO!$H1660)*$J$1485</f>
        <v>7.6394975156554503</v>
      </c>
      <c r="Y1660" s="21">
        <f>+SUMIFS(Resultados_Dic3!T$3:T$99980,Resultados_Dic3!$F$3:$F$99980,Produccion_UO!$K1660,Resultados_Dic3!$D$3:$D$99980,Produccion_UO!$K$1131,Resultados_Dic3!$E$3:$E$99980,Produccion_UO!$J1660,Resultados_Dic3!$A$3:$A$99980,Produccion_UO!$H1660)*$J$1485</f>
        <v>7.1486847024487696</v>
      </c>
      <c r="Z1660" s="21">
        <f>+SUMIFS(Resultados_Dic3!U$3:U$99980,Resultados_Dic3!$F$3:$F$99980,Produccion_UO!$K1660,Resultados_Dic3!$D$3:$D$99980,Produccion_UO!$K$1131,Resultados_Dic3!$E$3:$E$99980,Produccion_UO!$J1660,Resultados_Dic3!$A$3:$A$99980,Produccion_UO!$H1660)*$J$1485</f>
        <v>6.6578718892420898</v>
      </c>
      <c r="AA1660" s="21">
        <f>+SUMIFS(Resultados_Dic3!V$3:V$99980,Resultados_Dic3!$F$3:$F$99980,Produccion_UO!$K1660,Resultados_Dic3!$D$3:$D$99980,Produccion_UO!$K$1131,Resultados_Dic3!$E$3:$E$99980,Produccion_UO!$J1660,Resultados_Dic3!$A$3:$A$99980,Produccion_UO!$H1660)*$J$1485</f>
        <v>3.2277692975910099</v>
      </c>
      <c r="AB1660" s="21">
        <f>+SUMIFS(Resultados_Dic3!W$3:W$99980,Resultados_Dic3!$F$3:$F$99980,Produccion_UO!$K1660,Resultados_Dic3!$D$3:$D$99980,Produccion_UO!$K$1131,Resultados_Dic3!$E$3:$E$99980,Produccion_UO!$J1660,Resultados_Dic3!$A$3:$A$99980,Produccion_UO!$H1660)*$J$1485</f>
        <v>0</v>
      </c>
      <c r="AC1660" s="21">
        <f>+SUMIFS(Resultados_Dic3!X$3:X$99980,Resultados_Dic3!$F$3:$F$99980,Produccion_UO!$K1660,Resultados_Dic3!$D$3:$D$99980,Produccion_UO!$K$1131,Resultados_Dic3!$E$3:$E$99980,Produccion_UO!$J1660,Resultados_Dic3!$A$3:$A$99980,Produccion_UO!$H1660)*$J$1485</f>
        <v>0</v>
      </c>
      <c r="AD1660" s="21">
        <f>+SUMIFS(Resultados_Dic3!Y$3:Y$99980,Resultados_Dic3!$F$3:$F$99980,Produccion_UO!$K1660,Resultados_Dic3!$D$3:$D$99980,Produccion_UO!$K$1131,Resultados_Dic3!$E$3:$E$99980,Produccion_UO!$J1660,Resultados_Dic3!$A$3:$A$99980,Produccion_UO!$H1660)*$J$1485</f>
        <v>0</v>
      </c>
      <c r="AE1660" s="21">
        <f>+SUMIFS(Resultados_Dic3!Z$3:Z$99980,Resultados_Dic3!$F$3:$F$99980,Produccion_UO!$K1660,Resultados_Dic3!$D$3:$D$99980,Produccion_UO!$K$1131,Resultados_Dic3!$E$3:$E$99980,Produccion_UO!$J1660,Resultados_Dic3!$A$3:$A$99980,Produccion_UO!$H1660)*$J$1485</f>
        <v>0</v>
      </c>
      <c r="AF1660" s="21">
        <f>+SUMIFS(Resultados_Dic3!AA$3:AA$99980,Resultados_Dic3!$F$3:$F$99980,Produccion_UO!$K1660,Resultados_Dic3!$D$3:$D$99980,Produccion_UO!$K$1131,Resultados_Dic3!$E$3:$E$99980,Produccion_UO!$J1660,Resultados_Dic3!$A$3:$A$99980,Produccion_UO!$H1660)*$J$1485</f>
        <v>0</v>
      </c>
      <c r="AG1660" s="21">
        <f>+SUMIFS(Resultados_Dic3!AB$3:AB$99980,Resultados_Dic3!$F$3:$F$99980,Produccion_UO!$K1660,Resultados_Dic3!$D$3:$D$99980,Produccion_UO!$K$1131,Resultados_Dic3!$E$3:$E$99980,Produccion_UO!$J1660,Resultados_Dic3!$A$3:$A$99980,Produccion_UO!$H1660)*$J$1485</f>
        <v>0</v>
      </c>
      <c r="AH1660" s="21">
        <f>+SUMIFS(Resultados_Dic3!AC$3:AC$99980,Resultados_Dic3!$F$3:$F$99980,Produccion_UO!$K1660,Resultados_Dic3!$D$3:$D$99980,Produccion_UO!$K$1131,Resultados_Dic3!$E$3:$E$99980,Produccion_UO!$J1660,Resultados_Dic3!$A$3:$A$99980,Produccion_UO!$H1660)*$J$1485</f>
        <v>0</v>
      </c>
      <c r="AI1660" s="21">
        <f>+SUMIFS(Resultados_Dic3!AD$3:AD$99980,Resultados_Dic3!$F$3:$F$99980,Produccion_UO!$K1660,Resultados_Dic3!$D$3:$D$99980,Produccion_UO!$K$1131,Resultados_Dic3!$E$3:$E$99980,Produccion_UO!$J1660,Resultados_Dic3!$A$3:$A$99980,Produccion_UO!$H1660)*$J$1485</f>
        <v>0</v>
      </c>
      <c r="AJ1660" s="21">
        <f>+SUMIFS(Resultados_Dic3!AE$3:AE$99980,Resultados_Dic3!$F$3:$F$99980,Produccion_UO!$K1660,Resultados_Dic3!$D$3:$D$99980,Produccion_UO!$K$1131,Resultados_Dic3!$E$3:$E$99980,Produccion_UO!$J1660,Resultados_Dic3!$A$3:$A$99980,Produccion_UO!$H1660)*$J$1485</f>
        <v>0</v>
      </c>
      <c r="AK1660" s="21">
        <f>+SUMIFS(Resultados_Dic3!AF$3:AF$99980,Resultados_Dic3!$F$3:$F$99980,Produccion_UO!$K1660,Resultados_Dic3!$D$3:$D$99980,Produccion_UO!$K$1131,Resultados_Dic3!$E$3:$E$99980,Produccion_UO!$J1660,Resultados_Dic3!$A$3:$A$99980,Produccion_UO!$H1660)*$J$1485</f>
        <v>0</v>
      </c>
      <c r="AL1660" s="21">
        <f>+SUMIFS(Resultados_Dic3!AG$3:AG$99980,Resultados_Dic3!$F$3:$F$99980,Produccion_UO!$K1660,Resultados_Dic3!$D$3:$D$99980,Produccion_UO!$K$1131,Resultados_Dic3!$E$3:$E$99980,Produccion_UO!$J1660,Resultados_Dic3!$A$3:$A$99980,Produccion_UO!$H1660)*$J$1485</f>
        <v>0</v>
      </c>
      <c r="AM1660" s="21">
        <f>+SUMIFS(Resultados_Dic3!AH$3:AH$99980,Resultados_Dic3!$F$3:$F$99980,Produccion_UO!$K1660,Resultados_Dic3!$D$3:$D$99980,Produccion_UO!$K$1131,Resultados_Dic3!$E$3:$E$99980,Produccion_UO!$J1660,Resultados_Dic3!$A$3:$A$99980,Produccion_UO!$H1660)*$J$1485</f>
        <v>0</v>
      </c>
      <c r="AN1660" s="21">
        <f>+SUMIFS(Resultados_Dic3!AI$3:AI$99980,Resultados_Dic3!$F$3:$F$99980,Produccion_UO!$K1660,Resultados_Dic3!$D$3:$D$99980,Produccion_UO!$K$1131,Resultados_Dic3!$E$3:$E$99980,Produccion_UO!$J1660,Resultados_Dic3!$A$3:$A$99980,Produccion_UO!$H1660)*$J$1485</f>
        <v>0</v>
      </c>
      <c r="AO1660" s="21">
        <f>+SUMIFS(Resultados_Dic3!AJ$3:AJ$99980,Resultados_Dic3!$F$3:$F$99980,Produccion_UO!$K1660,Resultados_Dic3!$D$3:$D$99980,Produccion_UO!$K$1131,Resultados_Dic3!$E$3:$E$99980,Produccion_UO!$J1660,Resultados_Dic3!$A$3:$A$99980,Produccion_UO!$H1660)*$J$1485</f>
        <v>0</v>
      </c>
      <c r="AP1660" s="21">
        <f>+SUMIFS(Resultados_Dic3!AK$3:AK$99980,Resultados_Dic3!$F$3:$F$99980,Produccion_UO!$K1660,Resultados_Dic3!$D$3:$D$99980,Produccion_UO!$K$1131,Resultados_Dic3!$E$3:$E$99980,Produccion_UO!$J1660,Resultados_Dic3!$A$3:$A$99980,Produccion_UO!$H1660)*$J$1485</f>
        <v>0</v>
      </c>
      <c r="AQ1660" s="21">
        <f>+SUMIFS(Resultados_Dic3!AL$3:AL$99980,Resultados_Dic3!$F$3:$F$99980,Produccion_UO!$K1660,Resultados_Dic3!$D$3:$D$99980,Produccion_UO!$K$1131,Resultados_Dic3!$E$3:$E$99980,Produccion_UO!$J1660,Resultados_Dic3!$A$3:$A$99980,Produccion_UO!$H1660)*$J$1485</f>
        <v>0</v>
      </c>
      <c r="AR1660" s="21">
        <f>+SUMIFS(Resultados_Dic3!AM$3:AM$99980,Resultados_Dic3!$F$3:$F$99980,Produccion_UO!$K1660,Resultados_Dic3!$D$3:$D$99980,Produccion_UO!$K$1131,Resultados_Dic3!$E$3:$E$99980,Produccion_UO!$J1660,Resultados_Dic3!$A$3:$A$99980,Produccion_UO!$H1660)*$J$1485</f>
        <v>0</v>
      </c>
    </row>
    <row r="1661" spans="6:45" x14ac:dyDescent="0.25">
      <c r="H1661" s="17" t="str">
        <f t="shared" si="2272"/>
        <v>DIC5</v>
      </c>
      <c r="I1661" s="24"/>
      <c r="J1661" s="24" t="s">
        <v>155</v>
      </c>
      <c r="K1661" s="315" t="s">
        <v>278</v>
      </c>
      <c r="L1661" s="230" t="s">
        <v>830</v>
      </c>
      <c r="M1661" s="21">
        <f>+SUMIFS(Resultados_Dic3!H$3:H$99980,Resultados_Dic3!$F$3:$F$99980,Produccion_UO!$K1661,Resultados_Dic3!$D$3:$D$99980,Produccion_UO!$K$1485,Resultados_Dic3!$E$3:$E$99980,Produccion_UO!$J1661,Resultados_Dic3!$A$3:$A$99980,Produccion_UO!$H1661)*$J$1485</f>
        <v>5.5223447636222396</v>
      </c>
      <c r="N1661" s="21">
        <f>+SUMIFS(Resultados_Dic3!I$3:I$99980,Resultados_Dic3!$F$3:$F$99980,Produccion_UO!$K1661,Resultados_Dic3!$D$3:$D$99980,Produccion_UO!$K$1485,Resultados_Dic3!$E$3:$E$99980,Produccion_UO!$J1661,Resultados_Dic3!$A$3:$A$99980,Produccion_UO!$H1661)*$J$1485</f>
        <v>5.4220071041686797</v>
      </c>
      <c r="O1661" s="21">
        <f>+SUMIFS(Resultados_Dic3!J$3:J$99980,Resultados_Dic3!$F$3:$F$99980,Produccion_UO!$K1661,Resultados_Dic3!$D$3:$D$99980,Produccion_UO!$K$1485,Resultados_Dic3!$E$3:$E$99980,Produccion_UO!$J1661,Resultados_Dic3!$A$3:$A$99980,Produccion_UO!$H1661)*$J$1485</f>
        <v>5.4253871123740502</v>
      </c>
      <c r="P1661" s="21">
        <f>+SUMIFS(Resultados_Dic3!K$3:K$99980,Resultados_Dic3!$F$3:$F$99980,Produccion_UO!$K1661,Resultados_Dic3!$D$3:$D$99980,Produccion_UO!$K$1485,Resultados_Dic3!$E$3:$E$99980,Produccion_UO!$J1661,Resultados_Dic3!$A$3:$A$99980,Produccion_UO!$H1661)*$J$1485</f>
        <v>5.4287671205794297</v>
      </c>
      <c r="Q1661" s="21">
        <f>+SUMIFS(Resultados_Dic3!L$3:L$99980,Resultados_Dic3!$F$3:$F$99980,Produccion_UO!$K1661,Resultados_Dic3!$D$3:$D$99980,Produccion_UO!$K$1485,Resultados_Dic3!$E$3:$E$99980,Produccion_UO!$J1661,Resultados_Dic3!$A$3:$A$99980,Produccion_UO!$H1661)*$J$1485</f>
        <v>5.4321471287848002</v>
      </c>
      <c r="R1661" s="21">
        <f>+SUMIFS(Resultados_Dic3!M$3:M$99980,Resultados_Dic3!$F$3:$F$99980,Produccion_UO!$K1661,Resultados_Dic3!$D$3:$D$99980,Produccion_UO!$K$1485,Resultados_Dic3!$E$3:$E$99980,Produccion_UO!$J1661,Resultados_Dic3!$A$3:$A$99980,Produccion_UO!$H1661)*$J$1485</f>
        <v>5.0187350968217199</v>
      </c>
      <c r="S1661" s="21">
        <f>+SUMIFS(Resultados_Dic3!N$3:N$99980,Resultados_Dic3!$F$3:$F$99980,Produccion_UO!$K1661,Resultados_Dic3!$D$3:$D$99980,Produccion_UO!$K$1485,Resultados_Dic3!$E$3:$E$99980,Produccion_UO!$J1661,Resultados_Dic3!$A$3:$A$99980,Produccion_UO!$H1661)*$J$1485</f>
        <v>4.6053230648586396</v>
      </c>
      <c r="T1661" s="21">
        <f>+SUMIFS(Resultados_Dic3!O$3:O$99980,Resultados_Dic3!$F$3:$F$99980,Produccion_UO!$K1661,Resultados_Dic3!$D$3:$D$99980,Produccion_UO!$K$1485,Resultados_Dic3!$E$3:$E$99980,Produccion_UO!$J1661,Resultados_Dic3!$A$3:$A$99980,Produccion_UO!$H1661)*$J$1485</f>
        <v>4.26513383002826</v>
      </c>
      <c r="U1661" s="21">
        <f>+SUMIFS(Resultados_Dic3!P$3:P$99980,Resultados_Dic3!$F$3:$F$99980,Produccion_UO!$K1661,Resultados_Dic3!$D$3:$D$99980,Produccion_UO!$K$1485,Resultados_Dic3!$E$3:$E$99980,Produccion_UO!$J1661,Resultados_Dic3!$A$3:$A$99980,Produccion_UO!$H1661)*$J$1485</f>
        <v>3.9249445951978799</v>
      </c>
      <c r="V1661" s="21">
        <f>+SUMIFS(Resultados_Dic3!Q$3:Q$99980,Resultados_Dic3!$F$3:$F$99980,Produccion_UO!$K1661,Resultados_Dic3!$D$3:$D$99980,Produccion_UO!$K$1485,Resultados_Dic3!$E$3:$E$99980,Produccion_UO!$J1661,Resultados_Dic3!$A$3:$A$99980,Produccion_UO!$H1661)*$J$1485</f>
        <v>3.64296432648645</v>
      </c>
      <c r="W1661" s="21">
        <f>+SUMIFS(Resultados_Dic3!R$3:R$99980,Resultados_Dic3!$F$3:$F$99980,Produccion_UO!$K1661,Resultados_Dic3!$D$3:$D$99980,Produccion_UO!$K$1485,Resultados_Dic3!$E$3:$E$99980,Produccion_UO!$J1661,Resultados_Dic3!$A$3:$A$99980,Produccion_UO!$H1661)*$J$1485</f>
        <v>3.3609840577750201</v>
      </c>
      <c r="X1661" s="21">
        <f>+SUMIFS(Resultados_Dic3!S$3:S$99980,Resultados_Dic3!$F$3:$F$99980,Produccion_UO!$K1661,Resultados_Dic3!$D$3:$D$99980,Produccion_UO!$K$1485,Resultados_Dic3!$E$3:$E$99980,Produccion_UO!$J1661,Resultados_Dic3!$A$3:$A$99980,Produccion_UO!$H1661)*$J$1485</f>
        <v>3.07900378906358</v>
      </c>
      <c r="Y1661" s="21">
        <f>+SUMIFS(Resultados_Dic3!T$3:T$99980,Resultados_Dic3!$F$3:$F$99980,Produccion_UO!$K1661,Resultados_Dic3!$D$3:$D$99980,Produccion_UO!$K$1485,Resultados_Dic3!$E$3:$E$99980,Produccion_UO!$J1661,Resultados_Dic3!$A$3:$A$99980,Produccion_UO!$H1661)*$J$1485</f>
        <v>2.8811878321256499</v>
      </c>
      <c r="Z1661" s="21">
        <f>+SUMIFS(Resultados_Dic3!U$3:U$99980,Resultados_Dic3!$F$3:$F$99980,Produccion_UO!$K1661,Resultados_Dic3!$D$3:$D$99980,Produccion_UO!$K$1485,Resultados_Dic3!$E$3:$E$99980,Produccion_UO!$J1661,Resultados_Dic3!$A$3:$A$99980,Produccion_UO!$H1661)*$J$1485</f>
        <v>2.6833718751877198</v>
      </c>
      <c r="AA1661" s="21">
        <f>+SUMIFS(Resultados_Dic3!V$3:V$99980,Resultados_Dic3!$F$3:$F$99980,Produccion_UO!$K1661,Resultados_Dic3!$D$3:$D$99980,Produccion_UO!$K$1485,Resultados_Dic3!$E$3:$E$99980,Produccion_UO!$J1661,Resultados_Dic3!$A$3:$A$99980,Produccion_UO!$H1661)*$J$1485</f>
        <v>1.3009119876195301</v>
      </c>
      <c r="AB1661" s="21">
        <f>+SUMIFS(Resultados_Dic3!W$3:W$99980,Resultados_Dic3!$F$3:$F$99980,Produccion_UO!$K1661,Resultados_Dic3!$D$3:$D$99980,Produccion_UO!$K$1485,Resultados_Dic3!$E$3:$E$99980,Produccion_UO!$J1661,Resultados_Dic3!$A$3:$A$99980,Produccion_UO!$H1661)*$J$1485</f>
        <v>0</v>
      </c>
      <c r="AC1661" s="21">
        <f>+SUMIFS(Resultados_Dic3!X$3:X$99980,Resultados_Dic3!$F$3:$F$99980,Produccion_UO!$K1661,Resultados_Dic3!$D$3:$D$99980,Produccion_UO!$K$1485,Resultados_Dic3!$E$3:$E$99980,Produccion_UO!$J1661,Resultados_Dic3!$A$3:$A$99980,Produccion_UO!$H1661)*$J$1485</f>
        <v>0</v>
      </c>
      <c r="AD1661" s="21">
        <f>+SUMIFS(Resultados_Dic3!Y$3:Y$99980,Resultados_Dic3!$F$3:$F$99980,Produccion_UO!$K1661,Resultados_Dic3!$D$3:$D$99980,Produccion_UO!$K$1485,Resultados_Dic3!$E$3:$E$99980,Produccion_UO!$J1661,Resultados_Dic3!$A$3:$A$99980,Produccion_UO!$H1661)*$J$1485</f>
        <v>0</v>
      </c>
      <c r="AE1661" s="21">
        <f>+SUMIFS(Resultados_Dic3!Z$3:Z$99980,Resultados_Dic3!$F$3:$F$99980,Produccion_UO!$K1661,Resultados_Dic3!$D$3:$D$99980,Produccion_UO!$K$1485,Resultados_Dic3!$E$3:$E$99980,Produccion_UO!$J1661,Resultados_Dic3!$A$3:$A$99980,Produccion_UO!$H1661)*$J$1485</f>
        <v>0</v>
      </c>
      <c r="AF1661" s="21">
        <f>+SUMIFS(Resultados_Dic3!AA$3:AA$99980,Resultados_Dic3!$F$3:$F$99980,Produccion_UO!$K1661,Resultados_Dic3!$D$3:$D$99980,Produccion_UO!$K$1485,Resultados_Dic3!$E$3:$E$99980,Produccion_UO!$J1661,Resultados_Dic3!$A$3:$A$99980,Produccion_UO!$H1661)*$J$1485</f>
        <v>0</v>
      </c>
      <c r="AG1661" s="21">
        <f>+SUMIFS(Resultados_Dic3!AB$3:AB$99980,Resultados_Dic3!$F$3:$F$99980,Produccion_UO!$K1661,Resultados_Dic3!$D$3:$D$99980,Produccion_UO!$K$1485,Resultados_Dic3!$E$3:$E$99980,Produccion_UO!$J1661,Resultados_Dic3!$A$3:$A$99980,Produccion_UO!$H1661)*$J$1485</f>
        <v>0</v>
      </c>
      <c r="AH1661" s="21">
        <f>+SUMIFS(Resultados_Dic3!AC$3:AC$99980,Resultados_Dic3!$F$3:$F$99980,Produccion_UO!$K1661,Resultados_Dic3!$D$3:$D$99980,Produccion_UO!$K$1485,Resultados_Dic3!$E$3:$E$99980,Produccion_UO!$J1661,Resultados_Dic3!$A$3:$A$99980,Produccion_UO!$H1661)*$J$1485</f>
        <v>0</v>
      </c>
      <c r="AI1661" s="21">
        <f>+SUMIFS(Resultados_Dic3!AD$3:AD$99980,Resultados_Dic3!$F$3:$F$99980,Produccion_UO!$K1661,Resultados_Dic3!$D$3:$D$99980,Produccion_UO!$K$1485,Resultados_Dic3!$E$3:$E$99980,Produccion_UO!$J1661,Resultados_Dic3!$A$3:$A$99980,Produccion_UO!$H1661)*$J$1485</f>
        <v>0</v>
      </c>
      <c r="AJ1661" s="21">
        <f>+SUMIFS(Resultados_Dic3!AE$3:AE$99980,Resultados_Dic3!$F$3:$F$99980,Produccion_UO!$K1661,Resultados_Dic3!$D$3:$D$99980,Produccion_UO!$K$1485,Resultados_Dic3!$E$3:$E$99980,Produccion_UO!$J1661,Resultados_Dic3!$A$3:$A$99980,Produccion_UO!$H1661)*$J$1485</f>
        <v>0</v>
      </c>
      <c r="AK1661" s="21">
        <f>+SUMIFS(Resultados_Dic3!AF$3:AF$99980,Resultados_Dic3!$F$3:$F$99980,Produccion_UO!$K1661,Resultados_Dic3!$D$3:$D$99980,Produccion_UO!$K$1485,Resultados_Dic3!$E$3:$E$99980,Produccion_UO!$J1661,Resultados_Dic3!$A$3:$A$99980,Produccion_UO!$H1661)*$J$1485</f>
        <v>0</v>
      </c>
      <c r="AL1661" s="21">
        <f>+SUMIFS(Resultados_Dic3!AG$3:AG$99980,Resultados_Dic3!$F$3:$F$99980,Produccion_UO!$K1661,Resultados_Dic3!$D$3:$D$99980,Produccion_UO!$K$1485,Resultados_Dic3!$E$3:$E$99980,Produccion_UO!$J1661,Resultados_Dic3!$A$3:$A$99980,Produccion_UO!$H1661)*$J$1485</f>
        <v>0</v>
      </c>
      <c r="AM1661" s="21">
        <f>+SUMIFS(Resultados_Dic3!AH$3:AH$99980,Resultados_Dic3!$F$3:$F$99980,Produccion_UO!$K1661,Resultados_Dic3!$D$3:$D$99980,Produccion_UO!$K$1485,Resultados_Dic3!$E$3:$E$99980,Produccion_UO!$J1661,Resultados_Dic3!$A$3:$A$99980,Produccion_UO!$H1661)*$J$1485</f>
        <v>0</v>
      </c>
      <c r="AN1661" s="21">
        <f>+SUMIFS(Resultados_Dic3!AI$3:AI$99980,Resultados_Dic3!$F$3:$F$99980,Produccion_UO!$K1661,Resultados_Dic3!$D$3:$D$99980,Produccion_UO!$K$1485,Resultados_Dic3!$E$3:$E$99980,Produccion_UO!$J1661,Resultados_Dic3!$A$3:$A$99980,Produccion_UO!$H1661)*$J$1485</f>
        <v>0</v>
      </c>
      <c r="AO1661" s="21">
        <f>+SUMIFS(Resultados_Dic3!AJ$3:AJ$99980,Resultados_Dic3!$F$3:$F$99980,Produccion_UO!$K1661,Resultados_Dic3!$D$3:$D$99980,Produccion_UO!$K$1485,Resultados_Dic3!$E$3:$E$99980,Produccion_UO!$J1661,Resultados_Dic3!$A$3:$A$99980,Produccion_UO!$H1661)*$J$1485</f>
        <v>0</v>
      </c>
      <c r="AP1661" s="21">
        <f>+SUMIFS(Resultados_Dic3!AK$3:AK$99980,Resultados_Dic3!$F$3:$F$99980,Produccion_UO!$K1661,Resultados_Dic3!$D$3:$D$99980,Produccion_UO!$K$1485,Resultados_Dic3!$E$3:$E$99980,Produccion_UO!$J1661,Resultados_Dic3!$A$3:$A$99980,Produccion_UO!$H1661)*$J$1485</f>
        <v>0</v>
      </c>
      <c r="AQ1661" s="21">
        <f>+SUMIFS(Resultados_Dic3!AL$3:AL$99980,Resultados_Dic3!$F$3:$F$99980,Produccion_UO!$K1661,Resultados_Dic3!$D$3:$D$99980,Produccion_UO!$K$1485,Resultados_Dic3!$E$3:$E$99980,Produccion_UO!$J1661,Resultados_Dic3!$A$3:$A$99980,Produccion_UO!$H1661)*$J$1485</f>
        <v>0</v>
      </c>
      <c r="AR1661" s="21">
        <f>+SUMIFS(Resultados_Dic3!AM$3:AM$99980,Resultados_Dic3!$F$3:$F$99980,Produccion_UO!$K1661,Resultados_Dic3!$D$3:$D$99980,Produccion_UO!$K$1485,Resultados_Dic3!$E$3:$E$99980,Produccion_UO!$J1661,Resultados_Dic3!$A$3:$A$99980,Produccion_UO!$H1661)*$J$1485</f>
        <v>0</v>
      </c>
    </row>
    <row r="1662" spans="6:45" x14ac:dyDescent="0.25">
      <c r="H1662" s="17" t="str">
        <f t="shared" si="2272"/>
        <v>DIC5</v>
      </c>
      <c r="I1662" s="24"/>
      <c r="J1662" s="24" t="s">
        <v>155</v>
      </c>
      <c r="K1662" s="315"/>
      <c r="L1662" s="230" t="s">
        <v>835</v>
      </c>
      <c r="M1662" s="21">
        <f>+SUM(M1663:M1665)</f>
        <v>1.2722265164603199</v>
      </c>
      <c r="N1662" s="21">
        <f t="shared" ref="N1662" si="2273">+SUM(N1663:N1665)</f>
        <v>1.2722265164603199</v>
      </c>
      <c r="O1662" s="21">
        <f t="shared" ref="O1662" si="2274">+SUM(O1663:O1665)</f>
        <v>1.2722265164603199</v>
      </c>
      <c r="P1662" s="21">
        <f t="shared" ref="P1662" si="2275">+SUM(P1663:P1665)</f>
        <v>1.2722265164603199</v>
      </c>
      <c r="Q1662" s="21">
        <f t="shared" ref="Q1662" si="2276">+SUM(Q1663:Q1665)</f>
        <v>1.2722265164603199</v>
      </c>
      <c r="R1662" s="21">
        <f t="shared" ref="R1662" si="2277">+SUM(R1663:R1665)</f>
        <v>1.2722265164603199</v>
      </c>
      <c r="S1662" s="21">
        <f t="shared" ref="S1662" si="2278">+SUM(S1663:S1665)</f>
        <v>1.2722265164603199</v>
      </c>
      <c r="T1662" s="21">
        <f t="shared" ref="T1662" si="2279">+SUM(T1663:T1665)</f>
        <v>1.2722265164603199</v>
      </c>
      <c r="U1662" s="21">
        <f t="shared" ref="U1662" si="2280">+SUM(U1663:U1665)</f>
        <v>1.2722265164603199</v>
      </c>
      <c r="V1662" s="21">
        <f t="shared" ref="V1662" si="2281">+SUM(V1663:V1665)</f>
        <v>1.2722265164603199</v>
      </c>
      <c r="W1662" s="21">
        <f t="shared" ref="W1662" si="2282">+SUM(W1663:W1665)</f>
        <v>1.2722265164603199</v>
      </c>
      <c r="X1662" s="21">
        <f t="shared" ref="X1662" si="2283">+SUM(X1663:X1665)</f>
        <v>1.2722265164603199</v>
      </c>
      <c r="Y1662" s="21">
        <f t="shared" ref="Y1662" si="2284">+SUM(Y1663:Y1665)</f>
        <v>1.2722265164603199</v>
      </c>
      <c r="Z1662" s="21">
        <f t="shared" ref="Z1662" si="2285">+SUM(Z1663:Z1665)</f>
        <v>1.2722265164603199</v>
      </c>
      <c r="AA1662" s="21">
        <f t="shared" ref="AA1662" si="2286">+SUM(AA1663:AA1665)</f>
        <v>1.2722265164603199</v>
      </c>
      <c r="AB1662" s="21">
        <f t="shared" ref="AB1662" si="2287">+SUM(AB1663:AB1665)</f>
        <v>0</v>
      </c>
      <c r="AC1662" s="21">
        <f t="shared" ref="AC1662" si="2288">+SUM(AC1663:AC1665)</f>
        <v>0</v>
      </c>
      <c r="AD1662" s="21">
        <f t="shared" ref="AD1662" si="2289">+SUM(AD1663:AD1665)</f>
        <v>0</v>
      </c>
      <c r="AE1662" s="21">
        <f t="shared" ref="AE1662" si="2290">+SUM(AE1663:AE1665)</f>
        <v>0</v>
      </c>
      <c r="AF1662" s="21">
        <f t="shared" ref="AF1662" si="2291">+SUM(AF1663:AF1665)</f>
        <v>0</v>
      </c>
      <c r="AG1662" s="21">
        <f t="shared" ref="AG1662" si="2292">+SUM(AG1663:AG1665)</f>
        <v>0</v>
      </c>
      <c r="AH1662" s="21">
        <f t="shared" ref="AH1662" si="2293">+SUM(AH1663:AH1665)</f>
        <v>0</v>
      </c>
      <c r="AI1662" s="21">
        <f t="shared" ref="AI1662" si="2294">+SUM(AI1663:AI1665)</f>
        <v>0</v>
      </c>
      <c r="AJ1662" s="21">
        <f t="shared" ref="AJ1662" si="2295">+SUM(AJ1663:AJ1665)</f>
        <v>0</v>
      </c>
      <c r="AK1662" s="21">
        <f t="shared" ref="AK1662" si="2296">+SUM(AK1663:AK1665)</f>
        <v>0</v>
      </c>
      <c r="AL1662" s="21">
        <f t="shared" ref="AL1662" si="2297">+SUM(AL1663:AL1665)</f>
        <v>0</v>
      </c>
      <c r="AM1662" s="21">
        <f t="shared" ref="AM1662" si="2298">+SUM(AM1663:AM1665)</f>
        <v>0</v>
      </c>
      <c r="AN1662" s="21">
        <f t="shared" ref="AN1662" si="2299">+SUM(AN1663:AN1665)</f>
        <v>0</v>
      </c>
      <c r="AO1662" s="21">
        <f t="shared" ref="AO1662" si="2300">+SUM(AO1663:AO1665)</f>
        <v>0</v>
      </c>
      <c r="AP1662" s="21">
        <f t="shared" ref="AP1662" si="2301">+SUM(AP1663:AP1665)</f>
        <v>0</v>
      </c>
      <c r="AQ1662" s="21">
        <f t="shared" ref="AQ1662" si="2302">+SUM(AQ1663:AQ1665)</f>
        <v>0</v>
      </c>
      <c r="AR1662" s="21">
        <f t="shared" ref="AR1662" si="2303">+SUM(AR1663:AR1665)</f>
        <v>0</v>
      </c>
    </row>
    <row r="1663" spans="6:45" x14ac:dyDescent="0.25">
      <c r="H1663" s="17" t="str">
        <f t="shared" si="2272"/>
        <v>DIC5</v>
      </c>
      <c r="I1663" s="24"/>
      <c r="J1663" s="24" t="s">
        <v>155</v>
      </c>
      <c r="K1663" s="315" t="s">
        <v>214</v>
      </c>
      <c r="L1663" s="316" t="s">
        <v>750</v>
      </c>
      <c r="M1663" s="21">
        <f>+SUMIFS(Resultados_Dic3!H$3:H$99980,Resultados_Dic3!$F$3:$F$99980,Produccion_UO!$K1663,Resultados_Dic3!$D$3:$D$99980,Produccion_UO!$K$1485,Resultados_Dic3!$E$3:$E$99980,Produccion_UO!$J1663,Resultados_Dic3!$A$3:$A$99980,Produccion_UO!$H1663)*$J$1485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N1663" s="21">
        <f>+SUMIFS(Resultados_Dic3!I$3:I$99980,Resultados_Dic3!$F$3:$F$99980,Produccion_UO!$K1663,Resultados_Dic3!$D$3:$D$99980,Produccion_UO!$K$1485,Resultados_Dic3!$E$3:$E$99980,Produccion_UO!$J1663,Resultados_Dic3!$A$3:$A$99980,Produccion_UO!$H1663)*$J$1485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O1663" s="21">
        <f>+SUMIFS(Resultados_Dic3!J$3:J$99980,Resultados_Dic3!$F$3:$F$99980,Produccion_UO!$K1663,Resultados_Dic3!$D$3:$D$99980,Produccion_UO!$K$1485,Resultados_Dic3!$E$3:$E$99980,Produccion_UO!$J1663,Resultados_Dic3!$A$3:$A$99980,Produccion_UO!$H1663)*$J$1485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P1663" s="21">
        <f>+SUMIFS(Resultados_Dic3!K$3:K$99980,Resultados_Dic3!$F$3:$F$99980,Produccion_UO!$K1663,Resultados_Dic3!$D$3:$D$99980,Produccion_UO!$K$1485,Resultados_Dic3!$E$3:$E$99980,Produccion_UO!$J1663,Resultados_Dic3!$A$3:$A$99980,Produccion_UO!$H1663)*$J$1485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Q1663" s="21">
        <f>+SUMIFS(Resultados_Dic3!L$3:L$99980,Resultados_Dic3!$F$3:$F$99980,Produccion_UO!$K1663,Resultados_Dic3!$D$3:$D$99980,Produccion_UO!$K$1485,Resultados_Dic3!$E$3:$E$99980,Produccion_UO!$J1663,Resultados_Dic3!$A$3:$A$99980,Produccion_UO!$H1663)*$J$1485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R1663" s="21">
        <f>+SUMIFS(Resultados_Dic3!M$3:M$99980,Resultados_Dic3!$F$3:$F$99980,Produccion_UO!$K1663,Resultados_Dic3!$D$3:$D$99980,Produccion_UO!$K$1485,Resultados_Dic3!$E$3:$E$99980,Produccion_UO!$J1663,Resultados_Dic3!$A$3:$A$99980,Produccion_UO!$H1663)*$J$1485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S1663" s="21">
        <f>+SUMIFS(Resultados_Dic3!N$3:N$99980,Resultados_Dic3!$F$3:$F$99980,Produccion_UO!$K1663,Resultados_Dic3!$D$3:$D$99980,Produccion_UO!$K$1485,Resultados_Dic3!$E$3:$E$99980,Produccion_UO!$J1663,Resultados_Dic3!$A$3:$A$99980,Produccion_UO!$H1663)*$J$1485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T1663" s="21">
        <f>+SUMIFS(Resultados_Dic3!O$3:O$99980,Resultados_Dic3!$F$3:$F$99980,Produccion_UO!$K1663,Resultados_Dic3!$D$3:$D$99980,Produccion_UO!$K$1485,Resultados_Dic3!$E$3:$E$99980,Produccion_UO!$J1663,Resultados_Dic3!$A$3:$A$99980,Produccion_UO!$H1663)*$J$1485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U1663" s="21">
        <f>+SUMIFS(Resultados_Dic3!P$3:P$99980,Resultados_Dic3!$F$3:$F$99980,Produccion_UO!$K1663,Resultados_Dic3!$D$3:$D$99980,Produccion_UO!$K$1485,Resultados_Dic3!$E$3:$E$99980,Produccion_UO!$J1663,Resultados_Dic3!$A$3:$A$99980,Produccion_UO!$H1663)*$J$1485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V1663" s="21">
        <f>+SUMIFS(Resultados_Dic3!Q$3:Q$99980,Resultados_Dic3!$F$3:$F$99980,Produccion_UO!$K1663,Resultados_Dic3!$D$3:$D$99980,Produccion_UO!$K$1485,Resultados_Dic3!$E$3:$E$99980,Produccion_UO!$J1663,Resultados_Dic3!$A$3:$A$99980,Produccion_UO!$H1663)*$J$1485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W1663" s="21">
        <f>+SUMIFS(Resultados_Dic3!R$3:R$99980,Resultados_Dic3!$F$3:$F$99980,Produccion_UO!$K1663,Resultados_Dic3!$D$3:$D$99980,Produccion_UO!$K$1485,Resultados_Dic3!$E$3:$E$99980,Produccion_UO!$J1663,Resultados_Dic3!$A$3:$A$99980,Produccion_UO!$H1663)*$J$1485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X1663" s="21">
        <f>+SUMIFS(Resultados_Dic3!S$3:S$99980,Resultados_Dic3!$F$3:$F$99980,Produccion_UO!$K1663,Resultados_Dic3!$D$3:$D$99980,Produccion_UO!$K$1485,Resultados_Dic3!$E$3:$E$99980,Produccion_UO!$J1663,Resultados_Dic3!$A$3:$A$99980,Produccion_UO!$H1663)*$J$1485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Y1663" s="21">
        <f>+SUMIFS(Resultados_Dic3!T$3:T$99980,Resultados_Dic3!$F$3:$F$99980,Produccion_UO!$K1663,Resultados_Dic3!$D$3:$D$99980,Produccion_UO!$K$1485,Resultados_Dic3!$E$3:$E$99980,Produccion_UO!$J1663,Resultados_Dic3!$A$3:$A$99980,Produccion_UO!$H1663)*$J$1485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Z1663" s="21">
        <f>+SUMIFS(Resultados_Dic3!U$3:U$99980,Resultados_Dic3!$F$3:$F$99980,Produccion_UO!$K1663,Resultados_Dic3!$D$3:$D$99980,Produccion_UO!$K$1485,Resultados_Dic3!$E$3:$E$99980,Produccion_UO!$J1663,Resultados_Dic3!$A$3:$A$99980,Produccion_UO!$H1663)*$J$1485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AA1663" s="21">
        <f>+SUMIFS(Resultados_Dic3!V$3:V$99980,Resultados_Dic3!$F$3:$F$99980,Produccion_UO!$K1663,Resultados_Dic3!$D$3:$D$99980,Produccion_UO!$K$1485,Resultados_Dic3!$E$3:$E$99980,Produccion_UO!$J1663,Resultados_Dic3!$A$3:$A$99980,Produccion_UO!$H1663)*$J$1485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AB1663" s="21">
        <f>+SUMIFS(Resultados_Dic3!W$3:W$99980,Resultados_Dic3!$F$3:$F$99980,Produccion_UO!$K1663,Resultados_Dic3!$D$3:$D$99980,Produccion_UO!$K$1485,Resultados_Dic3!$E$3:$E$99980,Produccion_UO!$J1663,Resultados_Dic3!$A$3:$A$99980,Produccion_UO!$H1663)*$J$1485</f>
        <v>0</v>
      </c>
      <c r="AC1663" s="21">
        <f>+SUMIFS(Resultados_Dic3!X$3:X$99980,Resultados_Dic3!$F$3:$F$99980,Produccion_UO!$K1663,Resultados_Dic3!$D$3:$D$99980,Produccion_UO!$K$1485,Resultados_Dic3!$E$3:$E$99980,Produccion_UO!$J1663,Resultados_Dic3!$A$3:$A$99980,Produccion_UO!$H1663)*$J$1485</f>
        <v>0</v>
      </c>
      <c r="AD1663" s="21">
        <f>+SUMIFS(Resultados_Dic3!Y$3:Y$99980,Resultados_Dic3!$F$3:$F$99980,Produccion_UO!$K1663,Resultados_Dic3!$D$3:$D$99980,Produccion_UO!$K$1485,Resultados_Dic3!$E$3:$E$99980,Produccion_UO!$J1663,Resultados_Dic3!$A$3:$A$99980,Produccion_UO!$H1663)*$J$1485</f>
        <v>0</v>
      </c>
      <c r="AE1663" s="21">
        <f>+SUMIFS(Resultados_Dic3!Z$3:Z$99980,Resultados_Dic3!$F$3:$F$99980,Produccion_UO!$K1663,Resultados_Dic3!$D$3:$D$99980,Produccion_UO!$K$1485,Resultados_Dic3!$E$3:$E$99980,Produccion_UO!$J1663,Resultados_Dic3!$A$3:$A$99980,Produccion_UO!$H1663)*$J$1485</f>
        <v>0</v>
      </c>
      <c r="AF1663" s="21">
        <f>+SUMIFS(Resultados_Dic3!AA$3:AA$99980,Resultados_Dic3!$F$3:$F$99980,Produccion_UO!$K1663,Resultados_Dic3!$D$3:$D$99980,Produccion_UO!$K$1485,Resultados_Dic3!$E$3:$E$99980,Produccion_UO!$J1663,Resultados_Dic3!$A$3:$A$99980,Produccion_UO!$H1663)*$J$1485</f>
        <v>0</v>
      </c>
      <c r="AG1663" s="21">
        <f>+SUMIFS(Resultados_Dic3!AB$3:AB$99980,Resultados_Dic3!$F$3:$F$99980,Produccion_UO!$K1663,Resultados_Dic3!$D$3:$D$99980,Produccion_UO!$K$1485,Resultados_Dic3!$E$3:$E$99980,Produccion_UO!$J1663,Resultados_Dic3!$A$3:$A$99980,Produccion_UO!$H1663)*$J$1485</f>
        <v>0</v>
      </c>
      <c r="AH1663" s="21">
        <f>+SUMIFS(Resultados_Dic3!AC$3:AC$99980,Resultados_Dic3!$F$3:$F$99980,Produccion_UO!$K1663,Resultados_Dic3!$D$3:$D$99980,Produccion_UO!$K$1485,Resultados_Dic3!$E$3:$E$99980,Produccion_UO!$J1663,Resultados_Dic3!$A$3:$A$99980,Produccion_UO!$H1663)*$J$1485</f>
        <v>0</v>
      </c>
      <c r="AI1663" s="21">
        <f>+SUMIFS(Resultados_Dic3!AD$3:AD$99980,Resultados_Dic3!$F$3:$F$99980,Produccion_UO!$K1663,Resultados_Dic3!$D$3:$D$99980,Produccion_UO!$K$1485,Resultados_Dic3!$E$3:$E$99980,Produccion_UO!$J1663,Resultados_Dic3!$A$3:$A$99980,Produccion_UO!$H1663)*$J$1485</f>
        <v>0</v>
      </c>
      <c r="AJ1663" s="21">
        <f>+SUMIFS(Resultados_Dic3!AE$3:AE$99980,Resultados_Dic3!$F$3:$F$99980,Produccion_UO!$K1663,Resultados_Dic3!$D$3:$D$99980,Produccion_UO!$K$1485,Resultados_Dic3!$E$3:$E$99980,Produccion_UO!$J1663,Resultados_Dic3!$A$3:$A$99980,Produccion_UO!$H1663)*$J$1485</f>
        <v>0</v>
      </c>
      <c r="AK1663" s="21">
        <f>+SUMIFS(Resultados_Dic3!AF$3:AF$99980,Resultados_Dic3!$F$3:$F$99980,Produccion_UO!$K1663,Resultados_Dic3!$D$3:$D$99980,Produccion_UO!$K$1485,Resultados_Dic3!$E$3:$E$99980,Produccion_UO!$J1663,Resultados_Dic3!$A$3:$A$99980,Produccion_UO!$H1663)*$J$1485</f>
        <v>0</v>
      </c>
      <c r="AL1663" s="21">
        <f>+SUMIFS(Resultados_Dic3!AG$3:AG$99980,Resultados_Dic3!$F$3:$F$99980,Produccion_UO!$K1663,Resultados_Dic3!$D$3:$D$99980,Produccion_UO!$K$1485,Resultados_Dic3!$E$3:$E$99980,Produccion_UO!$J1663,Resultados_Dic3!$A$3:$A$99980,Produccion_UO!$H1663)*$J$1485</f>
        <v>0</v>
      </c>
      <c r="AM1663" s="21">
        <f>+SUMIFS(Resultados_Dic3!AH$3:AH$99980,Resultados_Dic3!$F$3:$F$99980,Produccion_UO!$K1663,Resultados_Dic3!$D$3:$D$99980,Produccion_UO!$K$1485,Resultados_Dic3!$E$3:$E$99980,Produccion_UO!$J1663,Resultados_Dic3!$A$3:$A$99980,Produccion_UO!$H1663)*$J$1485</f>
        <v>0</v>
      </c>
      <c r="AN1663" s="21">
        <f>+SUMIFS(Resultados_Dic3!AI$3:AI$99980,Resultados_Dic3!$F$3:$F$99980,Produccion_UO!$K1663,Resultados_Dic3!$D$3:$D$99980,Produccion_UO!$K$1485,Resultados_Dic3!$E$3:$E$99980,Produccion_UO!$J1663,Resultados_Dic3!$A$3:$A$99980,Produccion_UO!$H1663)*$J$1485</f>
        <v>0</v>
      </c>
      <c r="AO1663" s="21">
        <f>+SUMIFS(Resultados_Dic3!AJ$3:AJ$99980,Resultados_Dic3!$F$3:$F$99980,Produccion_UO!$K1663,Resultados_Dic3!$D$3:$D$99980,Produccion_UO!$K$1485,Resultados_Dic3!$E$3:$E$99980,Produccion_UO!$J1663,Resultados_Dic3!$A$3:$A$99980,Produccion_UO!$H1663)*$J$1485</f>
        <v>0</v>
      </c>
      <c r="AP1663" s="21">
        <f>+SUMIFS(Resultados_Dic3!AK$3:AK$99980,Resultados_Dic3!$F$3:$F$99980,Produccion_UO!$K1663,Resultados_Dic3!$D$3:$D$99980,Produccion_UO!$K$1485,Resultados_Dic3!$E$3:$E$99980,Produccion_UO!$J1663,Resultados_Dic3!$A$3:$A$99980,Produccion_UO!$H1663)*$J$1485</f>
        <v>0</v>
      </c>
      <c r="AQ1663" s="21">
        <f>+SUMIFS(Resultados_Dic3!AL$3:AL$99980,Resultados_Dic3!$F$3:$F$99980,Produccion_UO!$K1663,Resultados_Dic3!$D$3:$D$99980,Produccion_UO!$K$1485,Resultados_Dic3!$E$3:$E$99980,Produccion_UO!$J1663,Resultados_Dic3!$A$3:$A$99980,Produccion_UO!$H1663)*$J$1485</f>
        <v>0</v>
      </c>
      <c r="AR1663" s="21">
        <f>+SUMIFS(Resultados_Dic3!AM$3:AM$99980,Resultados_Dic3!$F$3:$F$99980,Produccion_UO!$K1663,Resultados_Dic3!$D$3:$D$99980,Produccion_UO!$K$1485,Resultados_Dic3!$E$3:$E$99980,Produccion_UO!$J1663,Resultados_Dic3!$A$3:$A$99980,Produccion_UO!$H1663)*$J$1485</f>
        <v>0</v>
      </c>
    </row>
    <row r="1664" spans="6:45" x14ac:dyDescent="0.25">
      <c r="H1664" s="17" t="str">
        <f t="shared" si="2272"/>
        <v>DIC5</v>
      </c>
      <c r="I1664" s="24"/>
      <c r="J1664" s="24" t="s">
        <v>155</v>
      </c>
      <c r="K1664" s="315" t="s">
        <v>482</v>
      </c>
      <c r="L1664" s="316" t="s">
        <v>746</v>
      </c>
      <c r="M1664" s="21">
        <f>+SUMIFS(Resultados_Dic3!H$3:H$99980,Resultados_Dic3!$F$3:$F$99980,Produccion_UO!$K1664,Resultados_Dic3!$D$3:$D$99980,Produccion_UO!$K$1485,Resultados_Dic3!$E$3:$E$99980,Produccion_UO!$J1664,Resultados_Dic3!$A$3:$A$99980,Produccion_UO!$H1664)*$J$1485</f>
        <v>0</v>
      </c>
      <c r="N1664" s="21">
        <f>+SUMIFS(Resultados_Dic3!I$3:I$99980,Resultados_Dic3!$F$3:$F$99980,Produccion_UO!$K1664,Resultados_Dic3!$D$3:$D$99980,Produccion_UO!$K$1485,Resultados_Dic3!$E$3:$E$99980,Produccion_UO!$J1664,Resultados_Dic3!$A$3:$A$99980,Produccion_UO!$H1664)*$J$1485</f>
        <v>0</v>
      </c>
      <c r="O1664" s="21">
        <f>+SUMIFS(Resultados_Dic3!J$3:J$99980,Resultados_Dic3!$F$3:$F$99980,Produccion_UO!$K1664,Resultados_Dic3!$D$3:$D$99980,Produccion_UO!$K$1485,Resultados_Dic3!$E$3:$E$99980,Produccion_UO!$J1664,Resultados_Dic3!$A$3:$A$99980,Produccion_UO!$H1664)*$J$1485</f>
        <v>0</v>
      </c>
      <c r="P1664" s="21">
        <f>+SUMIFS(Resultados_Dic3!K$3:K$99980,Resultados_Dic3!$F$3:$F$99980,Produccion_UO!$K1664,Resultados_Dic3!$D$3:$D$99980,Produccion_UO!$K$1485,Resultados_Dic3!$E$3:$E$99980,Produccion_UO!$J1664,Resultados_Dic3!$A$3:$A$99980,Produccion_UO!$H1664)*$J$1485</f>
        <v>0</v>
      </c>
      <c r="Q1664" s="21">
        <f>+SUMIFS(Resultados_Dic3!L$3:L$99980,Resultados_Dic3!$F$3:$F$99980,Produccion_UO!$K1664,Resultados_Dic3!$D$3:$D$99980,Produccion_UO!$K$1485,Resultados_Dic3!$E$3:$E$99980,Produccion_UO!$J1664,Resultados_Dic3!$A$3:$A$99980,Produccion_UO!$H1664)*$J$1485</f>
        <v>0</v>
      </c>
      <c r="R1664" s="21">
        <f>+SUMIFS(Resultados_Dic3!M$3:M$99980,Resultados_Dic3!$F$3:$F$99980,Produccion_UO!$K1664,Resultados_Dic3!$D$3:$D$99980,Produccion_UO!$K$1485,Resultados_Dic3!$E$3:$E$99980,Produccion_UO!$J1664,Resultados_Dic3!$A$3:$A$99980,Produccion_UO!$H1664)*$J$1485</f>
        <v>0</v>
      </c>
      <c r="S1664" s="21">
        <f>+SUMIFS(Resultados_Dic3!N$3:N$99980,Resultados_Dic3!$F$3:$F$99980,Produccion_UO!$K1664,Resultados_Dic3!$D$3:$D$99980,Produccion_UO!$K$1485,Resultados_Dic3!$E$3:$E$99980,Produccion_UO!$J1664,Resultados_Dic3!$A$3:$A$99980,Produccion_UO!$H1664)*$J$1485</f>
        <v>0</v>
      </c>
      <c r="T1664" s="21">
        <f>+SUMIFS(Resultados_Dic3!O$3:O$99980,Resultados_Dic3!$F$3:$F$99980,Produccion_UO!$K1664,Resultados_Dic3!$D$3:$D$99980,Produccion_UO!$K$1485,Resultados_Dic3!$E$3:$E$99980,Produccion_UO!$J1664,Resultados_Dic3!$A$3:$A$99980,Produccion_UO!$H1664)*$J$1485</f>
        <v>0</v>
      </c>
      <c r="U1664" s="21">
        <f>+SUMIFS(Resultados_Dic3!P$3:P$99980,Resultados_Dic3!$F$3:$F$99980,Produccion_UO!$K1664,Resultados_Dic3!$D$3:$D$99980,Produccion_UO!$K$1485,Resultados_Dic3!$E$3:$E$99980,Produccion_UO!$J1664,Resultados_Dic3!$A$3:$A$99980,Produccion_UO!$H1664)*$J$1485</f>
        <v>0</v>
      </c>
      <c r="V1664" s="21">
        <f>+SUMIFS(Resultados_Dic3!Q$3:Q$99980,Resultados_Dic3!$F$3:$F$99980,Produccion_UO!$K1664,Resultados_Dic3!$D$3:$D$99980,Produccion_UO!$K$1485,Resultados_Dic3!$E$3:$E$99980,Produccion_UO!$J1664,Resultados_Dic3!$A$3:$A$99980,Produccion_UO!$H1664)*$J$1485</f>
        <v>0</v>
      </c>
      <c r="W1664" s="21">
        <f>+SUMIFS(Resultados_Dic3!R$3:R$99980,Resultados_Dic3!$F$3:$F$99980,Produccion_UO!$K1664,Resultados_Dic3!$D$3:$D$99980,Produccion_UO!$K$1485,Resultados_Dic3!$E$3:$E$99980,Produccion_UO!$J1664,Resultados_Dic3!$A$3:$A$99980,Produccion_UO!$H1664)*$J$1485</f>
        <v>0</v>
      </c>
      <c r="X1664" s="21">
        <f>+SUMIFS(Resultados_Dic3!S$3:S$99980,Resultados_Dic3!$F$3:$F$99980,Produccion_UO!$K1664,Resultados_Dic3!$D$3:$D$99980,Produccion_UO!$K$1485,Resultados_Dic3!$E$3:$E$99980,Produccion_UO!$J1664,Resultados_Dic3!$A$3:$A$99980,Produccion_UO!$H1664)*$J$1485</f>
        <v>0</v>
      </c>
      <c r="Y1664" s="21">
        <f>+SUMIFS(Resultados_Dic3!T$3:T$99980,Resultados_Dic3!$F$3:$F$99980,Produccion_UO!$K1664,Resultados_Dic3!$D$3:$D$99980,Produccion_UO!$K$1485,Resultados_Dic3!$E$3:$E$99980,Produccion_UO!$J1664,Resultados_Dic3!$A$3:$A$99980,Produccion_UO!$H1664)*$J$1485</f>
        <v>0</v>
      </c>
      <c r="Z1664" s="21">
        <f>+SUMIFS(Resultados_Dic3!U$3:U$99980,Resultados_Dic3!$F$3:$F$99980,Produccion_UO!$K1664,Resultados_Dic3!$D$3:$D$99980,Produccion_UO!$K$1485,Resultados_Dic3!$E$3:$E$99980,Produccion_UO!$J1664,Resultados_Dic3!$A$3:$A$99980,Produccion_UO!$H1664)*$J$1485</f>
        <v>0</v>
      </c>
      <c r="AA1664" s="21">
        <f>+SUMIFS(Resultados_Dic3!V$3:V$99980,Resultados_Dic3!$F$3:$F$99980,Produccion_UO!$K1664,Resultados_Dic3!$D$3:$D$99980,Produccion_UO!$K$1485,Resultados_Dic3!$E$3:$E$99980,Produccion_UO!$J1664,Resultados_Dic3!$A$3:$A$99980,Produccion_UO!$H1664)*$J$1485</f>
        <v>0</v>
      </c>
      <c r="AB1664" s="21">
        <f>+SUMIFS(Resultados_Dic3!W$3:W$99980,Resultados_Dic3!$F$3:$F$99980,Produccion_UO!$K1664,Resultados_Dic3!$D$3:$D$99980,Produccion_UO!$K$1485,Resultados_Dic3!$E$3:$E$99980,Produccion_UO!$J1664,Resultados_Dic3!$A$3:$A$99980,Produccion_UO!$H1664)*$J$1485</f>
        <v>0</v>
      </c>
      <c r="AC1664" s="21">
        <f>+SUMIFS(Resultados_Dic3!X$3:X$99980,Resultados_Dic3!$F$3:$F$99980,Produccion_UO!$K1664,Resultados_Dic3!$D$3:$D$99980,Produccion_UO!$K$1485,Resultados_Dic3!$E$3:$E$99980,Produccion_UO!$J1664,Resultados_Dic3!$A$3:$A$99980,Produccion_UO!$H1664)*$J$1485</f>
        <v>0</v>
      </c>
      <c r="AD1664" s="21">
        <f>+SUMIFS(Resultados_Dic3!Y$3:Y$99980,Resultados_Dic3!$F$3:$F$99980,Produccion_UO!$K1664,Resultados_Dic3!$D$3:$D$99980,Produccion_UO!$K$1485,Resultados_Dic3!$E$3:$E$99980,Produccion_UO!$J1664,Resultados_Dic3!$A$3:$A$99980,Produccion_UO!$H1664)*$J$1485</f>
        <v>0</v>
      </c>
      <c r="AE1664" s="21">
        <f>+SUMIFS(Resultados_Dic3!Z$3:Z$99980,Resultados_Dic3!$F$3:$F$99980,Produccion_UO!$K1664,Resultados_Dic3!$D$3:$D$99980,Produccion_UO!$K$1485,Resultados_Dic3!$E$3:$E$99980,Produccion_UO!$J1664,Resultados_Dic3!$A$3:$A$99980,Produccion_UO!$H1664)*$J$1485</f>
        <v>0</v>
      </c>
      <c r="AF1664" s="21">
        <f>+SUMIFS(Resultados_Dic3!AA$3:AA$99980,Resultados_Dic3!$F$3:$F$99980,Produccion_UO!$K1664,Resultados_Dic3!$D$3:$D$99980,Produccion_UO!$K$1485,Resultados_Dic3!$E$3:$E$99980,Produccion_UO!$J1664,Resultados_Dic3!$A$3:$A$99980,Produccion_UO!$H1664)*$J$1485</f>
        <v>0</v>
      </c>
      <c r="AG1664" s="21">
        <f>+SUMIFS(Resultados_Dic3!AB$3:AB$99980,Resultados_Dic3!$F$3:$F$99980,Produccion_UO!$K1664,Resultados_Dic3!$D$3:$D$99980,Produccion_UO!$K$1485,Resultados_Dic3!$E$3:$E$99980,Produccion_UO!$J1664,Resultados_Dic3!$A$3:$A$99980,Produccion_UO!$H1664)*$J$1485</f>
        <v>0</v>
      </c>
      <c r="AH1664" s="21">
        <f>+SUMIFS(Resultados_Dic3!AC$3:AC$99980,Resultados_Dic3!$F$3:$F$99980,Produccion_UO!$K1664,Resultados_Dic3!$D$3:$D$99980,Produccion_UO!$K$1485,Resultados_Dic3!$E$3:$E$99980,Produccion_UO!$J1664,Resultados_Dic3!$A$3:$A$99980,Produccion_UO!$H1664)*$J$1485</f>
        <v>0</v>
      </c>
      <c r="AI1664" s="21">
        <f>+SUMIFS(Resultados_Dic3!AD$3:AD$99980,Resultados_Dic3!$F$3:$F$99980,Produccion_UO!$K1664,Resultados_Dic3!$D$3:$D$99980,Produccion_UO!$K$1485,Resultados_Dic3!$E$3:$E$99980,Produccion_UO!$J1664,Resultados_Dic3!$A$3:$A$99980,Produccion_UO!$H1664)*$J$1485</f>
        <v>0</v>
      </c>
      <c r="AJ1664" s="21">
        <f>+SUMIFS(Resultados_Dic3!AE$3:AE$99980,Resultados_Dic3!$F$3:$F$99980,Produccion_UO!$K1664,Resultados_Dic3!$D$3:$D$99980,Produccion_UO!$K$1485,Resultados_Dic3!$E$3:$E$99980,Produccion_UO!$J1664,Resultados_Dic3!$A$3:$A$99980,Produccion_UO!$H1664)*$J$1485</f>
        <v>0</v>
      </c>
      <c r="AK1664" s="21">
        <f>+SUMIFS(Resultados_Dic3!AF$3:AF$99980,Resultados_Dic3!$F$3:$F$99980,Produccion_UO!$K1664,Resultados_Dic3!$D$3:$D$99980,Produccion_UO!$K$1485,Resultados_Dic3!$E$3:$E$99980,Produccion_UO!$J1664,Resultados_Dic3!$A$3:$A$99980,Produccion_UO!$H1664)*$J$1485</f>
        <v>0</v>
      </c>
      <c r="AL1664" s="21">
        <f>+SUMIFS(Resultados_Dic3!AG$3:AG$99980,Resultados_Dic3!$F$3:$F$99980,Produccion_UO!$K1664,Resultados_Dic3!$D$3:$D$99980,Produccion_UO!$K$1485,Resultados_Dic3!$E$3:$E$99980,Produccion_UO!$J1664,Resultados_Dic3!$A$3:$A$99980,Produccion_UO!$H1664)*$J$1485</f>
        <v>0</v>
      </c>
      <c r="AM1664" s="21">
        <f>+SUMIFS(Resultados_Dic3!AH$3:AH$99980,Resultados_Dic3!$F$3:$F$99980,Produccion_UO!$K1664,Resultados_Dic3!$D$3:$D$99980,Produccion_UO!$K$1485,Resultados_Dic3!$E$3:$E$99980,Produccion_UO!$J1664,Resultados_Dic3!$A$3:$A$99980,Produccion_UO!$H1664)*$J$1485</f>
        <v>0</v>
      </c>
      <c r="AN1664" s="21">
        <f>+SUMIFS(Resultados_Dic3!AI$3:AI$99980,Resultados_Dic3!$F$3:$F$99980,Produccion_UO!$K1664,Resultados_Dic3!$D$3:$D$99980,Produccion_UO!$K$1485,Resultados_Dic3!$E$3:$E$99980,Produccion_UO!$J1664,Resultados_Dic3!$A$3:$A$99980,Produccion_UO!$H1664)*$J$1485</f>
        <v>0</v>
      </c>
      <c r="AO1664" s="21">
        <f>+SUMIFS(Resultados_Dic3!AJ$3:AJ$99980,Resultados_Dic3!$F$3:$F$99980,Produccion_UO!$K1664,Resultados_Dic3!$D$3:$D$99980,Produccion_UO!$K$1485,Resultados_Dic3!$E$3:$E$99980,Produccion_UO!$J1664,Resultados_Dic3!$A$3:$A$99980,Produccion_UO!$H1664)*$J$1485</f>
        <v>0</v>
      </c>
      <c r="AP1664" s="21">
        <f>+SUMIFS(Resultados_Dic3!AK$3:AK$99980,Resultados_Dic3!$F$3:$F$99980,Produccion_UO!$K1664,Resultados_Dic3!$D$3:$D$99980,Produccion_UO!$K$1485,Resultados_Dic3!$E$3:$E$99980,Produccion_UO!$J1664,Resultados_Dic3!$A$3:$A$99980,Produccion_UO!$H1664)*$J$1485</f>
        <v>0</v>
      </c>
      <c r="AQ1664" s="21">
        <f>+SUMIFS(Resultados_Dic3!AL$3:AL$99980,Resultados_Dic3!$F$3:$F$99980,Produccion_UO!$K1664,Resultados_Dic3!$D$3:$D$99980,Produccion_UO!$K$1485,Resultados_Dic3!$E$3:$E$99980,Produccion_UO!$J1664,Resultados_Dic3!$A$3:$A$99980,Produccion_UO!$H1664)*$J$1485</f>
        <v>0</v>
      </c>
      <c r="AR1664" s="21">
        <f>+SUMIFS(Resultados_Dic3!AM$3:AM$99980,Resultados_Dic3!$F$3:$F$99980,Produccion_UO!$K1664,Resultados_Dic3!$D$3:$D$99980,Produccion_UO!$K$1485,Resultados_Dic3!$E$3:$E$99980,Produccion_UO!$J1664,Resultados_Dic3!$A$3:$A$99980,Produccion_UO!$H1664)*$J$1485</f>
        <v>0</v>
      </c>
    </row>
    <row r="1665" spans="8:45" x14ac:dyDescent="0.25">
      <c r="H1665" s="17" t="str">
        <f t="shared" si="2272"/>
        <v>DIC5</v>
      </c>
      <c r="I1665" s="24"/>
      <c r="J1665" s="24" t="s">
        <v>155</v>
      </c>
      <c r="K1665" s="315" t="s">
        <v>467</v>
      </c>
      <c r="L1665" s="316" t="s">
        <v>794</v>
      </c>
      <c r="M1665" s="21">
        <f>+SUMIFS(Resultados_Dic3!H$3:H$99980,Resultados_Dic3!$F$3:$F$99980,Produccion_UO!$K1665,Resultados_Dic3!$D$3:$D$99980,Produccion_UO!$K$1485,Resultados_Dic3!$E$3:$E$99980,Produccion_UO!$J1665,Resultados_Dic3!$A$3:$A$99980,Produccion_UO!$H1665)*$J$1485</f>
        <v>0</v>
      </c>
      <c r="N1665" s="21">
        <f>+SUMIFS(Resultados_Dic3!I$3:I$99980,Resultados_Dic3!$F$3:$F$99980,Produccion_UO!$K1665,Resultados_Dic3!$D$3:$D$99980,Produccion_UO!$K$1485,Resultados_Dic3!$E$3:$E$99980,Produccion_UO!$J1665,Resultados_Dic3!$A$3:$A$99980,Produccion_UO!$H1665)*$J$1485</f>
        <v>0</v>
      </c>
      <c r="O1665" s="21">
        <f>+SUMIFS(Resultados_Dic3!J$3:J$99980,Resultados_Dic3!$F$3:$F$99980,Produccion_UO!$K1665,Resultados_Dic3!$D$3:$D$99980,Produccion_UO!$K$1485,Resultados_Dic3!$E$3:$E$99980,Produccion_UO!$J1665,Resultados_Dic3!$A$3:$A$99980,Produccion_UO!$H1665)*$J$1485</f>
        <v>0</v>
      </c>
      <c r="P1665" s="21">
        <f>+SUMIFS(Resultados_Dic3!K$3:K$99980,Resultados_Dic3!$F$3:$F$99980,Produccion_UO!$K1665,Resultados_Dic3!$D$3:$D$99980,Produccion_UO!$K$1485,Resultados_Dic3!$E$3:$E$99980,Produccion_UO!$J1665,Resultados_Dic3!$A$3:$A$99980,Produccion_UO!$H1665)*$J$1485</f>
        <v>0</v>
      </c>
      <c r="Q1665" s="21">
        <f>+SUMIFS(Resultados_Dic3!L$3:L$99980,Resultados_Dic3!$F$3:$F$99980,Produccion_UO!$K1665,Resultados_Dic3!$D$3:$D$99980,Produccion_UO!$K$1485,Resultados_Dic3!$E$3:$E$99980,Produccion_UO!$J1665,Resultados_Dic3!$A$3:$A$99980,Produccion_UO!$H1665)*$J$1485</f>
        <v>0</v>
      </c>
      <c r="R1665" s="21">
        <f>+SUMIFS(Resultados_Dic3!M$3:M$99980,Resultados_Dic3!$F$3:$F$99980,Produccion_UO!$K1665,Resultados_Dic3!$D$3:$D$99980,Produccion_UO!$K$1485,Resultados_Dic3!$E$3:$E$99980,Produccion_UO!$J1665,Resultados_Dic3!$A$3:$A$99980,Produccion_UO!$H1665)*$J$1485</f>
        <v>0</v>
      </c>
      <c r="S1665" s="21">
        <f>+SUMIFS(Resultados_Dic3!N$3:N$99980,Resultados_Dic3!$F$3:$F$99980,Produccion_UO!$K1665,Resultados_Dic3!$D$3:$D$99980,Produccion_UO!$K$1485,Resultados_Dic3!$E$3:$E$99980,Produccion_UO!$J1665,Resultados_Dic3!$A$3:$A$99980,Produccion_UO!$H1665)*$J$1485</f>
        <v>0</v>
      </c>
      <c r="T1665" s="21">
        <f>+SUMIFS(Resultados_Dic3!O$3:O$99980,Resultados_Dic3!$F$3:$F$99980,Produccion_UO!$K1665,Resultados_Dic3!$D$3:$D$99980,Produccion_UO!$K$1485,Resultados_Dic3!$E$3:$E$99980,Produccion_UO!$J1665,Resultados_Dic3!$A$3:$A$99980,Produccion_UO!$H1665)*$J$1485</f>
        <v>0</v>
      </c>
      <c r="U1665" s="21">
        <f>+SUMIFS(Resultados_Dic3!P$3:P$99980,Resultados_Dic3!$F$3:$F$99980,Produccion_UO!$K1665,Resultados_Dic3!$D$3:$D$99980,Produccion_UO!$K$1485,Resultados_Dic3!$E$3:$E$99980,Produccion_UO!$J1665,Resultados_Dic3!$A$3:$A$99980,Produccion_UO!$H1665)*$J$1485</f>
        <v>0</v>
      </c>
      <c r="V1665" s="21">
        <f>+SUMIFS(Resultados_Dic3!Q$3:Q$99980,Resultados_Dic3!$F$3:$F$99980,Produccion_UO!$K1665,Resultados_Dic3!$D$3:$D$99980,Produccion_UO!$K$1485,Resultados_Dic3!$E$3:$E$99980,Produccion_UO!$J1665,Resultados_Dic3!$A$3:$A$99980,Produccion_UO!$H1665)*$J$1485</f>
        <v>0</v>
      </c>
      <c r="W1665" s="21">
        <f>+SUMIFS(Resultados_Dic3!R$3:R$99980,Resultados_Dic3!$F$3:$F$99980,Produccion_UO!$K1665,Resultados_Dic3!$D$3:$D$99980,Produccion_UO!$K$1485,Resultados_Dic3!$E$3:$E$99980,Produccion_UO!$J1665,Resultados_Dic3!$A$3:$A$99980,Produccion_UO!$H1665)*$J$1485</f>
        <v>0</v>
      </c>
      <c r="X1665" s="21">
        <f>+SUMIFS(Resultados_Dic3!S$3:S$99980,Resultados_Dic3!$F$3:$F$99980,Produccion_UO!$K1665,Resultados_Dic3!$D$3:$D$99980,Produccion_UO!$K$1485,Resultados_Dic3!$E$3:$E$99980,Produccion_UO!$J1665,Resultados_Dic3!$A$3:$A$99980,Produccion_UO!$H1665)*$J$1485</f>
        <v>0</v>
      </c>
      <c r="Y1665" s="21">
        <f>+SUMIFS(Resultados_Dic3!T$3:T$99980,Resultados_Dic3!$F$3:$F$99980,Produccion_UO!$K1665,Resultados_Dic3!$D$3:$D$99980,Produccion_UO!$K$1485,Resultados_Dic3!$E$3:$E$99980,Produccion_UO!$J1665,Resultados_Dic3!$A$3:$A$99980,Produccion_UO!$H1665)*$J$1485</f>
        <v>0</v>
      </c>
      <c r="Z1665" s="21">
        <f>+SUMIFS(Resultados_Dic3!U$3:U$99980,Resultados_Dic3!$F$3:$F$99980,Produccion_UO!$K1665,Resultados_Dic3!$D$3:$D$99980,Produccion_UO!$K$1485,Resultados_Dic3!$E$3:$E$99980,Produccion_UO!$J1665,Resultados_Dic3!$A$3:$A$99980,Produccion_UO!$H1665)*$J$1485</f>
        <v>0</v>
      </c>
      <c r="AA1665" s="21">
        <f>+SUMIFS(Resultados_Dic3!V$3:V$99980,Resultados_Dic3!$F$3:$F$99980,Produccion_UO!$K1665,Resultados_Dic3!$D$3:$D$99980,Produccion_UO!$K$1485,Resultados_Dic3!$E$3:$E$99980,Produccion_UO!$J1665,Resultados_Dic3!$A$3:$A$99980,Produccion_UO!$H1665)*$J$1485</f>
        <v>0</v>
      </c>
      <c r="AB1665" s="21">
        <f>+SUMIFS(Resultados_Dic3!W$3:W$99980,Resultados_Dic3!$F$3:$F$99980,Produccion_UO!$K1665,Resultados_Dic3!$D$3:$D$99980,Produccion_UO!$K$1485,Resultados_Dic3!$E$3:$E$99980,Produccion_UO!$J1665,Resultados_Dic3!$A$3:$A$99980,Produccion_UO!$H1665)*$J$1485</f>
        <v>0</v>
      </c>
      <c r="AC1665" s="21">
        <f>+SUMIFS(Resultados_Dic3!X$3:X$99980,Resultados_Dic3!$F$3:$F$99980,Produccion_UO!$K1665,Resultados_Dic3!$D$3:$D$99980,Produccion_UO!$K$1485,Resultados_Dic3!$E$3:$E$99980,Produccion_UO!$J1665,Resultados_Dic3!$A$3:$A$99980,Produccion_UO!$H1665)*$J$1485</f>
        <v>0</v>
      </c>
      <c r="AD1665" s="21">
        <f>+SUMIFS(Resultados_Dic3!Y$3:Y$99980,Resultados_Dic3!$F$3:$F$99980,Produccion_UO!$K1665,Resultados_Dic3!$D$3:$D$99980,Produccion_UO!$K$1485,Resultados_Dic3!$E$3:$E$99980,Produccion_UO!$J1665,Resultados_Dic3!$A$3:$A$99980,Produccion_UO!$H1665)*$J$1485</f>
        <v>0</v>
      </c>
      <c r="AE1665" s="21">
        <f>+SUMIFS(Resultados_Dic3!Z$3:Z$99980,Resultados_Dic3!$F$3:$F$99980,Produccion_UO!$K1665,Resultados_Dic3!$D$3:$D$99980,Produccion_UO!$K$1485,Resultados_Dic3!$E$3:$E$99980,Produccion_UO!$J1665,Resultados_Dic3!$A$3:$A$99980,Produccion_UO!$H1665)*$J$1485</f>
        <v>0</v>
      </c>
      <c r="AF1665" s="21">
        <f>+SUMIFS(Resultados_Dic3!AA$3:AA$99980,Resultados_Dic3!$F$3:$F$99980,Produccion_UO!$K1665,Resultados_Dic3!$D$3:$D$99980,Produccion_UO!$K$1485,Resultados_Dic3!$E$3:$E$99980,Produccion_UO!$J1665,Resultados_Dic3!$A$3:$A$99980,Produccion_UO!$H1665)*$J$1485</f>
        <v>0</v>
      </c>
      <c r="AG1665" s="21">
        <f>+SUMIFS(Resultados_Dic3!AB$3:AB$99980,Resultados_Dic3!$F$3:$F$99980,Produccion_UO!$K1665,Resultados_Dic3!$D$3:$D$99980,Produccion_UO!$K$1485,Resultados_Dic3!$E$3:$E$99980,Produccion_UO!$J1665,Resultados_Dic3!$A$3:$A$99980,Produccion_UO!$H1665)*$J$1485</f>
        <v>0</v>
      </c>
      <c r="AH1665" s="21">
        <f>+SUMIFS(Resultados_Dic3!AC$3:AC$99980,Resultados_Dic3!$F$3:$F$99980,Produccion_UO!$K1665,Resultados_Dic3!$D$3:$D$99980,Produccion_UO!$K$1485,Resultados_Dic3!$E$3:$E$99980,Produccion_UO!$J1665,Resultados_Dic3!$A$3:$A$99980,Produccion_UO!$H1665)*$J$1485</f>
        <v>0</v>
      </c>
      <c r="AI1665" s="21">
        <f>+SUMIFS(Resultados_Dic3!AD$3:AD$99980,Resultados_Dic3!$F$3:$F$99980,Produccion_UO!$K1665,Resultados_Dic3!$D$3:$D$99980,Produccion_UO!$K$1485,Resultados_Dic3!$E$3:$E$99980,Produccion_UO!$J1665,Resultados_Dic3!$A$3:$A$99980,Produccion_UO!$H1665)*$J$1485</f>
        <v>0</v>
      </c>
      <c r="AJ1665" s="21">
        <f>+SUMIFS(Resultados_Dic3!AE$3:AE$99980,Resultados_Dic3!$F$3:$F$99980,Produccion_UO!$K1665,Resultados_Dic3!$D$3:$D$99980,Produccion_UO!$K$1485,Resultados_Dic3!$E$3:$E$99980,Produccion_UO!$J1665,Resultados_Dic3!$A$3:$A$99980,Produccion_UO!$H1665)*$J$1485</f>
        <v>0</v>
      </c>
      <c r="AK1665" s="21">
        <f>+SUMIFS(Resultados_Dic3!AF$3:AF$99980,Resultados_Dic3!$F$3:$F$99980,Produccion_UO!$K1665,Resultados_Dic3!$D$3:$D$99980,Produccion_UO!$K$1485,Resultados_Dic3!$E$3:$E$99980,Produccion_UO!$J1665,Resultados_Dic3!$A$3:$A$99980,Produccion_UO!$H1665)*$J$1485</f>
        <v>0</v>
      </c>
      <c r="AL1665" s="21">
        <f>+SUMIFS(Resultados_Dic3!AG$3:AG$99980,Resultados_Dic3!$F$3:$F$99980,Produccion_UO!$K1665,Resultados_Dic3!$D$3:$D$99980,Produccion_UO!$K$1485,Resultados_Dic3!$E$3:$E$99980,Produccion_UO!$J1665,Resultados_Dic3!$A$3:$A$99980,Produccion_UO!$H1665)*$J$1485</f>
        <v>0</v>
      </c>
      <c r="AM1665" s="21">
        <f>+SUMIFS(Resultados_Dic3!AH$3:AH$99980,Resultados_Dic3!$F$3:$F$99980,Produccion_UO!$K1665,Resultados_Dic3!$D$3:$D$99980,Produccion_UO!$K$1485,Resultados_Dic3!$E$3:$E$99980,Produccion_UO!$J1665,Resultados_Dic3!$A$3:$A$99980,Produccion_UO!$H1665)*$J$1485</f>
        <v>0</v>
      </c>
      <c r="AN1665" s="21">
        <f>+SUMIFS(Resultados_Dic3!AI$3:AI$99980,Resultados_Dic3!$F$3:$F$99980,Produccion_UO!$K1665,Resultados_Dic3!$D$3:$D$99980,Produccion_UO!$K$1485,Resultados_Dic3!$E$3:$E$99980,Produccion_UO!$J1665,Resultados_Dic3!$A$3:$A$99980,Produccion_UO!$H1665)*$J$1485</f>
        <v>0</v>
      </c>
      <c r="AO1665" s="21">
        <f>+SUMIFS(Resultados_Dic3!AJ$3:AJ$99980,Resultados_Dic3!$F$3:$F$99980,Produccion_UO!$K1665,Resultados_Dic3!$D$3:$D$99980,Produccion_UO!$K$1485,Resultados_Dic3!$E$3:$E$99980,Produccion_UO!$J1665,Resultados_Dic3!$A$3:$A$99980,Produccion_UO!$H1665)*$J$1485</f>
        <v>0</v>
      </c>
      <c r="AP1665" s="21">
        <f>+SUMIFS(Resultados_Dic3!AK$3:AK$99980,Resultados_Dic3!$F$3:$F$99980,Produccion_UO!$K1665,Resultados_Dic3!$D$3:$D$99980,Produccion_UO!$K$1485,Resultados_Dic3!$E$3:$E$99980,Produccion_UO!$J1665,Resultados_Dic3!$A$3:$A$99980,Produccion_UO!$H1665)*$J$1485</f>
        <v>0</v>
      </c>
      <c r="AQ1665" s="21">
        <f>+SUMIFS(Resultados_Dic3!AL$3:AL$99980,Resultados_Dic3!$F$3:$F$99980,Produccion_UO!$K1665,Resultados_Dic3!$D$3:$D$99980,Produccion_UO!$K$1485,Resultados_Dic3!$E$3:$E$99980,Produccion_UO!$J1665,Resultados_Dic3!$A$3:$A$99980,Produccion_UO!$H1665)*$J$1485</f>
        <v>0</v>
      </c>
      <c r="AR1665" s="21">
        <f>+SUMIFS(Resultados_Dic3!AM$3:AM$99980,Resultados_Dic3!$F$3:$F$99980,Produccion_UO!$K1665,Resultados_Dic3!$D$3:$D$99980,Produccion_UO!$K$1485,Resultados_Dic3!$E$3:$E$99980,Produccion_UO!$J1665,Resultados_Dic3!$A$3:$A$99980,Produccion_UO!$H1665)*$J$1485</f>
        <v>0</v>
      </c>
    </row>
    <row r="1666" spans="8:45" x14ac:dyDescent="0.25">
      <c r="H1666" s="17" t="str">
        <f t="shared" si="2272"/>
        <v>DIC5</v>
      </c>
      <c r="I1666" s="24"/>
      <c r="J1666" s="24" t="s">
        <v>155</v>
      </c>
      <c r="K1666" s="315"/>
      <c r="L1666" s="230" t="s">
        <v>831</v>
      </c>
      <c r="M1666" s="21">
        <f>+SUM(M1667:M1669)</f>
        <v>3.3231736545067401</v>
      </c>
      <c r="N1666" s="21">
        <f t="shared" ref="N1666" si="2304">+SUM(N1667:N1669)</f>
        <v>3.3231736545067401</v>
      </c>
      <c r="O1666" s="21">
        <f t="shared" ref="O1666" si="2305">+SUM(O1667:O1669)</f>
        <v>3.3231736545067401</v>
      </c>
      <c r="P1666" s="21">
        <f t="shared" ref="P1666" si="2306">+SUM(P1667:P1669)</f>
        <v>3.3231736545067401</v>
      </c>
      <c r="Q1666" s="21">
        <f t="shared" ref="Q1666" si="2307">+SUM(Q1667:Q1669)</f>
        <v>3.3231736545067401</v>
      </c>
      <c r="R1666" s="21">
        <f t="shared" ref="R1666" si="2308">+SUM(R1667:R1669)</f>
        <v>3.3231736545067401</v>
      </c>
      <c r="S1666" s="21">
        <f t="shared" ref="S1666" si="2309">+SUM(S1667:S1669)</f>
        <v>3.3231736545067401</v>
      </c>
      <c r="T1666" s="21">
        <f t="shared" ref="T1666" si="2310">+SUM(T1667:T1669)</f>
        <v>3.3231736545067401</v>
      </c>
      <c r="U1666" s="21">
        <f t="shared" ref="U1666" si="2311">+SUM(U1667:U1669)</f>
        <v>3.3231736545067401</v>
      </c>
      <c r="V1666" s="21">
        <f t="shared" ref="V1666" si="2312">+SUM(V1667:V1669)</f>
        <v>3.3231736545067401</v>
      </c>
      <c r="W1666" s="21">
        <f t="shared" ref="W1666" si="2313">+SUM(W1667:W1669)</f>
        <v>3.3231736545067401</v>
      </c>
      <c r="X1666" s="21">
        <f t="shared" ref="X1666" si="2314">+SUM(X1667:X1669)</f>
        <v>3.3231736545067401</v>
      </c>
      <c r="Y1666" s="21">
        <f t="shared" ref="Y1666" si="2315">+SUM(Y1667:Y1669)</f>
        <v>3.3231736545067401</v>
      </c>
      <c r="Z1666" s="21">
        <f t="shared" ref="Z1666" si="2316">+SUM(Z1667:Z1669)</f>
        <v>3.3231736545067401</v>
      </c>
      <c r="AA1666" s="21">
        <f t="shared" ref="AA1666" si="2317">+SUM(AA1667:AA1669)</f>
        <v>1.9014745454131599</v>
      </c>
      <c r="AB1666" s="21">
        <f t="shared" ref="AB1666" si="2318">+SUM(AB1667:AB1669)</f>
        <v>0</v>
      </c>
      <c r="AC1666" s="21">
        <f t="shared" ref="AC1666" si="2319">+SUM(AC1667:AC1669)</f>
        <v>0</v>
      </c>
      <c r="AD1666" s="21">
        <f t="shared" ref="AD1666" si="2320">+SUM(AD1667:AD1669)</f>
        <v>0</v>
      </c>
      <c r="AE1666" s="21">
        <f t="shared" ref="AE1666" si="2321">+SUM(AE1667:AE1669)</f>
        <v>0</v>
      </c>
      <c r="AF1666" s="21">
        <f t="shared" ref="AF1666" si="2322">+SUM(AF1667:AF1669)</f>
        <v>0</v>
      </c>
      <c r="AG1666" s="21">
        <f t="shared" ref="AG1666" si="2323">+SUM(AG1667:AG1669)</f>
        <v>0</v>
      </c>
      <c r="AH1666" s="21">
        <f t="shared" ref="AH1666" si="2324">+SUM(AH1667:AH1669)</f>
        <v>0</v>
      </c>
      <c r="AI1666" s="21">
        <f t="shared" ref="AI1666" si="2325">+SUM(AI1667:AI1669)</f>
        <v>0</v>
      </c>
      <c r="AJ1666" s="21">
        <f t="shared" ref="AJ1666" si="2326">+SUM(AJ1667:AJ1669)</f>
        <v>0</v>
      </c>
      <c r="AK1666" s="21">
        <f t="shared" ref="AK1666" si="2327">+SUM(AK1667:AK1669)</f>
        <v>0</v>
      </c>
      <c r="AL1666" s="21">
        <f t="shared" ref="AL1666" si="2328">+SUM(AL1667:AL1669)</f>
        <v>0</v>
      </c>
      <c r="AM1666" s="21">
        <f t="shared" ref="AM1666" si="2329">+SUM(AM1667:AM1669)</f>
        <v>0</v>
      </c>
      <c r="AN1666" s="21">
        <f t="shared" ref="AN1666" si="2330">+SUM(AN1667:AN1669)</f>
        <v>0</v>
      </c>
      <c r="AO1666" s="21">
        <f t="shared" ref="AO1666" si="2331">+SUM(AO1667:AO1669)</f>
        <v>0</v>
      </c>
      <c r="AP1666" s="21">
        <f t="shared" ref="AP1666" si="2332">+SUM(AP1667:AP1669)</f>
        <v>0</v>
      </c>
      <c r="AQ1666" s="21">
        <f t="shared" ref="AQ1666" si="2333">+SUM(AQ1667:AQ1669)</f>
        <v>0</v>
      </c>
      <c r="AR1666" s="21">
        <f t="shared" ref="AR1666" si="2334">+SUM(AR1667:AR1669)</f>
        <v>0</v>
      </c>
    </row>
    <row r="1667" spans="8:45" x14ac:dyDescent="0.25">
      <c r="H1667" s="17" t="str">
        <f t="shared" si="2272"/>
        <v>DIC5</v>
      </c>
      <c r="I1667" s="24"/>
      <c r="J1667" s="24" t="s">
        <v>155</v>
      </c>
      <c r="K1667" s="315" t="s">
        <v>205</v>
      </c>
      <c r="L1667" s="316" t="s">
        <v>750</v>
      </c>
      <c r="M1667" s="21">
        <f>+SUMIFS(Resultados_Dic3!H$3:H$99980,Resultados_Dic3!$F$3:$F$99980,Produccion_UO!$K1667,Resultados_Dic3!$D$3:$D$99980,Produccion_UO!$K$1485,Resultados_Dic3!$E$3:$E$99980,Produccion_UO!$J1667,Resultados_Dic3!$A$3:$A$99980,Produccion_UO!$H1667)*$J$1485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N1667" s="21">
        <f>+SUMIFS(Resultados_Dic3!I$3:I$99980,Resultados_Dic3!$F$3:$F$99980,Produccion_UO!$K1667,Resultados_Dic3!$D$3:$D$99980,Produccion_UO!$K$1485,Resultados_Dic3!$E$3:$E$99980,Produccion_UO!$J1667,Resultados_Dic3!$A$3:$A$99980,Produccion_UO!$H1667)*$J$1485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O1667" s="21">
        <f>+SUMIFS(Resultados_Dic3!J$3:J$99980,Resultados_Dic3!$F$3:$F$99980,Produccion_UO!$K1667,Resultados_Dic3!$D$3:$D$99980,Produccion_UO!$K$1485,Resultados_Dic3!$E$3:$E$99980,Produccion_UO!$J1667,Resultados_Dic3!$A$3:$A$99980,Produccion_UO!$H1667)*$J$1485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P1667" s="21">
        <f>+SUMIFS(Resultados_Dic3!K$3:K$99980,Resultados_Dic3!$F$3:$F$99980,Produccion_UO!$K1667,Resultados_Dic3!$D$3:$D$99980,Produccion_UO!$K$1485,Resultados_Dic3!$E$3:$E$99980,Produccion_UO!$J1667,Resultados_Dic3!$A$3:$A$99980,Produccion_UO!$H1667)*$J$1485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Q1667" s="21">
        <f>+SUMIFS(Resultados_Dic3!L$3:L$99980,Resultados_Dic3!$F$3:$F$99980,Produccion_UO!$K1667,Resultados_Dic3!$D$3:$D$99980,Produccion_UO!$K$1485,Resultados_Dic3!$E$3:$E$99980,Produccion_UO!$J1667,Resultados_Dic3!$A$3:$A$99980,Produccion_UO!$H1667)*$J$1485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R1667" s="21">
        <f>+SUMIFS(Resultados_Dic3!M$3:M$99980,Resultados_Dic3!$F$3:$F$99980,Produccion_UO!$K1667,Resultados_Dic3!$D$3:$D$99980,Produccion_UO!$K$1485,Resultados_Dic3!$E$3:$E$99980,Produccion_UO!$J1667,Resultados_Dic3!$A$3:$A$99980,Produccion_UO!$H1667)*$J$1485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S1667" s="21">
        <f>+SUMIFS(Resultados_Dic3!N$3:N$99980,Resultados_Dic3!$F$3:$F$99980,Produccion_UO!$K1667,Resultados_Dic3!$D$3:$D$99980,Produccion_UO!$K$1485,Resultados_Dic3!$E$3:$E$99980,Produccion_UO!$J1667,Resultados_Dic3!$A$3:$A$99980,Produccion_UO!$H1667)*$J$1485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T1667" s="21">
        <f>+SUMIFS(Resultados_Dic3!O$3:O$99980,Resultados_Dic3!$F$3:$F$99980,Produccion_UO!$K1667,Resultados_Dic3!$D$3:$D$99980,Produccion_UO!$K$1485,Resultados_Dic3!$E$3:$E$99980,Produccion_UO!$J1667,Resultados_Dic3!$A$3:$A$99980,Produccion_UO!$H1667)*$J$1485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U1667" s="21">
        <f>+SUMIFS(Resultados_Dic3!P$3:P$99980,Resultados_Dic3!$F$3:$F$99980,Produccion_UO!$K1667,Resultados_Dic3!$D$3:$D$99980,Produccion_UO!$K$1485,Resultados_Dic3!$E$3:$E$99980,Produccion_UO!$J1667,Resultados_Dic3!$A$3:$A$99980,Produccion_UO!$H1667)*$J$1485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V1667" s="21">
        <f>+SUMIFS(Resultados_Dic3!Q$3:Q$99980,Resultados_Dic3!$F$3:$F$99980,Produccion_UO!$K1667,Resultados_Dic3!$D$3:$D$99980,Produccion_UO!$K$1485,Resultados_Dic3!$E$3:$E$99980,Produccion_UO!$J1667,Resultados_Dic3!$A$3:$A$99980,Produccion_UO!$H1667)*$J$1485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W1667" s="21">
        <f>+SUMIFS(Resultados_Dic3!R$3:R$99980,Resultados_Dic3!$F$3:$F$99980,Produccion_UO!$K1667,Resultados_Dic3!$D$3:$D$99980,Produccion_UO!$K$1485,Resultados_Dic3!$E$3:$E$99980,Produccion_UO!$J1667,Resultados_Dic3!$A$3:$A$99980,Produccion_UO!$H1667)*$J$1485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X1667" s="21">
        <f>+SUMIFS(Resultados_Dic3!S$3:S$99980,Resultados_Dic3!$F$3:$F$99980,Produccion_UO!$K1667,Resultados_Dic3!$D$3:$D$99980,Produccion_UO!$K$1485,Resultados_Dic3!$E$3:$E$99980,Produccion_UO!$J1667,Resultados_Dic3!$A$3:$A$99980,Produccion_UO!$H1667)*$J$1485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Y1667" s="21">
        <f>+SUMIFS(Resultados_Dic3!T$3:T$99980,Resultados_Dic3!$F$3:$F$99980,Produccion_UO!$K1667,Resultados_Dic3!$D$3:$D$99980,Produccion_UO!$K$1485,Resultados_Dic3!$E$3:$E$99980,Produccion_UO!$J1667,Resultados_Dic3!$A$3:$A$99980,Produccion_UO!$H1667)*$J$1485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Z1667" s="21">
        <f>+SUMIFS(Resultados_Dic3!U$3:U$99980,Resultados_Dic3!$F$3:$F$99980,Produccion_UO!$K1667,Resultados_Dic3!$D$3:$D$99980,Produccion_UO!$K$1485,Resultados_Dic3!$E$3:$E$99980,Produccion_UO!$J1667,Resultados_Dic3!$A$3:$A$99980,Produccion_UO!$H1667)*$J$1485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AA1667" s="21">
        <f>+SUMIFS(Resultados_Dic3!V$3:V$99980,Resultados_Dic3!$F$3:$F$99980,Produccion_UO!$K1667,Resultados_Dic3!$D$3:$D$99980,Produccion_UO!$K$1485,Resultados_Dic3!$E$3:$E$99980,Produccion_UO!$J1667,Resultados_Dic3!$A$3:$A$99980,Produccion_UO!$H1667)*$J$1485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AB1667" s="21">
        <f>+SUMIFS(Resultados_Dic3!W$3:W$99980,Resultados_Dic3!$F$3:$F$99980,Produccion_UO!$K1667,Resultados_Dic3!$D$3:$D$99980,Produccion_UO!$K$1485,Resultados_Dic3!$E$3:$E$99980,Produccion_UO!$J1667,Resultados_Dic3!$A$3:$A$99980,Produccion_UO!$H1667)*$J$1485</f>
        <v>0</v>
      </c>
      <c r="AC1667" s="21">
        <f>+SUMIFS(Resultados_Dic3!X$3:X$99980,Resultados_Dic3!$F$3:$F$99980,Produccion_UO!$K1667,Resultados_Dic3!$D$3:$D$99980,Produccion_UO!$K$1485,Resultados_Dic3!$E$3:$E$99980,Produccion_UO!$J1667,Resultados_Dic3!$A$3:$A$99980,Produccion_UO!$H1667)*$J$1485</f>
        <v>0</v>
      </c>
      <c r="AD1667" s="21">
        <f>+SUMIFS(Resultados_Dic3!Y$3:Y$99980,Resultados_Dic3!$F$3:$F$99980,Produccion_UO!$K1667,Resultados_Dic3!$D$3:$D$99980,Produccion_UO!$K$1485,Resultados_Dic3!$E$3:$E$99980,Produccion_UO!$J1667,Resultados_Dic3!$A$3:$A$99980,Produccion_UO!$H1667)*$J$1485</f>
        <v>0</v>
      </c>
      <c r="AE1667" s="21">
        <f>+SUMIFS(Resultados_Dic3!Z$3:Z$99980,Resultados_Dic3!$F$3:$F$99980,Produccion_UO!$K1667,Resultados_Dic3!$D$3:$D$99980,Produccion_UO!$K$1485,Resultados_Dic3!$E$3:$E$99980,Produccion_UO!$J1667,Resultados_Dic3!$A$3:$A$99980,Produccion_UO!$H1667)*$J$1485</f>
        <v>0</v>
      </c>
      <c r="AF1667" s="21">
        <f>+SUMIFS(Resultados_Dic3!AA$3:AA$99980,Resultados_Dic3!$F$3:$F$99980,Produccion_UO!$K1667,Resultados_Dic3!$D$3:$D$99980,Produccion_UO!$K$1485,Resultados_Dic3!$E$3:$E$99980,Produccion_UO!$J1667,Resultados_Dic3!$A$3:$A$99980,Produccion_UO!$H1667)*$J$1485</f>
        <v>0</v>
      </c>
      <c r="AG1667" s="21">
        <f>+SUMIFS(Resultados_Dic3!AB$3:AB$99980,Resultados_Dic3!$F$3:$F$99980,Produccion_UO!$K1667,Resultados_Dic3!$D$3:$D$99980,Produccion_UO!$K$1485,Resultados_Dic3!$E$3:$E$99980,Produccion_UO!$J1667,Resultados_Dic3!$A$3:$A$99980,Produccion_UO!$H1667)*$J$1485</f>
        <v>0</v>
      </c>
      <c r="AH1667" s="21">
        <f>+SUMIFS(Resultados_Dic3!AC$3:AC$99980,Resultados_Dic3!$F$3:$F$99980,Produccion_UO!$K1667,Resultados_Dic3!$D$3:$D$99980,Produccion_UO!$K$1485,Resultados_Dic3!$E$3:$E$99980,Produccion_UO!$J1667,Resultados_Dic3!$A$3:$A$99980,Produccion_UO!$H1667)*$J$1485</f>
        <v>0</v>
      </c>
      <c r="AI1667" s="21">
        <f>+SUMIFS(Resultados_Dic3!AD$3:AD$99980,Resultados_Dic3!$F$3:$F$99980,Produccion_UO!$K1667,Resultados_Dic3!$D$3:$D$99980,Produccion_UO!$K$1485,Resultados_Dic3!$E$3:$E$99980,Produccion_UO!$J1667,Resultados_Dic3!$A$3:$A$99980,Produccion_UO!$H1667)*$J$1485</f>
        <v>0</v>
      </c>
      <c r="AJ1667" s="21">
        <f>+SUMIFS(Resultados_Dic3!AE$3:AE$99980,Resultados_Dic3!$F$3:$F$99980,Produccion_UO!$K1667,Resultados_Dic3!$D$3:$D$99980,Produccion_UO!$K$1485,Resultados_Dic3!$E$3:$E$99980,Produccion_UO!$J1667,Resultados_Dic3!$A$3:$A$99980,Produccion_UO!$H1667)*$J$1485</f>
        <v>0</v>
      </c>
      <c r="AK1667" s="21">
        <f>+SUMIFS(Resultados_Dic3!AF$3:AF$99980,Resultados_Dic3!$F$3:$F$99980,Produccion_UO!$K1667,Resultados_Dic3!$D$3:$D$99980,Produccion_UO!$K$1485,Resultados_Dic3!$E$3:$E$99980,Produccion_UO!$J1667,Resultados_Dic3!$A$3:$A$99980,Produccion_UO!$H1667)*$J$1485</f>
        <v>0</v>
      </c>
      <c r="AL1667" s="21">
        <f>+SUMIFS(Resultados_Dic3!AG$3:AG$99980,Resultados_Dic3!$F$3:$F$99980,Produccion_UO!$K1667,Resultados_Dic3!$D$3:$D$99980,Produccion_UO!$K$1485,Resultados_Dic3!$E$3:$E$99980,Produccion_UO!$J1667,Resultados_Dic3!$A$3:$A$99980,Produccion_UO!$H1667)*$J$1485</f>
        <v>0</v>
      </c>
      <c r="AM1667" s="21">
        <f>+SUMIFS(Resultados_Dic3!AH$3:AH$99980,Resultados_Dic3!$F$3:$F$99980,Produccion_UO!$K1667,Resultados_Dic3!$D$3:$D$99980,Produccion_UO!$K$1485,Resultados_Dic3!$E$3:$E$99980,Produccion_UO!$J1667,Resultados_Dic3!$A$3:$A$99980,Produccion_UO!$H1667)*$J$1485</f>
        <v>0</v>
      </c>
      <c r="AN1667" s="21">
        <f>+SUMIFS(Resultados_Dic3!AI$3:AI$99980,Resultados_Dic3!$F$3:$F$99980,Produccion_UO!$K1667,Resultados_Dic3!$D$3:$D$99980,Produccion_UO!$K$1485,Resultados_Dic3!$E$3:$E$99980,Produccion_UO!$J1667,Resultados_Dic3!$A$3:$A$99980,Produccion_UO!$H1667)*$J$1485</f>
        <v>0</v>
      </c>
      <c r="AO1667" s="21">
        <f>+SUMIFS(Resultados_Dic3!AJ$3:AJ$99980,Resultados_Dic3!$F$3:$F$99980,Produccion_UO!$K1667,Resultados_Dic3!$D$3:$D$99980,Produccion_UO!$K$1485,Resultados_Dic3!$E$3:$E$99980,Produccion_UO!$J1667,Resultados_Dic3!$A$3:$A$99980,Produccion_UO!$H1667)*$J$1485</f>
        <v>0</v>
      </c>
      <c r="AP1667" s="21">
        <f>+SUMIFS(Resultados_Dic3!AK$3:AK$99980,Resultados_Dic3!$F$3:$F$99980,Produccion_UO!$K1667,Resultados_Dic3!$D$3:$D$99980,Produccion_UO!$K$1485,Resultados_Dic3!$E$3:$E$99980,Produccion_UO!$J1667,Resultados_Dic3!$A$3:$A$99980,Produccion_UO!$H1667)*$J$1485</f>
        <v>0</v>
      </c>
      <c r="AQ1667" s="21">
        <f>+SUMIFS(Resultados_Dic3!AL$3:AL$99980,Resultados_Dic3!$F$3:$F$99980,Produccion_UO!$K1667,Resultados_Dic3!$D$3:$D$99980,Produccion_UO!$K$1485,Resultados_Dic3!$E$3:$E$99980,Produccion_UO!$J1667,Resultados_Dic3!$A$3:$A$99980,Produccion_UO!$H1667)*$J$1485</f>
        <v>0</v>
      </c>
      <c r="AR1667" s="21">
        <f>+SUMIFS(Resultados_Dic3!AM$3:AM$99980,Resultados_Dic3!$F$3:$F$99980,Produccion_UO!$K1667,Resultados_Dic3!$D$3:$D$99980,Produccion_UO!$K$1485,Resultados_Dic3!$E$3:$E$99980,Produccion_UO!$J1667,Resultados_Dic3!$A$3:$A$99980,Produccion_UO!$H1667)*$J$1485</f>
        <v>0</v>
      </c>
    </row>
    <row r="1668" spans="8:45" x14ac:dyDescent="0.25">
      <c r="H1668" s="17" t="str">
        <f t="shared" si="2272"/>
        <v>DIC5</v>
      </c>
      <c r="I1668" s="24"/>
      <c r="J1668" s="24" t="s">
        <v>155</v>
      </c>
      <c r="K1668" s="315" t="s">
        <v>453</v>
      </c>
      <c r="L1668" s="316" t="s">
        <v>746</v>
      </c>
      <c r="M1668" s="21">
        <f>+SUMIFS(Resultados_Dic3!H$3:H$99980,Resultados_Dic3!$F$3:$F$99980,Produccion_UO!$K1668,Resultados_Dic3!$D$3:$D$99980,Produccion_UO!$K$1485,Resultados_Dic3!$E$3:$E$99980,Produccion_UO!$J1668,Resultados_Dic3!$A$3:$A$99980,Produccion_UO!$H1668)*$J$1485</f>
        <v>0</v>
      </c>
      <c r="N1668" s="21">
        <f>+SUMIFS(Resultados_Dic3!I$3:I$99980,Resultados_Dic3!$F$3:$F$99980,Produccion_UO!$K1668,Resultados_Dic3!$D$3:$D$99980,Produccion_UO!$K$1485,Resultados_Dic3!$E$3:$E$99980,Produccion_UO!$J1668,Resultados_Dic3!$A$3:$A$99980,Produccion_UO!$H1668)*$J$1485</f>
        <v>0</v>
      </c>
      <c r="O1668" s="21">
        <f>+SUMIFS(Resultados_Dic3!J$3:J$99980,Resultados_Dic3!$F$3:$F$99980,Produccion_UO!$K1668,Resultados_Dic3!$D$3:$D$99980,Produccion_UO!$K$1485,Resultados_Dic3!$E$3:$E$99980,Produccion_UO!$J1668,Resultados_Dic3!$A$3:$A$99980,Produccion_UO!$H1668)*$J$1485</f>
        <v>0</v>
      </c>
      <c r="P1668" s="21">
        <f>+SUMIFS(Resultados_Dic3!K$3:K$99980,Resultados_Dic3!$F$3:$F$99980,Produccion_UO!$K1668,Resultados_Dic3!$D$3:$D$99980,Produccion_UO!$K$1485,Resultados_Dic3!$E$3:$E$99980,Produccion_UO!$J1668,Resultados_Dic3!$A$3:$A$99980,Produccion_UO!$H1668)*$J$1485</f>
        <v>0</v>
      </c>
      <c r="Q1668" s="21">
        <f>+SUMIFS(Resultados_Dic3!L$3:L$99980,Resultados_Dic3!$F$3:$F$99980,Produccion_UO!$K1668,Resultados_Dic3!$D$3:$D$99980,Produccion_UO!$K$1485,Resultados_Dic3!$E$3:$E$99980,Produccion_UO!$J1668,Resultados_Dic3!$A$3:$A$99980,Produccion_UO!$H1668)*$J$1485</f>
        <v>0</v>
      </c>
      <c r="R1668" s="21">
        <f>+SUMIFS(Resultados_Dic3!M$3:M$99980,Resultados_Dic3!$F$3:$F$99980,Produccion_UO!$K1668,Resultados_Dic3!$D$3:$D$99980,Produccion_UO!$K$1485,Resultados_Dic3!$E$3:$E$99980,Produccion_UO!$J1668,Resultados_Dic3!$A$3:$A$99980,Produccion_UO!$H1668)*$J$1485</f>
        <v>0</v>
      </c>
      <c r="S1668" s="21">
        <f>+SUMIFS(Resultados_Dic3!N$3:N$99980,Resultados_Dic3!$F$3:$F$99980,Produccion_UO!$K1668,Resultados_Dic3!$D$3:$D$99980,Produccion_UO!$K$1485,Resultados_Dic3!$E$3:$E$99980,Produccion_UO!$J1668,Resultados_Dic3!$A$3:$A$99980,Produccion_UO!$H1668)*$J$1485</f>
        <v>0</v>
      </c>
      <c r="T1668" s="21">
        <f>+SUMIFS(Resultados_Dic3!O$3:O$99980,Resultados_Dic3!$F$3:$F$99980,Produccion_UO!$K1668,Resultados_Dic3!$D$3:$D$99980,Produccion_UO!$K$1485,Resultados_Dic3!$E$3:$E$99980,Produccion_UO!$J1668,Resultados_Dic3!$A$3:$A$99980,Produccion_UO!$H1668)*$J$1485</f>
        <v>0</v>
      </c>
      <c r="U1668" s="21">
        <f>+SUMIFS(Resultados_Dic3!P$3:P$99980,Resultados_Dic3!$F$3:$F$99980,Produccion_UO!$K1668,Resultados_Dic3!$D$3:$D$99980,Produccion_UO!$K$1485,Resultados_Dic3!$E$3:$E$99980,Produccion_UO!$J1668,Resultados_Dic3!$A$3:$A$99980,Produccion_UO!$H1668)*$J$1485</f>
        <v>0</v>
      </c>
      <c r="V1668" s="21">
        <f>+SUMIFS(Resultados_Dic3!Q$3:Q$99980,Resultados_Dic3!$F$3:$F$99980,Produccion_UO!$K1668,Resultados_Dic3!$D$3:$D$99980,Produccion_UO!$K$1485,Resultados_Dic3!$E$3:$E$99980,Produccion_UO!$J1668,Resultados_Dic3!$A$3:$A$99980,Produccion_UO!$H1668)*$J$1485</f>
        <v>0</v>
      </c>
      <c r="W1668" s="21">
        <f>+SUMIFS(Resultados_Dic3!R$3:R$99980,Resultados_Dic3!$F$3:$F$99980,Produccion_UO!$K1668,Resultados_Dic3!$D$3:$D$99980,Produccion_UO!$K$1485,Resultados_Dic3!$E$3:$E$99980,Produccion_UO!$J1668,Resultados_Dic3!$A$3:$A$99980,Produccion_UO!$H1668)*$J$1485</f>
        <v>0</v>
      </c>
      <c r="X1668" s="21">
        <f>+SUMIFS(Resultados_Dic3!S$3:S$99980,Resultados_Dic3!$F$3:$F$99980,Produccion_UO!$K1668,Resultados_Dic3!$D$3:$D$99980,Produccion_UO!$K$1485,Resultados_Dic3!$E$3:$E$99980,Produccion_UO!$J1668,Resultados_Dic3!$A$3:$A$99980,Produccion_UO!$H1668)*$J$1485</f>
        <v>0</v>
      </c>
      <c r="Y1668" s="21">
        <f>+SUMIFS(Resultados_Dic3!T$3:T$99980,Resultados_Dic3!$F$3:$F$99980,Produccion_UO!$K1668,Resultados_Dic3!$D$3:$D$99980,Produccion_UO!$K$1485,Resultados_Dic3!$E$3:$E$99980,Produccion_UO!$J1668,Resultados_Dic3!$A$3:$A$99980,Produccion_UO!$H1668)*$J$1485</f>
        <v>0</v>
      </c>
      <c r="Z1668" s="21">
        <f>+SUMIFS(Resultados_Dic3!U$3:U$99980,Resultados_Dic3!$F$3:$F$99980,Produccion_UO!$K1668,Resultados_Dic3!$D$3:$D$99980,Produccion_UO!$K$1485,Resultados_Dic3!$E$3:$E$99980,Produccion_UO!$J1668,Resultados_Dic3!$A$3:$A$99980,Produccion_UO!$H1668)*$J$1485</f>
        <v>0</v>
      </c>
      <c r="AA1668" s="21">
        <f>+SUMIFS(Resultados_Dic3!V$3:V$99980,Resultados_Dic3!$F$3:$F$99980,Produccion_UO!$K1668,Resultados_Dic3!$D$3:$D$99980,Produccion_UO!$K$1485,Resultados_Dic3!$E$3:$E$99980,Produccion_UO!$J1668,Resultados_Dic3!$A$3:$A$99980,Produccion_UO!$H1668)*$J$1485</f>
        <v>0</v>
      </c>
      <c r="AB1668" s="21">
        <f>+SUMIFS(Resultados_Dic3!W$3:W$99980,Resultados_Dic3!$F$3:$F$99980,Produccion_UO!$K1668,Resultados_Dic3!$D$3:$D$99980,Produccion_UO!$K$1485,Resultados_Dic3!$E$3:$E$99980,Produccion_UO!$J1668,Resultados_Dic3!$A$3:$A$99980,Produccion_UO!$H1668)*$J$1485</f>
        <v>0</v>
      </c>
      <c r="AC1668" s="21">
        <f>+SUMIFS(Resultados_Dic3!X$3:X$99980,Resultados_Dic3!$F$3:$F$99980,Produccion_UO!$K1668,Resultados_Dic3!$D$3:$D$99980,Produccion_UO!$K$1485,Resultados_Dic3!$E$3:$E$99980,Produccion_UO!$J1668,Resultados_Dic3!$A$3:$A$99980,Produccion_UO!$H1668)*$J$1485</f>
        <v>0</v>
      </c>
      <c r="AD1668" s="21">
        <f>+SUMIFS(Resultados_Dic3!Y$3:Y$99980,Resultados_Dic3!$F$3:$F$99980,Produccion_UO!$K1668,Resultados_Dic3!$D$3:$D$99980,Produccion_UO!$K$1485,Resultados_Dic3!$E$3:$E$99980,Produccion_UO!$J1668,Resultados_Dic3!$A$3:$A$99980,Produccion_UO!$H1668)*$J$1485</f>
        <v>0</v>
      </c>
      <c r="AE1668" s="21">
        <f>+SUMIFS(Resultados_Dic3!Z$3:Z$99980,Resultados_Dic3!$F$3:$F$99980,Produccion_UO!$K1668,Resultados_Dic3!$D$3:$D$99980,Produccion_UO!$K$1485,Resultados_Dic3!$E$3:$E$99980,Produccion_UO!$J1668,Resultados_Dic3!$A$3:$A$99980,Produccion_UO!$H1668)*$J$1485</f>
        <v>0</v>
      </c>
      <c r="AF1668" s="21">
        <f>+SUMIFS(Resultados_Dic3!AA$3:AA$99980,Resultados_Dic3!$F$3:$F$99980,Produccion_UO!$K1668,Resultados_Dic3!$D$3:$D$99980,Produccion_UO!$K$1485,Resultados_Dic3!$E$3:$E$99980,Produccion_UO!$J1668,Resultados_Dic3!$A$3:$A$99980,Produccion_UO!$H1668)*$J$1485</f>
        <v>0</v>
      </c>
      <c r="AG1668" s="21">
        <f>+SUMIFS(Resultados_Dic3!AB$3:AB$99980,Resultados_Dic3!$F$3:$F$99980,Produccion_UO!$K1668,Resultados_Dic3!$D$3:$D$99980,Produccion_UO!$K$1485,Resultados_Dic3!$E$3:$E$99980,Produccion_UO!$J1668,Resultados_Dic3!$A$3:$A$99980,Produccion_UO!$H1668)*$J$1485</f>
        <v>0</v>
      </c>
      <c r="AH1668" s="21">
        <f>+SUMIFS(Resultados_Dic3!AC$3:AC$99980,Resultados_Dic3!$F$3:$F$99980,Produccion_UO!$K1668,Resultados_Dic3!$D$3:$D$99980,Produccion_UO!$K$1485,Resultados_Dic3!$E$3:$E$99980,Produccion_UO!$J1668,Resultados_Dic3!$A$3:$A$99980,Produccion_UO!$H1668)*$J$1485</f>
        <v>0</v>
      </c>
      <c r="AI1668" s="21">
        <f>+SUMIFS(Resultados_Dic3!AD$3:AD$99980,Resultados_Dic3!$F$3:$F$99980,Produccion_UO!$K1668,Resultados_Dic3!$D$3:$D$99980,Produccion_UO!$K$1485,Resultados_Dic3!$E$3:$E$99980,Produccion_UO!$J1668,Resultados_Dic3!$A$3:$A$99980,Produccion_UO!$H1668)*$J$1485</f>
        <v>0</v>
      </c>
      <c r="AJ1668" s="21">
        <f>+SUMIFS(Resultados_Dic3!AE$3:AE$99980,Resultados_Dic3!$F$3:$F$99980,Produccion_UO!$K1668,Resultados_Dic3!$D$3:$D$99980,Produccion_UO!$K$1485,Resultados_Dic3!$E$3:$E$99980,Produccion_UO!$J1668,Resultados_Dic3!$A$3:$A$99980,Produccion_UO!$H1668)*$J$1485</f>
        <v>0</v>
      </c>
      <c r="AK1668" s="21">
        <f>+SUMIFS(Resultados_Dic3!AF$3:AF$99980,Resultados_Dic3!$F$3:$F$99980,Produccion_UO!$K1668,Resultados_Dic3!$D$3:$D$99980,Produccion_UO!$K$1485,Resultados_Dic3!$E$3:$E$99980,Produccion_UO!$J1668,Resultados_Dic3!$A$3:$A$99980,Produccion_UO!$H1668)*$J$1485</f>
        <v>0</v>
      </c>
      <c r="AL1668" s="21">
        <f>+SUMIFS(Resultados_Dic3!AG$3:AG$99980,Resultados_Dic3!$F$3:$F$99980,Produccion_UO!$K1668,Resultados_Dic3!$D$3:$D$99980,Produccion_UO!$K$1485,Resultados_Dic3!$E$3:$E$99980,Produccion_UO!$J1668,Resultados_Dic3!$A$3:$A$99980,Produccion_UO!$H1668)*$J$1485</f>
        <v>0</v>
      </c>
      <c r="AM1668" s="21">
        <f>+SUMIFS(Resultados_Dic3!AH$3:AH$99980,Resultados_Dic3!$F$3:$F$99980,Produccion_UO!$K1668,Resultados_Dic3!$D$3:$D$99980,Produccion_UO!$K$1485,Resultados_Dic3!$E$3:$E$99980,Produccion_UO!$J1668,Resultados_Dic3!$A$3:$A$99980,Produccion_UO!$H1668)*$J$1485</f>
        <v>0</v>
      </c>
      <c r="AN1668" s="21">
        <f>+SUMIFS(Resultados_Dic3!AI$3:AI$99980,Resultados_Dic3!$F$3:$F$99980,Produccion_UO!$K1668,Resultados_Dic3!$D$3:$D$99980,Produccion_UO!$K$1485,Resultados_Dic3!$E$3:$E$99980,Produccion_UO!$J1668,Resultados_Dic3!$A$3:$A$99980,Produccion_UO!$H1668)*$J$1485</f>
        <v>0</v>
      </c>
      <c r="AO1668" s="21">
        <f>+SUMIFS(Resultados_Dic3!AJ$3:AJ$99980,Resultados_Dic3!$F$3:$F$99980,Produccion_UO!$K1668,Resultados_Dic3!$D$3:$D$99980,Produccion_UO!$K$1485,Resultados_Dic3!$E$3:$E$99980,Produccion_UO!$J1668,Resultados_Dic3!$A$3:$A$99980,Produccion_UO!$H1668)*$J$1485</f>
        <v>0</v>
      </c>
      <c r="AP1668" s="21">
        <f>+SUMIFS(Resultados_Dic3!AK$3:AK$99980,Resultados_Dic3!$F$3:$F$99980,Produccion_UO!$K1668,Resultados_Dic3!$D$3:$D$99980,Produccion_UO!$K$1485,Resultados_Dic3!$E$3:$E$99980,Produccion_UO!$J1668,Resultados_Dic3!$A$3:$A$99980,Produccion_UO!$H1668)*$J$1485</f>
        <v>0</v>
      </c>
      <c r="AQ1668" s="21">
        <f>+SUMIFS(Resultados_Dic3!AL$3:AL$99980,Resultados_Dic3!$F$3:$F$99980,Produccion_UO!$K1668,Resultados_Dic3!$D$3:$D$99980,Produccion_UO!$K$1485,Resultados_Dic3!$E$3:$E$99980,Produccion_UO!$J1668,Resultados_Dic3!$A$3:$A$99980,Produccion_UO!$H1668)*$J$1485</f>
        <v>0</v>
      </c>
      <c r="AR1668" s="21">
        <f>+SUMIFS(Resultados_Dic3!AM$3:AM$99980,Resultados_Dic3!$F$3:$F$99980,Produccion_UO!$K1668,Resultados_Dic3!$D$3:$D$99980,Produccion_UO!$K$1485,Resultados_Dic3!$E$3:$E$99980,Produccion_UO!$J1668,Resultados_Dic3!$A$3:$A$99980,Produccion_UO!$H1668)*$J$1485</f>
        <v>0</v>
      </c>
    </row>
    <row r="1669" spans="8:45" x14ac:dyDescent="0.25">
      <c r="H1669" s="17" t="str">
        <f t="shared" si="2272"/>
        <v>DIC5</v>
      </c>
      <c r="I1669" s="24"/>
      <c r="J1669" s="24" t="s">
        <v>155</v>
      </c>
      <c r="K1669" s="315" t="s">
        <v>209</v>
      </c>
      <c r="L1669" s="316" t="s">
        <v>794</v>
      </c>
      <c r="M1669" s="21">
        <f>+SUMIFS(Resultados_Dic3!H$3:H$99980,Resultados_Dic3!$F$3:$F$99980,Produccion_UO!$K1669,Resultados_Dic3!$D$3:$D$99980,Produccion_UO!$K$1485,Resultados_Dic3!$E$3:$E$99980,Produccion_UO!$J1669,Resultados_Dic3!$A$3:$A$99980,Produccion_UO!$H1669)*$J$1485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N1669" s="21">
        <f>+SUMIFS(Resultados_Dic3!I$3:I$99980,Resultados_Dic3!$F$3:$F$99980,Produccion_UO!$K1669,Resultados_Dic3!$D$3:$D$99980,Produccion_UO!$K$1485,Resultados_Dic3!$E$3:$E$99980,Produccion_UO!$J1669,Resultados_Dic3!$A$3:$A$99980,Produccion_UO!$H1669)*$J$1485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O1669" s="21">
        <f>+SUMIFS(Resultados_Dic3!J$3:J$99980,Resultados_Dic3!$F$3:$F$99980,Produccion_UO!$K1669,Resultados_Dic3!$D$3:$D$99980,Produccion_UO!$K$1485,Resultados_Dic3!$E$3:$E$99980,Produccion_UO!$J1669,Resultados_Dic3!$A$3:$A$99980,Produccion_UO!$H1669)*$J$1485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P1669" s="21">
        <f>+SUMIFS(Resultados_Dic3!K$3:K$99980,Resultados_Dic3!$F$3:$F$99980,Produccion_UO!$K1669,Resultados_Dic3!$D$3:$D$99980,Produccion_UO!$K$1485,Resultados_Dic3!$E$3:$E$99980,Produccion_UO!$J1669,Resultados_Dic3!$A$3:$A$99980,Produccion_UO!$H1669)*$J$1485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Q1669" s="21">
        <f>+SUMIFS(Resultados_Dic3!L$3:L$99980,Resultados_Dic3!$F$3:$F$99980,Produccion_UO!$K1669,Resultados_Dic3!$D$3:$D$99980,Produccion_UO!$K$1485,Resultados_Dic3!$E$3:$E$99980,Produccion_UO!$J1669,Resultados_Dic3!$A$3:$A$99980,Produccion_UO!$H1669)*$J$1485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R1669" s="21">
        <f>+SUMIFS(Resultados_Dic3!M$3:M$99980,Resultados_Dic3!$F$3:$F$99980,Produccion_UO!$K1669,Resultados_Dic3!$D$3:$D$99980,Produccion_UO!$K$1485,Resultados_Dic3!$E$3:$E$99980,Produccion_UO!$J1669,Resultados_Dic3!$A$3:$A$99980,Produccion_UO!$H1669)*$J$1485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S1669" s="21">
        <f>+SUMIFS(Resultados_Dic3!N$3:N$99980,Resultados_Dic3!$F$3:$F$99980,Produccion_UO!$K1669,Resultados_Dic3!$D$3:$D$99980,Produccion_UO!$K$1485,Resultados_Dic3!$E$3:$E$99980,Produccion_UO!$J1669,Resultados_Dic3!$A$3:$A$99980,Produccion_UO!$H1669)*$J$1485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T1669" s="21">
        <f>+SUMIFS(Resultados_Dic3!O$3:O$99980,Resultados_Dic3!$F$3:$F$99980,Produccion_UO!$K1669,Resultados_Dic3!$D$3:$D$99980,Produccion_UO!$K$1485,Resultados_Dic3!$E$3:$E$99980,Produccion_UO!$J1669,Resultados_Dic3!$A$3:$A$99980,Produccion_UO!$H1669)*$J$1485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U1669" s="21">
        <f>+SUMIFS(Resultados_Dic3!P$3:P$99980,Resultados_Dic3!$F$3:$F$99980,Produccion_UO!$K1669,Resultados_Dic3!$D$3:$D$99980,Produccion_UO!$K$1485,Resultados_Dic3!$E$3:$E$99980,Produccion_UO!$J1669,Resultados_Dic3!$A$3:$A$99980,Produccion_UO!$H1669)*$J$1485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V1669" s="21">
        <f>+SUMIFS(Resultados_Dic3!Q$3:Q$99980,Resultados_Dic3!$F$3:$F$99980,Produccion_UO!$K1669,Resultados_Dic3!$D$3:$D$99980,Produccion_UO!$K$1485,Resultados_Dic3!$E$3:$E$99980,Produccion_UO!$J1669,Resultados_Dic3!$A$3:$A$99980,Produccion_UO!$H1669)*$J$1485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W1669" s="21">
        <f>+SUMIFS(Resultados_Dic3!R$3:R$99980,Resultados_Dic3!$F$3:$F$99980,Produccion_UO!$K1669,Resultados_Dic3!$D$3:$D$99980,Produccion_UO!$K$1485,Resultados_Dic3!$E$3:$E$99980,Produccion_UO!$J1669,Resultados_Dic3!$A$3:$A$99980,Produccion_UO!$H1669)*$J$1485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X1669" s="21">
        <f>+SUMIFS(Resultados_Dic3!S$3:S$99980,Resultados_Dic3!$F$3:$F$99980,Produccion_UO!$K1669,Resultados_Dic3!$D$3:$D$99980,Produccion_UO!$K$1485,Resultados_Dic3!$E$3:$E$99980,Produccion_UO!$J1669,Resultados_Dic3!$A$3:$A$99980,Produccion_UO!$H1669)*$J$1485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Y1669" s="21">
        <f>+SUMIFS(Resultados_Dic3!T$3:T$99980,Resultados_Dic3!$F$3:$F$99980,Produccion_UO!$K1669,Resultados_Dic3!$D$3:$D$99980,Produccion_UO!$K$1485,Resultados_Dic3!$E$3:$E$99980,Produccion_UO!$J1669,Resultados_Dic3!$A$3:$A$99980,Produccion_UO!$H1669)*$J$1485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Z1669" s="21">
        <f>+SUMIFS(Resultados_Dic3!U$3:U$99980,Resultados_Dic3!$F$3:$F$99980,Produccion_UO!$K1669,Resultados_Dic3!$D$3:$D$99980,Produccion_UO!$K$1485,Resultados_Dic3!$E$3:$E$99980,Produccion_UO!$J1669,Resultados_Dic3!$A$3:$A$99980,Produccion_UO!$H1669)*$J$1485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AA1669" s="21">
        <f>+SUMIFS(Resultados_Dic3!V$3:V$99980,Resultados_Dic3!$F$3:$F$99980,Produccion_UO!$K1669,Resultados_Dic3!$D$3:$D$99980,Produccion_UO!$K$1485,Resultados_Dic3!$E$3:$E$99980,Produccion_UO!$J1669,Resultados_Dic3!$A$3:$A$99980,Produccion_UO!$H1669)*$J$1485</f>
        <v>1.3984410434302199</v>
      </c>
      <c r="AB1669" s="21">
        <f>+SUMIFS(Resultados_Dic3!W$3:W$99980,Resultados_Dic3!$F$3:$F$99980,Produccion_UO!$K1669,Resultados_Dic3!$D$3:$D$99980,Produccion_UO!$K$1485,Resultados_Dic3!$E$3:$E$99980,Produccion_UO!$J1669,Resultados_Dic3!$A$3:$A$99980,Produccion_UO!$H1669)*$J$1485</f>
        <v>0</v>
      </c>
      <c r="AC1669" s="21">
        <f>+SUMIFS(Resultados_Dic3!X$3:X$99980,Resultados_Dic3!$F$3:$F$99980,Produccion_UO!$K1669,Resultados_Dic3!$D$3:$D$99980,Produccion_UO!$K$1485,Resultados_Dic3!$E$3:$E$99980,Produccion_UO!$J1669,Resultados_Dic3!$A$3:$A$99980,Produccion_UO!$H1669)*$J$1485</f>
        <v>0</v>
      </c>
      <c r="AD1669" s="21">
        <f>+SUMIFS(Resultados_Dic3!Y$3:Y$99980,Resultados_Dic3!$F$3:$F$99980,Produccion_UO!$K1669,Resultados_Dic3!$D$3:$D$99980,Produccion_UO!$K$1485,Resultados_Dic3!$E$3:$E$99980,Produccion_UO!$J1669,Resultados_Dic3!$A$3:$A$99980,Produccion_UO!$H1669)*$J$1485</f>
        <v>0</v>
      </c>
      <c r="AE1669" s="21">
        <f>+SUMIFS(Resultados_Dic3!Z$3:Z$99980,Resultados_Dic3!$F$3:$F$99980,Produccion_UO!$K1669,Resultados_Dic3!$D$3:$D$99980,Produccion_UO!$K$1485,Resultados_Dic3!$E$3:$E$99980,Produccion_UO!$J1669,Resultados_Dic3!$A$3:$A$99980,Produccion_UO!$H1669)*$J$1485</f>
        <v>0</v>
      </c>
      <c r="AF1669" s="21">
        <f>+SUMIFS(Resultados_Dic3!AA$3:AA$99980,Resultados_Dic3!$F$3:$F$99980,Produccion_UO!$K1669,Resultados_Dic3!$D$3:$D$99980,Produccion_UO!$K$1485,Resultados_Dic3!$E$3:$E$99980,Produccion_UO!$J1669,Resultados_Dic3!$A$3:$A$99980,Produccion_UO!$H1669)*$J$1485</f>
        <v>0</v>
      </c>
      <c r="AG1669" s="21">
        <f>+SUMIFS(Resultados_Dic3!AB$3:AB$99980,Resultados_Dic3!$F$3:$F$99980,Produccion_UO!$K1669,Resultados_Dic3!$D$3:$D$99980,Produccion_UO!$K$1485,Resultados_Dic3!$E$3:$E$99980,Produccion_UO!$J1669,Resultados_Dic3!$A$3:$A$99980,Produccion_UO!$H1669)*$J$1485</f>
        <v>0</v>
      </c>
      <c r="AH1669" s="21">
        <f>+SUMIFS(Resultados_Dic3!AC$3:AC$99980,Resultados_Dic3!$F$3:$F$99980,Produccion_UO!$K1669,Resultados_Dic3!$D$3:$D$99980,Produccion_UO!$K$1485,Resultados_Dic3!$E$3:$E$99980,Produccion_UO!$J1669,Resultados_Dic3!$A$3:$A$99980,Produccion_UO!$H1669)*$J$1485</f>
        <v>0</v>
      </c>
      <c r="AI1669" s="21">
        <f>+SUMIFS(Resultados_Dic3!AD$3:AD$99980,Resultados_Dic3!$F$3:$F$99980,Produccion_UO!$K1669,Resultados_Dic3!$D$3:$D$99980,Produccion_UO!$K$1485,Resultados_Dic3!$E$3:$E$99980,Produccion_UO!$J1669,Resultados_Dic3!$A$3:$A$99980,Produccion_UO!$H1669)*$J$1485</f>
        <v>0</v>
      </c>
      <c r="AJ1669" s="21">
        <f>+SUMIFS(Resultados_Dic3!AE$3:AE$99980,Resultados_Dic3!$F$3:$F$99980,Produccion_UO!$K1669,Resultados_Dic3!$D$3:$D$99980,Produccion_UO!$K$1485,Resultados_Dic3!$E$3:$E$99980,Produccion_UO!$J1669,Resultados_Dic3!$A$3:$A$99980,Produccion_UO!$H1669)*$J$1485</f>
        <v>0</v>
      </c>
      <c r="AK1669" s="21">
        <f>+SUMIFS(Resultados_Dic3!AF$3:AF$99980,Resultados_Dic3!$F$3:$F$99980,Produccion_UO!$K1669,Resultados_Dic3!$D$3:$D$99980,Produccion_UO!$K$1485,Resultados_Dic3!$E$3:$E$99980,Produccion_UO!$J1669,Resultados_Dic3!$A$3:$A$99980,Produccion_UO!$H1669)*$J$1485</f>
        <v>0</v>
      </c>
      <c r="AL1669" s="21">
        <f>+SUMIFS(Resultados_Dic3!AG$3:AG$99980,Resultados_Dic3!$F$3:$F$99980,Produccion_UO!$K1669,Resultados_Dic3!$D$3:$D$99980,Produccion_UO!$K$1485,Resultados_Dic3!$E$3:$E$99980,Produccion_UO!$J1669,Resultados_Dic3!$A$3:$A$99980,Produccion_UO!$H1669)*$J$1485</f>
        <v>0</v>
      </c>
      <c r="AM1669" s="21">
        <f>+SUMIFS(Resultados_Dic3!AH$3:AH$99980,Resultados_Dic3!$F$3:$F$99980,Produccion_UO!$K1669,Resultados_Dic3!$D$3:$D$99980,Produccion_UO!$K$1485,Resultados_Dic3!$E$3:$E$99980,Produccion_UO!$J1669,Resultados_Dic3!$A$3:$A$99980,Produccion_UO!$H1669)*$J$1485</f>
        <v>0</v>
      </c>
      <c r="AN1669" s="21">
        <f>+SUMIFS(Resultados_Dic3!AI$3:AI$99980,Resultados_Dic3!$F$3:$F$99980,Produccion_UO!$K1669,Resultados_Dic3!$D$3:$D$99980,Produccion_UO!$K$1485,Resultados_Dic3!$E$3:$E$99980,Produccion_UO!$J1669,Resultados_Dic3!$A$3:$A$99980,Produccion_UO!$H1669)*$J$1485</f>
        <v>0</v>
      </c>
      <c r="AO1669" s="21">
        <f>+SUMIFS(Resultados_Dic3!AJ$3:AJ$99980,Resultados_Dic3!$F$3:$F$99980,Produccion_UO!$K1669,Resultados_Dic3!$D$3:$D$99980,Produccion_UO!$K$1485,Resultados_Dic3!$E$3:$E$99980,Produccion_UO!$J1669,Resultados_Dic3!$A$3:$A$99980,Produccion_UO!$H1669)*$J$1485</f>
        <v>0</v>
      </c>
      <c r="AP1669" s="21">
        <f>+SUMIFS(Resultados_Dic3!AK$3:AK$99980,Resultados_Dic3!$F$3:$F$99980,Produccion_UO!$K1669,Resultados_Dic3!$D$3:$D$99980,Produccion_UO!$K$1485,Resultados_Dic3!$E$3:$E$99980,Produccion_UO!$J1669,Resultados_Dic3!$A$3:$A$99980,Produccion_UO!$H1669)*$J$1485</f>
        <v>0</v>
      </c>
      <c r="AQ1669" s="21">
        <f>+SUMIFS(Resultados_Dic3!AL$3:AL$99980,Resultados_Dic3!$F$3:$F$99980,Produccion_UO!$K1669,Resultados_Dic3!$D$3:$D$99980,Produccion_UO!$K$1485,Resultados_Dic3!$E$3:$E$99980,Produccion_UO!$J1669,Resultados_Dic3!$A$3:$A$99980,Produccion_UO!$H1669)*$J$1485</f>
        <v>0</v>
      </c>
      <c r="AR1669" s="21">
        <f>+SUMIFS(Resultados_Dic3!AM$3:AM$99980,Resultados_Dic3!$F$3:$F$99980,Produccion_UO!$K1669,Resultados_Dic3!$D$3:$D$99980,Produccion_UO!$K$1485,Resultados_Dic3!$E$3:$E$99980,Produccion_UO!$J1669,Resultados_Dic3!$A$3:$A$99980,Produccion_UO!$H1669)*$J$1485</f>
        <v>0</v>
      </c>
    </row>
    <row r="1670" spans="8:45" x14ac:dyDescent="0.25">
      <c r="H1670" s="17" t="str">
        <f t="shared" si="2272"/>
        <v>DIC5</v>
      </c>
      <c r="I1670" s="24"/>
      <c r="J1670" s="24" t="s">
        <v>155</v>
      </c>
      <c r="K1670" s="315" t="s">
        <v>231</v>
      </c>
      <c r="L1670" s="230" t="s">
        <v>832</v>
      </c>
      <c r="M1670" s="21">
        <f>+SUMIFS(Resultados_Dic3!H$3:H$99980,Resultados_Dic3!$F$3:$F$99980,Produccion_UO!$K1670,Resultados_Dic3!$D$3:$D$99980,Produccion_UO!$K$1485,Resultados_Dic3!$E$3:$E$99980,Produccion_UO!$J1670,Resultados_Dic3!$A$3:$A$99980,Produccion_UO!$H1670)*$J$1485</f>
        <v>6.4872279166196503</v>
      </c>
      <c r="N1670" s="21">
        <f>+SUMIFS(Resultados_Dic3!I$3:I$99980,Resultados_Dic3!$F$3:$F$99980,Produccion_UO!$K1670,Resultados_Dic3!$D$3:$D$99980,Produccion_UO!$K$1485,Resultados_Dic3!$E$3:$E$99980,Produccion_UO!$J1670,Resultados_Dic3!$A$3:$A$99980,Produccion_UO!$H1670)*$J$1485</f>
        <v>6.3626418494183001</v>
      </c>
      <c r="O1670" s="21">
        <f>+SUMIFS(Resultados_Dic3!J$3:J$99980,Resultados_Dic3!$F$3:$F$99980,Produccion_UO!$K1670,Resultados_Dic3!$D$3:$D$99980,Produccion_UO!$K$1485,Resultados_Dic3!$E$3:$E$99980,Produccion_UO!$J1670,Resultados_Dic3!$A$3:$A$99980,Produccion_UO!$H1670)*$J$1485</f>
        <v>6.3668386976576299</v>
      </c>
      <c r="P1670" s="21">
        <f>+SUMIFS(Resultados_Dic3!K$3:K$99980,Resultados_Dic3!$F$3:$F$99980,Produccion_UO!$K1670,Resultados_Dic3!$D$3:$D$99980,Produccion_UO!$K$1485,Resultados_Dic3!$E$3:$E$99980,Produccion_UO!$J1670,Resultados_Dic3!$A$3:$A$99980,Produccion_UO!$H1670)*$J$1485</f>
        <v>6.3710355458969499</v>
      </c>
      <c r="Q1670" s="21">
        <f>+SUMIFS(Resultados_Dic3!L$3:L$99980,Resultados_Dic3!$F$3:$F$99980,Produccion_UO!$K1670,Resultados_Dic3!$D$3:$D$99980,Produccion_UO!$K$1485,Resultados_Dic3!$E$3:$E$99980,Produccion_UO!$J1670,Resultados_Dic3!$A$3:$A$99980,Produccion_UO!$H1670)*$J$1485</f>
        <v>6.3752323941362796</v>
      </c>
      <c r="R1670" s="21">
        <f>+SUMIFS(Resultados_Dic3!M$3:M$99980,Resultados_Dic3!$F$3:$F$99980,Produccion_UO!$K1670,Resultados_Dic3!$D$3:$D$99980,Produccion_UO!$K$1485,Resultados_Dic3!$E$3:$E$99980,Produccion_UO!$J1670,Resultados_Dic3!$A$3:$A$99980,Produccion_UO!$H1670)*$J$1485</f>
        <v>5.8619118774279997</v>
      </c>
      <c r="S1670" s="21">
        <f>+SUMIFS(Resultados_Dic3!N$3:N$99980,Resultados_Dic3!$F$3:$F$99980,Produccion_UO!$K1670,Resultados_Dic3!$D$3:$D$99980,Produccion_UO!$K$1485,Resultados_Dic3!$E$3:$E$99980,Produccion_UO!$J1670,Resultados_Dic3!$A$3:$A$99980,Produccion_UO!$H1670)*$J$1485</f>
        <v>5.3485913607197304</v>
      </c>
      <c r="T1670" s="21">
        <f>+SUMIFS(Resultados_Dic3!O$3:O$99980,Resultados_Dic3!$F$3:$F$99980,Produccion_UO!$K1670,Resultados_Dic3!$D$3:$D$99980,Produccion_UO!$K$1485,Resultados_Dic3!$E$3:$E$99980,Produccion_UO!$J1670,Resultados_Dic3!$A$3:$A$99980,Produccion_UO!$H1670)*$J$1485</f>
        <v>4.9261892526521098</v>
      </c>
      <c r="U1670" s="21">
        <f>+SUMIFS(Resultados_Dic3!P$3:P$99980,Resultados_Dic3!$F$3:$F$99980,Produccion_UO!$K1670,Resultados_Dic3!$D$3:$D$99980,Produccion_UO!$K$1485,Resultados_Dic3!$E$3:$E$99980,Produccion_UO!$J1670,Resultados_Dic3!$A$3:$A$99980,Produccion_UO!$H1670)*$J$1485</f>
        <v>4.5037871445844999</v>
      </c>
      <c r="V1670" s="21">
        <f>+SUMIFS(Resultados_Dic3!Q$3:Q$99980,Resultados_Dic3!$F$3:$F$99980,Produccion_UO!$K1670,Resultados_Dic3!$D$3:$D$99980,Produccion_UO!$K$1485,Resultados_Dic3!$E$3:$E$99980,Produccion_UO!$J1670,Resultados_Dic3!$A$3:$A$99980,Produccion_UO!$H1670)*$J$1485</f>
        <v>4.1536612506932</v>
      </c>
      <c r="W1670" s="21">
        <f>+SUMIFS(Resultados_Dic3!R$3:R$99980,Resultados_Dic3!$F$3:$F$99980,Produccion_UO!$K1670,Resultados_Dic3!$D$3:$D$99980,Produccion_UO!$K$1485,Resultados_Dic3!$E$3:$E$99980,Produccion_UO!$J1670,Resultados_Dic3!$A$3:$A$99980,Produccion_UO!$H1670)*$J$1485</f>
        <v>3.8035353568019001</v>
      </c>
      <c r="X1670" s="21">
        <f>+SUMIFS(Resultados_Dic3!S$3:S$99980,Resultados_Dic3!$F$3:$F$99980,Produccion_UO!$K1670,Resultados_Dic3!$D$3:$D$99980,Produccion_UO!$K$1485,Resultados_Dic3!$E$3:$E$99980,Produccion_UO!$J1670,Resultados_Dic3!$A$3:$A$99980,Produccion_UO!$H1670)*$J$1485</f>
        <v>3.4534094629105998</v>
      </c>
      <c r="Y1670" s="21">
        <f>+SUMIFS(Resultados_Dic3!T$3:T$99980,Resultados_Dic3!$F$3:$F$99980,Produccion_UO!$K1670,Resultados_Dic3!$D$3:$D$99980,Produccion_UO!$K$1485,Resultados_Dic3!$E$3:$E$99980,Produccion_UO!$J1670,Resultados_Dic3!$A$3:$A$99980,Produccion_UO!$H1670)*$J$1485</f>
        <v>3.2077877069439298</v>
      </c>
      <c r="Z1670" s="21">
        <f>+SUMIFS(Resultados_Dic3!U$3:U$99980,Resultados_Dic3!$F$3:$F$99980,Produccion_UO!$K1670,Resultados_Dic3!$D$3:$D$99980,Produccion_UO!$K$1485,Resultados_Dic3!$E$3:$E$99980,Produccion_UO!$J1670,Resultados_Dic3!$A$3:$A$99980,Produccion_UO!$H1670)*$J$1485</f>
        <v>2.9621659509772602</v>
      </c>
      <c r="AA1670" s="21">
        <f>+SUMIFS(Resultados_Dic3!V$3:V$99980,Resultados_Dic3!$F$3:$F$99980,Produccion_UO!$K1670,Resultados_Dic3!$D$3:$D$99980,Produccion_UO!$K$1485,Resultados_Dic3!$E$3:$E$99980,Produccion_UO!$J1670,Resultados_Dic3!$A$3:$A$99980,Produccion_UO!$H1670)*$J$1485</f>
        <v>1.2456096610085701</v>
      </c>
      <c r="AB1670" s="21">
        <f>+SUMIFS(Resultados_Dic3!W$3:W$99980,Resultados_Dic3!$F$3:$F$99980,Produccion_UO!$K1670,Resultados_Dic3!$D$3:$D$99980,Produccion_UO!$K$1485,Resultados_Dic3!$E$3:$E$99980,Produccion_UO!$J1670,Resultados_Dic3!$A$3:$A$99980,Produccion_UO!$H1670)*$J$1485</f>
        <v>0</v>
      </c>
      <c r="AC1670" s="21">
        <f>+SUMIFS(Resultados_Dic3!X$3:X$99980,Resultados_Dic3!$F$3:$F$99980,Produccion_UO!$K1670,Resultados_Dic3!$D$3:$D$99980,Produccion_UO!$K$1485,Resultados_Dic3!$E$3:$E$99980,Produccion_UO!$J1670,Resultados_Dic3!$A$3:$A$99980,Produccion_UO!$H1670)*$J$1485</f>
        <v>0</v>
      </c>
      <c r="AD1670" s="21">
        <f>+SUMIFS(Resultados_Dic3!Y$3:Y$99980,Resultados_Dic3!$F$3:$F$99980,Produccion_UO!$K1670,Resultados_Dic3!$D$3:$D$99980,Produccion_UO!$K$1485,Resultados_Dic3!$E$3:$E$99980,Produccion_UO!$J1670,Resultados_Dic3!$A$3:$A$99980,Produccion_UO!$H1670)*$J$1485</f>
        <v>0</v>
      </c>
      <c r="AE1670" s="21">
        <f>+SUMIFS(Resultados_Dic3!Z$3:Z$99980,Resultados_Dic3!$F$3:$F$99980,Produccion_UO!$K1670,Resultados_Dic3!$D$3:$D$99980,Produccion_UO!$K$1485,Resultados_Dic3!$E$3:$E$99980,Produccion_UO!$J1670,Resultados_Dic3!$A$3:$A$99980,Produccion_UO!$H1670)*$J$1485</f>
        <v>0</v>
      </c>
      <c r="AF1670" s="21">
        <f>+SUMIFS(Resultados_Dic3!AA$3:AA$99980,Resultados_Dic3!$F$3:$F$99980,Produccion_UO!$K1670,Resultados_Dic3!$D$3:$D$99980,Produccion_UO!$K$1485,Resultados_Dic3!$E$3:$E$99980,Produccion_UO!$J1670,Resultados_Dic3!$A$3:$A$99980,Produccion_UO!$H1670)*$J$1485</f>
        <v>0</v>
      </c>
      <c r="AG1670" s="21">
        <f>+SUMIFS(Resultados_Dic3!AB$3:AB$99980,Resultados_Dic3!$F$3:$F$99980,Produccion_UO!$K1670,Resultados_Dic3!$D$3:$D$99980,Produccion_UO!$K$1485,Resultados_Dic3!$E$3:$E$99980,Produccion_UO!$J1670,Resultados_Dic3!$A$3:$A$99980,Produccion_UO!$H1670)*$J$1485</f>
        <v>0</v>
      </c>
      <c r="AH1670" s="21">
        <f>+SUMIFS(Resultados_Dic3!AC$3:AC$99980,Resultados_Dic3!$F$3:$F$99980,Produccion_UO!$K1670,Resultados_Dic3!$D$3:$D$99980,Produccion_UO!$K$1485,Resultados_Dic3!$E$3:$E$99980,Produccion_UO!$J1670,Resultados_Dic3!$A$3:$A$99980,Produccion_UO!$H1670)*$J$1485</f>
        <v>0</v>
      </c>
      <c r="AI1670" s="21">
        <f>+SUMIFS(Resultados_Dic3!AD$3:AD$99980,Resultados_Dic3!$F$3:$F$99980,Produccion_UO!$K1670,Resultados_Dic3!$D$3:$D$99980,Produccion_UO!$K$1485,Resultados_Dic3!$E$3:$E$99980,Produccion_UO!$J1670,Resultados_Dic3!$A$3:$A$99980,Produccion_UO!$H1670)*$J$1485</f>
        <v>0</v>
      </c>
      <c r="AJ1670" s="21">
        <f>+SUMIFS(Resultados_Dic3!AE$3:AE$99980,Resultados_Dic3!$F$3:$F$99980,Produccion_UO!$K1670,Resultados_Dic3!$D$3:$D$99980,Produccion_UO!$K$1485,Resultados_Dic3!$E$3:$E$99980,Produccion_UO!$J1670,Resultados_Dic3!$A$3:$A$99980,Produccion_UO!$H1670)*$J$1485</f>
        <v>0</v>
      </c>
      <c r="AK1670" s="21">
        <f>+SUMIFS(Resultados_Dic3!AF$3:AF$99980,Resultados_Dic3!$F$3:$F$99980,Produccion_UO!$K1670,Resultados_Dic3!$D$3:$D$99980,Produccion_UO!$K$1485,Resultados_Dic3!$E$3:$E$99980,Produccion_UO!$J1670,Resultados_Dic3!$A$3:$A$99980,Produccion_UO!$H1670)*$J$1485</f>
        <v>0</v>
      </c>
      <c r="AL1670" s="21">
        <f>+SUMIFS(Resultados_Dic3!AG$3:AG$99980,Resultados_Dic3!$F$3:$F$99980,Produccion_UO!$K1670,Resultados_Dic3!$D$3:$D$99980,Produccion_UO!$K$1485,Resultados_Dic3!$E$3:$E$99980,Produccion_UO!$J1670,Resultados_Dic3!$A$3:$A$99980,Produccion_UO!$H1670)*$J$1485</f>
        <v>0</v>
      </c>
      <c r="AM1670" s="21">
        <f>+SUMIFS(Resultados_Dic3!AH$3:AH$99980,Resultados_Dic3!$F$3:$F$99980,Produccion_UO!$K1670,Resultados_Dic3!$D$3:$D$99980,Produccion_UO!$K$1485,Resultados_Dic3!$E$3:$E$99980,Produccion_UO!$J1670,Resultados_Dic3!$A$3:$A$99980,Produccion_UO!$H1670)*$J$1485</f>
        <v>0</v>
      </c>
      <c r="AN1670" s="21">
        <f>+SUMIFS(Resultados_Dic3!AI$3:AI$99980,Resultados_Dic3!$F$3:$F$99980,Produccion_UO!$K1670,Resultados_Dic3!$D$3:$D$99980,Produccion_UO!$K$1485,Resultados_Dic3!$E$3:$E$99980,Produccion_UO!$J1670,Resultados_Dic3!$A$3:$A$99980,Produccion_UO!$H1670)*$J$1485</f>
        <v>0</v>
      </c>
      <c r="AO1670" s="21">
        <f>+SUMIFS(Resultados_Dic3!AJ$3:AJ$99980,Resultados_Dic3!$F$3:$F$99980,Produccion_UO!$K1670,Resultados_Dic3!$D$3:$D$99980,Produccion_UO!$K$1485,Resultados_Dic3!$E$3:$E$99980,Produccion_UO!$J1670,Resultados_Dic3!$A$3:$A$99980,Produccion_UO!$H1670)*$J$1485</f>
        <v>0</v>
      </c>
      <c r="AP1670" s="21">
        <f>+SUMIFS(Resultados_Dic3!AK$3:AK$99980,Resultados_Dic3!$F$3:$F$99980,Produccion_UO!$K1670,Resultados_Dic3!$D$3:$D$99980,Produccion_UO!$K$1485,Resultados_Dic3!$E$3:$E$99980,Produccion_UO!$J1670,Resultados_Dic3!$A$3:$A$99980,Produccion_UO!$H1670)*$J$1485</f>
        <v>0</v>
      </c>
      <c r="AQ1670" s="21">
        <f>+SUMIFS(Resultados_Dic3!AL$3:AL$99980,Resultados_Dic3!$F$3:$F$99980,Produccion_UO!$K1670,Resultados_Dic3!$D$3:$D$99980,Produccion_UO!$K$1485,Resultados_Dic3!$E$3:$E$99980,Produccion_UO!$J1670,Resultados_Dic3!$A$3:$A$99980,Produccion_UO!$H1670)*$J$1485</f>
        <v>0</v>
      </c>
      <c r="AR1670" s="21">
        <f>+SUMIFS(Resultados_Dic3!AM$3:AM$99980,Resultados_Dic3!$F$3:$F$99980,Produccion_UO!$K1670,Resultados_Dic3!$D$3:$D$99980,Produccion_UO!$K$1485,Resultados_Dic3!$E$3:$E$99980,Produccion_UO!$J1670,Resultados_Dic3!$A$3:$A$99980,Produccion_UO!$H1670)*$J$1485</f>
        <v>0</v>
      </c>
    </row>
    <row r="1671" spans="8:45" x14ac:dyDescent="0.25">
      <c r="H1671" s="17" t="str">
        <f t="shared" si="2272"/>
        <v>DIC5</v>
      </c>
      <c r="I1671" s="24"/>
      <c r="J1671" s="24" t="s">
        <v>155</v>
      </c>
      <c r="K1671" s="315" t="s">
        <v>296</v>
      </c>
      <c r="L1671" s="230" t="s">
        <v>834</v>
      </c>
      <c r="M1671" s="21">
        <f>+SUMIFS(Resultados_Dic3!H$3:H$99980,Resultados_Dic3!$F$3:$F$99980,Produccion_UO!$K1671,Resultados_Dic3!$D$3:$D$99980,Produccion_UO!$K$1485,Resultados_Dic3!$E$3:$E$99980,Produccion_UO!$J1671,Resultados_Dic3!$A$3:$A$99980,Produccion_UO!$H1671)*$J$1485</f>
        <v>0.80026242417091997</v>
      </c>
      <c r="N1671" s="21">
        <f>+SUMIFS(Resultados_Dic3!I$3:I$99980,Resultados_Dic3!$F$3:$F$99980,Produccion_UO!$K1671,Resultados_Dic3!$D$3:$D$99980,Produccion_UO!$K$1485,Resultados_Dic3!$E$3:$E$99980,Produccion_UO!$J1671,Resultados_Dic3!$A$3:$A$99980,Produccion_UO!$H1671)*$J$1485</f>
        <v>0.581847929975571</v>
      </c>
      <c r="O1671" s="21">
        <f>+SUMIFS(Resultados_Dic3!J$3:J$99980,Resultados_Dic3!$F$3:$F$99980,Produccion_UO!$K1671,Resultados_Dic3!$D$3:$D$99980,Produccion_UO!$K$1485,Resultados_Dic3!$E$3:$E$99980,Produccion_UO!$J1671,Resultados_Dic3!$A$3:$A$99980,Produccion_UO!$H1671)*$J$1485</f>
        <v>0.44394540939542898</v>
      </c>
      <c r="P1671" s="21">
        <f>+SUMIFS(Resultados_Dic3!K$3:K$99980,Resultados_Dic3!$F$3:$F$99980,Produccion_UO!$K1671,Resultados_Dic3!$D$3:$D$99980,Produccion_UO!$K$1485,Resultados_Dic3!$E$3:$E$99980,Produccion_UO!$J1671,Resultados_Dic3!$A$3:$A$99980,Produccion_UO!$H1671)*$J$1485</f>
        <v>0.30604288881528802</v>
      </c>
      <c r="Q1671" s="21">
        <f>+SUMIFS(Resultados_Dic3!L$3:L$99980,Resultados_Dic3!$F$3:$F$99980,Produccion_UO!$K1671,Resultados_Dic3!$D$3:$D$99980,Produccion_UO!$K$1485,Resultados_Dic3!$E$3:$E$99980,Produccion_UO!$J1671,Resultados_Dic3!$A$3:$A$99980,Produccion_UO!$H1671)*$J$1485</f>
        <v>0.168140368235147</v>
      </c>
      <c r="R1671" s="21">
        <f>+SUMIFS(Resultados_Dic3!M$3:M$99980,Resultados_Dic3!$F$3:$F$99980,Produccion_UO!$K1671,Resultados_Dic3!$D$3:$D$99980,Produccion_UO!$K$1485,Resultados_Dic3!$E$3:$E$99980,Produccion_UO!$J1671,Resultados_Dic3!$A$3:$A$99980,Produccion_UO!$H1671)*$J$1485</f>
        <v>0</v>
      </c>
      <c r="S1671" s="21">
        <f>+SUMIFS(Resultados_Dic3!N$3:N$99980,Resultados_Dic3!$F$3:$F$99980,Produccion_UO!$K1671,Resultados_Dic3!$D$3:$D$99980,Produccion_UO!$K$1485,Resultados_Dic3!$E$3:$E$99980,Produccion_UO!$J1671,Resultados_Dic3!$A$3:$A$99980,Produccion_UO!$H1671)*$J$1485</f>
        <v>0</v>
      </c>
      <c r="T1671" s="21">
        <f>+SUMIFS(Resultados_Dic3!O$3:O$99980,Resultados_Dic3!$F$3:$F$99980,Produccion_UO!$K1671,Resultados_Dic3!$D$3:$D$99980,Produccion_UO!$K$1485,Resultados_Dic3!$E$3:$E$99980,Produccion_UO!$J1671,Resultados_Dic3!$A$3:$A$99980,Produccion_UO!$H1671)*$J$1485</f>
        <v>1.30207755410143</v>
      </c>
      <c r="U1671" s="21">
        <f>+SUMIFS(Resultados_Dic3!P$3:P$99980,Resultados_Dic3!$F$3:$F$99980,Produccion_UO!$K1671,Resultados_Dic3!$D$3:$D$99980,Produccion_UO!$K$1485,Resultados_Dic3!$E$3:$E$99980,Produccion_UO!$J1671,Resultados_Dic3!$A$3:$A$99980,Produccion_UO!$H1671)*$J$1485</f>
        <v>1.16225158122898</v>
      </c>
      <c r="V1671" s="21">
        <f>+SUMIFS(Resultados_Dic3!Q$3:Q$99980,Resultados_Dic3!$F$3:$F$99980,Produccion_UO!$K1671,Resultados_Dic3!$D$3:$D$99980,Produccion_UO!$K$1485,Resultados_Dic3!$E$3:$E$99980,Produccion_UO!$J1671,Resultados_Dic3!$A$3:$A$99980,Produccion_UO!$H1671)*$J$1485</f>
        <v>1.0289052834919501</v>
      </c>
      <c r="W1671" s="21">
        <f>+SUMIFS(Resultados_Dic3!R$3:R$99980,Resultados_Dic3!$F$3:$F$99980,Produccion_UO!$K1671,Resultados_Dic3!$D$3:$D$99980,Produccion_UO!$K$1485,Resultados_Dic3!$E$3:$E$99980,Produccion_UO!$J1671,Resultados_Dic3!$A$3:$A$99980,Produccion_UO!$H1671)*$J$1485</f>
        <v>0.89555898575492399</v>
      </c>
      <c r="X1671" s="21">
        <f>+SUMIFS(Resultados_Dic3!S$3:S$99980,Resultados_Dic3!$F$3:$F$99980,Produccion_UO!$K1671,Resultados_Dic3!$D$3:$D$99980,Produccion_UO!$K$1485,Resultados_Dic3!$E$3:$E$99980,Produccion_UO!$J1671,Resultados_Dic3!$A$3:$A$99980,Produccion_UO!$H1671)*$J$1485</f>
        <v>0.76221268801789399</v>
      </c>
      <c r="Y1671" s="21">
        <f>+SUMIFS(Resultados_Dic3!T$3:T$99980,Resultados_Dic3!$F$3:$F$99980,Produccion_UO!$K1671,Resultados_Dic3!$D$3:$D$99980,Produccion_UO!$K$1485,Resultados_Dic3!$E$3:$E$99980,Produccion_UO!$J1671,Resultados_Dic3!$A$3:$A$99980,Produccion_UO!$H1671)*$J$1485</f>
        <v>0.69320180011898802</v>
      </c>
      <c r="Z1671" s="21">
        <f>+SUMIFS(Resultados_Dic3!U$3:U$99980,Resultados_Dic3!$F$3:$F$99980,Produccion_UO!$K1671,Resultados_Dic3!$D$3:$D$99980,Produccion_UO!$K$1485,Resultados_Dic3!$E$3:$E$99980,Produccion_UO!$J1671,Resultados_Dic3!$A$3:$A$99980,Produccion_UO!$H1671)*$J$1485</f>
        <v>0.62419091222008205</v>
      </c>
      <c r="AA1671" s="21">
        <f>+SUMIFS(Resultados_Dic3!V$3:V$99980,Resultados_Dic3!$F$3:$F$99980,Produccion_UO!$K1671,Resultados_Dic3!$D$3:$D$99980,Produccion_UO!$K$1485,Resultados_Dic3!$E$3:$E$99980,Produccion_UO!$J1671,Resultados_Dic3!$A$3:$A$99980,Produccion_UO!$H1671)*$J$1485</f>
        <v>0</v>
      </c>
      <c r="AB1671" s="21">
        <f>+SUMIFS(Resultados_Dic3!W$3:W$99980,Resultados_Dic3!$F$3:$F$99980,Produccion_UO!$K1671,Resultados_Dic3!$D$3:$D$99980,Produccion_UO!$K$1485,Resultados_Dic3!$E$3:$E$99980,Produccion_UO!$J1671,Resultados_Dic3!$A$3:$A$99980,Produccion_UO!$H1671)*$J$1485</f>
        <v>0</v>
      </c>
      <c r="AC1671" s="21">
        <f>+SUMIFS(Resultados_Dic3!X$3:X$99980,Resultados_Dic3!$F$3:$F$99980,Produccion_UO!$K1671,Resultados_Dic3!$D$3:$D$99980,Produccion_UO!$K$1485,Resultados_Dic3!$E$3:$E$99980,Produccion_UO!$J1671,Resultados_Dic3!$A$3:$A$99980,Produccion_UO!$H1671)*$J$1485</f>
        <v>0</v>
      </c>
      <c r="AD1671" s="21">
        <f>+SUMIFS(Resultados_Dic3!Y$3:Y$99980,Resultados_Dic3!$F$3:$F$99980,Produccion_UO!$K1671,Resultados_Dic3!$D$3:$D$99980,Produccion_UO!$K$1485,Resultados_Dic3!$E$3:$E$99980,Produccion_UO!$J1671,Resultados_Dic3!$A$3:$A$99980,Produccion_UO!$H1671)*$J$1485</f>
        <v>0</v>
      </c>
      <c r="AE1671" s="21">
        <f>+SUMIFS(Resultados_Dic3!Z$3:Z$99980,Resultados_Dic3!$F$3:$F$99980,Produccion_UO!$K1671,Resultados_Dic3!$D$3:$D$99980,Produccion_UO!$K$1485,Resultados_Dic3!$E$3:$E$99980,Produccion_UO!$J1671,Resultados_Dic3!$A$3:$A$99980,Produccion_UO!$H1671)*$J$1485</f>
        <v>0</v>
      </c>
      <c r="AF1671" s="21">
        <f>+SUMIFS(Resultados_Dic3!AA$3:AA$99980,Resultados_Dic3!$F$3:$F$99980,Produccion_UO!$K1671,Resultados_Dic3!$D$3:$D$99980,Produccion_UO!$K$1485,Resultados_Dic3!$E$3:$E$99980,Produccion_UO!$J1671,Resultados_Dic3!$A$3:$A$99980,Produccion_UO!$H1671)*$J$1485</f>
        <v>0</v>
      </c>
      <c r="AG1671" s="21">
        <f>+SUMIFS(Resultados_Dic3!AB$3:AB$99980,Resultados_Dic3!$F$3:$F$99980,Produccion_UO!$K1671,Resultados_Dic3!$D$3:$D$99980,Produccion_UO!$K$1485,Resultados_Dic3!$E$3:$E$99980,Produccion_UO!$J1671,Resultados_Dic3!$A$3:$A$99980,Produccion_UO!$H1671)*$J$1485</f>
        <v>0</v>
      </c>
      <c r="AH1671" s="21">
        <f>+SUMIFS(Resultados_Dic3!AC$3:AC$99980,Resultados_Dic3!$F$3:$F$99980,Produccion_UO!$K1671,Resultados_Dic3!$D$3:$D$99980,Produccion_UO!$K$1485,Resultados_Dic3!$E$3:$E$99980,Produccion_UO!$J1671,Resultados_Dic3!$A$3:$A$99980,Produccion_UO!$H1671)*$J$1485</f>
        <v>0</v>
      </c>
      <c r="AI1671" s="21">
        <f>+SUMIFS(Resultados_Dic3!AD$3:AD$99980,Resultados_Dic3!$F$3:$F$99980,Produccion_UO!$K1671,Resultados_Dic3!$D$3:$D$99980,Produccion_UO!$K$1485,Resultados_Dic3!$E$3:$E$99980,Produccion_UO!$J1671,Resultados_Dic3!$A$3:$A$99980,Produccion_UO!$H1671)*$J$1485</f>
        <v>0</v>
      </c>
      <c r="AJ1671" s="21">
        <f>+SUMIFS(Resultados_Dic3!AE$3:AE$99980,Resultados_Dic3!$F$3:$F$99980,Produccion_UO!$K1671,Resultados_Dic3!$D$3:$D$99980,Produccion_UO!$K$1485,Resultados_Dic3!$E$3:$E$99980,Produccion_UO!$J1671,Resultados_Dic3!$A$3:$A$99980,Produccion_UO!$H1671)*$J$1485</f>
        <v>0</v>
      </c>
      <c r="AK1671" s="21">
        <f>+SUMIFS(Resultados_Dic3!AF$3:AF$99980,Resultados_Dic3!$F$3:$F$99980,Produccion_UO!$K1671,Resultados_Dic3!$D$3:$D$99980,Produccion_UO!$K$1485,Resultados_Dic3!$E$3:$E$99980,Produccion_UO!$J1671,Resultados_Dic3!$A$3:$A$99980,Produccion_UO!$H1671)*$J$1485</f>
        <v>0</v>
      </c>
      <c r="AL1671" s="21">
        <f>+SUMIFS(Resultados_Dic3!AG$3:AG$99980,Resultados_Dic3!$F$3:$F$99980,Produccion_UO!$K1671,Resultados_Dic3!$D$3:$D$99980,Produccion_UO!$K$1485,Resultados_Dic3!$E$3:$E$99980,Produccion_UO!$J1671,Resultados_Dic3!$A$3:$A$99980,Produccion_UO!$H1671)*$J$1485</f>
        <v>0</v>
      </c>
      <c r="AM1671" s="21">
        <f>+SUMIFS(Resultados_Dic3!AH$3:AH$99980,Resultados_Dic3!$F$3:$F$99980,Produccion_UO!$K1671,Resultados_Dic3!$D$3:$D$99980,Produccion_UO!$K$1485,Resultados_Dic3!$E$3:$E$99980,Produccion_UO!$J1671,Resultados_Dic3!$A$3:$A$99980,Produccion_UO!$H1671)*$J$1485</f>
        <v>0</v>
      </c>
      <c r="AN1671" s="21">
        <f>+SUMIFS(Resultados_Dic3!AI$3:AI$99980,Resultados_Dic3!$F$3:$F$99980,Produccion_UO!$K1671,Resultados_Dic3!$D$3:$D$99980,Produccion_UO!$K$1485,Resultados_Dic3!$E$3:$E$99980,Produccion_UO!$J1671,Resultados_Dic3!$A$3:$A$99980,Produccion_UO!$H1671)*$J$1485</f>
        <v>0</v>
      </c>
      <c r="AO1671" s="21">
        <f>+SUMIFS(Resultados_Dic3!AJ$3:AJ$99980,Resultados_Dic3!$F$3:$F$99980,Produccion_UO!$K1671,Resultados_Dic3!$D$3:$D$99980,Produccion_UO!$K$1485,Resultados_Dic3!$E$3:$E$99980,Produccion_UO!$J1671,Resultados_Dic3!$A$3:$A$99980,Produccion_UO!$H1671)*$J$1485</f>
        <v>0</v>
      </c>
      <c r="AP1671" s="21">
        <f>+SUMIFS(Resultados_Dic3!AK$3:AK$99980,Resultados_Dic3!$F$3:$F$99980,Produccion_UO!$K1671,Resultados_Dic3!$D$3:$D$99980,Produccion_UO!$K$1485,Resultados_Dic3!$E$3:$E$99980,Produccion_UO!$J1671,Resultados_Dic3!$A$3:$A$99980,Produccion_UO!$H1671)*$J$1485</f>
        <v>0</v>
      </c>
      <c r="AQ1671" s="21">
        <f>+SUMIFS(Resultados_Dic3!AL$3:AL$99980,Resultados_Dic3!$F$3:$F$99980,Produccion_UO!$K1671,Resultados_Dic3!$D$3:$D$99980,Produccion_UO!$K$1485,Resultados_Dic3!$E$3:$E$99980,Produccion_UO!$J1671,Resultados_Dic3!$A$3:$A$99980,Produccion_UO!$H1671)*$J$1485</f>
        <v>0</v>
      </c>
      <c r="AR1671" s="21">
        <f>+SUMIFS(Resultados_Dic3!AM$3:AM$99980,Resultados_Dic3!$F$3:$F$99980,Produccion_UO!$K1671,Resultados_Dic3!$D$3:$D$99980,Produccion_UO!$K$1485,Resultados_Dic3!$E$3:$E$99980,Produccion_UO!$J1671,Resultados_Dic3!$A$3:$A$99980,Produccion_UO!$H1671)*$J$1485</f>
        <v>0</v>
      </c>
    </row>
    <row r="1672" spans="8:45" x14ac:dyDescent="0.25">
      <c r="H1672" s="17" t="str">
        <f t="shared" si="2272"/>
        <v>DIC5</v>
      </c>
      <c r="I1672" s="24"/>
      <c r="J1672" s="24" t="s">
        <v>155</v>
      </c>
      <c r="K1672" s="315" t="s">
        <v>233</v>
      </c>
      <c r="L1672" s="230" t="s">
        <v>833</v>
      </c>
      <c r="M1672" s="21">
        <f>+SUMIFS(Resultados_Dic3!H$3:H$99980,Resultados_Dic3!$F$3:$F$99980,Produccion_UO!$K1672,Resultados_Dic3!$D$3:$D$99980,Produccion_UO!$K$1485,Resultados_Dic3!$E$3:$E$99980,Produccion_UO!$J1672,Resultados_Dic3!$A$3:$A$99980,Produccion_UO!$H1672)*$J$1485</f>
        <v>6.4674651092177999</v>
      </c>
      <c r="N1672" s="21">
        <f>+SUMIFS(Resultados_Dic3!I$3:I$99980,Resultados_Dic3!$F$3:$F$99980,Produccion_UO!$K1672,Resultados_Dic3!$D$3:$D$99980,Produccion_UO!$K$1485,Resultados_Dic3!$E$3:$E$99980,Produccion_UO!$J1672,Resultados_Dic3!$A$3:$A$99980,Produccion_UO!$H1672)*$J$1485</f>
        <v>6.3363704719519296</v>
      </c>
      <c r="O1672" s="21">
        <f>+SUMIFS(Resultados_Dic3!J$3:J$99980,Resultados_Dic3!$F$3:$F$99980,Produccion_UO!$K1672,Resultados_Dic3!$D$3:$D$99980,Produccion_UO!$K$1485,Resultados_Dic3!$E$3:$E$99980,Produccion_UO!$J1672,Resultados_Dic3!$A$3:$A$99980,Produccion_UO!$H1672)*$J$1485</f>
        <v>6.3407865700755304</v>
      </c>
      <c r="P1672" s="21">
        <f>+SUMIFS(Resultados_Dic3!K$3:K$99980,Resultados_Dic3!$F$3:$F$99980,Produccion_UO!$K1672,Resultados_Dic3!$D$3:$D$99980,Produccion_UO!$K$1485,Resultados_Dic3!$E$3:$E$99980,Produccion_UO!$J1672,Resultados_Dic3!$A$3:$A$99980,Produccion_UO!$H1672)*$J$1485</f>
        <v>6.3452026681991303</v>
      </c>
      <c r="Q1672" s="21">
        <f>+SUMIFS(Resultados_Dic3!L$3:L$99980,Resultados_Dic3!$F$3:$F$99980,Produccion_UO!$K1672,Resultados_Dic3!$D$3:$D$99980,Produccion_UO!$K$1485,Resultados_Dic3!$E$3:$E$99980,Produccion_UO!$J1672,Resultados_Dic3!$A$3:$A$99980,Produccion_UO!$H1672)*$J$1485</f>
        <v>6.3496187663227301</v>
      </c>
      <c r="R1672" s="21">
        <f>+SUMIFS(Resultados_Dic3!M$3:M$99980,Resultados_Dic3!$F$3:$F$99980,Produccion_UO!$K1672,Resultados_Dic3!$D$3:$D$99980,Produccion_UO!$K$1485,Resultados_Dic3!$E$3:$E$99980,Produccion_UO!$J1672,Resultados_Dic3!$A$3:$A$99980,Produccion_UO!$H1672)*$J$1485</f>
        <v>5.80948158685593</v>
      </c>
      <c r="S1672" s="21">
        <f>+SUMIFS(Resultados_Dic3!N$3:N$99980,Resultados_Dic3!$F$3:$F$99980,Produccion_UO!$K1672,Resultados_Dic3!$D$3:$D$99980,Produccion_UO!$K$1485,Resultados_Dic3!$E$3:$E$99980,Produccion_UO!$J1672,Resultados_Dic3!$A$3:$A$99980,Produccion_UO!$H1672)*$J$1485</f>
        <v>5.26934440738912</v>
      </c>
      <c r="T1672" s="21">
        <f>+SUMIFS(Resultados_Dic3!O$3:O$99980,Resultados_Dic3!$F$3:$F$99980,Produccion_UO!$K1672,Resultados_Dic3!$D$3:$D$99980,Produccion_UO!$K$1485,Resultados_Dic3!$E$3:$E$99980,Produccion_UO!$J1672,Resultados_Dic3!$A$3:$A$99980,Produccion_UO!$H1672)*$J$1485</f>
        <v>4.8248753557417396</v>
      </c>
      <c r="U1672" s="21">
        <f>+SUMIFS(Resultados_Dic3!P$3:P$99980,Resultados_Dic3!$F$3:$F$99980,Produccion_UO!$K1672,Resultados_Dic3!$D$3:$D$99980,Produccion_UO!$K$1485,Resultados_Dic3!$E$3:$E$99980,Produccion_UO!$J1672,Resultados_Dic3!$A$3:$A$99980,Produccion_UO!$H1672)*$J$1485</f>
        <v>4.3804063040943504</v>
      </c>
      <c r="V1672" s="21">
        <f>+SUMIFS(Resultados_Dic3!Q$3:Q$99980,Resultados_Dic3!$F$3:$F$99980,Produccion_UO!$K1672,Resultados_Dic3!$D$3:$D$99980,Produccion_UO!$K$1485,Resultados_Dic3!$E$3:$E$99980,Produccion_UO!$J1672,Resultados_Dic3!$A$3:$A$99980,Produccion_UO!$H1672)*$J$1485</f>
        <v>4.0119892885472899</v>
      </c>
      <c r="W1672" s="21">
        <f>+SUMIFS(Resultados_Dic3!R$3:R$99980,Resultados_Dic3!$F$3:$F$99980,Produccion_UO!$K1672,Resultados_Dic3!$D$3:$D$99980,Produccion_UO!$K$1485,Resultados_Dic3!$E$3:$E$99980,Produccion_UO!$J1672,Resultados_Dic3!$A$3:$A$99980,Produccion_UO!$H1672)*$J$1485</f>
        <v>3.64357227300022</v>
      </c>
      <c r="X1672" s="21">
        <f>+SUMIFS(Resultados_Dic3!S$3:S$99980,Resultados_Dic3!$F$3:$F$99980,Produccion_UO!$K1672,Resultados_Dic3!$D$3:$D$99980,Produccion_UO!$K$1485,Resultados_Dic3!$E$3:$E$99980,Produccion_UO!$J1672,Resultados_Dic3!$A$3:$A$99980,Produccion_UO!$H1672)*$J$1485</f>
        <v>3.2751552574531599</v>
      </c>
      <c r="Y1672" s="21">
        <f>+SUMIFS(Resultados_Dic3!T$3:T$99980,Resultados_Dic3!$F$3:$F$99980,Produccion_UO!$K1672,Resultados_Dic3!$D$3:$D$99980,Produccion_UO!$K$1485,Resultados_Dic3!$E$3:$E$99980,Produccion_UO!$J1672,Resultados_Dic3!$A$3:$A$99980,Produccion_UO!$H1672)*$J$1485</f>
        <v>3.0167018386529998</v>
      </c>
      <c r="Z1672" s="21">
        <f>+SUMIFS(Resultados_Dic3!U$3:U$99980,Resultados_Dic3!$F$3:$F$99980,Produccion_UO!$K1672,Resultados_Dic3!$D$3:$D$99980,Produccion_UO!$K$1485,Resultados_Dic3!$E$3:$E$99980,Produccion_UO!$J1672,Resultados_Dic3!$A$3:$A$99980,Produccion_UO!$H1672)*$J$1485</f>
        <v>2.7582484198528401</v>
      </c>
      <c r="AA1672" s="21">
        <f>+SUMIFS(Resultados_Dic3!V$3:V$99980,Resultados_Dic3!$F$3:$F$99980,Produccion_UO!$K1672,Resultados_Dic3!$D$3:$D$99980,Produccion_UO!$K$1485,Resultados_Dic3!$E$3:$E$99980,Produccion_UO!$J1672,Resultados_Dic3!$A$3:$A$99980,Produccion_UO!$H1672)*$J$1485</f>
        <v>1.24677657762102</v>
      </c>
      <c r="AB1672" s="21">
        <f>+SUMIFS(Resultados_Dic3!W$3:W$99980,Resultados_Dic3!$F$3:$F$99980,Produccion_UO!$K1672,Resultados_Dic3!$D$3:$D$99980,Produccion_UO!$K$1485,Resultados_Dic3!$E$3:$E$99980,Produccion_UO!$J1672,Resultados_Dic3!$A$3:$A$99980,Produccion_UO!$H1672)*$J$1485</f>
        <v>0</v>
      </c>
      <c r="AC1672" s="21">
        <f>+SUMIFS(Resultados_Dic3!X$3:X$99980,Resultados_Dic3!$F$3:$F$99980,Produccion_UO!$K1672,Resultados_Dic3!$D$3:$D$99980,Produccion_UO!$K$1485,Resultados_Dic3!$E$3:$E$99980,Produccion_UO!$J1672,Resultados_Dic3!$A$3:$A$99980,Produccion_UO!$H1672)*$J$1485</f>
        <v>0</v>
      </c>
      <c r="AD1672" s="21">
        <f>+SUMIFS(Resultados_Dic3!Y$3:Y$99980,Resultados_Dic3!$F$3:$F$99980,Produccion_UO!$K1672,Resultados_Dic3!$D$3:$D$99980,Produccion_UO!$K$1485,Resultados_Dic3!$E$3:$E$99980,Produccion_UO!$J1672,Resultados_Dic3!$A$3:$A$99980,Produccion_UO!$H1672)*$J$1485</f>
        <v>0</v>
      </c>
      <c r="AE1672" s="21">
        <f>+SUMIFS(Resultados_Dic3!Z$3:Z$99980,Resultados_Dic3!$F$3:$F$99980,Produccion_UO!$K1672,Resultados_Dic3!$D$3:$D$99980,Produccion_UO!$K$1485,Resultados_Dic3!$E$3:$E$99980,Produccion_UO!$J1672,Resultados_Dic3!$A$3:$A$99980,Produccion_UO!$H1672)*$J$1485</f>
        <v>0</v>
      </c>
      <c r="AF1672" s="21">
        <f>+SUMIFS(Resultados_Dic3!AA$3:AA$99980,Resultados_Dic3!$F$3:$F$99980,Produccion_UO!$K1672,Resultados_Dic3!$D$3:$D$99980,Produccion_UO!$K$1485,Resultados_Dic3!$E$3:$E$99980,Produccion_UO!$J1672,Resultados_Dic3!$A$3:$A$99980,Produccion_UO!$H1672)*$J$1485</f>
        <v>0</v>
      </c>
      <c r="AG1672" s="21">
        <f>+SUMIFS(Resultados_Dic3!AB$3:AB$99980,Resultados_Dic3!$F$3:$F$99980,Produccion_UO!$K1672,Resultados_Dic3!$D$3:$D$99980,Produccion_UO!$K$1485,Resultados_Dic3!$E$3:$E$99980,Produccion_UO!$J1672,Resultados_Dic3!$A$3:$A$99980,Produccion_UO!$H1672)*$J$1485</f>
        <v>0</v>
      </c>
      <c r="AH1672" s="21">
        <f>+SUMIFS(Resultados_Dic3!AC$3:AC$99980,Resultados_Dic3!$F$3:$F$99980,Produccion_UO!$K1672,Resultados_Dic3!$D$3:$D$99980,Produccion_UO!$K$1485,Resultados_Dic3!$E$3:$E$99980,Produccion_UO!$J1672,Resultados_Dic3!$A$3:$A$99980,Produccion_UO!$H1672)*$J$1485</f>
        <v>0</v>
      </c>
      <c r="AI1672" s="21">
        <f>+SUMIFS(Resultados_Dic3!AD$3:AD$99980,Resultados_Dic3!$F$3:$F$99980,Produccion_UO!$K1672,Resultados_Dic3!$D$3:$D$99980,Produccion_UO!$K$1485,Resultados_Dic3!$E$3:$E$99980,Produccion_UO!$J1672,Resultados_Dic3!$A$3:$A$99980,Produccion_UO!$H1672)*$J$1485</f>
        <v>0</v>
      </c>
      <c r="AJ1672" s="21">
        <f>+SUMIFS(Resultados_Dic3!AE$3:AE$99980,Resultados_Dic3!$F$3:$F$99980,Produccion_UO!$K1672,Resultados_Dic3!$D$3:$D$99980,Produccion_UO!$K$1485,Resultados_Dic3!$E$3:$E$99980,Produccion_UO!$J1672,Resultados_Dic3!$A$3:$A$99980,Produccion_UO!$H1672)*$J$1485</f>
        <v>0</v>
      </c>
      <c r="AK1672" s="21">
        <f>+SUMIFS(Resultados_Dic3!AF$3:AF$99980,Resultados_Dic3!$F$3:$F$99980,Produccion_UO!$K1672,Resultados_Dic3!$D$3:$D$99980,Produccion_UO!$K$1485,Resultados_Dic3!$E$3:$E$99980,Produccion_UO!$J1672,Resultados_Dic3!$A$3:$A$99980,Produccion_UO!$H1672)*$J$1485</f>
        <v>0</v>
      </c>
      <c r="AL1672" s="21">
        <f>+SUMIFS(Resultados_Dic3!AG$3:AG$99980,Resultados_Dic3!$F$3:$F$99980,Produccion_UO!$K1672,Resultados_Dic3!$D$3:$D$99980,Produccion_UO!$K$1485,Resultados_Dic3!$E$3:$E$99980,Produccion_UO!$J1672,Resultados_Dic3!$A$3:$A$99980,Produccion_UO!$H1672)*$J$1485</f>
        <v>0</v>
      </c>
      <c r="AM1672" s="21">
        <f>+SUMIFS(Resultados_Dic3!AH$3:AH$99980,Resultados_Dic3!$F$3:$F$99980,Produccion_UO!$K1672,Resultados_Dic3!$D$3:$D$99980,Produccion_UO!$K$1485,Resultados_Dic3!$E$3:$E$99980,Produccion_UO!$J1672,Resultados_Dic3!$A$3:$A$99980,Produccion_UO!$H1672)*$J$1485</f>
        <v>0</v>
      </c>
      <c r="AN1672" s="21">
        <f>+SUMIFS(Resultados_Dic3!AI$3:AI$99980,Resultados_Dic3!$F$3:$F$99980,Produccion_UO!$K1672,Resultados_Dic3!$D$3:$D$99980,Produccion_UO!$K$1485,Resultados_Dic3!$E$3:$E$99980,Produccion_UO!$J1672,Resultados_Dic3!$A$3:$A$99980,Produccion_UO!$H1672)*$J$1485</f>
        <v>0</v>
      </c>
      <c r="AO1672" s="21">
        <f>+SUMIFS(Resultados_Dic3!AJ$3:AJ$99980,Resultados_Dic3!$F$3:$F$99980,Produccion_UO!$K1672,Resultados_Dic3!$D$3:$D$99980,Produccion_UO!$K$1485,Resultados_Dic3!$E$3:$E$99980,Produccion_UO!$J1672,Resultados_Dic3!$A$3:$A$99980,Produccion_UO!$H1672)*$J$1485</f>
        <v>0</v>
      </c>
      <c r="AP1672" s="21">
        <f>+SUMIFS(Resultados_Dic3!AK$3:AK$99980,Resultados_Dic3!$F$3:$F$99980,Produccion_UO!$K1672,Resultados_Dic3!$D$3:$D$99980,Produccion_UO!$K$1485,Resultados_Dic3!$E$3:$E$99980,Produccion_UO!$J1672,Resultados_Dic3!$A$3:$A$99980,Produccion_UO!$H1672)*$J$1485</f>
        <v>0</v>
      </c>
      <c r="AQ1672" s="21">
        <f>+SUMIFS(Resultados_Dic3!AL$3:AL$99980,Resultados_Dic3!$F$3:$F$99980,Produccion_UO!$K1672,Resultados_Dic3!$D$3:$D$99980,Produccion_UO!$K$1485,Resultados_Dic3!$E$3:$E$99980,Produccion_UO!$J1672,Resultados_Dic3!$A$3:$A$99980,Produccion_UO!$H1672)*$J$1485</f>
        <v>0</v>
      </c>
      <c r="AR1672" s="21">
        <f>+SUMIFS(Resultados_Dic3!AM$3:AM$99980,Resultados_Dic3!$F$3:$F$99980,Produccion_UO!$K1672,Resultados_Dic3!$D$3:$D$99980,Produccion_UO!$K$1485,Resultados_Dic3!$E$3:$E$99980,Produccion_UO!$J1672,Resultados_Dic3!$A$3:$A$99980,Produccion_UO!$H1672)*$J$1485</f>
        <v>0</v>
      </c>
    </row>
    <row r="1674" spans="8:45" x14ac:dyDescent="0.25">
      <c r="L1674" s="322" t="s">
        <v>837</v>
      </c>
      <c r="M1674" s="68">
        <f>+M1660</f>
        <v>13.701814610340501</v>
      </c>
      <c r="N1674" s="68">
        <f t="shared" ref="N1674:AR1674" si="2335">+N1660</f>
        <v>13.4528609381024</v>
      </c>
      <c r="O1674" s="68">
        <f t="shared" si="2335"/>
        <v>13.461247275391001</v>
      </c>
      <c r="P1674" s="68">
        <f t="shared" si="2335"/>
        <v>13.469633612679599</v>
      </c>
      <c r="Q1674" s="68">
        <f t="shared" si="2335"/>
        <v>13.4780199499681</v>
      </c>
      <c r="R1674" s="68">
        <f t="shared" si="2335"/>
        <v>12.4522790261206</v>
      </c>
      <c r="S1674" s="68">
        <f t="shared" si="2335"/>
        <v>11.426538102273099</v>
      </c>
      <c r="T1674" s="68">
        <f t="shared" si="2335"/>
        <v>10.582474569915499</v>
      </c>
      <c r="U1674" s="68">
        <f t="shared" si="2335"/>
        <v>9.7384110375579507</v>
      </c>
      <c r="V1674" s="68">
        <f t="shared" si="2335"/>
        <v>9.0387731969237795</v>
      </c>
      <c r="W1674" s="68">
        <f t="shared" si="2335"/>
        <v>8.33913535628961</v>
      </c>
      <c r="X1674" s="68">
        <f t="shared" si="2335"/>
        <v>7.6394975156554503</v>
      </c>
      <c r="Y1674" s="68">
        <f t="shared" si="2335"/>
        <v>7.1486847024487696</v>
      </c>
      <c r="Z1674" s="68">
        <f t="shared" si="2335"/>
        <v>6.6578718892420898</v>
      </c>
      <c r="AA1674" s="68">
        <f t="shared" si="2335"/>
        <v>3.2277692975910099</v>
      </c>
      <c r="AB1674" s="68">
        <f t="shared" si="2335"/>
        <v>0</v>
      </c>
      <c r="AC1674" s="68">
        <f t="shared" si="2335"/>
        <v>0</v>
      </c>
      <c r="AD1674" s="68">
        <f t="shared" si="2335"/>
        <v>0</v>
      </c>
      <c r="AE1674" s="68">
        <f t="shared" si="2335"/>
        <v>0</v>
      </c>
      <c r="AF1674" s="68">
        <f t="shared" si="2335"/>
        <v>0</v>
      </c>
      <c r="AG1674" s="68">
        <f t="shared" si="2335"/>
        <v>0</v>
      </c>
      <c r="AH1674" s="68">
        <f t="shared" si="2335"/>
        <v>0</v>
      </c>
      <c r="AI1674" s="68">
        <f t="shared" si="2335"/>
        <v>0</v>
      </c>
      <c r="AJ1674" s="68">
        <f t="shared" si="2335"/>
        <v>0</v>
      </c>
      <c r="AK1674" s="68">
        <f t="shared" si="2335"/>
        <v>0</v>
      </c>
      <c r="AL1674" s="68">
        <f t="shared" si="2335"/>
        <v>0</v>
      </c>
      <c r="AM1674" s="68">
        <f t="shared" si="2335"/>
        <v>0</v>
      </c>
      <c r="AN1674" s="68">
        <f t="shared" si="2335"/>
        <v>0</v>
      </c>
      <c r="AO1674" s="68">
        <f t="shared" si="2335"/>
        <v>0</v>
      </c>
      <c r="AP1674" s="68">
        <f t="shared" si="2335"/>
        <v>0</v>
      </c>
      <c r="AQ1674" s="68">
        <f t="shared" si="2335"/>
        <v>0</v>
      </c>
      <c r="AR1674" s="68">
        <f t="shared" si="2335"/>
        <v>0</v>
      </c>
      <c r="AS1674" s="52"/>
    </row>
    <row r="1675" spans="8:45" x14ac:dyDescent="0.25">
      <c r="L1675" s="322" t="s">
        <v>838</v>
      </c>
      <c r="M1675" s="68">
        <f>+M1661</f>
        <v>5.5223447636222396</v>
      </c>
      <c r="N1675" s="68">
        <f t="shared" ref="N1675:AR1675" si="2336">+N1661</f>
        <v>5.4220071041686797</v>
      </c>
      <c r="O1675" s="68">
        <f t="shared" si="2336"/>
        <v>5.4253871123740502</v>
      </c>
      <c r="P1675" s="68">
        <f t="shared" si="2336"/>
        <v>5.4287671205794297</v>
      </c>
      <c r="Q1675" s="68">
        <f t="shared" si="2336"/>
        <v>5.4321471287848002</v>
      </c>
      <c r="R1675" s="68">
        <f t="shared" si="2336"/>
        <v>5.0187350968217199</v>
      </c>
      <c r="S1675" s="68">
        <f t="shared" si="2336"/>
        <v>4.6053230648586396</v>
      </c>
      <c r="T1675" s="68">
        <f t="shared" si="2336"/>
        <v>4.26513383002826</v>
      </c>
      <c r="U1675" s="68">
        <f t="shared" si="2336"/>
        <v>3.9249445951978799</v>
      </c>
      <c r="V1675" s="68">
        <f t="shared" si="2336"/>
        <v>3.64296432648645</v>
      </c>
      <c r="W1675" s="68">
        <f t="shared" si="2336"/>
        <v>3.3609840577750201</v>
      </c>
      <c r="X1675" s="68">
        <f t="shared" si="2336"/>
        <v>3.07900378906358</v>
      </c>
      <c r="Y1675" s="68">
        <f t="shared" si="2336"/>
        <v>2.8811878321256499</v>
      </c>
      <c r="Z1675" s="68">
        <f t="shared" si="2336"/>
        <v>2.6833718751877198</v>
      </c>
      <c r="AA1675" s="68">
        <f t="shared" si="2336"/>
        <v>1.3009119876195301</v>
      </c>
      <c r="AB1675" s="68">
        <f t="shared" si="2336"/>
        <v>0</v>
      </c>
      <c r="AC1675" s="68">
        <f t="shared" si="2336"/>
        <v>0</v>
      </c>
      <c r="AD1675" s="68">
        <f t="shared" si="2336"/>
        <v>0</v>
      </c>
      <c r="AE1675" s="68">
        <f t="shared" si="2336"/>
        <v>0</v>
      </c>
      <c r="AF1675" s="68">
        <f t="shared" si="2336"/>
        <v>0</v>
      </c>
      <c r="AG1675" s="68">
        <f t="shared" si="2336"/>
        <v>0</v>
      </c>
      <c r="AH1675" s="68">
        <f t="shared" si="2336"/>
        <v>0</v>
      </c>
      <c r="AI1675" s="68">
        <f t="shared" si="2336"/>
        <v>0</v>
      </c>
      <c r="AJ1675" s="68">
        <f t="shared" si="2336"/>
        <v>0</v>
      </c>
      <c r="AK1675" s="68">
        <f t="shared" si="2336"/>
        <v>0</v>
      </c>
      <c r="AL1675" s="68">
        <f t="shared" si="2336"/>
        <v>0</v>
      </c>
      <c r="AM1675" s="68">
        <f t="shared" si="2336"/>
        <v>0</v>
      </c>
      <c r="AN1675" s="68">
        <f t="shared" si="2336"/>
        <v>0</v>
      </c>
      <c r="AO1675" s="68">
        <f t="shared" si="2336"/>
        <v>0</v>
      </c>
      <c r="AP1675" s="68">
        <f t="shared" si="2336"/>
        <v>0</v>
      </c>
      <c r="AQ1675" s="68">
        <f t="shared" si="2336"/>
        <v>0</v>
      </c>
      <c r="AR1675" s="68">
        <f t="shared" si="2336"/>
        <v>0</v>
      </c>
      <c r="AS1675" s="52"/>
    </row>
    <row r="1676" spans="8:45" x14ac:dyDescent="0.25">
      <c r="L1676" s="322" t="s">
        <v>839</v>
      </c>
      <c r="M1676" s="68">
        <f t="shared" ref="M1676:AR1676" si="2337">+M1662+M1666</f>
        <v>4.5954001709670598</v>
      </c>
      <c r="N1676" s="68">
        <f t="shared" si="2337"/>
        <v>4.5954001709670598</v>
      </c>
      <c r="O1676" s="68">
        <f t="shared" si="2337"/>
        <v>4.5954001709670598</v>
      </c>
      <c r="P1676" s="68">
        <f t="shared" si="2337"/>
        <v>4.5954001709670598</v>
      </c>
      <c r="Q1676" s="68">
        <f t="shared" si="2337"/>
        <v>4.5954001709670598</v>
      </c>
      <c r="R1676" s="68">
        <f t="shared" si="2337"/>
        <v>4.5954001709670598</v>
      </c>
      <c r="S1676" s="68">
        <f t="shared" si="2337"/>
        <v>4.5954001709670598</v>
      </c>
      <c r="T1676" s="68">
        <f t="shared" si="2337"/>
        <v>4.5954001709670598</v>
      </c>
      <c r="U1676" s="68">
        <f t="shared" si="2337"/>
        <v>4.5954001709670598</v>
      </c>
      <c r="V1676" s="68">
        <f t="shared" si="2337"/>
        <v>4.5954001709670598</v>
      </c>
      <c r="W1676" s="68">
        <f t="shared" si="2337"/>
        <v>4.5954001709670598</v>
      </c>
      <c r="X1676" s="68">
        <f t="shared" si="2337"/>
        <v>4.5954001709670598</v>
      </c>
      <c r="Y1676" s="68">
        <f t="shared" si="2337"/>
        <v>4.5954001709670598</v>
      </c>
      <c r="Z1676" s="68">
        <f t="shared" si="2337"/>
        <v>4.5954001709670598</v>
      </c>
      <c r="AA1676" s="68">
        <f t="shared" si="2337"/>
        <v>3.17370106187348</v>
      </c>
      <c r="AB1676" s="68">
        <f t="shared" si="2337"/>
        <v>0</v>
      </c>
      <c r="AC1676" s="68">
        <f t="shared" si="2337"/>
        <v>0</v>
      </c>
      <c r="AD1676" s="68">
        <f t="shared" si="2337"/>
        <v>0</v>
      </c>
      <c r="AE1676" s="68">
        <f t="shared" si="2337"/>
        <v>0</v>
      </c>
      <c r="AF1676" s="68">
        <f t="shared" si="2337"/>
        <v>0</v>
      </c>
      <c r="AG1676" s="68">
        <f t="shared" si="2337"/>
        <v>0</v>
      </c>
      <c r="AH1676" s="68">
        <f t="shared" si="2337"/>
        <v>0</v>
      </c>
      <c r="AI1676" s="68">
        <f t="shared" si="2337"/>
        <v>0</v>
      </c>
      <c r="AJ1676" s="68">
        <f t="shared" si="2337"/>
        <v>0</v>
      </c>
      <c r="AK1676" s="68">
        <f t="shared" si="2337"/>
        <v>0</v>
      </c>
      <c r="AL1676" s="68">
        <f t="shared" si="2337"/>
        <v>0</v>
      </c>
      <c r="AM1676" s="68">
        <f t="shared" si="2337"/>
        <v>0</v>
      </c>
      <c r="AN1676" s="68">
        <f t="shared" si="2337"/>
        <v>0</v>
      </c>
      <c r="AO1676" s="68">
        <f t="shared" si="2337"/>
        <v>0</v>
      </c>
      <c r="AP1676" s="68">
        <f t="shared" si="2337"/>
        <v>0</v>
      </c>
      <c r="AQ1676" s="68">
        <f t="shared" si="2337"/>
        <v>0</v>
      </c>
      <c r="AR1676" s="68">
        <f t="shared" si="2337"/>
        <v>0</v>
      </c>
      <c r="AS1676" s="52"/>
    </row>
    <row r="1677" spans="8:45" x14ac:dyDescent="0.25">
      <c r="L1677" s="230" t="s">
        <v>840</v>
      </c>
      <c r="M1677" s="21">
        <f>+SUM(M1674:M1676)</f>
        <v>23.819559544929803</v>
      </c>
      <c r="N1677" s="21">
        <f t="shared" ref="N1677" si="2338">+SUM(N1674:N1676)</f>
        <v>23.470268213238143</v>
      </c>
      <c r="O1677" s="21">
        <f t="shared" ref="O1677" si="2339">+SUM(O1674:O1676)</f>
        <v>23.48203455873211</v>
      </c>
      <c r="P1677" s="21">
        <f t="shared" ref="P1677" si="2340">+SUM(P1674:P1676)</f>
        <v>23.493800904226092</v>
      </c>
      <c r="Q1677" s="21">
        <f t="shared" ref="Q1677" si="2341">+SUM(Q1674:Q1676)</f>
        <v>23.505567249719959</v>
      </c>
      <c r="R1677" s="21">
        <f t="shared" ref="R1677" si="2342">+SUM(R1674:R1676)</f>
        <v>22.066414293909382</v>
      </c>
      <c r="S1677" s="21">
        <f t="shared" ref="S1677" si="2343">+SUM(S1674:S1676)</f>
        <v>20.627261338098798</v>
      </c>
      <c r="T1677" s="21">
        <f t="shared" ref="T1677" si="2344">+SUM(T1674:T1676)</f>
        <v>19.44300857091082</v>
      </c>
      <c r="U1677" s="21">
        <f t="shared" ref="U1677" si="2345">+SUM(U1674:U1676)</f>
        <v>18.258755803722892</v>
      </c>
      <c r="V1677" s="21">
        <f t="shared" ref="V1677" si="2346">+SUM(V1674:V1676)</f>
        <v>17.277137694377288</v>
      </c>
      <c r="W1677" s="21">
        <f t="shared" ref="W1677" si="2347">+SUM(W1674:W1676)</f>
        <v>16.295519585031691</v>
      </c>
      <c r="X1677" s="21">
        <f t="shared" ref="X1677" si="2348">+SUM(X1674:X1676)</f>
        <v>15.313901475686091</v>
      </c>
      <c r="Y1677" s="21">
        <f t="shared" ref="Y1677" si="2349">+SUM(Y1674:Y1676)</f>
        <v>14.62527270554148</v>
      </c>
      <c r="Z1677" s="21">
        <f t="shared" ref="Z1677" si="2350">+SUM(Z1674:Z1676)</f>
        <v>13.936643935396869</v>
      </c>
      <c r="AA1677" s="21">
        <f t="shared" ref="AA1677" si="2351">+SUM(AA1674:AA1676)</f>
        <v>7.7023823470840203</v>
      </c>
      <c r="AB1677" s="21">
        <f t="shared" ref="AB1677" si="2352">+SUM(AB1674:AB1676)</f>
        <v>0</v>
      </c>
      <c r="AC1677" s="21">
        <f t="shared" ref="AC1677" si="2353">+SUM(AC1674:AC1676)</f>
        <v>0</v>
      </c>
      <c r="AD1677" s="21">
        <f t="shared" ref="AD1677" si="2354">+SUM(AD1674:AD1676)</f>
        <v>0</v>
      </c>
      <c r="AE1677" s="21">
        <f t="shared" ref="AE1677" si="2355">+SUM(AE1674:AE1676)</f>
        <v>0</v>
      </c>
      <c r="AF1677" s="21">
        <f t="shared" ref="AF1677" si="2356">+SUM(AF1674:AF1676)</f>
        <v>0</v>
      </c>
      <c r="AG1677" s="21">
        <f t="shared" ref="AG1677" si="2357">+SUM(AG1674:AG1676)</f>
        <v>0</v>
      </c>
      <c r="AH1677" s="21">
        <f t="shared" ref="AH1677" si="2358">+SUM(AH1674:AH1676)</f>
        <v>0</v>
      </c>
      <c r="AI1677" s="21">
        <f t="shared" ref="AI1677" si="2359">+SUM(AI1674:AI1676)</f>
        <v>0</v>
      </c>
      <c r="AJ1677" s="21">
        <f t="shared" ref="AJ1677" si="2360">+SUM(AJ1674:AJ1676)</f>
        <v>0</v>
      </c>
      <c r="AK1677" s="21">
        <f t="shared" ref="AK1677" si="2361">+SUM(AK1674:AK1676)</f>
        <v>0</v>
      </c>
      <c r="AL1677" s="21">
        <f t="shared" ref="AL1677" si="2362">+SUM(AL1674:AL1676)</f>
        <v>0</v>
      </c>
      <c r="AM1677" s="21">
        <f t="shared" ref="AM1677" si="2363">+SUM(AM1674:AM1676)</f>
        <v>0</v>
      </c>
      <c r="AN1677" s="21">
        <f t="shared" ref="AN1677" si="2364">+SUM(AN1674:AN1676)</f>
        <v>0</v>
      </c>
      <c r="AO1677" s="21">
        <f t="shared" ref="AO1677" si="2365">+SUM(AO1674:AO1676)</f>
        <v>0</v>
      </c>
      <c r="AP1677" s="21">
        <f t="shared" ref="AP1677" si="2366">+SUM(AP1674:AP1676)</f>
        <v>0</v>
      </c>
      <c r="AQ1677" s="21">
        <f t="shared" ref="AQ1677" si="2367">+SUM(AQ1674:AQ1676)</f>
        <v>0</v>
      </c>
      <c r="AR1677" s="21">
        <f t="shared" ref="AR1677" si="2368">+SUM(AR1674:AR1676)</f>
        <v>0</v>
      </c>
    </row>
    <row r="1678" spans="8:45" x14ac:dyDescent="0.25">
      <c r="L1678" s="230" t="s">
        <v>841</v>
      </c>
      <c r="M1678" s="21">
        <f t="shared" ref="M1678:AR1678" si="2369">+M1670+M1671+M1672</f>
        <v>13.754955450008371</v>
      </c>
      <c r="N1678" s="21">
        <f t="shared" si="2369"/>
        <v>13.2808602513458</v>
      </c>
      <c r="O1678" s="21">
        <f t="shared" si="2369"/>
        <v>13.151570677128589</v>
      </c>
      <c r="P1678" s="21">
        <f t="shared" si="2369"/>
        <v>13.022281102911368</v>
      </c>
      <c r="Q1678" s="21">
        <f t="shared" si="2369"/>
        <v>12.892991528694157</v>
      </c>
      <c r="R1678" s="21">
        <f t="shared" si="2369"/>
        <v>11.671393464283931</v>
      </c>
      <c r="S1678" s="21">
        <f t="shared" si="2369"/>
        <v>10.61793576810885</v>
      </c>
      <c r="T1678" s="21">
        <f t="shared" si="2369"/>
        <v>11.053142162495281</v>
      </c>
      <c r="U1678" s="21">
        <f t="shared" si="2369"/>
        <v>10.046445029907829</v>
      </c>
      <c r="V1678" s="21">
        <f t="shared" si="2369"/>
        <v>9.1945558227324398</v>
      </c>
      <c r="W1678" s="21">
        <f t="shared" si="2369"/>
        <v>8.3426666155570448</v>
      </c>
      <c r="X1678" s="21">
        <f t="shared" si="2369"/>
        <v>7.4907774083816534</v>
      </c>
      <c r="Y1678" s="21">
        <f t="shared" si="2369"/>
        <v>6.9176913457159177</v>
      </c>
      <c r="Z1678" s="21">
        <f t="shared" si="2369"/>
        <v>6.344605283050182</v>
      </c>
      <c r="AA1678" s="21">
        <f t="shared" si="2369"/>
        <v>2.4923862386295901</v>
      </c>
      <c r="AB1678" s="21">
        <f t="shared" si="2369"/>
        <v>0</v>
      </c>
      <c r="AC1678" s="21">
        <f t="shared" si="2369"/>
        <v>0</v>
      </c>
      <c r="AD1678" s="21">
        <f t="shared" si="2369"/>
        <v>0</v>
      </c>
      <c r="AE1678" s="21">
        <f t="shared" si="2369"/>
        <v>0</v>
      </c>
      <c r="AF1678" s="21">
        <f t="shared" si="2369"/>
        <v>0</v>
      </c>
      <c r="AG1678" s="21">
        <f t="shared" si="2369"/>
        <v>0</v>
      </c>
      <c r="AH1678" s="21">
        <f t="shared" si="2369"/>
        <v>0</v>
      </c>
      <c r="AI1678" s="21">
        <f t="shared" si="2369"/>
        <v>0</v>
      </c>
      <c r="AJ1678" s="21">
        <f t="shared" si="2369"/>
        <v>0</v>
      </c>
      <c r="AK1678" s="21">
        <f t="shared" si="2369"/>
        <v>0</v>
      </c>
      <c r="AL1678" s="21">
        <f t="shared" si="2369"/>
        <v>0</v>
      </c>
      <c r="AM1678" s="21">
        <f t="shared" si="2369"/>
        <v>0</v>
      </c>
      <c r="AN1678" s="21">
        <f t="shared" si="2369"/>
        <v>0</v>
      </c>
      <c r="AO1678" s="21">
        <f t="shared" si="2369"/>
        <v>0</v>
      </c>
      <c r="AP1678" s="21">
        <f t="shared" si="2369"/>
        <v>0</v>
      </c>
      <c r="AQ1678" s="21">
        <f t="shared" si="2369"/>
        <v>0</v>
      </c>
      <c r="AR1678" s="21">
        <f t="shared" si="2369"/>
        <v>0</v>
      </c>
    </row>
    <row r="1679" spans="8:45" x14ac:dyDescent="0.25">
      <c r="L1679" s="323" t="s">
        <v>782</v>
      </c>
      <c r="M1679" s="268">
        <f>+M1677+M1678</f>
        <v>37.57451499493817</v>
      </c>
      <c r="N1679" s="268">
        <f t="shared" ref="N1679" si="2370">+N1677+N1678</f>
        <v>36.751128464583942</v>
      </c>
      <c r="O1679" s="268">
        <f t="shared" ref="O1679" si="2371">+O1677+O1678</f>
        <v>36.633605235860699</v>
      </c>
      <c r="P1679" s="268">
        <f t="shared" ref="P1679" si="2372">+P1677+P1678</f>
        <v>36.516082007137456</v>
      </c>
      <c r="Q1679" s="268">
        <f t="shared" ref="Q1679" si="2373">+Q1677+Q1678</f>
        <v>36.398558778414113</v>
      </c>
      <c r="R1679" s="268">
        <f t="shared" ref="R1679" si="2374">+R1677+R1678</f>
        <v>33.737807758193313</v>
      </c>
      <c r="S1679" s="268">
        <f t="shared" ref="S1679" si="2375">+S1677+S1678</f>
        <v>31.245197106207648</v>
      </c>
      <c r="T1679" s="268">
        <f t="shared" ref="T1679" si="2376">+T1677+T1678</f>
        <v>30.4961507334061</v>
      </c>
      <c r="U1679" s="268">
        <f t="shared" ref="U1679" si="2377">+U1677+U1678</f>
        <v>28.305200833630721</v>
      </c>
      <c r="V1679" s="268">
        <f t="shared" ref="V1679" si="2378">+V1677+V1678</f>
        <v>26.471693517109728</v>
      </c>
      <c r="W1679" s="268">
        <f t="shared" ref="W1679" si="2379">+W1677+W1678</f>
        <v>24.638186200588734</v>
      </c>
      <c r="X1679" s="268">
        <f t="shared" ref="X1679" si="2380">+X1677+X1678</f>
        <v>22.804678884067744</v>
      </c>
      <c r="Y1679" s="268">
        <f t="shared" ref="Y1679" si="2381">+Y1677+Y1678</f>
        <v>21.5429640512574</v>
      </c>
      <c r="Z1679" s="268">
        <f t="shared" ref="Z1679" si="2382">+Z1677+Z1678</f>
        <v>20.281249218447051</v>
      </c>
      <c r="AA1679" s="268">
        <f t="shared" ref="AA1679" si="2383">+AA1677+AA1678</f>
        <v>10.194768585713611</v>
      </c>
      <c r="AB1679" s="268">
        <f t="shared" ref="AB1679" si="2384">+AB1677+AB1678</f>
        <v>0</v>
      </c>
      <c r="AC1679" s="268">
        <f t="shared" ref="AC1679" si="2385">+AC1677+AC1678</f>
        <v>0</v>
      </c>
      <c r="AD1679" s="268">
        <f t="shared" ref="AD1679" si="2386">+AD1677+AD1678</f>
        <v>0</v>
      </c>
      <c r="AE1679" s="268">
        <f t="shared" ref="AE1679" si="2387">+AE1677+AE1678</f>
        <v>0</v>
      </c>
      <c r="AF1679" s="268">
        <f t="shared" ref="AF1679" si="2388">+AF1677+AF1678</f>
        <v>0</v>
      </c>
      <c r="AG1679" s="268">
        <f t="shared" ref="AG1679" si="2389">+AG1677+AG1678</f>
        <v>0</v>
      </c>
      <c r="AH1679" s="268">
        <f t="shared" ref="AH1679" si="2390">+AH1677+AH1678</f>
        <v>0</v>
      </c>
      <c r="AI1679" s="268">
        <f t="shared" ref="AI1679" si="2391">+AI1677+AI1678</f>
        <v>0</v>
      </c>
      <c r="AJ1679" s="268">
        <f t="shared" ref="AJ1679" si="2392">+AJ1677+AJ1678</f>
        <v>0</v>
      </c>
      <c r="AK1679" s="268">
        <f t="shared" ref="AK1679" si="2393">+AK1677+AK1678</f>
        <v>0</v>
      </c>
      <c r="AL1679" s="268">
        <f t="shared" ref="AL1679" si="2394">+AL1677+AL1678</f>
        <v>0</v>
      </c>
      <c r="AM1679" s="268">
        <f t="shared" ref="AM1679" si="2395">+AM1677+AM1678</f>
        <v>0</v>
      </c>
      <c r="AN1679" s="268">
        <f t="shared" ref="AN1679" si="2396">+AN1677+AN1678</f>
        <v>0</v>
      </c>
      <c r="AO1679" s="268">
        <f t="shared" ref="AO1679" si="2397">+AO1677+AO1678</f>
        <v>0</v>
      </c>
      <c r="AP1679" s="268">
        <f t="shared" ref="AP1679" si="2398">+AP1677+AP1678</f>
        <v>0</v>
      </c>
      <c r="AQ1679" s="268">
        <f t="shared" ref="AQ1679" si="2399">+AQ1677+AQ1678</f>
        <v>0</v>
      </c>
      <c r="AR1679" s="268">
        <f t="shared" ref="AR1679" si="2400">+AR1677+AR1678</f>
        <v>0</v>
      </c>
    </row>
    <row r="1683" spans="9:44" ht="15.75" thickBot="1" x14ac:dyDescent="0.3">
      <c r="K1683" s="348"/>
    </row>
    <row r="1684" spans="9:44" x14ac:dyDescent="0.25">
      <c r="I1684" s="266"/>
      <c r="L1684" s="365" t="s">
        <v>848</v>
      </c>
      <c r="M1684" s="366">
        <v>2019</v>
      </c>
      <c r="N1684" s="366">
        <v>2020</v>
      </c>
      <c r="O1684" s="366">
        <v>2021</v>
      </c>
      <c r="P1684" s="366">
        <v>2022</v>
      </c>
      <c r="Q1684" s="366">
        <v>2023</v>
      </c>
      <c r="R1684" s="366">
        <v>2024</v>
      </c>
      <c r="S1684" s="366">
        <v>2025</v>
      </c>
      <c r="T1684" s="366">
        <v>2026</v>
      </c>
      <c r="U1684" s="366">
        <v>2027</v>
      </c>
      <c r="V1684" s="366">
        <v>2028</v>
      </c>
      <c r="W1684" s="366">
        <v>2029</v>
      </c>
      <c r="X1684" s="366">
        <v>2030</v>
      </c>
      <c r="Y1684" s="366">
        <v>2031</v>
      </c>
      <c r="Z1684" s="366">
        <v>2032</v>
      </c>
      <c r="AA1684" s="366">
        <v>2033</v>
      </c>
      <c r="AB1684" s="366">
        <v>2034</v>
      </c>
      <c r="AC1684" s="366">
        <v>2035</v>
      </c>
      <c r="AD1684" s="366">
        <v>2036</v>
      </c>
      <c r="AE1684" s="366">
        <v>2037</v>
      </c>
      <c r="AF1684" s="366">
        <v>2038</v>
      </c>
      <c r="AG1684" s="366">
        <v>2039</v>
      </c>
      <c r="AH1684" s="366">
        <v>2040</v>
      </c>
      <c r="AI1684" s="366">
        <v>2041</v>
      </c>
      <c r="AJ1684" s="366">
        <v>2042</v>
      </c>
      <c r="AK1684" s="366">
        <v>2043</v>
      </c>
      <c r="AL1684" s="366">
        <v>2044</v>
      </c>
      <c r="AM1684" s="366">
        <v>2045</v>
      </c>
      <c r="AN1684" s="366">
        <v>2046</v>
      </c>
      <c r="AO1684" s="366">
        <v>2047</v>
      </c>
      <c r="AP1684" s="366">
        <v>2048</v>
      </c>
      <c r="AQ1684" s="366">
        <v>2049</v>
      </c>
      <c r="AR1684" s="367">
        <v>2050</v>
      </c>
    </row>
    <row r="1685" spans="9:44" x14ac:dyDescent="0.25">
      <c r="L1685" s="368" t="s">
        <v>829</v>
      </c>
      <c r="M1685" s="21">
        <f t="shared" ref="M1685:AR1685" si="2401">+M1660+M1635+M1610+M1585+M1560+M1534+M1488</f>
        <v>421.6636652836637</v>
      </c>
      <c r="N1685" s="21">
        <f t="shared" si="2401"/>
        <v>401.53648659051936</v>
      </c>
      <c r="O1685" s="21">
        <f t="shared" si="2401"/>
        <v>372.00027140123234</v>
      </c>
      <c r="P1685" s="21">
        <f t="shared" si="2401"/>
        <v>360.33630293557241</v>
      </c>
      <c r="Q1685" s="21">
        <f t="shared" si="2401"/>
        <v>278.42568622040244</v>
      </c>
      <c r="R1685" s="21">
        <f t="shared" si="2401"/>
        <v>261.12244115007957</v>
      </c>
      <c r="S1685" s="21">
        <f t="shared" si="2401"/>
        <v>247.45533107776811</v>
      </c>
      <c r="T1685" s="21">
        <f t="shared" si="2401"/>
        <v>180.07289525353042</v>
      </c>
      <c r="U1685" s="21">
        <f t="shared" si="2401"/>
        <v>103.89478630080123</v>
      </c>
      <c r="V1685" s="21">
        <f t="shared" si="2401"/>
        <v>63.34525895519505</v>
      </c>
      <c r="W1685" s="21">
        <f t="shared" si="2401"/>
        <v>43.697290356673591</v>
      </c>
      <c r="X1685" s="21">
        <f t="shared" si="2401"/>
        <v>37.688533186232263</v>
      </c>
      <c r="Y1685" s="21">
        <f t="shared" si="2401"/>
        <v>36.851542642213523</v>
      </c>
      <c r="Z1685" s="21">
        <f t="shared" si="2401"/>
        <v>28.929106143930568</v>
      </c>
      <c r="AA1685" s="21">
        <f t="shared" si="2401"/>
        <v>4.7367157855605999</v>
      </c>
      <c r="AB1685" s="21">
        <f t="shared" si="2401"/>
        <v>0</v>
      </c>
      <c r="AC1685" s="21">
        <f t="shared" si="2401"/>
        <v>0</v>
      </c>
      <c r="AD1685" s="21">
        <f t="shared" si="2401"/>
        <v>0</v>
      </c>
      <c r="AE1685" s="21">
        <f t="shared" si="2401"/>
        <v>0</v>
      </c>
      <c r="AF1685" s="21">
        <f t="shared" si="2401"/>
        <v>0</v>
      </c>
      <c r="AG1685" s="21">
        <f t="shared" si="2401"/>
        <v>0</v>
      </c>
      <c r="AH1685" s="21">
        <f t="shared" si="2401"/>
        <v>0</v>
      </c>
      <c r="AI1685" s="21">
        <f t="shared" si="2401"/>
        <v>0</v>
      </c>
      <c r="AJ1685" s="21">
        <f t="shared" si="2401"/>
        <v>0</v>
      </c>
      <c r="AK1685" s="21">
        <f t="shared" si="2401"/>
        <v>0</v>
      </c>
      <c r="AL1685" s="21">
        <f t="shared" si="2401"/>
        <v>0</v>
      </c>
      <c r="AM1685" s="21">
        <f t="shared" si="2401"/>
        <v>0</v>
      </c>
      <c r="AN1685" s="21">
        <f t="shared" si="2401"/>
        <v>0</v>
      </c>
      <c r="AO1685" s="21">
        <f t="shared" si="2401"/>
        <v>0</v>
      </c>
      <c r="AP1685" s="21">
        <f t="shared" si="2401"/>
        <v>0</v>
      </c>
      <c r="AQ1685" s="21">
        <f t="shared" si="2401"/>
        <v>0</v>
      </c>
      <c r="AR1685" s="334">
        <f t="shared" si="2401"/>
        <v>0</v>
      </c>
    </row>
    <row r="1686" spans="9:44" x14ac:dyDescent="0.25">
      <c r="L1686" s="368" t="s">
        <v>830</v>
      </c>
      <c r="M1686" s="21">
        <f t="shared" ref="M1686:AR1686" si="2402">+M1661+M1636+M1611+M1586+M1561+M1535+M1489</f>
        <v>824.09759388811324</v>
      </c>
      <c r="N1686" s="21">
        <f t="shared" si="2402"/>
        <v>781.46960046703362</v>
      </c>
      <c r="O1686" s="21">
        <f t="shared" si="2402"/>
        <v>721.26030555621571</v>
      </c>
      <c r="P1686" s="21">
        <f t="shared" si="2402"/>
        <v>698.16400734155104</v>
      </c>
      <c r="Q1686" s="21">
        <f t="shared" si="2402"/>
        <v>546.76801866584924</v>
      </c>
      <c r="R1686" s="21">
        <f t="shared" si="2402"/>
        <v>496.17559454285788</v>
      </c>
      <c r="S1686" s="21">
        <f t="shared" si="2402"/>
        <v>464.90359165347365</v>
      </c>
      <c r="T1686" s="21">
        <f t="shared" si="2402"/>
        <v>438.97579763070405</v>
      </c>
      <c r="U1686" s="21">
        <f t="shared" si="2402"/>
        <v>305.38200718522637</v>
      </c>
      <c r="V1686" s="21">
        <f t="shared" si="2402"/>
        <v>219.90216555218041</v>
      </c>
      <c r="W1686" s="21">
        <f t="shared" si="2402"/>
        <v>141.54946410168554</v>
      </c>
      <c r="X1686" s="21">
        <f t="shared" si="2402"/>
        <v>132.22333502302527</v>
      </c>
      <c r="Y1686" s="21">
        <f t="shared" si="2402"/>
        <v>131.643394574821</v>
      </c>
      <c r="Z1686" s="21">
        <f t="shared" si="2402"/>
        <v>95.22863633361122</v>
      </c>
      <c r="AA1686" s="21">
        <f t="shared" si="2402"/>
        <v>2.9665460181821701</v>
      </c>
      <c r="AB1686" s="21">
        <f t="shared" si="2402"/>
        <v>0</v>
      </c>
      <c r="AC1686" s="21">
        <f t="shared" si="2402"/>
        <v>0</v>
      </c>
      <c r="AD1686" s="21">
        <f t="shared" si="2402"/>
        <v>0</v>
      </c>
      <c r="AE1686" s="21">
        <f t="shared" si="2402"/>
        <v>0</v>
      </c>
      <c r="AF1686" s="21">
        <f t="shared" si="2402"/>
        <v>0</v>
      </c>
      <c r="AG1686" s="21">
        <f t="shared" si="2402"/>
        <v>0</v>
      </c>
      <c r="AH1686" s="21">
        <f t="shared" si="2402"/>
        <v>0</v>
      </c>
      <c r="AI1686" s="21">
        <f t="shared" si="2402"/>
        <v>0</v>
      </c>
      <c r="AJ1686" s="21">
        <f t="shared" si="2402"/>
        <v>0</v>
      </c>
      <c r="AK1686" s="21">
        <f t="shared" si="2402"/>
        <v>0</v>
      </c>
      <c r="AL1686" s="21">
        <f t="shared" si="2402"/>
        <v>0</v>
      </c>
      <c r="AM1686" s="21">
        <f t="shared" si="2402"/>
        <v>0</v>
      </c>
      <c r="AN1686" s="21">
        <f t="shared" si="2402"/>
        <v>0</v>
      </c>
      <c r="AO1686" s="21">
        <f t="shared" si="2402"/>
        <v>0</v>
      </c>
      <c r="AP1686" s="21">
        <f t="shared" si="2402"/>
        <v>0</v>
      </c>
      <c r="AQ1686" s="21">
        <f t="shared" si="2402"/>
        <v>0</v>
      </c>
      <c r="AR1686" s="334">
        <f t="shared" si="2402"/>
        <v>0</v>
      </c>
    </row>
    <row r="1687" spans="9:44" x14ac:dyDescent="0.25">
      <c r="L1687" s="368" t="s">
        <v>835</v>
      </c>
      <c r="M1687" s="21">
        <f t="shared" ref="M1687:AR1687" si="2403">+M1662+M1637+M1612+M1587+M1562+M1536+M1490</f>
        <v>1641.6561976330579</v>
      </c>
      <c r="N1687" s="21">
        <f t="shared" si="2403"/>
        <v>1586.4491600263957</v>
      </c>
      <c r="O1687" s="21">
        <f t="shared" si="2403"/>
        <v>1533.6670105663648</v>
      </c>
      <c r="P1687" s="21">
        <f t="shared" si="2403"/>
        <v>1513.3567510167179</v>
      </c>
      <c r="Q1687" s="21">
        <f t="shared" si="2403"/>
        <v>1476.8105465118788</v>
      </c>
      <c r="R1687" s="21">
        <f t="shared" si="2403"/>
        <v>1359.5963562135623</v>
      </c>
      <c r="S1687" s="21">
        <f t="shared" si="2403"/>
        <v>1323.5985283805835</v>
      </c>
      <c r="T1687" s="21">
        <f t="shared" si="2403"/>
        <v>1287.3999748562574</v>
      </c>
      <c r="U1687" s="21">
        <f t="shared" si="2403"/>
        <v>1250.8102266799272</v>
      </c>
      <c r="V1687" s="21">
        <f t="shared" si="2403"/>
        <v>1076.8246057666765</v>
      </c>
      <c r="W1687" s="21">
        <f t="shared" si="2403"/>
        <v>728.46957621376782</v>
      </c>
      <c r="X1687" s="21">
        <f t="shared" si="2403"/>
        <v>365.44370763054695</v>
      </c>
      <c r="Y1687" s="21">
        <f t="shared" si="2403"/>
        <v>363.63038546504492</v>
      </c>
      <c r="Z1687" s="21">
        <f t="shared" si="2403"/>
        <v>361.81706329954295</v>
      </c>
      <c r="AA1687" s="21">
        <f t="shared" si="2403"/>
        <v>6.91166536038254</v>
      </c>
      <c r="AB1687" s="21">
        <f t="shared" si="2403"/>
        <v>0</v>
      </c>
      <c r="AC1687" s="21">
        <f t="shared" si="2403"/>
        <v>0</v>
      </c>
      <c r="AD1687" s="21">
        <f t="shared" si="2403"/>
        <v>0</v>
      </c>
      <c r="AE1687" s="21">
        <f t="shared" si="2403"/>
        <v>0</v>
      </c>
      <c r="AF1687" s="21">
        <f t="shared" si="2403"/>
        <v>0</v>
      </c>
      <c r="AG1687" s="21">
        <f t="shared" si="2403"/>
        <v>0</v>
      </c>
      <c r="AH1687" s="21">
        <f t="shared" si="2403"/>
        <v>0</v>
      </c>
      <c r="AI1687" s="21">
        <f t="shared" si="2403"/>
        <v>0</v>
      </c>
      <c r="AJ1687" s="21">
        <f t="shared" si="2403"/>
        <v>0</v>
      </c>
      <c r="AK1687" s="21">
        <f t="shared" si="2403"/>
        <v>0</v>
      </c>
      <c r="AL1687" s="21">
        <f t="shared" si="2403"/>
        <v>0</v>
      </c>
      <c r="AM1687" s="21">
        <f t="shared" si="2403"/>
        <v>0</v>
      </c>
      <c r="AN1687" s="21">
        <f t="shared" si="2403"/>
        <v>0</v>
      </c>
      <c r="AO1687" s="21">
        <f t="shared" si="2403"/>
        <v>0</v>
      </c>
      <c r="AP1687" s="21">
        <f t="shared" si="2403"/>
        <v>0</v>
      </c>
      <c r="AQ1687" s="21">
        <f t="shared" si="2403"/>
        <v>0</v>
      </c>
      <c r="AR1687" s="334">
        <f t="shared" si="2403"/>
        <v>0</v>
      </c>
    </row>
    <row r="1688" spans="9:44" x14ac:dyDescent="0.25">
      <c r="L1688" s="369" t="s">
        <v>750</v>
      </c>
      <c r="M1688" s="21">
        <f t="shared" ref="M1688:AR1688" si="2404">+M1663+M1638+M1613+M1588+M1563+M1537+M1491</f>
        <v>976.35276462249044</v>
      </c>
      <c r="N1688" s="21">
        <f t="shared" si="2404"/>
        <v>954.21995874949175</v>
      </c>
      <c r="O1688" s="21">
        <f t="shared" si="2404"/>
        <v>933.99231339138328</v>
      </c>
      <c r="P1688" s="21">
        <f t="shared" si="2404"/>
        <v>946.236557943658</v>
      </c>
      <c r="Q1688" s="21">
        <f t="shared" si="2404"/>
        <v>942.24485754074112</v>
      </c>
      <c r="R1688" s="21">
        <f t="shared" si="2404"/>
        <v>861.0284950754035</v>
      </c>
      <c r="S1688" s="21">
        <f t="shared" si="2404"/>
        <v>861.0284950754035</v>
      </c>
      <c r="T1688" s="21">
        <f t="shared" si="2404"/>
        <v>861.0284950754035</v>
      </c>
      <c r="U1688" s="21">
        <f t="shared" si="2404"/>
        <v>856.23590067606358</v>
      </c>
      <c r="V1688" s="21">
        <f t="shared" si="2404"/>
        <v>717.07315131939094</v>
      </c>
      <c r="W1688" s="21">
        <f t="shared" si="2404"/>
        <v>372.22191377287402</v>
      </c>
      <c r="X1688" s="21">
        <f t="shared" si="2404"/>
        <v>12.699837196045019</v>
      </c>
      <c r="Y1688" s="21">
        <f t="shared" si="2404"/>
        <v>12.699837196045019</v>
      </c>
      <c r="Z1688" s="21">
        <f t="shared" si="2404"/>
        <v>12.699837196045019</v>
      </c>
      <c r="AA1688" s="21">
        <f t="shared" si="2404"/>
        <v>6.91166536038254</v>
      </c>
      <c r="AB1688" s="21">
        <f t="shared" si="2404"/>
        <v>0</v>
      </c>
      <c r="AC1688" s="21">
        <f t="shared" si="2404"/>
        <v>0</v>
      </c>
      <c r="AD1688" s="21">
        <f t="shared" si="2404"/>
        <v>0</v>
      </c>
      <c r="AE1688" s="21">
        <f t="shared" si="2404"/>
        <v>0</v>
      </c>
      <c r="AF1688" s="21">
        <f t="shared" si="2404"/>
        <v>0</v>
      </c>
      <c r="AG1688" s="21">
        <f t="shared" si="2404"/>
        <v>0</v>
      </c>
      <c r="AH1688" s="21">
        <f t="shared" si="2404"/>
        <v>0</v>
      </c>
      <c r="AI1688" s="21">
        <f t="shared" si="2404"/>
        <v>0</v>
      </c>
      <c r="AJ1688" s="21">
        <f t="shared" si="2404"/>
        <v>0</v>
      </c>
      <c r="AK1688" s="21">
        <f t="shared" si="2404"/>
        <v>0</v>
      </c>
      <c r="AL1688" s="21">
        <f t="shared" si="2404"/>
        <v>0</v>
      </c>
      <c r="AM1688" s="21">
        <f t="shared" si="2404"/>
        <v>0</v>
      </c>
      <c r="AN1688" s="21">
        <f t="shared" si="2404"/>
        <v>0</v>
      </c>
      <c r="AO1688" s="21">
        <f t="shared" si="2404"/>
        <v>0</v>
      </c>
      <c r="AP1688" s="21">
        <f t="shared" si="2404"/>
        <v>0</v>
      </c>
      <c r="AQ1688" s="21">
        <f t="shared" si="2404"/>
        <v>0</v>
      </c>
      <c r="AR1688" s="334">
        <f t="shared" si="2404"/>
        <v>0</v>
      </c>
    </row>
    <row r="1689" spans="9:44" x14ac:dyDescent="0.25">
      <c r="L1689" s="369" t="s">
        <v>746</v>
      </c>
      <c r="M1689" s="21">
        <f t="shared" ref="M1689:AR1689" si="2405">+M1664+M1639+M1614+M1589+M1564+M1538+M1492</f>
        <v>0</v>
      </c>
      <c r="N1689" s="21">
        <f t="shared" si="2405"/>
        <v>0</v>
      </c>
      <c r="O1689" s="21">
        <f t="shared" si="2405"/>
        <v>0</v>
      </c>
      <c r="P1689" s="21">
        <f t="shared" si="2405"/>
        <v>0</v>
      </c>
      <c r="Q1689" s="21">
        <f t="shared" si="2405"/>
        <v>0</v>
      </c>
      <c r="R1689" s="21">
        <f t="shared" si="2405"/>
        <v>0</v>
      </c>
      <c r="S1689" s="21">
        <f t="shared" si="2405"/>
        <v>0</v>
      </c>
      <c r="T1689" s="21">
        <f t="shared" si="2405"/>
        <v>0</v>
      </c>
      <c r="U1689" s="21">
        <f t="shared" si="2405"/>
        <v>0</v>
      </c>
      <c r="V1689" s="21">
        <f t="shared" si="2405"/>
        <v>0</v>
      </c>
      <c r="W1689" s="21">
        <f t="shared" si="2405"/>
        <v>0</v>
      </c>
      <c r="X1689" s="21">
        <f t="shared" si="2405"/>
        <v>0</v>
      </c>
      <c r="Y1689" s="21">
        <f t="shared" si="2405"/>
        <v>0</v>
      </c>
      <c r="Z1689" s="21">
        <f t="shared" si="2405"/>
        <v>0</v>
      </c>
      <c r="AA1689" s="21">
        <f t="shared" si="2405"/>
        <v>0</v>
      </c>
      <c r="AB1689" s="21">
        <f t="shared" si="2405"/>
        <v>0</v>
      </c>
      <c r="AC1689" s="21">
        <f t="shared" si="2405"/>
        <v>0</v>
      </c>
      <c r="AD1689" s="21">
        <f t="shared" si="2405"/>
        <v>0</v>
      </c>
      <c r="AE1689" s="21">
        <f t="shared" si="2405"/>
        <v>0</v>
      </c>
      <c r="AF1689" s="21">
        <f t="shared" si="2405"/>
        <v>0</v>
      </c>
      <c r="AG1689" s="21">
        <f t="shared" si="2405"/>
        <v>0</v>
      </c>
      <c r="AH1689" s="21">
        <f t="shared" si="2405"/>
        <v>0</v>
      </c>
      <c r="AI1689" s="21">
        <f t="shared" si="2405"/>
        <v>0</v>
      </c>
      <c r="AJ1689" s="21">
        <f t="shared" si="2405"/>
        <v>0</v>
      </c>
      <c r="AK1689" s="21">
        <f t="shared" si="2405"/>
        <v>0</v>
      </c>
      <c r="AL1689" s="21">
        <f t="shared" si="2405"/>
        <v>0</v>
      </c>
      <c r="AM1689" s="21">
        <f t="shared" si="2405"/>
        <v>0</v>
      </c>
      <c r="AN1689" s="21">
        <f t="shared" si="2405"/>
        <v>0</v>
      </c>
      <c r="AO1689" s="21">
        <f t="shared" si="2405"/>
        <v>0</v>
      </c>
      <c r="AP1689" s="21">
        <f t="shared" si="2405"/>
        <v>0</v>
      </c>
      <c r="AQ1689" s="21">
        <f t="shared" si="2405"/>
        <v>0</v>
      </c>
      <c r="AR1689" s="334">
        <f t="shared" si="2405"/>
        <v>0</v>
      </c>
    </row>
    <row r="1690" spans="9:44" x14ac:dyDescent="0.25">
      <c r="L1690" s="369" t="s">
        <v>794</v>
      </c>
      <c r="M1690" s="21">
        <f t="shared" ref="M1690:AR1690" si="2406">+M1665+M1640+M1615+M1590+M1565+M1539+M1493</f>
        <v>665.30343301056757</v>
      </c>
      <c r="N1690" s="21">
        <f t="shared" si="2406"/>
        <v>632.22920127690384</v>
      </c>
      <c r="O1690" s="21">
        <f t="shared" si="2406"/>
        <v>599.67469717498147</v>
      </c>
      <c r="P1690" s="21">
        <f t="shared" si="2406"/>
        <v>567.12019307306002</v>
      </c>
      <c r="Q1690" s="21">
        <f t="shared" si="2406"/>
        <v>534.56568897113766</v>
      </c>
      <c r="R1690" s="21">
        <f t="shared" si="2406"/>
        <v>498.56786113815883</v>
      </c>
      <c r="S1690" s="21">
        <f t="shared" si="2406"/>
        <v>462.57003330517983</v>
      </c>
      <c r="T1690" s="21">
        <f t="shared" si="2406"/>
        <v>426.37147978085386</v>
      </c>
      <c r="U1690" s="21">
        <f t="shared" si="2406"/>
        <v>394.57432600386363</v>
      </c>
      <c r="V1690" s="21">
        <f t="shared" si="2406"/>
        <v>359.75145444728554</v>
      </c>
      <c r="W1690" s="21">
        <f t="shared" si="2406"/>
        <v>356.24766244089375</v>
      </c>
      <c r="X1690" s="21">
        <f t="shared" si="2406"/>
        <v>352.7438704345019</v>
      </c>
      <c r="Y1690" s="21">
        <f t="shared" si="2406"/>
        <v>350.93054826899993</v>
      </c>
      <c r="Z1690" s="21">
        <f t="shared" si="2406"/>
        <v>349.1172261034979</v>
      </c>
      <c r="AA1690" s="21">
        <f t="shared" si="2406"/>
        <v>0</v>
      </c>
      <c r="AB1690" s="21">
        <f t="shared" si="2406"/>
        <v>0</v>
      </c>
      <c r="AC1690" s="21">
        <f t="shared" si="2406"/>
        <v>0</v>
      </c>
      <c r="AD1690" s="21">
        <f t="shared" si="2406"/>
        <v>0</v>
      </c>
      <c r="AE1690" s="21">
        <f t="shared" si="2406"/>
        <v>0</v>
      </c>
      <c r="AF1690" s="21">
        <f t="shared" si="2406"/>
        <v>0</v>
      </c>
      <c r="AG1690" s="21">
        <f t="shared" si="2406"/>
        <v>0</v>
      </c>
      <c r="AH1690" s="21">
        <f t="shared" si="2406"/>
        <v>0</v>
      </c>
      <c r="AI1690" s="21">
        <f t="shared" si="2406"/>
        <v>0</v>
      </c>
      <c r="AJ1690" s="21">
        <f t="shared" si="2406"/>
        <v>0</v>
      </c>
      <c r="AK1690" s="21">
        <f t="shared" si="2406"/>
        <v>0</v>
      </c>
      <c r="AL1690" s="21">
        <f t="shared" si="2406"/>
        <v>0</v>
      </c>
      <c r="AM1690" s="21">
        <f t="shared" si="2406"/>
        <v>0</v>
      </c>
      <c r="AN1690" s="21">
        <f t="shared" si="2406"/>
        <v>0</v>
      </c>
      <c r="AO1690" s="21">
        <f t="shared" si="2406"/>
        <v>0</v>
      </c>
      <c r="AP1690" s="21">
        <f t="shared" si="2406"/>
        <v>0</v>
      </c>
      <c r="AQ1690" s="21">
        <f t="shared" si="2406"/>
        <v>0</v>
      </c>
      <c r="AR1690" s="334">
        <f t="shared" si="2406"/>
        <v>0</v>
      </c>
    </row>
    <row r="1691" spans="9:44" x14ac:dyDescent="0.25">
      <c r="L1691" s="370" t="s">
        <v>43</v>
      </c>
      <c r="M1691" s="21">
        <f>+M1540</f>
        <v>0</v>
      </c>
      <c r="N1691" s="21">
        <f t="shared" ref="N1691:AR1691" si="2407">+N1540</f>
        <v>0</v>
      </c>
      <c r="O1691" s="21">
        <f t="shared" si="2407"/>
        <v>0</v>
      </c>
      <c r="P1691" s="21">
        <f t="shared" si="2407"/>
        <v>0</v>
      </c>
      <c r="Q1691" s="21">
        <f t="shared" si="2407"/>
        <v>0</v>
      </c>
      <c r="R1691" s="21">
        <f t="shared" si="2407"/>
        <v>0</v>
      </c>
      <c r="S1691" s="21">
        <f t="shared" si="2407"/>
        <v>0</v>
      </c>
      <c r="T1691" s="21">
        <f t="shared" si="2407"/>
        <v>0</v>
      </c>
      <c r="U1691" s="21">
        <f t="shared" si="2407"/>
        <v>0</v>
      </c>
      <c r="V1691" s="21">
        <f t="shared" si="2407"/>
        <v>0</v>
      </c>
      <c r="W1691" s="21">
        <f t="shared" si="2407"/>
        <v>0</v>
      </c>
      <c r="X1691" s="21">
        <f t="shared" si="2407"/>
        <v>0</v>
      </c>
      <c r="Y1691" s="21">
        <f t="shared" si="2407"/>
        <v>0</v>
      </c>
      <c r="Z1691" s="21">
        <f t="shared" si="2407"/>
        <v>0</v>
      </c>
      <c r="AA1691" s="21">
        <f t="shared" si="2407"/>
        <v>0</v>
      </c>
      <c r="AB1691" s="21">
        <f t="shared" si="2407"/>
        <v>0</v>
      </c>
      <c r="AC1691" s="21">
        <f t="shared" si="2407"/>
        <v>0</v>
      </c>
      <c r="AD1691" s="21">
        <f t="shared" si="2407"/>
        <v>0</v>
      </c>
      <c r="AE1691" s="21">
        <f t="shared" si="2407"/>
        <v>0</v>
      </c>
      <c r="AF1691" s="21">
        <f t="shared" si="2407"/>
        <v>0</v>
      </c>
      <c r="AG1691" s="21">
        <f t="shared" si="2407"/>
        <v>0</v>
      </c>
      <c r="AH1691" s="21">
        <f t="shared" si="2407"/>
        <v>0</v>
      </c>
      <c r="AI1691" s="21">
        <f t="shared" si="2407"/>
        <v>0</v>
      </c>
      <c r="AJ1691" s="21">
        <f t="shared" si="2407"/>
        <v>0</v>
      </c>
      <c r="AK1691" s="21">
        <f t="shared" si="2407"/>
        <v>0</v>
      </c>
      <c r="AL1691" s="21">
        <f t="shared" si="2407"/>
        <v>0</v>
      </c>
      <c r="AM1691" s="21">
        <f t="shared" si="2407"/>
        <v>0</v>
      </c>
      <c r="AN1691" s="21">
        <f t="shared" si="2407"/>
        <v>0</v>
      </c>
      <c r="AO1691" s="21">
        <f t="shared" si="2407"/>
        <v>0</v>
      </c>
      <c r="AP1691" s="21">
        <f t="shared" si="2407"/>
        <v>0</v>
      </c>
      <c r="AQ1691" s="21">
        <f t="shared" si="2407"/>
        <v>0</v>
      </c>
      <c r="AR1691" s="334">
        <f t="shared" si="2407"/>
        <v>0</v>
      </c>
    </row>
    <row r="1692" spans="9:44" x14ac:dyDescent="0.25">
      <c r="L1692" s="368" t="s">
        <v>831</v>
      </c>
      <c r="M1692" s="21">
        <f t="shared" ref="M1692:AR1692" si="2408">+M1666+M1641+M1616+M1591+M1566+M1541+M1494</f>
        <v>254.23130519640142</v>
      </c>
      <c r="N1692" s="21">
        <f t="shared" si="2408"/>
        <v>231.70164974419777</v>
      </c>
      <c r="O1692" s="21">
        <f t="shared" si="2408"/>
        <v>211.13896484397472</v>
      </c>
      <c r="P1692" s="21">
        <f t="shared" si="2408"/>
        <v>223.37559824347457</v>
      </c>
      <c r="Q1692" s="21">
        <f t="shared" si="2408"/>
        <v>219.21257249311304</v>
      </c>
      <c r="R1692" s="21">
        <f t="shared" si="2408"/>
        <v>134.39616622813782</v>
      </c>
      <c r="S1692" s="21">
        <f t="shared" si="2408"/>
        <v>133.35445266161602</v>
      </c>
      <c r="T1692" s="21">
        <f t="shared" si="2408"/>
        <v>99.336781100975401</v>
      </c>
      <c r="U1692" s="21">
        <f t="shared" si="2408"/>
        <v>94.809479583128933</v>
      </c>
      <c r="V1692" s="21">
        <f t="shared" si="2408"/>
        <v>94.809479583128933</v>
      </c>
      <c r="W1692" s="21">
        <f t="shared" si="2408"/>
        <v>81.227575029589531</v>
      </c>
      <c r="X1692" s="21">
        <f t="shared" si="2408"/>
        <v>81.227575029589531</v>
      </c>
      <c r="Y1692" s="21">
        <f t="shared" si="2408"/>
        <v>81.227575029589531</v>
      </c>
      <c r="Z1692" s="21">
        <f t="shared" si="2408"/>
        <v>81.227575029589531</v>
      </c>
      <c r="AA1692" s="21">
        <f t="shared" si="2408"/>
        <v>3.2392188441460297</v>
      </c>
      <c r="AB1692" s="21">
        <f t="shared" si="2408"/>
        <v>0</v>
      </c>
      <c r="AC1692" s="21">
        <f t="shared" si="2408"/>
        <v>0</v>
      </c>
      <c r="AD1692" s="21">
        <f t="shared" si="2408"/>
        <v>0</v>
      </c>
      <c r="AE1692" s="21">
        <f t="shared" si="2408"/>
        <v>0</v>
      </c>
      <c r="AF1692" s="21">
        <f t="shared" si="2408"/>
        <v>0</v>
      </c>
      <c r="AG1692" s="21">
        <f t="shared" si="2408"/>
        <v>0</v>
      </c>
      <c r="AH1692" s="21">
        <f t="shared" si="2408"/>
        <v>0</v>
      </c>
      <c r="AI1692" s="21">
        <f t="shared" si="2408"/>
        <v>0</v>
      </c>
      <c r="AJ1692" s="21">
        <f t="shared" si="2408"/>
        <v>0</v>
      </c>
      <c r="AK1692" s="21">
        <f t="shared" si="2408"/>
        <v>0</v>
      </c>
      <c r="AL1692" s="21">
        <f t="shared" si="2408"/>
        <v>0</v>
      </c>
      <c r="AM1692" s="21">
        <f t="shared" si="2408"/>
        <v>0</v>
      </c>
      <c r="AN1692" s="21">
        <f t="shared" si="2408"/>
        <v>0</v>
      </c>
      <c r="AO1692" s="21">
        <f t="shared" si="2408"/>
        <v>0</v>
      </c>
      <c r="AP1692" s="21">
        <f t="shared" si="2408"/>
        <v>0</v>
      </c>
      <c r="AQ1692" s="21">
        <f t="shared" si="2408"/>
        <v>0</v>
      </c>
      <c r="AR1692" s="334">
        <f t="shared" si="2408"/>
        <v>0</v>
      </c>
    </row>
    <row r="1693" spans="9:44" x14ac:dyDescent="0.25">
      <c r="L1693" s="369" t="s">
        <v>750</v>
      </c>
      <c r="M1693" s="21">
        <f t="shared" ref="M1693:AR1693" si="2409">+M1667+M1642+M1617+M1592+M1567+M1542+M1495</f>
        <v>136.85999185685608</v>
      </c>
      <c r="N1693" s="21">
        <f t="shared" si="2409"/>
        <v>114.50401113944329</v>
      </c>
      <c r="O1693" s="21">
        <f t="shared" si="2409"/>
        <v>94.072401510760486</v>
      </c>
      <c r="P1693" s="21">
        <f t="shared" si="2409"/>
        <v>106.44011018180059</v>
      </c>
      <c r="Q1693" s="21">
        <f t="shared" si="2409"/>
        <v>102.40815970297929</v>
      </c>
      <c r="R1693" s="21">
        <f t="shared" si="2409"/>
        <v>20.37285683030909</v>
      </c>
      <c r="S1693" s="21">
        <f t="shared" si="2409"/>
        <v>20.37285683030909</v>
      </c>
      <c r="T1693" s="21">
        <f t="shared" si="2409"/>
        <v>20.37285683030909</v>
      </c>
      <c r="U1693" s="21">
        <f t="shared" si="2409"/>
        <v>15.845555312462631</v>
      </c>
      <c r="V1693" s="21">
        <f t="shared" si="2409"/>
        <v>15.845555312462631</v>
      </c>
      <c r="W1693" s="21">
        <f t="shared" si="2409"/>
        <v>2.2636507589232302</v>
      </c>
      <c r="X1693" s="21">
        <f t="shared" si="2409"/>
        <v>2.2636507589232302</v>
      </c>
      <c r="Y1693" s="21">
        <f t="shared" si="2409"/>
        <v>2.2636507589232302</v>
      </c>
      <c r="Z1693" s="21">
        <f t="shared" si="2409"/>
        <v>2.2636507589232302</v>
      </c>
      <c r="AA1693" s="21">
        <f t="shared" si="2409"/>
        <v>1.84077780071581</v>
      </c>
      <c r="AB1693" s="21">
        <f t="shared" si="2409"/>
        <v>0</v>
      </c>
      <c r="AC1693" s="21">
        <f t="shared" si="2409"/>
        <v>0</v>
      </c>
      <c r="AD1693" s="21">
        <f t="shared" si="2409"/>
        <v>0</v>
      </c>
      <c r="AE1693" s="21">
        <f t="shared" si="2409"/>
        <v>0</v>
      </c>
      <c r="AF1693" s="21">
        <f t="shared" si="2409"/>
        <v>0</v>
      </c>
      <c r="AG1693" s="21">
        <f t="shared" si="2409"/>
        <v>0</v>
      </c>
      <c r="AH1693" s="21">
        <f t="shared" si="2409"/>
        <v>0</v>
      </c>
      <c r="AI1693" s="21">
        <f t="shared" si="2409"/>
        <v>0</v>
      </c>
      <c r="AJ1693" s="21">
        <f t="shared" si="2409"/>
        <v>0</v>
      </c>
      <c r="AK1693" s="21">
        <f t="shared" si="2409"/>
        <v>0</v>
      </c>
      <c r="AL1693" s="21">
        <f t="shared" si="2409"/>
        <v>0</v>
      </c>
      <c r="AM1693" s="21">
        <f t="shared" si="2409"/>
        <v>0</v>
      </c>
      <c r="AN1693" s="21">
        <f t="shared" si="2409"/>
        <v>0</v>
      </c>
      <c r="AO1693" s="21">
        <f t="shared" si="2409"/>
        <v>0</v>
      </c>
      <c r="AP1693" s="21">
        <f t="shared" si="2409"/>
        <v>0</v>
      </c>
      <c r="AQ1693" s="21">
        <f t="shared" si="2409"/>
        <v>0</v>
      </c>
      <c r="AR1693" s="334">
        <f t="shared" si="2409"/>
        <v>0</v>
      </c>
    </row>
    <row r="1694" spans="9:44" x14ac:dyDescent="0.25">
      <c r="L1694" s="369" t="s">
        <v>746</v>
      </c>
      <c r="M1694" s="21">
        <f t="shared" ref="M1694:AR1694" si="2410">+M1668+M1643+M1618+M1593+M1568+M1543+M1496</f>
        <v>0</v>
      </c>
      <c r="N1694" s="21">
        <f t="shared" si="2410"/>
        <v>0</v>
      </c>
      <c r="O1694" s="21">
        <f t="shared" si="2410"/>
        <v>0</v>
      </c>
      <c r="P1694" s="21">
        <f t="shared" si="2410"/>
        <v>0</v>
      </c>
      <c r="Q1694" s="21">
        <f t="shared" si="2410"/>
        <v>0</v>
      </c>
      <c r="R1694" s="21">
        <f t="shared" si="2410"/>
        <v>0</v>
      </c>
      <c r="S1694" s="21">
        <f t="shared" si="2410"/>
        <v>0</v>
      </c>
      <c r="T1694" s="21">
        <f t="shared" si="2410"/>
        <v>0</v>
      </c>
      <c r="U1694" s="21">
        <f t="shared" si="2410"/>
        <v>0</v>
      </c>
      <c r="V1694" s="21">
        <f t="shared" si="2410"/>
        <v>0</v>
      </c>
      <c r="W1694" s="21">
        <f t="shared" si="2410"/>
        <v>0</v>
      </c>
      <c r="X1694" s="21">
        <f t="shared" si="2410"/>
        <v>0</v>
      </c>
      <c r="Y1694" s="21">
        <f t="shared" si="2410"/>
        <v>0</v>
      </c>
      <c r="Z1694" s="21">
        <f t="shared" si="2410"/>
        <v>0</v>
      </c>
      <c r="AA1694" s="21">
        <f t="shared" si="2410"/>
        <v>0</v>
      </c>
      <c r="AB1694" s="21">
        <f t="shared" si="2410"/>
        <v>0</v>
      </c>
      <c r="AC1694" s="21">
        <f t="shared" si="2410"/>
        <v>0</v>
      </c>
      <c r="AD1694" s="21">
        <f t="shared" si="2410"/>
        <v>0</v>
      </c>
      <c r="AE1694" s="21">
        <f t="shared" si="2410"/>
        <v>0</v>
      </c>
      <c r="AF1694" s="21">
        <f t="shared" si="2410"/>
        <v>0</v>
      </c>
      <c r="AG1694" s="21">
        <f t="shared" si="2410"/>
        <v>0</v>
      </c>
      <c r="AH1694" s="21">
        <f t="shared" si="2410"/>
        <v>0</v>
      </c>
      <c r="AI1694" s="21">
        <f t="shared" si="2410"/>
        <v>0</v>
      </c>
      <c r="AJ1694" s="21">
        <f t="shared" si="2410"/>
        <v>0</v>
      </c>
      <c r="AK1694" s="21">
        <f t="shared" si="2410"/>
        <v>0</v>
      </c>
      <c r="AL1694" s="21">
        <f t="shared" si="2410"/>
        <v>0</v>
      </c>
      <c r="AM1694" s="21">
        <f t="shared" si="2410"/>
        <v>0</v>
      </c>
      <c r="AN1694" s="21">
        <f t="shared" si="2410"/>
        <v>0</v>
      </c>
      <c r="AO1694" s="21">
        <f t="shared" si="2410"/>
        <v>0</v>
      </c>
      <c r="AP1694" s="21">
        <f t="shared" si="2410"/>
        <v>0</v>
      </c>
      <c r="AQ1694" s="21">
        <f t="shared" si="2410"/>
        <v>0</v>
      </c>
      <c r="AR1694" s="334">
        <f t="shared" si="2410"/>
        <v>0</v>
      </c>
    </row>
    <row r="1695" spans="9:44" x14ac:dyDescent="0.25">
      <c r="L1695" s="369" t="s">
        <v>794</v>
      </c>
      <c r="M1695" s="21">
        <f t="shared" ref="M1695:AR1695" si="2411">+M1669+M1644+M1619+M1594+M1569+M1544+M1497</f>
        <v>117.37131333954532</v>
      </c>
      <c r="N1695" s="21">
        <f t="shared" si="2411"/>
        <v>117.1976386047545</v>
      </c>
      <c r="O1695" s="21">
        <f t="shared" si="2411"/>
        <v>117.06656333321425</v>
      </c>
      <c r="P1695" s="21">
        <f t="shared" si="2411"/>
        <v>116.93548806167399</v>
      </c>
      <c r="Q1695" s="21">
        <f t="shared" si="2411"/>
        <v>116.80441279013374</v>
      </c>
      <c r="R1695" s="21">
        <f t="shared" si="2411"/>
        <v>114.02330939782871</v>
      </c>
      <c r="S1695" s="21">
        <f t="shared" si="2411"/>
        <v>112.98159583130692</v>
      </c>
      <c r="T1695" s="21">
        <f t="shared" si="2411"/>
        <v>78.963924270666311</v>
      </c>
      <c r="U1695" s="21">
        <f t="shared" si="2411"/>
        <v>78.963924270666311</v>
      </c>
      <c r="V1695" s="21">
        <f t="shared" si="2411"/>
        <v>78.963924270666311</v>
      </c>
      <c r="W1695" s="21">
        <f t="shared" si="2411"/>
        <v>78.963924270666311</v>
      </c>
      <c r="X1695" s="21">
        <f t="shared" si="2411"/>
        <v>78.963924270666311</v>
      </c>
      <c r="Y1695" s="21">
        <f t="shared" si="2411"/>
        <v>78.963924270666311</v>
      </c>
      <c r="Z1695" s="21">
        <f t="shared" si="2411"/>
        <v>78.963924270666311</v>
      </c>
      <c r="AA1695" s="21">
        <f t="shared" si="2411"/>
        <v>1.3984410434302199</v>
      </c>
      <c r="AB1695" s="21">
        <f t="shared" si="2411"/>
        <v>0</v>
      </c>
      <c r="AC1695" s="21">
        <f t="shared" si="2411"/>
        <v>0</v>
      </c>
      <c r="AD1695" s="21">
        <f t="shared" si="2411"/>
        <v>0</v>
      </c>
      <c r="AE1695" s="21">
        <f t="shared" si="2411"/>
        <v>0</v>
      </c>
      <c r="AF1695" s="21">
        <f t="shared" si="2411"/>
        <v>0</v>
      </c>
      <c r="AG1695" s="21">
        <f t="shared" si="2411"/>
        <v>0</v>
      </c>
      <c r="AH1695" s="21">
        <f t="shared" si="2411"/>
        <v>0</v>
      </c>
      <c r="AI1695" s="21">
        <f t="shared" si="2411"/>
        <v>0</v>
      </c>
      <c r="AJ1695" s="21">
        <f t="shared" si="2411"/>
        <v>0</v>
      </c>
      <c r="AK1695" s="21">
        <f t="shared" si="2411"/>
        <v>0</v>
      </c>
      <c r="AL1695" s="21">
        <f t="shared" si="2411"/>
        <v>0</v>
      </c>
      <c r="AM1695" s="21">
        <f t="shared" si="2411"/>
        <v>0</v>
      </c>
      <c r="AN1695" s="21">
        <f t="shared" si="2411"/>
        <v>0</v>
      </c>
      <c r="AO1695" s="21">
        <f t="shared" si="2411"/>
        <v>0</v>
      </c>
      <c r="AP1695" s="21">
        <f t="shared" si="2411"/>
        <v>0</v>
      </c>
      <c r="AQ1695" s="21">
        <f t="shared" si="2411"/>
        <v>0</v>
      </c>
      <c r="AR1695" s="334">
        <f t="shared" si="2411"/>
        <v>0</v>
      </c>
    </row>
    <row r="1696" spans="9:44" x14ac:dyDescent="0.25">
      <c r="L1696" s="368" t="s">
        <v>832</v>
      </c>
      <c r="M1696" s="21">
        <f t="shared" ref="M1696:AR1696" si="2412">+M1670+M1645+M1620+M1595+M1570+M1545+M1498+M1515</f>
        <v>400.59907882564767</v>
      </c>
      <c r="N1696" s="21">
        <f t="shared" si="2412"/>
        <v>367.60377551771529</v>
      </c>
      <c r="O1696" s="21">
        <f t="shared" si="2412"/>
        <v>327.02800848461061</v>
      </c>
      <c r="P1696" s="21">
        <f t="shared" si="2412"/>
        <v>302.52978029327096</v>
      </c>
      <c r="Q1696" s="21">
        <f t="shared" si="2412"/>
        <v>209.95529957180327</v>
      </c>
      <c r="R1696" s="21">
        <f t="shared" si="2412"/>
        <v>177.1805235388</v>
      </c>
      <c r="S1696" s="21">
        <f t="shared" si="2412"/>
        <v>144.40574750579773</v>
      </c>
      <c r="T1696" s="21">
        <f t="shared" si="2412"/>
        <v>118.4003049303661</v>
      </c>
      <c r="U1696" s="21">
        <f t="shared" si="2412"/>
        <v>34.0132180246435</v>
      </c>
      <c r="V1696" s="21">
        <f t="shared" si="2412"/>
        <v>4.1536612506932</v>
      </c>
      <c r="W1696" s="21">
        <f t="shared" si="2412"/>
        <v>3.8035353568019001</v>
      </c>
      <c r="X1696" s="21">
        <f t="shared" si="2412"/>
        <v>103.38162057006269</v>
      </c>
      <c r="Y1696" s="21">
        <f t="shared" si="2412"/>
        <v>103.13599881409603</v>
      </c>
      <c r="Z1696" s="21">
        <f t="shared" si="2412"/>
        <v>53.237260494483856</v>
      </c>
      <c r="AA1696" s="21">
        <f t="shared" si="2412"/>
        <v>1.2456096610085701</v>
      </c>
      <c r="AB1696" s="21">
        <f t="shared" si="2412"/>
        <v>0</v>
      </c>
      <c r="AC1696" s="21">
        <f t="shared" si="2412"/>
        <v>0</v>
      </c>
      <c r="AD1696" s="21">
        <f t="shared" si="2412"/>
        <v>0</v>
      </c>
      <c r="AE1696" s="21">
        <f t="shared" si="2412"/>
        <v>0</v>
      </c>
      <c r="AF1696" s="21">
        <f t="shared" si="2412"/>
        <v>0</v>
      </c>
      <c r="AG1696" s="21">
        <f t="shared" si="2412"/>
        <v>0</v>
      </c>
      <c r="AH1696" s="21">
        <f t="shared" si="2412"/>
        <v>0</v>
      </c>
      <c r="AI1696" s="21">
        <f t="shared" si="2412"/>
        <v>0</v>
      </c>
      <c r="AJ1696" s="21">
        <f t="shared" si="2412"/>
        <v>0</v>
      </c>
      <c r="AK1696" s="21">
        <f t="shared" si="2412"/>
        <v>0</v>
      </c>
      <c r="AL1696" s="21">
        <f t="shared" si="2412"/>
        <v>0</v>
      </c>
      <c r="AM1696" s="21">
        <f t="shared" si="2412"/>
        <v>0</v>
      </c>
      <c r="AN1696" s="21">
        <f t="shared" si="2412"/>
        <v>0</v>
      </c>
      <c r="AO1696" s="21">
        <f t="shared" si="2412"/>
        <v>0</v>
      </c>
      <c r="AP1696" s="21">
        <f t="shared" si="2412"/>
        <v>0</v>
      </c>
      <c r="AQ1696" s="21">
        <f t="shared" si="2412"/>
        <v>0</v>
      </c>
      <c r="AR1696" s="334">
        <f t="shared" si="2412"/>
        <v>0</v>
      </c>
    </row>
    <row r="1697" spans="12:44" x14ac:dyDescent="0.25">
      <c r="L1697" s="368" t="s">
        <v>834</v>
      </c>
      <c r="M1697" s="21">
        <f t="shared" ref="M1697:AR1697" si="2413">+M1671+M1646+M1621+M1596+M1571+M1546+M1499+M1516</f>
        <v>92.50230733114482</v>
      </c>
      <c r="N1697" s="21">
        <f t="shared" si="2413"/>
        <v>86.975859561537916</v>
      </c>
      <c r="O1697" s="21">
        <f t="shared" si="2413"/>
        <v>81.315396595913739</v>
      </c>
      <c r="P1697" s="21">
        <f t="shared" si="2413"/>
        <v>76.603477039803579</v>
      </c>
      <c r="Q1697" s="21">
        <f t="shared" si="2413"/>
        <v>67.875191464155805</v>
      </c>
      <c r="R1697" s="21">
        <f t="shared" si="2413"/>
        <v>62.256562160772432</v>
      </c>
      <c r="S1697" s="21">
        <f t="shared" si="2413"/>
        <v>56.373867208152632</v>
      </c>
      <c r="T1697" s="21">
        <f t="shared" si="2413"/>
        <v>57.058309198214417</v>
      </c>
      <c r="U1697" s="21">
        <f t="shared" si="2413"/>
        <v>41.881764989950227</v>
      </c>
      <c r="V1697" s="21">
        <f t="shared" si="2413"/>
        <v>22.654171309731552</v>
      </c>
      <c r="W1697" s="21">
        <f t="shared" si="2413"/>
        <v>11.951937256303324</v>
      </c>
      <c r="X1697" s="21">
        <f t="shared" si="2413"/>
        <v>11.550511577987193</v>
      </c>
      <c r="Y1697" s="21">
        <f t="shared" si="2413"/>
        <v>11.481500690088287</v>
      </c>
      <c r="Z1697" s="21">
        <f t="shared" si="2413"/>
        <v>4.429416509700502</v>
      </c>
      <c r="AA1697" s="21">
        <f t="shared" si="2413"/>
        <v>0</v>
      </c>
      <c r="AB1697" s="21">
        <f t="shared" si="2413"/>
        <v>0</v>
      </c>
      <c r="AC1697" s="21">
        <f t="shared" si="2413"/>
        <v>0</v>
      </c>
      <c r="AD1697" s="21">
        <f t="shared" si="2413"/>
        <v>0</v>
      </c>
      <c r="AE1697" s="21">
        <f t="shared" si="2413"/>
        <v>0</v>
      </c>
      <c r="AF1697" s="21">
        <f t="shared" si="2413"/>
        <v>0</v>
      </c>
      <c r="AG1697" s="21">
        <f t="shared" si="2413"/>
        <v>0</v>
      </c>
      <c r="AH1697" s="21">
        <f t="shared" si="2413"/>
        <v>0</v>
      </c>
      <c r="AI1697" s="21">
        <f t="shared" si="2413"/>
        <v>0</v>
      </c>
      <c r="AJ1697" s="21">
        <f t="shared" si="2413"/>
        <v>0</v>
      </c>
      <c r="AK1697" s="21">
        <f t="shared" si="2413"/>
        <v>0</v>
      </c>
      <c r="AL1697" s="21">
        <f t="shared" si="2413"/>
        <v>0</v>
      </c>
      <c r="AM1697" s="21">
        <f t="shared" si="2413"/>
        <v>0</v>
      </c>
      <c r="AN1697" s="21">
        <f t="shared" si="2413"/>
        <v>0</v>
      </c>
      <c r="AO1697" s="21">
        <f t="shared" si="2413"/>
        <v>0</v>
      </c>
      <c r="AP1697" s="21">
        <f t="shared" si="2413"/>
        <v>0</v>
      </c>
      <c r="AQ1697" s="21">
        <f t="shared" si="2413"/>
        <v>0</v>
      </c>
      <c r="AR1697" s="334">
        <f t="shared" si="2413"/>
        <v>0</v>
      </c>
    </row>
    <row r="1698" spans="12:44" x14ac:dyDescent="0.25">
      <c r="L1698" s="368" t="s">
        <v>833</v>
      </c>
      <c r="M1698" s="21">
        <f t="shared" ref="M1698:AR1698" si="2414">+M1672+M1647+M1622+M1597+M1572+M1547+M1500+M1517</f>
        <v>102.2643669955974</v>
      </c>
      <c r="N1698" s="21">
        <f t="shared" si="2414"/>
        <v>97.659046241228722</v>
      </c>
      <c r="O1698" s="21">
        <f t="shared" si="2414"/>
        <v>84.614552321425037</v>
      </c>
      <c r="P1698" s="21">
        <f t="shared" si="2414"/>
        <v>83.606746210883429</v>
      </c>
      <c r="Q1698" s="21">
        <f t="shared" si="2414"/>
        <v>31.632644388399132</v>
      </c>
      <c r="R1698" s="21">
        <f t="shared" si="2414"/>
        <v>31.07842712939253</v>
      </c>
      <c r="S1698" s="21">
        <f t="shared" si="2414"/>
        <v>30.52420987038602</v>
      </c>
      <c r="T1698" s="21">
        <f t="shared" si="2414"/>
        <v>30.068575443870039</v>
      </c>
      <c r="U1698" s="21">
        <f t="shared" si="2414"/>
        <v>4.3804063040943504</v>
      </c>
      <c r="V1698" s="21">
        <f t="shared" si="2414"/>
        <v>4.0119892885472899</v>
      </c>
      <c r="W1698" s="21">
        <f t="shared" si="2414"/>
        <v>3.64357227300022</v>
      </c>
      <c r="X1698" s="21">
        <f t="shared" si="2414"/>
        <v>3.2751552574531599</v>
      </c>
      <c r="Y1698" s="21">
        <f t="shared" si="2414"/>
        <v>3.0167018386529998</v>
      </c>
      <c r="Z1698" s="21">
        <f t="shared" si="2414"/>
        <v>2.7582484198528401</v>
      </c>
      <c r="AA1698" s="21">
        <f t="shared" si="2414"/>
        <v>1.24677657762102</v>
      </c>
      <c r="AB1698" s="21">
        <f t="shared" si="2414"/>
        <v>0</v>
      </c>
      <c r="AC1698" s="21">
        <f t="shared" si="2414"/>
        <v>0</v>
      </c>
      <c r="AD1698" s="21">
        <f t="shared" si="2414"/>
        <v>0</v>
      </c>
      <c r="AE1698" s="21">
        <f t="shared" si="2414"/>
        <v>0</v>
      </c>
      <c r="AF1698" s="21">
        <f t="shared" si="2414"/>
        <v>0</v>
      </c>
      <c r="AG1698" s="21">
        <f t="shared" si="2414"/>
        <v>0</v>
      </c>
      <c r="AH1698" s="21">
        <f t="shared" si="2414"/>
        <v>0</v>
      </c>
      <c r="AI1698" s="21">
        <f t="shared" si="2414"/>
        <v>0</v>
      </c>
      <c r="AJ1698" s="21">
        <f t="shared" si="2414"/>
        <v>0</v>
      </c>
      <c r="AK1698" s="21">
        <f t="shared" si="2414"/>
        <v>0</v>
      </c>
      <c r="AL1698" s="21">
        <f t="shared" si="2414"/>
        <v>0</v>
      </c>
      <c r="AM1698" s="21">
        <f t="shared" si="2414"/>
        <v>0</v>
      </c>
      <c r="AN1698" s="21">
        <f t="shared" si="2414"/>
        <v>0</v>
      </c>
      <c r="AO1698" s="21">
        <f t="shared" si="2414"/>
        <v>0</v>
      </c>
      <c r="AP1698" s="21">
        <f t="shared" si="2414"/>
        <v>0</v>
      </c>
      <c r="AQ1698" s="21">
        <f t="shared" si="2414"/>
        <v>0</v>
      </c>
      <c r="AR1698" s="334">
        <f t="shared" si="2414"/>
        <v>0</v>
      </c>
    </row>
    <row r="1699" spans="12:44" x14ac:dyDescent="0.25">
      <c r="L1699" s="371"/>
      <c r="AR1699" s="331"/>
    </row>
    <row r="1700" spans="12:44" x14ac:dyDescent="0.25">
      <c r="L1700" s="372" t="s">
        <v>882</v>
      </c>
      <c r="M1700" s="68">
        <f>+M1698+M1697+M1696+M1692+M1687+M1685+M1686</f>
        <v>3737.0145151536262</v>
      </c>
      <c r="N1700" s="68">
        <f t="shared" ref="N1700:AR1700" si="2415">+N1698+N1697+N1696+N1692+N1687+N1685+N1686</f>
        <v>3553.3955781486284</v>
      </c>
      <c r="O1700" s="68">
        <f t="shared" si="2415"/>
        <v>3331.0245097697371</v>
      </c>
      <c r="P1700" s="68">
        <f t="shared" si="2415"/>
        <v>3257.9726630812738</v>
      </c>
      <c r="Q1700" s="68">
        <f t="shared" si="2415"/>
        <v>2830.679959315602</v>
      </c>
      <c r="R1700" s="68">
        <f t="shared" si="2415"/>
        <v>2521.8060709636025</v>
      </c>
      <c r="S1700" s="68">
        <f t="shared" si="2415"/>
        <v>2400.6157283577777</v>
      </c>
      <c r="T1700" s="68">
        <f t="shared" si="2415"/>
        <v>2211.3126384139177</v>
      </c>
      <c r="U1700" s="68">
        <f t="shared" si="2415"/>
        <v>1835.1718890677716</v>
      </c>
      <c r="V1700" s="68">
        <f t="shared" si="2415"/>
        <v>1485.7013317061528</v>
      </c>
      <c r="W1700" s="68">
        <f t="shared" si="2415"/>
        <v>1014.3429505878219</v>
      </c>
      <c r="X1700" s="68">
        <f t="shared" si="2415"/>
        <v>734.79043827489704</v>
      </c>
      <c r="Y1700" s="68">
        <f t="shared" si="2415"/>
        <v>730.98709905450619</v>
      </c>
      <c r="Z1700" s="68">
        <f t="shared" si="2415"/>
        <v>627.6273062307115</v>
      </c>
      <c r="AA1700" s="68">
        <f t="shared" si="2415"/>
        <v>20.346532246900928</v>
      </c>
      <c r="AB1700" s="68">
        <f t="shared" si="2415"/>
        <v>0</v>
      </c>
      <c r="AC1700" s="68">
        <f t="shared" si="2415"/>
        <v>0</v>
      </c>
      <c r="AD1700" s="68">
        <f t="shared" si="2415"/>
        <v>0</v>
      </c>
      <c r="AE1700" s="68">
        <f t="shared" si="2415"/>
        <v>0</v>
      </c>
      <c r="AF1700" s="68">
        <f t="shared" si="2415"/>
        <v>0</v>
      </c>
      <c r="AG1700" s="68">
        <f t="shared" si="2415"/>
        <v>0</v>
      </c>
      <c r="AH1700" s="68">
        <f t="shared" si="2415"/>
        <v>0</v>
      </c>
      <c r="AI1700" s="68">
        <f t="shared" si="2415"/>
        <v>0</v>
      </c>
      <c r="AJ1700" s="68">
        <f t="shared" si="2415"/>
        <v>0</v>
      </c>
      <c r="AK1700" s="68">
        <f t="shared" si="2415"/>
        <v>0</v>
      </c>
      <c r="AL1700" s="68">
        <f t="shared" si="2415"/>
        <v>0</v>
      </c>
      <c r="AM1700" s="68">
        <f t="shared" si="2415"/>
        <v>0</v>
      </c>
      <c r="AN1700" s="68">
        <f t="shared" si="2415"/>
        <v>0</v>
      </c>
      <c r="AO1700" s="68">
        <f t="shared" si="2415"/>
        <v>0</v>
      </c>
      <c r="AP1700" s="68">
        <f t="shared" si="2415"/>
        <v>0</v>
      </c>
      <c r="AQ1700" s="68">
        <f t="shared" si="2415"/>
        <v>0</v>
      </c>
      <c r="AR1700" s="373">
        <f t="shared" si="2415"/>
        <v>0</v>
      </c>
    </row>
    <row r="1701" spans="12:44" x14ac:dyDescent="0.25">
      <c r="L1701" s="371"/>
      <c r="AR1701" s="331"/>
    </row>
    <row r="1702" spans="12:44" x14ac:dyDescent="0.25">
      <c r="L1702" s="371"/>
      <c r="M1702" s="363">
        <v>2019</v>
      </c>
      <c r="N1702" s="363">
        <v>2020</v>
      </c>
      <c r="O1702" s="363">
        <v>2021</v>
      </c>
      <c r="P1702" s="363">
        <v>2022</v>
      </c>
      <c r="Q1702" s="363">
        <v>2023</v>
      </c>
      <c r="R1702" s="363">
        <v>2024</v>
      </c>
      <c r="S1702" s="363">
        <v>2025</v>
      </c>
      <c r="T1702" s="363">
        <v>2026</v>
      </c>
      <c r="U1702" s="363">
        <v>2027</v>
      </c>
      <c r="V1702" s="363">
        <v>2028</v>
      </c>
      <c r="W1702" s="363">
        <v>2029</v>
      </c>
      <c r="X1702" s="363">
        <v>2030</v>
      </c>
      <c r="Y1702" s="363">
        <v>2031</v>
      </c>
      <c r="Z1702" s="363">
        <v>2032</v>
      </c>
      <c r="AA1702" s="363">
        <v>2033</v>
      </c>
      <c r="AB1702" s="363">
        <v>2034</v>
      </c>
      <c r="AC1702" s="363">
        <v>2035</v>
      </c>
      <c r="AD1702" s="363">
        <v>2036</v>
      </c>
      <c r="AE1702" s="363">
        <v>2037</v>
      </c>
      <c r="AF1702" s="363">
        <v>2038</v>
      </c>
      <c r="AG1702" s="363">
        <v>2039</v>
      </c>
      <c r="AH1702" s="363">
        <v>2040</v>
      </c>
      <c r="AI1702" s="363">
        <v>2041</v>
      </c>
      <c r="AJ1702" s="363">
        <v>2042</v>
      </c>
      <c r="AK1702" s="363">
        <v>2043</v>
      </c>
      <c r="AL1702" s="363">
        <v>2044</v>
      </c>
      <c r="AM1702" s="363">
        <v>2045</v>
      </c>
      <c r="AN1702" s="363">
        <v>2046</v>
      </c>
      <c r="AO1702" s="363">
        <v>2047</v>
      </c>
      <c r="AP1702" s="363">
        <v>2048</v>
      </c>
      <c r="AQ1702" s="363">
        <v>2049</v>
      </c>
      <c r="AR1702" s="374">
        <v>2050</v>
      </c>
    </row>
    <row r="1703" spans="12:44" x14ac:dyDescent="0.25">
      <c r="L1703" s="375" t="s">
        <v>837</v>
      </c>
      <c r="M1703" s="68">
        <f>+M1685</f>
        <v>421.6636652836637</v>
      </c>
      <c r="N1703" s="68">
        <f t="shared" ref="N1703:AR1703" si="2416">+N1685</f>
        <v>401.53648659051936</v>
      </c>
      <c r="O1703" s="68">
        <f t="shared" si="2416"/>
        <v>372.00027140123234</v>
      </c>
      <c r="P1703" s="68">
        <f t="shared" si="2416"/>
        <v>360.33630293557241</v>
      </c>
      <c r="Q1703" s="68">
        <f t="shared" si="2416"/>
        <v>278.42568622040244</v>
      </c>
      <c r="R1703" s="68">
        <f t="shared" si="2416"/>
        <v>261.12244115007957</v>
      </c>
      <c r="S1703" s="68">
        <f t="shared" si="2416"/>
        <v>247.45533107776811</v>
      </c>
      <c r="T1703" s="68">
        <f t="shared" si="2416"/>
        <v>180.07289525353042</v>
      </c>
      <c r="U1703" s="68">
        <f t="shared" si="2416"/>
        <v>103.89478630080123</v>
      </c>
      <c r="V1703" s="68">
        <f t="shared" si="2416"/>
        <v>63.34525895519505</v>
      </c>
      <c r="W1703" s="68">
        <f t="shared" si="2416"/>
        <v>43.697290356673591</v>
      </c>
      <c r="X1703" s="68">
        <f t="shared" si="2416"/>
        <v>37.688533186232263</v>
      </c>
      <c r="Y1703" s="68">
        <f t="shared" si="2416"/>
        <v>36.851542642213523</v>
      </c>
      <c r="Z1703" s="68">
        <f t="shared" si="2416"/>
        <v>28.929106143930568</v>
      </c>
      <c r="AA1703" s="68">
        <f t="shared" si="2416"/>
        <v>4.7367157855605999</v>
      </c>
      <c r="AB1703" s="68">
        <f t="shared" si="2416"/>
        <v>0</v>
      </c>
      <c r="AC1703" s="68">
        <f t="shared" si="2416"/>
        <v>0</v>
      </c>
      <c r="AD1703" s="68">
        <f t="shared" si="2416"/>
        <v>0</v>
      </c>
      <c r="AE1703" s="68">
        <f t="shared" si="2416"/>
        <v>0</v>
      </c>
      <c r="AF1703" s="68">
        <f t="shared" si="2416"/>
        <v>0</v>
      </c>
      <c r="AG1703" s="68">
        <f t="shared" si="2416"/>
        <v>0</v>
      </c>
      <c r="AH1703" s="68">
        <f t="shared" si="2416"/>
        <v>0</v>
      </c>
      <c r="AI1703" s="68">
        <f t="shared" si="2416"/>
        <v>0</v>
      </c>
      <c r="AJ1703" s="68">
        <f t="shared" si="2416"/>
        <v>0</v>
      </c>
      <c r="AK1703" s="68">
        <f t="shared" si="2416"/>
        <v>0</v>
      </c>
      <c r="AL1703" s="68">
        <f t="shared" si="2416"/>
        <v>0</v>
      </c>
      <c r="AM1703" s="68">
        <f t="shared" si="2416"/>
        <v>0</v>
      </c>
      <c r="AN1703" s="68">
        <f t="shared" si="2416"/>
        <v>0</v>
      </c>
      <c r="AO1703" s="68">
        <f t="shared" si="2416"/>
        <v>0</v>
      </c>
      <c r="AP1703" s="68">
        <f t="shared" si="2416"/>
        <v>0</v>
      </c>
      <c r="AQ1703" s="68">
        <f t="shared" si="2416"/>
        <v>0</v>
      </c>
      <c r="AR1703" s="373">
        <f t="shared" si="2416"/>
        <v>0</v>
      </c>
    </row>
    <row r="1704" spans="12:44" x14ac:dyDescent="0.25">
      <c r="L1704" s="375" t="s">
        <v>838</v>
      </c>
      <c r="M1704" s="68">
        <f>+M1686</f>
        <v>824.09759388811324</v>
      </c>
      <c r="N1704" s="68">
        <f t="shared" ref="N1704:AR1704" si="2417">+N1686</f>
        <v>781.46960046703362</v>
      </c>
      <c r="O1704" s="68">
        <f t="shared" si="2417"/>
        <v>721.26030555621571</v>
      </c>
      <c r="P1704" s="68">
        <f t="shared" si="2417"/>
        <v>698.16400734155104</v>
      </c>
      <c r="Q1704" s="68">
        <f t="shared" si="2417"/>
        <v>546.76801866584924</v>
      </c>
      <c r="R1704" s="68">
        <f t="shared" si="2417"/>
        <v>496.17559454285788</v>
      </c>
      <c r="S1704" s="68">
        <f t="shared" si="2417"/>
        <v>464.90359165347365</v>
      </c>
      <c r="T1704" s="68">
        <f t="shared" si="2417"/>
        <v>438.97579763070405</v>
      </c>
      <c r="U1704" s="68">
        <f t="shared" si="2417"/>
        <v>305.38200718522637</v>
      </c>
      <c r="V1704" s="68">
        <f t="shared" si="2417"/>
        <v>219.90216555218041</v>
      </c>
      <c r="W1704" s="68">
        <f t="shared" si="2417"/>
        <v>141.54946410168554</v>
      </c>
      <c r="X1704" s="68">
        <f t="shared" si="2417"/>
        <v>132.22333502302527</v>
      </c>
      <c r="Y1704" s="68">
        <f t="shared" si="2417"/>
        <v>131.643394574821</v>
      </c>
      <c r="Z1704" s="68">
        <f t="shared" si="2417"/>
        <v>95.22863633361122</v>
      </c>
      <c r="AA1704" s="68">
        <f t="shared" si="2417"/>
        <v>2.9665460181821701</v>
      </c>
      <c r="AB1704" s="68">
        <f t="shared" si="2417"/>
        <v>0</v>
      </c>
      <c r="AC1704" s="68">
        <f t="shared" si="2417"/>
        <v>0</v>
      </c>
      <c r="AD1704" s="68">
        <f t="shared" si="2417"/>
        <v>0</v>
      </c>
      <c r="AE1704" s="68">
        <f t="shared" si="2417"/>
        <v>0</v>
      </c>
      <c r="AF1704" s="68">
        <f t="shared" si="2417"/>
        <v>0</v>
      </c>
      <c r="AG1704" s="68">
        <f t="shared" si="2417"/>
        <v>0</v>
      </c>
      <c r="AH1704" s="68">
        <f t="shared" si="2417"/>
        <v>0</v>
      </c>
      <c r="AI1704" s="68">
        <f t="shared" si="2417"/>
        <v>0</v>
      </c>
      <c r="AJ1704" s="68">
        <f t="shared" si="2417"/>
        <v>0</v>
      </c>
      <c r="AK1704" s="68">
        <f t="shared" si="2417"/>
        <v>0</v>
      </c>
      <c r="AL1704" s="68">
        <f t="shared" si="2417"/>
        <v>0</v>
      </c>
      <c r="AM1704" s="68">
        <f t="shared" si="2417"/>
        <v>0</v>
      </c>
      <c r="AN1704" s="68">
        <f t="shared" si="2417"/>
        <v>0</v>
      </c>
      <c r="AO1704" s="68">
        <f t="shared" si="2417"/>
        <v>0</v>
      </c>
      <c r="AP1704" s="68">
        <f t="shared" si="2417"/>
        <v>0</v>
      </c>
      <c r="AQ1704" s="68">
        <f t="shared" si="2417"/>
        <v>0</v>
      </c>
      <c r="AR1704" s="373">
        <f t="shared" si="2417"/>
        <v>0</v>
      </c>
    </row>
    <row r="1705" spans="12:44" x14ac:dyDescent="0.25">
      <c r="L1705" s="375" t="s">
        <v>839</v>
      </c>
      <c r="M1705" s="68">
        <f>+M1687+M1692</f>
        <v>1895.8875028294592</v>
      </c>
      <c r="N1705" s="68">
        <f t="shared" ref="N1705:AR1705" si="2418">+N1687+N1692</f>
        <v>1818.1508097705935</v>
      </c>
      <c r="O1705" s="68">
        <f t="shared" si="2418"/>
        <v>1744.8059754103394</v>
      </c>
      <c r="P1705" s="68">
        <f t="shared" si="2418"/>
        <v>1736.7323492601924</v>
      </c>
      <c r="Q1705" s="68">
        <f t="shared" si="2418"/>
        <v>1696.0231190049917</v>
      </c>
      <c r="R1705" s="68">
        <f t="shared" si="2418"/>
        <v>1493.9925224417002</v>
      </c>
      <c r="S1705" s="68">
        <f t="shared" si="2418"/>
        <v>1456.9529810421996</v>
      </c>
      <c r="T1705" s="68">
        <f t="shared" si="2418"/>
        <v>1386.7367559572328</v>
      </c>
      <c r="U1705" s="68">
        <f t="shared" si="2418"/>
        <v>1345.6197062630561</v>
      </c>
      <c r="V1705" s="68">
        <f t="shared" si="2418"/>
        <v>1171.6340853498054</v>
      </c>
      <c r="W1705" s="68">
        <f t="shared" si="2418"/>
        <v>809.69715124335733</v>
      </c>
      <c r="X1705" s="68">
        <f t="shared" si="2418"/>
        <v>446.67128266013651</v>
      </c>
      <c r="Y1705" s="68">
        <f t="shared" si="2418"/>
        <v>444.85796049463443</v>
      </c>
      <c r="Z1705" s="68">
        <f t="shared" si="2418"/>
        <v>443.04463832913245</v>
      </c>
      <c r="AA1705" s="68">
        <f t="shared" si="2418"/>
        <v>10.15088420452857</v>
      </c>
      <c r="AB1705" s="68">
        <f t="shared" si="2418"/>
        <v>0</v>
      </c>
      <c r="AC1705" s="68">
        <f t="shared" si="2418"/>
        <v>0</v>
      </c>
      <c r="AD1705" s="68">
        <f t="shared" si="2418"/>
        <v>0</v>
      </c>
      <c r="AE1705" s="68">
        <f t="shared" si="2418"/>
        <v>0</v>
      </c>
      <c r="AF1705" s="68">
        <f t="shared" si="2418"/>
        <v>0</v>
      </c>
      <c r="AG1705" s="68">
        <f t="shared" si="2418"/>
        <v>0</v>
      </c>
      <c r="AH1705" s="68">
        <f t="shared" si="2418"/>
        <v>0</v>
      </c>
      <c r="AI1705" s="68">
        <f t="shared" si="2418"/>
        <v>0</v>
      </c>
      <c r="AJ1705" s="68">
        <f t="shared" si="2418"/>
        <v>0</v>
      </c>
      <c r="AK1705" s="68">
        <f t="shared" si="2418"/>
        <v>0</v>
      </c>
      <c r="AL1705" s="68">
        <f t="shared" si="2418"/>
        <v>0</v>
      </c>
      <c r="AM1705" s="68">
        <f t="shared" si="2418"/>
        <v>0</v>
      </c>
      <c r="AN1705" s="68">
        <f t="shared" si="2418"/>
        <v>0</v>
      </c>
      <c r="AO1705" s="68">
        <f t="shared" si="2418"/>
        <v>0</v>
      </c>
      <c r="AP1705" s="68">
        <f t="shared" si="2418"/>
        <v>0</v>
      </c>
      <c r="AQ1705" s="68">
        <f t="shared" si="2418"/>
        <v>0</v>
      </c>
      <c r="AR1705" s="373">
        <f t="shared" si="2418"/>
        <v>0</v>
      </c>
    </row>
    <row r="1706" spans="12:44" x14ac:dyDescent="0.25">
      <c r="L1706" s="368" t="s">
        <v>840</v>
      </c>
      <c r="M1706" s="68">
        <f>+M1705+M1704+M1703</f>
        <v>3141.6487620012363</v>
      </c>
      <c r="N1706" s="68">
        <f t="shared" ref="N1706:AR1706" si="2419">+N1705+N1704+N1703</f>
        <v>3001.1568968281463</v>
      </c>
      <c r="O1706" s="68">
        <f t="shared" si="2419"/>
        <v>2838.0665523677872</v>
      </c>
      <c r="P1706" s="68">
        <f t="shared" si="2419"/>
        <v>2795.2326595373161</v>
      </c>
      <c r="Q1706" s="68">
        <f t="shared" si="2419"/>
        <v>2521.2168238912432</v>
      </c>
      <c r="R1706" s="68">
        <f t="shared" si="2419"/>
        <v>2251.2905581346376</v>
      </c>
      <c r="S1706" s="68">
        <f t="shared" si="2419"/>
        <v>2169.3119037734414</v>
      </c>
      <c r="T1706" s="68">
        <f t="shared" si="2419"/>
        <v>2005.7854488414673</v>
      </c>
      <c r="U1706" s="68">
        <f t="shared" si="2419"/>
        <v>1754.8964997490834</v>
      </c>
      <c r="V1706" s="68">
        <f t="shared" si="2419"/>
        <v>1454.8815098571808</v>
      </c>
      <c r="W1706" s="68">
        <f t="shared" si="2419"/>
        <v>994.9439057017164</v>
      </c>
      <c r="X1706" s="68">
        <f t="shared" si="2419"/>
        <v>616.58315086939399</v>
      </c>
      <c r="Y1706" s="68">
        <f t="shared" si="2419"/>
        <v>613.35289771166902</v>
      </c>
      <c r="Z1706" s="68">
        <f t="shared" si="2419"/>
        <v>567.20238080667423</v>
      </c>
      <c r="AA1706" s="68">
        <f t="shared" si="2419"/>
        <v>17.854146008271339</v>
      </c>
      <c r="AB1706" s="68">
        <f t="shared" si="2419"/>
        <v>0</v>
      </c>
      <c r="AC1706" s="68">
        <f t="shared" si="2419"/>
        <v>0</v>
      </c>
      <c r="AD1706" s="68">
        <f t="shared" si="2419"/>
        <v>0</v>
      </c>
      <c r="AE1706" s="68">
        <f t="shared" si="2419"/>
        <v>0</v>
      </c>
      <c r="AF1706" s="68">
        <f t="shared" si="2419"/>
        <v>0</v>
      </c>
      <c r="AG1706" s="68">
        <f t="shared" si="2419"/>
        <v>0</v>
      </c>
      <c r="AH1706" s="68">
        <f t="shared" si="2419"/>
        <v>0</v>
      </c>
      <c r="AI1706" s="68">
        <f t="shared" si="2419"/>
        <v>0</v>
      </c>
      <c r="AJ1706" s="68">
        <f t="shared" si="2419"/>
        <v>0</v>
      </c>
      <c r="AK1706" s="68">
        <f t="shared" si="2419"/>
        <v>0</v>
      </c>
      <c r="AL1706" s="68">
        <f t="shared" si="2419"/>
        <v>0</v>
      </c>
      <c r="AM1706" s="68">
        <f t="shared" si="2419"/>
        <v>0</v>
      </c>
      <c r="AN1706" s="68">
        <f t="shared" si="2419"/>
        <v>0</v>
      </c>
      <c r="AO1706" s="68">
        <f t="shared" si="2419"/>
        <v>0</v>
      </c>
      <c r="AP1706" s="68">
        <f t="shared" si="2419"/>
        <v>0</v>
      </c>
      <c r="AQ1706" s="68">
        <f t="shared" si="2419"/>
        <v>0</v>
      </c>
      <c r="AR1706" s="373">
        <f t="shared" si="2419"/>
        <v>0</v>
      </c>
    </row>
    <row r="1707" spans="12:44" x14ac:dyDescent="0.25">
      <c r="L1707" s="368" t="s">
        <v>841</v>
      </c>
      <c r="M1707" s="68">
        <f>+M1696+M1697+M1698</f>
        <v>595.36575315238986</v>
      </c>
      <c r="N1707" s="68">
        <f t="shared" ref="N1707:AR1707" si="2420">+N1696+N1697+N1698</f>
        <v>552.23868132048187</v>
      </c>
      <c r="O1707" s="68">
        <f t="shared" si="2420"/>
        <v>492.95795740194939</v>
      </c>
      <c r="P1707" s="68">
        <f t="shared" si="2420"/>
        <v>462.74000354395798</v>
      </c>
      <c r="Q1707" s="68">
        <f t="shared" si="2420"/>
        <v>309.4631354243582</v>
      </c>
      <c r="R1707" s="68">
        <f t="shared" si="2420"/>
        <v>270.51551282896497</v>
      </c>
      <c r="S1707" s="68">
        <f t="shared" si="2420"/>
        <v>231.30382458433638</v>
      </c>
      <c r="T1707" s="68">
        <f t="shared" si="2420"/>
        <v>205.52718957245054</v>
      </c>
      <c r="U1707" s="68">
        <f t="shared" si="2420"/>
        <v>80.27538931868807</v>
      </c>
      <c r="V1707" s="68">
        <f t="shared" si="2420"/>
        <v>30.819821848972044</v>
      </c>
      <c r="W1707" s="68">
        <f t="shared" si="2420"/>
        <v>19.399044886105443</v>
      </c>
      <c r="X1707" s="68">
        <f t="shared" si="2420"/>
        <v>118.20728740550305</v>
      </c>
      <c r="Y1707" s="68">
        <f t="shared" si="2420"/>
        <v>117.63420134283731</v>
      </c>
      <c r="Z1707" s="68">
        <f t="shared" si="2420"/>
        <v>60.424925424037198</v>
      </c>
      <c r="AA1707" s="68">
        <f t="shared" si="2420"/>
        <v>2.4923862386295901</v>
      </c>
      <c r="AB1707" s="68">
        <f t="shared" si="2420"/>
        <v>0</v>
      </c>
      <c r="AC1707" s="68">
        <f t="shared" si="2420"/>
        <v>0</v>
      </c>
      <c r="AD1707" s="68">
        <f t="shared" si="2420"/>
        <v>0</v>
      </c>
      <c r="AE1707" s="68">
        <f t="shared" si="2420"/>
        <v>0</v>
      </c>
      <c r="AF1707" s="68">
        <f t="shared" si="2420"/>
        <v>0</v>
      </c>
      <c r="AG1707" s="68">
        <f t="shared" si="2420"/>
        <v>0</v>
      </c>
      <c r="AH1707" s="68">
        <f t="shared" si="2420"/>
        <v>0</v>
      </c>
      <c r="AI1707" s="68">
        <f t="shared" si="2420"/>
        <v>0</v>
      </c>
      <c r="AJ1707" s="68">
        <f t="shared" si="2420"/>
        <v>0</v>
      </c>
      <c r="AK1707" s="68">
        <f t="shared" si="2420"/>
        <v>0</v>
      </c>
      <c r="AL1707" s="68">
        <f t="shared" si="2420"/>
        <v>0</v>
      </c>
      <c r="AM1707" s="68">
        <f t="shared" si="2420"/>
        <v>0</v>
      </c>
      <c r="AN1707" s="68">
        <f t="shared" si="2420"/>
        <v>0</v>
      </c>
      <c r="AO1707" s="68">
        <f t="shared" si="2420"/>
        <v>0</v>
      </c>
      <c r="AP1707" s="68">
        <f t="shared" si="2420"/>
        <v>0</v>
      </c>
      <c r="AQ1707" s="68">
        <f t="shared" si="2420"/>
        <v>0</v>
      </c>
      <c r="AR1707" s="373">
        <f t="shared" si="2420"/>
        <v>0</v>
      </c>
    </row>
    <row r="1708" spans="12:44" ht="15.75" thickBot="1" x14ac:dyDescent="0.3">
      <c r="L1708" s="376" t="s">
        <v>782</v>
      </c>
      <c r="M1708" s="337"/>
      <c r="N1708" s="337"/>
      <c r="O1708" s="337"/>
      <c r="P1708" s="337"/>
      <c r="Q1708" s="337"/>
      <c r="R1708" s="337"/>
      <c r="S1708" s="337"/>
      <c r="T1708" s="337"/>
      <c r="U1708" s="337"/>
      <c r="V1708" s="337"/>
      <c r="W1708" s="337"/>
      <c r="X1708" s="337"/>
      <c r="Y1708" s="337"/>
      <c r="Z1708" s="337"/>
      <c r="AA1708" s="337"/>
      <c r="AB1708" s="337"/>
      <c r="AC1708" s="337"/>
      <c r="AD1708" s="337"/>
      <c r="AE1708" s="337"/>
      <c r="AF1708" s="337"/>
      <c r="AG1708" s="337"/>
      <c r="AH1708" s="337"/>
      <c r="AI1708" s="337"/>
      <c r="AJ1708" s="337"/>
      <c r="AK1708" s="337"/>
      <c r="AL1708" s="337"/>
      <c r="AM1708" s="337"/>
      <c r="AN1708" s="337"/>
      <c r="AO1708" s="337"/>
      <c r="AP1708" s="337"/>
      <c r="AQ1708" s="337"/>
      <c r="AR1708" s="339"/>
    </row>
  </sheetData>
  <phoneticPr fontId="23" type="noConversion"/>
  <conditionalFormatting sqref="M26:AR32">
    <cfRule type="cellIs" dxfId="1949" priority="1211" operator="equal">
      <formula>0</formula>
    </cfRule>
  </conditionalFormatting>
  <conditionalFormatting sqref="M280:AR286">
    <cfRule type="cellIs" dxfId="1948" priority="1210" operator="equal">
      <formula>0</formula>
    </cfRule>
  </conditionalFormatting>
  <conditionalFormatting sqref="M39:AR45">
    <cfRule type="cellIs" dxfId="1947" priority="1209" operator="equal">
      <formula>0</formula>
    </cfRule>
  </conditionalFormatting>
  <conditionalFormatting sqref="M52:AR58">
    <cfRule type="cellIs" dxfId="1946" priority="1208" operator="equal">
      <formula>0</formula>
    </cfRule>
  </conditionalFormatting>
  <conditionalFormatting sqref="M92:AR98">
    <cfRule type="cellIs" dxfId="1945" priority="1206" operator="equal">
      <formula>0</formula>
    </cfRule>
  </conditionalFormatting>
  <conditionalFormatting sqref="M105:AR111">
    <cfRule type="cellIs" dxfId="1944" priority="1205" operator="equal">
      <formula>0</formula>
    </cfRule>
  </conditionalFormatting>
  <conditionalFormatting sqref="M118:AR124">
    <cfRule type="cellIs" dxfId="1943" priority="1204" operator="equal">
      <formula>0</formula>
    </cfRule>
  </conditionalFormatting>
  <conditionalFormatting sqref="M131:AR137">
    <cfRule type="cellIs" dxfId="1942" priority="1203" operator="equal">
      <formula>0</formula>
    </cfRule>
  </conditionalFormatting>
  <conditionalFormatting sqref="M145:AR151">
    <cfRule type="cellIs" dxfId="1941" priority="1202" operator="equal">
      <formula>0</formula>
    </cfRule>
  </conditionalFormatting>
  <conditionalFormatting sqref="M158:AR164">
    <cfRule type="cellIs" dxfId="1940" priority="1201" operator="equal">
      <formula>0</formula>
    </cfRule>
  </conditionalFormatting>
  <conditionalFormatting sqref="M171:AR177">
    <cfRule type="cellIs" dxfId="1939" priority="1200" operator="equal">
      <formula>0</formula>
    </cfRule>
  </conditionalFormatting>
  <conditionalFormatting sqref="M186:AR192">
    <cfRule type="cellIs" dxfId="1938" priority="1198" operator="equal">
      <formula>0</formula>
    </cfRule>
  </conditionalFormatting>
  <conditionalFormatting sqref="M199:AR205">
    <cfRule type="cellIs" dxfId="1937" priority="1197" operator="equal">
      <formula>0</formula>
    </cfRule>
  </conditionalFormatting>
  <conditionalFormatting sqref="M212:AR218">
    <cfRule type="cellIs" dxfId="1936" priority="1196" operator="equal">
      <formula>0</formula>
    </cfRule>
  </conditionalFormatting>
  <conditionalFormatting sqref="M225:AR231">
    <cfRule type="cellIs" dxfId="1935" priority="1195" operator="equal">
      <formula>0</formula>
    </cfRule>
  </conditionalFormatting>
  <conditionalFormatting sqref="M239:AR245">
    <cfRule type="cellIs" dxfId="1934" priority="1194" operator="equal">
      <formula>0</formula>
    </cfRule>
  </conditionalFormatting>
  <conditionalFormatting sqref="M252:AR258">
    <cfRule type="cellIs" dxfId="1933" priority="1193" operator="equal">
      <formula>0</formula>
    </cfRule>
  </conditionalFormatting>
  <conditionalFormatting sqref="M306:AR312">
    <cfRule type="cellIs" dxfId="1932" priority="1192" operator="equal">
      <formula>0</formula>
    </cfRule>
  </conditionalFormatting>
  <conditionalFormatting sqref="M319:AR325">
    <cfRule type="cellIs" dxfId="1931" priority="1191" operator="equal">
      <formula>0</formula>
    </cfRule>
  </conditionalFormatting>
  <conditionalFormatting sqref="M332:AR338">
    <cfRule type="cellIs" dxfId="1930" priority="1190" operator="equal">
      <formula>0</formula>
    </cfRule>
  </conditionalFormatting>
  <conditionalFormatting sqref="M345:AR351">
    <cfRule type="cellIs" dxfId="1929" priority="1189" operator="equal">
      <formula>0</formula>
    </cfRule>
  </conditionalFormatting>
  <conditionalFormatting sqref="M358:AR364">
    <cfRule type="cellIs" dxfId="1928" priority="1188" operator="equal">
      <formula>0</formula>
    </cfRule>
  </conditionalFormatting>
  <conditionalFormatting sqref="M371:AR377">
    <cfRule type="cellIs" dxfId="1927" priority="1187" operator="equal">
      <formula>0</formula>
    </cfRule>
  </conditionalFormatting>
  <conditionalFormatting sqref="J23">
    <cfRule type="containsText" dxfId="1926" priority="1179" operator="containsText" text="CO2e">
      <formula>NOT(ISERROR(SEARCH("CO2e",J23)))</formula>
    </cfRule>
    <cfRule type="containsText" dxfId="1925" priority="1180" operator="containsText" text="HFO">
      <formula>NOT(ISERROR(SEARCH("HFO",J23)))</formula>
    </cfRule>
    <cfRule type="containsText" dxfId="1924" priority="1181" operator="containsText" text="LPG">
      <formula>NOT(ISERROR(SEARCH("LPG",J23)))</formula>
    </cfRule>
    <cfRule type="containsText" dxfId="1923" priority="1182" operator="containsText" text="KER">
      <formula>NOT(ISERROR(SEARCH("KER",J23)))</formula>
    </cfRule>
    <cfRule type="containsText" dxfId="1922" priority="1183" operator="containsText" text="DSL">
      <formula>NOT(ISERROR(SEARCH("DSL",J23)))</formula>
    </cfRule>
    <cfRule type="containsText" dxfId="1921" priority="1184" operator="containsText" text="GSL">
      <formula>NOT(ISERROR(SEARCH("GSL",J23)))</formula>
    </cfRule>
    <cfRule type="containsText" dxfId="1920" priority="1185" operator="containsText" text="OIL">
      <formula>NOT(ISERROR(SEARCH("OIL",J23)))</formula>
    </cfRule>
    <cfRule type="containsText" dxfId="1919" priority="1186" operator="containsText" text="GAS">
      <formula>NOT(ISERROR(SEARCH("GAS",J23)))</formula>
    </cfRule>
  </conditionalFormatting>
  <conditionalFormatting sqref="J36">
    <cfRule type="containsText" dxfId="1918" priority="1171" operator="containsText" text="CO2e">
      <formula>NOT(ISERROR(SEARCH("CO2e",J36)))</formula>
    </cfRule>
    <cfRule type="containsText" dxfId="1917" priority="1172" operator="containsText" text="HFO">
      <formula>NOT(ISERROR(SEARCH("HFO",J36)))</formula>
    </cfRule>
    <cfRule type="containsText" dxfId="1916" priority="1173" operator="containsText" text="LPG">
      <formula>NOT(ISERROR(SEARCH("LPG",J36)))</formula>
    </cfRule>
    <cfRule type="containsText" dxfId="1915" priority="1174" operator="containsText" text="KER">
      <formula>NOT(ISERROR(SEARCH("KER",J36)))</formula>
    </cfRule>
    <cfRule type="containsText" dxfId="1914" priority="1175" operator="containsText" text="DSL">
      <formula>NOT(ISERROR(SEARCH("DSL",J36)))</formula>
    </cfRule>
    <cfRule type="containsText" dxfId="1913" priority="1176" operator="containsText" text="GSL">
      <formula>NOT(ISERROR(SEARCH("GSL",J36)))</formula>
    </cfRule>
    <cfRule type="containsText" dxfId="1912" priority="1177" operator="containsText" text="OIL">
      <formula>NOT(ISERROR(SEARCH("OIL",J36)))</formula>
    </cfRule>
    <cfRule type="containsText" dxfId="1911" priority="1178" operator="containsText" text="GAS">
      <formula>NOT(ISERROR(SEARCH("GAS",J36)))</formula>
    </cfRule>
  </conditionalFormatting>
  <conditionalFormatting sqref="J49">
    <cfRule type="containsText" dxfId="1910" priority="1163" operator="containsText" text="CO2e">
      <formula>NOT(ISERROR(SEARCH("CO2e",J49)))</formula>
    </cfRule>
    <cfRule type="containsText" dxfId="1909" priority="1164" operator="containsText" text="HFO">
      <formula>NOT(ISERROR(SEARCH("HFO",J49)))</formula>
    </cfRule>
    <cfRule type="containsText" dxfId="1908" priority="1165" operator="containsText" text="LPG">
      <formula>NOT(ISERROR(SEARCH("LPG",J49)))</formula>
    </cfRule>
    <cfRule type="containsText" dxfId="1907" priority="1166" operator="containsText" text="KER">
      <formula>NOT(ISERROR(SEARCH("KER",J49)))</formula>
    </cfRule>
    <cfRule type="containsText" dxfId="1906" priority="1167" operator="containsText" text="DSL">
      <formula>NOT(ISERROR(SEARCH("DSL",J49)))</formula>
    </cfRule>
    <cfRule type="containsText" dxfId="1905" priority="1168" operator="containsText" text="GSL">
      <formula>NOT(ISERROR(SEARCH("GSL",J49)))</formula>
    </cfRule>
    <cfRule type="containsText" dxfId="1904" priority="1169" operator="containsText" text="OIL">
      <formula>NOT(ISERROR(SEARCH("OIL",J49)))</formula>
    </cfRule>
    <cfRule type="containsText" dxfId="1903" priority="1170" operator="containsText" text="GAS">
      <formula>NOT(ISERROR(SEARCH("GAS",J49)))</formula>
    </cfRule>
  </conditionalFormatting>
  <conditionalFormatting sqref="J62">
    <cfRule type="containsText" dxfId="1902" priority="1155" operator="containsText" text="CO2e">
      <formula>NOT(ISERROR(SEARCH("CO2e",J62)))</formula>
    </cfRule>
    <cfRule type="containsText" dxfId="1901" priority="1156" operator="containsText" text="HFO">
      <formula>NOT(ISERROR(SEARCH("HFO",J62)))</formula>
    </cfRule>
    <cfRule type="containsText" dxfId="1900" priority="1157" operator="containsText" text="LPG">
      <formula>NOT(ISERROR(SEARCH("LPG",J62)))</formula>
    </cfRule>
    <cfRule type="containsText" dxfId="1899" priority="1158" operator="containsText" text="KER">
      <formula>NOT(ISERROR(SEARCH("KER",J62)))</formula>
    </cfRule>
    <cfRule type="containsText" dxfId="1898" priority="1159" operator="containsText" text="DSL">
      <formula>NOT(ISERROR(SEARCH("DSL",J62)))</formula>
    </cfRule>
    <cfRule type="containsText" dxfId="1897" priority="1160" operator="containsText" text="GSL">
      <formula>NOT(ISERROR(SEARCH("GSL",J62)))</formula>
    </cfRule>
    <cfRule type="containsText" dxfId="1896" priority="1161" operator="containsText" text="OIL">
      <formula>NOT(ISERROR(SEARCH("OIL",J62)))</formula>
    </cfRule>
    <cfRule type="containsText" dxfId="1895" priority="1162" operator="containsText" text="GAS">
      <formula>NOT(ISERROR(SEARCH("GAS",J62)))</formula>
    </cfRule>
  </conditionalFormatting>
  <conditionalFormatting sqref="J75">
    <cfRule type="containsText" dxfId="1894" priority="1147" operator="containsText" text="CO2e">
      <formula>NOT(ISERROR(SEARCH("CO2e",J75)))</formula>
    </cfRule>
    <cfRule type="containsText" dxfId="1893" priority="1148" operator="containsText" text="HFO">
      <formula>NOT(ISERROR(SEARCH("HFO",J75)))</formula>
    </cfRule>
    <cfRule type="containsText" dxfId="1892" priority="1149" operator="containsText" text="LPG">
      <formula>NOT(ISERROR(SEARCH("LPG",J75)))</formula>
    </cfRule>
    <cfRule type="containsText" dxfId="1891" priority="1150" operator="containsText" text="KER">
      <formula>NOT(ISERROR(SEARCH("KER",J75)))</formula>
    </cfRule>
    <cfRule type="containsText" dxfId="1890" priority="1151" operator="containsText" text="DSL">
      <formula>NOT(ISERROR(SEARCH("DSL",J75)))</formula>
    </cfRule>
    <cfRule type="containsText" dxfId="1889" priority="1152" operator="containsText" text="GSL">
      <formula>NOT(ISERROR(SEARCH("GSL",J75)))</formula>
    </cfRule>
    <cfRule type="containsText" dxfId="1888" priority="1153" operator="containsText" text="OIL">
      <formula>NOT(ISERROR(SEARCH("OIL",J75)))</formula>
    </cfRule>
    <cfRule type="containsText" dxfId="1887" priority="1154" operator="containsText" text="GAS">
      <formula>NOT(ISERROR(SEARCH("GAS",J75)))</formula>
    </cfRule>
  </conditionalFormatting>
  <conditionalFormatting sqref="J89">
    <cfRule type="containsText" dxfId="1886" priority="1139" operator="containsText" text="CO2e">
      <formula>NOT(ISERROR(SEARCH("CO2e",J89)))</formula>
    </cfRule>
    <cfRule type="containsText" dxfId="1885" priority="1140" operator="containsText" text="HFO">
      <formula>NOT(ISERROR(SEARCH("HFO",J89)))</formula>
    </cfRule>
    <cfRule type="containsText" dxfId="1884" priority="1141" operator="containsText" text="LPG">
      <formula>NOT(ISERROR(SEARCH("LPG",J89)))</formula>
    </cfRule>
    <cfRule type="containsText" dxfId="1883" priority="1142" operator="containsText" text="KER">
      <formula>NOT(ISERROR(SEARCH("KER",J89)))</formula>
    </cfRule>
    <cfRule type="containsText" dxfId="1882" priority="1143" operator="containsText" text="DSL">
      <formula>NOT(ISERROR(SEARCH("DSL",J89)))</formula>
    </cfRule>
    <cfRule type="containsText" dxfId="1881" priority="1144" operator="containsText" text="GSL">
      <formula>NOT(ISERROR(SEARCH("GSL",J89)))</formula>
    </cfRule>
    <cfRule type="containsText" dxfId="1880" priority="1145" operator="containsText" text="OIL">
      <formula>NOT(ISERROR(SEARCH("OIL",J89)))</formula>
    </cfRule>
    <cfRule type="containsText" dxfId="1879" priority="1146" operator="containsText" text="GAS">
      <formula>NOT(ISERROR(SEARCH("GAS",J89)))</formula>
    </cfRule>
  </conditionalFormatting>
  <conditionalFormatting sqref="J102">
    <cfRule type="containsText" dxfId="1878" priority="1131" operator="containsText" text="CO2e">
      <formula>NOT(ISERROR(SEARCH("CO2e",J102)))</formula>
    </cfRule>
    <cfRule type="containsText" dxfId="1877" priority="1132" operator="containsText" text="HFO">
      <formula>NOT(ISERROR(SEARCH("HFO",J102)))</formula>
    </cfRule>
    <cfRule type="containsText" dxfId="1876" priority="1133" operator="containsText" text="LPG">
      <formula>NOT(ISERROR(SEARCH("LPG",J102)))</formula>
    </cfRule>
    <cfRule type="containsText" dxfId="1875" priority="1134" operator="containsText" text="KER">
      <formula>NOT(ISERROR(SEARCH("KER",J102)))</formula>
    </cfRule>
    <cfRule type="containsText" dxfId="1874" priority="1135" operator="containsText" text="DSL">
      <formula>NOT(ISERROR(SEARCH("DSL",J102)))</formula>
    </cfRule>
    <cfRule type="containsText" dxfId="1873" priority="1136" operator="containsText" text="GSL">
      <formula>NOT(ISERROR(SEARCH("GSL",J102)))</formula>
    </cfRule>
    <cfRule type="containsText" dxfId="1872" priority="1137" operator="containsText" text="OIL">
      <formula>NOT(ISERROR(SEARCH("OIL",J102)))</formula>
    </cfRule>
    <cfRule type="containsText" dxfId="1871" priority="1138" operator="containsText" text="GAS">
      <formula>NOT(ISERROR(SEARCH("GAS",J102)))</formula>
    </cfRule>
  </conditionalFormatting>
  <conditionalFormatting sqref="J115">
    <cfRule type="containsText" dxfId="1870" priority="1123" operator="containsText" text="CO2e">
      <formula>NOT(ISERROR(SEARCH("CO2e",J115)))</formula>
    </cfRule>
    <cfRule type="containsText" dxfId="1869" priority="1124" operator="containsText" text="HFO">
      <formula>NOT(ISERROR(SEARCH("HFO",J115)))</formula>
    </cfRule>
    <cfRule type="containsText" dxfId="1868" priority="1125" operator="containsText" text="LPG">
      <formula>NOT(ISERROR(SEARCH("LPG",J115)))</formula>
    </cfRule>
    <cfRule type="containsText" dxfId="1867" priority="1126" operator="containsText" text="KER">
      <formula>NOT(ISERROR(SEARCH("KER",J115)))</formula>
    </cfRule>
    <cfRule type="containsText" dxfId="1866" priority="1127" operator="containsText" text="DSL">
      <formula>NOT(ISERROR(SEARCH("DSL",J115)))</formula>
    </cfRule>
    <cfRule type="containsText" dxfId="1865" priority="1128" operator="containsText" text="GSL">
      <formula>NOT(ISERROR(SEARCH("GSL",J115)))</formula>
    </cfRule>
    <cfRule type="containsText" dxfId="1864" priority="1129" operator="containsText" text="OIL">
      <formula>NOT(ISERROR(SEARCH("OIL",J115)))</formula>
    </cfRule>
    <cfRule type="containsText" dxfId="1863" priority="1130" operator="containsText" text="GAS">
      <formula>NOT(ISERROR(SEARCH("GAS",J115)))</formula>
    </cfRule>
  </conditionalFormatting>
  <conditionalFormatting sqref="J128">
    <cfRule type="containsText" dxfId="1862" priority="1115" operator="containsText" text="CO2e">
      <formula>NOT(ISERROR(SEARCH("CO2e",J128)))</formula>
    </cfRule>
    <cfRule type="containsText" dxfId="1861" priority="1116" operator="containsText" text="HFO">
      <formula>NOT(ISERROR(SEARCH("HFO",J128)))</formula>
    </cfRule>
    <cfRule type="containsText" dxfId="1860" priority="1117" operator="containsText" text="LPG">
      <formula>NOT(ISERROR(SEARCH("LPG",J128)))</formula>
    </cfRule>
    <cfRule type="containsText" dxfId="1859" priority="1118" operator="containsText" text="KER">
      <formula>NOT(ISERROR(SEARCH("KER",J128)))</formula>
    </cfRule>
    <cfRule type="containsText" dxfId="1858" priority="1119" operator="containsText" text="DSL">
      <formula>NOT(ISERROR(SEARCH("DSL",J128)))</formula>
    </cfRule>
    <cfRule type="containsText" dxfId="1857" priority="1120" operator="containsText" text="GSL">
      <formula>NOT(ISERROR(SEARCH("GSL",J128)))</formula>
    </cfRule>
    <cfRule type="containsText" dxfId="1856" priority="1121" operator="containsText" text="OIL">
      <formula>NOT(ISERROR(SEARCH("OIL",J128)))</formula>
    </cfRule>
    <cfRule type="containsText" dxfId="1855" priority="1122" operator="containsText" text="GAS">
      <formula>NOT(ISERROR(SEARCH("GAS",J128)))</formula>
    </cfRule>
  </conditionalFormatting>
  <conditionalFormatting sqref="J142">
    <cfRule type="containsText" dxfId="1854" priority="1107" operator="containsText" text="CO2e">
      <formula>NOT(ISERROR(SEARCH("CO2e",J142)))</formula>
    </cfRule>
    <cfRule type="containsText" dxfId="1853" priority="1108" operator="containsText" text="HFO">
      <formula>NOT(ISERROR(SEARCH("HFO",J142)))</formula>
    </cfRule>
    <cfRule type="containsText" dxfId="1852" priority="1109" operator="containsText" text="LPG">
      <formula>NOT(ISERROR(SEARCH("LPG",J142)))</formula>
    </cfRule>
    <cfRule type="containsText" dxfId="1851" priority="1110" operator="containsText" text="KER">
      <formula>NOT(ISERROR(SEARCH("KER",J142)))</formula>
    </cfRule>
    <cfRule type="containsText" dxfId="1850" priority="1111" operator="containsText" text="DSL">
      <formula>NOT(ISERROR(SEARCH("DSL",J142)))</formula>
    </cfRule>
    <cfRule type="containsText" dxfId="1849" priority="1112" operator="containsText" text="GSL">
      <formula>NOT(ISERROR(SEARCH("GSL",J142)))</formula>
    </cfRule>
    <cfRule type="containsText" dxfId="1848" priority="1113" operator="containsText" text="OIL">
      <formula>NOT(ISERROR(SEARCH("OIL",J142)))</formula>
    </cfRule>
    <cfRule type="containsText" dxfId="1847" priority="1114" operator="containsText" text="GAS">
      <formula>NOT(ISERROR(SEARCH("GAS",J142)))</formula>
    </cfRule>
  </conditionalFormatting>
  <conditionalFormatting sqref="J155">
    <cfRule type="containsText" dxfId="1846" priority="1099" operator="containsText" text="CO2e">
      <formula>NOT(ISERROR(SEARCH("CO2e",J155)))</formula>
    </cfRule>
    <cfRule type="containsText" dxfId="1845" priority="1100" operator="containsText" text="HFO">
      <formula>NOT(ISERROR(SEARCH("HFO",J155)))</formula>
    </cfRule>
    <cfRule type="containsText" dxfId="1844" priority="1101" operator="containsText" text="LPG">
      <formula>NOT(ISERROR(SEARCH("LPG",J155)))</formula>
    </cfRule>
    <cfRule type="containsText" dxfId="1843" priority="1102" operator="containsText" text="KER">
      <formula>NOT(ISERROR(SEARCH("KER",J155)))</formula>
    </cfRule>
    <cfRule type="containsText" dxfId="1842" priority="1103" operator="containsText" text="DSL">
      <formula>NOT(ISERROR(SEARCH("DSL",J155)))</formula>
    </cfRule>
    <cfRule type="containsText" dxfId="1841" priority="1104" operator="containsText" text="GSL">
      <formula>NOT(ISERROR(SEARCH("GSL",J155)))</formula>
    </cfRule>
    <cfRule type="containsText" dxfId="1840" priority="1105" operator="containsText" text="OIL">
      <formula>NOT(ISERROR(SEARCH("OIL",J155)))</formula>
    </cfRule>
    <cfRule type="containsText" dxfId="1839" priority="1106" operator="containsText" text="GAS">
      <formula>NOT(ISERROR(SEARCH("GAS",J155)))</formula>
    </cfRule>
  </conditionalFormatting>
  <conditionalFormatting sqref="J168">
    <cfRule type="containsText" dxfId="1838" priority="1091" operator="containsText" text="CO2e">
      <formula>NOT(ISERROR(SEARCH("CO2e",J168)))</formula>
    </cfRule>
    <cfRule type="containsText" dxfId="1837" priority="1092" operator="containsText" text="HFO">
      <formula>NOT(ISERROR(SEARCH("HFO",J168)))</formula>
    </cfRule>
    <cfRule type="containsText" dxfId="1836" priority="1093" operator="containsText" text="LPG">
      <formula>NOT(ISERROR(SEARCH("LPG",J168)))</formula>
    </cfRule>
    <cfRule type="containsText" dxfId="1835" priority="1094" operator="containsText" text="KER">
      <formula>NOT(ISERROR(SEARCH("KER",J168)))</formula>
    </cfRule>
    <cfRule type="containsText" dxfId="1834" priority="1095" operator="containsText" text="DSL">
      <formula>NOT(ISERROR(SEARCH("DSL",J168)))</formula>
    </cfRule>
    <cfRule type="containsText" dxfId="1833" priority="1096" operator="containsText" text="GSL">
      <formula>NOT(ISERROR(SEARCH("GSL",J168)))</formula>
    </cfRule>
    <cfRule type="containsText" dxfId="1832" priority="1097" operator="containsText" text="OIL">
      <formula>NOT(ISERROR(SEARCH("OIL",J168)))</formula>
    </cfRule>
    <cfRule type="containsText" dxfId="1831" priority="1098" operator="containsText" text="GAS">
      <formula>NOT(ISERROR(SEARCH("GAS",J168)))</formula>
    </cfRule>
  </conditionalFormatting>
  <conditionalFormatting sqref="J183">
    <cfRule type="containsText" dxfId="1830" priority="1083" operator="containsText" text="CO2e">
      <formula>NOT(ISERROR(SEARCH("CO2e",J183)))</formula>
    </cfRule>
    <cfRule type="containsText" dxfId="1829" priority="1084" operator="containsText" text="HFO">
      <formula>NOT(ISERROR(SEARCH("HFO",J183)))</formula>
    </cfRule>
    <cfRule type="containsText" dxfId="1828" priority="1085" operator="containsText" text="LPG">
      <formula>NOT(ISERROR(SEARCH("LPG",J183)))</formula>
    </cfRule>
    <cfRule type="containsText" dxfId="1827" priority="1086" operator="containsText" text="KER">
      <formula>NOT(ISERROR(SEARCH("KER",J183)))</formula>
    </cfRule>
    <cfRule type="containsText" dxfId="1826" priority="1087" operator="containsText" text="DSL">
      <formula>NOT(ISERROR(SEARCH("DSL",J183)))</formula>
    </cfRule>
    <cfRule type="containsText" dxfId="1825" priority="1088" operator="containsText" text="GSL">
      <formula>NOT(ISERROR(SEARCH("GSL",J183)))</formula>
    </cfRule>
    <cfRule type="containsText" dxfId="1824" priority="1089" operator="containsText" text="OIL">
      <formula>NOT(ISERROR(SEARCH("OIL",J183)))</formula>
    </cfRule>
    <cfRule type="containsText" dxfId="1823" priority="1090" operator="containsText" text="GAS">
      <formula>NOT(ISERROR(SEARCH("GAS",J183)))</formula>
    </cfRule>
  </conditionalFormatting>
  <conditionalFormatting sqref="J196">
    <cfRule type="containsText" dxfId="1822" priority="1075" operator="containsText" text="CO2e">
      <formula>NOT(ISERROR(SEARCH("CO2e",J196)))</formula>
    </cfRule>
    <cfRule type="containsText" dxfId="1821" priority="1076" operator="containsText" text="HFO">
      <formula>NOT(ISERROR(SEARCH("HFO",J196)))</formula>
    </cfRule>
    <cfRule type="containsText" dxfId="1820" priority="1077" operator="containsText" text="LPG">
      <formula>NOT(ISERROR(SEARCH("LPG",J196)))</formula>
    </cfRule>
    <cfRule type="containsText" dxfId="1819" priority="1078" operator="containsText" text="KER">
      <formula>NOT(ISERROR(SEARCH("KER",J196)))</formula>
    </cfRule>
    <cfRule type="containsText" dxfId="1818" priority="1079" operator="containsText" text="DSL">
      <formula>NOT(ISERROR(SEARCH("DSL",J196)))</formula>
    </cfRule>
    <cfRule type="containsText" dxfId="1817" priority="1080" operator="containsText" text="GSL">
      <formula>NOT(ISERROR(SEARCH("GSL",J196)))</formula>
    </cfRule>
    <cfRule type="containsText" dxfId="1816" priority="1081" operator="containsText" text="OIL">
      <formula>NOT(ISERROR(SEARCH("OIL",J196)))</formula>
    </cfRule>
    <cfRule type="containsText" dxfId="1815" priority="1082" operator="containsText" text="GAS">
      <formula>NOT(ISERROR(SEARCH("GAS",J196)))</formula>
    </cfRule>
  </conditionalFormatting>
  <conditionalFormatting sqref="J209">
    <cfRule type="containsText" dxfId="1814" priority="1067" operator="containsText" text="CO2e">
      <formula>NOT(ISERROR(SEARCH("CO2e",J209)))</formula>
    </cfRule>
    <cfRule type="containsText" dxfId="1813" priority="1068" operator="containsText" text="HFO">
      <formula>NOT(ISERROR(SEARCH("HFO",J209)))</formula>
    </cfRule>
    <cfRule type="containsText" dxfId="1812" priority="1069" operator="containsText" text="LPG">
      <formula>NOT(ISERROR(SEARCH("LPG",J209)))</formula>
    </cfRule>
    <cfRule type="containsText" dxfId="1811" priority="1070" operator="containsText" text="KER">
      <formula>NOT(ISERROR(SEARCH("KER",J209)))</formula>
    </cfRule>
    <cfRule type="containsText" dxfId="1810" priority="1071" operator="containsText" text="DSL">
      <formula>NOT(ISERROR(SEARCH("DSL",J209)))</formula>
    </cfRule>
    <cfRule type="containsText" dxfId="1809" priority="1072" operator="containsText" text="GSL">
      <formula>NOT(ISERROR(SEARCH("GSL",J209)))</formula>
    </cfRule>
    <cfRule type="containsText" dxfId="1808" priority="1073" operator="containsText" text="OIL">
      <formula>NOT(ISERROR(SEARCH("OIL",J209)))</formula>
    </cfRule>
    <cfRule type="containsText" dxfId="1807" priority="1074" operator="containsText" text="GAS">
      <formula>NOT(ISERROR(SEARCH("GAS",J209)))</formula>
    </cfRule>
  </conditionalFormatting>
  <conditionalFormatting sqref="J222">
    <cfRule type="containsText" dxfId="1806" priority="1059" operator="containsText" text="CO2e">
      <formula>NOT(ISERROR(SEARCH("CO2e",J222)))</formula>
    </cfRule>
    <cfRule type="containsText" dxfId="1805" priority="1060" operator="containsText" text="HFO">
      <formula>NOT(ISERROR(SEARCH("HFO",J222)))</formula>
    </cfRule>
    <cfRule type="containsText" dxfId="1804" priority="1061" operator="containsText" text="LPG">
      <formula>NOT(ISERROR(SEARCH("LPG",J222)))</formula>
    </cfRule>
    <cfRule type="containsText" dxfId="1803" priority="1062" operator="containsText" text="KER">
      <formula>NOT(ISERROR(SEARCH("KER",J222)))</formula>
    </cfRule>
    <cfRule type="containsText" dxfId="1802" priority="1063" operator="containsText" text="DSL">
      <formula>NOT(ISERROR(SEARCH("DSL",J222)))</formula>
    </cfRule>
    <cfRule type="containsText" dxfId="1801" priority="1064" operator="containsText" text="GSL">
      <formula>NOT(ISERROR(SEARCH("GSL",J222)))</formula>
    </cfRule>
    <cfRule type="containsText" dxfId="1800" priority="1065" operator="containsText" text="OIL">
      <formula>NOT(ISERROR(SEARCH("OIL",J222)))</formula>
    </cfRule>
    <cfRule type="containsText" dxfId="1799" priority="1066" operator="containsText" text="GAS">
      <formula>NOT(ISERROR(SEARCH("GAS",J222)))</formula>
    </cfRule>
  </conditionalFormatting>
  <conditionalFormatting sqref="J236">
    <cfRule type="containsText" dxfId="1798" priority="1051" operator="containsText" text="CO2e">
      <formula>NOT(ISERROR(SEARCH("CO2e",J236)))</formula>
    </cfRule>
    <cfRule type="containsText" dxfId="1797" priority="1052" operator="containsText" text="HFO">
      <formula>NOT(ISERROR(SEARCH("HFO",J236)))</formula>
    </cfRule>
    <cfRule type="containsText" dxfId="1796" priority="1053" operator="containsText" text="LPG">
      <formula>NOT(ISERROR(SEARCH("LPG",J236)))</formula>
    </cfRule>
    <cfRule type="containsText" dxfId="1795" priority="1054" operator="containsText" text="KER">
      <formula>NOT(ISERROR(SEARCH("KER",J236)))</formula>
    </cfRule>
    <cfRule type="containsText" dxfId="1794" priority="1055" operator="containsText" text="DSL">
      <formula>NOT(ISERROR(SEARCH("DSL",J236)))</formula>
    </cfRule>
    <cfRule type="containsText" dxfId="1793" priority="1056" operator="containsText" text="GSL">
      <formula>NOT(ISERROR(SEARCH("GSL",J236)))</formula>
    </cfRule>
    <cfRule type="containsText" dxfId="1792" priority="1057" operator="containsText" text="OIL">
      <formula>NOT(ISERROR(SEARCH("OIL",J236)))</formula>
    </cfRule>
    <cfRule type="containsText" dxfId="1791" priority="1058" operator="containsText" text="GAS">
      <formula>NOT(ISERROR(SEARCH("GAS",J236)))</formula>
    </cfRule>
  </conditionalFormatting>
  <conditionalFormatting sqref="J249">
    <cfRule type="containsText" dxfId="1790" priority="1043" operator="containsText" text="CO2e">
      <formula>NOT(ISERROR(SEARCH("CO2e",J249)))</formula>
    </cfRule>
    <cfRule type="containsText" dxfId="1789" priority="1044" operator="containsText" text="HFO">
      <formula>NOT(ISERROR(SEARCH("HFO",J249)))</formula>
    </cfRule>
    <cfRule type="containsText" dxfId="1788" priority="1045" operator="containsText" text="LPG">
      <formula>NOT(ISERROR(SEARCH("LPG",J249)))</formula>
    </cfRule>
    <cfRule type="containsText" dxfId="1787" priority="1046" operator="containsText" text="KER">
      <formula>NOT(ISERROR(SEARCH("KER",J249)))</formula>
    </cfRule>
    <cfRule type="containsText" dxfId="1786" priority="1047" operator="containsText" text="DSL">
      <formula>NOT(ISERROR(SEARCH("DSL",J249)))</formula>
    </cfRule>
    <cfRule type="containsText" dxfId="1785" priority="1048" operator="containsText" text="GSL">
      <formula>NOT(ISERROR(SEARCH("GSL",J249)))</formula>
    </cfRule>
    <cfRule type="containsText" dxfId="1784" priority="1049" operator="containsText" text="OIL">
      <formula>NOT(ISERROR(SEARCH("OIL",J249)))</formula>
    </cfRule>
    <cfRule type="containsText" dxfId="1783" priority="1050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18:J819 J821:J824 J813:J814 I819 J617:J619 J723 J725:J735 J886:J887 J826:J881 I887 J889:J900 J904:J908 J930:J931 J916:J928 J936:J943 J964 J945:J956 J972:J977 J979:J990 J992:J1000 J1002:J1010 J1012:J1028 J1030:J1049 J1061:J1108 J1117:J1119 J1139:J1141 J1148:J1150 J1157:J1159 J1166:J1168 J1175:J1177 J1125:J1132 J1184:J1186 J1194:J1196 J1204:J1206 J1214 J1501:J1514 J1548:J1558 J1573:J1583 J1598:J1608 J1623:J1633 J1648:J1658 J1521:J1532 J1216:J1222 J1246:J1253 K1248 J1278:J1281 J1306:J1307 K1308 J1275:J1276 J1309:J1313 J1338:J1339 K1340 J1341:J1344 K1370 J1368:J1373 K1399 J1397:J1402 K1428 J1426:J1432 J1456:J1464 K1458 J1466:J1486 J1673:J1048576">
    <cfRule type="containsText" dxfId="1782" priority="1042" operator="containsText" text="ELC">
      <formula>NOT(ISERROR(SEARCH("ELC",I1)))</formula>
    </cfRule>
  </conditionalFormatting>
  <conditionalFormatting sqref="J326">
    <cfRule type="containsText" dxfId="1781" priority="1041" operator="containsText" text="ELC">
      <formula>NOT(ISERROR(SEARCH("ELC",J326)))</formula>
    </cfRule>
  </conditionalFormatting>
  <conditionalFormatting sqref="J339">
    <cfRule type="containsText" dxfId="1780" priority="1040" operator="containsText" text="ELC">
      <formula>NOT(ISERROR(SEARCH("ELC",J339)))</formula>
    </cfRule>
  </conditionalFormatting>
  <conditionalFormatting sqref="J352">
    <cfRule type="containsText" dxfId="1779" priority="1039" operator="containsText" text="ELC">
      <formula>NOT(ISERROR(SEARCH("ELC",J352)))</formula>
    </cfRule>
  </conditionalFormatting>
  <conditionalFormatting sqref="J365">
    <cfRule type="containsText" dxfId="1778" priority="1038" operator="containsText" text="ELC">
      <formula>NOT(ISERROR(SEARCH("ELC",J365)))</formula>
    </cfRule>
  </conditionalFormatting>
  <conditionalFormatting sqref="J378">
    <cfRule type="containsText" dxfId="1777" priority="1037" operator="containsText" text="ELC">
      <formula>NOT(ISERROR(SEARCH("ELC",J378)))</formula>
    </cfRule>
  </conditionalFormatting>
  <conditionalFormatting sqref="M267:AR273">
    <cfRule type="cellIs" dxfId="1776" priority="1036" operator="equal">
      <formula>0</formula>
    </cfRule>
  </conditionalFormatting>
  <conditionalFormatting sqref="J383 J385:J386">
    <cfRule type="containsText" dxfId="1775" priority="1035" operator="containsText" text="ELC">
      <formula>NOT(ISERROR(SEARCH("ELC",J383)))</formula>
    </cfRule>
  </conditionalFormatting>
  <conditionalFormatting sqref="M387:AR393">
    <cfRule type="cellIs" dxfId="1774" priority="1034" operator="equal">
      <formula>0</formula>
    </cfRule>
  </conditionalFormatting>
  <conditionalFormatting sqref="J394">
    <cfRule type="containsText" dxfId="1773" priority="1033" operator="containsText" text="ELC">
      <formula>NOT(ISERROR(SEARCH("ELC",J394)))</formula>
    </cfRule>
  </conditionalFormatting>
  <conditionalFormatting sqref="J411:J412">
    <cfRule type="containsText" dxfId="1772" priority="1032" operator="containsText" text="ELC">
      <formula>NOT(ISERROR(SEARCH("ELC",J411)))</formula>
    </cfRule>
  </conditionalFormatting>
  <conditionalFormatting sqref="M413:AR419">
    <cfRule type="cellIs" dxfId="1771" priority="1031" operator="equal">
      <formula>0</formula>
    </cfRule>
  </conditionalFormatting>
  <conditionalFormatting sqref="J420">
    <cfRule type="containsText" dxfId="1770" priority="1030" operator="containsText" text="ELC">
      <formula>NOT(ISERROR(SEARCH("ELC",J420)))</formula>
    </cfRule>
  </conditionalFormatting>
  <conditionalFormatting sqref="M426:AR432">
    <cfRule type="cellIs" dxfId="1769" priority="1029" operator="equal">
      <formula>0</formula>
    </cfRule>
  </conditionalFormatting>
  <conditionalFormatting sqref="J433 J422 J424:J425">
    <cfRule type="containsText" dxfId="1768" priority="1028" operator="containsText" text="ELC">
      <formula>NOT(ISERROR(SEARCH("ELC",J422)))</formula>
    </cfRule>
  </conditionalFormatting>
  <conditionalFormatting sqref="M439:AR445">
    <cfRule type="cellIs" dxfId="1767" priority="1027" operator="equal">
      <formula>0</formula>
    </cfRule>
  </conditionalFormatting>
  <conditionalFormatting sqref="J446 J435 J437:J438">
    <cfRule type="containsText" dxfId="1766" priority="1026" operator="containsText" text="ELC">
      <formula>NOT(ISERROR(SEARCH("ELC",J435)))</formula>
    </cfRule>
  </conditionalFormatting>
  <conditionalFormatting sqref="M452:AR458">
    <cfRule type="cellIs" dxfId="1765" priority="1025" operator="equal">
      <formula>0</formula>
    </cfRule>
  </conditionalFormatting>
  <conditionalFormatting sqref="J459 J448 J450:J451">
    <cfRule type="containsText" dxfId="1764" priority="1024" operator="containsText" text="ELC">
      <formula>NOT(ISERROR(SEARCH("ELC",J448)))</formula>
    </cfRule>
  </conditionalFormatting>
  <conditionalFormatting sqref="J398:J399">
    <cfRule type="containsText" dxfId="1763" priority="1023" operator="containsText" text="ELC">
      <formula>NOT(ISERROR(SEARCH("ELC",J398)))</formula>
    </cfRule>
  </conditionalFormatting>
  <conditionalFormatting sqref="M400:AR406">
    <cfRule type="cellIs" dxfId="1762" priority="1022" operator="equal">
      <formula>0</formula>
    </cfRule>
  </conditionalFormatting>
  <conditionalFormatting sqref="J407:J408">
    <cfRule type="containsText" dxfId="1761" priority="1021" operator="containsText" text="ELC">
      <formula>NOT(ISERROR(SEARCH("ELC",J407)))</formula>
    </cfRule>
  </conditionalFormatting>
  <conditionalFormatting sqref="J463:J464">
    <cfRule type="containsText" dxfId="1760" priority="1020" operator="containsText" text="ELC">
      <formula>NOT(ISERROR(SEARCH("ELC",J463)))</formula>
    </cfRule>
  </conditionalFormatting>
  <conditionalFormatting sqref="M465:AR471">
    <cfRule type="cellIs" dxfId="1759" priority="1019" operator="equal">
      <formula>0</formula>
    </cfRule>
  </conditionalFormatting>
  <conditionalFormatting sqref="J472">
    <cfRule type="containsText" dxfId="1758" priority="1018" operator="containsText" text="ELC">
      <formula>NOT(ISERROR(SEARCH("ELC",J472)))</formula>
    </cfRule>
  </conditionalFormatting>
  <conditionalFormatting sqref="M478:AR484">
    <cfRule type="cellIs" dxfId="1757" priority="1017" operator="equal">
      <formula>0</formula>
    </cfRule>
  </conditionalFormatting>
  <conditionalFormatting sqref="J474 J476:J477">
    <cfRule type="containsText" dxfId="1756" priority="1016" operator="containsText" text="ELC">
      <formula>NOT(ISERROR(SEARCH("ELC",J474)))</formula>
    </cfRule>
  </conditionalFormatting>
  <conditionalFormatting sqref="M491:AR497">
    <cfRule type="cellIs" dxfId="1755" priority="1015" operator="equal">
      <formula>0</formula>
    </cfRule>
  </conditionalFormatting>
  <conditionalFormatting sqref="J487 J489:J490">
    <cfRule type="containsText" dxfId="1754" priority="1014" operator="containsText" text="ELC">
      <formula>NOT(ISERROR(SEARCH("ELC",J487)))</formula>
    </cfRule>
  </conditionalFormatting>
  <conditionalFormatting sqref="J485">
    <cfRule type="containsText" dxfId="1753" priority="1013" operator="containsText" text="ELC">
      <formula>NOT(ISERROR(SEARCH("ELC",J485)))</formula>
    </cfRule>
  </conditionalFormatting>
  <conditionalFormatting sqref="J498">
    <cfRule type="containsText" dxfId="1752" priority="1012" operator="containsText" text="ELC">
      <formula>NOT(ISERROR(SEARCH("ELC",J498)))</formula>
    </cfRule>
  </conditionalFormatting>
  <conditionalFormatting sqref="J502:J503">
    <cfRule type="containsText" dxfId="1751" priority="1011" operator="containsText" text="ELC">
      <formula>NOT(ISERROR(SEARCH("ELC",J502)))</formula>
    </cfRule>
  </conditionalFormatting>
  <conditionalFormatting sqref="M504:AR510">
    <cfRule type="cellIs" dxfId="1750" priority="1010" operator="equal">
      <formula>0</formula>
    </cfRule>
  </conditionalFormatting>
  <conditionalFormatting sqref="J511">
    <cfRule type="containsText" dxfId="1749" priority="1009" operator="containsText" text="ELC">
      <formula>NOT(ISERROR(SEARCH("ELC",J511)))</formula>
    </cfRule>
  </conditionalFormatting>
  <conditionalFormatting sqref="J515:J516">
    <cfRule type="containsText" dxfId="1748" priority="1008" operator="containsText" text="ELC">
      <formula>NOT(ISERROR(SEARCH("ELC",J515)))</formula>
    </cfRule>
  </conditionalFormatting>
  <conditionalFormatting sqref="M517:AR523">
    <cfRule type="cellIs" dxfId="1747" priority="1007" operator="equal">
      <formula>0</formula>
    </cfRule>
  </conditionalFormatting>
  <conditionalFormatting sqref="J524">
    <cfRule type="containsText" dxfId="1746" priority="1006" operator="containsText" text="ELC">
      <formula>NOT(ISERROR(SEARCH("ELC",J524)))</formula>
    </cfRule>
  </conditionalFormatting>
  <conditionalFormatting sqref="M530:AR536">
    <cfRule type="cellIs" dxfId="1745" priority="1005" operator="equal">
      <formula>0</formula>
    </cfRule>
  </conditionalFormatting>
  <conditionalFormatting sqref="J537 J526 J528:J529">
    <cfRule type="containsText" dxfId="1744" priority="1004" operator="containsText" text="ELC">
      <formula>NOT(ISERROR(SEARCH("ELC",J526)))</formula>
    </cfRule>
  </conditionalFormatting>
  <conditionalFormatting sqref="M543:AR549">
    <cfRule type="cellIs" dxfId="1743" priority="1003" operator="equal">
      <formula>0</formula>
    </cfRule>
  </conditionalFormatting>
  <conditionalFormatting sqref="J550 J539 J541:J542">
    <cfRule type="containsText" dxfId="1742" priority="1002" operator="containsText" text="ELC">
      <formula>NOT(ISERROR(SEARCH("ELC",J539)))</formula>
    </cfRule>
  </conditionalFormatting>
  <conditionalFormatting sqref="M556:AR562">
    <cfRule type="cellIs" dxfId="1741" priority="1001" operator="equal">
      <formula>0</formula>
    </cfRule>
  </conditionalFormatting>
  <conditionalFormatting sqref="J552 J554:J555">
    <cfRule type="containsText" dxfId="1740" priority="1000" operator="containsText" text="ELC">
      <formula>NOT(ISERROR(SEARCH("ELC",J552)))</formula>
    </cfRule>
  </conditionalFormatting>
  <conditionalFormatting sqref="J563">
    <cfRule type="containsText" dxfId="1739" priority="999" operator="containsText" text="ELC">
      <formula>NOT(ISERROR(SEARCH("ELC",J563)))</formula>
    </cfRule>
  </conditionalFormatting>
  <conditionalFormatting sqref="M569:AR575">
    <cfRule type="cellIs" dxfId="1738" priority="998" operator="equal">
      <formula>0</formula>
    </cfRule>
  </conditionalFormatting>
  <conditionalFormatting sqref="J565 J567:J568">
    <cfRule type="containsText" dxfId="1737" priority="997" operator="containsText" text="ELC">
      <formula>NOT(ISERROR(SEARCH("ELC",J565)))</formula>
    </cfRule>
  </conditionalFormatting>
  <conditionalFormatting sqref="J576">
    <cfRule type="containsText" dxfId="1736" priority="996" operator="containsText" text="ELC">
      <formula>NOT(ISERROR(SEARCH("ELC",J576)))</formula>
    </cfRule>
  </conditionalFormatting>
  <conditionalFormatting sqref="M582:AR588">
    <cfRule type="cellIs" dxfId="1735" priority="995" operator="equal">
      <formula>0</formula>
    </cfRule>
  </conditionalFormatting>
  <conditionalFormatting sqref="J589 J580:J581">
    <cfRule type="containsText" dxfId="1734" priority="994" operator="containsText" text="ELC">
      <formula>NOT(ISERROR(SEARCH("ELC",J580)))</formula>
    </cfRule>
  </conditionalFormatting>
  <conditionalFormatting sqref="M293:AR299">
    <cfRule type="cellIs" dxfId="1733" priority="993" operator="equal">
      <formula>0</formula>
    </cfRule>
  </conditionalFormatting>
  <conditionalFormatting sqref="J382">
    <cfRule type="containsText" dxfId="1732" priority="992" operator="containsText" text="ELC">
      <formula>NOT(ISERROR(SEARCH("ELC",J382)))</formula>
    </cfRule>
  </conditionalFormatting>
  <conditionalFormatting sqref="J594:J595">
    <cfRule type="containsText" dxfId="1731" priority="991" operator="containsText" text="ELC">
      <formula>NOT(ISERROR(SEARCH("ELC",J594)))</formula>
    </cfRule>
  </conditionalFormatting>
  <conditionalFormatting sqref="M596:AR602">
    <cfRule type="cellIs" dxfId="1730" priority="990" operator="equal">
      <formula>0</formula>
    </cfRule>
  </conditionalFormatting>
  <conditionalFormatting sqref="J607:J608">
    <cfRule type="containsText" dxfId="1729" priority="989" operator="containsText" text="ELC">
      <formula>NOT(ISERROR(SEARCH("ELC",J607)))</formula>
    </cfRule>
  </conditionalFormatting>
  <conditionalFormatting sqref="M609:AR615">
    <cfRule type="cellIs" dxfId="1728" priority="988" operator="equal">
      <formula>0</formula>
    </cfRule>
  </conditionalFormatting>
  <conditionalFormatting sqref="J726:J727">
    <cfRule type="containsText" dxfId="1727" priority="987" operator="containsText" text="ELC">
      <formula>NOT(ISERROR(SEARCH("ELC",J726)))</formula>
    </cfRule>
  </conditionalFormatting>
  <conditionalFormatting sqref="M728:AR734">
    <cfRule type="cellIs" dxfId="1726" priority="986" operator="equal">
      <formula>0</formula>
    </cfRule>
  </conditionalFormatting>
  <conditionalFormatting sqref="J603">
    <cfRule type="containsText" dxfId="1725" priority="985" operator="containsText" text="ELC">
      <formula>NOT(ISERROR(SEARCH("ELC",J603)))</formula>
    </cfRule>
  </conditionalFormatting>
  <conditionalFormatting sqref="J616">
    <cfRule type="containsText" dxfId="1724" priority="984" operator="containsText" text="ELC">
      <formula>NOT(ISERROR(SEARCH("ELC",J616)))</formula>
    </cfRule>
  </conditionalFormatting>
  <conditionalFormatting sqref="J735">
    <cfRule type="containsText" dxfId="1723" priority="983" operator="containsText" text="ELC">
      <formula>NOT(ISERROR(SEARCH("ELC",J735)))</formula>
    </cfRule>
  </conditionalFormatting>
  <conditionalFormatting sqref="M624:AR630 M981:AR987 M1032:AR1042 M1238:AR1243 M1230:AR1230 M1224:AR1228">
    <cfRule type="cellIs" dxfId="1722" priority="982" operator="equal">
      <formula>0</formula>
    </cfRule>
  </conditionalFormatting>
  <conditionalFormatting sqref="J620 J622:J623">
    <cfRule type="containsText" dxfId="1721" priority="981" operator="containsText" text="ELC">
      <formula>NOT(ISERROR(SEARCH("ELC",J620)))</formula>
    </cfRule>
  </conditionalFormatting>
  <conditionalFormatting sqref="J591">
    <cfRule type="containsText" dxfId="1720" priority="980" operator="containsText" text="ELC">
      <formula>NOT(ISERROR(SEARCH("ELC",J591)))</formula>
    </cfRule>
  </conditionalFormatting>
  <conditionalFormatting sqref="J593">
    <cfRule type="containsText" dxfId="1719" priority="972" operator="containsText" text="CO2e">
      <formula>NOT(ISERROR(SEARCH("CO2e",J593)))</formula>
    </cfRule>
    <cfRule type="containsText" dxfId="1718" priority="973" operator="containsText" text="HFO">
      <formula>NOT(ISERROR(SEARCH("HFO",J593)))</formula>
    </cfRule>
    <cfRule type="containsText" dxfId="1717" priority="974" operator="containsText" text="LPG">
      <formula>NOT(ISERROR(SEARCH("LPG",J593)))</formula>
    </cfRule>
    <cfRule type="containsText" dxfId="1716" priority="975" operator="containsText" text="KER">
      <formula>NOT(ISERROR(SEARCH("KER",J593)))</formula>
    </cfRule>
    <cfRule type="containsText" dxfId="1715" priority="976" operator="containsText" text="DSL">
      <formula>NOT(ISERROR(SEARCH("DSL",J593)))</formula>
    </cfRule>
    <cfRule type="containsText" dxfId="1714" priority="977" operator="containsText" text="GSL">
      <formula>NOT(ISERROR(SEARCH("GSL",J593)))</formula>
    </cfRule>
    <cfRule type="containsText" dxfId="1713" priority="978" operator="containsText" text="OIL">
      <formula>NOT(ISERROR(SEARCH("OIL",J593)))</formula>
    </cfRule>
    <cfRule type="containsText" dxfId="1712" priority="979" operator="containsText" text="GAS">
      <formula>NOT(ISERROR(SEARCH("GAS",J593)))</formula>
    </cfRule>
  </conditionalFormatting>
  <conditionalFormatting sqref="J606">
    <cfRule type="containsText" dxfId="1711" priority="964" operator="containsText" text="CO2e">
      <formula>NOT(ISERROR(SEARCH("CO2e",J606)))</formula>
    </cfRule>
    <cfRule type="containsText" dxfId="1710" priority="965" operator="containsText" text="HFO">
      <formula>NOT(ISERROR(SEARCH("HFO",J606)))</formula>
    </cfRule>
    <cfRule type="containsText" dxfId="1709" priority="966" operator="containsText" text="LPG">
      <formula>NOT(ISERROR(SEARCH("LPG",J606)))</formula>
    </cfRule>
    <cfRule type="containsText" dxfId="1708" priority="967" operator="containsText" text="KER">
      <formula>NOT(ISERROR(SEARCH("KER",J606)))</formula>
    </cfRule>
    <cfRule type="containsText" dxfId="1707" priority="968" operator="containsText" text="DSL">
      <formula>NOT(ISERROR(SEARCH("DSL",J606)))</formula>
    </cfRule>
    <cfRule type="containsText" dxfId="1706" priority="969" operator="containsText" text="GSL">
      <formula>NOT(ISERROR(SEARCH("GSL",J606)))</formula>
    </cfRule>
    <cfRule type="containsText" dxfId="1705" priority="970" operator="containsText" text="OIL">
      <formula>NOT(ISERROR(SEARCH("OIL",J606)))</formula>
    </cfRule>
    <cfRule type="containsText" dxfId="1704" priority="971" operator="containsText" text="GAS">
      <formula>NOT(ISERROR(SEARCH("GAS",J606)))</formula>
    </cfRule>
  </conditionalFormatting>
  <conditionalFormatting sqref="J725">
    <cfRule type="containsText" dxfId="1703" priority="956" operator="containsText" text="CO2e">
      <formula>NOT(ISERROR(SEARCH("CO2e",J725)))</formula>
    </cfRule>
    <cfRule type="containsText" dxfId="1702" priority="957" operator="containsText" text="HFO">
      <formula>NOT(ISERROR(SEARCH("HFO",J725)))</formula>
    </cfRule>
    <cfRule type="containsText" dxfId="1701" priority="958" operator="containsText" text="LPG">
      <formula>NOT(ISERROR(SEARCH("LPG",J725)))</formula>
    </cfRule>
    <cfRule type="containsText" dxfId="1700" priority="959" operator="containsText" text="KER">
      <formula>NOT(ISERROR(SEARCH("KER",J725)))</formula>
    </cfRule>
    <cfRule type="containsText" dxfId="1699" priority="960" operator="containsText" text="DSL">
      <formula>NOT(ISERROR(SEARCH("DSL",J725)))</formula>
    </cfRule>
    <cfRule type="containsText" dxfId="1698" priority="961" operator="containsText" text="GSL">
      <formula>NOT(ISERROR(SEARCH("GSL",J725)))</formula>
    </cfRule>
    <cfRule type="containsText" dxfId="1697" priority="962" operator="containsText" text="OIL">
      <formula>NOT(ISERROR(SEARCH("OIL",J725)))</formula>
    </cfRule>
    <cfRule type="containsText" dxfId="1696" priority="963" operator="containsText" text="GAS">
      <formula>NOT(ISERROR(SEARCH("GAS",J725)))</formula>
    </cfRule>
  </conditionalFormatting>
  <conditionalFormatting sqref="J621">
    <cfRule type="containsText" dxfId="1695" priority="955" operator="containsText" text="ELC">
      <formula>NOT(ISERROR(SEARCH("ELC",J621)))</formula>
    </cfRule>
  </conditionalFormatting>
  <conditionalFormatting sqref="J621">
    <cfRule type="containsText" dxfId="1694" priority="947" operator="containsText" text="CO2e">
      <formula>NOT(ISERROR(SEARCH("CO2e",J621)))</formula>
    </cfRule>
    <cfRule type="containsText" dxfId="1693" priority="948" operator="containsText" text="HFO">
      <formula>NOT(ISERROR(SEARCH("HFO",J621)))</formula>
    </cfRule>
    <cfRule type="containsText" dxfId="1692" priority="949" operator="containsText" text="LPG">
      <formula>NOT(ISERROR(SEARCH("LPG",J621)))</formula>
    </cfRule>
    <cfRule type="containsText" dxfId="1691" priority="950" operator="containsText" text="KER">
      <formula>NOT(ISERROR(SEARCH("KER",J621)))</formula>
    </cfRule>
    <cfRule type="containsText" dxfId="1690" priority="951" operator="containsText" text="DSL">
      <formula>NOT(ISERROR(SEARCH("DSL",J621)))</formula>
    </cfRule>
    <cfRule type="containsText" dxfId="1689" priority="952" operator="containsText" text="GSL">
      <formula>NOT(ISERROR(SEARCH("GSL",J621)))</formula>
    </cfRule>
    <cfRule type="containsText" dxfId="1688" priority="953" operator="containsText" text="OIL">
      <formula>NOT(ISERROR(SEARCH("OIL",J621)))</formula>
    </cfRule>
    <cfRule type="containsText" dxfId="1687" priority="954" operator="containsText" text="GAS">
      <formula>NOT(ISERROR(SEARCH("GAS",J621)))</formula>
    </cfRule>
  </conditionalFormatting>
  <conditionalFormatting sqref="J579">
    <cfRule type="containsText" dxfId="1686" priority="939" operator="containsText" text="CO2e">
      <formula>NOT(ISERROR(SEARCH("CO2e",J579)))</formula>
    </cfRule>
    <cfRule type="containsText" dxfId="1685" priority="940" operator="containsText" text="HFO">
      <formula>NOT(ISERROR(SEARCH("HFO",J579)))</formula>
    </cfRule>
    <cfRule type="containsText" dxfId="1684" priority="941" operator="containsText" text="LPG">
      <formula>NOT(ISERROR(SEARCH("LPG",J579)))</formula>
    </cfRule>
    <cfRule type="containsText" dxfId="1683" priority="942" operator="containsText" text="KER">
      <formula>NOT(ISERROR(SEARCH("KER",J579)))</formula>
    </cfRule>
    <cfRule type="containsText" dxfId="1682" priority="943" operator="containsText" text="DSL">
      <formula>NOT(ISERROR(SEARCH("DSL",J579)))</formula>
    </cfRule>
    <cfRule type="containsText" dxfId="1681" priority="944" operator="containsText" text="GSL">
      <formula>NOT(ISERROR(SEARCH("GSL",J579)))</formula>
    </cfRule>
    <cfRule type="containsText" dxfId="1680" priority="945" operator="containsText" text="OIL">
      <formula>NOT(ISERROR(SEARCH("OIL",J579)))</formula>
    </cfRule>
    <cfRule type="containsText" dxfId="1679" priority="946" operator="containsText" text="GAS">
      <formula>NOT(ISERROR(SEARCH("GAS",J579)))</formula>
    </cfRule>
  </conditionalFormatting>
  <conditionalFormatting sqref="J566">
    <cfRule type="containsText" dxfId="1678" priority="938" operator="containsText" text="ELC">
      <formula>NOT(ISERROR(SEARCH("ELC",J566)))</formula>
    </cfRule>
  </conditionalFormatting>
  <conditionalFormatting sqref="J566">
    <cfRule type="containsText" dxfId="1677" priority="930" operator="containsText" text="CO2e">
      <formula>NOT(ISERROR(SEARCH("CO2e",J566)))</formula>
    </cfRule>
    <cfRule type="containsText" dxfId="1676" priority="931" operator="containsText" text="HFO">
      <formula>NOT(ISERROR(SEARCH("HFO",J566)))</formula>
    </cfRule>
    <cfRule type="containsText" dxfId="1675" priority="932" operator="containsText" text="LPG">
      <formula>NOT(ISERROR(SEARCH("LPG",J566)))</formula>
    </cfRule>
    <cfRule type="containsText" dxfId="1674" priority="933" operator="containsText" text="KER">
      <formula>NOT(ISERROR(SEARCH("KER",J566)))</formula>
    </cfRule>
    <cfRule type="containsText" dxfId="1673" priority="934" operator="containsText" text="DSL">
      <formula>NOT(ISERROR(SEARCH("DSL",J566)))</formula>
    </cfRule>
    <cfRule type="containsText" dxfId="1672" priority="935" operator="containsText" text="GSL">
      <formula>NOT(ISERROR(SEARCH("GSL",J566)))</formula>
    </cfRule>
    <cfRule type="containsText" dxfId="1671" priority="936" operator="containsText" text="OIL">
      <formula>NOT(ISERROR(SEARCH("OIL",J566)))</formula>
    </cfRule>
    <cfRule type="containsText" dxfId="1670" priority="937" operator="containsText" text="GAS">
      <formula>NOT(ISERROR(SEARCH("GAS",J566)))</formula>
    </cfRule>
  </conditionalFormatting>
  <conditionalFormatting sqref="J553">
    <cfRule type="containsText" dxfId="1669" priority="929" operator="containsText" text="ELC">
      <formula>NOT(ISERROR(SEARCH("ELC",J553)))</formula>
    </cfRule>
  </conditionalFormatting>
  <conditionalFormatting sqref="J553">
    <cfRule type="containsText" dxfId="1668" priority="921" operator="containsText" text="CO2e">
      <formula>NOT(ISERROR(SEARCH("CO2e",J553)))</formula>
    </cfRule>
    <cfRule type="containsText" dxfId="1667" priority="922" operator="containsText" text="HFO">
      <formula>NOT(ISERROR(SEARCH("HFO",J553)))</formula>
    </cfRule>
    <cfRule type="containsText" dxfId="1666" priority="923" operator="containsText" text="LPG">
      <formula>NOT(ISERROR(SEARCH("LPG",J553)))</formula>
    </cfRule>
    <cfRule type="containsText" dxfId="1665" priority="924" operator="containsText" text="KER">
      <formula>NOT(ISERROR(SEARCH("KER",J553)))</formula>
    </cfRule>
    <cfRule type="containsText" dxfId="1664" priority="925" operator="containsText" text="DSL">
      <formula>NOT(ISERROR(SEARCH("DSL",J553)))</formula>
    </cfRule>
    <cfRule type="containsText" dxfId="1663" priority="926" operator="containsText" text="GSL">
      <formula>NOT(ISERROR(SEARCH("GSL",J553)))</formula>
    </cfRule>
    <cfRule type="containsText" dxfId="1662" priority="927" operator="containsText" text="OIL">
      <formula>NOT(ISERROR(SEARCH("OIL",J553)))</formula>
    </cfRule>
    <cfRule type="containsText" dxfId="1661" priority="928" operator="containsText" text="GAS">
      <formula>NOT(ISERROR(SEARCH("GAS",J553)))</formula>
    </cfRule>
  </conditionalFormatting>
  <conditionalFormatting sqref="J540">
    <cfRule type="containsText" dxfId="1660" priority="920" operator="containsText" text="ELC">
      <formula>NOT(ISERROR(SEARCH("ELC",J540)))</formula>
    </cfRule>
  </conditionalFormatting>
  <conditionalFormatting sqref="J540">
    <cfRule type="containsText" dxfId="1659" priority="912" operator="containsText" text="CO2e">
      <formula>NOT(ISERROR(SEARCH("CO2e",J540)))</formula>
    </cfRule>
    <cfRule type="containsText" dxfId="1658" priority="913" operator="containsText" text="HFO">
      <formula>NOT(ISERROR(SEARCH("HFO",J540)))</formula>
    </cfRule>
    <cfRule type="containsText" dxfId="1657" priority="914" operator="containsText" text="LPG">
      <formula>NOT(ISERROR(SEARCH("LPG",J540)))</formula>
    </cfRule>
    <cfRule type="containsText" dxfId="1656" priority="915" operator="containsText" text="KER">
      <formula>NOT(ISERROR(SEARCH("KER",J540)))</formula>
    </cfRule>
    <cfRule type="containsText" dxfId="1655" priority="916" operator="containsText" text="DSL">
      <formula>NOT(ISERROR(SEARCH("DSL",J540)))</formula>
    </cfRule>
    <cfRule type="containsText" dxfId="1654" priority="917" operator="containsText" text="GSL">
      <formula>NOT(ISERROR(SEARCH("GSL",J540)))</formula>
    </cfRule>
    <cfRule type="containsText" dxfId="1653" priority="918" operator="containsText" text="OIL">
      <formula>NOT(ISERROR(SEARCH("OIL",J540)))</formula>
    </cfRule>
    <cfRule type="containsText" dxfId="1652" priority="919" operator="containsText" text="GAS">
      <formula>NOT(ISERROR(SEARCH("GAS",J540)))</formula>
    </cfRule>
  </conditionalFormatting>
  <conditionalFormatting sqref="J527">
    <cfRule type="containsText" dxfId="1651" priority="911" operator="containsText" text="ELC">
      <formula>NOT(ISERROR(SEARCH("ELC",J527)))</formula>
    </cfRule>
  </conditionalFormatting>
  <conditionalFormatting sqref="J527">
    <cfRule type="containsText" dxfId="1650" priority="903" operator="containsText" text="CO2e">
      <formula>NOT(ISERROR(SEARCH("CO2e",J527)))</formula>
    </cfRule>
    <cfRule type="containsText" dxfId="1649" priority="904" operator="containsText" text="HFO">
      <formula>NOT(ISERROR(SEARCH("HFO",J527)))</formula>
    </cfRule>
    <cfRule type="containsText" dxfId="1648" priority="905" operator="containsText" text="LPG">
      <formula>NOT(ISERROR(SEARCH("LPG",J527)))</formula>
    </cfRule>
    <cfRule type="containsText" dxfId="1647" priority="906" operator="containsText" text="KER">
      <formula>NOT(ISERROR(SEARCH("KER",J527)))</formula>
    </cfRule>
    <cfRule type="containsText" dxfId="1646" priority="907" operator="containsText" text="DSL">
      <formula>NOT(ISERROR(SEARCH("DSL",J527)))</formula>
    </cfRule>
    <cfRule type="containsText" dxfId="1645" priority="908" operator="containsText" text="GSL">
      <formula>NOT(ISERROR(SEARCH("GSL",J527)))</formula>
    </cfRule>
    <cfRule type="containsText" dxfId="1644" priority="909" operator="containsText" text="OIL">
      <formula>NOT(ISERROR(SEARCH("OIL",J527)))</formula>
    </cfRule>
    <cfRule type="containsText" dxfId="1643" priority="910" operator="containsText" text="GAS">
      <formula>NOT(ISERROR(SEARCH("GAS",J527)))</formula>
    </cfRule>
  </conditionalFormatting>
  <conditionalFormatting sqref="J514">
    <cfRule type="containsText" dxfId="1642" priority="895" operator="containsText" text="CO2e">
      <formula>NOT(ISERROR(SEARCH("CO2e",J514)))</formula>
    </cfRule>
    <cfRule type="containsText" dxfId="1641" priority="896" operator="containsText" text="HFO">
      <formula>NOT(ISERROR(SEARCH("HFO",J514)))</formula>
    </cfRule>
    <cfRule type="containsText" dxfId="1640" priority="897" operator="containsText" text="LPG">
      <formula>NOT(ISERROR(SEARCH("LPG",J514)))</formula>
    </cfRule>
    <cfRule type="containsText" dxfId="1639" priority="898" operator="containsText" text="KER">
      <formula>NOT(ISERROR(SEARCH("KER",J514)))</formula>
    </cfRule>
    <cfRule type="containsText" dxfId="1638" priority="899" operator="containsText" text="DSL">
      <formula>NOT(ISERROR(SEARCH("DSL",J514)))</formula>
    </cfRule>
    <cfRule type="containsText" dxfId="1637" priority="900" operator="containsText" text="GSL">
      <formula>NOT(ISERROR(SEARCH("GSL",J514)))</formula>
    </cfRule>
    <cfRule type="containsText" dxfId="1636" priority="901" operator="containsText" text="OIL">
      <formula>NOT(ISERROR(SEARCH("OIL",J514)))</formula>
    </cfRule>
    <cfRule type="containsText" dxfId="1635" priority="902" operator="containsText" text="GAS">
      <formula>NOT(ISERROR(SEARCH("GAS",J514)))</formula>
    </cfRule>
  </conditionalFormatting>
  <conditionalFormatting sqref="J501">
    <cfRule type="containsText" dxfId="1634" priority="887" operator="containsText" text="CO2e">
      <formula>NOT(ISERROR(SEARCH("CO2e",J501)))</formula>
    </cfRule>
    <cfRule type="containsText" dxfId="1633" priority="888" operator="containsText" text="HFO">
      <formula>NOT(ISERROR(SEARCH("HFO",J501)))</formula>
    </cfRule>
    <cfRule type="containsText" dxfId="1632" priority="889" operator="containsText" text="LPG">
      <formula>NOT(ISERROR(SEARCH("LPG",J501)))</formula>
    </cfRule>
    <cfRule type="containsText" dxfId="1631" priority="890" operator="containsText" text="KER">
      <formula>NOT(ISERROR(SEARCH("KER",J501)))</formula>
    </cfRule>
    <cfRule type="containsText" dxfId="1630" priority="891" operator="containsText" text="DSL">
      <formula>NOT(ISERROR(SEARCH("DSL",J501)))</formula>
    </cfRule>
    <cfRule type="containsText" dxfId="1629" priority="892" operator="containsText" text="GSL">
      <formula>NOT(ISERROR(SEARCH("GSL",J501)))</formula>
    </cfRule>
    <cfRule type="containsText" dxfId="1628" priority="893" operator="containsText" text="OIL">
      <formula>NOT(ISERROR(SEARCH("OIL",J501)))</formula>
    </cfRule>
    <cfRule type="containsText" dxfId="1627" priority="894" operator="containsText" text="GAS">
      <formula>NOT(ISERROR(SEARCH("GAS",J501)))</formula>
    </cfRule>
  </conditionalFormatting>
  <conditionalFormatting sqref="J488">
    <cfRule type="containsText" dxfId="1626" priority="886" operator="containsText" text="ELC">
      <formula>NOT(ISERROR(SEARCH("ELC",J488)))</formula>
    </cfRule>
  </conditionalFormatting>
  <conditionalFormatting sqref="J488">
    <cfRule type="containsText" dxfId="1625" priority="878" operator="containsText" text="CO2e">
      <formula>NOT(ISERROR(SEARCH("CO2e",J488)))</formula>
    </cfRule>
    <cfRule type="containsText" dxfId="1624" priority="879" operator="containsText" text="HFO">
      <formula>NOT(ISERROR(SEARCH("HFO",J488)))</formula>
    </cfRule>
    <cfRule type="containsText" dxfId="1623" priority="880" operator="containsText" text="LPG">
      <formula>NOT(ISERROR(SEARCH("LPG",J488)))</formula>
    </cfRule>
    <cfRule type="containsText" dxfId="1622" priority="881" operator="containsText" text="KER">
      <formula>NOT(ISERROR(SEARCH("KER",J488)))</formula>
    </cfRule>
    <cfRule type="containsText" dxfId="1621" priority="882" operator="containsText" text="DSL">
      <formula>NOT(ISERROR(SEARCH("DSL",J488)))</formula>
    </cfRule>
    <cfRule type="containsText" dxfId="1620" priority="883" operator="containsText" text="GSL">
      <formula>NOT(ISERROR(SEARCH("GSL",J488)))</formula>
    </cfRule>
    <cfRule type="containsText" dxfId="1619" priority="884" operator="containsText" text="OIL">
      <formula>NOT(ISERROR(SEARCH("OIL",J488)))</formula>
    </cfRule>
    <cfRule type="containsText" dxfId="1618" priority="885" operator="containsText" text="GAS">
      <formula>NOT(ISERROR(SEARCH("GAS",J488)))</formula>
    </cfRule>
  </conditionalFormatting>
  <conditionalFormatting sqref="J475">
    <cfRule type="containsText" dxfId="1617" priority="877" operator="containsText" text="ELC">
      <formula>NOT(ISERROR(SEARCH("ELC",J475)))</formula>
    </cfRule>
  </conditionalFormatting>
  <conditionalFormatting sqref="J475">
    <cfRule type="containsText" dxfId="1616" priority="869" operator="containsText" text="CO2e">
      <formula>NOT(ISERROR(SEARCH("CO2e",J475)))</formula>
    </cfRule>
    <cfRule type="containsText" dxfId="1615" priority="870" operator="containsText" text="HFO">
      <formula>NOT(ISERROR(SEARCH("HFO",J475)))</formula>
    </cfRule>
    <cfRule type="containsText" dxfId="1614" priority="871" operator="containsText" text="LPG">
      <formula>NOT(ISERROR(SEARCH("LPG",J475)))</formula>
    </cfRule>
    <cfRule type="containsText" dxfId="1613" priority="872" operator="containsText" text="KER">
      <formula>NOT(ISERROR(SEARCH("KER",J475)))</formula>
    </cfRule>
    <cfRule type="containsText" dxfId="1612" priority="873" operator="containsText" text="DSL">
      <formula>NOT(ISERROR(SEARCH("DSL",J475)))</formula>
    </cfRule>
    <cfRule type="containsText" dxfId="1611" priority="874" operator="containsText" text="GSL">
      <formula>NOT(ISERROR(SEARCH("GSL",J475)))</formula>
    </cfRule>
    <cfRule type="containsText" dxfId="1610" priority="875" operator="containsText" text="OIL">
      <formula>NOT(ISERROR(SEARCH("OIL",J475)))</formula>
    </cfRule>
    <cfRule type="containsText" dxfId="1609" priority="876" operator="containsText" text="GAS">
      <formula>NOT(ISERROR(SEARCH("GAS",J475)))</formula>
    </cfRule>
  </conditionalFormatting>
  <conditionalFormatting sqref="J462">
    <cfRule type="containsText" dxfId="1608" priority="861" operator="containsText" text="CO2e">
      <formula>NOT(ISERROR(SEARCH("CO2e",J462)))</formula>
    </cfRule>
    <cfRule type="containsText" dxfId="1607" priority="862" operator="containsText" text="HFO">
      <formula>NOT(ISERROR(SEARCH("HFO",J462)))</formula>
    </cfRule>
    <cfRule type="containsText" dxfId="1606" priority="863" operator="containsText" text="LPG">
      <formula>NOT(ISERROR(SEARCH("LPG",J462)))</formula>
    </cfRule>
    <cfRule type="containsText" dxfId="1605" priority="864" operator="containsText" text="KER">
      <formula>NOT(ISERROR(SEARCH("KER",J462)))</formula>
    </cfRule>
    <cfRule type="containsText" dxfId="1604" priority="865" operator="containsText" text="DSL">
      <formula>NOT(ISERROR(SEARCH("DSL",J462)))</formula>
    </cfRule>
    <cfRule type="containsText" dxfId="1603" priority="866" operator="containsText" text="GSL">
      <formula>NOT(ISERROR(SEARCH("GSL",J462)))</formula>
    </cfRule>
    <cfRule type="containsText" dxfId="1602" priority="867" operator="containsText" text="OIL">
      <formula>NOT(ISERROR(SEARCH("OIL",J462)))</formula>
    </cfRule>
    <cfRule type="containsText" dxfId="1601" priority="868" operator="containsText" text="GAS">
      <formula>NOT(ISERROR(SEARCH("GAS",J462)))</formula>
    </cfRule>
  </conditionalFormatting>
  <conditionalFormatting sqref="J449">
    <cfRule type="containsText" dxfId="1600" priority="860" operator="containsText" text="ELC">
      <formula>NOT(ISERROR(SEARCH("ELC",J449)))</formula>
    </cfRule>
  </conditionalFormatting>
  <conditionalFormatting sqref="J449">
    <cfRule type="containsText" dxfId="1599" priority="852" operator="containsText" text="CO2e">
      <formula>NOT(ISERROR(SEARCH("CO2e",J449)))</formula>
    </cfRule>
    <cfRule type="containsText" dxfId="1598" priority="853" operator="containsText" text="HFO">
      <formula>NOT(ISERROR(SEARCH("HFO",J449)))</formula>
    </cfRule>
    <cfRule type="containsText" dxfId="1597" priority="854" operator="containsText" text="LPG">
      <formula>NOT(ISERROR(SEARCH("LPG",J449)))</formula>
    </cfRule>
    <cfRule type="containsText" dxfId="1596" priority="855" operator="containsText" text="KER">
      <formula>NOT(ISERROR(SEARCH("KER",J449)))</formula>
    </cfRule>
    <cfRule type="containsText" dxfId="1595" priority="856" operator="containsText" text="DSL">
      <formula>NOT(ISERROR(SEARCH("DSL",J449)))</formula>
    </cfRule>
    <cfRule type="containsText" dxfId="1594" priority="857" operator="containsText" text="GSL">
      <formula>NOT(ISERROR(SEARCH("GSL",J449)))</formula>
    </cfRule>
    <cfRule type="containsText" dxfId="1593" priority="858" operator="containsText" text="OIL">
      <formula>NOT(ISERROR(SEARCH("OIL",J449)))</formula>
    </cfRule>
    <cfRule type="containsText" dxfId="1592" priority="859" operator="containsText" text="GAS">
      <formula>NOT(ISERROR(SEARCH("GAS",J449)))</formula>
    </cfRule>
  </conditionalFormatting>
  <conditionalFormatting sqref="J436">
    <cfRule type="containsText" dxfId="1591" priority="851" operator="containsText" text="ELC">
      <formula>NOT(ISERROR(SEARCH("ELC",J436)))</formula>
    </cfRule>
  </conditionalFormatting>
  <conditionalFormatting sqref="J436">
    <cfRule type="containsText" dxfId="1590" priority="843" operator="containsText" text="CO2e">
      <formula>NOT(ISERROR(SEARCH("CO2e",J436)))</formula>
    </cfRule>
    <cfRule type="containsText" dxfId="1589" priority="844" operator="containsText" text="HFO">
      <formula>NOT(ISERROR(SEARCH("HFO",J436)))</formula>
    </cfRule>
    <cfRule type="containsText" dxfId="1588" priority="845" operator="containsText" text="LPG">
      <formula>NOT(ISERROR(SEARCH("LPG",J436)))</formula>
    </cfRule>
    <cfRule type="containsText" dxfId="1587" priority="846" operator="containsText" text="KER">
      <formula>NOT(ISERROR(SEARCH("KER",J436)))</formula>
    </cfRule>
    <cfRule type="containsText" dxfId="1586" priority="847" operator="containsText" text="DSL">
      <formula>NOT(ISERROR(SEARCH("DSL",J436)))</formula>
    </cfRule>
    <cfRule type="containsText" dxfId="1585" priority="848" operator="containsText" text="GSL">
      <formula>NOT(ISERROR(SEARCH("GSL",J436)))</formula>
    </cfRule>
    <cfRule type="containsText" dxfId="1584" priority="849" operator="containsText" text="OIL">
      <formula>NOT(ISERROR(SEARCH("OIL",J436)))</formula>
    </cfRule>
    <cfRule type="containsText" dxfId="1583" priority="850" operator="containsText" text="GAS">
      <formula>NOT(ISERROR(SEARCH("GAS",J436)))</formula>
    </cfRule>
  </conditionalFormatting>
  <conditionalFormatting sqref="J423">
    <cfRule type="containsText" dxfId="1582" priority="842" operator="containsText" text="ELC">
      <formula>NOT(ISERROR(SEARCH("ELC",J423)))</formula>
    </cfRule>
  </conditionalFormatting>
  <conditionalFormatting sqref="J423">
    <cfRule type="containsText" dxfId="1581" priority="834" operator="containsText" text="CO2e">
      <formula>NOT(ISERROR(SEARCH("CO2e",J423)))</formula>
    </cfRule>
    <cfRule type="containsText" dxfId="1580" priority="835" operator="containsText" text="HFO">
      <formula>NOT(ISERROR(SEARCH("HFO",J423)))</formula>
    </cfRule>
    <cfRule type="containsText" dxfId="1579" priority="836" operator="containsText" text="LPG">
      <formula>NOT(ISERROR(SEARCH("LPG",J423)))</formula>
    </cfRule>
    <cfRule type="containsText" dxfId="1578" priority="837" operator="containsText" text="KER">
      <formula>NOT(ISERROR(SEARCH("KER",J423)))</formula>
    </cfRule>
    <cfRule type="containsText" dxfId="1577" priority="838" operator="containsText" text="DSL">
      <formula>NOT(ISERROR(SEARCH("DSL",J423)))</formula>
    </cfRule>
    <cfRule type="containsText" dxfId="1576" priority="839" operator="containsText" text="GSL">
      <formula>NOT(ISERROR(SEARCH("GSL",J423)))</formula>
    </cfRule>
    <cfRule type="containsText" dxfId="1575" priority="840" operator="containsText" text="OIL">
      <formula>NOT(ISERROR(SEARCH("OIL",J423)))</formula>
    </cfRule>
    <cfRule type="containsText" dxfId="1574" priority="841" operator="containsText" text="GAS">
      <formula>NOT(ISERROR(SEARCH("GAS",J423)))</formula>
    </cfRule>
  </conditionalFormatting>
  <conditionalFormatting sqref="J410">
    <cfRule type="containsText" dxfId="1573" priority="826" operator="containsText" text="CO2e">
      <formula>NOT(ISERROR(SEARCH("CO2e",J410)))</formula>
    </cfRule>
    <cfRule type="containsText" dxfId="1572" priority="827" operator="containsText" text="HFO">
      <formula>NOT(ISERROR(SEARCH("HFO",J410)))</formula>
    </cfRule>
    <cfRule type="containsText" dxfId="1571" priority="828" operator="containsText" text="LPG">
      <formula>NOT(ISERROR(SEARCH("LPG",J410)))</formula>
    </cfRule>
    <cfRule type="containsText" dxfId="1570" priority="829" operator="containsText" text="KER">
      <formula>NOT(ISERROR(SEARCH("KER",J410)))</formula>
    </cfRule>
    <cfRule type="containsText" dxfId="1569" priority="830" operator="containsText" text="DSL">
      <formula>NOT(ISERROR(SEARCH("DSL",J410)))</formula>
    </cfRule>
    <cfRule type="containsText" dxfId="1568" priority="831" operator="containsText" text="GSL">
      <formula>NOT(ISERROR(SEARCH("GSL",J410)))</formula>
    </cfRule>
    <cfRule type="containsText" dxfId="1567" priority="832" operator="containsText" text="OIL">
      <formula>NOT(ISERROR(SEARCH("OIL",J410)))</formula>
    </cfRule>
    <cfRule type="containsText" dxfId="1566" priority="833" operator="containsText" text="GAS">
      <formula>NOT(ISERROR(SEARCH("GAS",J410)))</formula>
    </cfRule>
  </conditionalFormatting>
  <conditionalFormatting sqref="J397">
    <cfRule type="containsText" dxfId="1565" priority="818" operator="containsText" text="CO2e">
      <formula>NOT(ISERROR(SEARCH("CO2e",J397)))</formula>
    </cfRule>
    <cfRule type="containsText" dxfId="1564" priority="819" operator="containsText" text="HFO">
      <formula>NOT(ISERROR(SEARCH("HFO",J397)))</formula>
    </cfRule>
    <cfRule type="containsText" dxfId="1563" priority="820" operator="containsText" text="LPG">
      <formula>NOT(ISERROR(SEARCH("LPG",J397)))</formula>
    </cfRule>
    <cfRule type="containsText" dxfId="1562" priority="821" operator="containsText" text="KER">
      <formula>NOT(ISERROR(SEARCH("KER",J397)))</formula>
    </cfRule>
    <cfRule type="containsText" dxfId="1561" priority="822" operator="containsText" text="DSL">
      <formula>NOT(ISERROR(SEARCH("DSL",J397)))</formula>
    </cfRule>
    <cfRule type="containsText" dxfId="1560" priority="823" operator="containsText" text="GSL">
      <formula>NOT(ISERROR(SEARCH("GSL",J397)))</formula>
    </cfRule>
    <cfRule type="containsText" dxfId="1559" priority="824" operator="containsText" text="OIL">
      <formula>NOT(ISERROR(SEARCH("OIL",J397)))</formula>
    </cfRule>
    <cfRule type="containsText" dxfId="1558" priority="825" operator="containsText" text="GAS">
      <formula>NOT(ISERROR(SEARCH("GAS",J397)))</formula>
    </cfRule>
  </conditionalFormatting>
  <conditionalFormatting sqref="J384">
    <cfRule type="containsText" dxfId="1557" priority="817" operator="containsText" text="ELC">
      <formula>NOT(ISERROR(SEARCH("ELC",J384)))</formula>
    </cfRule>
  </conditionalFormatting>
  <conditionalFormatting sqref="J384">
    <cfRule type="containsText" dxfId="1556" priority="809" operator="containsText" text="CO2e">
      <formula>NOT(ISERROR(SEARCH("CO2e",J384)))</formula>
    </cfRule>
    <cfRule type="containsText" dxfId="1555" priority="810" operator="containsText" text="HFO">
      <formula>NOT(ISERROR(SEARCH("HFO",J384)))</formula>
    </cfRule>
    <cfRule type="containsText" dxfId="1554" priority="811" operator="containsText" text="LPG">
      <formula>NOT(ISERROR(SEARCH("LPG",J384)))</formula>
    </cfRule>
    <cfRule type="containsText" dxfId="1553" priority="812" operator="containsText" text="KER">
      <formula>NOT(ISERROR(SEARCH("KER",J384)))</formula>
    </cfRule>
    <cfRule type="containsText" dxfId="1552" priority="813" operator="containsText" text="DSL">
      <formula>NOT(ISERROR(SEARCH("DSL",J384)))</formula>
    </cfRule>
    <cfRule type="containsText" dxfId="1551" priority="814" operator="containsText" text="GSL">
      <formula>NOT(ISERROR(SEARCH("GSL",J384)))</formula>
    </cfRule>
    <cfRule type="containsText" dxfId="1550" priority="815" operator="containsText" text="OIL">
      <formula>NOT(ISERROR(SEARCH("OIL",J384)))</formula>
    </cfRule>
    <cfRule type="containsText" dxfId="1549" priority="816" operator="containsText" text="GAS">
      <formula>NOT(ISERROR(SEARCH("GAS",J384)))</formula>
    </cfRule>
  </conditionalFormatting>
  <conditionalFormatting sqref="J368">
    <cfRule type="containsText" dxfId="1548" priority="808" operator="containsText" text="ELC">
      <formula>NOT(ISERROR(SEARCH("ELC",J368)))</formula>
    </cfRule>
  </conditionalFormatting>
  <conditionalFormatting sqref="J368">
    <cfRule type="containsText" dxfId="1547" priority="800" operator="containsText" text="CO2e">
      <formula>NOT(ISERROR(SEARCH("CO2e",J368)))</formula>
    </cfRule>
    <cfRule type="containsText" dxfId="1546" priority="801" operator="containsText" text="HFO">
      <formula>NOT(ISERROR(SEARCH("HFO",J368)))</formula>
    </cfRule>
    <cfRule type="containsText" dxfId="1545" priority="802" operator="containsText" text="LPG">
      <formula>NOT(ISERROR(SEARCH("LPG",J368)))</formula>
    </cfRule>
    <cfRule type="containsText" dxfId="1544" priority="803" operator="containsText" text="KER">
      <formula>NOT(ISERROR(SEARCH("KER",J368)))</formula>
    </cfRule>
    <cfRule type="containsText" dxfId="1543" priority="804" operator="containsText" text="DSL">
      <formula>NOT(ISERROR(SEARCH("DSL",J368)))</formula>
    </cfRule>
    <cfRule type="containsText" dxfId="1542" priority="805" operator="containsText" text="GSL">
      <formula>NOT(ISERROR(SEARCH("GSL",J368)))</formula>
    </cfRule>
    <cfRule type="containsText" dxfId="1541" priority="806" operator="containsText" text="OIL">
      <formula>NOT(ISERROR(SEARCH("OIL",J368)))</formula>
    </cfRule>
    <cfRule type="containsText" dxfId="1540" priority="807" operator="containsText" text="GAS">
      <formula>NOT(ISERROR(SEARCH("GAS",J368)))</formula>
    </cfRule>
  </conditionalFormatting>
  <conditionalFormatting sqref="J355">
    <cfRule type="containsText" dxfId="1539" priority="799" operator="containsText" text="ELC">
      <formula>NOT(ISERROR(SEARCH("ELC",J355)))</formula>
    </cfRule>
  </conditionalFormatting>
  <conditionalFormatting sqref="J355">
    <cfRule type="containsText" dxfId="1538" priority="791" operator="containsText" text="CO2e">
      <formula>NOT(ISERROR(SEARCH("CO2e",J355)))</formula>
    </cfRule>
    <cfRule type="containsText" dxfId="1537" priority="792" operator="containsText" text="HFO">
      <formula>NOT(ISERROR(SEARCH("HFO",J355)))</formula>
    </cfRule>
    <cfRule type="containsText" dxfId="1536" priority="793" operator="containsText" text="LPG">
      <formula>NOT(ISERROR(SEARCH("LPG",J355)))</formula>
    </cfRule>
    <cfRule type="containsText" dxfId="1535" priority="794" operator="containsText" text="KER">
      <formula>NOT(ISERROR(SEARCH("KER",J355)))</formula>
    </cfRule>
    <cfRule type="containsText" dxfId="1534" priority="795" operator="containsText" text="DSL">
      <formula>NOT(ISERROR(SEARCH("DSL",J355)))</formula>
    </cfRule>
    <cfRule type="containsText" dxfId="1533" priority="796" operator="containsText" text="GSL">
      <formula>NOT(ISERROR(SEARCH("GSL",J355)))</formula>
    </cfRule>
    <cfRule type="containsText" dxfId="1532" priority="797" operator="containsText" text="OIL">
      <formula>NOT(ISERROR(SEARCH("OIL",J355)))</formula>
    </cfRule>
    <cfRule type="containsText" dxfId="1531" priority="798" operator="containsText" text="GAS">
      <formula>NOT(ISERROR(SEARCH("GAS",J355)))</formula>
    </cfRule>
  </conditionalFormatting>
  <conditionalFormatting sqref="J342">
    <cfRule type="containsText" dxfId="1530" priority="790" operator="containsText" text="ELC">
      <formula>NOT(ISERROR(SEARCH("ELC",J342)))</formula>
    </cfRule>
  </conditionalFormatting>
  <conditionalFormatting sqref="J342">
    <cfRule type="containsText" dxfId="1529" priority="782" operator="containsText" text="CO2e">
      <formula>NOT(ISERROR(SEARCH("CO2e",J342)))</formula>
    </cfRule>
    <cfRule type="containsText" dxfId="1528" priority="783" operator="containsText" text="HFO">
      <formula>NOT(ISERROR(SEARCH("HFO",J342)))</formula>
    </cfRule>
    <cfRule type="containsText" dxfId="1527" priority="784" operator="containsText" text="LPG">
      <formula>NOT(ISERROR(SEARCH("LPG",J342)))</formula>
    </cfRule>
    <cfRule type="containsText" dxfId="1526" priority="785" operator="containsText" text="KER">
      <formula>NOT(ISERROR(SEARCH("KER",J342)))</formula>
    </cfRule>
    <cfRule type="containsText" dxfId="1525" priority="786" operator="containsText" text="DSL">
      <formula>NOT(ISERROR(SEARCH("DSL",J342)))</formula>
    </cfRule>
    <cfRule type="containsText" dxfId="1524" priority="787" operator="containsText" text="GSL">
      <formula>NOT(ISERROR(SEARCH("GSL",J342)))</formula>
    </cfRule>
    <cfRule type="containsText" dxfId="1523" priority="788" operator="containsText" text="OIL">
      <formula>NOT(ISERROR(SEARCH("OIL",J342)))</formula>
    </cfRule>
    <cfRule type="containsText" dxfId="1522" priority="789" operator="containsText" text="GAS">
      <formula>NOT(ISERROR(SEARCH("GAS",J342)))</formula>
    </cfRule>
  </conditionalFormatting>
  <conditionalFormatting sqref="J329">
    <cfRule type="containsText" dxfId="1521" priority="781" operator="containsText" text="ELC">
      <formula>NOT(ISERROR(SEARCH("ELC",J329)))</formula>
    </cfRule>
  </conditionalFormatting>
  <conditionalFormatting sqref="J329">
    <cfRule type="containsText" dxfId="1520" priority="773" operator="containsText" text="CO2e">
      <formula>NOT(ISERROR(SEARCH("CO2e",J329)))</formula>
    </cfRule>
    <cfRule type="containsText" dxfId="1519" priority="774" operator="containsText" text="HFO">
      <formula>NOT(ISERROR(SEARCH("HFO",J329)))</formula>
    </cfRule>
    <cfRule type="containsText" dxfId="1518" priority="775" operator="containsText" text="LPG">
      <formula>NOT(ISERROR(SEARCH("LPG",J329)))</formula>
    </cfRule>
    <cfRule type="containsText" dxfId="1517" priority="776" operator="containsText" text="KER">
      <formula>NOT(ISERROR(SEARCH("KER",J329)))</formula>
    </cfRule>
    <cfRule type="containsText" dxfId="1516" priority="777" operator="containsText" text="DSL">
      <formula>NOT(ISERROR(SEARCH("DSL",J329)))</formula>
    </cfRule>
    <cfRule type="containsText" dxfId="1515" priority="778" operator="containsText" text="GSL">
      <formula>NOT(ISERROR(SEARCH("GSL",J329)))</formula>
    </cfRule>
    <cfRule type="containsText" dxfId="1514" priority="779" operator="containsText" text="OIL">
      <formula>NOT(ISERROR(SEARCH("OIL",J329)))</formula>
    </cfRule>
    <cfRule type="containsText" dxfId="1513" priority="780" operator="containsText" text="GAS">
      <formula>NOT(ISERROR(SEARCH("GAS",J329)))</formula>
    </cfRule>
  </conditionalFormatting>
  <conditionalFormatting sqref="J316">
    <cfRule type="containsText" dxfId="1512" priority="765" operator="containsText" text="CO2e">
      <formula>NOT(ISERROR(SEARCH("CO2e",J316)))</formula>
    </cfRule>
    <cfRule type="containsText" dxfId="1511" priority="766" operator="containsText" text="HFO">
      <formula>NOT(ISERROR(SEARCH("HFO",J316)))</formula>
    </cfRule>
    <cfRule type="containsText" dxfId="1510" priority="767" operator="containsText" text="LPG">
      <formula>NOT(ISERROR(SEARCH("LPG",J316)))</formula>
    </cfRule>
    <cfRule type="containsText" dxfId="1509" priority="768" operator="containsText" text="KER">
      <formula>NOT(ISERROR(SEARCH("KER",J316)))</formula>
    </cfRule>
    <cfRule type="containsText" dxfId="1508" priority="769" operator="containsText" text="DSL">
      <formula>NOT(ISERROR(SEARCH("DSL",J316)))</formula>
    </cfRule>
    <cfRule type="containsText" dxfId="1507" priority="770" operator="containsText" text="GSL">
      <formula>NOT(ISERROR(SEARCH("GSL",J316)))</formula>
    </cfRule>
    <cfRule type="containsText" dxfId="1506" priority="771" operator="containsText" text="OIL">
      <formula>NOT(ISERROR(SEARCH("OIL",J316)))</formula>
    </cfRule>
    <cfRule type="containsText" dxfId="1505" priority="772" operator="containsText" text="GAS">
      <formula>NOT(ISERROR(SEARCH("GAS",J316)))</formula>
    </cfRule>
  </conditionalFormatting>
  <conditionalFormatting sqref="J303">
    <cfRule type="containsText" dxfId="1504" priority="757" operator="containsText" text="CO2e">
      <formula>NOT(ISERROR(SEARCH("CO2e",J303)))</formula>
    </cfRule>
    <cfRule type="containsText" dxfId="1503" priority="758" operator="containsText" text="HFO">
      <formula>NOT(ISERROR(SEARCH("HFO",J303)))</formula>
    </cfRule>
    <cfRule type="containsText" dxfId="1502" priority="759" operator="containsText" text="LPG">
      <formula>NOT(ISERROR(SEARCH("LPG",J303)))</formula>
    </cfRule>
    <cfRule type="containsText" dxfId="1501" priority="760" operator="containsText" text="KER">
      <formula>NOT(ISERROR(SEARCH("KER",J303)))</formula>
    </cfRule>
    <cfRule type="containsText" dxfId="1500" priority="761" operator="containsText" text="DSL">
      <formula>NOT(ISERROR(SEARCH("DSL",J303)))</formula>
    </cfRule>
    <cfRule type="containsText" dxfId="1499" priority="762" operator="containsText" text="GSL">
      <formula>NOT(ISERROR(SEARCH("GSL",J303)))</formula>
    </cfRule>
    <cfRule type="containsText" dxfId="1498" priority="763" operator="containsText" text="OIL">
      <formula>NOT(ISERROR(SEARCH("OIL",J303)))</formula>
    </cfRule>
    <cfRule type="containsText" dxfId="1497" priority="764" operator="containsText" text="GAS">
      <formula>NOT(ISERROR(SEARCH("GAS",J303)))</formula>
    </cfRule>
  </conditionalFormatting>
  <conditionalFormatting sqref="J290">
    <cfRule type="containsText" dxfId="1496" priority="749" operator="containsText" text="CO2e">
      <formula>NOT(ISERROR(SEARCH("CO2e",J290)))</formula>
    </cfRule>
    <cfRule type="containsText" dxfId="1495" priority="750" operator="containsText" text="HFO">
      <formula>NOT(ISERROR(SEARCH("HFO",J290)))</formula>
    </cfRule>
    <cfRule type="containsText" dxfId="1494" priority="751" operator="containsText" text="LPG">
      <formula>NOT(ISERROR(SEARCH("LPG",J290)))</formula>
    </cfRule>
    <cfRule type="containsText" dxfId="1493" priority="752" operator="containsText" text="KER">
      <formula>NOT(ISERROR(SEARCH("KER",J290)))</formula>
    </cfRule>
    <cfRule type="containsText" dxfId="1492" priority="753" operator="containsText" text="DSL">
      <formula>NOT(ISERROR(SEARCH("DSL",J290)))</formula>
    </cfRule>
    <cfRule type="containsText" dxfId="1491" priority="754" operator="containsText" text="GSL">
      <formula>NOT(ISERROR(SEARCH("GSL",J290)))</formula>
    </cfRule>
    <cfRule type="containsText" dxfId="1490" priority="755" operator="containsText" text="OIL">
      <formula>NOT(ISERROR(SEARCH("OIL",J290)))</formula>
    </cfRule>
    <cfRule type="containsText" dxfId="1489" priority="756" operator="containsText" text="GAS">
      <formula>NOT(ISERROR(SEARCH("GAS",J290)))</formula>
    </cfRule>
  </conditionalFormatting>
  <conditionalFormatting sqref="J277">
    <cfRule type="containsText" dxfId="1488" priority="741" operator="containsText" text="CO2e">
      <formula>NOT(ISERROR(SEARCH("CO2e",J277)))</formula>
    </cfRule>
    <cfRule type="containsText" dxfId="1487" priority="742" operator="containsText" text="HFO">
      <formula>NOT(ISERROR(SEARCH("HFO",J277)))</formula>
    </cfRule>
    <cfRule type="containsText" dxfId="1486" priority="743" operator="containsText" text="LPG">
      <formula>NOT(ISERROR(SEARCH("LPG",J277)))</formula>
    </cfRule>
    <cfRule type="containsText" dxfId="1485" priority="744" operator="containsText" text="KER">
      <formula>NOT(ISERROR(SEARCH("KER",J277)))</formula>
    </cfRule>
    <cfRule type="containsText" dxfId="1484" priority="745" operator="containsText" text="DSL">
      <formula>NOT(ISERROR(SEARCH("DSL",J277)))</formula>
    </cfRule>
    <cfRule type="containsText" dxfId="1483" priority="746" operator="containsText" text="GSL">
      <formula>NOT(ISERROR(SEARCH("GSL",J277)))</formula>
    </cfRule>
    <cfRule type="containsText" dxfId="1482" priority="747" operator="containsText" text="OIL">
      <formula>NOT(ISERROR(SEARCH("OIL",J277)))</formula>
    </cfRule>
    <cfRule type="containsText" dxfId="1481" priority="748" operator="containsText" text="GAS">
      <formula>NOT(ISERROR(SEARCH("GAS",J277)))</formula>
    </cfRule>
  </conditionalFormatting>
  <conditionalFormatting sqref="J264">
    <cfRule type="containsText" dxfId="1480" priority="733" operator="containsText" text="CO2e">
      <formula>NOT(ISERROR(SEARCH("CO2e",J264)))</formula>
    </cfRule>
    <cfRule type="containsText" dxfId="1479" priority="734" operator="containsText" text="HFO">
      <formula>NOT(ISERROR(SEARCH("HFO",J264)))</formula>
    </cfRule>
    <cfRule type="containsText" dxfId="1478" priority="735" operator="containsText" text="LPG">
      <formula>NOT(ISERROR(SEARCH("LPG",J264)))</formula>
    </cfRule>
    <cfRule type="containsText" dxfId="1477" priority="736" operator="containsText" text="KER">
      <formula>NOT(ISERROR(SEARCH("KER",J264)))</formula>
    </cfRule>
    <cfRule type="containsText" dxfId="1476" priority="737" operator="containsText" text="DSL">
      <formula>NOT(ISERROR(SEARCH("DSL",J264)))</formula>
    </cfRule>
    <cfRule type="containsText" dxfId="1475" priority="738" operator="containsText" text="GSL">
      <formula>NOT(ISERROR(SEARCH("GSL",J264)))</formula>
    </cfRule>
    <cfRule type="containsText" dxfId="1474" priority="739" operator="containsText" text="OIL">
      <formula>NOT(ISERROR(SEARCH("OIL",J264)))</formula>
    </cfRule>
    <cfRule type="containsText" dxfId="1473" priority="740" operator="containsText" text="GAS">
      <formula>NOT(ISERROR(SEARCH("GAS",J264)))</formula>
    </cfRule>
  </conditionalFormatting>
  <conditionalFormatting sqref="J631">
    <cfRule type="containsText" dxfId="1472" priority="732" operator="containsText" text="ELC">
      <formula>NOT(ISERROR(SEARCH("ELC",J631)))</formula>
    </cfRule>
  </conditionalFormatting>
  <conditionalFormatting sqref="J633 J635:J636">
    <cfRule type="containsText" dxfId="1471" priority="731" operator="containsText" text="ELC">
      <formula>NOT(ISERROR(SEARCH("ELC",J633)))</formula>
    </cfRule>
  </conditionalFormatting>
  <conditionalFormatting sqref="J634">
    <cfRule type="containsText" dxfId="1470" priority="730" operator="containsText" text="ELC">
      <formula>NOT(ISERROR(SEARCH("ELC",J634)))</formula>
    </cfRule>
  </conditionalFormatting>
  <conditionalFormatting sqref="J634">
    <cfRule type="containsText" dxfId="1469" priority="722" operator="containsText" text="CO2e">
      <formula>NOT(ISERROR(SEARCH("CO2e",J634)))</formula>
    </cfRule>
    <cfRule type="containsText" dxfId="1468" priority="723" operator="containsText" text="HFO">
      <formula>NOT(ISERROR(SEARCH("HFO",J634)))</formula>
    </cfRule>
    <cfRule type="containsText" dxfId="1467" priority="724" operator="containsText" text="LPG">
      <formula>NOT(ISERROR(SEARCH("LPG",J634)))</formula>
    </cfRule>
    <cfRule type="containsText" dxfId="1466" priority="725" operator="containsText" text="KER">
      <formula>NOT(ISERROR(SEARCH("KER",J634)))</formula>
    </cfRule>
    <cfRule type="containsText" dxfId="1465" priority="726" operator="containsText" text="DSL">
      <formula>NOT(ISERROR(SEARCH("DSL",J634)))</formula>
    </cfRule>
    <cfRule type="containsText" dxfId="1464" priority="727" operator="containsText" text="GSL">
      <formula>NOT(ISERROR(SEARCH("GSL",J634)))</formula>
    </cfRule>
    <cfRule type="containsText" dxfId="1463" priority="728" operator="containsText" text="OIL">
      <formula>NOT(ISERROR(SEARCH("OIL",J634)))</formula>
    </cfRule>
    <cfRule type="containsText" dxfId="1462" priority="729" operator="containsText" text="GAS">
      <formula>NOT(ISERROR(SEARCH("GAS",J634)))</formula>
    </cfRule>
  </conditionalFormatting>
  <conditionalFormatting sqref="J644">
    <cfRule type="containsText" dxfId="1461" priority="721" operator="containsText" text="ELC">
      <formula>NOT(ISERROR(SEARCH("ELC",J644)))</formula>
    </cfRule>
  </conditionalFormatting>
  <conditionalFormatting sqref="J659 J661:J662">
    <cfRule type="containsText" dxfId="1460" priority="720" operator="containsText" text="ELC">
      <formula>NOT(ISERROR(SEARCH("ELC",J659)))</formula>
    </cfRule>
  </conditionalFormatting>
  <conditionalFormatting sqref="J660">
    <cfRule type="containsText" dxfId="1459" priority="719" operator="containsText" text="ELC">
      <formula>NOT(ISERROR(SEARCH("ELC",J660)))</formula>
    </cfRule>
  </conditionalFormatting>
  <conditionalFormatting sqref="J660">
    <cfRule type="containsText" dxfId="1458" priority="711" operator="containsText" text="CO2e">
      <formula>NOT(ISERROR(SEARCH("CO2e",J660)))</formula>
    </cfRule>
    <cfRule type="containsText" dxfId="1457" priority="712" operator="containsText" text="HFO">
      <formula>NOT(ISERROR(SEARCH("HFO",J660)))</formula>
    </cfRule>
    <cfRule type="containsText" dxfId="1456" priority="713" operator="containsText" text="LPG">
      <formula>NOT(ISERROR(SEARCH("LPG",J660)))</formula>
    </cfRule>
    <cfRule type="containsText" dxfId="1455" priority="714" operator="containsText" text="KER">
      <formula>NOT(ISERROR(SEARCH("KER",J660)))</formula>
    </cfRule>
    <cfRule type="containsText" dxfId="1454" priority="715" operator="containsText" text="DSL">
      <formula>NOT(ISERROR(SEARCH("DSL",J660)))</formula>
    </cfRule>
    <cfRule type="containsText" dxfId="1453" priority="716" operator="containsText" text="GSL">
      <formula>NOT(ISERROR(SEARCH("GSL",J660)))</formula>
    </cfRule>
    <cfRule type="containsText" dxfId="1452" priority="717" operator="containsText" text="OIL">
      <formula>NOT(ISERROR(SEARCH("OIL",J660)))</formula>
    </cfRule>
    <cfRule type="containsText" dxfId="1451" priority="718" operator="containsText" text="GAS">
      <formula>NOT(ISERROR(SEARCH("GAS",J660)))</formula>
    </cfRule>
  </conditionalFormatting>
  <conditionalFormatting sqref="J670">
    <cfRule type="containsText" dxfId="1450" priority="710" operator="containsText" text="ELC">
      <formula>NOT(ISERROR(SEARCH("ELC",J670)))</formula>
    </cfRule>
  </conditionalFormatting>
  <conditionalFormatting sqref="J648:J649">
    <cfRule type="containsText" dxfId="1449" priority="709" operator="containsText" text="ELC">
      <formula>NOT(ISERROR(SEARCH("ELC",J648)))</formula>
    </cfRule>
  </conditionalFormatting>
  <conditionalFormatting sqref="M650:AR656">
    <cfRule type="cellIs" dxfId="1448" priority="708" operator="equal">
      <formula>0</formula>
    </cfRule>
  </conditionalFormatting>
  <conditionalFormatting sqref="J657:J658">
    <cfRule type="containsText" dxfId="1447" priority="707" operator="containsText" text="ELC">
      <formula>NOT(ISERROR(SEARCH("ELC",J657)))</formula>
    </cfRule>
  </conditionalFormatting>
  <conditionalFormatting sqref="J647">
    <cfRule type="containsText" dxfId="1446" priority="699" operator="containsText" text="CO2e">
      <formula>NOT(ISERROR(SEARCH("CO2e",J647)))</formula>
    </cfRule>
    <cfRule type="containsText" dxfId="1445" priority="700" operator="containsText" text="HFO">
      <formula>NOT(ISERROR(SEARCH("HFO",J647)))</formula>
    </cfRule>
    <cfRule type="containsText" dxfId="1444" priority="701" operator="containsText" text="LPG">
      <formula>NOT(ISERROR(SEARCH("LPG",J647)))</formula>
    </cfRule>
    <cfRule type="containsText" dxfId="1443" priority="702" operator="containsText" text="KER">
      <formula>NOT(ISERROR(SEARCH("KER",J647)))</formula>
    </cfRule>
    <cfRule type="containsText" dxfId="1442" priority="703" operator="containsText" text="DSL">
      <formula>NOT(ISERROR(SEARCH("DSL",J647)))</formula>
    </cfRule>
    <cfRule type="containsText" dxfId="1441" priority="704" operator="containsText" text="GSL">
      <formula>NOT(ISERROR(SEARCH("GSL",J647)))</formula>
    </cfRule>
    <cfRule type="containsText" dxfId="1440" priority="705" operator="containsText" text="OIL">
      <formula>NOT(ISERROR(SEARCH("OIL",J647)))</formula>
    </cfRule>
    <cfRule type="containsText" dxfId="1439" priority="706" operator="containsText" text="GAS">
      <formula>NOT(ISERROR(SEARCH("GAS",J647)))</formula>
    </cfRule>
  </conditionalFormatting>
  <conditionalFormatting sqref="M637:AR643">
    <cfRule type="cellIs" dxfId="1438" priority="698" operator="equal">
      <formula>0</formula>
    </cfRule>
  </conditionalFormatting>
  <conditionalFormatting sqref="M663:AR663 M665:AR669">
    <cfRule type="cellIs" dxfId="1437" priority="697" operator="equal">
      <formula>0</formula>
    </cfRule>
  </conditionalFormatting>
  <conditionalFormatting sqref="M664:AR664">
    <cfRule type="cellIs" dxfId="1436" priority="696" operator="equal">
      <formula>0</formula>
    </cfRule>
  </conditionalFormatting>
  <conditionalFormatting sqref="J672 J674:J675">
    <cfRule type="containsText" dxfId="1435" priority="695" operator="containsText" text="ELC">
      <formula>NOT(ISERROR(SEARCH("ELC",J672)))</formula>
    </cfRule>
  </conditionalFormatting>
  <conditionalFormatting sqref="J673">
    <cfRule type="containsText" dxfId="1434" priority="694" operator="containsText" text="ELC">
      <formula>NOT(ISERROR(SEARCH("ELC",J673)))</formula>
    </cfRule>
  </conditionalFormatting>
  <conditionalFormatting sqref="J673">
    <cfRule type="containsText" dxfId="1433" priority="686" operator="containsText" text="CO2e">
      <formula>NOT(ISERROR(SEARCH("CO2e",J673)))</formula>
    </cfRule>
    <cfRule type="containsText" dxfId="1432" priority="687" operator="containsText" text="HFO">
      <formula>NOT(ISERROR(SEARCH("HFO",J673)))</formula>
    </cfRule>
    <cfRule type="containsText" dxfId="1431" priority="688" operator="containsText" text="LPG">
      <formula>NOT(ISERROR(SEARCH("LPG",J673)))</formula>
    </cfRule>
    <cfRule type="containsText" dxfId="1430" priority="689" operator="containsText" text="KER">
      <formula>NOT(ISERROR(SEARCH("KER",J673)))</formula>
    </cfRule>
    <cfRule type="containsText" dxfId="1429" priority="690" operator="containsText" text="DSL">
      <formula>NOT(ISERROR(SEARCH("DSL",J673)))</formula>
    </cfRule>
    <cfRule type="containsText" dxfId="1428" priority="691" operator="containsText" text="GSL">
      <formula>NOT(ISERROR(SEARCH("GSL",J673)))</formula>
    </cfRule>
    <cfRule type="containsText" dxfId="1427" priority="692" operator="containsText" text="OIL">
      <formula>NOT(ISERROR(SEARCH("OIL",J673)))</formula>
    </cfRule>
    <cfRule type="containsText" dxfId="1426" priority="693" operator="containsText" text="GAS">
      <formula>NOT(ISERROR(SEARCH("GAS",J673)))</formula>
    </cfRule>
  </conditionalFormatting>
  <conditionalFormatting sqref="J683">
    <cfRule type="containsText" dxfId="1425" priority="685" operator="containsText" text="ELC">
      <formula>NOT(ISERROR(SEARCH("ELC",J683)))</formula>
    </cfRule>
  </conditionalFormatting>
  <conditionalFormatting sqref="M676:AR676 M678:AR682">
    <cfRule type="cellIs" dxfId="1424" priority="684" operator="equal">
      <formula>0</formula>
    </cfRule>
  </conditionalFormatting>
  <conditionalFormatting sqref="M677:AR677">
    <cfRule type="cellIs" dxfId="1423" priority="683" operator="equal">
      <formula>0</formula>
    </cfRule>
  </conditionalFormatting>
  <conditionalFormatting sqref="J685 J687:J688">
    <cfRule type="containsText" dxfId="1422" priority="682" operator="containsText" text="ELC">
      <formula>NOT(ISERROR(SEARCH("ELC",J685)))</formula>
    </cfRule>
  </conditionalFormatting>
  <conditionalFormatting sqref="J686">
    <cfRule type="containsText" dxfId="1421" priority="681" operator="containsText" text="ELC">
      <formula>NOT(ISERROR(SEARCH("ELC",J686)))</formula>
    </cfRule>
  </conditionalFormatting>
  <conditionalFormatting sqref="J686">
    <cfRule type="containsText" dxfId="1420" priority="673" operator="containsText" text="CO2e">
      <formula>NOT(ISERROR(SEARCH("CO2e",J686)))</formula>
    </cfRule>
    <cfRule type="containsText" dxfId="1419" priority="674" operator="containsText" text="HFO">
      <formula>NOT(ISERROR(SEARCH("HFO",J686)))</formula>
    </cfRule>
    <cfRule type="containsText" dxfId="1418" priority="675" operator="containsText" text="LPG">
      <formula>NOT(ISERROR(SEARCH("LPG",J686)))</formula>
    </cfRule>
    <cfRule type="containsText" dxfId="1417" priority="676" operator="containsText" text="KER">
      <formula>NOT(ISERROR(SEARCH("KER",J686)))</formula>
    </cfRule>
    <cfRule type="containsText" dxfId="1416" priority="677" operator="containsText" text="DSL">
      <formula>NOT(ISERROR(SEARCH("DSL",J686)))</formula>
    </cfRule>
    <cfRule type="containsText" dxfId="1415" priority="678" operator="containsText" text="GSL">
      <formula>NOT(ISERROR(SEARCH("GSL",J686)))</formula>
    </cfRule>
    <cfRule type="containsText" dxfId="1414" priority="679" operator="containsText" text="OIL">
      <formula>NOT(ISERROR(SEARCH("OIL",J686)))</formula>
    </cfRule>
    <cfRule type="containsText" dxfId="1413" priority="680" operator="containsText" text="GAS">
      <formula>NOT(ISERROR(SEARCH("GAS",J686)))</formula>
    </cfRule>
  </conditionalFormatting>
  <conditionalFormatting sqref="J696">
    <cfRule type="containsText" dxfId="1412" priority="672" operator="containsText" text="ELC">
      <formula>NOT(ISERROR(SEARCH("ELC",J696)))</formula>
    </cfRule>
  </conditionalFormatting>
  <conditionalFormatting sqref="M689:AR689 M691:AR695">
    <cfRule type="cellIs" dxfId="1411" priority="671" operator="equal">
      <formula>0</formula>
    </cfRule>
  </conditionalFormatting>
  <conditionalFormatting sqref="M690:AR690">
    <cfRule type="cellIs" dxfId="1410" priority="670" operator="equal">
      <formula>0</formula>
    </cfRule>
  </conditionalFormatting>
  <conditionalFormatting sqref="J698 J700:J701">
    <cfRule type="containsText" dxfId="1409" priority="669" operator="containsText" text="ELC">
      <formula>NOT(ISERROR(SEARCH("ELC",J698)))</formula>
    </cfRule>
  </conditionalFormatting>
  <conditionalFormatting sqref="J699">
    <cfRule type="containsText" dxfId="1408" priority="668" operator="containsText" text="ELC">
      <formula>NOT(ISERROR(SEARCH("ELC",J699)))</formula>
    </cfRule>
  </conditionalFormatting>
  <conditionalFormatting sqref="J699">
    <cfRule type="containsText" dxfId="1407" priority="660" operator="containsText" text="CO2e">
      <formula>NOT(ISERROR(SEARCH("CO2e",J699)))</formula>
    </cfRule>
    <cfRule type="containsText" dxfId="1406" priority="661" operator="containsText" text="HFO">
      <formula>NOT(ISERROR(SEARCH("HFO",J699)))</formula>
    </cfRule>
    <cfRule type="containsText" dxfId="1405" priority="662" operator="containsText" text="LPG">
      <formula>NOT(ISERROR(SEARCH("LPG",J699)))</formula>
    </cfRule>
    <cfRule type="containsText" dxfId="1404" priority="663" operator="containsText" text="KER">
      <formula>NOT(ISERROR(SEARCH("KER",J699)))</formula>
    </cfRule>
    <cfRule type="containsText" dxfId="1403" priority="664" operator="containsText" text="DSL">
      <formula>NOT(ISERROR(SEARCH("DSL",J699)))</formula>
    </cfRule>
    <cfRule type="containsText" dxfId="1402" priority="665" operator="containsText" text="GSL">
      <formula>NOT(ISERROR(SEARCH("GSL",J699)))</formula>
    </cfRule>
    <cfRule type="containsText" dxfId="1401" priority="666" operator="containsText" text="OIL">
      <formula>NOT(ISERROR(SEARCH("OIL",J699)))</formula>
    </cfRule>
    <cfRule type="containsText" dxfId="1400" priority="667" operator="containsText" text="GAS">
      <formula>NOT(ISERROR(SEARCH("GAS",J699)))</formula>
    </cfRule>
  </conditionalFormatting>
  <conditionalFormatting sqref="J709">
    <cfRule type="containsText" dxfId="1399" priority="659" operator="containsText" text="ELC">
      <formula>NOT(ISERROR(SEARCH("ELC",J709)))</formula>
    </cfRule>
  </conditionalFormatting>
  <conditionalFormatting sqref="M702:AR702 M704:AR708">
    <cfRule type="cellIs" dxfId="1398" priority="658" operator="equal">
      <formula>0</formula>
    </cfRule>
  </conditionalFormatting>
  <conditionalFormatting sqref="M703:AR703">
    <cfRule type="cellIs" dxfId="1397" priority="657" operator="equal">
      <formula>0</formula>
    </cfRule>
  </conditionalFormatting>
  <conditionalFormatting sqref="J713:J714">
    <cfRule type="containsText" dxfId="1396" priority="656" operator="containsText" text="ELC">
      <formula>NOT(ISERROR(SEARCH("ELC",J713)))</formula>
    </cfRule>
  </conditionalFormatting>
  <conditionalFormatting sqref="J712">
    <cfRule type="containsText" dxfId="1395" priority="655" operator="containsText" text="ELC">
      <formula>NOT(ISERROR(SEARCH("ELC",J712)))</formula>
    </cfRule>
  </conditionalFormatting>
  <conditionalFormatting sqref="J712">
    <cfRule type="containsText" dxfId="1394" priority="647" operator="containsText" text="CO2e">
      <formula>NOT(ISERROR(SEARCH("CO2e",J712)))</formula>
    </cfRule>
    <cfRule type="containsText" dxfId="1393" priority="648" operator="containsText" text="HFO">
      <formula>NOT(ISERROR(SEARCH("HFO",J712)))</formula>
    </cfRule>
    <cfRule type="containsText" dxfId="1392" priority="649" operator="containsText" text="LPG">
      <formula>NOT(ISERROR(SEARCH("LPG",J712)))</formula>
    </cfRule>
    <cfRule type="containsText" dxfId="1391" priority="650" operator="containsText" text="KER">
      <formula>NOT(ISERROR(SEARCH("KER",J712)))</formula>
    </cfRule>
    <cfRule type="containsText" dxfId="1390" priority="651" operator="containsText" text="DSL">
      <formula>NOT(ISERROR(SEARCH("DSL",J712)))</formula>
    </cfRule>
    <cfRule type="containsText" dxfId="1389" priority="652" operator="containsText" text="GSL">
      <formula>NOT(ISERROR(SEARCH("GSL",J712)))</formula>
    </cfRule>
    <cfRule type="containsText" dxfId="1388" priority="653" operator="containsText" text="OIL">
      <formula>NOT(ISERROR(SEARCH("OIL",J712)))</formula>
    </cfRule>
    <cfRule type="containsText" dxfId="1387" priority="654" operator="containsText" text="GAS">
      <formula>NOT(ISERROR(SEARCH("GAS",J712)))</formula>
    </cfRule>
  </conditionalFormatting>
  <conditionalFormatting sqref="M715:AR715 M717:AR721">
    <cfRule type="cellIs" dxfId="1386" priority="646" operator="equal">
      <formula>0</formula>
    </cfRule>
  </conditionalFormatting>
  <conditionalFormatting sqref="M716:AR716">
    <cfRule type="cellIs" dxfId="1385" priority="645" operator="equal">
      <formula>0</formula>
    </cfRule>
  </conditionalFormatting>
  <conditionalFormatting sqref="J722">
    <cfRule type="containsText" dxfId="1384" priority="644" operator="containsText" text="ELC">
      <formula>NOT(ISERROR(SEARCH("ELC",J722)))</formula>
    </cfRule>
  </conditionalFormatting>
  <conditionalFormatting sqref="J738:J739">
    <cfRule type="containsText" dxfId="1383" priority="643" operator="containsText" text="ELC">
      <formula>NOT(ISERROR(SEARCH("ELC",J738)))</formula>
    </cfRule>
  </conditionalFormatting>
  <conditionalFormatting sqref="M740:AR746">
    <cfRule type="cellIs" dxfId="1382" priority="642" operator="equal">
      <formula>0</formula>
    </cfRule>
  </conditionalFormatting>
  <conditionalFormatting sqref="J747">
    <cfRule type="containsText" dxfId="1381" priority="641" operator="containsText" text="ELC">
      <formula>NOT(ISERROR(SEARCH("ELC",J747)))</formula>
    </cfRule>
  </conditionalFormatting>
  <conditionalFormatting sqref="J737">
    <cfRule type="containsText" dxfId="1380" priority="633" operator="containsText" text="CO2e">
      <formula>NOT(ISERROR(SEARCH("CO2e",J737)))</formula>
    </cfRule>
    <cfRule type="containsText" dxfId="1379" priority="634" operator="containsText" text="HFO">
      <formula>NOT(ISERROR(SEARCH("HFO",J737)))</formula>
    </cfRule>
    <cfRule type="containsText" dxfId="1378" priority="635" operator="containsText" text="LPG">
      <formula>NOT(ISERROR(SEARCH("LPG",J737)))</formula>
    </cfRule>
    <cfRule type="containsText" dxfId="1377" priority="636" operator="containsText" text="KER">
      <formula>NOT(ISERROR(SEARCH("KER",J737)))</formula>
    </cfRule>
    <cfRule type="containsText" dxfId="1376" priority="637" operator="containsText" text="DSL">
      <formula>NOT(ISERROR(SEARCH("DSL",J737)))</formula>
    </cfRule>
    <cfRule type="containsText" dxfId="1375" priority="638" operator="containsText" text="GSL">
      <formula>NOT(ISERROR(SEARCH("GSL",J737)))</formula>
    </cfRule>
    <cfRule type="containsText" dxfId="1374" priority="639" operator="containsText" text="OIL">
      <formula>NOT(ISERROR(SEARCH("OIL",J737)))</formula>
    </cfRule>
    <cfRule type="containsText" dxfId="1373" priority="640" operator="containsText" text="GAS">
      <formula>NOT(ISERROR(SEARCH("GAS",J737)))</formula>
    </cfRule>
  </conditionalFormatting>
  <conditionalFormatting sqref="J736">
    <cfRule type="containsText" dxfId="1372" priority="632" operator="containsText" text="ELC">
      <formula>NOT(ISERROR(SEARCH("ELC",J736)))</formula>
    </cfRule>
  </conditionalFormatting>
  <conditionalFormatting sqref="J751:J752">
    <cfRule type="containsText" dxfId="1371" priority="631" operator="containsText" text="ELC">
      <formula>NOT(ISERROR(SEARCH("ELC",J751)))</formula>
    </cfRule>
  </conditionalFormatting>
  <conditionalFormatting sqref="J750">
    <cfRule type="containsText" dxfId="1370" priority="630" operator="containsText" text="ELC">
      <formula>NOT(ISERROR(SEARCH("ELC",J750)))</formula>
    </cfRule>
  </conditionalFormatting>
  <conditionalFormatting sqref="J750">
    <cfRule type="containsText" dxfId="1369" priority="622" operator="containsText" text="CO2e">
      <formula>NOT(ISERROR(SEARCH("CO2e",J750)))</formula>
    </cfRule>
    <cfRule type="containsText" dxfId="1368" priority="623" operator="containsText" text="HFO">
      <formula>NOT(ISERROR(SEARCH("HFO",J750)))</formula>
    </cfRule>
    <cfRule type="containsText" dxfId="1367" priority="624" operator="containsText" text="LPG">
      <formula>NOT(ISERROR(SEARCH("LPG",J750)))</formula>
    </cfRule>
    <cfRule type="containsText" dxfId="1366" priority="625" operator="containsText" text="KER">
      <formula>NOT(ISERROR(SEARCH("KER",J750)))</formula>
    </cfRule>
    <cfRule type="containsText" dxfId="1365" priority="626" operator="containsText" text="DSL">
      <formula>NOT(ISERROR(SEARCH("DSL",J750)))</formula>
    </cfRule>
    <cfRule type="containsText" dxfId="1364" priority="627" operator="containsText" text="GSL">
      <formula>NOT(ISERROR(SEARCH("GSL",J750)))</formula>
    </cfRule>
    <cfRule type="containsText" dxfId="1363" priority="628" operator="containsText" text="OIL">
      <formula>NOT(ISERROR(SEARCH("OIL",J750)))</formula>
    </cfRule>
    <cfRule type="containsText" dxfId="1362" priority="629" operator="containsText" text="GAS">
      <formula>NOT(ISERROR(SEARCH("GAS",J750)))</formula>
    </cfRule>
  </conditionalFormatting>
  <conditionalFormatting sqref="M755:AR759 M753:AR753">
    <cfRule type="cellIs" dxfId="1361" priority="621" operator="equal">
      <formula>0</formula>
    </cfRule>
  </conditionalFormatting>
  <conditionalFormatting sqref="M754:AR754">
    <cfRule type="cellIs" dxfId="1360" priority="620" operator="equal">
      <formula>0</formula>
    </cfRule>
  </conditionalFormatting>
  <conditionalFormatting sqref="J760">
    <cfRule type="containsText" dxfId="1359" priority="619" operator="containsText" text="ELC">
      <formula>NOT(ISERROR(SEARCH("ELC",J760)))</formula>
    </cfRule>
  </conditionalFormatting>
  <conditionalFormatting sqref="J764:J765">
    <cfRule type="containsText" dxfId="1358" priority="618" operator="containsText" text="ELC">
      <formula>NOT(ISERROR(SEARCH("ELC",J764)))</formula>
    </cfRule>
  </conditionalFormatting>
  <conditionalFormatting sqref="J763">
    <cfRule type="containsText" dxfId="1357" priority="617" operator="containsText" text="ELC">
      <formula>NOT(ISERROR(SEARCH("ELC",J763)))</formula>
    </cfRule>
  </conditionalFormatting>
  <conditionalFormatting sqref="J763">
    <cfRule type="containsText" dxfId="1356" priority="609" operator="containsText" text="CO2e">
      <formula>NOT(ISERROR(SEARCH("CO2e",J763)))</formula>
    </cfRule>
    <cfRule type="containsText" dxfId="1355" priority="610" operator="containsText" text="HFO">
      <formula>NOT(ISERROR(SEARCH("HFO",J763)))</formula>
    </cfRule>
    <cfRule type="containsText" dxfId="1354" priority="611" operator="containsText" text="LPG">
      <formula>NOT(ISERROR(SEARCH("LPG",J763)))</formula>
    </cfRule>
    <cfRule type="containsText" dxfId="1353" priority="612" operator="containsText" text="KER">
      <formula>NOT(ISERROR(SEARCH("KER",J763)))</formula>
    </cfRule>
    <cfRule type="containsText" dxfId="1352" priority="613" operator="containsText" text="DSL">
      <formula>NOT(ISERROR(SEARCH("DSL",J763)))</formula>
    </cfRule>
    <cfRule type="containsText" dxfId="1351" priority="614" operator="containsText" text="GSL">
      <formula>NOT(ISERROR(SEARCH("GSL",J763)))</formula>
    </cfRule>
    <cfRule type="containsText" dxfId="1350" priority="615" operator="containsText" text="OIL">
      <formula>NOT(ISERROR(SEARCH("OIL",J763)))</formula>
    </cfRule>
    <cfRule type="containsText" dxfId="1349" priority="616" operator="containsText" text="GAS">
      <formula>NOT(ISERROR(SEARCH("GAS",J763)))</formula>
    </cfRule>
  </conditionalFormatting>
  <conditionalFormatting sqref="M768:AR772 M766:AR766">
    <cfRule type="cellIs" dxfId="1348" priority="608" operator="equal">
      <formula>0</formula>
    </cfRule>
  </conditionalFormatting>
  <conditionalFormatting sqref="M767:AR767">
    <cfRule type="cellIs" dxfId="1347" priority="607" operator="equal">
      <formula>0</formula>
    </cfRule>
  </conditionalFormatting>
  <conditionalFormatting sqref="J773">
    <cfRule type="containsText" dxfId="1346" priority="606" operator="containsText" text="ELC">
      <formula>NOT(ISERROR(SEARCH("ELC",J773)))</formula>
    </cfRule>
  </conditionalFormatting>
  <conditionalFormatting sqref="J777:J778">
    <cfRule type="containsText" dxfId="1345" priority="605" operator="containsText" text="ELC">
      <formula>NOT(ISERROR(SEARCH("ELC",J777)))</formula>
    </cfRule>
  </conditionalFormatting>
  <conditionalFormatting sqref="J776">
    <cfRule type="containsText" dxfId="1344" priority="604" operator="containsText" text="ELC">
      <formula>NOT(ISERROR(SEARCH("ELC",J776)))</formula>
    </cfRule>
  </conditionalFormatting>
  <conditionalFormatting sqref="J776">
    <cfRule type="containsText" dxfId="1343" priority="596" operator="containsText" text="CO2e">
      <formula>NOT(ISERROR(SEARCH("CO2e",J776)))</formula>
    </cfRule>
    <cfRule type="containsText" dxfId="1342" priority="597" operator="containsText" text="HFO">
      <formula>NOT(ISERROR(SEARCH("HFO",J776)))</formula>
    </cfRule>
    <cfRule type="containsText" dxfId="1341" priority="598" operator="containsText" text="LPG">
      <formula>NOT(ISERROR(SEARCH("LPG",J776)))</formula>
    </cfRule>
    <cfRule type="containsText" dxfId="1340" priority="599" operator="containsText" text="KER">
      <formula>NOT(ISERROR(SEARCH("KER",J776)))</formula>
    </cfRule>
    <cfRule type="containsText" dxfId="1339" priority="600" operator="containsText" text="DSL">
      <formula>NOT(ISERROR(SEARCH("DSL",J776)))</formula>
    </cfRule>
    <cfRule type="containsText" dxfId="1338" priority="601" operator="containsText" text="GSL">
      <formula>NOT(ISERROR(SEARCH("GSL",J776)))</formula>
    </cfRule>
    <cfRule type="containsText" dxfId="1337" priority="602" operator="containsText" text="OIL">
      <formula>NOT(ISERROR(SEARCH("OIL",J776)))</formula>
    </cfRule>
    <cfRule type="containsText" dxfId="1336" priority="603" operator="containsText" text="GAS">
      <formula>NOT(ISERROR(SEARCH("GAS",J776)))</formula>
    </cfRule>
  </conditionalFormatting>
  <conditionalFormatting sqref="M781:AR785 M779:AR779">
    <cfRule type="cellIs" dxfId="1335" priority="595" operator="equal">
      <formula>0</formula>
    </cfRule>
  </conditionalFormatting>
  <conditionalFormatting sqref="M780:AR780">
    <cfRule type="cellIs" dxfId="1334" priority="594" operator="equal">
      <formula>0</formula>
    </cfRule>
  </conditionalFormatting>
  <conditionalFormatting sqref="J786">
    <cfRule type="containsText" dxfId="1333" priority="593" operator="containsText" text="ELC">
      <formula>NOT(ISERROR(SEARCH("ELC",J786)))</formula>
    </cfRule>
  </conditionalFormatting>
  <conditionalFormatting sqref="J803:J804">
    <cfRule type="containsText" dxfId="1332" priority="592" operator="containsText" text="ELC">
      <formula>NOT(ISERROR(SEARCH("ELC",J803)))</formula>
    </cfRule>
  </conditionalFormatting>
  <conditionalFormatting sqref="J802">
    <cfRule type="containsText" dxfId="1331" priority="591" operator="containsText" text="ELC">
      <formula>NOT(ISERROR(SEARCH("ELC",J802)))</formula>
    </cfRule>
  </conditionalFormatting>
  <conditionalFormatting sqref="J802">
    <cfRule type="containsText" dxfId="1330" priority="583" operator="containsText" text="CO2e">
      <formula>NOT(ISERROR(SEARCH("CO2e",J802)))</formula>
    </cfRule>
    <cfRule type="containsText" dxfId="1329" priority="584" operator="containsText" text="HFO">
      <formula>NOT(ISERROR(SEARCH("HFO",J802)))</formula>
    </cfRule>
    <cfRule type="containsText" dxfId="1328" priority="585" operator="containsText" text="LPG">
      <formula>NOT(ISERROR(SEARCH("LPG",J802)))</formula>
    </cfRule>
    <cfRule type="containsText" dxfId="1327" priority="586" operator="containsText" text="KER">
      <formula>NOT(ISERROR(SEARCH("KER",J802)))</formula>
    </cfRule>
    <cfRule type="containsText" dxfId="1326" priority="587" operator="containsText" text="DSL">
      <formula>NOT(ISERROR(SEARCH("DSL",J802)))</formula>
    </cfRule>
    <cfRule type="containsText" dxfId="1325" priority="588" operator="containsText" text="GSL">
      <formula>NOT(ISERROR(SEARCH("GSL",J802)))</formula>
    </cfRule>
    <cfRule type="containsText" dxfId="1324" priority="589" operator="containsText" text="OIL">
      <formula>NOT(ISERROR(SEARCH("OIL",J802)))</formula>
    </cfRule>
    <cfRule type="containsText" dxfId="1323" priority="590" operator="containsText" text="GAS">
      <formula>NOT(ISERROR(SEARCH("GAS",J802)))</formula>
    </cfRule>
  </conditionalFormatting>
  <conditionalFormatting sqref="M805:AR805 M807:AR811">
    <cfRule type="cellIs" dxfId="1322" priority="582" operator="equal">
      <formula>0</formula>
    </cfRule>
  </conditionalFormatting>
  <conditionalFormatting sqref="M806:AR806">
    <cfRule type="cellIs" dxfId="1321" priority="581" operator="equal">
      <formula>0</formula>
    </cfRule>
  </conditionalFormatting>
  <conditionalFormatting sqref="J812">
    <cfRule type="containsText" dxfId="1320" priority="580" operator="containsText" text="ELC">
      <formula>NOT(ISERROR(SEARCH("ELC",J812)))</formula>
    </cfRule>
  </conditionalFormatting>
  <conditionalFormatting sqref="J790:J791">
    <cfRule type="containsText" dxfId="1319" priority="579" operator="containsText" text="ELC">
      <formula>NOT(ISERROR(SEARCH("ELC",J790)))</formula>
    </cfRule>
  </conditionalFormatting>
  <conditionalFormatting sqref="M792:AR798">
    <cfRule type="cellIs" dxfId="1318" priority="578" operator="equal">
      <formula>0</formula>
    </cfRule>
  </conditionalFormatting>
  <conditionalFormatting sqref="J799:J800">
    <cfRule type="containsText" dxfId="1317" priority="577" operator="containsText" text="ELC">
      <formula>NOT(ISERROR(SEARCH("ELC",J799)))</formula>
    </cfRule>
  </conditionalFormatting>
  <conditionalFormatting sqref="J789">
    <cfRule type="containsText" dxfId="1316" priority="569" operator="containsText" text="CO2e">
      <formula>NOT(ISERROR(SEARCH("CO2e",J789)))</formula>
    </cfRule>
    <cfRule type="containsText" dxfId="1315" priority="570" operator="containsText" text="HFO">
      <formula>NOT(ISERROR(SEARCH("HFO",J789)))</formula>
    </cfRule>
    <cfRule type="containsText" dxfId="1314" priority="571" operator="containsText" text="LPG">
      <formula>NOT(ISERROR(SEARCH("LPG",J789)))</formula>
    </cfRule>
    <cfRule type="containsText" dxfId="1313" priority="572" operator="containsText" text="KER">
      <formula>NOT(ISERROR(SEARCH("KER",J789)))</formula>
    </cfRule>
    <cfRule type="containsText" dxfId="1312" priority="573" operator="containsText" text="DSL">
      <formula>NOT(ISERROR(SEARCH("DSL",J789)))</formula>
    </cfRule>
    <cfRule type="containsText" dxfId="1311" priority="574" operator="containsText" text="GSL">
      <formula>NOT(ISERROR(SEARCH("GSL",J789)))</formula>
    </cfRule>
    <cfRule type="containsText" dxfId="1310" priority="575" operator="containsText" text="OIL">
      <formula>NOT(ISERROR(SEARCH("OIL",J789)))</formula>
    </cfRule>
    <cfRule type="containsText" dxfId="1309" priority="576" operator="containsText" text="GAS">
      <formula>NOT(ISERROR(SEARCH("GAS",J789)))</formula>
    </cfRule>
  </conditionalFormatting>
  <conditionalFormatting sqref="J816:J817">
    <cfRule type="containsText" dxfId="1308" priority="568" operator="containsText" text="ELC">
      <formula>NOT(ISERROR(SEARCH("ELC",J816)))</formula>
    </cfRule>
  </conditionalFormatting>
  <conditionalFormatting sqref="J815">
    <cfRule type="containsText" dxfId="1307" priority="567" operator="containsText" text="ELC">
      <formula>NOT(ISERROR(SEARCH("ELC",J815)))</formula>
    </cfRule>
  </conditionalFormatting>
  <conditionalFormatting sqref="J815">
    <cfRule type="containsText" dxfId="1306" priority="559" operator="containsText" text="CO2e">
      <formula>NOT(ISERROR(SEARCH("CO2e",J815)))</formula>
    </cfRule>
    <cfRule type="containsText" dxfId="1305" priority="560" operator="containsText" text="HFO">
      <formula>NOT(ISERROR(SEARCH("HFO",J815)))</formula>
    </cfRule>
    <cfRule type="containsText" dxfId="1304" priority="561" operator="containsText" text="LPG">
      <formula>NOT(ISERROR(SEARCH("LPG",J815)))</formula>
    </cfRule>
    <cfRule type="containsText" dxfId="1303" priority="562" operator="containsText" text="KER">
      <formula>NOT(ISERROR(SEARCH("KER",J815)))</formula>
    </cfRule>
    <cfRule type="containsText" dxfId="1302" priority="563" operator="containsText" text="DSL">
      <formula>NOT(ISERROR(SEARCH("DSL",J815)))</formula>
    </cfRule>
    <cfRule type="containsText" dxfId="1301" priority="564" operator="containsText" text="GSL">
      <formula>NOT(ISERROR(SEARCH("GSL",J815)))</formula>
    </cfRule>
    <cfRule type="containsText" dxfId="1300" priority="565" operator="containsText" text="OIL">
      <formula>NOT(ISERROR(SEARCH("OIL",J815)))</formula>
    </cfRule>
    <cfRule type="containsText" dxfId="1299" priority="566" operator="containsText" text="GAS">
      <formula>NOT(ISERROR(SEARCH("GAS",J815)))</formula>
    </cfRule>
  </conditionalFormatting>
  <conditionalFormatting sqref="M820:AR824 M818:AR818">
    <cfRule type="cellIs" dxfId="1298" priority="558" operator="equal">
      <formula>0</formula>
    </cfRule>
  </conditionalFormatting>
  <conditionalFormatting sqref="M819:AR819">
    <cfRule type="cellIs" dxfId="1297" priority="557" operator="equal">
      <formula>0</formula>
    </cfRule>
  </conditionalFormatting>
  <conditionalFormatting sqref="J825">
    <cfRule type="containsText" dxfId="1296" priority="556" operator="containsText" text="ELC">
      <formula>NOT(ISERROR(SEARCH("ELC",J825)))</formula>
    </cfRule>
  </conditionalFormatting>
  <conditionalFormatting sqref="M65:AR71">
    <cfRule type="cellIs" dxfId="1295" priority="554" operator="equal">
      <formula>0</formula>
    </cfRule>
  </conditionalFormatting>
  <conditionalFormatting sqref="M78:AR84">
    <cfRule type="cellIs" dxfId="1294" priority="553" operator="equal">
      <formula>0</formula>
    </cfRule>
  </conditionalFormatting>
  <conditionalFormatting sqref="J724">
    <cfRule type="containsText" dxfId="1293" priority="552" operator="containsText" text="ELC">
      <formula>NOT(ISERROR(SEARCH("ELC",J724)))</formula>
    </cfRule>
  </conditionalFormatting>
  <conditionalFormatting sqref="J883:J885">
    <cfRule type="containsText" dxfId="1292" priority="551" operator="containsText" text="ELC">
      <formula>NOT(ISERROR(SEARCH("ELC",J883)))</formula>
    </cfRule>
  </conditionalFormatting>
  <conditionalFormatting sqref="J882">
    <cfRule type="containsText" dxfId="1291" priority="550" operator="containsText" text="ELC">
      <formula>NOT(ISERROR(SEARCH("ELC",J882)))</formula>
    </cfRule>
  </conditionalFormatting>
  <conditionalFormatting sqref="J882">
    <cfRule type="containsText" dxfId="1290" priority="542" operator="containsText" text="CO2e">
      <formula>NOT(ISERROR(SEARCH("CO2e",J882)))</formula>
    </cfRule>
    <cfRule type="containsText" dxfId="1289" priority="543" operator="containsText" text="HFO">
      <formula>NOT(ISERROR(SEARCH("HFO",J882)))</formula>
    </cfRule>
    <cfRule type="containsText" dxfId="1288" priority="544" operator="containsText" text="LPG">
      <formula>NOT(ISERROR(SEARCH("LPG",J882)))</formula>
    </cfRule>
    <cfRule type="containsText" dxfId="1287" priority="545" operator="containsText" text="KER">
      <formula>NOT(ISERROR(SEARCH("KER",J882)))</formula>
    </cfRule>
    <cfRule type="containsText" dxfId="1286" priority="546" operator="containsText" text="DSL">
      <formula>NOT(ISERROR(SEARCH("DSL",J882)))</formula>
    </cfRule>
    <cfRule type="containsText" dxfId="1285" priority="547" operator="containsText" text="GSL">
      <formula>NOT(ISERROR(SEARCH("GSL",J882)))</formula>
    </cfRule>
    <cfRule type="containsText" dxfId="1284" priority="548" operator="containsText" text="OIL">
      <formula>NOT(ISERROR(SEARCH("OIL",J882)))</formula>
    </cfRule>
    <cfRule type="containsText" dxfId="1283" priority="549" operator="containsText" text="GAS">
      <formula>NOT(ISERROR(SEARCH("GAS",J882)))</formula>
    </cfRule>
  </conditionalFormatting>
  <conditionalFormatting sqref="M886:AR893">
    <cfRule type="cellIs" dxfId="1282" priority="541" operator="equal">
      <formula>0</formula>
    </cfRule>
  </conditionalFormatting>
  <conditionalFormatting sqref="M895:AR895">
    <cfRule type="cellIs" dxfId="1281" priority="539" operator="equal">
      <formula>0</formula>
    </cfRule>
  </conditionalFormatting>
  <conditionalFormatting sqref="M898:AR898">
    <cfRule type="cellIs" dxfId="1280" priority="538" operator="equal">
      <formula>0</formula>
    </cfRule>
  </conditionalFormatting>
  <conditionalFormatting sqref="M896:AR897">
    <cfRule type="cellIs" dxfId="1279" priority="537" operator="equal">
      <formula>0</formula>
    </cfRule>
  </conditionalFormatting>
  <conditionalFormatting sqref="M899:AR900">
    <cfRule type="cellIs" dxfId="1278" priority="536" operator="equal">
      <formula>0</formula>
    </cfRule>
  </conditionalFormatting>
  <conditionalFormatting sqref="J917:J923">
    <cfRule type="containsText" dxfId="1277" priority="533" operator="containsText" text="ELC">
      <formula>NOT(ISERROR(SEARCH("ELC",J917)))</formula>
    </cfRule>
  </conditionalFormatting>
  <conditionalFormatting sqref="M909:AR915">
    <cfRule type="cellIs" dxfId="1276" priority="532" operator="equal">
      <formula>0</formula>
    </cfRule>
  </conditionalFormatting>
  <conditionalFormatting sqref="J909:J915">
    <cfRule type="containsText" dxfId="1275" priority="531" operator="containsText" text="ELC">
      <formula>NOT(ISERROR(SEARCH("ELC",J909)))</formula>
    </cfRule>
  </conditionalFormatting>
  <conditionalFormatting sqref="M917:AR923">
    <cfRule type="cellIs" dxfId="1274" priority="529" operator="equal">
      <formula>0</formula>
    </cfRule>
  </conditionalFormatting>
  <conditionalFormatting sqref="J929">
    <cfRule type="containsText" dxfId="1273" priority="528" operator="containsText" text="ELC">
      <formula>NOT(ISERROR(SEARCH("ELC",J929)))</formula>
    </cfRule>
  </conditionalFormatting>
  <conditionalFormatting sqref="J929">
    <cfRule type="containsText" dxfId="1272" priority="520" operator="containsText" text="CO2e">
      <formula>NOT(ISERROR(SEARCH("CO2e",J929)))</formula>
    </cfRule>
    <cfRule type="containsText" dxfId="1271" priority="521" operator="containsText" text="HFO">
      <formula>NOT(ISERROR(SEARCH("HFO",J929)))</formula>
    </cfRule>
    <cfRule type="containsText" dxfId="1270" priority="522" operator="containsText" text="LPG">
      <formula>NOT(ISERROR(SEARCH("LPG",J929)))</formula>
    </cfRule>
    <cfRule type="containsText" dxfId="1269" priority="523" operator="containsText" text="KER">
      <formula>NOT(ISERROR(SEARCH("KER",J929)))</formula>
    </cfRule>
    <cfRule type="containsText" dxfId="1268" priority="524" operator="containsText" text="DSL">
      <formula>NOT(ISERROR(SEARCH("DSL",J929)))</formula>
    </cfRule>
    <cfRule type="containsText" dxfId="1267" priority="525" operator="containsText" text="GSL">
      <formula>NOT(ISERROR(SEARCH("GSL",J929)))</formula>
    </cfRule>
    <cfRule type="containsText" dxfId="1266" priority="526" operator="containsText" text="OIL">
      <formula>NOT(ISERROR(SEARCH("OIL",J929)))</formula>
    </cfRule>
    <cfRule type="containsText" dxfId="1265" priority="527" operator="containsText" text="GAS">
      <formula>NOT(ISERROR(SEARCH("GAS",J929)))</formula>
    </cfRule>
  </conditionalFormatting>
  <conditionalFormatting sqref="J932:J935">
    <cfRule type="containsText" dxfId="1264" priority="519" operator="containsText" text="ELC">
      <formula>NOT(ISERROR(SEARCH("ELC",J932)))</formula>
    </cfRule>
  </conditionalFormatting>
  <conditionalFormatting sqref="J957:J963">
    <cfRule type="containsText" dxfId="1263" priority="517" operator="containsText" text="ELC">
      <formula>NOT(ISERROR(SEARCH("ELC",J957)))</formula>
    </cfRule>
  </conditionalFormatting>
  <conditionalFormatting sqref="M937:AR939">
    <cfRule type="cellIs" dxfId="1262" priority="516" operator="equal">
      <formula>0</formula>
    </cfRule>
  </conditionalFormatting>
  <conditionalFormatting sqref="M941:AR943">
    <cfRule type="cellIs" dxfId="1261" priority="515" operator="equal">
      <formula>0</formula>
    </cfRule>
  </conditionalFormatting>
  <conditionalFormatting sqref="M945:AR945">
    <cfRule type="cellIs" dxfId="1260" priority="514" operator="equal">
      <formula>0</formula>
    </cfRule>
  </conditionalFormatting>
  <conditionalFormatting sqref="M948:AR950">
    <cfRule type="cellIs" dxfId="1259" priority="513" operator="equal">
      <formula>0</formula>
    </cfRule>
  </conditionalFormatting>
  <conditionalFormatting sqref="M952:AR954">
    <cfRule type="cellIs" dxfId="1258" priority="512" operator="equal">
      <formula>0</formula>
    </cfRule>
  </conditionalFormatting>
  <conditionalFormatting sqref="M957:AR963">
    <cfRule type="cellIs" dxfId="1257" priority="511" operator="equal">
      <formula>0</formula>
    </cfRule>
  </conditionalFormatting>
  <conditionalFormatting sqref="M965:AR971">
    <cfRule type="cellIs" dxfId="1256" priority="510" operator="equal">
      <formula>0</formula>
    </cfRule>
  </conditionalFormatting>
  <conditionalFormatting sqref="J965:J971">
    <cfRule type="containsText" dxfId="1255" priority="509" operator="containsText" text="ELC">
      <formula>NOT(ISERROR(SEARCH("ELC",J965)))</formula>
    </cfRule>
  </conditionalFormatting>
  <conditionalFormatting sqref="J978">
    <cfRule type="containsText" dxfId="1254" priority="508" operator="containsText" text="ELC">
      <formula>NOT(ISERROR(SEARCH("ELC",J978)))</formula>
    </cfRule>
  </conditionalFormatting>
  <conditionalFormatting sqref="J978">
    <cfRule type="containsText" dxfId="1253" priority="500" operator="containsText" text="CO2e">
      <formula>NOT(ISERROR(SEARCH("CO2e",J978)))</formula>
    </cfRule>
    <cfRule type="containsText" dxfId="1252" priority="501" operator="containsText" text="HFO">
      <formula>NOT(ISERROR(SEARCH("HFO",J978)))</formula>
    </cfRule>
    <cfRule type="containsText" dxfId="1251" priority="502" operator="containsText" text="LPG">
      <formula>NOT(ISERROR(SEARCH("LPG",J978)))</formula>
    </cfRule>
    <cfRule type="containsText" dxfId="1250" priority="503" operator="containsText" text="KER">
      <formula>NOT(ISERROR(SEARCH("KER",J978)))</formula>
    </cfRule>
    <cfRule type="containsText" dxfId="1249" priority="504" operator="containsText" text="DSL">
      <formula>NOT(ISERROR(SEARCH("DSL",J978)))</formula>
    </cfRule>
    <cfRule type="containsText" dxfId="1248" priority="505" operator="containsText" text="GSL">
      <formula>NOT(ISERROR(SEARCH("GSL",J978)))</formula>
    </cfRule>
    <cfRule type="containsText" dxfId="1247" priority="506" operator="containsText" text="OIL">
      <formula>NOT(ISERROR(SEARCH("OIL",J978)))</formula>
    </cfRule>
    <cfRule type="containsText" dxfId="1246" priority="507" operator="containsText" text="GAS">
      <formula>NOT(ISERROR(SEARCH("GAS",J978)))</formula>
    </cfRule>
  </conditionalFormatting>
  <conditionalFormatting sqref="M994:AR996">
    <cfRule type="cellIs" dxfId="1245" priority="498" operator="equal">
      <formula>0</formula>
    </cfRule>
  </conditionalFormatting>
  <conditionalFormatting sqref="J991">
    <cfRule type="containsText" dxfId="1244" priority="497" operator="containsText" text="ELC">
      <formula>NOT(ISERROR(SEARCH("ELC",J991)))</formula>
    </cfRule>
  </conditionalFormatting>
  <conditionalFormatting sqref="J991">
    <cfRule type="containsText" dxfId="1243" priority="489" operator="containsText" text="CO2e">
      <formula>NOT(ISERROR(SEARCH("CO2e",J991)))</formula>
    </cfRule>
    <cfRule type="containsText" dxfId="1242" priority="490" operator="containsText" text="HFO">
      <formula>NOT(ISERROR(SEARCH("HFO",J991)))</formula>
    </cfRule>
    <cfRule type="containsText" dxfId="1241" priority="491" operator="containsText" text="LPG">
      <formula>NOT(ISERROR(SEARCH("LPG",J991)))</formula>
    </cfRule>
    <cfRule type="containsText" dxfId="1240" priority="492" operator="containsText" text="KER">
      <formula>NOT(ISERROR(SEARCH("KER",J991)))</formula>
    </cfRule>
    <cfRule type="containsText" dxfId="1239" priority="493" operator="containsText" text="DSL">
      <formula>NOT(ISERROR(SEARCH("DSL",J991)))</formula>
    </cfRule>
    <cfRule type="containsText" dxfId="1238" priority="494" operator="containsText" text="GSL">
      <formula>NOT(ISERROR(SEARCH("GSL",J991)))</formula>
    </cfRule>
    <cfRule type="containsText" dxfId="1237" priority="495" operator="containsText" text="OIL">
      <formula>NOT(ISERROR(SEARCH("OIL",J991)))</formula>
    </cfRule>
    <cfRule type="containsText" dxfId="1236" priority="496" operator="containsText" text="GAS">
      <formula>NOT(ISERROR(SEARCH("GAS",J991)))</formula>
    </cfRule>
  </conditionalFormatting>
  <conditionalFormatting sqref="M1004:AR1006">
    <cfRule type="cellIs" dxfId="1235" priority="488" operator="equal">
      <formula>0</formula>
    </cfRule>
  </conditionalFormatting>
  <conditionalFormatting sqref="J1001">
    <cfRule type="containsText" dxfId="1234" priority="487" operator="containsText" text="ELC">
      <formula>NOT(ISERROR(SEARCH("ELC",J1001)))</formula>
    </cfRule>
  </conditionalFormatting>
  <conditionalFormatting sqref="J1001">
    <cfRule type="containsText" dxfId="1233" priority="479" operator="containsText" text="CO2e">
      <formula>NOT(ISERROR(SEARCH("CO2e",J1001)))</formula>
    </cfRule>
    <cfRule type="containsText" dxfId="1232" priority="480" operator="containsText" text="HFO">
      <formula>NOT(ISERROR(SEARCH("HFO",J1001)))</formula>
    </cfRule>
    <cfRule type="containsText" dxfId="1231" priority="481" operator="containsText" text="LPG">
      <formula>NOT(ISERROR(SEARCH("LPG",J1001)))</formula>
    </cfRule>
    <cfRule type="containsText" dxfId="1230" priority="482" operator="containsText" text="KER">
      <formula>NOT(ISERROR(SEARCH("KER",J1001)))</formula>
    </cfRule>
    <cfRule type="containsText" dxfId="1229" priority="483" operator="containsText" text="DSL">
      <formula>NOT(ISERROR(SEARCH("DSL",J1001)))</formula>
    </cfRule>
    <cfRule type="containsText" dxfId="1228" priority="484" operator="containsText" text="GSL">
      <formula>NOT(ISERROR(SEARCH("GSL",J1001)))</formula>
    </cfRule>
    <cfRule type="containsText" dxfId="1227" priority="485" operator="containsText" text="OIL">
      <formula>NOT(ISERROR(SEARCH("OIL",J1001)))</formula>
    </cfRule>
    <cfRule type="containsText" dxfId="1226" priority="486" operator="containsText" text="GAS">
      <formula>NOT(ISERROR(SEARCH("GAS",J1001)))</formula>
    </cfRule>
  </conditionalFormatting>
  <conditionalFormatting sqref="M997:AR997">
    <cfRule type="cellIs" dxfId="1225" priority="478" operator="equal">
      <formula>0</formula>
    </cfRule>
  </conditionalFormatting>
  <conditionalFormatting sqref="M1007:AR1007">
    <cfRule type="cellIs" dxfId="1224" priority="477" operator="equal">
      <formula>0</formula>
    </cfRule>
  </conditionalFormatting>
  <conditionalFormatting sqref="M1014:AR1024">
    <cfRule type="cellIs" dxfId="1223" priority="476" operator="equal">
      <formula>0</formula>
    </cfRule>
  </conditionalFormatting>
  <conditionalFormatting sqref="J1011">
    <cfRule type="containsText" dxfId="1222" priority="475" operator="containsText" text="ELC">
      <formula>NOT(ISERROR(SEARCH("ELC",J1011)))</formula>
    </cfRule>
  </conditionalFormatting>
  <conditionalFormatting sqref="J1011">
    <cfRule type="containsText" dxfId="1221" priority="467" operator="containsText" text="CO2e">
      <formula>NOT(ISERROR(SEARCH("CO2e",J1011)))</formula>
    </cfRule>
    <cfRule type="containsText" dxfId="1220" priority="468" operator="containsText" text="HFO">
      <formula>NOT(ISERROR(SEARCH("HFO",J1011)))</formula>
    </cfRule>
    <cfRule type="containsText" dxfId="1219" priority="469" operator="containsText" text="LPG">
      <formula>NOT(ISERROR(SEARCH("LPG",J1011)))</formula>
    </cfRule>
    <cfRule type="containsText" dxfId="1218" priority="470" operator="containsText" text="KER">
      <formula>NOT(ISERROR(SEARCH("KER",J1011)))</formula>
    </cfRule>
    <cfRule type="containsText" dxfId="1217" priority="471" operator="containsText" text="DSL">
      <formula>NOT(ISERROR(SEARCH("DSL",J1011)))</formula>
    </cfRule>
    <cfRule type="containsText" dxfId="1216" priority="472" operator="containsText" text="GSL">
      <formula>NOT(ISERROR(SEARCH("GSL",J1011)))</formula>
    </cfRule>
    <cfRule type="containsText" dxfId="1215" priority="473" operator="containsText" text="OIL">
      <formula>NOT(ISERROR(SEARCH("OIL",J1011)))</formula>
    </cfRule>
    <cfRule type="containsText" dxfId="1214" priority="474" operator="containsText" text="GAS">
      <formula>NOT(ISERROR(SEARCH("GAS",J1011)))</formula>
    </cfRule>
  </conditionalFormatting>
  <conditionalFormatting sqref="M1025:AR1025">
    <cfRule type="cellIs" dxfId="1213" priority="466" operator="equal">
      <formula>0</formula>
    </cfRule>
  </conditionalFormatting>
  <conditionalFormatting sqref="J1029">
    <cfRule type="containsText" dxfId="1212" priority="464" operator="containsText" text="ELC">
      <formula>NOT(ISERROR(SEARCH("ELC",J1029)))</formula>
    </cfRule>
  </conditionalFormatting>
  <conditionalFormatting sqref="J1029">
    <cfRule type="containsText" dxfId="1211" priority="456" operator="containsText" text="CO2e">
      <formula>NOT(ISERROR(SEARCH("CO2e",J1029)))</formula>
    </cfRule>
    <cfRule type="containsText" dxfId="1210" priority="457" operator="containsText" text="HFO">
      <formula>NOT(ISERROR(SEARCH("HFO",J1029)))</formula>
    </cfRule>
    <cfRule type="containsText" dxfId="1209" priority="458" operator="containsText" text="LPG">
      <formula>NOT(ISERROR(SEARCH("LPG",J1029)))</formula>
    </cfRule>
    <cfRule type="containsText" dxfId="1208" priority="459" operator="containsText" text="KER">
      <formula>NOT(ISERROR(SEARCH("KER",J1029)))</formula>
    </cfRule>
    <cfRule type="containsText" dxfId="1207" priority="460" operator="containsText" text="DSL">
      <formula>NOT(ISERROR(SEARCH("DSL",J1029)))</formula>
    </cfRule>
    <cfRule type="containsText" dxfId="1206" priority="461" operator="containsText" text="GSL">
      <formula>NOT(ISERROR(SEARCH("GSL",J1029)))</formula>
    </cfRule>
    <cfRule type="containsText" dxfId="1205" priority="462" operator="containsText" text="OIL">
      <formula>NOT(ISERROR(SEARCH("OIL",J1029)))</formula>
    </cfRule>
    <cfRule type="containsText" dxfId="1204" priority="463" operator="containsText" text="GAS">
      <formula>NOT(ISERROR(SEARCH("GAS",J1029)))</formula>
    </cfRule>
  </conditionalFormatting>
  <conditionalFormatting sqref="M1043:AR1043">
    <cfRule type="cellIs" dxfId="1203" priority="455" operator="equal">
      <formula>0</formula>
    </cfRule>
  </conditionalFormatting>
  <conditionalFormatting sqref="J1050:J1060">
    <cfRule type="containsText" dxfId="1202" priority="454" operator="containsText" text="ELC">
      <formula>NOT(ISERROR(SEARCH("ELC",J1050)))</formula>
    </cfRule>
  </conditionalFormatting>
  <conditionalFormatting sqref="J1050:J1060">
    <cfRule type="containsText" dxfId="1201" priority="446" operator="containsText" text="CO2e">
      <formula>NOT(ISERROR(SEARCH("CO2e",J1050)))</formula>
    </cfRule>
    <cfRule type="containsText" dxfId="1200" priority="447" operator="containsText" text="HFO">
      <formula>NOT(ISERROR(SEARCH("HFO",J1050)))</formula>
    </cfRule>
    <cfRule type="containsText" dxfId="1199" priority="448" operator="containsText" text="LPG">
      <formula>NOT(ISERROR(SEARCH("LPG",J1050)))</formula>
    </cfRule>
    <cfRule type="containsText" dxfId="1198" priority="449" operator="containsText" text="KER">
      <formula>NOT(ISERROR(SEARCH("KER",J1050)))</formula>
    </cfRule>
    <cfRule type="containsText" dxfId="1197" priority="450" operator="containsText" text="DSL">
      <formula>NOT(ISERROR(SEARCH("DSL",J1050)))</formula>
    </cfRule>
    <cfRule type="containsText" dxfId="1196" priority="451" operator="containsText" text="GSL">
      <formula>NOT(ISERROR(SEARCH("GSL",J1050)))</formula>
    </cfRule>
    <cfRule type="containsText" dxfId="1195" priority="452" operator="containsText" text="OIL">
      <formula>NOT(ISERROR(SEARCH("OIL",J1050)))</formula>
    </cfRule>
    <cfRule type="containsText" dxfId="1194" priority="453" operator="containsText" text="GAS">
      <formula>NOT(ISERROR(SEARCH("GAS",J1050)))</formula>
    </cfRule>
  </conditionalFormatting>
  <conditionalFormatting sqref="M1063:AR1063">
    <cfRule type="cellIs" dxfId="1193" priority="445" operator="equal">
      <formula>0</formula>
    </cfRule>
  </conditionalFormatting>
  <conditionalFormatting sqref="M1065:AR1068">
    <cfRule type="cellIs" dxfId="1192" priority="444" operator="equal">
      <formula>0</formula>
    </cfRule>
  </conditionalFormatting>
  <conditionalFormatting sqref="M1069:AR1069">
    <cfRule type="cellIs" dxfId="1191" priority="443" operator="equal">
      <formula>0</formula>
    </cfRule>
  </conditionalFormatting>
  <conditionalFormatting sqref="M1072:AR1072">
    <cfRule type="cellIs" dxfId="1190" priority="442" operator="equal">
      <formula>0</formula>
    </cfRule>
  </conditionalFormatting>
  <conditionalFormatting sqref="M1074:AR1081">
    <cfRule type="cellIs" dxfId="1189" priority="441" operator="equal">
      <formula>0</formula>
    </cfRule>
  </conditionalFormatting>
  <conditionalFormatting sqref="M1093:AR1099 M1101:AR1102">
    <cfRule type="cellIs" dxfId="1188" priority="440" operator="equal">
      <formula>0</formula>
    </cfRule>
  </conditionalFormatting>
  <conditionalFormatting sqref="M1091:AR1091">
    <cfRule type="cellIs" dxfId="1187" priority="439" operator="equal">
      <formula>0</formula>
    </cfRule>
  </conditionalFormatting>
  <conditionalFormatting sqref="M1084:AR1087">
    <cfRule type="cellIs" dxfId="1186" priority="438" operator="equal">
      <formula>0</formula>
    </cfRule>
  </conditionalFormatting>
  <conditionalFormatting sqref="M1109:AR1111">
    <cfRule type="cellIs" dxfId="1185" priority="437" operator="equal">
      <formula>0</formula>
    </cfRule>
  </conditionalFormatting>
  <conditionalFormatting sqref="M1112:AR1117">
    <cfRule type="cellIs" dxfId="1184" priority="436" operator="equal">
      <formula>0</formula>
    </cfRule>
  </conditionalFormatting>
  <conditionalFormatting sqref="M1120:AR1126">
    <cfRule type="cellIs" dxfId="1183" priority="435" operator="equal">
      <formula>0</formula>
    </cfRule>
  </conditionalFormatting>
  <conditionalFormatting sqref="M1100:AR1100">
    <cfRule type="cellIs" dxfId="1182" priority="434" operator="equal">
      <formula>0</formula>
    </cfRule>
  </conditionalFormatting>
  <conditionalFormatting sqref="M1134:AR1135">
    <cfRule type="cellIs" dxfId="1181" priority="432" operator="equal">
      <formula>0</formula>
    </cfRule>
  </conditionalFormatting>
  <conditionalFormatting sqref="M1137:AR1138">
    <cfRule type="cellIs" dxfId="1180" priority="431" operator="equal">
      <formula>0</formula>
    </cfRule>
  </conditionalFormatting>
  <conditionalFormatting sqref="M1140:AR1140">
    <cfRule type="cellIs" dxfId="1179" priority="430" operator="equal">
      <formula>0</formula>
    </cfRule>
  </conditionalFormatting>
  <conditionalFormatting sqref="K1133">
    <cfRule type="containsText" dxfId="1178" priority="429" operator="containsText" text="ELC">
      <formula>NOT(ISERROR(SEARCH("ELC",K1133)))</formula>
    </cfRule>
  </conditionalFormatting>
  <conditionalFormatting sqref="K1133">
    <cfRule type="containsText" dxfId="1177" priority="421" operator="containsText" text="CO2e">
      <formula>NOT(ISERROR(SEARCH("CO2e",K1133)))</formula>
    </cfRule>
    <cfRule type="containsText" dxfId="1176" priority="422" operator="containsText" text="HFO">
      <formula>NOT(ISERROR(SEARCH("HFO",K1133)))</formula>
    </cfRule>
    <cfRule type="containsText" dxfId="1175" priority="423" operator="containsText" text="LPG">
      <formula>NOT(ISERROR(SEARCH("LPG",K1133)))</formula>
    </cfRule>
    <cfRule type="containsText" dxfId="1174" priority="424" operator="containsText" text="KER">
      <formula>NOT(ISERROR(SEARCH("KER",K1133)))</formula>
    </cfRule>
    <cfRule type="containsText" dxfId="1173" priority="425" operator="containsText" text="DSL">
      <formula>NOT(ISERROR(SEARCH("DSL",K1133)))</formula>
    </cfRule>
    <cfRule type="containsText" dxfId="1172" priority="426" operator="containsText" text="GSL">
      <formula>NOT(ISERROR(SEARCH("GSL",K1133)))</formula>
    </cfRule>
    <cfRule type="containsText" dxfId="1171" priority="427" operator="containsText" text="OIL">
      <formula>NOT(ISERROR(SEARCH("OIL",K1133)))</formula>
    </cfRule>
    <cfRule type="containsText" dxfId="1170" priority="428" operator="containsText" text="GAS">
      <formula>NOT(ISERROR(SEARCH("GAS",K1133)))</formula>
    </cfRule>
  </conditionalFormatting>
  <conditionalFormatting sqref="M1143:AR1144">
    <cfRule type="cellIs" dxfId="1169" priority="420" operator="equal">
      <formula>0</formula>
    </cfRule>
  </conditionalFormatting>
  <conditionalFormatting sqref="M1146:AR1147">
    <cfRule type="cellIs" dxfId="1168" priority="419" operator="equal">
      <formula>0</formula>
    </cfRule>
  </conditionalFormatting>
  <conditionalFormatting sqref="M1149:AR1149">
    <cfRule type="cellIs" dxfId="1167" priority="418" operator="equal">
      <formula>0</formula>
    </cfRule>
  </conditionalFormatting>
  <conditionalFormatting sqref="K1142">
    <cfRule type="containsText" dxfId="1166" priority="417" operator="containsText" text="ELC">
      <formula>NOT(ISERROR(SEARCH("ELC",K1142)))</formula>
    </cfRule>
  </conditionalFormatting>
  <conditionalFormatting sqref="K1142">
    <cfRule type="containsText" dxfId="1165" priority="409" operator="containsText" text="CO2e">
      <formula>NOT(ISERROR(SEARCH("CO2e",K1142)))</formula>
    </cfRule>
    <cfRule type="containsText" dxfId="1164" priority="410" operator="containsText" text="HFO">
      <formula>NOT(ISERROR(SEARCH("HFO",K1142)))</formula>
    </cfRule>
    <cfRule type="containsText" dxfId="1163" priority="411" operator="containsText" text="LPG">
      <formula>NOT(ISERROR(SEARCH("LPG",K1142)))</formula>
    </cfRule>
    <cfRule type="containsText" dxfId="1162" priority="412" operator="containsText" text="KER">
      <formula>NOT(ISERROR(SEARCH("KER",K1142)))</formula>
    </cfRule>
    <cfRule type="containsText" dxfId="1161" priority="413" operator="containsText" text="DSL">
      <formula>NOT(ISERROR(SEARCH("DSL",K1142)))</formula>
    </cfRule>
    <cfRule type="containsText" dxfId="1160" priority="414" operator="containsText" text="GSL">
      <formula>NOT(ISERROR(SEARCH("GSL",K1142)))</formula>
    </cfRule>
    <cfRule type="containsText" dxfId="1159" priority="415" operator="containsText" text="OIL">
      <formula>NOT(ISERROR(SEARCH("OIL",K1142)))</formula>
    </cfRule>
    <cfRule type="containsText" dxfId="1158" priority="416" operator="containsText" text="GAS">
      <formula>NOT(ISERROR(SEARCH("GAS",K1142)))</formula>
    </cfRule>
  </conditionalFormatting>
  <conditionalFormatting sqref="M1152:AR1153">
    <cfRule type="cellIs" dxfId="1157" priority="408" operator="equal">
      <formula>0</formula>
    </cfRule>
  </conditionalFormatting>
  <conditionalFormatting sqref="M1155:AR1156">
    <cfRule type="cellIs" dxfId="1156" priority="407" operator="equal">
      <formula>0</formula>
    </cfRule>
  </conditionalFormatting>
  <conditionalFormatting sqref="M1158:AR1158">
    <cfRule type="cellIs" dxfId="1155" priority="406" operator="equal">
      <formula>0</formula>
    </cfRule>
  </conditionalFormatting>
  <conditionalFormatting sqref="K1151">
    <cfRule type="containsText" dxfId="1154" priority="405" operator="containsText" text="ELC">
      <formula>NOT(ISERROR(SEARCH("ELC",K1151)))</formula>
    </cfRule>
  </conditionalFormatting>
  <conditionalFormatting sqref="K1151">
    <cfRule type="containsText" dxfId="1153" priority="397" operator="containsText" text="CO2e">
      <formula>NOT(ISERROR(SEARCH("CO2e",K1151)))</formula>
    </cfRule>
    <cfRule type="containsText" dxfId="1152" priority="398" operator="containsText" text="HFO">
      <formula>NOT(ISERROR(SEARCH("HFO",K1151)))</formula>
    </cfRule>
    <cfRule type="containsText" dxfId="1151" priority="399" operator="containsText" text="LPG">
      <formula>NOT(ISERROR(SEARCH("LPG",K1151)))</formula>
    </cfRule>
    <cfRule type="containsText" dxfId="1150" priority="400" operator="containsText" text="KER">
      <formula>NOT(ISERROR(SEARCH("KER",K1151)))</formula>
    </cfRule>
    <cfRule type="containsText" dxfId="1149" priority="401" operator="containsText" text="DSL">
      <formula>NOT(ISERROR(SEARCH("DSL",K1151)))</formula>
    </cfRule>
    <cfRule type="containsText" dxfId="1148" priority="402" operator="containsText" text="GSL">
      <formula>NOT(ISERROR(SEARCH("GSL",K1151)))</formula>
    </cfRule>
    <cfRule type="containsText" dxfId="1147" priority="403" operator="containsText" text="OIL">
      <formula>NOT(ISERROR(SEARCH("OIL",K1151)))</formula>
    </cfRule>
    <cfRule type="containsText" dxfId="1146" priority="404" operator="containsText" text="GAS">
      <formula>NOT(ISERROR(SEARCH("GAS",K1151)))</formula>
    </cfRule>
  </conditionalFormatting>
  <conditionalFormatting sqref="M1161:AR1162">
    <cfRule type="cellIs" dxfId="1145" priority="396" operator="equal">
      <formula>0</formula>
    </cfRule>
  </conditionalFormatting>
  <conditionalFormatting sqref="M1164:AR1165">
    <cfRule type="cellIs" dxfId="1144" priority="395" operator="equal">
      <formula>0</formula>
    </cfRule>
  </conditionalFormatting>
  <conditionalFormatting sqref="M1167:AR1167">
    <cfRule type="cellIs" dxfId="1143" priority="394" operator="equal">
      <formula>0</formula>
    </cfRule>
  </conditionalFormatting>
  <conditionalFormatting sqref="K1160">
    <cfRule type="containsText" dxfId="1142" priority="393" operator="containsText" text="ELC">
      <formula>NOT(ISERROR(SEARCH("ELC",K1160)))</formula>
    </cfRule>
  </conditionalFormatting>
  <conditionalFormatting sqref="K1160">
    <cfRule type="containsText" dxfId="1141" priority="385" operator="containsText" text="CO2e">
      <formula>NOT(ISERROR(SEARCH("CO2e",K1160)))</formula>
    </cfRule>
    <cfRule type="containsText" dxfId="1140" priority="386" operator="containsText" text="HFO">
      <formula>NOT(ISERROR(SEARCH("HFO",K1160)))</formula>
    </cfRule>
    <cfRule type="containsText" dxfId="1139" priority="387" operator="containsText" text="LPG">
      <formula>NOT(ISERROR(SEARCH("LPG",K1160)))</formula>
    </cfRule>
    <cfRule type="containsText" dxfId="1138" priority="388" operator="containsText" text="KER">
      <formula>NOT(ISERROR(SEARCH("KER",K1160)))</formula>
    </cfRule>
    <cfRule type="containsText" dxfId="1137" priority="389" operator="containsText" text="DSL">
      <formula>NOT(ISERROR(SEARCH("DSL",K1160)))</formula>
    </cfRule>
    <cfRule type="containsText" dxfId="1136" priority="390" operator="containsText" text="GSL">
      <formula>NOT(ISERROR(SEARCH("GSL",K1160)))</formula>
    </cfRule>
    <cfRule type="containsText" dxfId="1135" priority="391" operator="containsText" text="OIL">
      <formula>NOT(ISERROR(SEARCH("OIL",K1160)))</formula>
    </cfRule>
    <cfRule type="containsText" dxfId="1134" priority="392" operator="containsText" text="GAS">
      <formula>NOT(ISERROR(SEARCH("GAS",K1160)))</formula>
    </cfRule>
  </conditionalFormatting>
  <conditionalFormatting sqref="M1170:AR1171">
    <cfRule type="cellIs" dxfId="1133" priority="384" operator="equal">
      <formula>0</formula>
    </cfRule>
  </conditionalFormatting>
  <conditionalFormatting sqref="M1173:AR1174">
    <cfRule type="cellIs" dxfId="1132" priority="383" operator="equal">
      <formula>0</formula>
    </cfRule>
  </conditionalFormatting>
  <conditionalFormatting sqref="M1176:AR1176">
    <cfRule type="cellIs" dxfId="1131" priority="382" operator="equal">
      <formula>0</formula>
    </cfRule>
  </conditionalFormatting>
  <conditionalFormatting sqref="K1169">
    <cfRule type="containsText" dxfId="1130" priority="381" operator="containsText" text="ELC">
      <formula>NOT(ISERROR(SEARCH("ELC",K1169)))</formula>
    </cfRule>
  </conditionalFormatting>
  <conditionalFormatting sqref="K1169">
    <cfRule type="containsText" dxfId="1129" priority="373" operator="containsText" text="CO2e">
      <formula>NOT(ISERROR(SEARCH("CO2e",K1169)))</formula>
    </cfRule>
    <cfRule type="containsText" dxfId="1128" priority="374" operator="containsText" text="HFO">
      <formula>NOT(ISERROR(SEARCH("HFO",K1169)))</formula>
    </cfRule>
    <cfRule type="containsText" dxfId="1127" priority="375" operator="containsText" text="LPG">
      <formula>NOT(ISERROR(SEARCH("LPG",K1169)))</formula>
    </cfRule>
    <cfRule type="containsText" dxfId="1126" priority="376" operator="containsText" text="KER">
      <formula>NOT(ISERROR(SEARCH("KER",K1169)))</formula>
    </cfRule>
    <cfRule type="containsText" dxfId="1125" priority="377" operator="containsText" text="DSL">
      <formula>NOT(ISERROR(SEARCH("DSL",K1169)))</formula>
    </cfRule>
    <cfRule type="containsText" dxfId="1124" priority="378" operator="containsText" text="GSL">
      <formula>NOT(ISERROR(SEARCH("GSL",K1169)))</formula>
    </cfRule>
    <cfRule type="containsText" dxfId="1123" priority="379" operator="containsText" text="OIL">
      <formula>NOT(ISERROR(SEARCH("OIL",K1169)))</formula>
    </cfRule>
    <cfRule type="containsText" dxfId="1122" priority="380" operator="containsText" text="GAS">
      <formula>NOT(ISERROR(SEARCH("GAS",K1169)))</formula>
    </cfRule>
  </conditionalFormatting>
  <conditionalFormatting sqref="M1179:AR1180">
    <cfRule type="cellIs" dxfId="1121" priority="372" operator="equal">
      <formula>0</formula>
    </cfRule>
  </conditionalFormatting>
  <conditionalFormatting sqref="M1182:AR1183">
    <cfRule type="cellIs" dxfId="1120" priority="371" operator="equal">
      <formula>0</formula>
    </cfRule>
  </conditionalFormatting>
  <conditionalFormatting sqref="M1185:AR1185">
    <cfRule type="cellIs" dxfId="1119" priority="370" operator="equal">
      <formula>0</formula>
    </cfRule>
  </conditionalFormatting>
  <conditionalFormatting sqref="K1178">
    <cfRule type="containsText" dxfId="1118" priority="369" operator="containsText" text="ELC">
      <formula>NOT(ISERROR(SEARCH("ELC",K1178)))</formula>
    </cfRule>
  </conditionalFormatting>
  <conditionalFormatting sqref="K1178">
    <cfRule type="containsText" dxfId="1117" priority="361" operator="containsText" text="CO2e">
      <formula>NOT(ISERROR(SEARCH("CO2e",K1178)))</formula>
    </cfRule>
    <cfRule type="containsText" dxfId="1116" priority="362" operator="containsText" text="HFO">
      <formula>NOT(ISERROR(SEARCH("HFO",K1178)))</formula>
    </cfRule>
    <cfRule type="containsText" dxfId="1115" priority="363" operator="containsText" text="LPG">
      <formula>NOT(ISERROR(SEARCH("LPG",K1178)))</formula>
    </cfRule>
    <cfRule type="containsText" dxfId="1114" priority="364" operator="containsText" text="KER">
      <formula>NOT(ISERROR(SEARCH("KER",K1178)))</formula>
    </cfRule>
    <cfRule type="containsText" dxfId="1113" priority="365" operator="containsText" text="DSL">
      <formula>NOT(ISERROR(SEARCH("DSL",K1178)))</formula>
    </cfRule>
    <cfRule type="containsText" dxfId="1112" priority="366" operator="containsText" text="GSL">
      <formula>NOT(ISERROR(SEARCH("GSL",K1178)))</formula>
    </cfRule>
    <cfRule type="containsText" dxfId="1111" priority="367" operator="containsText" text="OIL">
      <formula>NOT(ISERROR(SEARCH("OIL",K1178)))</formula>
    </cfRule>
    <cfRule type="containsText" dxfId="1110" priority="368" operator="containsText" text="GAS">
      <formula>NOT(ISERROR(SEARCH("GAS",K1178)))</formula>
    </cfRule>
  </conditionalFormatting>
  <conditionalFormatting sqref="M1188:AR1189">
    <cfRule type="cellIs" dxfId="1109" priority="360" operator="equal">
      <formula>0</formula>
    </cfRule>
  </conditionalFormatting>
  <conditionalFormatting sqref="M1191:AR1193">
    <cfRule type="cellIs" dxfId="1108" priority="359" operator="equal">
      <formula>0</formula>
    </cfRule>
  </conditionalFormatting>
  <conditionalFormatting sqref="M1195:AR1195">
    <cfRule type="cellIs" dxfId="1107" priority="358" operator="equal">
      <formula>0</formula>
    </cfRule>
  </conditionalFormatting>
  <conditionalFormatting sqref="K1187">
    <cfRule type="containsText" dxfId="1106" priority="357" operator="containsText" text="ELC">
      <formula>NOT(ISERROR(SEARCH("ELC",K1187)))</formula>
    </cfRule>
  </conditionalFormatting>
  <conditionalFormatting sqref="K1187">
    <cfRule type="containsText" dxfId="1105" priority="349" operator="containsText" text="CO2e">
      <formula>NOT(ISERROR(SEARCH("CO2e",K1187)))</formula>
    </cfRule>
    <cfRule type="containsText" dxfId="1104" priority="350" operator="containsText" text="HFO">
      <formula>NOT(ISERROR(SEARCH("HFO",K1187)))</formula>
    </cfRule>
    <cfRule type="containsText" dxfId="1103" priority="351" operator="containsText" text="LPG">
      <formula>NOT(ISERROR(SEARCH("LPG",K1187)))</formula>
    </cfRule>
    <cfRule type="containsText" dxfId="1102" priority="352" operator="containsText" text="KER">
      <formula>NOT(ISERROR(SEARCH("KER",K1187)))</formula>
    </cfRule>
    <cfRule type="containsText" dxfId="1101" priority="353" operator="containsText" text="DSL">
      <formula>NOT(ISERROR(SEARCH("DSL",K1187)))</formula>
    </cfRule>
    <cfRule type="containsText" dxfId="1100" priority="354" operator="containsText" text="GSL">
      <formula>NOT(ISERROR(SEARCH("GSL",K1187)))</formula>
    </cfRule>
    <cfRule type="containsText" dxfId="1099" priority="355" operator="containsText" text="OIL">
      <formula>NOT(ISERROR(SEARCH("OIL",K1187)))</formula>
    </cfRule>
    <cfRule type="containsText" dxfId="1098" priority="356" operator="containsText" text="GAS">
      <formula>NOT(ISERROR(SEARCH("GAS",K1187)))</formula>
    </cfRule>
  </conditionalFormatting>
  <conditionalFormatting sqref="M1198:AR1199">
    <cfRule type="cellIs" dxfId="1097" priority="348" operator="equal">
      <formula>0</formula>
    </cfRule>
  </conditionalFormatting>
  <conditionalFormatting sqref="M1201:AR1203">
    <cfRule type="cellIs" dxfId="1096" priority="347" operator="equal">
      <formula>0</formula>
    </cfRule>
  </conditionalFormatting>
  <conditionalFormatting sqref="M1205:AR1205">
    <cfRule type="cellIs" dxfId="1095" priority="346" operator="equal">
      <formula>0</formula>
    </cfRule>
  </conditionalFormatting>
  <conditionalFormatting sqref="K1197">
    <cfRule type="containsText" dxfId="1094" priority="345" operator="containsText" text="ELC">
      <formula>NOT(ISERROR(SEARCH("ELC",K1197)))</formula>
    </cfRule>
  </conditionalFormatting>
  <conditionalFormatting sqref="K1197">
    <cfRule type="containsText" dxfId="1093" priority="337" operator="containsText" text="CO2e">
      <formula>NOT(ISERROR(SEARCH("CO2e",K1197)))</formula>
    </cfRule>
    <cfRule type="containsText" dxfId="1092" priority="338" operator="containsText" text="HFO">
      <formula>NOT(ISERROR(SEARCH("HFO",K1197)))</formula>
    </cfRule>
    <cfRule type="containsText" dxfId="1091" priority="339" operator="containsText" text="LPG">
      <formula>NOT(ISERROR(SEARCH("LPG",K1197)))</formula>
    </cfRule>
    <cfRule type="containsText" dxfId="1090" priority="340" operator="containsText" text="KER">
      <formula>NOT(ISERROR(SEARCH("KER",K1197)))</formula>
    </cfRule>
    <cfRule type="containsText" dxfId="1089" priority="341" operator="containsText" text="DSL">
      <formula>NOT(ISERROR(SEARCH("DSL",K1197)))</formula>
    </cfRule>
    <cfRule type="containsText" dxfId="1088" priority="342" operator="containsText" text="GSL">
      <formula>NOT(ISERROR(SEARCH("GSL",K1197)))</formula>
    </cfRule>
    <cfRule type="containsText" dxfId="1087" priority="343" operator="containsText" text="OIL">
      <formula>NOT(ISERROR(SEARCH("OIL",K1197)))</formula>
    </cfRule>
    <cfRule type="containsText" dxfId="1086" priority="344" operator="containsText" text="GAS">
      <formula>NOT(ISERROR(SEARCH("GAS",K1197)))</formula>
    </cfRule>
  </conditionalFormatting>
  <conditionalFormatting sqref="M1208:AR1209">
    <cfRule type="cellIs" dxfId="1085" priority="336" operator="equal">
      <formula>0</formula>
    </cfRule>
  </conditionalFormatting>
  <conditionalFormatting sqref="M1211:AR1213">
    <cfRule type="cellIs" dxfId="1084" priority="335" operator="equal">
      <formula>0</formula>
    </cfRule>
  </conditionalFormatting>
  <conditionalFormatting sqref="M1215:AR1215">
    <cfRule type="cellIs" dxfId="1083" priority="334" operator="equal">
      <formula>0</formula>
    </cfRule>
  </conditionalFormatting>
  <conditionalFormatting sqref="K1207">
    <cfRule type="containsText" dxfId="1082" priority="333" operator="containsText" text="ELC">
      <formula>NOT(ISERROR(SEARCH("ELC",K1207)))</formula>
    </cfRule>
  </conditionalFormatting>
  <conditionalFormatting sqref="K1207">
    <cfRule type="containsText" dxfId="1081" priority="325" operator="containsText" text="CO2e">
      <formula>NOT(ISERROR(SEARCH("CO2e",K1207)))</formula>
    </cfRule>
    <cfRule type="containsText" dxfId="1080" priority="326" operator="containsText" text="HFO">
      <formula>NOT(ISERROR(SEARCH("HFO",K1207)))</formula>
    </cfRule>
    <cfRule type="containsText" dxfId="1079" priority="327" operator="containsText" text="LPG">
      <formula>NOT(ISERROR(SEARCH("LPG",K1207)))</formula>
    </cfRule>
    <cfRule type="containsText" dxfId="1078" priority="328" operator="containsText" text="KER">
      <formula>NOT(ISERROR(SEARCH("KER",K1207)))</formula>
    </cfRule>
    <cfRule type="containsText" dxfId="1077" priority="329" operator="containsText" text="DSL">
      <formula>NOT(ISERROR(SEARCH("DSL",K1207)))</formula>
    </cfRule>
    <cfRule type="containsText" dxfId="1076" priority="330" operator="containsText" text="GSL">
      <formula>NOT(ISERROR(SEARCH("GSL",K1207)))</formula>
    </cfRule>
    <cfRule type="containsText" dxfId="1075" priority="331" operator="containsText" text="OIL">
      <formula>NOT(ISERROR(SEARCH("OIL",K1207)))</formula>
    </cfRule>
    <cfRule type="containsText" dxfId="1074" priority="332" operator="containsText" text="GAS">
      <formula>NOT(ISERROR(SEARCH("GAS",K1207)))</formula>
    </cfRule>
  </conditionalFormatting>
  <conditionalFormatting sqref="M1488:AR1489">
    <cfRule type="cellIs" dxfId="1073" priority="324" operator="equal">
      <formula>0</formula>
    </cfRule>
  </conditionalFormatting>
  <conditionalFormatting sqref="K1487">
    <cfRule type="containsText" dxfId="1072" priority="323" operator="containsText" text="ELC">
      <formula>NOT(ISERROR(SEARCH("ELC",K1487)))</formula>
    </cfRule>
  </conditionalFormatting>
  <conditionalFormatting sqref="K1487">
    <cfRule type="containsText" dxfId="1071" priority="315" operator="containsText" text="CO2e">
      <formula>NOT(ISERROR(SEARCH("CO2e",K1487)))</formula>
    </cfRule>
    <cfRule type="containsText" dxfId="1070" priority="316" operator="containsText" text="HFO">
      <formula>NOT(ISERROR(SEARCH("HFO",K1487)))</formula>
    </cfRule>
    <cfRule type="containsText" dxfId="1069" priority="317" operator="containsText" text="LPG">
      <formula>NOT(ISERROR(SEARCH("LPG",K1487)))</formula>
    </cfRule>
    <cfRule type="containsText" dxfId="1068" priority="318" operator="containsText" text="KER">
      <formula>NOT(ISERROR(SEARCH("KER",K1487)))</formula>
    </cfRule>
    <cfRule type="containsText" dxfId="1067" priority="319" operator="containsText" text="DSL">
      <formula>NOT(ISERROR(SEARCH("DSL",K1487)))</formula>
    </cfRule>
    <cfRule type="containsText" dxfId="1066" priority="320" operator="containsText" text="GSL">
      <formula>NOT(ISERROR(SEARCH("GSL",K1487)))</formula>
    </cfRule>
    <cfRule type="containsText" dxfId="1065" priority="321" operator="containsText" text="OIL">
      <formula>NOT(ISERROR(SEARCH("OIL",K1487)))</formula>
    </cfRule>
    <cfRule type="containsText" dxfId="1064" priority="322" operator="containsText" text="GAS">
      <formula>NOT(ISERROR(SEARCH("GAS",K1487)))</formula>
    </cfRule>
  </conditionalFormatting>
  <conditionalFormatting sqref="M1491:AR1493">
    <cfRule type="cellIs" dxfId="1063" priority="314" operator="equal">
      <formula>0</formula>
    </cfRule>
  </conditionalFormatting>
  <conditionalFormatting sqref="M1495:AR1500">
    <cfRule type="cellIs" dxfId="1062" priority="313" operator="equal">
      <formula>0</formula>
    </cfRule>
  </conditionalFormatting>
  <conditionalFormatting sqref="M1534:AR1535">
    <cfRule type="cellIs" dxfId="1061" priority="312" operator="equal">
      <formula>0</formula>
    </cfRule>
  </conditionalFormatting>
  <conditionalFormatting sqref="K1533">
    <cfRule type="containsText" dxfId="1060" priority="311" operator="containsText" text="ELC">
      <formula>NOT(ISERROR(SEARCH("ELC",K1533)))</formula>
    </cfRule>
  </conditionalFormatting>
  <conditionalFormatting sqref="K1533">
    <cfRule type="containsText" dxfId="1059" priority="303" operator="containsText" text="CO2e">
      <formula>NOT(ISERROR(SEARCH("CO2e",K1533)))</formula>
    </cfRule>
    <cfRule type="containsText" dxfId="1058" priority="304" operator="containsText" text="HFO">
      <formula>NOT(ISERROR(SEARCH("HFO",K1533)))</formula>
    </cfRule>
    <cfRule type="containsText" dxfId="1057" priority="305" operator="containsText" text="LPG">
      <formula>NOT(ISERROR(SEARCH("LPG",K1533)))</formula>
    </cfRule>
    <cfRule type="containsText" dxfId="1056" priority="306" operator="containsText" text="KER">
      <formula>NOT(ISERROR(SEARCH("KER",K1533)))</formula>
    </cfRule>
    <cfRule type="containsText" dxfId="1055" priority="307" operator="containsText" text="DSL">
      <formula>NOT(ISERROR(SEARCH("DSL",K1533)))</formula>
    </cfRule>
    <cfRule type="containsText" dxfId="1054" priority="308" operator="containsText" text="GSL">
      <formula>NOT(ISERROR(SEARCH("GSL",K1533)))</formula>
    </cfRule>
    <cfRule type="containsText" dxfId="1053" priority="309" operator="containsText" text="OIL">
      <formula>NOT(ISERROR(SEARCH("OIL",K1533)))</formula>
    </cfRule>
    <cfRule type="containsText" dxfId="1052" priority="310" operator="containsText" text="GAS">
      <formula>NOT(ISERROR(SEARCH("GAS",K1533)))</formula>
    </cfRule>
  </conditionalFormatting>
  <conditionalFormatting sqref="M1537:AR1540">
    <cfRule type="cellIs" dxfId="1051" priority="302" operator="equal">
      <formula>0</formula>
    </cfRule>
  </conditionalFormatting>
  <conditionalFormatting sqref="M1542:AR1547">
    <cfRule type="cellIs" dxfId="1050" priority="301" operator="equal">
      <formula>0</formula>
    </cfRule>
  </conditionalFormatting>
  <conditionalFormatting sqref="M1560:AR1561">
    <cfRule type="cellIs" dxfId="1049" priority="300" operator="equal">
      <formula>0</formula>
    </cfRule>
  </conditionalFormatting>
  <conditionalFormatting sqref="K1559">
    <cfRule type="containsText" dxfId="1048" priority="299" operator="containsText" text="ELC">
      <formula>NOT(ISERROR(SEARCH("ELC",K1559)))</formula>
    </cfRule>
  </conditionalFormatting>
  <conditionalFormatting sqref="K1559">
    <cfRule type="containsText" dxfId="1047" priority="291" operator="containsText" text="CO2e">
      <formula>NOT(ISERROR(SEARCH("CO2e",K1559)))</formula>
    </cfRule>
    <cfRule type="containsText" dxfId="1046" priority="292" operator="containsText" text="HFO">
      <formula>NOT(ISERROR(SEARCH("HFO",K1559)))</formula>
    </cfRule>
    <cfRule type="containsText" dxfId="1045" priority="293" operator="containsText" text="LPG">
      <formula>NOT(ISERROR(SEARCH("LPG",K1559)))</formula>
    </cfRule>
    <cfRule type="containsText" dxfId="1044" priority="294" operator="containsText" text="KER">
      <formula>NOT(ISERROR(SEARCH("KER",K1559)))</formula>
    </cfRule>
    <cfRule type="containsText" dxfId="1043" priority="295" operator="containsText" text="DSL">
      <formula>NOT(ISERROR(SEARCH("DSL",K1559)))</formula>
    </cfRule>
    <cfRule type="containsText" dxfId="1042" priority="296" operator="containsText" text="GSL">
      <formula>NOT(ISERROR(SEARCH("GSL",K1559)))</formula>
    </cfRule>
    <cfRule type="containsText" dxfId="1041" priority="297" operator="containsText" text="OIL">
      <formula>NOT(ISERROR(SEARCH("OIL",K1559)))</formula>
    </cfRule>
    <cfRule type="containsText" dxfId="1040" priority="298" operator="containsText" text="GAS">
      <formula>NOT(ISERROR(SEARCH("GAS",K1559)))</formula>
    </cfRule>
  </conditionalFormatting>
  <conditionalFormatting sqref="M1563:AR1565">
    <cfRule type="cellIs" dxfId="1039" priority="290" operator="equal">
      <formula>0</formula>
    </cfRule>
  </conditionalFormatting>
  <conditionalFormatting sqref="M1567:AR1572">
    <cfRule type="cellIs" dxfId="1038" priority="289" operator="equal">
      <formula>0</formula>
    </cfRule>
  </conditionalFormatting>
  <conditionalFormatting sqref="M1585:AR1586">
    <cfRule type="cellIs" dxfId="1037" priority="288" operator="equal">
      <formula>0</formula>
    </cfRule>
  </conditionalFormatting>
  <conditionalFormatting sqref="K1584">
    <cfRule type="containsText" dxfId="1036" priority="287" operator="containsText" text="ELC">
      <formula>NOT(ISERROR(SEARCH("ELC",K1584)))</formula>
    </cfRule>
  </conditionalFormatting>
  <conditionalFormatting sqref="K1584">
    <cfRule type="containsText" dxfId="1035" priority="279" operator="containsText" text="CO2e">
      <formula>NOT(ISERROR(SEARCH("CO2e",K1584)))</formula>
    </cfRule>
    <cfRule type="containsText" dxfId="1034" priority="280" operator="containsText" text="HFO">
      <formula>NOT(ISERROR(SEARCH("HFO",K1584)))</formula>
    </cfRule>
    <cfRule type="containsText" dxfId="1033" priority="281" operator="containsText" text="LPG">
      <formula>NOT(ISERROR(SEARCH("LPG",K1584)))</formula>
    </cfRule>
    <cfRule type="containsText" dxfId="1032" priority="282" operator="containsText" text="KER">
      <formula>NOT(ISERROR(SEARCH("KER",K1584)))</formula>
    </cfRule>
    <cfRule type="containsText" dxfId="1031" priority="283" operator="containsText" text="DSL">
      <formula>NOT(ISERROR(SEARCH("DSL",K1584)))</formula>
    </cfRule>
    <cfRule type="containsText" dxfId="1030" priority="284" operator="containsText" text="GSL">
      <formula>NOT(ISERROR(SEARCH("GSL",K1584)))</formula>
    </cfRule>
    <cfRule type="containsText" dxfId="1029" priority="285" operator="containsText" text="OIL">
      <formula>NOT(ISERROR(SEARCH("OIL",K1584)))</formula>
    </cfRule>
    <cfRule type="containsText" dxfId="1028" priority="286" operator="containsText" text="GAS">
      <formula>NOT(ISERROR(SEARCH("GAS",K1584)))</formula>
    </cfRule>
  </conditionalFormatting>
  <conditionalFormatting sqref="M1588:AR1590">
    <cfRule type="cellIs" dxfId="1027" priority="278" operator="equal">
      <formula>0</formula>
    </cfRule>
  </conditionalFormatting>
  <conditionalFormatting sqref="M1592:AR1597">
    <cfRule type="cellIs" dxfId="1026" priority="277" operator="equal">
      <formula>0</formula>
    </cfRule>
  </conditionalFormatting>
  <conditionalFormatting sqref="M1610:AR1611">
    <cfRule type="cellIs" dxfId="1025" priority="276" operator="equal">
      <formula>0</formula>
    </cfRule>
  </conditionalFormatting>
  <conditionalFormatting sqref="K1609">
    <cfRule type="containsText" dxfId="1024" priority="275" operator="containsText" text="ELC">
      <formula>NOT(ISERROR(SEARCH("ELC",K1609)))</formula>
    </cfRule>
  </conditionalFormatting>
  <conditionalFormatting sqref="K1609">
    <cfRule type="containsText" dxfId="1023" priority="267" operator="containsText" text="CO2e">
      <formula>NOT(ISERROR(SEARCH("CO2e",K1609)))</formula>
    </cfRule>
    <cfRule type="containsText" dxfId="1022" priority="268" operator="containsText" text="HFO">
      <formula>NOT(ISERROR(SEARCH("HFO",K1609)))</formula>
    </cfRule>
    <cfRule type="containsText" dxfId="1021" priority="269" operator="containsText" text="LPG">
      <formula>NOT(ISERROR(SEARCH("LPG",K1609)))</formula>
    </cfRule>
    <cfRule type="containsText" dxfId="1020" priority="270" operator="containsText" text="KER">
      <formula>NOT(ISERROR(SEARCH("KER",K1609)))</formula>
    </cfRule>
    <cfRule type="containsText" dxfId="1019" priority="271" operator="containsText" text="DSL">
      <formula>NOT(ISERROR(SEARCH("DSL",K1609)))</formula>
    </cfRule>
    <cfRule type="containsText" dxfId="1018" priority="272" operator="containsText" text="GSL">
      <formula>NOT(ISERROR(SEARCH("GSL",K1609)))</formula>
    </cfRule>
    <cfRule type="containsText" dxfId="1017" priority="273" operator="containsText" text="OIL">
      <formula>NOT(ISERROR(SEARCH("OIL",K1609)))</formula>
    </cfRule>
    <cfRule type="containsText" dxfId="1016" priority="274" operator="containsText" text="GAS">
      <formula>NOT(ISERROR(SEARCH("GAS",K1609)))</formula>
    </cfRule>
  </conditionalFormatting>
  <conditionalFormatting sqref="M1613:AR1615">
    <cfRule type="cellIs" dxfId="1015" priority="266" operator="equal">
      <formula>0</formula>
    </cfRule>
  </conditionalFormatting>
  <conditionalFormatting sqref="M1617:AR1622">
    <cfRule type="cellIs" dxfId="1014" priority="265" operator="equal">
      <formula>0</formula>
    </cfRule>
  </conditionalFormatting>
  <conditionalFormatting sqref="M1635:AR1636">
    <cfRule type="cellIs" dxfId="1013" priority="264" operator="equal">
      <formula>0</formula>
    </cfRule>
  </conditionalFormatting>
  <conditionalFormatting sqref="K1634">
    <cfRule type="containsText" dxfId="1012" priority="263" operator="containsText" text="ELC">
      <formula>NOT(ISERROR(SEARCH("ELC",K1634)))</formula>
    </cfRule>
  </conditionalFormatting>
  <conditionalFormatting sqref="K1634">
    <cfRule type="containsText" dxfId="1011" priority="255" operator="containsText" text="CO2e">
      <formula>NOT(ISERROR(SEARCH("CO2e",K1634)))</formula>
    </cfRule>
    <cfRule type="containsText" dxfId="1010" priority="256" operator="containsText" text="HFO">
      <formula>NOT(ISERROR(SEARCH("HFO",K1634)))</formula>
    </cfRule>
    <cfRule type="containsText" dxfId="1009" priority="257" operator="containsText" text="LPG">
      <formula>NOT(ISERROR(SEARCH("LPG",K1634)))</formula>
    </cfRule>
    <cfRule type="containsText" dxfId="1008" priority="258" operator="containsText" text="KER">
      <formula>NOT(ISERROR(SEARCH("KER",K1634)))</formula>
    </cfRule>
    <cfRule type="containsText" dxfId="1007" priority="259" operator="containsText" text="DSL">
      <formula>NOT(ISERROR(SEARCH("DSL",K1634)))</formula>
    </cfRule>
    <cfRule type="containsText" dxfId="1006" priority="260" operator="containsText" text="GSL">
      <formula>NOT(ISERROR(SEARCH("GSL",K1634)))</formula>
    </cfRule>
    <cfRule type="containsText" dxfId="1005" priority="261" operator="containsText" text="OIL">
      <formula>NOT(ISERROR(SEARCH("OIL",K1634)))</formula>
    </cfRule>
    <cfRule type="containsText" dxfId="1004" priority="262" operator="containsText" text="GAS">
      <formula>NOT(ISERROR(SEARCH("GAS",K1634)))</formula>
    </cfRule>
  </conditionalFormatting>
  <conditionalFormatting sqref="M1638:AR1640">
    <cfRule type="cellIs" dxfId="1003" priority="254" operator="equal">
      <formula>0</formula>
    </cfRule>
  </conditionalFormatting>
  <conditionalFormatting sqref="M1642:AR1647">
    <cfRule type="cellIs" dxfId="1002" priority="253" operator="equal">
      <formula>0</formula>
    </cfRule>
  </conditionalFormatting>
  <conditionalFormatting sqref="M1660:AR1661">
    <cfRule type="cellIs" dxfId="1001" priority="252" operator="equal">
      <formula>0</formula>
    </cfRule>
  </conditionalFormatting>
  <conditionalFormatting sqref="K1659">
    <cfRule type="containsText" dxfId="1000" priority="251" operator="containsText" text="ELC">
      <formula>NOT(ISERROR(SEARCH("ELC",K1659)))</formula>
    </cfRule>
  </conditionalFormatting>
  <conditionalFormatting sqref="K1659">
    <cfRule type="containsText" dxfId="999" priority="243" operator="containsText" text="CO2e">
      <formula>NOT(ISERROR(SEARCH("CO2e",K1659)))</formula>
    </cfRule>
    <cfRule type="containsText" dxfId="998" priority="244" operator="containsText" text="HFO">
      <formula>NOT(ISERROR(SEARCH("HFO",K1659)))</formula>
    </cfRule>
    <cfRule type="containsText" dxfId="997" priority="245" operator="containsText" text="LPG">
      <formula>NOT(ISERROR(SEARCH("LPG",K1659)))</formula>
    </cfRule>
    <cfRule type="containsText" dxfId="996" priority="246" operator="containsText" text="KER">
      <formula>NOT(ISERROR(SEARCH("KER",K1659)))</formula>
    </cfRule>
    <cfRule type="containsText" dxfId="995" priority="247" operator="containsText" text="DSL">
      <formula>NOT(ISERROR(SEARCH("DSL",K1659)))</formula>
    </cfRule>
    <cfRule type="containsText" dxfId="994" priority="248" operator="containsText" text="GSL">
      <formula>NOT(ISERROR(SEARCH("GSL",K1659)))</formula>
    </cfRule>
    <cfRule type="containsText" dxfId="993" priority="249" operator="containsText" text="OIL">
      <formula>NOT(ISERROR(SEARCH("OIL",K1659)))</formula>
    </cfRule>
    <cfRule type="containsText" dxfId="992" priority="250" operator="containsText" text="GAS">
      <formula>NOT(ISERROR(SEARCH("GAS",K1659)))</formula>
    </cfRule>
  </conditionalFormatting>
  <conditionalFormatting sqref="M1663:AR1665">
    <cfRule type="cellIs" dxfId="991" priority="242" operator="equal">
      <formula>0</formula>
    </cfRule>
  </conditionalFormatting>
  <conditionalFormatting sqref="M1667:AR1672">
    <cfRule type="cellIs" dxfId="990" priority="241" operator="equal">
      <formula>0</formula>
    </cfRule>
  </conditionalFormatting>
  <conditionalFormatting sqref="M1515:AR1520">
    <cfRule type="cellIs" dxfId="989" priority="240" operator="equal">
      <formula>0</formula>
    </cfRule>
  </conditionalFormatting>
  <conditionalFormatting sqref="M1523:AR1524">
    <cfRule type="cellIs" dxfId="988" priority="239" operator="equal">
      <formula>0</formula>
    </cfRule>
  </conditionalFormatting>
  <conditionalFormatting sqref="J1518:J1520">
    <cfRule type="containsText" dxfId="987" priority="238" operator="containsText" text="ELC">
      <formula>NOT(ISERROR(SEARCH("ELC",J1518)))</formula>
    </cfRule>
  </conditionalFormatting>
  <conditionalFormatting sqref="K1223">
    <cfRule type="containsText" dxfId="986" priority="236" operator="containsText" text="ELC">
      <formula>NOT(ISERROR(SEARCH("ELC",K1223)))</formula>
    </cfRule>
  </conditionalFormatting>
  <conditionalFormatting sqref="K1223">
    <cfRule type="containsText" dxfId="985" priority="228" operator="containsText" text="CO2e">
      <formula>NOT(ISERROR(SEARCH("CO2e",K1223)))</formula>
    </cfRule>
    <cfRule type="containsText" dxfId="984" priority="229" operator="containsText" text="HFO">
      <formula>NOT(ISERROR(SEARCH("HFO",K1223)))</formula>
    </cfRule>
    <cfRule type="containsText" dxfId="983" priority="230" operator="containsText" text="LPG">
      <formula>NOT(ISERROR(SEARCH("LPG",K1223)))</formula>
    </cfRule>
    <cfRule type="containsText" dxfId="982" priority="231" operator="containsText" text="KER">
      <formula>NOT(ISERROR(SEARCH("KER",K1223)))</formula>
    </cfRule>
    <cfRule type="containsText" dxfId="981" priority="232" operator="containsText" text="DSL">
      <formula>NOT(ISERROR(SEARCH("DSL",K1223)))</formula>
    </cfRule>
    <cfRule type="containsText" dxfId="980" priority="233" operator="containsText" text="GSL">
      <formula>NOT(ISERROR(SEARCH("GSL",K1223)))</formula>
    </cfRule>
    <cfRule type="containsText" dxfId="979" priority="234" operator="containsText" text="OIL">
      <formula>NOT(ISERROR(SEARCH("OIL",K1223)))</formula>
    </cfRule>
    <cfRule type="containsText" dxfId="978" priority="235" operator="containsText" text="GAS">
      <formula>NOT(ISERROR(SEARCH("GAS",K1223)))</formula>
    </cfRule>
  </conditionalFormatting>
  <conditionalFormatting sqref="M1232:AR1234">
    <cfRule type="cellIs" dxfId="977" priority="227" operator="equal">
      <formula>0</formula>
    </cfRule>
  </conditionalFormatting>
  <conditionalFormatting sqref="M1244:AR1244">
    <cfRule type="cellIs" dxfId="976" priority="226" operator="equal">
      <formula>0</formula>
    </cfRule>
  </conditionalFormatting>
  <conditionalFormatting sqref="M1235:AR1236">
    <cfRule type="cellIs" dxfId="975" priority="150" operator="equal">
      <formula>0</formula>
    </cfRule>
  </conditionalFormatting>
  <conditionalFormatting sqref="K1282">
    <cfRule type="containsText" dxfId="974" priority="147" operator="containsText" text="ELC">
      <formula>NOT(ISERROR(SEARCH("ELC",K1282)))</formula>
    </cfRule>
  </conditionalFormatting>
  <conditionalFormatting sqref="K1282">
    <cfRule type="containsText" dxfId="973" priority="139" operator="containsText" text="CO2e">
      <formula>NOT(ISERROR(SEARCH("CO2e",K1282)))</formula>
    </cfRule>
    <cfRule type="containsText" dxfId="972" priority="140" operator="containsText" text="HFO">
      <formula>NOT(ISERROR(SEARCH("HFO",K1282)))</formula>
    </cfRule>
    <cfRule type="containsText" dxfId="971" priority="141" operator="containsText" text="LPG">
      <formula>NOT(ISERROR(SEARCH("LPG",K1282)))</formula>
    </cfRule>
    <cfRule type="containsText" dxfId="970" priority="142" operator="containsText" text="KER">
      <formula>NOT(ISERROR(SEARCH("KER",K1282)))</formula>
    </cfRule>
    <cfRule type="containsText" dxfId="969" priority="143" operator="containsText" text="DSL">
      <formula>NOT(ISERROR(SEARCH("DSL",K1282)))</formula>
    </cfRule>
    <cfRule type="containsText" dxfId="968" priority="144" operator="containsText" text="GSL">
      <formula>NOT(ISERROR(SEARCH("GSL",K1282)))</formula>
    </cfRule>
    <cfRule type="containsText" dxfId="967" priority="145" operator="containsText" text="OIL">
      <formula>NOT(ISERROR(SEARCH("OIL",K1282)))</formula>
    </cfRule>
    <cfRule type="containsText" dxfId="966" priority="146" operator="containsText" text="GAS">
      <formula>NOT(ISERROR(SEARCH("GAS",K1282)))</formula>
    </cfRule>
  </conditionalFormatting>
  <conditionalFormatting sqref="K1314">
    <cfRule type="containsText" dxfId="965" priority="130" operator="containsText" text="ELC">
      <formula>NOT(ISERROR(SEARCH("ELC",K1314)))</formula>
    </cfRule>
  </conditionalFormatting>
  <conditionalFormatting sqref="K1314">
    <cfRule type="containsText" dxfId="964" priority="122" operator="containsText" text="CO2e">
      <formula>NOT(ISERROR(SEARCH("CO2e",K1314)))</formula>
    </cfRule>
    <cfRule type="containsText" dxfId="963" priority="123" operator="containsText" text="HFO">
      <formula>NOT(ISERROR(SEARCH("HFO",K1314)))</formula>
    </cfRule>
    <cfRule type="containsText" dxfId="962" priority="124" operator="containsText" text="LPG">
      <formula>NOT(ISERROR(SEARCH("LPG",K1314)))</formula>
    </cfRule>
    <cfRule type="containsText" dxfId="961" priority="125" operator="containsText" text="KER">
      <formula>NOT(ISERROR(SEARCH("KER",K1314)))</formula>
    </cfRule>
    <cfRule type="containsText" dxfId="960" priority="126" operator="containsText" text="DSL">
      <formula>NOT(ISERROR(SEARCH("DSL",K1314)))</formula>
    </cfRule>
    <cfRule type="containsText" dxfId="959" priority="127" operator="containsText" text="GSL">
      <formula>NOT(ISERROR(SEARCH("GSL",K1314)))</formula>
    </cfRule>
    <cfRule type="containsText" dxfId="958" priority="128" operator="containsText" text="OIL">
      <formula>NOT(ISERROR(SEARCH("OIL",K1314)))</formula>
    </cfRule>
    <cfRule type="containsText" dxfId="957" priority="129" operator="containsText" text="GAS">
      <formula>NOT(ISERROR(SEARCH("GAS",K1314)))</formula>
    </cfRule>
  </conditionalFormatting>
  <conditionalFormatting sqref="M1229:AR1229">
    <cfRule type="cellIs" dxfId="956" priority="117" operator="equal">
      <formula>0</formula>
    </cfRule>
  </conditionalFormatting>
  <conditionalFormatting sqref="K1253">
    <cfRule type="containsText" dxfId="955" priority="112" operator="containsText" text="ELC">
      <formula>NOT(ISERROR(SEARCH("ELC",K1253)))</formula>
    </cfRule>
  </conditionalFormatting>
  <conditionalFormatting sqref="K1253">
    <cfRule type="containsText" dxfId="954" priority="104" operator="containsText" text="CO2e">
      <formula>NOT(ISERROR(SEARCH("CO2e",K1253)))</formula>
    </cfRule>
    <cfRule type="containsText" dxfId="953" priority="105" operator="containsText" text="HFO">
      <formula>NOT(ISERROR(SEARCH("HFO",K1253)))</formula>
    </cfRule>
    <cfRule type="containsText" dxfId="952" priority="106" operator="containsText" text="LPG">
      <formula>NOT(ISERROR(SEARCH("LPG",K1253)))</formula>
    </cfRule>
    <cfRule type="containsText" dxfId="951" priority="107" operator="containsText" text="KER">
      <formula>NOT(ISERROR(SEARCH("KER",K1253)))</formula>
    </cfRule>
    <cfRule type="containsText" dxfId="950" priority="108" operator="containsText" text="DSL">
      <formula>NOT(ISERROR(SEARCH("DSL",K1253)))</formula>
    </cfRule>
    <cfRule type="containsText" dxfId="949" priority="109" operator="containsText" text="GSL">
      <formula>NOT(ISERROR(SEARCH("GSL",K1253)))</formula>
    </cfRule>
    <cfRule type="containsText" dxfId="948" priority="110" operator="containsText" text="OIL">
      <formula>NOT(ISERROR(SEARCH("OIL",K1253)))</formula>
    </cfRule>
    <cfRule type="containsText" dxfId="947" priority="111" operator="containsText" text="GAS">
      <formula>NOT(ISERROR(SEARCH("GAS",K1253)))</formula>
    </cfRule>
  </conditionalFormatting>
  <conditionalFormatting sqref="K1345">
    <cfRule type="containsText" dxfId="946" priority="100" operator="containsText" text="ELC">
      <formula>NOT(ISERROR(SEARCH("ELC",K1345)))</formula>
    </cfRule>
  </conditionalFormatting>
  <conditionalFormatting sqref="K1345">
    <cfRule type="containsText" dxfId="945" priority="92" operator="containsText" text="CO2e">
      <formula>NOT(ISERROR(SEARCH("CO2e",K1345)))</formula>
    </cfRule>
    <cfRule type="containsText" dxfId="944" priority="93" operator="containsText" text="HFO">
      <formula>NOT(ISERROR(SEARCH("HFO",K1345)))</formula>
    </cfRule>
    <cfRule type="containsText" dxfId="943" priority="94" operator="containsText" text="LPG">
      <formula>NOT(ISERROR(SEARCH("LPG",K1345)))</formula>
    </cfRule>
    <cfRule type="containsText" dxfId="942" priority="95" operator="containsText" text="KER">
      <formula>NOT(ISERROR(SEARCH("KER",K1345)))</formula>
    </cfRule>
    <cfRule type="containsText" dxfId="941" priority="96" operator="containsText" text="DSL">
      <formula>NOT(ISERROR(SEARCH("DSL",K1345)))</formula>
    </cfRule>
    <cfRule type="containsText" dxfId="940" priority="97" operator="containsText" text="GSL">
      <formula>NOT(ISERROR(SEARCH("GSL",K1345)))</formula>
    </cfRule>
    <cfRule type="containsText" dxfId="939" priority="98" operator="containsText" text="OIL">
      <formula>NOT(ISERROR(SEARCH("OIL",K1345)))</formula>
    </cfRule>
    <cfRule type="containsText" dxfId="938" priority="99" operator="containsText" text="GAS">
      <formula>NOT(ISERROR(SEARCH("GAS",K1345)))</formula>
    </cfRule>
  </conditionalFormatting>
  <conditionalFormatting sqref="K1374">
    <cfRule type="containsText" dxfId="937" priority="86" operator="containsText" text="ELC">
      <formula>NOT(ISERROR(SEARCH("ELC",K1374)))</formula>
    </cfRule>
  </conditionalFormatting>
  <conditionalFormatting sqref="K1374">
    <cfRule type="containsText" dxfId="936" priority="78" operator="containsText" text="CO2e">
      <formula>NOT(ISERROR(SEARCH("CO2e",K1374)))</formula>
    </cfRule>
    <cfRule type="containsText" dxfId="935" priority="79" operator="containsText" text="HFO">
      <formula>NOT(ISERROR(SEARCH("HFO",K1374)))</formula>
    </cfRule>
    <cfRule type="containsText" dxfId="934" priority="80" operator="containsText" text="LPG">
      <formula>NOT(ISERROR(SEARCH("LPG",K1374)))</formula>
    </cfRule>
    <cfRule type="containsText" dxfId="933" priority="81" operator="containsText" text="KER">
      <formula>NOT(ISERROR(SEARCH("KER",K1374)))</formula>
    </cfRule>
    <cfRule type="containsText" dxfId="932" priority="82" operator="containsText" text="DSL">
      <formula>NOT(ISERROR(SEARCH("DSL",K1374)))</formula>
    </cfRule>
    <cfRule type="containsText" dxfId="931" priority="83" operator="containsText" text="GSL">
      <formula>NOT(ISERROR(SEARCH("GSL",K1374)))</formula>
    </cfRule>
    <cfRule type="containsText" dxfId="930" priority="84" operator="containsText" text="OIL">
      <formula>NOT(ISERROR(SEARCH("OIL",K1374)))</formula>
    </cfRule>
    <cfRule type="containsText" dxfId="929" priority="85" operator="containsText" text="GAS">
      <formula>NOT(ISERROR(SEARCH("GAS",K1374)))</formula>
    </cfRule>
  </conditionalFormatting>
  <conditionalFormatting sqref="M1269:AR1274 M1260:AR1260 M1254:AR1258">
    <cfRule type="cellIs" dxfId="928" priority="73" operator="equal">
      <formula>0</formula>
    </cfRule>
  </conditionalFormatting>
  <conditionalFormatting sqref="M1262:AR1265">
    <cfRule type="cellIs" dxfId="927" priority="72" operator="equal">
      <formula>0</formula>
    </cfRule>
  </conditionalFormatting>
  <conditionalFormatting sqref="M1275:AR1275">
    <cfRule type="cellIs" dxfId="926" priority="71" operator="equal">
      <formula>0</formula>
    </cfRule>
  </conditionalFormatting>
  <conditionalFormatting sqref="M1266:AR1267">
    <cfRule type="cellIs" dxfId="925" priority="70" operator="equal">
      <formula>0</formula>
    </cfRule>
  </conditionalFormatting>
  <conditionalFormatting sqref="M1259:AR1259">
    <cfRule type="cellIs" dxfId="924" priority="69" operator="equal">
      <formula>0</formula>
    </cfRule>
  </conditionalFormatting>
  <conditionalFormatting sqref="M1298:AR1303 M1289:AR1289 M1283:AR1287 M1305:AR1306">
    <cfRule type="cellIs" dxfId="923" priority="68" operator="equal">
      <formula>0</formula>
    </cfRule>
  </conditionalFormatting>
  <conditionalFormatting sqref="M1291:AR1294">
    <cfRule type="cellIs" dxfId="922" priority="67" operator="equal">
      <formula>0</formula>
    </cfRule>
  </conditionalFormatting>
  <conditionalFormatting sqref="M1304:AR1304">
    <cfRule type="cellIs" dxfId="921" priority="66" operator="equal">
      <formula>0</formula>
    </cfRule>
  </conditionalFormatting>
  <conditionalFormatting sqref="M1295:AR1296">
    <cfRule type="cellIs" dxfId="920" priority="65" operator="equal">
      <formula>0</formula>
    </cfRule>
  </conditionalFormatting>
  <conditionalFormatting sqref="M1288:AR1288">
    <cfRule type="cellIs" dxfId="919" priority="64" operator="equal">
      <formula>0</formula>
    </cfRule>
  </conditionalFormatting>
  <conditionalFormatting sqref="M1330:AR1335 M1321:AR1321 M1315:AR1319 M1337:AR1337">
    <cfRule type="cellIs" dxfId="918" priority="63" operator="equal">
      <formula>0</formula>
    </cfRule>
  </conditionalFormatting>
  <conditionalFormatting sqref="M1323:AR1325">
    <cfRule type="cellIs" dxfId="917" priority="62" operator="equal">
      <formula>0</formula>
    </cfRule>
  </conditionalFormatting>
  <conditionalFormatting sqref="M1336:AR1336">
    <cfRule type="cellIs" dxfId="916" priority="61" operator="equal">
      <formula>0</formula>
    </cfRule>
  </conditionalFormatting>
  <conditionalFormatting sqref="M1327:AR1328">
    <cfRule type="cellIs" dxfId="915" priority="60" operator="equal">
      <formula>0</formula>
    </cfRule>
  </conditionalFormatting>
  <conditionalFormatting sqref="M1320:AR1320">
    <cfRule type="cellIs" dxfId="914" priority="59" operator="equal">
      <formula>0</formula>
    </cfRule>
  </conditionalFormatting>
  <conditionalFormatting sqref="M1360:AR1365 M1352:AR1352 M1346:AR1350 M1367:AR1367">
    <cfRule type="cellIs" dxfId="913" priority="58" operator="equal">
      <formula>0</formula>
    </cfRule>
  </conditionalFormatting>
  <conditionalFormatting sqref="M1354:AR1356">
    <cfRule type="cellIs" dxfId="912" priority="57" operator="equal">
      <formula>0</formula>
    </cfRule>
  </conditionalFormatting>
  <conditionalFormatting sqref="M1366:AR1366">
    <cfRule type="cellIs" dxfId="911" priority="56" operator="equal">
      <formula>0</formula>
    </cfRule>
  </conditionalFormatting>
  <conditionalFormatting sqref="M1357:AR1358">
    <cfRule type="cellIs" dxfId="910" priority="55" operator="equal">
      <formula>0</formula>
    </cfRule>
  </conditionalFormatting>
  <conditionalFormatting sqref="M1351:AR1351">
    <cfRule type="cellIs" dxfId="909" priority="54" operator="equal">
      <formula>0</formula>
    </cfRule>
  </conditionalFormatting>
  <conditionalFormatting sqref="M1389:AR1394 M1381:AR1381 M1396:AR1396 M1375:AR1379">
    <cfRule type="cellIs" dxfId="908" priority="53" operator="equal">
      <formula>0</formula>
    </cfRule>
  </conditionalFormatting>
  <conditionalFormatting sqref="M1383:AR1385">
    <cfRule type="cellIs" dxfId="907" priority="52" operator="equal">
      <formula>0</formula>
    </cfRule>
  </conditionalFormatting>
  <conditionalFormatting sqref="M1395:AR1395">
    <cfRule type="cellIs" dxfId="906" priority="51" operator="equal">
      <formula>0</formula>
    </cfRule>
  </conditionalFormatting>
  <conditionalFormatting sqref="M1386:AR1387">
    <cfRule type="cellIs" dxfId="905" priority="50" operator="equal">
      <formula>0</formula>
    </cfRule>
  </conditionalFormatting>
  <conditionalFormatting sqref="M1380:AR1380">
    <cfRule type="cellIs" dxfId="904" priority="49" operator="equal">
      <formula>0</formula>
    </cfRule>
  </conditionalFormatting>
  <conditionalFormatting sqref="K1403">
    <cfRule type="containsText" dxfId="903" priority="48" operator="containsText" text="ELC">
      <formula>NOT(ISERROR(SEARCH("ELC",K1403)))</formula>
    </cfRule>
  </conditionalFormatting>
  <conditionalFormatting sqref="K1403">
    <cfRule type="containsText" dxfId="902" priority="40" operator="containsText" text="CO2e">
      <formula>NOT(ISERROR(SEARCH("CO2e",K1403)))</formula>
    </cfRule>
    <cfRule type="containsText" dxfId="901" priority="41" operator="containsText" text="HFO">
      <formula>NOT(ISERROR(SEARCH("HFO",K1403)))</formula>
    </cfRule>
    <cfRule type="containsText" dxfId="900" priority="42" operator="containsText" text="LPG">
      <formula>NOT(ISERROR(SEARCH("LPG",K1403)))</formula>
    </cfRule>
    <cfRule type="containsText" dxfId="899" priority="43" operator="containsText" text="KER">
      <formula>NOT(ISERROR(SEARCH("KER",K1403)))</formula>
    </cfRule>
    <cfRule type="containsText" dxfId="898" priority="44" operator="containsText" text="DSL">
      <formula>NOT(ISERROR(SEARCH("DSL",K1403)))</formula>
    </cfRule>
    <cfRule type="containsText" dxfId="897" priority="45" operator="containsText" text="GSL">
      <formula>NOT(ISERROR(SEARCH("GSL",K1403)))</formula>
    </cfRule>
    <cfRule type="containsText" dxfId="896" priority="46" operator="containsText" text="OIL">
      <formula>NOT(ISERROR(SEARCH("OIL",K1403)))</formula>
    </cfRule>
    <cfRule type="containsText" dxfId="895" priority="47" operator="containsText" text="GAS">
      <formula>NOT(ISERROR(SEARCH("GAS",K1403)))</formula>
    </cfRule>
  </conditionalFormatting>
  <conditionalFormatting sqref="M1418:AR1423 M1410:AR1410 M1425:AR1425 M1404:AR1408">
    <cfRule type="cellIs" dxfId="894" priority="39" operator="equal">
      <formula>0</formula>
    </cfRule>
  </conditionalFormatting>
  <conditionalFormatting sqref="M1412:AR1414">
    <cfRule type="cellIs" dxfId="893" priority="38" operator="equal">
      <formula>0</formula>
    </cfRule>
  </conditionalFormatting>
  <conditionalFormatting sqref="M1424:AR1424">
    <cfRule type="cellIs" dxfId="892" priority="37" operator="equal">
      <formula>0</formula>
    </cfRule>
  </conditionalFormatting>
  <conditionalFormatting sqref="M1415:AR1416">
    <cfRule type="cellIs" dxfId="891" priority="36" operator="equal">
      <formula>0</formula>
    </cfRule>
  </conditionalFormatting>
  <conditionalFormatting sqref="M1409:AR1409">
    <cfRule type="cellIs" dxfId="890" priority="35" operator="equal">
      <formula>0</formula>
    </cfRule>
  </conditionalFormatting>
  <conditionalFormatting sqref="K1433">
    <cfRule type="containsText" dxfId="889" priority="34" operator="containsText" text="ELC">
      <formula>NOT(ISERROR(SEARCH("ELC",K1433)))</formula>
    </cfRule>
  </conditionalFormatting>
  <conditionalFormatting sqref="K1433">
    <cfRule type="containsText" dxfId="888" priority="26" operator="containsText" text="CO2e">
      <formula>NOT(ISERROR(SEARCH("CO2e",K1433)))</formula>
    </cfRule>
    <cfRule type="containsText" dxfId="887" priority="27" operator="containsText" text="HFO">
      <formula>NOT(ISERROR(SEARCH("HFO",K1433)))</formula>
    </cfRule>
    <cfRule type="containsText" dxfId="886" priority="28" operator="containsText" text="LPG">
      <formula>NOT(ISERROR(SEARCH("LPG",K1433)))</formula>
    </cfRule>
    <cfRule type="containsText" dxfId="885" priority="29" operator="containsText" text="KER">
      <formula>NOT(ISERROR(SEARCH("KER",K1433)))</formula>
    </cfRule>
    <cfRule type="containsText" dxfId="884" priority="30" operator="containsText" text="DSL">
      <formula>NOT(ISERROR(SEARCH("DSL",K1433)))</formula>
    </cfRule>
    <cfRule type="containsText" dxfId="883" priority="31" operator="containsText" text="GSL">
      <formula>NOT(ISERROR(SEARCH("GSL",K1433)))</formula>
    </cfRule>
    <cfRule type="containsText" dxfId="882" priority="32" operator="containsText" text="OIL">
      <formula>NOT(ISERROR(SEARCH("OIL",K1433)))</formula>
    </cfRule>
    <cfRule type="containsText" dxfId="881" priority="33" operator="containsText" text="GAS">
      <formula>NOT(ISERROR(SEARCH("GAS",K1433)))</formula>
    </cfRule>
  </conditionalFormatting>
  <conditionalFormatting sqref="M1448:AR1453 M1440:AR1440 M1455:AR1455 M1434:AR1438">
    <cfRule type="cellIs" dxfId="880" priority="25" operator="equal">
      <formula>0</formula>
    </cfRule>
  </conditionalFormatting>
  <conditionalFormatting sqref="M1442:AR1444">
    <cfRule type="cellIs" dxfId="879" priority="24" operator="equal">
      <formula>0</formula>
    </cfRule>
  </conditionalFormatting>
  <conditionalFormatting sqref="M1454:AR1454">
    <cfRule type="cellIs" dxfId="878" priority="23" operator="equal">
      <formula>0</formula>
    </cfRule>
  </conditionalFormatting>
  <conditionalFormatting sqref="M1445:AR1446">
    <cfRule type="cellIs" dxfId="877" priority="22" operator="equal">
      <formula>0</formula>
    </cfRule>
  </conditionalFormatting>
  <conditionalFormatting sqref="M1439:AR1439">
    <cfRule type="cellIs" dxfId="876" priority="21" operator="equal">
      <formula>0</formula>
    </cfRule>
  </conditionalFormatting>
  <conditionalFormatting sqref="L1465">
    <cfRule type="containsText" dxfId="875" priority="20" operator="containsText" text="ELC">
      <formula>NOT(ISERROR(SEARCH("ELC",L1465)))</formula>
    </cfRule>
  </conditionalFormatting>
  <conditionalFormatting sqref="L1465">
    <cfRule type="containsText" dxfId="874" priority="12" operator="containsText" text="CO2e">
      <formula>NOT(ISERROR(SEARCH("CO2e",L1465)))</formula>
    </cfRule>
    <cfRule type="containsText" dxfId="873" priority="13" operator="containsText" text="HFO">
      <formula>NOT(ISERROR(SEARCH("HFO",L1465)))</formula>
    </cfRule>
    <cfRule type="containsText" dxfId="872" priority="14" operator="containsText" text="LPG">
      <formula>NOT(ISERROR(SEARCH("LPG",L1465)))</formula>
    </cfRule>
    <cfRule type="containsText" dxfId="871" priority="15" operator="containsText" text="KER">
      <formula>NOT(ISERROR(SEARCH("KER",L1465)))</formula>
    </cfRule>
    <cfRule type="containsText" dxfId="870" priority="16" operator="containsText" text="DSL">
      <formula>NOT(ISERROR(SEARCH("DSL",L1465)))</formula>
    </cfRule>
    <cfRule type="containsText" dxfId="869" priority="17" operator="containsText" text="GSL">
      <formula>NOT(ISERROR(SEARCH("GSL",L1465)))</formula>
    </cfRule>
    <cfRule type="containsText" dxfId="868" priority="18" operator="containsText" text="OIL">
      <formula>NOT(ISERROR(SEARCH("OIL",L1465)))</formula>
    </cfRule>
    <cfRule type="containsText" dxfId="867" priority="19" operator="containsText" text="GAS">
      <formula>NOT(ISERROR(SEARCH("GAS",L1465)))</formula>
    </cfRule>
  </conditionalFormatting>
  <conditionalFormatting sqref="L1470">
    <cfRule type="containsText" dxfId="866" priority="11" operator="containsText" text="ELC">
      <formula>NOT(ISERROR(SEARCH("ELC",L1470)))</formula>
    </cfRule>
  </conditionalFormatting>
  <conditionalFormatting sqref="L1470">
    <cfRule type="containsText" dxfId="865" priority="3" operator="containsText" text="CO2e">
      <formula>NOT(ISERROR(SEARCH("CO2e",L1470)))</formula>
    </cfRule>
    <cfRule type="containsText" dxfId="864" priority="4" operator="containsText" text="HFO">
      <formula>NOT(ISERROR(SEARCH("HFO",L1470)))</formula>
    </cfRule>
    <cfRule type="containsText" dxfId="863" priority="5" operator="containsText" text="LPG">
      <formula>NOT(ISERROR(SEARCH("LPG",L1470)))</formula>
    </cfRule>
    <cfRule type="containsText" dxfId="862" priority="6" operator="containsText" text="KER">
      <formula>NOT(ISERROR(SEARCH("KER",L1470)))</formula>
    </cfRule>
    <cfRule type="containsText" dxfId="861" priority="7" operator="containsText" text="DSL">
      <formula>NOT(ISERROR(SEARCH("DSL",L1470)))</formula>
    </cfRule>
    <cfRule type="containsText" dxfId="860" priority="8" operator="containsText" text="GSL">
      <formula>NOT(ISERROR(SEARCH("GSL",L1470)))</formula>
    </cfRule>
    <cfRule type="containsText" dxfId="859" priority="9" operator="containsText" text="OIL">
      <formula>NOT(ISERROR(SEARCH("OIL",L1470)))</formula>
    </cfRule>
    <cfRule type="containsText" dxfId="858" priority="10" operator="containsText" text="GAS">
      <formula>NOT(ISERROR(SEARCH("GAS",L1470)))</formula>
    </cfRule>
  </conditionalFormatting>
  <conditionalFormatting sqref="M1326:AR1326">
    <cfRule type="cellIs" dxfId="857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A1F0-FD48-488D-A67C-1688F1193120}">
  <dimension ref="A1:AS279"/>
  <sheetViews>
    <sheetView showGridLines="0" topLeftCell="F1" zoomScale="115" zoomScaleNormal="115" workbookViewId="0">
      <selection activeCell="M191" sqref="M191"/>
    </sheetView>
  </sheetViews>
  <sheetFormatPr baseColWidth="10" defaultRowHeight="15" x14ac:dyDescent="0.25"/>
  <cols>
    <col min="1" max="1" width="21.85546875" customWidth="1"/>
    <col min="2" max="2" width="10.42578125" customWidth="1"/>
    <col min="3" max="3" width="26.5703125" customWidth="1"/>
    <col min="4" max="4" width="19.140625" customWidth="1"/>
    <col min="5" max="5" width="23.42578125" customWidth="1"/>
    <col min="6" max="6" width="31" style="93" customWidth="1"/>
    <col min="10" max="10" width="13.28515625" customWidth="1"/>
    <col min="11" max="11" width="16.5703125" customWidth="1"/>
    <col min="12" max="12" width="21.140625" customWidth="1"/>
    <col min="13" max="21" width="14.7109375" bestFit="1" customWidth="1"/>
    <col min="22" max="44" width="15.85546875" bestFit="1" customWidth="1"/>
  </cols>
  <sheetData>
    <row r="1" spans="1:16" x14ac:dyDescent="0.25">
      <c r="A1" s="184" t="s">
        <v>345</v>
      </c>
      <c r="B1" s="185" t="str">
        <f>+Produccion_UO!B1</f>
        <v>DIC5</v>
      </c>
      <c r="C1" s="15"/>
      <c r="D1" s="220" t="s">
        <v>692</v>
      </c>
      <c r="E1" s="25"/>
      <c r="F1" s="26" t="s">
        <v>334</v>
      </c>
      <c r="G1" s="26" t="s">
        <v>335</v>
      </c>
    </row>
    <row r="2" spans="1:16" ht="19.5" thickBot="1" x14ac:dyDescent="0.3">
      <c r="A2" s="15"/>
      <c r="B2" s="15"/>
      <c r="C2" s="15"/>
      <c r="D2" s="221" t="s">
        <v>693</v>
      </c>
      <c r="E2" s="25"/>
      <c r="F2" s="26"/>
      <c r="G2" s="26" t="s">
        <v>336</v>
      </c>
    </row>
    <row r="3" spans="1:16" ht="16.5" thickBot="1" x14ac:dyDescent="0.3">
      <c r="A3" s="22" t="str">
        <f>+C3</f>
        <v>GU - Gas</v>
      </c>
      <c r="B3" s="9" t="s">
        <v>320</v>
      </c>
      <c r="C3" s="10" t="s">
        <v>321</v>
      </c>
      <c r="D3" s="222">
        <v>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</row>
    <row r="4" spans="1:16" ht="15.75" x14ac:dyDescent="0.25">
      <c r="A4" s="22" t="str">
        <f t="shared" ref="A4:A9" si="0">+C4</f>
        <v>LLO - Ligth</v>
      </c>
      <c r="B4" s="9" t="s">
        <v>322</v>
      </c>
      <c r="C4" s="11" t="s">
        <v>323</v>
      </c>
      <c r="D4" s="222">
        <v>0.70411500249785086</v>
      </c>
      <c r="E4" s="110" t="s">
        <v>37</v>
      </c>
      <c r="F4" s="28">
        <v>1.01</v>
      </c>
      <c r="G4" s="28">
        <v>55.54</v>
      </c>
      <c r="H4" s="113">
        <f>+Produccion_UO!H4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</row>
    <row r="5" spans="1:16" ht="15.75" x14ac:dyDescent="0.25">
      <c r="A5" s="22" t="str">
        <f t="shared" si="0"/>
        <v>LLO - Heavy</v>
      </c>
      <c r="B5" s="9" t="s">
        <v>324</v>
      </c>
      <c r="C5" s="8" t="s">
        <v>325</v>
      </c>
      <c r="D5" s="222">
        <v>2.8224919834781799E-3</v>
      </c>
      <c r="E5" s="111" t="s">
        <v>42</v>
      </c>
      <c r="F5" s="28">
        <v>6.09</v>
      </c>
      <c r="G5" s="28">
        <v>77.84</v>
      </c>
      <c r="H5" s="113">
        <f>+Produccion_UO!H5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</row>
    <row r="6" spans="1:16" ht="15.75" x14ac:dyDescent="0.25">
      <c r="A6" s="22" t="str">
        <f t="shared" si="0"/>
        <v>PU - Ligth</v>
      </c>
      <c r="B6" s="9" t="s">
        <v>326</v>
      </c>
      <c r="C6" s="8" t="s">
        <v>327</v>
      </c>
      <c r="D6" s="222">
        <v>0.2264193930205074</v>
      </c>
      <c r="E6" s="111" t="s">
        <v>44</v>
      </c>
      <c r="F6" s="27">
        <v>6.09</v>
      </c>
      <c r="G6" s="27">
        <v>77.84</v>
      </c>
      <c r="H6" s="113">
        <f>+Produccion_UO!H6</f>
        <v>0.44987291090267001</v>
      </c>
      <c r="I6" s="124" t="str">
        <f t="shared" si="1"/>
        <v>Kb/d</v>
      </c>
      <c r="K6">
        <f t="shared" ref="K6:K14" si="2">1/F6</f>
        <v>0.16420361247947454</v>
      </c>
      <c r="L6" s="105" t="s">
        <v>507</v>
      </c>
      <c r="M6">
        <f t="shared" ref="M6:M13" si="3">+K6*1000</f>
        <v>164.20361247947454</v>
      </c>
      <c r="N6" s="105" t="s">
        <v>508</v>
      </c>
      <c r="O6">
        <f t="shared" ref="O6:O13" si="4">+M6/365</f>
        <v>0.44987291090267001</v>
      </c>
      <c r="P6" s="105" t="s">
        <v>513</v>
      </c>
    </row>
    <row r="7" spans="1:16" ht="15.75" x14ac:dyDescent="0.25">
      <c r="A7" s="22" t="str">
        <f t="shared" si="0"/>
        <v>VMM - Medium</v>
      </c>
      <c r="B7" s="9" t="s">
        <v>328</v>
      </c>
      <c r="C7" s="8" t="s">
        <v>329</v>
      </c>
      <c r="D7" s="222">
        <v>2.9005932398423979E-2</v>
      </c>
      <c r="E7" s="111" t="s">
        <v>40</v>
      </c>
      <c r="F7" s="31">
        <v>6.09</v>
      </c>
      <c r="G7" s="31">
        <v>77.84</v>
      </c>
      <c r="H7" s="113">
        <f>+Produccion_UO!H7</f>
        <v>0.44987291090267001</v>
      </c>
      <c r="I7" s="124" t="str">
        <f t="shared" si="1"/>
        <v>Kb/d</v>
      </c>
      <c r="K7">
        <f t="shared" si="2"/>
        <v>0.16420361247947454</v>
      </c>
      <c r="L7" s="105" t="s">
        <v>507</v>
      </c>
      <c r="M7">
        <f t="shared" si="3"/>
        <v>164.20361247947454</v>
      </c>
      <c r="N7" s="105" t="s">
        <v>508</v>
      </c>
      <c r="O7">
        <f t="shared" si="4"/>
        <v>0.44987291090267001</v>
      </c>
      <c r="P7" s="105" t="s">
        <v>513</v>
      </c>
    </row>
    <row r="8" spans="1:16" ht="15.75" x14ac:dyDescent="0.25">
      <c r="A8" s="22" t="str">
        <f t="shared" si="0"/>
        <v>VSM - Medium</v>
      </c>
      <c r="B8" s="9" t="s">
        <v>330</v>
      </c>
      <c r="C8" s="11" t="s">
        <v>331</v>
      </c>
      <c r="D8" s="222">
        <v>4.9174002504380532E-2</v>
      </c>
      <c r="E8" s="111" t="s">
        <v>38</v>
      </c>
      <c r="F8" s="28">
        <v>5.33</v>
      </c>
      <c r="G8" s="28">
        <v>69.19</v>
      </c>
      <c r="H8" s="113">
        <f>+Produccion_UO!H8</f>
        <v>0.51401989256984237</v>
      </c>
      <c r="I8" s="124" t="str">
        <f t="shared" si="1"/>
        <v>Kb/d</v>
      </c>
      <c r="K8">
        <f t="shared" si="2"/>
        <v>0.18761726078799248</v>
      </c>
      <c r="L8" s="105" t="s">
        <v>507</v>
      </c>
      <c r="M8">
        <f t="shared" si="3"/>
        <v>187.61726078799248</v>
      </c>
      <c r="N8" s="105" t="s">
        <v>508</v>
      </c>
      <c r="O8">
        <f t="shared" si="4"/>
        <v>0.51401989256984237</v>
      </c>
      <c r="P8" s="105" t="s">
        <v>513</v>
      </c>
    </row>
    <row r="9" spans="1:16" ht="15.75" x14ac:dyDescent="0.25">
      <c r="A9" s="22" t="str">
        <f t="shared" si="0"/>
        <v>VIM - GAS</v>
      </c>
      <c r="B9" s="9" t="s">
        <v>332</v>
      </c>
      <c r="C9" s="11" t="s">
        <v>333</v>
      </c>
      <c r="D9" s="222">
        <v>0.99457310605335914</v>
      </c>
      <c r="E9" s="111" t="s">
        <v>34</v>
      </c>
      <c r="F9" s="27">
        <v>5.67</v>
      </c>
      <c r="G9" s="27">
        <v>75.17</v>
      </c>
      <c r="H9" s="113">
        <f>+Produccion_UO!H9</f>
        <v>0.48319683022879367</v>
      </c>
      <c r="I9" s="124" t="str">
        <f t="shared" si="1"/>
        <v>Kb/d</v>
      </c>
      <c r="K9">
        <f t="shared" si="2"/>
        <v>0.17636684303350969</v>
      </c>
      <c r="L9" s="105" t="s">
        <v>507</v>
      </c>
      <c r="M9">
        <f t="shared" si="3"/>
        <v>176.3668430335097</v>
      </c>
      <c r="N9" s="105" t="s">
        <v>508</v>
      </c>
      <c r="O9">
        <f t="shared" si="4"/>
        <v>0.48319683022879367</v>
      </c>
      <c r="P9" s="105" t="s">
        <v>513</v>
      </c>
    </row>
    <row r="10" spans="1:16" x14ac:dyDescent="0.25">
      <c r="A10" s="22"/>
      <c r="B10" s="22"/>
      <c r="D10" s="15"/>
      <c r="E10" s="111" t="s">
        <v>41</v>
      </c>
      <c r="F10" s="31">
        <v>4.71</v>
      </c>
      <c r="G10" s="31">
        <v>87.74</v>
      </c>
      <c r="H10" s="113">
        <f>+Produccion_UO!H10</f>
        <v>0.58168280836459885</v>
      </c>
      <c r="I10" s="124" t="str">
        <f t="shared" si="1"/>
        <v>Kb/d</v>
      </c>
      <c r="K10">
        <f t="shared" si="2"/>
        <v>0.21231422505307856</v>
      </c>
      <c r="L10" s="105" t="s">
        <v>507</v>
      </c>
      <c r="M10">
        <f t="shared" si="3"/>
        <v>212.31422505307856</v>
      </c>
      <c r="N10" s="105" t="s">
        <v>508</v>
      </c>
      <c r="O10">
        <f t="shared" si="4"/>
        <v>0.58168280836459885</v>
      </c>
      <c r="P10" s="105" t="s">
        <v>513</v>
      </c>
    </row>
    <row r="11" spans="1:16" x14ac:dyDescent="0.25">
      <c r="A11" s="15"/>
      <c r="B11" s="15"/>
      <c r="C11" s="15"/>
      <c r="D11" s="15"/>
      <c r="E11" s="111" t="s">
        <v>43</v>
      </c>
      <c r="F11" s="28">
        <v>4.0599999999999996</v>
      </c>
      <c r="G11" s="28">
        <v>47.29</v>
      </c>
      <c r="H11" s="113">
        <f>+Produccion_UO!H11</f>
        <v>0.67480936635400501</v>
      </c>
      <c r="I11" s="124" t="str">
        <f t="shared" si="1"/>
        <v>Kb/d</v>
      </c>
      <c r="K11">
        <f t="shared" si="2"/>
        <v>0.24630541871921185</v>
      </c>
      <c r="L11" s="105" t="s">
        <v>507</v>
      </c>
      <c r="M11">
        <f t="shared" si="3"/>
        <v>246.30541871921184</v>
      </c>
      <c r="N11" s="105" t="s">
        <v>508</v>
      </c>
      <c r="O11">
        <f t="shared" si="4"/>
        <v>0.67480936635400501</v>
      </c>
      <c r="P11" s="105" t="s">
        <v>513</v>
      </c>
    </row>
    <row r="12" spans="1:16" x14ac:dyDescent="0.25">
      <c r="A12" s="15"/>
      <c r="B12" s="15"/>
      <c r="C12" s="15"/>
      <c r="D12" s="15"/>
      <c r="E12" s="111" t="s">
        <v>39</v>
      </c>
      <c r="F12" s="27">
        <v>5.46</v>
      </c>
      <c r="G12" s="27">
        <v>78.28</v>
      </c>
      <c r="H12" s="113">
        <f>+Produccion_UO!H12</f>
        <v>0.50178132369913186</v>
      </c>
      <c r="I12" s="124" t="str">
        <f t="shared" si="1"/>
        <v>Kb/d</v>
      </c>
      <c r="K12">
        <f t="shared" si="2"/>
        <v>0.18315018315018314</v>
      </c>
      <c r="L12" s="105" t="s">
        <v>507</v>
      </c>
      <c r="M12">
        <f t="shared" si="3"/>
        <v>183.15018315018312</v>
      </c>
      <c r="N12" s="105" t="s">
        <v>508</v>
      </c>
      <c r="O12">
        <f t="shared" si="4"/>
        <v>0.50178132369913186</v>
      </c>
      <c r="P12" s="105" t="s">
        <v>513</v>
      </c>
    </row>
    <row r="13" spans="1:16" x14ac:dyDescent="0.25">
      <c r="A13" s="15"/>
      <c r="B13" s="15"/>
      <c r="C13" s="15"/>
      <c r="D13" s="15"/>
      <c r="E13" s="111" t="s">
        <v>32</v>
      </c>
      <c r="F13" s="27">
        <v>4.76</v>
      </c>
      <c r="G13" s="27">
        <v>56.34</v>
      </c>
      <c r="H13" s="113">
        <f>+Produccion_UO!H13</f>
        <v>0.5755726948313572</v>
      </c>
      <c r="I13" s="124" t="str">
        <f t="shared" si="1"/>
        <v>Kb/d</v>
      </c>
      <c r="K13">
        <f t="shared" si="2"/>
        <v>0.21008403361344538</v>
      </c>
      <c r="L13" s="105" t="s">
        <v>507</v>
      </c>
      <c r="M13">
        <f t="shared" si="3"/>
        <v>210.08403361344537</v>
      </c>
      <c r="N13" s="105" t="s">
        <v>508</v>
      </c>
      <c r="O13">
        <f t="shared" si="4"/>
        <v>0.5755726948313572</v>
      </c>
      <c r="P13" s="105" t="s">
        <v>513</v>
      </c>
    </row>
    <row r="14" spans="1:16" x14ac:dyDescent="0.25">
      <c r="A14" s="15"/>
      <c r="B14" s="15"/>
      <c r="C14" s="15"/>
      <c r="D14" s="15"/>
      <c r="E14" s="111" t="s">
        <v>339</v>
      </c>
      <c r="F14" s="31">
        <v>4.1900000000000004</v>
      </c>
      <c r="G14" s="31">
        <v>40.78</v>
      </c>
      <c r="H14" s="113">
        <f>+Produccion_UO!H14</f>
        <v>0.65387256023800955</v>
      </c>
      <c r="I14" s="124" t="str">
        <f t="shared" si="1"/>
        <v>Kb/d</v>
      </c>
      <c r="K14">
        <f t="shared" si="2"/>
        <v>0.2386634844868735</v>
      </c>
      <c r="L14" s="105" t="s">
        <v>507</v>
      </c>
      <c r="M14">
        <f>+K14*1000</f>
        <v>238.6634844868735</v>
      </c>
      <c r="N14" s="105" t="s">
        <v>508</v>
      </c>
      <c r="O14">
        <f>+M14/365</f>
        <v>0.65387256023800955</v>
      </c>
      <c r="P14" s="105" t="s">
        <v>513</v>
      </c>
    </row>
    <row r="15" spans="1:16" ht="15.75" thickBot="1" x14ac:dyDescent="0.3">
      <c r="A15" s="15"/>
      <c r="B15" s="15"/>
      <c r="C15" s="15"/>
      <c r="D15" s="15"/>
      <c r="E15" s="112" t="s">
        <v>348</v>
      </c>
      <c r="F15"/>
      <c r="H15" s="114">
        <f>+Produccion_UO!H15</f>
        <v>277.77777777777777</v>
      </c>
      <c r="I15" s="125" t="s">
        <v>506</v>
      </c>
    </row>
    <row r="16" spans="1:16" ht="15.75" thickBot="1" x14ac:dyDescent="0.3">
      <c r="A16" s="44"/>
      <c r="B16" s="44"/>
      <c r="C16" s="44"/>
      <c r="D16" s="15"/>
      <c r="E16" s="117" t="s">
        <v>514</v>
      </c>
      <c r="F16"/>
      <c r="H16" s="118">
        <f>+Produccion_UO!H16</f>
        <v>1</v>
      </c>
      <c r="I16" s="126" t="s">
        <v>515</v>
      </c>
    </row>
    <row r="17" spans="1:44" ht="15.75" thickBot="1" x14ac:dyDescent="0.3">
      <c r="A17" s="15"/>
      <c r="B17" s="15"/>
      <c r="C17" s="15"/>
      <c r="D17" s="15"/>
      <c r="E17" s="119" t="s">
        <v>516</v>
      </c>
      <c r="F17"/>
      <c r="H17" s="122">
        <f>+Produccion_UO!H17</f>
        <v>6.0297029702970297</v>
      </c>
      <c r="I17" s="126" t="s">
        <v>519</v>
      </c>
    </row>
    <row r="18" spans="1:44" x14ac:dyDescent="0.25">
      <c r="A18" s="15"/>
      <c r="B18" s="15"/>
      <c r="C18" s="15"/>
      <c r="D18" s="15"/>
      <c r="E18" s="288" t="s">
        <v>36</v>
      </c>
      <c r="F18"/>
      <c r="H18" s="147">
        <f>+O18</f>
        <v>0.93391468070690575</v>
      </c>
      <c r="I18" s="287"/>
      <c r="K18">
        <f>1/2.93359348985015</f>
        <v>0.34087885845802063</v>
      </c>
      <c r="L18" s="105" t="s">
        <v>507</v>
      </c>
      <c r="M18">
        <f>+K18*1000</f>
        <v>340.8788584580206</v>
      </c>
      <c r="N18" s="280" t="s">
        <v>508</v>
      </c>
      <c r="O18">
        <f>+M18/365</f>
        <v>0.93391468070690575</v>
      </c>
      <c r="P18" s="105" t="s">
        <v>513</v>
      </c>
    </row>
    <row r="19" spans="1:44" x14ac:dyDescent="0.25">
      <c r="A19" s="15"/>
      <c r="B19" s="15"/>
      <c r="C19" s="15"/>
      <c r="D19" s="15"/>
      <c r="E19" s="288" t="s">
        <v>33</v>
      </c>
      <c r="F19"/>
      <c r="H19" s="147">
        <f>+O19</f>
        <v>0.51946683001047056</v>
      </c>
      <c r="I19" s="287"/>
      <c r="K19">
        <f>1/5.2741115873405</f>
        <v>0.18960539295382173</v>
      </c>
      <c r="L19" s="105" t="s">
        <v>507</v>
      </c>
      <c r="M19">
        <f>+K19*1000</f>
        <v>189.60539295382173</v>
      </c>
      <c r="N19" s="280" t="s">
        <v>508</v>
      </c>
      <c r="O19">
        <f>+M19/365</f>
        <v>0.51946683001047056</v>
      </c>
      <c r="P19" s="105" t="s">
        <v>513</v>
      </c>
    </row>
    <row r="20" spans="1:44" x14ac:dyDescent="0.25">
      <c r="A20" s="15"/>
      <c r="B20" s="15"/>
      <c r="C20" s="15"/>
      <c r="D20" s="15"/>
      <c r="E20" s="15"/>
      <c r="F20" s="15"/>
      <c r="H20" s="17"/>
      <c r="I20" s="17"/>
      <c r="L20" s="22"/>
    </row>
    <row r="21" spans="1:44" s="175" customFormat="1" ht="15.75" thickBot="1" x14ac:dyDescent="0.3">
      <c r="A21" s="173"/>
      <c r="B21" s="173"/>
      <c r="C21" s="173"/>
      <c r="D21" s="173"/>
      <c r="E21" s="173"/>
      <c r="F21" s="174"/>
      <c r="H21" s="176"/>
      <c r="I21" s="176"/>
      <c r="L21" s="177"/>
    </row>
    <row r="24" spans="1:44" ht="18.75" x14ac:dyDescent="0.3">
      <c r="H24" s="216"/>
      <c r="I24" s="17" t="str">
        <f>+IF(OR(J25="OIL",J25="OIL-eq"),$I$5,IF(J25="GAS",$I$4,IF(J25="GSL",$I$8,IF(J25="DSL",$I$9,IF(J25="KER",$I$10,IF(J25="LPG",$I$11,IF(J25="HFO",$I$12,IF(J25="AVG",$I$13,IF(J25="RFG",$I$14,IF(J25="ELC",$I$15,$I$16))))))))))</f>
        <v>Kb/d</v>
      </c>
      <c r="K24" s="34" t="s">
        <v>699</v>
      </c>
    </row>
    <row r="25" spans="1:44" x14ac:dyDescent="0.25">
      <c r="I25" s="115">
        <f>+IF(OR(J25="OIL",J25="OIL-eq"),$H$5,IF(J25="GAS",$H$4,IF(J25="GSL",$H$8,IF(J25="DSL",$H$9,IF(J25="KER",$H$10,IF(J25="LPG",$H$11,IF(J25="HFO",$H$12,IF(J25="AVG",$H$13,IF(J25="RFG",$H$14,IF(J25="ELC",$H$15,$H$16))))))))))</f>
        <v>0.44987291090267001</v>
      </c>
      <c r="J25" s="217" t="s">
        <v>436</v>
      </c>
      <c r="K25" s="63" t="s">
        <v>26</v>
      </c>
    </row>
    <row r="27" spans="1:44" x14ac:dyDescent="0.25">
      <c r="M27" s="5">
        <v>2019</v>
      </c>
      <c r="N27" s="5">
        <v>2020</v>
      </c>
      <c r="O27" s="5">
        <v>2021</v>
      </c>
      <c r="P27" s="5">
        <v>2022</v>
      </c>
      <c r="Q27" s="5">
        <v>2023</v>
      </c>
      <c r="R27" s="5">
        <v>2024</v>
      </c>
      <c r="S27" s="5">
        <v>2025</v>
      </c>
      <c r="T27" s="5">
        <v>2026</v>
      </c>
      <c r="U27" s="5">
        <v>2027</v>
      </c>
      <c r="V27" s="5">
        <v>2028</v>
      </c>
      <c r="W27" s="5">
        <v>2029</v>
      </c>
      <c r="X27" s="5">
        <v>2030</v>
      </c>
      <c r="Y27" s="5">
        <v>2031</v>
      </c>
      <c r="Z27" s="5">
        <v>2032</v>
      </c>
      <c r="AA27" s="5">
        <v>2033</v>
      </c>
      <c r="AB27" s="5">
        <v>2034</v>
      </c>
      <c r="AC27" s="5">
        <v>2035</v>
      </c>
      <c r="AD27" s="5">
        <v>2036</v>
      </c>
      <c r="AE27" s="5">
        <v>2037</v>
      </c>
      <c r="AF27" s="5">
        <v>2038</v>
      </c>
      <c r="AG27" s="5">
        <v>2039</v>
      </c>
      <c r="AH27" s="5">
        <v>2040</v>
      </c>
      <c r="AI27" s="5">
        <v>2041</v>
      </c>
      <c r="AJ27" s="5">
        <v>2042</v>
      </c>
      <c r="AK27" s="5">
        <v>2043</v>
      </c>
      <c r="AL27" s="5">
        <v>2044</v>
      </c>
      <c r="AM27" s="5">
        <v>2045</v>
      </c>
      <c r="AN27" s="5">
        <v>2046</v>
      </c>
      <c r="AO27" s="5">
        <v>2047</v>
      </c>
      <c r="AP27" s="5">
        <v>2048</v>
      </c>
      <c r="AQ27" s="5">
        <v>2049</v>
      </c>
      <c r="AR27" s="5">
        <v>2050</v>
      </c>
    </row>
    <row r="28" spans="1:44" x14ac:dyDescent="0.25">
      <c r="K28" s="215"/>
      <c r="L28" s="219" t="s">
        <v>37</v>
      </c>
      <c r="M28" s="21">
        <f>+SUMPRODUCT($D$3:$D$9,Produccion_UO!M26:M32)</f>
        <v>157.93048020047235</v>
      </c>
      <c r="N28" s="21">
        <f>+SUMPRODUCT($D$3:$D$9,Produccion_UO!N26:N32)</f>
        <v>147.73021319428176</v>
      </c>
      <c r="O28" s="21">
        <f>+SUMPRODUCT($D$3:$D$9,Produccion_UO!O26:O32)</f>
        <v>130.74719598076913</v>
      </c>
      <c r="P28" s="21">
        <f>+SUMPRODUCT($D$3:$D$9,Produccion_UO!P26:P32)</f>
        <v>132.90086353829281</v>
      </c>
      <c r="Q28" s="21">
        <f>+SUMPRODUCT($D$3:$D$9,Produccion_UO!Q26:Q32)</f>
        <v>86.511507304308751</v>
      </c>
      <c r="R28" s="21">
        <f>+SUMPRODUCT($D$3:$D$9,Produccion_UO!R26:R32)</f>
        <v>63.979315696410097</v>
      </c>
      <c r="S28" s="21">
        <f>+SUMPRODUCT($D$3:$D$9,Produccion_UO!S26:S32)</f>
        <v>63.205912530606717</v>
      </c>
      <c r="T28" s="21">
        <f>+SUMPRODUCT($D$3:$D$9,Produccion_UO!T26:T32)</f>
        <v>62.134096847914478</v>
      </c>
      <c r="U28" s="21">
        <f>+SUMPRODUCT($D$3:$D$9,Produccion_UO!U26:U32)</f>
        <v>23.517990715978517</v>
      </c>
      <c r="V28" s="21">
        <f>+SUMPRODUCT($D$3:$D$9,Produccion_UO!V26:V32)</f>
        <v>10.876511321421562</v>
      </c>
      <c r="W28" s="21">
        <f>+SUMPRODUCT($D$3:$D$9,Produccion_UO!W26:W32)</f>
        <v>7.406032404098795</v>
      </c>
      <c r="X28" s="21">
        <f>+SUMPRODUCT($D$3:$D$9,Produccion_UO!X26:X32)</f>
        <v>4.1022899215310034</v>
      </c>
      <c r="Y28" s="21">
        <f>+SUMPRODUCT($D$3:$D$9,Produccion_UO!Y26:Y32)</f>
        <v>3.8600184911874589</v>
      </c>
      <c r="Z28" s="21">
        <f>+SUMPRODUCT($D$3:$D$9,Produccion_UO!Z26:Z32)</f>
        <v>3.5265816409915463</v>
      </c>
      <c r="AA28" s="21">
        <f>+SUMPRODUCT($D$3:$D$9,Produccion_UO!AA26:AA32)</f>
        <v>1.5554714163099386</v>
      </c>
      <c r="AB28" s="21">
        <f>+SUMPRODUCT($D$3:$D$9,Produccion_UO!AB26:AB32)</f>
        <v>0</v>
      </c>
      <c r="AC28" s="21">
        <f>+SUMPRODUCT($D$3:$D$9,Produccion_UO!AC26:AC32)</f>
        <v>0</v>
      </c>
      <c r="AD28" s="21">
        <f>+SUMPRODUCT($D$3:$D$9,Produccion_UO!AD26:AD32)</f>
        <v>0</v>
      </c>
      <c r="AE28" s="21">
        <f>+SUMPRODUCT($D$3:$D$9,Produccion_UO!AE26:AE32)</f>
        <v>0</v>
      </c>
      <c r="AF28" s="21">
        <f>+SUMPRODUCT($D$3:$D$9,Produccion_UO!AF26:AF32)</f>
        <v>0</v>
      </c>
      <c r="AG28" s="21">
        <f>+SUMPRODUCT($D$3:$D$9,Produccion_UO!AG26:AG32)</f>
        <v>0</v>
      </c>
      <c r="AH28" s="21">
        <f>+SUMPRODUCT($D$3:$D$9,Produccion_UO!AH26:AH32)</f>
        <v>0</v>
      </c>
      <c r="AI28" s="21">
        <f>+SUMPRODUCT($D$3:$D$9,Produccion_UO!AI26:AI32)</f>
        <v>0</v>
      </c>
      <c r="AJ28" s="21">
        <f>+SUMPRODUCT($D$3:$D$9,Produccion_UO!AJ26:AJ32)</f>
        <v>0</v>
      </c>
      <c r="AK28" s="21">
        <f>+SUMPRODUCT($D$3:$D$9,Produccion_UO!AK26:AK32)</f>
        <v>0</v>
      </c>
      <c r="AL28" s="21">
        <f>+SUMPRODUCT($D$3:$D$9,Produccion_UO!AL26:AL32)</f>
        <v>0</v>
      </c>
      <c r="AM28" s="21">
        <f>+SUMPRODUCT($D$3:$D$9,Produccion_UO!AM26:AM32)</f>
        <v>0</v>
      </c>
      <c r="AN28" s="21">
        <f>+SUMPRODUCT($D$3:$D$9,Produccion_UO!AN26:AN32)</f>
        <v>0</v>
      </c>
      <c r="AO28" s="21">
        <f>+SUMPRODUCT($D$3:$D$9,Produccion_UO!AO26:AO32)</f>
        <v>0</v>
      </c>
      <c r="AP28" s="21">
        <f>+SUMPRODUCT($D$3:$D$9,Produccion_UO!AP26:AP32)</f>
        <v>0</v>
      </c>
      <c r="AQ28" s="21">
        <f>+SUMPRODUCT($D$3:$D$9,Produccion_UO!AQ26:AQ32)</f>
        <v>0</v>
      </c>
      <c r="AR28" s="225">
        <f>+SUMPRODUCT($D$3:$D$9,Produccion_UO!AR26:AR32)</f>
        <v>0</v>
      </c>
    </row>
    <row r="29" spans="1:44" x14ac:dyDescent="0.25">
      <c r="L29" s="219" t="s">
        <v>42</v>
      </c>
      <c r="M29" s="21">
        <f>+(100%-$D$4)*Produccion_UO!M27+(100%-$D$6)*Produccion_UO!M29+(100%-$D$9)*Produccion_UO!M31</f>
        <v>51.457365404584593</v>
      </c>
      <c r="N29" s="21">
        <f>+(100%-$D$4)*Produccion_UO!N27+(100%-$D$6)*Produccion_UO!N29+(100%-$D$9)*Produccion_UO!N31</f>
        <v>49.686817860466022</v>
      </c>
      <c r="O29" s="21">
        <f>+(100%-$D$4)*Produccion_UO!O27+(100%-$D$6)*Produccion_UO!O29+(100%-$D$9)*Produccion_UO!O31</f>
        <v>44.827312810116958</v>
      </c>
      <c r="P29" s="21">
        <f>+(100%-$D$4)*Produccion_UO!P27+(100%-$D$6)*Produccion_UO!P29+(100%-$D$9)*Produccion_UO!P31</f>
        <v>44.353710646537905</v>
      </c>
      <c r="Q29" s="21">
        <f>+(100%-$D$4)*Produccion_UO!Q27+(100%-$D$6)*Produccion_UO!Q29+(100%-$D$9)*Produccion_UO!Q31</f>
        <v>25.309117273983887</v>
      </c>
      <c r="R29" s="21">
        <f>+(100%-$D$4)*Produccion_UO!R27+(100%-$D$6)*Produccion_UO!R29+(100%-$D$9)*Produccion_UO!R31</f>
        <v>25.199237716067618</v>
      </c>
      <c r="S29" s="21">
        <f>+(100%-$D$4)*Produccion_UO!S27+(100%-$D$6)*Produccion_UO!S29+(100%-$D$9)*Produccion_UO!S31</f>
        <v>25.089358158151349</v>
      </c>
      <c r="T29" s="21">
        <f>+(100%-$D$4)*Produccion_UO!T27+(100%-$D$6)*Produccion_UO!T29+(100%-$D$9)*Produccion_UO!T31</f>
        <v>23.429366772854415</v>
      </c>
      <c r="U29" s="21">
        <f>+(100%-$D$4)*Produccion_UO!U27+(100%-$D$6)*Produccion_UO!U29+(100%-$D$9)*Produccion_UO!U31</f>
        <v>7.2862789174222113</v>
      </c>
      <c r="V29" s="21">
        <f>+(100%-$D$4)*Produccion_UO!V27+(100%-$D$6)*Produccion_UO!V29+(100%-$D$9)*Produccion_UO!V31</f>
        <v>2.5139975643513037</v>
      </c>
      <c r="W29" s="21">
        <f>+(100%-$D$4)*Produccion_UO!W27+(100%-$D$6)*Produccion_UO!W29+(100%-$D$9)*Produccion_UO!W31</f>
        <v>1.2745639680238496</v>
      </c>
      <c r="X29" s="21">
        <f>+(100%-$D$4)*Produccion_UO!X27+(100%-$D$6)*Produccion_UO!X29+(100%-$D$9)*Produccion_UO!X31</f>
        <v>3.1375964303517169E-2</v>
      </c>
      <c r="Y29" s="21">
        <f>+(100%-$D$4)*Produccion_UO!Y27+(100%-$D$6)*Produccion_UO!Y29+(100%-$D$9)*Produccion_UO!Y31</f>
        <v>2.9494899794359965E-2</v>
      </c>
      <c r="Z29" s="21">
        <f>+(100%-$D$4)*Produccion_UO!Z27+(100%-$D$6)*Produccion_UO!Z29+(100%-$D$9)*Produccion_UO!Z31</f>
        <v>2.761383528520301E-2</v>
      </c>
      <c r="AA29" s="21">
        <f>+(100%-$D$4)*Produccion_UO!AA27+(100%-$D$6)*Produccion_UO!AA29+(100%-$D$9)*Produccion_UO!AA31</f>
        <v>8.1993306677425205E-3</v>
      </c>
      <c r="AB29" s="21">
        <f>+(100%-$D$4)*Produccion_UO!AB27+(100%-$D$6)*Produccion_UO!AB29+(100%-$D$9)*Produccion_UO!AB31</f>
        <v>0</v>
      </c>
      <c r="AC29" s="21">
        <f>+(100%-$D$4)*Produccion_UO!AC27+(100%-$D$6)*Produccion_UO!AC29+(100%-$D$9)*Produccion_UO!AC31</f>
        <v>0</v>
      </c>
      <c r="AD29" s="21">
        <f>+(100%-$D$4)*Produccion_UO!AD27+(100%-$D$6)*Produccion_UO!AD29+(100%-$D$9)*Produccion_UO!AD31</f>
        <v>0</v>
      </c>
      <c r="AE29" s="21">
        <f>+(100%-$D$4)*Produccion_UO!AE27+(100%-$D$6)*Produccion_UO!AE29+(100%-$D$9)*Produccion_UO!AE31</f>
        <v>0</v>
      </c>
      <c r="AF29" s="21">
        <f>+(100%-$D$4)*Produccion_UO!AF27+(100%-$D$6)*Produccion_UO!AF29+(100%-$D$9)*Produccion_UO!AF31</f>
        <v>0</v>
      </c>
      <c r="AG29" s="21">
        <f>+(100%-$D$4)*Produccion_UO!AG27+(100%-$D$6)*Produccion_UO!AG29+(100%-$D$9)*Produccion_UO!AG31</f>
        <v>0</v>
      </c>
      <c r="AH29" s="21">
        <f>+(100%-$D$4)*Produccion_UO!AH27+(100%-$D$6)*Produccion_UO!AH29+(100%-$D$9)*Produccion_UO!AH31</f>
        <v>0</v>
      </c>
      <c r="AI29" s="21">
        <f>+(100%-$D$4)*Produccion_UO!AI27+(100%-$D$6)*Produccion_UO!AI29+(100%-$D$9)*Produccion_UO!AI31</f>
        <v>0</v>
      </c>
      <c r="AJ29" s="21">
        <f>+(100%-$D$4)*Produccion_UO!AJ27+(100%-$D$6)*Produccion_UO!AJ29+(100%-$D$9)*Produccion_UO!AJ31</f>
        <v>0</v>
      </c>
      <c r="AK29" s="21">
        <f>+(100%-$D$4)*Produccion_UO!AK27+(100%-$D$6)*Produccion_UO!AK29+(100%-$D$9)*Produccion_UO!AK31</f>
        <v>0</v>
      </c>
      <c r="AL29" s="21">
        <f>+(100%-$D$4)*Produccion_UO!AL27+(100%-$D$6)*Produccion_UO!AL29+(100%-$D$9)*Produccion_UO!AL31</f>
        <v>0</v>
      </c>
      <c r="AM29" s="21">
        <f>+(100%-$D$4)*Produccion_UO!AM27+(100%-$D$6)*Produccion_UO!AM29+(100%-$D$9)*Produccion_UO!AM31</f>
        <v>0</v>
      </c>
      <c r="AN29" s="21">
        <f>+(100%-$D$4)*Produccion_UO!AN27+(100%-$D$6)*Produccion_UO!AN29+(100%-$D$9)*Produccion_UO!AN31</f>
        <v>0</v>
      </c>
      <c r="AO29" s="21">
        <f>+(100%-$D$4)*Produccion_UO!AO27+(100%-$D$6)*Produccion_UO!AO29+(100%-$D$9)*Produccion_UO!AO31</f>
        <v>0</v>
      </c>
      <c r="AP29" s="21">
        <f>+(100%-$D$4)*Produccion_UO!AP27+(100%-$D$6)*Produccion_UO!AP29+(100%-$D$9)*Produccion_UO!AP31</f>
        <v>0</v>
      </c>
      <c r="AQ29" s="21">
        <f>+(100%-$D$4)*Produccion_UO!AQ27+(100%-$D$6)*Produccion_UO!AQ29+(100%-$D$9)*Produccion_UO!AQ31</f>
        <v>0</v>
      </c>
      <c r="AR29" s="21">
        <f>+(100%-$D$4)*Produccion_UO!AR27+(100%-$D$6)*Produccion_UO!AR29+(100%-$D$9)*Produccion_UO!AR31</f>
        <v>0</v>
      </c>
    </row>
    <row r="30" spans="1:44" x14ac:dyDescent="0.25">
      <c r="L30" s="219" t="s">
        <v>44</v>
      </c>
      <c r="M30" s="21">
        <f>+(100%-$D$7)*Produccion_UO!M30+Produccion_UO!M31*(100%-Produccion_C!$D$8)</f>
        <v>85.486302590121909</v>
      </c>
      <c r="N30" s="21">
        <f>+(100%-$D$7)*Produccion_UO!N30+Produccion_UO!N31*(100%-Produccion_C!$D$8)</f>
        <v>79.541182581391368</v>
      </c>
      <c r="O30" s="21">
        <f>+(100%-$D$7)*Produccion_UO!O30+Produccion_UO!O31*(100%-Produccion_C!$D$8)</f>
        <v>73.642732307939752</v>
      </c>
      <c r="P30" s="21">
        <f>+(100%-$D$7)*Produccion_UO!P30+Produccion_UO!P31*(100%-Produccion_C!$D$8)</f>
        <v>67.744282034488123</v>
      </c>
      <c r="Q30" s="21">
        <f>+(100%-$D$7)*Produccion_UO!Q30+Produccion_UO!Q31*(100%-Produccion_C!$D$8)</f>
        <v>61.845831761036465</v>
      </c>
      <c r="R30" s="21">
        <f>+(100%-$D$7)*Produccion_UO!R30+Produccion_UO!R31*(100%-Produccion_C!$D$8)</f>
        <v>55.313573131670275</v>
      </c>
      <c r="S30" s="21">
        <f>+(100%-$D$7)*Produccion_UO!S30+Produccion_UO!S31*(100%-Produccion_C!$D$8)</f>
        <v>48.7813145023039</v>
      </c>
      <c r="T30" s="21">
        <f>+(100%-$D$7)*Produccion_UO!T30+Produccion_UO!T31*(100%-Produccion_C!$D$8)</f>
        <v>44.155607652019675</v>
      </c>
      <c r="U30" s="21">
        <f>+(100%-$D$7)*Produccion_UO!U30+Produccion_UO!U31*(100%-Produccion_C!$D$8)</f>
        <v>37.288542116926976</v>
      </c>
      <c r="V30" s="21">
        <f>+(100%-$D$7)*Produccion_UO!V30+Produccion_UO!V31*(100%-Produccion_C!$D$8)</f>
        <v>6.7709067111484593</v>
      </c>
      <c r="W30" s="21">
        <f>+(100%-$D$7)*Produccion_UO!W30+Produccion_UO!W31*(100%-Produccion_C!$D$8)</f>
        <v>6.1340866299304313</v>
      </c>
      <c r="X30" s="21">
        <f>+(100%-$D$7)*Produccion_UO!X30+Produccion_UO!X31*(100%-Produccion_C!$D$8)</f>
        <v>5.4972665487124033</v>
      </c>
      <c r="Y30" s="21">
        <f>+(100%-$D$7)*Produccion_UO!Y30+Produccion_UO!Y31*(100%-Produccion_C!$D$8)</f>
        <v>5.1676921999488545</v>
      </c>
      <c r="Z30" s="21">
        <f>+(100%-$D$7)*Produccion_UO!Z30+Produccion_UO!Z31*(100%-Produccion_C!$D$8)</f>
        <v>4.8381178511853502</v>
      </c>
      <c r="AA30" s="21">
        <f>+(100%-$D$7)*Produccion_UO!AA30+Produccion_UO!AA31*(100%-Produccion_C!$D$8)</f>
        <v>1.4365743715663271</v>
      </c>
      <c r="AB30" s="21">
        <f>+(100%-$D$7)*Produccion_UO!AB30+Produccion_UO!AB31*(100%-Produccion_C!$D$8)</f>
        <v>0</v>
      </c>
      <c r="AC30" s="21">
        <f>+(100%-$D$7)*Produccion_UO!AC30+Produccion_UO!AC31*(100%-Produccion_C!$D$8)</f>
        <v>0</v>
      </c>
      <c r="AD30" s="21">
        <f>+(100%-$D$7)*Produccion_UO!AD30+Produccion_UO!AD31*(100%-Produccion_C!$D$8)</f>
        <v>0</v>
      </c>
      <c r="AE30" s="21">
        <f>+(100%-$D$7)*Produccion_UO!AE30+Produccion_UO!AE31*(100%-Produccion_C!$D$8)</f>
        <v>0</v>
      </c>
      <c r="AF30" s="21">
        <f>+(100%-$D$7)*Produccion_UO!AF30+Produccion_UO!AF31*(100%-Produccion_C!$D$8)</f>
        <v>0</v>
      </c>
      <c r="AG30" s="21">
        <f>+(100%-$D$7)*Produccion_UO!AG30+Produccion_UO!AG31*(100%-Produccion_C!$D$8)</f>
        <v>0</v>
      </c>
      <c r="AH30" s="21">
        <f>+(100%-$D$7)*Produccion_UO!AH30+Produccion_UO!AH31*(100%-Produccion_C!$D$8)</f>
        <v>0</v>
      </c>
      <c r="AI30" s="21">
        <f>+(100%-$D$7)*Produccion_UO!AI30+Produccion_UO!AI31*(100%-Produccion_C!$D$8)</f>
        <v>0</v>
      </c>
      <c r="AJ30" s="21">
        <f>+(100%-$D$7)*Produccion_UO!AJ30+Produccion_UO!AJ31*(100%-Produccion_C!$D$8)</f>
        <v>0</v>
      </c>
      <c r="AK30" s="21">
        <f>+(100%-$D$7)*Produccion_UO!AK30+Produccion_UO!AK31*(100%-Produccion_C!$D$8)</f>
        <v>0</v>
      </c>
      <c r="AL30" s="21">
        <f>+(100%-$D$7)*Produccion_UO!AL30+Produccion_UO!AL31*(100%-Produccion_C!$D$8)</f>
        <v>0</v>
      </c>
      <c r="AM30" s="21">
        <f>+(100%-$D$7)*Produccion_UO!AM30+Produccion_UO!AM31*(100%-Produccion_C!$D$8)</f>
        <v>0</v>
      </c>
      <c r="AN30" s="21">
        <f>+(100%-$D$7)*Produccion_UO!AN30+Produccion_UO!AN31*(100%-Produccion_C!$D$8)</f>
        <v>0</v>
      </c>
      <c r="AO30" s="21">
        <f>+(100%-$D$7)*Produccion_UO!AO30+Produccion_UO!AO31*(100%-Produccion_C!$D$8)</f>
        <v>0</v>
      </c>
      <c r="AP30" s="21">
        <f>+(100%-$D$7)*Produccion_UO!AP30+Produccion_UO!AP31*(100%-Produccion_C!$D$8)</f>
        <v>0</v>
      </c>
      <c r="AQ30" s="21">
        <f>+(100%-$D$7)*Produccion_UO!AQ30+Produccion_UO!AQ31*(100%-Produccion_C!$D$8)</f>
        <v>0</v>
      </c>
      <c r="AR30" s="226">
        <f>+(100%-$D$7)*Produccion_UO!AR30+Produccion_UO!AR31*(100%-Produccion_C!$D$8)</f>
        <v>0</v>
      </c>
    </row>
    <row r="31" spans="1:44" x14ac:dyDescent="0.25">
      <c r="L31" s="219" t="s">
        <v>40</v>
      </c>
      <c r="M31" s="21">
        <f>+Produccion_UO!M28*(100%-Produccion_C!$D$5)</f>
        <v>326.58223224591563</v>
      </c>
      <c r="N31" s="21">
        <f>+Produccion_UO!N28*(100%-Produccion_C!$D$5)</f>
        <v>309.12645520551456</v>
      </c>
      <c r="O31" s="21">
        <f>+Produccion_UO!O28*(100%-Produccion_C!$D$5)</f>
        <v>294.10074837228944</v>
      </c>
      <c r="P31" s="21">
        <f>+Produccion_UO!P28*(100%-Produccion_C!$D$5)</f>
        <v>279.07504153906422</v>
      </c>
      <c r="Q31" s="21">
        <f>+Produccion_UO!Q28*(100%-Produccion_C!$D$5)</f>
        <v>264.04933470583904</v>
      </c>
      <c r="R31" s="21">
        <f>+Produccion_UO!R28*(100%-Produccion_C!$D$5)</f>
        <v>243.12231719244164</v>
      </c>
      <c r="S31" s="21">
        <f>+Produccion_UO!S28*(100%-Produccion_C!$D$5)</f>
        <v>222.1952996790443</v>
      </c>
      <c r="T31" s="21">
        <f>+Produccion_UO!T28*(100%-Produccion_C!$D$5)</f>
        <v>205.60036534212151</v>
      </c>
      <c r="U31" s="21">
        <f>+Produccion_UO!U28*(100%-Produccion_C!$D$5)</f>
        <v>189.00543100519829</v>
      </c>
      <c r="V31" s="21">
        <f>+Produccion_UO!V28*(100%-Produccion_C!$D$5)</f>
        <v>172.4104966682755</v>
      </c>
      <c r="W31" s="21">
        <f>+Produccion_UO!W28*(100%-Produccion_C!$D$5)</f>
        <v>110.3465695882248</v>
      </c>
      <c r="X31" s="21">
        <f>+Produccion_UO!X28*(100%-Produccion_C!$D$5)</f>
        <v>110.3465695882248</v>
      </c>
      <c r="Y31" s="21">
        <f>+Produccion_UO!Y28*(100%-Produccion_C!$D$5)</f>
        <v>110.3465695882248</v>
      </c>
      <c r="Z31" s="21">
        <f>+Produccion_UO!Z28*(100%-Produccion_C!$D$5)</f>
        <v>78.138114535806878</v>
      </c>
      <c r="AA31" s="21">
        <f>+Produccion_UO!AA28*(100%-Produccion_C!$D$5)</f>
        <v>0</v>
      </c>
      <c r="AB31" s="21">
        <f>+Produccion_UO!AB28*(100%-Produccion_C!$D$5)</f>
        <v>0</v>
      </c>
      <c r="AC31" s="21">
        <f>+Produccion_UO!AC28*(100%-Produccion_C!$D$5)</f>
        <v>0</v>
      </c>
      <c r="AD31" s="21">
        <f>+Produccion_UO!AD28*(100%-Produccion_C!$D$5)</f>
        <v>0</v>
      </c>
      <c r="AE31" s="21">
        <f>+Produccion_UO!AE28*(100%-Produccion_C!$D$5)</f>
        <v>0</v>
      </c>
      <c r="AF31" s="21">
        <f>+Produccion_UO!AF28*(100%-Produccion_C!$D$5)</f>
        <v>0</v>
      </c>
      <c r="AG31" s="21">
        <f>+Produccion_UO!AG28*(100%-Produccion_C!$D$5)</f>
        <v>0</v>
      </c>
      <c r="AH31" s="21">
        <f>+Produccion_UO!AH28*(100%-Produccion_C!$D$5)</f>
        <v>0</v>
      </c>
      <c r="AI31" s="21">
        <f>+Produccion_UO!AI28*(100%-Produccion_C!$D$5)</f>
        <v>0</v>
      </c>
      <c r="AJ31" s="21">
        <f>+Produccion_UO!AJ28*(100%-Produccion_C!$D$5)</f>
        <v>0</v>
      </c>
      <c r="AK31" s="21">
        <f>+Produccion_UO!AK28*(100%-Produccion_C!$D$5)</f>
        <v>0</v>
      </c>
      <c r="AL31" s="21">
        <f>+Produccion_UO!AL28*(100%-Produccion_C!$D$5)</f>
        <v>0</v>
      </c>
      <c r="AM31" s="21">
        <f>+Produccion_UO!AM28*(100%-Produccion_C!$D$5)</f>
        <v>0</v>
      </c>
      <c r="AN31" s="21">
        <f>+Produccion_UO!AN28*(100%-Produccion_C!$D$5)</f>
        <v>0</v>
      </c>
      <c r="AO31" s="21">
        <f>+Produccion_UO!AO28*(100%-Produccion_C!$D$5)</f>
        <v>0</v>
      </c>
      <c r="AP31" s="21">
        <f>+Produccion_UO!AP28*(100%-Produccion_C!$D$5)</f>
        <v>0</v>
      </c>
      <c r="AQ31" s="21">
        <f>+Produccion_UO!AQ28*(100%-Produccion_C!$D$5)</f>
        <v>0</v>
      </c>
      <c r="AR31" s="226">
        <f>+Produccion_UO!AR28*(100%-Produccion_C!$D$5)</f>
        <v>0</v>
      </c>
    </row>
    <row r="32" spans="1:44" x14ac:dyDescent="0.25">
      <c r="L32" s="223" t="s">
        <v>435</v>
      </c>
      <c r="M32" s="21">
        <f>+SUM(M29:M31)</f>
        <v>463.52590024062215</v>
      </c>
      <c r="N32" s="21">
        <f t="shared" ref="N32:AR32" si="5">+SUM(N29:N31)</f>
        <v>438.35445564737194</v>
      </c>
      <c r="O32" s="21">
        <f t="shared" si="5"/>
        <v>412.57079349034615</v>
      </c>
      <c r="P32" s="21">
        <f t="shared" si="5"/>
        <v>391.17303422009024</v>
      </c>
      <c r="Q32" s="21">
        <f t="shared" si="5"/>
        <v>351.20428374085941</v>
      </c>
      <c r="R32" s="21">
        <f t="shared" si="5"/>
        <v>323.63512804017955</v>
      </c>
      <c r="S32" s="21">
        <f t="shared" si="5"/>
        <v>296.06597233949958</v>
      </c>
      <c r="T32" s="21">
        <f t="shared" si="5"/>
        <v>273.18533976699558</v>
      </c>
      <c r="U32" s="21">
        <f t="shared" si="5"/>
        <v>233.58025203954747</v>
      </c>
      <c r="V32" s="21">
        <f t="shared" si="5"/>
        <v>181.69540094377527</v>
      </c>
      <c r="W32" s="21">
        <f t="shared" si="5"/>
        <v>117.75522018617907</v>
      </c>
      <c r="X32" s="21">
        <f t="shared" si="5"/>
        <v>115.87521210124072</v>
      </c>
      <c r="Y32" s="21">
        <f t="shared" si="5"/>
        <v>115.54375668796801</v>
      </c>
      <c r="Z32" s="21">
        <f t="shared" si="5"/>
        <v>83.003846222277431</v>
      </c>
      <c r="AA32" s="21">
        <f t="shared" si="5"/>
        <v>1.4447737022340696</v>
      </c>
      <c r="AB32" s="21">
        <f t="shared" si="5"/>
        <v>0</v>
      </c>
      <c r="AC32" s="21">
        <f t="shared" si="5"/>
        <v>0</v>
      </c>
      <c r="AD32" s="21">
        <f t="shared" si="5"/>
        <v>0</v>
      </c>
      <c r="AE32" s="21">
        <f t="shared" si="5"/>
        <v>0</v>
      </c>
      <c r="AF32" s="21">
        <f t="shared" si="5"/>
        <v>0</v>
      </c>
      <c r="AG32" s="21">
        <f t="shared" si="5"/>
        <v>0</v>
      </c>
      <c r="AH32" s="21">
        <f t="shared" si="5"/>
        <v>0</v>
      </c>
      <c r="AI32" s="21">
        <f t="shared" si="5"/>
        <v>0</v>
      </c>
      <c r="AJ32" s="21">
        <f t="shared" si="5"/>
        <v>0</v>
      </c>
      <c r="AK32" s="21">
        <f t="shared" si="5"/>
        <v>0</v>
      </c>
      <c r="AL32" s="21">
        <f t="shared" si="5"/>
        <v>0</v>
      </c>
      <c r="AM32" s="21">
        <f t="shared" si="5"/>
        <v>0</v>
      </c>
      <c r="AN32" s="21">
        <f t="shared" si="5"/>
        <v>0</v>
      </c>
      <c r="AO32" s="21">
        <f t="shared" si="5"/>
        <v>0</v>
      </c>
      <c r="AP32" s="21">
        <f t="shared" si="5"/>
        <v>0</v>
      </c>
      <c r="AQ32" s="21">
        <f t="shared" si="5"/>
        <v>0</v>
      </c>
      <c r="AR32" s="227">
        <f t="shared" si="5"/>
        <v>0</v>
      </c>
    </row>
    <row r="33" spans="9:44" x14ac:dyDescent="0.25">
      <c r="M33" s="69">
        <f>+M29+M30+M31+M28</f>
        <v>621.45638044109455</v>
      </c>
      <c r="N33" s="69">
        <f t="shared" ref="N33:AR33" si="6">+N29+N30+N31+N28</f>
        <v>586.08466884165364</v>
      </c>
      <c r="O33" s="69">
        <f t="shared" si="6"/>
        <v>543.31798947111531</v>
      </c>
      <c r="P33" s="69">
        <f t="shared" si="6"/>
        <v>524.07389775838305</v>
      </c>
      <c r="Q33" s="69">
        <f t="shared" si="6"/>
        <v>437.71579104516815</v>
      </c>
      <c r="R33" s="69">
        <f t="shared" si="6"/>
        <v>387.61444373658964</v>
      </c>
      <c r="S33" s="69">
        <f t="shared" si="6"/>
        <v>359.27188487010631</v>
      </c>
      <c r="T33" s="69">
        <f t="shared" si="6"/>
        <v>335.31943661491005</v>
      </c>
      <c r="U33" s="69">
        <f t="shared" si="6"/>
        <v>257.09824275552597</v>
      </c>
      <c r="V33" s="69">
        <f t="shared" si="6"/>
        <v>192.57191226519683</v>
      </c>
      <c r="W33" s="69">
        <f t="shared" si="6"/>
        <v>125.16125259027787</v>
      </c>
      <c r="X33" s="69">
        <f t="shared" si="6"/>
        <v>119.97750202277172</v>
      </c>
      <c r="Y33" s="69">
        <f t="shared" si="6"/>
        <v>119.40377517915547</v>
      </c>
      <c r="Z33" s="69">
        <f t="shared" si="6"/>
        <v>86.530427863268983</v>
      </c>
      <c r="AA33" s="69">
        <f t="shared" si="6"/>
        <v>3.000245118544008</v>
      </c>
      <c r="AB33" s="69">
        <f t="shared" si="6"/>
        <v>0</v>
      </c>
      <c r="AC33" s="69">
        <f t="shared" si="6"/>
        <v>0</v>
      </c>
      <c r="AD33" s="69">
        <f t="shared" si="6"/>
        <v>0</v>
      </c>
      <c r="AE33" s="69">
        <f t="shared" si="6"/>
        <v>0</v>
      </c>
      <c r="AF33" s="69">
        <f t="shared" si="6"/>
        <v>0</v>
      </c>
      <c r="AG33" s="69">
        <f t="shared" si="6"/>
        <v>0</v>
      </c>
      <c r="AH33" s="69">
        <f t="shared" si="6"/>
        <v>0</v>
      </c>
      <c r="AI33" s="69">
        <f t="shared" si="6"/>
        <v>0</v>
      </c>
      <c r="AJ33" s="69">
        <f t="shared" si="6"/>
        <v>0</v>
      </c>
      <c r="AK33" s="69">
        <f t="shared" si="6"/>
        <v>0</v>
      </c>
      <c r="AL33" s="69">
        <f t="shared" si="6"/>
        <v>0</v>
      </c>
      <c r="AM33" s="69">
        <f t="shared" si="6"/>
        <v>0</v>
      </c>
      <c r="AN33" s="69">
        <f t="shared" si="6"/>
        <v>0</v>
      </c>
      <c r="AO33" s="69">
        <f t="shared" si="6"/>
        <v>0</v>
      </c>
      <c r="AP33" s="69">
        <f t="shared" si="6"/>
        <v>0</v>
      </c>
      <c r="AQ33" s="69">
        <f t="shared" si="6"/>
        <v>0</v>
      </c>
      <c r="AR33" s="69">
        <f t="shared" si="6"/>
        <v>0</v>
      </c>
    </row>
    <row r="37" spans="9:44" ht="18.75" x14ac:dyDescent="0.3">
      <c r="I37" s="17" t="str">
        <f>+IF(OR(J38="OIL",J38="OIL-eq"),$I$5,IF(J38="GAS",$I$4,IF(J38="GSL",$I$8,IF(J38="DSL",$I$9,IF(J38="KER",$I$10,IF(J38="LPG",$I$11,IF(J38="HFO",$I$12,IF(J38="AVG",$I$13,IF(J38="RFG",$I$14,IF(J38="ELC",$I$15,$I$16))))))))))</f>
        <v>Kb/d</v>
      </c>
      <c r="K37" s="34" t="s">
        <v>700</v>
      </c>
    </row>
    <row r="38" spans="9:44" x14ac:dyDescent="0.25">
      <c r="I38" s="115">
        <f>+IF(OR(J38="OIL",J38="OIL-eq"),$H$5,IF(J38="GAS",$H$4,IF(J38="GSL",$H$8,IF(J38="DSL",$H$9,IF(J38="KER",$H$10,IF(J38="LPG",$H$11,IF(J38="HFO",$H$12,IF(J38="AVG",$H$13,IF(J38="RFG",$H$14,IF(J38="ELC",$H$15,$H$16))))))))))</f>
        <v>0.44987291090267001</v>
      </c>
      <c r="J38" s="217" t="s">
        <v>436</v>
      </c>
      <c r="K38" s="63" t="s">
        <v>26</v>
      </c>
    </row>
    <row r="40" spans="9:44" x14ac:dyDescent="0.25">
      <c r="M40" s="5">
        <v>2019</v>
      </c>
      <c r="N40" s="5">
        <v>2020</v>
      </c>
      <c r="O40" s="5">
        <v>2021</v>
      </c>
      <c r="P40" s="5">
        <v>2022</v>
      </c>
      <c r="Q40" s="5">
        <v>2023</v>
      </c>
      <c r="R40" s="5">
        <v>2024</v>
      </c>
      <c r="S40" s="5">
        <v>2025</v>
      </c>
      <c r="T40" s="5">
        <v>2026</v>
      </c>
      <c r="U40" s="5">
        <v>2027</v>
      </c>
      <c r="V40" s="5">
        <v>2028</v>
      </c>
      <c r="W40" s="5">
        <v>2029</v>
      </c>
      <c r="X40" s="5">
        <v>2030</v>
      </c>
      <c r="Y40" s="5">
        <v>2031</v>
      </c>
      <c r="Z40" s="5">
        <v>2032</v>
      </c>
      <c r="AA40" s="5">
        <v>2033</v>
      </c>
      <c r="AB40" s="5">
        <v>2034</v>
      </c>
      <c r="AC40" s="5">
        <v>2035</v>
      </c>
      <c r="AD40" s="5">
        <v>2036</v>
      </c>
      <c r="AE40" s="5">
        <v>2037</v>
      </c>
      <c r="AF40" s="5">
        <v>2038</v>
      </c>
      <c r="AG40" s="5">
        <v>2039</v>
      </c>
      <c r="AH40" s="5">
        <v>2040</v>
      </c>
      <c r="AI40" s="5">
        <v>2041</v>
      </c>
      <c r="AJ40" s="5">
        <v>2042</v>
      </c>
      <c r="AK40" s="5">
        <v>2043</v>
      </c>
      <c r="AL40" s="5">
        <v>2044</v>
      </c>
      <c r="AM40" s="5">
        <v>2045</v>
      </c>
      <c r="AN40" s="5">
        <v>2046</v>
      </c>
      <c r="AO40" s="5">
        <v>2047</v>
      </c>
      <c r="AP40" s="5">
        <v>2048</v>
      </c>
      <c r="AQ40" s="5">
        <v>2049</v>
      </c>
      <c r="AR40" s="5">
        <v>2050</v>
      </c>
    </row>
    <row r="41" spans="9:44" x14ac:dyDescent="0.25">
      <c r="J41" s="21"/>
      <c r="L41" s="219" t="s">
        <v>37</v>
      </c>
      <c r="M41" s="21">
        <f>+M28-(Produccion_UO!M33-Produccion_UO!M46)</f>
        <v>154.51495835303314</v>
      </c>
      <c r="N41" s="21">
        <f>+N28-(Produccion_UO!N33-Produccion_UO!N46)</f>
        <v>144.47772369753693</v>
      </c>
      <c r="O41" s="21">
        <f>+O28-(Produccion_UO!O33-Produccion_UO!O46)</f>
        <v>127.73395306032492</v>
      </c>
      <c r="P41" s="21">
        <f>+P28-(Produccion_UO!P33-Produccion_UO!P46)</f>
        <v>129.98210003925089</v>
      </c>
      <c r="Q41" s="21">
        <f>+Q28-(Produccion_UO!Q33-Produccion_UO!Q46)</f>
        <v>84.256228767243911</v>
      </c>
      <c r="R41" s="21">
        <f>+R28-(Produccion_UO!R33-Produccion_UO!R46)</f>
        <v>61.864195338565153</v>
      </c>
      <c r="S41" s="21">
        <f>+S28-(Produccion_UO!S33-Produccion_UO!S46)</f>
        <v>61.201497260457693</v>
      </c>
      <c r="T41" s="21">
        <f>+T28-(Produccion_UO!T33-Produccion_UO!T46)</f>
        <v>60.67548668415624</v>
      </c>
      <c r="U41" s="21">
        <f>+U28-(Produccion_UO!U33-Produccion_UO!U46)</f>
        <v>22.676431573796453</v>
      </c>
      <c r="V41" s="21">
        <f>+V28-(Produccion_UO!V33-Produccion_UO!V46)</f>
        <v>10.363407789611218</v>
      </c>
      <c r="W41" s="21">
        <f>+W28-(Produccion_UO!W33-Produccion_UO!W46)</f>
        <v>7.0520795687584581</v>
      </c>
      <c r="X41" s="21">
        <f>+X28-(Produccion_UO!X33-Produccion_UO!X46)</f>
        <v>3.7970086770377733</v>
      </c>
      <c r="Y41" s="21">
        <f>+Y28-(Produccion_UO!Y33-Produccion_UO!Y46)</f>
        <v>3.561516961724406</v>
      </c>
      <c r="Z41" s="21">
        <f>+Z28-(Produccion_UO!Z33-Produccion_UO!Z46)</f>
        <v>3.2922527144165574</v>
      </c>
      <c r="AA41" s="21">
        <f>+AA28-(Produccion_UO!AA33-Produccion_UO!AA46)</f>
        <v>1.5171034999285002</v>
      </c>
      <c r="AB41" s="21">
        <f>+AB28-(Produccion_UO!AB33-Produccion_UO!AB46)</f>
        <v>0</v>
      </c>
      <c r="AC41" s="21">
        <f>+AC28-(Produccion_UO!AC33-Produccion_UO!AC46)</f>
        <v>0</v>
      </c>
      <c r="AD41" s="21">
        <f>+AD28-(Produccion_UO!AD33-Produccion_UO!AD46)</f>
        <v>0</v>
      </c>
      <c r="AE41" s="21">
        <f>+AE28-(Produccion_UO!AE33-Produccion_UO!AE46)</f>
        <v>0</v>
      </c>
      <c r="AF41" s="21">
        <f>+AF28-(Produccion_UO!AF33-Produccion_UO!AF46)</f>
        <v>0</v>
      </c>
      <c r="AG41" s="21">
        <f>+AG28-(Produccion_UO!AG33-Produccion_UO!AG46)</f>
        <v>0</v>
      </c>
      <c r="AH41" s="21">
        <f>+AH28-(Produccion_UO!AH33-Produccion_UO!AH46)</f>
        <v>0</v>
      </c>
      <c r="AI41" s="21">
        <f>+AI28-(Produccion_UO!AI33-Produccion_UO!AI46)</f>
        <v>0</v>
      </c>
      <c r="AJ41" s="21">
        <f>+AJ28-(Produccion_UO!AJ33-Produccion_UO!AJ46)</f>
        <v>0</v>
      </c>
      <c r="AK41" s="21">
        <f>+AK28-(Produccion_UO!AK33-Produccion_UO!AK46)</f>
        <v>0</v>
      </c>
      <c r="AL41" s="21">
        <f>+AL28-(Produccion_UO!AL33-Produccion_UO!AL46)</f>
        <v>0</v>
      </c>
      <c r="AM41" s="21">
        <f>+AM28-(Produccion_UO!AM33-Produccion_UO!AM46)</f>
        <v>0</v>
      </c>
      <c r="AN41" s="21">
        <f>+AN28-(Produccion_UO!AN33-Produccion_UO!AN46)</f>
        <v>0</v>
      </c>
      <c r="AO41" s="21">
        <f>+AO28-(Produccion_UO!AO33-Produccion_UO!AO46)</f>
        <v>0</v>
      </c>
      <c r="AP41" s="21">
        <f>+AP28-(Produccion_UO!AP33-Produccion_UO!AP46)</f>
        <v>0</v>
      </c>
      <c r="AQ41" s="21">
        <f>+AQ28-(Produccion_UO!AQ33-Produccion_UO!AQ46)</f>
        <v>0</v>
      </c>
      <c r="AR41" s="21">
        <f>+AR28-(Produccion_UO!AR33-Produccion_UO!AR46)</f>
        <v>0</v>
      </c>
    </row>
    <row r="42" spans="9:44" x14ac:dyDescent="0.25">
      <c r="J42" s="21"/>
      <c r="L42" s="219" t="s">
        <v>42</v>
      </c>
      <c r="M42" s="21">
        <f>+M29</f>
        <v>51.457365404584593</v>
      </c>
      <c r="N42" s="21">
        <f t="shared" ref="N42:AR42" si="7">+N29</f>
        <v>49.686817860466022</v>
      </c>
      <c r="O42" s="21">
        <f t="shared" si="7"/>
        <v>44.827312810116958</v>
      </c>
      <c r="P42" s="21">
        <f t="shared" si="7"/>
        <v>44.353710646537905</v>
      </c>
      <c r="Q42" s="21">
        <f t="shared" si="7"/>
        <v>25.309117273983887</v>
      </c>
      <c r="R42" s="21">
        <f t="shared" si="7"/>
        <v>25.199237716067618</v>
      </c>
      <c r="S42" s="21">
        <f t="shared" si="7"/>
        <v>25.089358158151349</v>
      </c>
      <c r="T42" s="21">
        <f t="shared" si="7"/>
        <v>23.429366772854415</v>
      </c>
      <c r="U42" s="21">
        <f t="shared" si="7"/>
        <v>7.2862789174222113</v>
      </c>
      <c r="V42" s="21">
        <f t="shared" si="7"/>
        <v>2.5139975643513037</v>
      </c>
      <c r="W42" s="21">
        <f t="shared" si="7"/>
        <v>1.2745639680238496</v>
      </c>
      <c r="X42" s="21">
        <f t="shared" si="7"/>
        <v>3.1375964303517169E-2</v>
      </c>
      <c r="Y42" s="21">
        <f t="shared" si="7"/>
        <v>2.9494899794359965E-2</v>
      </c>
      <c r="Z42" s="21">
        <f t="shared" si="7"/>
        <v>2.761383528520301E-2</v>
      </c>
      <c r="AA42" s="21">
        <f t="shared" si="7"/>
        <v>8.1993306677425205E-3</v>
      </c>
      <c r="AB42" s="21">
        <f t="shared" si="7"/>
        <v>0</v>
      </c>
      <c r="AC42" s="21">
        <f t="shared" si="7"/>
        <v>0</v>
      </c>
      <c r="AD42" s="21">
        <f t="shared" si="7"/>
        <v>0</v>
      </c>
      <c r="AE42" s="21">
        <f t="shared" si="7"/>
        <v>0</v>
      </c>
      <c r="AF42" s="21">
        <f t="shared" si="7"/>
        <v>0</v>
      </c>
      <c r="AG42" s="21">
        <f t="shared" si="7"/>
        <v>0</v>
      </c>
      <c r="AH42" s="21">
        <f t="shared" si="7"/>
        <v>0</v>
      </c>
      <c r="AI42" s="21">
        <f t="shared" si="7"/>
        <v>0</v>
      </c>
      <c r="AJ42" s="21">
        <f t="shared" si="7"/>
        <v>0</v>
      </c>
      <c r="AK42" s="21">
        <f t="shared" si="7"/>
        <v>0</v>
      </c>
      <c r="AL42" s="21">
        <f t="shared" si="7"/>
        <v>0</v>
      </c>
      <c r="AM42" s="21">
        <f t="shared" si="7"/>
        <v>0</v>
      </c>
      <c r="AN42" s="21">
        <f t="shared" si="7"/>
        <v>0</v>
      </c>
      <c r="AO42" s="21">
        <f t="shared" si="7"/>
        <v>0</v>
      </c>
      <c r="AP42" s="21">
        <f t="shared" si="7"/>
        <v>0</v>
      </c>
      <c r="AQ42" s="21">
        <f t="shared" si="7"/>
        <v>0</v>
      </c>
      <c r="AR42" s="21">
        <f t="shared" si="7"/>
        <v>0</v>
      </c>
    </row>
    <row r="43" spans="9:44" x14ac:dyDescent="0.25">
      <c r="J43" s="21"/>
      <c r="L43" s="219" t="s">
        <v>44</v>
      </c>
      <c r="M43" s="21">
        <f t="shared" ref="M43:M44" si="8">+M30</f>
        <v>85.486302590121909</v>
      </c>
      <c r="N43" s="21">
        <f t="shared" ref="N43:AR43" si="9">+N30</f>
        <v>79.541182581391368</v>
      </c>
      <c r="O43" s="21">
        <f t="shared" si="9"/>
        <v>73.642732307939752</v>
      </c>
      <c r="P43" s="21">
        <f t="shared" si="9"/>
        <v>67.744282034488123</v>
      </c>
      <c r="Q43" s="21">
        <f t="shared" si="9"/>
        <v>61.845831761036465</v>
      </c>
      <c r="R43" s="21">
        <f t="shared" si="9"/>
        <v>55.313573131670275</v>
      </c>
      <c r="S43" s="21">
        <f t="shared" si="9"/>
        <v>48.7813145023039</v>
      </c>
      <c r="T43" s="21">
        <f t="shared" si="9"/>
        <v>44.155607652019675</v>
      </c>
      <c r="U43" s="21">
        <f t="shared" si="9"/>
        <v>37.288542116926976</v>
      </c>
      <c r="V43" s="21">
        <f t="shared" si="9"/>
        <v>6.7709067111484593</v>
      </c>
      <c r="W43" s="21">
        <f t="shared" si="9"/>
        <v>6.1340866299304313</v>
      </c>
      <c r="X43" s="21">
        <f t="shared" si="9"/>
        <v>5.4972665487124033</v>
      </c>
      <c r="Y43" s="21">
        <f t="shared" si="9"/>
        <v>5.1676921999488545</v>
      </c>
      <c r="Z43" s="21">
        <f t="shared" si="9"/>
        <v>4.8381178511853502</v>
      </c>
      <c r="AA43" s="21">
        <f t="shared" si="9"/>
        <v>1.4365743715663271</v>
      </c>
      <c r="AB43" s="21">
        <f t="shared" si="9"/>
        <v>0</v>
      </c>
      <c r="AC43" s="21">
        <f t="shared" si="9"/>
        <v>0</v>
      </c>
      <c r="AD43" s="21">
        <f t="shared" si="9"/>
        <v>0</v>
      </c>
      <c r="AE43" s="21">
        <f t="shared" si="9"/>
        <v>0</v>
      </c>
      <c r="AF43" s="21">
        <f t="shared" si="9"/>
        <v>0</v>
      </c>
      <c r="AG43" s="21">
        <f t="shared" si="9"/>
        <v>0</v>
      </c>
      <c r="AH43" s="21">
        <f t="shared" si="9"/>
        <v>0</v>
      </c>
      <c r="AI43" s="21">
        <f t="shared" si="9"/>
        <v>0</v>
      </c>
      <c r="AJ43" s="21">
        <f t="shared" si="9"/>
        <v>0</v>
      </c>
      <c r="AK43" s="21">
        <f t="shared" si="9"/>
        <v>0</v>
      </c>
      <c r="AL43" s="21">
        <f t="shared" si="9"/>
        <v>0</v>
      </c>
      <c r="AM43" s="21">
        <f t="shared" si="9"/>
        <v>0</v>
      </c>
      <c r="AN43" s="21">
        <f t="shared" si="9"/>
        <v>0</v>
      </c>
      <c r="AO43" s="21">
        <f t="shared" si="9"/>
        <v>0</v>
      </c>
      <c r="AP43" s="21">
        <f t="shared" si="9"/>
        <v>0</v>
      </c>
      <c r="AQ43" s="21">
        <f t="shared" si="9"/>
        <v>0</v>
      </c>
      <c r="AR43" s="21">
        <f t="shared" si="9"/>
        <v>0</v>
      </c>
    </row>
    <row r="44" spans="9:44" x14ac:dyDescent="0.25">
      <c r="J44" s="21"/>
      <c r="L44" s="219" t="s">
        <v>40</v>
      </c>
      <c r="M44" s="21">
        <f t="shared" si="8"/>
        <v>326.58223224591563</v>
      </c>
      <c r="N44" s="21">
        <f t="shared" ref="N44:AR44" si="10">+N31</f>
        <v>309.12645520551456</v>
      </c>
      <c r="O44" s="21">
        <f t="shared" si="10"/>
        <v>294.10074837228944</v>
      </c>
      <c r="P44" s="21">
        <f t="shared" si="10"/>
        <v>279.07504153906422</v>
      </c>
      <c r="Q44" s="21">
        <f t="shared" si="10"/>
        <v>264.04933470583904</v>
      </c>
      <c r="R44" s="21">
        <f t="shared" si="10"/>
        <v>243.12231719244164</v>
      </c>
      <c r="S44" s="21">
        <f t="shared" si="10"/>
        <v>222.1952996790443</v>
      </c>
      <c r="T44" s="21">
        <f t="shared" si="10"/>
        <v>205.60036534212151</v>
      </c>
      <c r="U44" s="21">
        <f t="shared" si="10"/>
        <v>189.00543100519829</v>
      </c>
      <c r="V44" s="21">
        <f t="shared" si="10"/>
        <v>172.4104966682755</v>
      </c>
      <c r="W44" s="21">
        <f t="shared" si="10"/>
        <v>110.3465695882248</v>
      </c>
      <c r="X44" s="21">
        <f t="shared" si="10"/>
        <v>110.3465695882248</v>
      </c>
      <c r="Y44" s="21">
        <f t="shared" si="10"/>
        <v>110.3465695882248</v>
      </c>
      <c r="Z44" s="21">
        <f t="shared" si="10"/>
        <v>78.138114535806878</v>
      </c>
      <c r="AA44" s="21">
        <f t="shared" si="10"/>
        <v>0</v>
      </c>
      <c r="AB44" s="21">
        <f t="shared" si="10"/>
        <v>0</v>
      </c>
      <c r="AC44" s="21">
        <f t="shared" si="10"/>
        <v>0</v>
      </c>
      <c r="AD44" s="21">
        <f t="shared" si="10"/>
        <v>0</v>
      </c>
      <c r="AE44" s="21">
        <f t="shared" si="10"/>
        <v>0</v>
      </c>
      <c r="AF44" s="21">
        <f t="shared" si="10"/>
        <v>0</v>
      </c>
      <c r="AG44" s="21">
        <f t="shared" si="10"/>
        <v>0</v>
      </c>
      <c r="AH44" s="21">
        <f t="shared" si="10"/>
        <v>0</v>
      </c>
      <c r="AI44" s="21">
        <f t="shared" si="10"/>
        <v>0</v>
      </c>
      <c r="AJ44" s="21">
        <f t="shared" si="10"/>
        <v>0</v>
      </c>
      <c r="AK44" s="21">
        <f t="shared" si="10"/>
        <v>0</v>
      </c>
      <c r="AL44" s="21">
        <f t="shared" si="10"/>
        <v>0</v>
      </c>
      <c r="AM44" s="21">
        <f t="shared" si="10"/>
        <v>0</v>
      </c>
      <c r="AN44" s="21">
        <f t="shared" si="10"/>
        <v>0</v>
      </c>
      <c r="AO44" s="21">
        <f t="shared" si="10"/>
        <v>0</v>
      </c>
      <c r="AP44" s="21">
        <f t="shared" si="10"/>
        <v>0</v>
      </c>
      <c r="AQ44" s="21">
        <f t="shared" si="10"/>
        <v>0</v>
      </c>
      <c r="AR44" s="21">
        <f t="shared" si="10"/>
        <v>0</v>
      </c>
    </row>
    <row r="45" spans="9:44" x14ac:dyDescent="0.25">
      <c r="I45" s="21"/>
      <c r="L45" s="223" t="s">
        <v>435</v>
      </c>
      <c r="M45" s="21">
        <f>+SUM(M42:M44)</f>
        <v>463.52590024062215</v>
      </c>
      <c r="N45" s="21">
        <f t="shared" ref="N45:AR45" si="11">+SUM(N42:N44)</f>
        <v>438.35445564737194</v>
      </c>
      <c r="O45" s="21">
        <f t="shared" si="11"/>
        <v>412.57079349034615</v>
      </c>
      <c r="P45" s="21">
        <f t="shared" si="11"/>
        <v>391.17303422009024</v>
      </c>
      <c r="Q45" s="21">
        <f t="shared" si="11"/>
        <v>351.20428374085941</v>
      </c>
      <c r="R45" s="21">
        <f t="shared" si="11"/>
        <v>323.63512804017955</v>
      </c>
      <c r="S45" s="21">
        <f t="shared" si="11"/>
        <v>296.06597233949958</v>
      </c>
      <c r="T45" s="21">
        <f t="shared" si="11"/>
        <v>273.18533976699558</v>
      </c>
      <c r="U45" s="21">
        <f t="shared" si="11"/>
        <v>233.58025203954747</v>
      </c>
      <c r="V45" s="21">
        <f t="shared" si="11"/>
        <v>181.69540094377527</v>
      </c>
      <c r="W45" s="21">
        <f t="shared" si="11"/>
        <v>117.75522018617907</v>
      </c>
      <c r="X45" s="21">
        <f t="shared" si="11"/>
        <v>115.87521210124072</v>
      </c>
      <c r="Y45" s="21">
        <f t="shared" si="11"/>
        <v>115.54375668796801</v>
      </c>
      <c r="Z45" s="21">
        <f t="shared" si="11"/>
        <v>83.003846222277431</v>
      </c>
      <c r="AA45" s="21">
        <f t="shared" si="11"/>
        <v>1.4447737022340696</v>
      </c>
      <c r="AB45" s="21">
        <f t="shared" si="11"/>
        <v>0</v>
      </c>
      <c r="AC45" s="21">
        <f t="shared" si="11"/>
        <v>0</v>
      </c>
      <c r="AD45" s="21">
        <f t="shared" si="11"/>
        <v>0</v>
      </c>
      <c r="AE45" s="21">
        <f t="shared" si="11"/>
        <v>0</v>
      </c>
      <c r="AF45" s="21">
        <f t="shared" si="11"/>
        <v>0</v>
      </c>
      <c r="AG45" s="21">
        <f t="shared" si="11"/>
        <v>0</v>
      </c>
      <c r="AH45" s="21">
        <f t="shared" si="11"/>
        <v>0</v>
      </c>
      <c r="AI45" s="21">
        <f t="shared" si="11"/>
        <v>0</v>
      </c>
      <c r="AJ45" s="21">
        <f t="shared" si="11"/>
        <v>0</v>
      </c>
      <c r="AK45" s="21">
        <f t="shared" si="11"/>
        <v>0</v>
      </c>
      <c r="AL45" s="21">
        <f t="shared" si="11"/>
        <v>0</v>
      </c>
      <c r="AM45" s="21">
        <f t="shared" si="11"/>
        <v>0</v>
      </c>
      <c r="AN45" s="21">
        <f t="shared" si="11"/>
        <v>0</v>
      </c>
      <c r="AO45" s="21">
        <f t="shared" si="11"/>
        <v>0</v>
      </c>
      <c r="AP45" s="21">
        <f t="shared" si="11"/>
        <v>0</v>
      </c>
      <c r="AQ45" s="21">
        <f t="shared" si="11"/>
        <v>0</v>
      </c>
      <c r="AR45" s="21">
        <f t="shared" si="11"/>
        <v>0</v>
      </c>
    </row>
    <row r="46" spans="9:44" x14ac:dyDescent="0.25">
      <c r="I46" s="21"/>
      <c r="M46" s="69">
        <f>+M42+M43+M44+M41</f>
        <v>618.04085859365523</v>
      </c>
      <c r="N46" s="69">
        <f t="shared" ref="N46:AR46" si="12">+N42+N43+N44+N41</f>
        <v>582.83217934490881</v>
      </c>
      <c r="O46" s="69">
        <f t="shared" si="12"/>
        <v>540.3047465506711</v>
      </c>
      <c r="P46" s="69">
        <f t="shared" si="12"/>
        <v>521.15513425934114</v>
      </c>
      <c r="Q46" s="69">
        <f t="shared" si="12"/>
        <v>435.46051250810331</v>
      </c>
      <c r="R46" s="69">
        <f t="shared" si="12"/>
        <v>385.49932337874469</v>
      </c>
      <c r="S46" s="69">
        <f t="shared" si="12"/>
        <v>357.26746959995728</v>
      </c>
      <c r="T46" s="69">
        <f t="shared" si="12"/>
        <v>333.86082645115181</v>
      </c>
      <c r="U46" s="69">
        <f t="shared" si="12"/>
        <v>256.25668361334391</v>
      </c>
      <c r="V46" s="69">
        <f t="shared" si="12"/>
        <v>192.05880873338648</v>
      </c>
      <c r="W46" s="69">
        <f t="shared" si="12"/>
        <v>124.80729975493753</v>
      </c>
      <c r="X46" s="69">
        <f t="shared" si="12"/>
        <v>119.6722207782785</v>
      </c>
      <c r="Y46" s="69">
        <f t="shared" si="12"/>
        <v>119.10527364969242</v>
      </c>
      <c r="Z46" s="69">
        <f t="shared" si="12"/>
        <v>86.296098936693994</v>
      </c>
      <c r="AA46" s="69">
        <f t="shared" si="12"/>
        <v>2.9618772021625697</v>
      </c>
      <c r="AB46" s="69">
        <f t="shared" si="12"/>
        <v>0</v>
      </c>
      <c r="AC46" s="69">
        <f t="shared" si="12"/>
        <v>0</v>
      </c>
      <c r="AD46" s="69">
        <f t="shared" si="12"/>
        <v>0</v>
      </c>
      <c r="AE46" s="69">
        <f t="shared" si="12"/>
        <v>0</v>
      </c>
      <c r="AF46" s="69">
        <f t="shared" si="12"/>
        <v>0</v>
      </c>
      <c r="AG46" s="69">
        <f t="shared" si="12"/>
        <v>0</v>
      </c>
      <c r="AH46" s="69">
        <f t="shared" si="12"/>
        <v>0</v>
      </c>
      <c r="AI46" s="69">
        <f t="shared" si="12"/>
        <v>0</v>
      </c>
      <c r="AJ46" s="69">
        <f t="shared" si="12"/>
        <v>0</v>
      </c>
      <c r="AK46" s="69">
        <f t="shared" si="12"/>
        <v>0</v>
      </c>
      <c r="AL46" s="69">
        <f t="shared" si="12"/>
        <v>0</v>
      </c>
      <c r="AM46" s="69">
        <f t="shared" si="12"/>
        <v>0</v>
      </c>
      <c r="AN46" s="69">
        <f t="shared" si="12"/>
        <v>0</v>
      </c>
      <c r="AO46" s="69">
        <f t="shared" si="12"/>
        <v>0</v>
      </c>
      <c r="AP46" s="69">
        <f t="shared" si="12"/>
        <v>0</v>
      </c>
      <c r="AQ46" s="69">
        <f t="shared" si="12"/>
        <v>0</v>
      </c>
      <c r="AR46" s="69">
        <f t="shared" si="12"/>
        <v>0</v>
      </c>
    </row>
    <row r="49" spans="1:44" x14ac:dyDescent="0.25">
      <c r="F49" s="96"/>
    </row>
    <row r="50" spans="1:44" ht="18.75" x14ac:dyDescent="0.3">
      <c r="A50" s="15"/>
      <c r="B50" s="15"/>
      <c r="C50" s="15"/>
      <c r="D50" s="15"/>
      <c r="F50" s="96"/>
      <c r="H50" s="17"/>
      <c r="I50" s="17"/>
      <c r="K50" s="34" t="s">
        <v>695</v>
      </c>
      <c r="L50" s="22"/>
    </row>
    <row r="51" spans="1:44" x14ac:dyDescent="0.25">
      <c r="A51" s="15"/>
      <c r="B51" s="15"/>
      <c r="C51" s="15"/>
      <c r="D51" s="15"/>
      <c r="F51" s="96"/>
      <c r="H51" s="17"/>
      <c r="I51" s="115">
        <f>+H17</f>
        <v>6.0297029702970297</v>
      </c>
      <c r="J51" s="67" t="str">
        <f>+E17</f>
        <v>Kb/d - Mpc/d</v>
      </c>
      <c r="K51" s="128" t="s">
        <v>520</v>
      </c>
      <c r="L51" s="22"/>
      <c r="M51" s="52" t="s">
        <v>405</v>
      </c>
    </row>
    <row r="52" spans="1:44" x14ac:dyDescent="0.25">
      <c r="A52" s="15"/>
      <c r="B52" s="15"/>
      <c r="C52" s="15"/>
      <c r="D52" s="15"/>
      <c r="F52" s="96"/>
      <c r="H52" s="17"/>
      <c r="I52" s="17"/>
      <c r="L52" s="22"/>
    </row>
    <row r="53" spans="1:44" x14ac:dyDescent="0.25">
      <c r="A53" s="15"/>
      <c r="B53" s="15"/>
      <c r="C53" s="15"/>
      <c r="D53" s="15"/>
      <c r="F53" s="96"/>
      <c r="H53" s="17"/>
      <c r="I53" s="17"/>
      <c r="L53" s="22"/>
      <c r="M53" s="40">
        <v>2019</v>
      </c>
      <c r="N53" s="40">
        <v>2020</v>
      </c>
      <c r="O53" s="40">
        <v>2021</v>
      </c>
      <c r="P53" s="40">
        <v>2022</v>
      </c>
      <c r="Q53" s="40">
        <v>2023</v>
      </c>
      <c r="R53" s="40">
        <v>2024</v>
      </c>
      <c r="S53" s="40">
        <v>2025</v>
      </c>
      <c r="T53" s="40">
        <v>2026</v>
      </c>
      <c r="U53" s="40">
        <v>2027</v>
      </c>
      <c r="V53" s="40">
        <v>2028</v>
      </c>
      <c r="W53" s="40">
        <v>2029</v>
      </c>
      <c r="X53" s="40">
        <v>2030</v>
      </c>
      <c r="Y53" s="40">
        <v>2031</v>
      </c>
      <c r="Z53" s="40">
        <v>2032</v>
      </c>
      <c r="AA53" s="40">
        <v>2033</v>
      </c>
      <c r="AB53" s="40">
        <v>2034</v>
      </c>
      <c r="AC53" s="40">
        <v>2035</v>
      </c>
      <c r="AD53" s="40">
        <v>2036</v>
      </c>
      <c r="AE53" s="40">
        <v>2037</v>
      </c>
      <c r="AF53" s="40">
        <v>2038</v>
      </c>
      <c r="AG53" s="40">
        <v>2039</v>
      </c>
      <c r="AH53" s="40">
        <v>2040</v>
      </c>
      <c r="AI53" s="40">
        <v>2041</v>
      </c>
      <c r="AJ53" s="40">
        <v>2042</v>
      </c>
      <c r="AK53" s="40">
        <v>2043</v>
      </c>
      <c r="AL53" s="40">
        <v>2044</v>
      </c>
      <c r="AM53" s="40">
        <v>2045</v>
      </c>
      <c r="AN53" s="40">
        <v>2046</v>
      </c>
      <c r="AO53" s="40">
        <v>2047</v>
      </c>
      <c r="AP53" s="40">
        <v>2048</v>
      </c>
      <c r="AQ53" s="40">
        <v>2049</v>
      </c>
      <c r="AR53" s="40">
        <v>2050</v>
      </c>
    </row>
    <row r="54" spans="1:44" x14ac:dyDescent="0.25">
      <c r="A54" s="15"/>
      <c r="B54" s="15"/>
      <c r="C54" s="15"/>
      <c r="D54" s="15"/>
      <c r="F54" s="96"/>
      <c r="H54" s="17" t="str">
        <f t="shared" ref="H54:H60" si="13">+$B$1</f>
        <v>DIC5</v>
      </c>
      <c r="I54" s="17"/>
      <c r="J54" s="62"/>
      <c r="K54" s="41" t="s">
        <v>170</v>
      </c>
      <c r="L54" s="228" t="str">
        <f>+$A$3</f>
        <v>GU - Gas</v>
      </c>
      <c r="M54" s="21">
        <f>+Produccion_UO!M52</f>
        <v>0.25217613488129526</v>
      </c>
      <c r="N54" s="21">
        <f>+Produccion_UO!N52</f>
        <v>0.20377898950113899</v>
      </c>
      <c r="O54" s="21">
        <f>+Produccion_UO!O52</f>
        <v>0.15954780170190741</v>
      </c>
      <c r="P54" s="21">
        <f>+Produccion_UO!P52</f>
        <v>0.18632192546506707</v>
      </c>
      <c r="Q54" s="21">
        <f>+Produccion_UO!Q52</f>
        <v>0.1775933934466348</v>
      </c>
      <c r="R54" s="21">
        <f>+Produccion_UO!R52</f>
        <v>0</v>
      </c>
      <c r="S54" s="21">
        <f>+Produccion_UO!S52</f>
        <v>0</v>
      </c>
      <c r="T54" s="21">
        <f>+Produccion_UO!T52</f>
        <v>0</v>
      </c>
      <c r="U54" s="21">
        <f>+Produccion_UO!U52</f>
        <v>0</v>
      </c>
      <c r="V54" s="21">
        <f>+Produccion_UO!V52</f>
        <v>0</v>
      </c>
      <c r="W54" s="21">
        <f>+Produccion_UO!W52</f>
        <v>0</v>
      </c>
      <c r="X54" s="21">
        <f>+Produccion_UO!X52</f>
        <v>0</v>
      </c>
      <c r="Y54" s="21">
        <f>+Produccion_UO!Y52</f>
        <v>0</v>
      </c>
      <c r="Z54" s="21">
        <f>+Produccion_UO!Z52</f>
        <v>0</v>
      </c>
      <c r="AA54" s="21">
        <f>+Produccion_UO!AA52</f>
        <v>0</v>
      </c>
      <c r="AB54" s="21">
        <f>+Produccion_UO!AB52</f>
        <v>0</v>
      </c>
      <c r="AC54" s="21">
        <f>+Produccion_UO!AC52</f>
        <v>0</v>
      </c>
      <c r="AD54" s="21">
        <f>+Produccion_UO!AD52</f>
        <v>0</v>
      </c>
      <c r="AE54" s="21">
        <f>+Produccion_UO!AE52</f>
        <v>0</v>
      </c>
      <c r="AF54" s="21">
        <f>+Produccion_UO!AF52</f>
        <v>0</v>
      </c>
      <c r="AG54" s="21">
        <f>+Produccion_UO!AG52</f>
        <v>0</v>
      </c>
      <c r="AH54" s="21">
        <f>+Produccion_UO!AH52</f>
        <v>0</v>
      </c>
      <c r="AI54" s="21">
        <f>+Produccion_UO!AI52</f>
        <v>0</v>
      </c>
      <c r="AJ54" s="21">
        <f>+Produccion_UO!AJ52</f>
        <v>0</v>
      </c>
      <c r="AK54" s="21">
        <f>+Produccion_UO!AK52</f>
        <v>0</v>
      </c>
      <c r="AL54" s="21">
        <f>+Produccion_UO!AL52</f>
        <v>0</v>
      </c>
      <c r="AM54" s="21">
        <f>+Produccion_UO!AM52</f>
        <v>0</v>
      </c>
      <c r="AN54" s="21">
        <f>+Produccion_UO!AN52</f>
        <v>0</v>
      </c>
      <c r="AO54" s="21">
        <f>+Produccion_UO!AO52</f>
        <v>0</v>
      </c>
      <c r="AP54" s="21">
        <f>+Produccion_UO!AP52</f>
        <v>0</v>
      </c>
      <c r="AQ54" s="21">
        <f>+Produccion_UO!AQ52</f>
        <v>0</v>
      </c>
      <c r="AR54" s="21">
        <f>+Produccion_UO!AR52</f>
        <v>0</v>
      </c>
    </row>
    <row r="55" spans="1:44" x14ac:dyDescent="0.25">
      <c r="A55" s="15"/>
      <c r="B55" s="15"/>
      <c r="C55" s="15"/>
      <c r="D55" s="15"/>
      <c r="F55" s="96"/>
      <c r="H55" s="17" t="str">
        <f t="shared" si="13"/>
        <v>DIC5</v>
      </c>
      <c r="I55" s="17"/>
      <c r="J55" s="62"/>
      <c r="K55" s="41" t="s">
        <v>171</v>
      </c>
      <c r="L55" s="22" t="str">
        <f>+$A$4</f>
        <v>LLO - Ligth</v>
      </c>
      <c r="M55" s="21">
        <f>+Produccion_UO!M53</f>
        <v>8.9312636543468571</v>
      </c>
      <c r="N55" s="21">
        <f>+Produccion_UO!N53</f>
        <v>8.6339681319217991</v>
      </c>
      <c r="O55" s="21">
        <f>+Produccion_UO!O53</f>
        <v>7.7653086324508029</v>
      </c>
      <c r="P55" s="21">
        <f>+Produccion_UO!P53</f>
        <v>7.6985467653112032</v>
      </c>
      <c r="Q55" s="21">
        <f>+Produccion_UO!Q53</f>
        <v>4.2363531558334726</v>
      </c>
      <c r="R55" s="21">
        <f>+Produccion_UO!R53</f>
        <v>4.2363531558334726</v>
      </c>
      <c r="S55" s="21">
        <f>+Produccion_UO!S53</f>
        <v>4.2363531558334726</v>
      </c>
      <c r="T55" s="21">
        <f>+Produccion_UO!T53</f>
        <v>4.2363531558334726</v>
      </c>
      <c r="U55" s="21">
        <f>+Produccion_UO!U53</f>
        <v>1.3244583178882339</v>
      </c>
      <c r="V55" s="21">
        <f>+Produccion_UO!V53</f>
        <v>0.4525816326190264</v>
      </c>
      <c r="W55" s="21">
        <f>+Produccion_UO!W53</f>
        <v>0.22663403530877357</v>
      </c>
      <c r="X55" s="21">
        <f>+Produccion_UO!X53</f>
        <v>0</v>
      </c>
      <c r="Y55" s="21">
        <f>+Produccion_UO!Y53</f>
        <v>0</v>
      </c>
      <c r="Z55" s="21">
        <f>+Produccion_UO!Z53</f>
        <v>0</v>
      </c>
      <c r="AA55" s="21">
        <f>+Produccion_UO!AA53</f>
        <v>0</v>
      </c>
      <c r="AB55" s="21">
        <f>+Produccion_UO!AB53</f>
        <v>0</v>
      </c>
      <c r="AC55" s="21">
        <f>+Produccion_UO!AC53</f>
        <v>0</v>
      </c>
      <c r="AD55" s="21">
        <f>+Produccion_UO!AD53</f>
        <v>0</v>
      </c>
      <c r="AE55" s="21">
        <f>+Produccion_UO!AE53</f>
        <v>0</v>
      </c>
      <c r="AF55" s="21">
        <f>+Produccion_UO!AF53</f>
        <v>0</v>
      </c>
      <c r="AG55" s="21">
        <f>+Produccion_UO!AG53</f>
        <v>0</v>
      </c>
      <c r="AH55" s="21">
        <f>+Produccion_UO!AH53</f>
        <v>0</v>
      </c>
      <c r="AI55" s="21">
        <f>+Produccion_UO!AI53</f>
        <v>0</v>
      </c>
      <c r="AJ55" s="21">
        <f>+Produccion_UO!AJ53</f>
        <v>0</v>
      </c>
      <c r="AK55" s="21">
        <f>+Produccion_UO!AK53</f>
        <v>0</v>
      </c>
      <c r="AL55" s="21">
        <f>+Produccion_UO!AL53</f>
        <v>0</v>
      </c>
      <c r="AM55" s="21">
        <f>+Produccion_UO!AM53</f>
        <v>0</v>
      </c>
      <c r="AN55" s="21">
        <f>+Produccion_UO!AN53</f>
        <v>0</v>
      </c>
      <c r="AO55" s="21">
        <f>+Produccion_UO!AO53</f>
        <v>0</v>
      </c>
      <c r="AP55" s="21">
        <f>+Produccion_UO!AP53</f>
        <v>0</v>
      </c>
      <c r="AQ55" s="21">
        <f>+Produccion_UO!AQ53</f>
        <v>0</v>
      </c>
      <c r="AR55" s="21">
        <f>+Produccion_UO!AR53</f>
        <v>0</v>
      </c>
    </row>
    <row r="56" spans="1:44" x14ac:dyDescent="0.25">
      <c r="A56" s="15"/>
      <c r="B56" s="15"/>
      <c r="C56" s="15"/>
      <c r="D56" s="15"/>
      <c r="F56" s="96"/>
      <c r="H56" s="17" t="str">
        <f t="shared" si="13"/>
        <v>DIC5</v>
      </c>
      <c r="I56" s="17"/>
      <c r="J56" s="62"/>
      <c r="K56" s="41" t="s">
        <v>172</v>
      </c>
      <c r="L56" s="22" t="str">
        <f>+$A$5</f>
        <v>LLO - Heavy</v>
      </c>
      <c r="M56" s="21">
        <f>+Produccion_UO!M54</f>
        <v>3.5089457707551621</v>
      </c>
      <c r="N56" s="21">
        <f>+Produccion_UO!N54</f>
        <v>3.3213930842559902</v>
      </c>
      <c r="O56" s="21">
        <f>+Produccion_UO!O54</f>
        <v>3.1599501604261406</v>
      </c>
      <c r="P56" s="21">
        <f>+Produccion_UO!P54</f>
        <v>2.9985072365928636</v>
      </c>
      <c r="Q56" s="21">
        <f>+Produccion_UO!Q54</f>
        <v>2.8370643127630135</v>
      </c>
      <c r="R56" s="21">
        <f>+Produccion_UO!R54</f>
        <v>2.6122150639413309</v>
      </c>
      <c r="S56" s="21">
        <f>+Produccion_UO!S54</f>
        <v>2.3873658151227328</v>
      </c>
      <c r="T56" s="21">
        <f>+Produccion_UO!T54</f>
        <v>2.209062408178553</v>
      </c>
      <c r="U56" s="21">
        <f>+Produccion_UO!U54</f>
        <v>2.03075900123146</v>
      </c>
      <c r="V56" s="21">
        <f>+Produccion_UO!V54</f>
        <v>1.8524555942843666</v>
      </c>
      <c r="W56" s="21">
        <f>+Produccion_UO!W54</f>
        <v>1.1856129649532419</v>
      </c>
      <c r="X56" s="21">
        <f>+Produccion_UO!X54</f>
        <v>1.1856129649505855</v>
      </c>
      <c r="Y56" s="21">
        <f>+Produccion_UO!Y54</f>
        <v>1.1856129649505855</v>
      </c>
      <c r="Z56" s="21">
        <f>+Produccion_UO!Z54</f>
        <v>0.83955089855961795</v>
      </c>
      <c r="AA56" s="21">
        <f>+Produccion_UO!AA54</f>
        <v>0</v>
      </c>
      <c r="AB56" s="21">
        <f>+Produccion_UO!AB54</f>
        <v>0</v>
      </c>
      <c r="AC56" s="21">
        <f>+Produccion_UO!AC54</f>
        <v>0</v>
      </c>
      <c r="AD56" s="21">
        <f>+Produccion_UO!AD54</f>
        <v>0</v>
      </c>
      <c r="AE56" s="21">
        <f>+Produccion_UO!AE54</f>
        <v>0</v>
      </c>
      <c r="AF56" s="21">
        <f>+Produccion_UO!AF54</f>
        <v>0</v>
      </c>
      <c r="AG56" s="21">
        <f>+Produccion_UO!AG54</f>
        <v>0</v>
      </c>
      <c r="AH56" s="21">
        <f>+Produccion_UO!AH54</f>
        <v>0</v>
      </c>
      <c r="AI56" s="21">
        <f>+Produccion_UO!AI54</f>
        <v>0</v>
      </c>
      <c r="AJ56" s="21">
        <f>+Produccion_UO!AJ54</f>
        <v>0</v>
      </c>
      <c r="AK56" s="21">
        <f>+Produccion_UO!AK54</f>
        <v>0</v>
      </c>
      <c r="AL56" s="21">
        <f>+Produccion_UO!AL54</f>
        <v>0</v>
      </c>
      <c r="AM56" s="21">
        <f>+Produccion_UO!AM54</f>
        <v>0</v>
      </c>
      <c r="AN56" s="21">
        <f>+Produccion_UO!AN54</f>
        <v>0</v>
      </c>
      <c r="AO56" s="21">
        <f>+Produccion_UO!AO54</f>
        <v>0</v>
      </c>
      <c r="AP56" s="21">
        <f>+Produccion_UO!AP54</f>
        <v>0</v>
      </c>
      <c r="AQ56" s="21">
        <f>+Produccion_UO!AQ54</f>
        <v>0</v>
      </c>
      <c r="AR56" s="21">
        <f>+Produccion_UO!AR54</f>
        <v>0</v>
      </c>
    </row>
    <row r="57" spans="1:44" x14ac:dyDescent="0.25">
      <c r="A57" s="15"/>
      <c r="B57" s="15"/>
      <c r="C57" s="15"/>
      <c r="D57" s="15"/>
      <c r="F57" s="96"/>
      <c r="H57" s="17" t="str">
        <f t="shared" si="13"/>
        <v>DIC5</v>
      </c>
      <c r="I57" s="17"/>
      <c r="J57" s="62"/>
      <c r="K57" s="41" t="s">
        <v>173</v>
      </c>
      <c r="L57" s="22" t="str">
        <f>+$A$6</f>
        <v>PU - Ligth</v>
      </c>
      <c r="M57" s="21">
        <f>+Produccion_UO!M55</f>
        <v>4.4741459755197601</v>
      </c>
      <c r="N57" s="21">
        <f>+Produccion_UO!N55</f>
        <v>4.2279053351225038</v>
      </c>
      <c r="O57" s="21">
        <f>+Produccion_UO!O55</f>
        <v>4.0420633423698629</v>
      </c>
      <c r="P57" s="21">
        <f>+Produccion_UO!P55</f>
        <v>3.8562213496172273</v>
      </c>
      <c r="Q57" s="21">
        <f>+Produccion_UO!Q55</f>
        <v>3.6703793568645864</v>
      </c>
      <c r="R57" s="21">
        <f>+Produccion_UO!R55</f>
        <v>3.4845373641119481</v>
      </c>
      <c r="S57" s="21">
        <f>+Produccion_UO!S55</f>
        <v>3.2986953713593112</v>
      </c>
      <c r="T57" s="21">
        <f>+Produccion_UO!T55</f>
        <v>0.37581175308426701</v>
      </c>
      <c r="U57" s="21">
        <f>+Produccion_UO!U55</f>
        <v>0</v>
      </c>
      <c r="V57" s="21">
        <f>+Produccion_UO!V55</f>
        <v>0</v>
      </c>
      <c r="W57" s="21">
        <f>+Produccion_UO!W55</f>
        <v>0</v>
      </c>
      <c r="X57" s="21">
        <f>+Produccion_UO!X55</f>
        <v>0</v>
      </c>
      <c r="Y57" s="21">
        <f>+Produccion_UO!Y55</f>
        <v>0</v>
      </c>
      <c r="Z57" s="21">
        <f>+Produccion_UO!Z55</f>
        <v>0</v>
      </c>
      <c r="AA57" s="21">
        <f>+Produccion_UO!AA55</f>
        <v>0</v>
      </c>
      <c r="AB57" s="21">
        <f>+Produccion_UO!AB55</f>
        <v>0</v>
      </c>
      <c r="AC57" s="21">
        <f>+Produccion_UO!AC55</f>
        <v>0</v>
      </c>
      <c r="AD57" s="21">
        <f>+Produccion_UO!AD55</f>
        <v>0</v>
      </c>
      <c r="AE57" s="21">
        <f>+Produccion_UO!AE55</f>
        <v>0</v>
      </c>
      <c r="AF57" s="21">
        <f>+Produccion_UO!AF55</f>
        <v>0</v>
      </c>
      <c r="AG57" s="21">
        <f>+Produccion_UO!AG55</f>
        <v>0</v>
      </c>
      <c r="AH57" s="21">
        <f>+Produccion_UO!AH55</f>
        <v>0</v>
      </c>
      <c r="AI57" s="21">
        <f>+Produccion_UO!AI55</f>
        <v>0</v>
      </c>
      <c r="AJ57" s="21">
        <f>+Produccion_UO!AJ55</f>
        <v>0</v>
      </c>
      <c r="AK57" s="21">
        <f>+Produccion_UO!AK55</f>
        <v>0</v>
      </c>
      <c r="AL57" s="21">
        <f>+Produccion_UO!AL55</f>
        <v>0</v>
      </c>
      <c r="AM57" s="21">
        <f>+Produccion_UO!AM55</f>
        <v>0</v>
      </c>
      <c r="AN57" s="21">
        <f>+Produccion_UO!AN55</f>
        <v>0</v>
      </c>
      <c r="AO57" s="21">
        <f>+Produccion_UO!AO55</f>
        <v>0</v>
      </c>
      <c r="AP57" s="21">
        <f>+Produccion_UO!AP55</f>
        <v>0</v>
      </c>
      <c r="AQ57" s="21">
        <f>+Produccion_UO!AQ55</f>
        <v>0</v>
      </c>
      <c r="AR57" s="21">
        <f>+Produccion_UO!AR55</f>
        <v>0</v>
      </c>
    </row>
    <row r="58" spans="1:44" x14ac:dyDescent="0.25">
      <c r="A58" s="15"/>
      <c r="B58" s="15"/>
      <c r="C58" s="15"/>
      <c r="D58" s="15"/>
      <c r="F58" s="96"/>
      <c r="H58" s="17" t="str">
        <f t="shared" si="13"/>
        <v>DIC5</v>
      </c>
      <c r="I58" s="17"/>
      <c r="J58" s="62"/>
      <c r="K58" s="41" t="s">
        <v>174</v>
      </c>
      <c r="L58" s="22" t="str">
        <f>+$A$7</f>
        <v>VMM - Medium</v>
      </c>
      <c r="M58" s="21">
        <f>+Produccion_UO!M56</f>
        <v>2.0981630670120945</v>
      </c>
      <c r="N58" s="21">
        <f>+Produccion_UO!N56</f>
        <v>1.9516393621185575</v>
      </c>
      <c r="O58" s="21">
        <f>+Produccion_UO!O56</f>
        <v>1.797148164036364</v>
      </c>
      <c r="P58" s="21">
        <f>+Produccion_UO!P56</f>
        <v>1.6426569659568695</v>
      </c>
      <c r="Q58" s="21">
        <f>+Produccion_UO!Q56</f>
        <v>1.4881657678746758</v>
      </c>
      <c r="R58" s="21">
        <f>+Produccion_UO!R56</f>
        <v>1.3225744740133241</v>
      </c>
      <c r="S58" s="21">
        <f>+Produccion_UO!S56</f>
        <v>1.1569831801489303</v>
      </c>
      <c r="T58" s="21">
        <f>+Produccion_UO!T56</f>
        <v>1.0426101952355944</v>
      </c>
      <c r="U58" s="21">
        <f>+Produccion_UO!U56</f>
        <v>0.86346847666455173</v>
      </c>
      <c r="V58" s="21">
        <f>+Produccion_UO!V56</f>
        <v>0</v>
      </c>
      <c r="W58" s="21">
        <f>+Produccion_UO!W56</f>
        <v>0</v>
      </c>
      <c r="X58" s="21">
        <f>+Produccion_UO!X56</f>
        <v>0</v>
      </c>
      <c r="Y58" s="21">
        <f>+Produccion_UO!Y56</f>
        <v>0</v>
      </c>
      <c r="Z58" s="21">
        <f>+Produccion_UO!Z56</f>
        <v>0</v>
      </c>
      <c r="AA58" s="21">
        <f>+Produccion_UO!AA56</f>
        <v>0</v>
      </c>
      <c r="AB58" s="21">
        <f>+Produccion_UO!AB56</f>
        <v>0</v>
      </c>
      <c r="AC58" s="21">
        <f>+Produccion_UO!AC56</f>
        <v>0</v>
      </c>
      <c r="AD58" s="21">
        <f>+Produccion_UO!AD56</f>
        <v>0</v>
      </c>
      <c r="AE58" s="21">
        <f>+Produccion_UO!AE56</f>
        <v>0</v>
      </c>
      <c r="AF58" s="21">
        <f>+Produccion_UO!AF56</f>
        <v>0</v>
      </c>
      <c r="AG58" s="21">
        <f>+Produccion_UO!AG56</f>
        <v>0</v>
      </c>
      <c r="AH58" s="21">
        <f>+Produccion_UO!AH56</f>
        <v>0</v>
      </c>
      <c r="AI58" s="21">
        <f>+Produccion_UO!AI56</f>
        <v>0</v>
      </c>
      <c r="AJ58" s="21">
        <f>+Produccion_UO!AJ56</f>
        <v>0</v>
      </c>
      <c r="AK58" s="21">
        <f>+Produccion_UO!AK56</f>
        <v>0</v>
      </c>
      <c r="AL58" s="21">
        <f>+Produccion_UO!AL56</f>
        <v>0</v>
      </c>
      <c r="AM58" s="21">
        <f>+Produccion_UO!AM56</f>
        <v>0</v>
      </c>
      <c r="AN58" s="21">
        <f>+Produccion_UO!AN56</f>
        <v>0</v>
      </c>
      <c r="AO58" s="21">
        <f>+Produccion_UO!AO56</f>
        <v>0</v>
      </c>
      <c r="AP58" s="21">
        <f>+Produccion_UO!AP56</f>
        <v>0</v>
      </c>
      <c r="AQ58" s="21">
        <f>+Produccion_UO!AQ56</f>
        <v>0</v>
      </c>
      <c r="AR58" s="21">
        <f>+Produccion_UO!AR56</f>
        <v>0</v>
      </c>
    </row>
    <row r="59" spans="1:44" x14ac:dyDescent="0.25">
      <c r="A59" s="15"/>
      <c r="B59" s="15"/>
      <c r="C59" s="15"/>
      <c r="D59" s="15"/>
      <c r="F59" s="96"/>
      <c r="H59" s="17" t="str">
        <f t="shared" si="13"/>
        <v>DIC5</v>
      </c>
      <c r="I59" s="17"/>
      <c r="J59" s="62"/>
      <c r="K59" s="41" t="s">
        <v>175</v>
      </c>
      <c r="L59" s="22" t="str">
        <f>+$A$8</f>
        <v>VSM - Medium</v>
      </c>
      <c r="M59" s="21">
        <f>+Produccion_UO!M57</f>
        <v>0.66067381683601856</v>
      </c>
      <c r="N59" s="21">
        <f>+Produccion_UO!N57</f>
        <v>0.61580607676441379</v>
      </c>
      <c r="O59" s="21">
        <f>+Produccion_UO!O57</f>
        <v>0.58747748771462927</v>
      </c>
      <c r="P59" s="21">
        <f>+Produccion_UO!P57</f>
        <v>0.5591488986648554</v>
      </c>
      <c r="Q59" s="21">
        <f>+Produccion_UO!Q57</f>
        <v>0.53082030961481375</v>
      </c>
      <c r="R59" s="21">
        <f>+Produccion_UO!R57</f>
        <v>0.48968252206483182</v>
      </c>
      <c r="S59" s="21">
        <f>+Produccion_UO!S57</f>
        <v>0.4485447345148606</v>
      </c>
      <c r="T59" s="21">
        <f>+Produccion_UO!T57</f>
        <v>0.4142871949157701</v>
      </c>
      <c r="U59" s="21">
        <f>+Produccion_UO!U57</f>
        <v>0.38002965531696875</v>
      </c>
      <c r="V59" s="21">
        <f>+Produccion_UO!V57</f>
        <v>0.34735964429377159</v>
      </c>
      <c r="W59" s="21">
        <f>+Produccion_UO!W57</f>
        <v>0.31468963327031196</v>
      </c>
      <c r="X59" s="21">
        <f>+Produccion_UO!X57</f>
        <v>0.28201962224712018</v>
      </c>
      <c r="Y59" s="21">
        <f>+Produccion_UO!Y57</f>
        <v>0.26511186772629752</v>
      </c>
      <c r="Z59" s="21">
        <f>+Produccion_UO!Z57</f>
        <v>0.24820411320574798</v>
      </c>
      <c r="AA59" s="21">
        <f>+Produccion_UO!AA57</f>
        <v>7.3698838870012759E-2</v>
      </c>
      <c r="AB59" s="21">
        <f>+Produccion_UO!AB57</f>
        <v>0</v>
      </c>
      <c r="AC59" s="21">
        <f>+Produccion_UO!AC57</f>
        <v>0</v>
      </c>
      <c r="AD59" s="21">
        <f>+Produccion_UO!AD57</f>
        <v>0</v>
      </c>
      <c r="AE59" s="21">
        <f>+Produccion_UO!AE57</f>
        <v>0</v>
      </c>
      <c r="AF59" s="21">
        <f>+Produccion_UO!AF57</f>
        <v>0</v>
      </c>
      <c r="AG59" s="21">
        <f>+Produccion_UO!AG57</f>
        <v>0</v>
      </c>
      <c r="AH59" s="21">
        <f>+Produccion_UO!AH57</f>
        <v>0</v>
      </c>
      <c r="AI59" s="21">
        <f>+Produccion_UO!AI57</f>
        <v>0</v>
      </c>
      <c r="AJ59" s="21">
        <f>+Produccion_UO!AJ57</f>
        <v>0</v>
      </c>
      <c r="AK59" s="21">
        <f>+Produccion_UO!AK57</f>
        <v>0</v>
      </c>
      <c r="AL59" s="21">
        <f>+Produccion_UO!AL57</f>
        <v>0</v>
      </c>
      <c r="AM59" s="21">
        <f>+Produccion_UO!AM57</f>
        <v>0</v>
      </c>
      <c r="AN59" s="21">
        <f>+Produccion_UO!AN57</f>
        <v>0</v>
      </c>
      <c r="AO59" s="21">
        <f>+Produccion_UO!AO57</f>
        <v>0</v>
      </c>
      <c r="AP59" s="21">
        <f>+Produccion_UO!AP57</f>
        <v>0</v>
      </c>
      <c r="AQ59" s="21">
        <f>+Produccion_UO!AQ57</f>
        <v>0</v>
      </c>
      <c r="AR59" s="21">
        <f>+Produccion_UO!AR57</f>
        <v>0</v>
      </c>
    </row>
    <row r="60" spans="1:44" x14ac:dyDescent="0.25">
      <c r="A60" s="15"/>
      <c r="B60" s="15"/>
      <c r="C60" s="15"/>
      <c r="D60" s="15"/>
      <c r="F60" s="96"/>
      <c r="H60" s="17" t="str">
        <f t="shared" si="13"/>
        <v>DIC5</v>
      </c>
      <c r="I60" s="17"/>
      <c r="J60" s="62"/>
      <c r="K60" s="41" t="s">
        <v>176</v>
      </c>
      <c r="L60" s="229" t="str">
        <f>+$A$9</f>
        <v>VIM - GAS</v>
      </c>
      <c r="M60" s="21">
        <f>+Produccion_UO!M58</f>
        <v>0.66921380926705709</v>
      </c>
      <c r="N60" s="21">
        <f>+Produccion_UO!N58</f>
        <v>0.65705459969754754</v>
      </c>
      <c r="O60" s="21">
        <f>+Produccion_UO!O58</f>
        <v>0.65746419892825003</v>
      </c>
      <c r="P60" s="21">
        <f>+Produccion_UO!P58</f>
        <v>0.65787379815868474</v>
      </c>
      <c r="Q60" s="21">
        <f>+Produccion_UO!Q58</f>
        <v>0.65828339738939801</v>
      </c>
      <c r="R60" s="21">
        <f>+Produccion_UO!R58</f>
        <v>0.60818492426827253</v>
      </c>
      <c r="S60" s="21">
        <f>+Produccion_UO!S58</f>
        <v>0.5580864511468846</v>
      </c>
      <c r="T60" s="21">
        <f>+Produccion_UO!T58</f>
        <v>0.5168613296706891</v>
      </c>
      <c r="U60" s="21">
        <f>+Produccion_UO!U58</f>
        <v>0.4756362081949273</v>
      </c>
      <c r="V60" s="21">
        <f>+Produccion_UO!V58</f>
        <v>0.44146501862967197</v>
      </c>
      <c r="W60" s="21">
        <f>+Produccion_UO!W58</f>
        <v>0.40729382906436851</v>
      </c>
      <c r="X60" s="21">
        <f>+Produccion_UO!X58</f>
        <v>0.37312263949911856</v>
      </c>
      <c r="Y60" s="21">
        <f>+Produccion_UO!Y58</f>
        <v>0.34915072616470921</v>
      </c>
      <c r="Z60" s="21">
        <f>+Produccion_UO!Z58</f>
        <v>0.32517881283032668</v>
      </c>
      <c r="AA60" s="21">
        <f>+Produccion_UO!AA58</f>
        <v>0.15764830049925399</v>
      </c>
      <c r="AB60" s="21">
        <f>+Produccion_UO!AB58</f>
        <v>0</v>
      </c>
      <c r="AC60" s="21">
        <f>+Produccion_UO!AC58</f>
        <v>0</v>
      </c>
      <c r="AD60" s="21">
        <f>+Produccion_UO!AD58</f>
        <v>0</v>
      </c>
      <c r="AE60" s="21">
        <f>+Produccion_UO!AE58</f>
        <v>0</v>
      </c>
      <c r="AF60" s="21">
        <f>+Produccion_UO!AF58</f>
        <v>0</v>
      </c>
      <c r="AG60" s="21">
        <f>+Produccion_UO!AG58</f>
        <v>0</v>
      </c>
      <c r="AH60" s="21">
        <f>+Produccion_UO!AH58</f>
        <v>0</v>
      </c>
      <c r="AI60" s="21">
        <f>+Produccion_UO!AI58</f>
        <v>0</v>
      </c>
      <c r="AJ60" s="21">
        <f>+Produccion_UO!AJ58</f>
        <v>0</v>
      </c>
      <c r="AK60" s="21">
        <f>+Produccion_UO!AK58</f>
        <v>0</v>
      </c>
      <c r="AL60" s="21">
        <f>+Produccion_UO!AL58</f>
        <v>0</v>
      </c>
      <c r="AM60" s="21">
        <f>+Produccion_UO!AM58</f>
        <v>0</v>
      </c>
      <c r="AN60" s="21">
        <f>+Produccion_UO!AN58</f>
        <v>0</v>
      </c>
      <c r="AO60" s="21">
        <f>+Produccion_UO!AO58</f>
        <v>0</v>
      </c>
      <c r="AP60" s="21">
        <f>+Produccion_UO!AP58</f>
        <v>0</v>
      </c>
      <c r="AQ60" s="21">
        <f>+Produccion_UO!AQ58</f>
        <v>0</v>
      </c>
      <c r="AR60" s="21">
        <f>+Produccion_UO!AR58</f>
        <v>0</v>
      </c>
    </row>
    <row r="61" spans="1:44" s="73" customFormat="1" x14ac:dyDescent="0.25">
      <c r="A61" s="129"/>
      <c r="B61" s="129"/>
      <c r="C61" s="129"/>
      <c r="D61" s="129"/>
      <c r="F61" s="96"/>
      <c r="H61" s="74"/>
      <c r="I61" s="74"/>
      <c r="L61" s="231" t="s">
        <v>694</v>
      </c>
      <c r="M61" s="127">
        <f>+SUM(M54:M60)</f>
        <v>20.594582228618247</v>
      </c>
      <c r="N61" s="75">
        <f t="shared" ref="N61:AR61" si="14">+SUM(N54:N60)</f>
        <v>19.61154557938195</v>
      </c>
      <c r="O61" s="75">
        <f t="shared" si="14"/>
        <v>18.168959787627955</v>
      </c>
      <c r="P61" s="75">
        <f t="shared" si="14"/>
        <v>17.599276939766771</v>
      </c>
      <c r="Q61" s="75">
        <f t="shared" si="14"/>
        <v>13.598659693786596</v>
      </c>
      <c r="R61" s="75">
        <f t="shared" si="14"/>
        <v>12.753547504233181</v>
      </c>
      <c r="S61" s="75">
        <f t="shared" si="14"/>
        <v>12.086028708126193</v>
      </c>
      <c r="T61" s="75">
        <f t="shared" si="14"/>
        <v>8.7949860369183455</v>
      </c>
      <c r="U61" s="75">
        <f t="shared" si="14"/>
        <v>5.0743516592961422</v>
      </c>
      <c r="V61" s="75">
        <f t="shared" si="14"/>
        <v>3.0938618898268366</v>
      </c>
      <c r="W61" s="75">
        <f t="shared" si="14"/>
        <v>2.1342304625966961</v>
      </c>
      <c r="X61" s="75">
        <f t="shared" si="14"/>
        <v>1.8407552266968241</v>
      </c>
      <c r="Y61" s="75">
        <f t="shared" si="14"/>
        <v>1.7998755588415922</v>
      </c>
      <c r="Z61" s="75">
        <f t="shared" si="14"/>
        <v>1.4129338245956928</v>
      </c>
      <c r="AA61" s="75">
        <f t="shared" si="14"/>
        <v>0.23134713936926676</v>
      </c>
      <c r="AB61" s="75">
        <f t="shared" si="14"/>
        <v>0</v>
      </c>
      <c r="AC61" s="75">
        <f t="shared" si="14"/>
        <v>0</v>
      </c>
      <c r="AD61" s="75">
        <f t="shared" si="14"/>
        <v>0</v>
      </c>
      <c r="AE61" s="75">
        <f t="shared" si="14"/>
        <v>0</v>
      </c>
      <c r="AF61" s="75">
        <f t="shared" si="14"/>
        <v>0</v>
      </c>
      <c r="AG61" s="75">
        <f t="shared" si="14"/>
        <v>0</v>
      </c>
      <c r="AH61" s="75">
        <f t="shared" si="14"/>
        <v>0</v>
      </c>
      <c r="AI61" s="75">
        <f t="shared" si="14"/>
        <v>0</v>
      </c>
      <c r="AJ61" s="75">
        <f t="shared" si="14"/>
        <v>0</v>
      </c>
      <c r="AK61" s="75">
        <f t="shared" si="14"/>
        <v>0</v>
      </c>
      <c r="AL61" s="75">
        <f t="shared" si="14"/>
        <v>0</v>
      </c>
      <c r="AM61" s="75">
        <f t="shared" si="14"/>
        <v>0</v>
      </c>
      <c r="AN61" s="75">
        <f t="shared" si="14"/>
        <v>0</v>
      </c>
      <c r="AO61" s="75">
        <f t="shared" si="14"/>
        <v>0</v>
      </c>
      <c r="AP61" s="75">
        <f t="shared" si="14"/>
        <v>0</v>
      </c>
      <c r="AQ61" s="75">
        <f t="shared" si="14"/>
        <v>0</v>
      </c>
      <c r="AR61" s="75">
        <f t="shared" si="14"/>
        <v>0</v>
      </c>
    </row>
    <row r="62" spans="1:44" x14ac:dyDescent="0.25">
      <c r="F62" s="96"/>
    </row>
    <row r="63" spans="1:44" x14ac:dyDescent="0.25">
      <c r="F63" s="96"/>
    </row>
    <row r="64" spans="1:44" ht="18.75" x14ac:dyDescent="0.3">
      <c r="F64" s="96"/>
      <c r="K64" s="34" t="s">
        <v>719</v>
      </c>
    </row>
    <row r="65" spans="1:45" x14ac:dyDescent="0.25">
      <c r="A65" s="15"/>
      <c r="B65" s="15"/>
      <c r="C65" s="15"/>
      <c r="D65" s="15"/>
      <c r="E65" s="15"/>
      <c r="F65" s="96"/>
      <c r="H65" s="17"/>
      <c r="I65" s="115">
        <f>+IF(OR(J65="OIL",J65="OIL-eq"),$H$5,IF(J65="GAS",$H$4,IF(J65="GSL",$H$8,IF(J65="DSL",$H$9,IF(J65="KER",$H$10,IF(J65="LPG",$H$11,IF(J65="HFO",$H$12,IF(J65="AVG",$H$13,IF(J65="RFG",$H$14,IF(J65="ELC",$H$15,$H$16))))))))))</f>
        <v>2.7126000271260002</v>
      </c>
      <c r="J65" s="67" t="s">
        <v>37</v>
      </c>
      <c r="K65" s="2" t="s">
        <v>27</v>
      </c>
      <c r="L65" s="63" t="s">
        <v>26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</row>
    <row r="66" spans="1:45" x14ac:dyDescent="0.25">
      <c r="A66" s="15"/>
      <c r="B66" s="15"/>
      <c r="C66" s="15"/>
      <c r="D66" s="15"/>
      <c r="E66" s="15"/>
      <c r="F66" s="96"/>
      <c r="H66" s="17"/>
      <c r="I66" s="17"/>
      <c r="L66" s="22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</row>
    <row r="67" spans="1:45" x14ac:dyDescent="0.25">
      <c r="A67" s="15"/>
      <c r="B67" s="15"/>
      <c r="C67" s="15"/>
      <c r="D67" s="15"/>
      <c r="E67" s="15"/>
      <c r="F67" s="96"/>
      <c r="H67" s="17"/>
      <c r="I67" s="17"/>
      <c r="L67" s="22"/>
      <c r="M67" s="236">
        <v>2019</v>
      </c>
      <c r="N67" s="236">
        <v>2020</v>
      </c>
      <c r="O67" s="236">
        <v>2021</v>
      </c>
      <c r="P67" s="236">
        <v>2022</v>
      </c>
      <c r="Q67" s="236">
        <v>2023</v>
      </c>
      <c r="R67" s="236">
        <v>2024</v>
      </c>
      <c r="S67" s="236">
        <v>2025</v>
      </c>
      <c r="T67" s="236">
        <v>2026</v>
      </c>
      <c r="U67" s="236">
        <v>2027</v>
      </c>
      <c r="V67" s="236">
        <v>2028</v>
      </c>
      <c r="W67" s="236">
        <v>2029</v>
      </c>
      <c r="X67" s="236">
        <v>2030</v>
      </c>
      <c r="Y67" s="236">
        <v>2031</v>
      </c>
      <c r="Z67" s="236">
        <v>2032</v>
      </c>
      <c r="AA67" s="236">
        <v>2033</v>
      </c>
      <c r="AB67" s="236">
        <v>2034</v>
      </c>
      <c r="AC67" s="236">
        <v>2035</v>
      </c>
      <c r="AD67" s="236">
        <v>2036</v>
      </c>
      <c r="AE67" s="236">
        <v>2037</v>
      </c>
      <c r="AF67" s="236">
        <v>2038</v>
      </c>
      <c r="AG67" s="236">
        <v>2039</v>
      </c>
      <c r="AH67" s="236">
        <v>2040</v>
      </c>
      <c r="AI67" s="236">
        <v>2041</v>
      </c>
      <c r="AJ67" s="236">
        <v>2042</v>
      </c>
      <c r="AK67" s="236">
        <v>2043</v>
      </c>
      <c r="AL67" s="236">
        <v>2044</v>
      </c>
      <c r="AM67" s="236">
        <v>2045</v>
      </c>
      <c r="AN67" s="236">
        <v>2046</v>
      </c>
      <c r="AO67" s="236">
        <v>2047</v>
      </c>
      <c r="AP67" s="236">
        <v>2048</v>
      </c>
      <c r="AQ67" s="236">
        <v>2049</v>
      </c>
      <c r="AR67" s="236">
        <v>2050</v>
      </c>
      <c r="AS67" s="21"/>
    </row>
    <row r="68" spans="1:45" x14ac:dyDescent="0.25">
      <c r="I68" s="15"/>
      <c r="J68" s="237"/>
      <c r="K68" s="238" t="s">
        <v>721</v>
      </c>
      <c r="L68" s="244" t="s">
        <v>718</v>
      </c>
      <c r="M68" s="132">
        <f>+Produccion_UO!M885</f>
        <v>952.2738855652243</v>
      </c>
      <c r="N68" s="132">
        <f>+Produccion_UO!N885</f>
        <v>890.76930530017341</v>
      </c>
      <c r="O68" s="132">
        <f>+Produccion_UO!O885</f>
        <v>788.36675596325324</v>
      </c>
      <c r="P68" s="132">
        <f>+Produccion_UO!P885</f>
        <v>801.35273163188685</v>
      </c>
      <c r="Q68" s="132">
        <f>+Produccion_UO!Q885</f>
        <v>521.63869255766485</v>
      </c>
      <c r="R68" s="132">
        <f>+Produccion_UO!R885</f>
        <v>385.77626989221579</v>
      </c>
      <c r="S68" s="132">
        <f>+Produccion_UO!S885</f>
        <v>381.11287852613316</v>
      </c>
      <c r="T68" s="132">
        <f>+Produccion_UO!T885</f>
        <v>374.65014832059433</v>
      </c>
      <c r="U68" s="132">
        <f>+Produccion_UO!U885</f>
        <v>141.80649847555441</v>
      </c>
      <c r="V68" s="132">
        <f>+Produccion_UO!V885</f>
        <v>65.582132621244497</v>
      </c>
      <c r="W68" s="132">
        <f>+Produccion_UO!W885</f>
        <v>44.656175585111022</v>
      </c>
      <c r="X68" s="132">
        <f>+Produccion_UO!X885</f>
        <v>24.735589724873023</v>
      </c>
      <c r="Y68" s="132">
        <f>+Produccion_UO!Y885</f>
        <v>23.274764961712318</v>
      </c>
      <c r="Z68" s="132">
        <f>+Produccion_UO!Z885</f>
        <v>21.264239795683221</v>
      </c>
      <c r="AA68" s="132">
        <f>+Produccion_UO!AA885</f>
        <v>9.3790306191361488</v>
      </c>
      <c r="AB68" s="132">
        <f>+Produccion_UO!AB885</f>
        <v>0</v>
      </c>
      <c r="AC68" s="132">
        <f>+Produccion_UO!AC885</f>
        <v>0</v>
      </c>
      <c r="AD68" s="132">
        <f>+Produccion_UO!AD885</f>
        <v>0</v>
      </c>
      <c r="AE68" s="132">
        <f>+Produccion_UO!AE885</f>
        <v>0</v>
      </c>
      <c r="AF68" s="132">
        <f>+Produccion_UO!AF885</f>
        <v>0</v>
      </c>
      <c r="AG68" s="132">
        <f>+Produccion_UO!AG885</f>
        <v>0</v>
      </c>
      <c r="AH68" s="132">
        <f>+Produccion_UO!AH885</f>
        <v>0</v>
      </c>
      <c r="AI68" s="132">
        <f>+Produccion_UO!AI885</f>
        <v>0</v>
      </c>
      <c r="AJ68" s="132">
        <f>+Produccion_UO!AJ885</f>
        <v>0</v>
      </c>
      <c r="AK68" s="132">
        <f>+Produccion_UO!AK885</f>
        <v>0</v>
      </c>
      <c r="AL68" s="132">
        <f>+Produccion_UO!AL885</f>
        <v>0</v>
      </c>
      <c r="AM68" s="132">
        <f>+Produccion_UO!AM885</f>
        <v>0</v>
      </c>
      <c r="AN68" s="132">
        <f>+Produccion_UO!AN885</f>
        <v>0</v>
      </c>
      <c r="AO68" s="132">
        <f>+Produccion_UO!AO885</f>
        <v>0</v>
      </c>
      <c r="AP68" s="132">
        <f>+Produccion_UO!AP885</f>
        <v>0</v>
      </c>
      <c r="AQ68" s="132">
        <f>+Produccion_UO!AQ885</f>
        <v>0</v>
      </c>
      <c r="AR68" s="132">
        <f>+Produccion_UO!AR885</f>
        <v>0</v>
      </c>
    </row>
    <row r="69" spans="1:45" x14ac:dyDescent="0.25">
      <c r="I69" s="15"/>
      <c r="J69" s="15"/>
      <c r="K69" s="240" t="s">
        <v>721</v>
      </c>
      <c r="L69" s="244" t="s">
        <v>701</v>
      </c>
      <c r="M69" s="132">
        <f>+Produccion_UO!M886</f>
        <v>0</v>
      </c>
      <c r="N69" s="132">
        <f>+Produccion_UO!N886</f>
        <v>0</v>
      </c>
      <c r="O69" s="132">
        <f>+Produccion_UO!O886</f>
        <v>0</v>
      </c>
      <c r="P69" s="132">
        <f>+Produccion_UO!P886</f>
        <v>2.0677795598793978</v>
      </c>
      <c r="Q69" s="132">
        <f>+Produccion_UO!Q886</f>
        <v>291.72013287360369</v>
      </c>
      <c r="R69" s="132">
        <f>+Produccion_UO!R886</f>
        <v>432.98748495288754</v>
      </c>
      <c r="S69" s="132">
        <f>+Produccion_UO!S886</f>
        <v>450.94618228837925</v>
      </c>
      <c r="T69" s="132">
        <f>+Produccion_UO!T886</f>
        <v>470.40493826096844</v>
      </c>
      <c r="U69" s="132">
        <f>+Produccion_UO!U886</f>
        <v>669.28786915646822</v>
      </c>
      <c r="V69" s="132">
        <f>+Produccion_UO!V886</f>
        <v>739.74921610986848</v>
      </c>
      <c r="W69" s="132">
        <f>+Produccion_UO!W886</f>
        <v>758.46040067514161</v>
      </c>
      <c r="X69" s="132">
        <f>+Produccion_UO!X886</f>
        <v>776.98458100579944</v>
      </c>
      <c r="Y69" s="132">
        <f>+Produccion_UO!Y886</f>
        <v>796.33642919820966</v>
      </c>
      <c r="Z69" s="132">
        <f>+Produccion_UO!Z886</f>
        <v>815.89682498983575</v>
      </c>
      <c r="AA69" s="132">
        <f>+Produccion_UO!AA886</f>
        <v>843.70270724556906</v>
      </c>
      <c r="AB69" s="132">
        <f>+Produccion_UO!AB886</f>
        <v>870.69724216203713</v>
      </c>
      <c r="AC69" s="132">
        <f>+Produccion_UO!AC886</f>
        <v>889.10177025608027</v>
      </c>
      <c r="AD69" s="132">
        <f>+Produccion_UO!AD886</f>
        <v>912.39081010460325</v>
      </c>
      <c r="AE69" s="132">
        <f>+Produccion_UO!AE886</f>
        <v>935.87539513126535</v>
      </c>
      <c r="AF69" s="132">
        <f>+Produccion_UO!AF886</f>
        <v>959.55552533606669</v>
      </c>
      <c r="AG69" s="132">
        <f>+Produccion_UO!AG886</f>
        <v>983.43120071900717</v>
      </c>
      <c r="AH69" s="132">
        <f>+Produccion_UO!AH886</f>
        <v>1007.5024212800868</v>
      </c>
      <c r="AI69" s="132">
        <f>+Produccion_UO!AI886</f>
        <v>1040.4357923923612</v>
      </c>
      <c r="AJ69" s="132">
        <f>+Produccion_UO!AJ886</f>
        <v>1073.6261725097354</v>
      </c>
      <c r="AK69" s="132">
        <f>+Produccion_UO!AK886</f>
        <v>1107.0735616322092</v>
      </c>
      <c r="AL69" s="132">
        <f>+Produccion_UO!AL886</f>
        <v>1140.777959759783</v>
      </c>
      <c r="AM69" s="132">
        <f>+Produccion_UO!AM886</f>
        <v>1174.7393668924562</v>
      </c>
      <c r="AN69" s="132">
        <f>+Produccion_UO!AN886</f>
        <v>1215.1121927598995</v>
      </c>
      <c r="AO69" s="132">
        <f>+Produccion_UO!AO886</f>
        <v>1255.8212152148487</v>
      </c>
      <c r="AP69" s="132">
        <f>+Produccion_UO!AP886</f>
        <v>1296.8664342573011</v>
      </c>
      <c r="AQ69" s="132">
        <f>+Produccion_UO!AQ886</f>
        <v>1338.2478498872561</v>
      </c>
      <c r="AR69" s="132">
        <f>+Produccion_UO!AR886</f>
        <v>1379.9654621047198</v>
      </c>
    </row>
    <row r="70" spans="1:45" x14ac:dyDescent="0.25">
      <c r="I70" s="15"/>
      <c r="J70" s="15"/>
      <c r="K70" s="240" t="s">
        <v>722</v>
      </c>
      <c r="L70" s="244" t="s">
        <v>702</v>
      </c>
      <c r="M70" s="132">
        <f>-Produccion_UO!M887</f>
        <v>-131.74591851281946</v>
      </c>
      <c r="N70" s="132">
        <f>-Produccion_UO!N887</f>
        <v>-113.48601671222134</v>
      </c>
      <c r="O70" s="132">
        <f>-Produccion_UO!O887</f>
        <v>0</v>
      </c>
      <c r="P70" s="132">
        <f>-Produccion_UO!P887</f>
        <v>0</v>
      </c>
      <c r="Q70" s="132">
        <f>-Produccion_UO!Q887</f>
        <v>0</v>
      </c>
      <c r="R70" s="132">
        <f>-Produccion_UO!R887</f>
        <v>0</v>
      </c>
      <c r="S70" s="132">
        <f>-Produccion_UO!S887</f>
        <v>0</v>
      </c>
      <c r="T70" s="132">
        <f>-Produccion_UO!T887</f>
        <v>0</v>
      </c>
      <c r="U70" s="132">
        <f>-Produccion_UO!U887</f>
        <v>0</v>
      </c>
      <c r="V70" s="132">
        <f>-Produccion_UO!V887</f>
        <v>0</v>
      </c>
      <c r="W70" s="132">
        <f>-Produccion_UO!W887</f>
        <v>0</v>
      </c>
      <c r="X70" s="132">
        <f>-Produccion_UO!X887</f>
        <v>0</v>
      </c>
      <c r="Y70" s="132">
        <f>-Produccion_UO!Y887</f>
        <v>0</v>
      </c>
      <c r="Z70" s="132">
        <f>-Produccion_UO!Z887</f>
        <v>0</v>
      </c>
      <c r="AA70" s="132">
        <f>-Produccion_UO!AA887</f>
        <v>0</v>
      </c>
      <c r="AB70" s="132">
        <f>-Produccion_UO!AB887</f>
        <v>0</v>
      </c>
      <c r="AC70" s="132">
        <f>-Produccion_UO!AC887</f>
        <v>0</v>
      </c>
      <c r="AD70" s="132">
        <f>-Produccion_UO!AD887</f>
        <v>0</v>
      </c>
      <c r="AE70" s="132">
        <f>-Produccion_UO!AE887</f>
        <v>0</v>
      </c>
      <c r="AF70" s="132">
        <f>-Produccion_UO!AF887</f>
        <v>0</v>
      </c>
      <c r="AG70" s="132">
        <f>-Produccion_UO!AG887</f>
        <v>0</v>
      </c>
      <c r="AH70" s="132">
        <f>-Produccion_UO!AH887</f>
        <v>0</v>
      </c>
      <c r="AI70" s="132">
        <f>-Produccion_UO!AI887</f>
        <v>0</v>
      </c>
      <c r="AJ70" s="132">
        <f>-Produccion_UO!AJ887</f>
        <v>0</v>
      </c>
      <c r="AK70" s="132">
        <f>-Produccion_UO!AK887</f>
        <v>0</v>
      </c>
      <c r="AL70" s="132">
        <f>-Produccion_UO!AL887</f>
        <v>0</v>
      </c>
      <c r="AM70" s="132">
        <f>-Produccion_UO!AM887</f>
        <v>0</v>
      </c>
      <c r="AN70" s="132">
        <f>-Produccion_UO!AN887</f>
        <v>0</v>
      </c>
      <c r="AO70" s="132">
        <f>-Produccion_UO!AO887</f>
        <v>0</v>
      </c>
      <c r="AP70" s="132">
        <f>-Produccion_UO!AP887</f>
        <v>0</v>
      </c>
      <c r="AQ70" s="132">
        <f>-Produccion_UO!AQ887</f>
        <v>0</v>
      </c>
      <c r="AR70" s="132">
        <f>-Produccion_UO!AR887</f>
        <v>0</v>
      </c>
    </row>
    <row r="71" spans="1:45" x14ac:dyDescent="0.25">
      <c r="I71" s="15"/>
      <c r="J71" s="15"/>
      <c r="K71" s="240" t="s">
        <v>722</v>
      </c>
      <c r="L71" s="244" t="s">
        <v>698</v>
      </c>
      <c r="M71" s="132">
        <f>-Produccion_UO!M888</f>
        <v>-647.81174555811742</v>
      </c>
      <c r="N71" s="132">
        <f>-Produccion_UO!N888</f>
        <v>-604.69713820697143</v>
      </c>
      <c r="O71" s="132">
        <f>-Produccion_UO!O888</f>
        <v>-619.25185724968128</v>
      </c>
      <c r="P71" s="132">
        <f>-Produccion_UO!P888</f>
        <v>-633.7160335349057</v>
      </c>
      <c r="Q71" s="132">
        <f>-Produccion_UO!Q888</f>
        <v>-648.08966706264209</v>
      </c>
      <c r="R71" s="132">
        <f>-Produccion_UO!R888</f>
        <v>-662.37275783289033</v>
      </c>
      <c r="S71" s="132">
        <f>-Produccion_UO!S888</f>
        <v>-676.56530584565303</v>
      </c>
      <c r="T71" s="132">
        <f>-Produccion_UO!T888</f>
        <v>-693.0736404086017</v>
      </c>
      <c r="U71" s="132">
        <f>-Produccion_UO!U888</f>
        <v>-709.6105148649043</v>
      </c>
      <c r="V71" s="132">
        <f>-Produccion_UO!V888</f>
        <v>-726.17592921455855</v>
      </c>
      <c r="W71" s="132">
        <f>-Produccion_UO!W888</f>
        <v>-742.76988345756411</v>
      </c>
      <c r="X71" s="132">
        <f>-Produccion_UO!X888</f>
        <v>-759.3923775939237</v>
      </c>
      <c r="Y71" s="132">
        <f>-Produccion_UO!Y888</f>
        <v>-777.41014707210365</v>
      </c>
      <c r="Z71" s="132">
        <f>-Produccion_UO!Z888</f>
        <v>-795.52460620425063</v>
      </c>
      <c r="AA71" s="132">
        <f>-Produccion_UO!AA888</f>
        <v>-813.73575499036201</v>
      </c>
      <c r="AB71" s="132">
        <f>-Produccion_UO!AB888</f>
        <v>-832.04359343043802</v>
      </c>
      <c r="AC71" s="132">
        <f>-Produccion_UO!AC888</f>
        <v>-850.44812152448117</v>
      </c>
      <c r="AD71" s="132">
        <f>-Produccion_UO!AD888</f>
        <v>-873.73716137300426</v>
      </c>
      <c r="AE71" s="132">
        <f>-Produccion_UO!AE888</f>
        <v>-897.22174639966636</v>
      </c>
      <c r="AF71" s="132">
        <f>-Produccion_UO!AF888</f>
        <v>-920.90187660446759</v>
      </c>
      <c r="AG71" s="132">
        <f>-Produccion_UO!AG888</f>
        <v>-944.77755198740806</v>
      </c>
      <c r="AH71" s="132">
        <f>-Produccion_UO!AH888</f>
        <v>-968.84877254848766</v>
      </c>
      <c r="AI71" s="132">
        <f>-Produccion_UO!AI888</f>
        <v>-1001.7821436607621</v>
      </c>
      <c r="AJ71" s="132">
        <f>-Produccion_UO!AJ888</f>
        <v>-1034.9725237781363</v>
      </c>
      <c r="AK71" s="132">
        <f>-Produccion_UO!AK888</f>
        <v>-1068.4199129006101</v>
      </c>
      <c r="AL71" s="132">
        <f>-Produccion_UO!AL888</f>
        <v>-1102.1243110281839</v>
      </c>
      <c r="AM71" s="132">
        <f>-Produccion_UO!AM888</f>
        <v>-1136.0857181608571</v>
      </c>
      <c r="AN71" s="132">
        <f>-Produccion_UO!AN888</f>
        <v>-1176.4585440283004</v>
      </c>
      <c r="AO71" s="132">
        <f>-Produccion_UO!AO888</f>
        <v>-1217.1675664832471</v>
      </c>
      <c r="AP71" s="132">
        <f>-Produccion_UO!AP888</f>
        <v>-1258.212785525699</v>
      </c>
      <c r="AQ71" s="132">
        <f>-Produccion_UO!AQ888</f>
        <v>-1299.5942011556572</v>
      </c>
      <c r="AR71" s="132">
        <f>-Produccion_UO!AR888</f>
        <v>-1341.3118133731182</v>
      </c>
    </row>
    <row r="72" spans="1:45" x14ac:dyDescent="0.25">
      <c r="I72" s="15"/>
      <c r="J72" s="15"/>
      <c r="K72" s="240" t="s">
        <v>722</v>
      </c>
      <c r="L72" s="241" t="s">
        <v>697</v>
      </c>
      <c r="M72" s="132">
        <f>-Produccion_UO!M894</f>
        <v>-36.176561670308203</v>
      </c>
      <c r="N72" s="132">
        <f>-Produccion_UO!N894</f>
        <v>-38.510533390973094</v>
      </c>
      <c r="O72" s="132">
        <f>-Produccion_UO!O894</f>
        <v>-38.510533390973094</v>
      </c>
      <c r="P72" s="132">
        <f>-Produccion_UO!P894</f>
        <v>-38.510533390973094</v>
      </c>
      <c r="Q72" s="132">
        <f>-Produccion_UO!Q894</f>
        <v>-38.510533390973094</v>
      </c>
      <c r="R72" s="132">
        <f>-Produccion_UO!R894</f>
        <v>-38.510533390973094</v>
      </c>
      <c r="S72" s="132">
        <f>-Produccion_UO!S894</f>
        <v>-38.510533390973094</v>
      </c>
      <c r="T72" s="132">
        <f>-Produccion_UO!T894</f>
        <v>-38.510533390973094</v>
      </c>
      <c r="U72" s="132">
        <f>-Produccion_UO!U894</f>
        <v>-38.510533390973094</v>
      </c>
      <c r="V72" s="132">
        <f>-Produccion_UO!V894</f>
        <v>-38.510533390973094</v>
      </c>
      <c r="W72" s="132">
        <f>-Produccion_UO!W894</f>
        <v>-38.510533390973094</v>
      </c>
      <c r="X72" s="132">
        <f>-Produccion_UO!X894</f>
        <v>-38.510533390973094</v>
      </c>
      <c r="Y72" s="132">
        <f>-Produccion_UO!Y894</f>
        <v>-38.510533390973094</v>
      </c>
      <c r="Z72" s="132">
        <f>-Produccion_UO!Z894</f>
        <v>-38.510533390973094</v>
      </c>
      <c r="AA72" s="132">
        <f>-Produccion_UO!AA894</f>
        <v>-38.510533390973094</v>
      </c>
      <c r="AB72" s="132">
        <f>-Produccion_UO!AB894</f>
        <v>-38.510533390973094</v>
      </c>
      <c r="AC72" s="132">
        <f>-Produccion_UO!AC894</f>
        <v>-38.510533390973094</v>
      </c>
      <c r="AD72" s="132">
        <f>-Produccion_UO!AD894</f>
        <v>-38.510533390973094</v>
      </c>
      <c r="AE72" s="132">
        <f>-Produccion_UO!AE894</f>
        <v>-38.510533390973094</v>
      </c>
      <c r="AF72" s="132">
        <f>-Produccion_UO!AF894</f>
        <v>-38.510533390973094</v>
      </c>
      <c r="AG72" s="132">
        <f>-Produccion_UO!AG894</f>
        <v>-38.510533390973094</v>
      </c>
      <c r="AH72" s="132">
        <f>-Produccion_UO!AH894</f>
        <v>-38.510533390973094</v>
      </c>
      <c r="AI72" s="132">
        <f>-Produccion_UO!AI894</f>
        <v>-38.510533390973094</v>
      </c>
      <c r="AJ72" s="132">
        <f>-Produccion_UO!AJ894</f>
        <v>-38.510533390973094</v>
      </c>
      <c r="AK72" s="132">
        <f>-Produccion_UO!AK894</f>
        <v>-38.510533390973094</v>
      </c>
      <c r="AL72" s="132">
        <f>-Produccion_UO!AL894</f>
        <v>-38.510533390973094</v>
      </c>
      <c r="AM72" s="132">
        <f>-Produccion_UO!AM894</f>
        <v>-38.510533390973094</v>
      </c>
      <c r="AN72" s="132">
        <f>-Produccion_UO!AN894</f>
        <v>-38.510533390973094</v>
      </c>
      <c r="AO72" s="132">
        <f>-Produccion_UO!AO894</f>
        <v>-38.510533390973094</v>
      </c>
      <c r="AP72" s="132">
        <f>-Produccion_UO!AP894</f>
        <v>-38.510533390973094</v>
      </c>
      <c r="AQ72" s="132">
        <f>-Produccion_UO!AQ894</f>
        <v>-38.510533390973094</v>
      </c>
      <c r="AR72" s="132">
        <f>-Produccion_UO!AR894</f>
        <v>-38.510533390973094</v>
      </c>
    </row>
    <row r="73" spans="1:45" x14ac:dyDescent="0.25">
      <c r="I73" s="15"/>
      <c r="J73" s="237"/>
      <c r="K73" s="238" t="s">
        <v>722</v>
      </c>
      <c r="L73" s="241" t="s">
        <v>717</v>
      </c>
      <c r="M73" s="132">
        <f>-Produccion_UO!M904</f>
        <v>-61.078725608775642</v>
      </c>
      <c r="N73" s="132">
        <f>-Produccion_UO!N904</f>
        <v>-61.02898407217333</v>
      </c>
      <c r="O73" s="132">
        <f>-Produccion_UO!O904</f>
        <v>-60.986167201592849</v>
      </c>
      <c r="P73" s="132">
        <f>-Produccion_UO!P904</f>
        <v>-60.943350331012368</v>
      </c>
      <c r="Q73" s="132">
        <f>-Produccion_UO!Q904</f>
        <v>-60.900533460431888</v>
      </c>
      <c r="R73" s="132">
        <f>-Produccion_UO!R904</f>
        <v>-60.840900365599651</v>
      </c>
      <c r="S73" s="132">
        <f>-Produccion_UO!S904</f>
        <v>-60.714344816149094</v>
      </c>
      <c r="T73" s="132">
        <f>-Produccion_UO!T904</f>
        <v>-60.59860432376172</v>
      </c>
      <c r="U73" s="132">
        <f>-Produccion_UO!U904</f>
        <v>-14.382366332697046</v>
      </c>
      <c r="V73" s="132">
        <f>-Produccion_UO!V904</f>
        <v>-0.93194152593521729</v>
      </c>
      <c r="W73" s="132">
        <f>-Produccion_UO!W904</f>
        <v>-0.68980588625530981</v>
      </c>
      <c r="X73" s="132">
        <f>-Produccion_UO!X904</f>
        <v>-0.62452602866923623</v>
      </c>
      <c r="Y73" s="132">
        <f>-Produccion_UO!Y904</f>
        <v>-0.59074165662155143</v>
      </c>
      <c r="Z73" s="132">
        <f>-Produccion_UO!Z904</f>
        <v>-0.46517689334946422</v>
      </c>
      <c r="AA73" s="132">
        <f>-Produccion_UO!AA904</f>
        <v>-1.3183307585579822E-2</v>
      </c>
      <c r="AB73" s="132">
        <f>-Produccion_UO!AB904</f>
        <v>0</v>
      </c>
      <c r="AC73" s="132">
        <f>-Produccion_UO!AC904</f>
        <v>0</v>
      </c>
      <c r="AD73" s="132">
        <f>-Produccion_UO!AD904</f>
        <v>0</v>
      </c>
      <c r="AE73" s="132">
        <f>-Produccion_UO!AE904</f>
        <v>0</v>
      </c>
      <c r="AF73" s="132">
        <f>-Produccion_UO!AF904</f>
        <v>0</v>
      </c>
      <c r="AG73" s="132">
        <f>-Produccion_UO!AG904</f>
        <v>0</v>
      </c>
      <c r="AH73" s="132">
        <f>-Produccion_UO!AH904</f>
        <v>0</v>
      </c>
      <c r="AI73" s="132">
        <f>-Produccion_UO!AI904</f>
        <v>0</v>
      </c>
      <c r="AJ73" s="132">
        <f>-Produccion_UO!AJ904</f>
        <v>0</v>
      </c>
      <c r="AK73" s="132">
        <f>-Produccion_UO!AK904</f>
        <v>0</v>
      </c>
      <c r="AL73" s="132">
        <f>-Produccion_UO!AL904</f>
        <v>0</v>
      </c>
      <c r="AM73" s="132">
        <f>-Produccion_UO!AM904</f>
        <v>0</v>
      </c>
      <c r="AN73" s="132">
        <f>-Produccion_UO!AN904</f>
        <v>0</v>
      </c>
      <c r="AO73" s="132">
        <f>-Produccion_UO!AO904</f>
        <v>0</v>
      </c>
      <c r="AP73" s="132">
        <f>-Produccion_UO!AP904</f>
        <v>0</v>
      </c>
      <c r="AQ73" s="132">
        <f>-Produccion_UO!AQ904</f>
        <v>0</v>
      </c>
      <c r="AR73" s="132">
        <f>-Produccion_UO!AR904</f>
        <v>0</v>
      </c>
    </row>
    <row r="74" spans="1:45" x14ac:dyDescent="0.25">
      <c r="I74" s="15"/>
      <c r="J74" s="15"/>
      <c r="K74" s="240" t="s">
        <v>722</v>
      </c>
      <c r="L74" s="241" t="s">
        <v>696</v>
      </c>
      <c r="M74" s="132">
        <f>-Produccion_UO!M905</f>
        <v>-20.594582228618247</v>
      </c>
      <c r="N74" s="132">
        <f>-Produccion_UO!N905</f>
        <v>-19.61154557938195</v>
      </c>
      <c r="O74" s="132">
        <f>-Produccion_UO!O905</f>
        <v>-18.168959787627955</v>
      </c>
      <c r="P74" s="132">
        <f>-Produccion_UO!P905</f>
        <v>-17.599276939766771</v>
      </c>
      <c r="Q74" s="132">
        <f>-Produccion_UO!Q905</f>
        <v>-13.598659693786596</v>
      </c>
      <c r="R74" s="132">
        <f>-Produccion_UO!R905</f>
        <v>-12.753547504233181</v>
      </c>
      <c r="S74" s="132">
        <f>-Produccion_UO!S905</f>
        <v>-12.086028708126193</v>
      </c>
      <c r="T74" s="132">
        <f>-Produccion_UO!T905</f>
        <v>-8.7949860369183455</v>
      </c>
      <c r="U74" s="132">
        <f>-Produccion_UO!U905</f>
        <v>-5.0743516592961422</v>
      </c>
      <c r="V74" s="132">
        <f>-Produccion_UO!V905</f>
        <v>-3.0938618898268366</v>
      </c>
      <c r="W74" s="132">
        <f>-Produccion_UO!W905</f>
        <v>-2.1342304625966961</v>
      </c>
      <c r="X74" s="132">
        <f>-Produccion_UO!X905</f>
        <v>-1.8407552266968241</v>
      </c>
      <c r="Y74" s="132">
        <f>-Produccion_UO!Y905</f>
        <v>-1.7998755588415922</v>
      </c>
      <c r="Z74" s="132">
        <f>-Produccion_UO!Z905</f>
        <v>-1.4129338245956928</v>
      </c>
      <c r="AA74" s="132">
        <f>-Produccion_UO!AA905</f>
        <v>-0.23134713936926676</v>
      </c>
      <c r="AB74" s="132">
        <f>-Produccion_UO!AB905</f>
        <v>0</v>
      </c>
      <c r="AC74" s="132">
        <f>-Produccion_UO!AC905</f>
        <v>0</v>
      </c>
      <c r="AD74" s="132">
        <f>-Produccion_UO!AD905</f>
        <v>0</v>
      </c>
      <c r="AE74" s="132">
        <f>-Produccion_UO!AE905</f>
        <v>0</v>
      </c>
      <c r="AF74" s="132">
        <f>-Produccion_UO!AF905</f>
        <v>0</v>
      </c>
      <c r="AG74" s="132">
        <f>-Produccion_UO!AG905</f>
        <v>0</v>
      </c>
      <c r="AH74" s="132">
        <f>-Produccion_UO!AH905</f>
        <v>0</v>
      </c>
      <c r="AI74" s="132">
        <f>-Produccion_UO!AI905</f>
        <v>0</v>
      </c>
      <c r="AJ74" s="132">
        <f>-Produccion_UO!AJ905</f>
        <v>0</v>
      </c>
      <c r="AK74" s="132">
        <f>-Produccion_UO!AK905</f>
        <v>0</v>
      </c>
      <c r="AL74" s="132">
        <f>-Produccion_UO!AL905</f>
        <v>0</v>
      </c>
      <c r="AM74" s="132">
        <f>-Produccion_UO!AM905</f>
        <v>0</v>
      </c>
      <c r="AN74" s="132">
        <f>-Produccion_UO!AN905</f>
        <v>0</v>
      </c>
      <c r="AO74" s="132">
        <f>-Produccion_UO!AO905</f>
        <v>0</v>
      </c>
      <c r="AP74" s="132">
        <f>-Produccion_UO!AP905</f>
        <v>0</v>
      </c>
      <c r="AQ74" s="132">
        <f>-Produccion_UO!AQ905</f>
        <v>0</v>
      </c>
      <c r="AR74" s="132">
        <f>-Produccion_UO!AR905</f>
        <v>0</v>
      </c>
      <c r="AS74" s="21"/>
    </row>
    <row r="75" spans="1:45" x14ac:dyDescent="0.25">
      <c r="I75" s="15"/>
      <c r="J75" s="15"/>
      <c r="K75" s="240" t="s">
        <v>722</v>
      </c>
      <c r="L75" s="241" t="s">
        <v>720</v>
      </c>
      <c r="M75" s="132">
        <f>-Produccion_UO!M907</f>
        <v>-54.370707127067746</v>
      </c>
      <c r="N75" s="132">
        <f>-Produccion_UO!N907</f>
        <v>-52.197818995785553</v>
      </c>
      <c r="O75" s="132">
        <f>-Produccion_UO!O907</f>
        <v>-50.211969990710308</v>
      </c>
      <c r="P75" s="132">
        <f>-Produccion_UO!P907</f>
        <v>-51.414048652440734</v>
      </c>
      <c r="Q75" s="132">
        <f>-Produccion_UO!Q907</f>
        <v>-51.022163480768334</v>
      </c>
      <c r="R75" s="132">
        <f>-Produccion_UO!R907</f>
        <v>-43.048747408740446</v>
      </c>
      <c r="S75" s="132">
        <f>-Produccion_UO!S907</f>
        <v>-43.048747408740446</v>
      </c>
      <c r="T75" s="132">
        <f>-Produccion_UO!T907</f>
        <v>-43.048747408740446</v>
      </c>
      <c r="U75" s="132">
        <f>-Produccion_UO!U907</f>
        <v>-42.593552003891972</v>
      </c>
      <c r="V75" s="132">
        <f>-Produccion_UO!V907</f>
        <v>-35.796668798745358</v>
      </c>
      <c r="W75" s="132">
        <f>-Produccion_UO!W907</f>
        <v>-18.290344620975137</v>
      </c>
      <c r="X75" s="132">
        <f>-Produccion_UO!X907</f>
        <v>-0.73083551770642863</v>
      </c>
      <c r="Y75" s="132">
        <f>-Produccion_UO!Y907</f>
        <v>-0.73083551770642863</v>
      </c>
      <c r="Z75" s="132">
        <f>-Produccion_UO!Z907</f>
        <v>-0.73083551770642863</v>
      </c>
      <c r="AA75" s="132">
        <f>-Produccion_UO!AA907</f>
        <v>-0.42748030058817821</v>
      </c>
      <c r="AB75" s="132">
        <f>-Produccion_UO!AB907</f>
        <v>0</v>
      </c>
      <c r="AC75" s="132">
        <f>-Produccion_UO!AC907</f>
        <v>0</v>
      </c>
      <c r="AD75" s="132">
        <f>-Produccion_UO!AD907</f>
        <v>0</v>
      </c>
      <c r="AE75" s="132">
        <f>-Produccion_UO!AE907</f>
        <v>0</v>
      </c>
      <c r="AF75" s="132">
        <f>-Produccion_UO!AF907</f>
        <v>0</v>
      </c>
      <c r="AG75" s="132">
        <f>-Produccion_UO!AG907</f>
        <v>0</v>
      </c>
      <c r="AH75" s="132">
        <f>-Produccion_UO!AH907</f>
        <v>0</v>
      </c>
      <c r="AI75" s="132">
        <f>-Produccion_UO!AI907</f>
        <v>0</v>
      </c>
      <c r="AJ75" s="132">
        <f>-Produccion_UO!AJ907</f>
        <v>0</v>
      </c>
      <c r="AK75" s="132">
        <f>-Produccion_UO!AK907</f>
        <v>0</v>
      </c>
      <c r="AL75" s="132">
        <f>-Produccion_UO!AL907</f>
        <v>0</v>
      </c>
      <c r="AM75" s="132">
        <f>-Produccion_UO!AM907</f>
        <v>0</v>
      </c>
      <c r="AN75" s="132">
        <f>-Produccion_UO!AN907</f>
        <v>0</v>
      </c>
      <c r="AO75" s="132">
        <f>-Produccion_UO!AO907</f>
        <v>0</v>
      </c>
      <c r="AP75" s="132">
        <f>-Produccion_UO!AP907</f>
        <v>0</v>
      </c>
      <c r="AQ75" s="132">
        <f>-Produccion_UO!AQ907</f>
        <v>0</v>
      </c>
      <c r="AR75" s="132">
        <f>-Produccion_UO!AR907</f>
        <v>0</v>
      </c>
    </row>
    <row r="76" spans="1:45" x14ac:dyDescent="0.25"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</row>
    <row r="77" spans="1:45" x14ac:dyDescent="0.25">
      <c r="I77" s="15"/>
      <c r="J77" s="15"/>
      <c r="K77" s="15"/>
      <c r="L77" s="15"/>
      <c r="M77" s="13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</row>
    <row r="78" spans="1:45" ht="18.75" x14ac:dyDescent="0.3">
      <c r="I78" s="15"/>
      <c r="J78" s="15"/>
      <c r="K78" s="34" t="s">
        <v>724</v>
      </c>
      <c r="L78" s="239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1"/>
    </row>
    <row r="79" spans="1:45" x14ac:dyDescent="0.25">
      <c r="I79" s="115">
        <f>+IF(OR(J79="OIL",J79="OIL-eq"),$H$5,IF(J79="GAS",$H$4,IF(J79="GSL",$H$8,IF(J79="DSL",$H$9,IF(J79="KER",$H$10,IF(J79="LPG",$H$11,IF(J79="HFO",$H$12,IF(J79="AVG",$H$13,IF(J79="RFG",$H$14,IF(J79="ELC",$H$15,$H$16))))))))))</f>
        <v>0.44987291090267001</v>
      </c>
      <c r="J79" s="262" t="s">
        <v>435</v>
      </c>
      <c r="K79" s="2" t="s">
        <v>27</v>
      </c>
      <c r="L79" s="63" t="s">
        <v>26</v>
      </c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1"/>
    </row>
    <row r="80" spans="1:45" x14ac:dyDescent="0.25">
      <c r="I80" s="17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1"/>
    </row>
    <row r="81" spans="1:45" x14ac:dyDescent="0.25">
      <c r="A81" s="15"/>
      <c r="B81" s="15"/>
      <c r="C81" s="15"/>
      <c r="D81" s="15"/>
      <c r="E81" s="15"/>
      <c r="F81" s="96"/>
      <c r="H81" s="17"/>
      <c r="I81" s="17"/>
      <c r="L81" s="22"/>
      <c r="M81" s="236">
        <v>2019</v>
      </c>
      <c r="N81" s="236">
        <v>2020</v>
      </c>
      <c r="O81" s="236">
        <v>2021</v>
      </c>
      <c r="P81" s="236">
        <v>2022</v>
      </c>
      <c r="Q81" s="236">
        <v>2023</v>
      </c>
      <c r="R81" s="236">
        <v>2024</v>
      </c>
      <c r="S81" s="236">
        <v>2025</v>
      </c>
      <c r="T81" s="236">
        <v>2026</v>
      </c>
      <c r="U81" s="236">
        <v>2027</v>
      </c>
      <c r="V81" s="236">
        <v>2028</v>
      </c>
      <c r="W81" s="236">
        <v>2029</v>
      </c>
      <c r="X81" s="236">
        <v>2030</v>
      </c>
      <c r="Y81" s="236">
        <v>2031</v>
      </c>
      <c r="Z81" s="236">
        <v>2032</v>
      </c>
      <c r="AA81" s="236">
        <v>2033</v>
      </c>
      <c r="AB81" s="236">
        <v>2034</v>
      </c>
      <c r="AC81" s="236">
        <v>2035</v>
      </c>
      <c r="AD81" s="236">
        <v>2036</v>
      </c>
      <c r="AE81" s="236">
        <v>2037</v>
      </c>
      <c r="AF81" s="236">
        <v>2038</v>
      </c>
      <c r="AG81" s="236">
        <v>2039</v>
      </c>
      <c r="AH81" s="236">
        <v>2040</v>
      </c>
      <c r="AI81" s="236">
        <v>2041</v>
      </c>
      <c r="AJ81" s="236">
        <v>2042</v>
      </c>
      <c r="AK81" s="236">
        <v>2043</v>
      </c>
      <c r="AL81" s="236">
        <v>2044</v>
      </c>
      <c r="AM81" s="236">
        <v>2045</v>
      </c>
      <c r="AN81" s="236">
        <v>2046</v>
      </c>
      <c r="AO81" s="236">
        <v>2047</v>
      </c>
      <c r="AP81" s="236">
        <v>2048</v>
      </c>
      <c r="AQ81" s="236">
        <v>2049</v>
      </c>
      <c r="AR81" s="236">
        <v>2050</v>
      </c>
      <c r="AS81" s="21"/>
    </row>
    <row r="82" spans="1:45" x14ac:dyDescent="0.25">
      <c r="I82" s="15"/>
      <c r="J82" s="237"/>
      <c r="K82" s="238" t="s">
        <v>721</v>
      </c>
      <c r="L82" s="244" t="s">
        <v>718</v>
      </c>
      <c r="M82" s="132">
        <f>+Produccion_UO!M932</f>
        <v>463.48670539201953</v>
      </c>
      <c r="N82" s="132">
        <f>+Produccion_UO!N932</f>
        <v>438.31962918103125</v>
      </c>
      <c r="O82" s="132">
        <f>+Produccion_UO!O932</f>
        <v>412.53913970688245</v>
      </c>
      <c r="P82" s="132">
        <f>+Produccion_UO!P932</f>
        <v>391.14455311950292</v>
      </c>
      <c r="Q82" s="132">
        <f>+Produccion_UO!Q932</f>
        <v>351.17897532314873</v>
      </c>
      <c r="R82" s="132">
        <f>+Produccion_UO!R932</f>
        <v>323.61182802493823</v>
      </c>
      <c r="S82" s="132">
        <f>+Produccion_UO!S932</f>
        <v>296.04468072672717</v>
      </c>
      <c r="T82" s="132">
        <f>+Produccion_UO!T932</f>
        <v>273.16574600174579</v>
      </c>
      <c r="U82" s="132">
        <f>+Produccion_UO!U932</f>
        <v>233.56235612182118</v>
      </c>
      <c r="V82" s="132">
        <f>+Produccion_UO!V932</f>
        <v>181.67938788278744</v>
      </c>
      <c r="W82" s="132">
        <f>+Produccion_UO!W932</f>
        <v>117.74108998193013</v>
      </c>
      <c r="X82" s="132">
        <f>+Produccion_UO!X932</f>
        <v>115.86296475373034</v>
      </c>
      <c r="Y82" s="132">
        <f>+Produccion_UO!Y932</f>
        <v>115.53216145369063</v>
      </c>
      <c r="Z82" s="132">
        <f>+Produccion_UO!Z932</f>
        <v>82.992903101232699</v>
      </c>
      <c r="AA82" s="132">
        <f>+Produccion_UO!AA932</f>
        <v>1.4446564164734654</v>
      </c>
      <c r="AB82" s="132">
        <f>+Produccion_UO!AB932</f>
        <v>0</v>
      </c>
      <c r="AC82" s="132">
        <f>+Produccion_UO!AC932</f>
        <v>0</v>
      </c>
      <c r="AD82" s="132">
        <f>+Produccion_UO!AD932</f>
        <v>0</v>
      </c>
      <c r="AE82" s="132">
        <f>+Produccion_UO!AE932</f>
        <v>0</v>
      </c>
      <c r="AF82" s="132">
        <f>+Produccion_UO!AF932</f>
        <v>0</v>
      </c>
      <c r="AG82" s="132">
        <f>+Produccion_UO!AG932</f>
        <v>0</v>
      </c>
      <c r="AH82" s="132">
        <f>+Produccion_UO!AH932</f>
        <v>0</v>
      </c>
      <c r="AI82" s="132">
        <f>+Produccion_UO!AI932</f>
        <v>0</v>
      </c>
      <c r="AJ82" s="132">
        <f>+Produccion_UO!AJ932</f>
        <v>0</v>
      </c>
      <c r="AK82" s="132">
        <f>+Produccion_UO!AK932</f>
        <v>0</v>
      </c>
      <c r="AL82" s="132">
        <f>+Produccion_UO!AL932</f>
        <v>0</v>
      </c>
      <c r="AM82" s="132">
        <f>+Produccion_UO!AM932</f>
        <v>0</v>
      </c>
      <c r="AN82" s="132">
        <f>+Produccion_UO!AN932</f>
        <v>0</v>
      </c>
      <c r="AO82" s="132">
        <f>+Produccion_UO!AO932</f>
        <v>0</v>
      </c>
      <c r="AP82" s="132">
        <f>+Produccion_UO!AP932</f>
        <v>0</v>
      </c>
      <c r="AQ82" s="132">
        <f>+Produccion_UO!AQ932</f>
        <v>0</v>
      </c>
      <c r="AR82" s="132">
        <f>+Produccion_UO!AR932</f>
        <v>0</v>
      </c>
    </row>
    <row r="83" spans="1:45" x14ac:dyDescent="0.25">
      <c r="I83" s="15"/>
      <c r="J83" s="15"/>
      <c r="K83" s="240" t="s">
        <v>721</v>
      </c>
      <c r="L83" s="244" t="s">
        <v>701</v>
      </c>
      <c r="M83" s="78">
        <f>+Produccion_UO!M936</f>
        <v>142.16465018502777</v>
      </c>
      <c r="N83" s="78">
        <f>+Produccion_UO!N936</f>
        <v>179.64667023365095</v>
      </c>
      <c r="O83" s="78">
        <f>+Produccion_UO!O936</f>
        <v>190.21369020203173</v>
      </c>
      <c r="P83" s="78">
        <f>+Produccion_UO!P936</f>
        <v>196.39482016921954</v>
      </c>
      <c r="Q83" s="78">
        <f>+Produccion_UO!Q936</f>
        <v>221.14695423095904</v>
      </c>
      <c r="R83" s="78">
        <f>+Produccion_UO!R936</f>
        <v>227.5615551789694</v>
      </c>
      <c r="S83" s="78">
        <f>+Produccion_UO!S936</f>
        <v>233.98622151119352</v>
      </c>
      <c r="T83" s="78">
        <f>+Produccion_UO!T936</f>
        <v>239.86307474444203</v>
      </c>
      <c r="U83" s="78">
        <f>+Produccion_UO!U936</f>
        <v>262.68641747818822</v>
      </c>
      <c r="V83" s="78">
        <f>+Produccion_UO!V936</f>
        <v>297.77221165103583</v>
      </c>
      <c r="W83" s="78">
        <f>+Produccion_UO!W936</f>
        <v>299.62534393017791</v>
      </c>
      <c r="X83" s="78">
        <f>+Produccion_UO!X936</f>
        <v>301.48222867331447</v>
      </c>
      <c r="Y83" s="78">
        <f>+Produccion_UO!Y936</f>
        <v>301.80182095400676</v>
      </c>
      <c r="Z83" s="78">
        <f>+Produccion_UO!Z936</f>
        <v>334.32985786497778</v>
      </c>
      <c r="AA83" s="78">
        <f>+Produccion_UO!AA936</f>
        <v>413.41227127218622</v>
      </c>
      <c r="AB83" s="78">
        <f>+Produccion_UO!AB936</f>
        <v>414.84931208689795</v>
      </c>
      <c r="AC83" s="78">
        <f>+Produccion_UO!AC936</f>
        <v>414.84976810790386</v>
      </c>
      <c r="AD83" s="78">
        <f>+Produccion_UO!AD936</f>
        <v>414.85022678713142</v>
      </c>
      <c r="AE83" s="78">
        <f>+Produccion_UO!AE936</f>
        <v>414.85067206574217</v>
      </c>
      <c r="AF83" s="78">
        <f>+Produccion_UO!AF936</f>
        <v>414.85110394373669</v>
      </c>
      <c r="AG83" s="78">
        <f>+Produccion_UO!AG936</f>
        <v>414.85152242111485</v>
      </c>
      <c r="AH83" s="78">
        <f>+Produccion_UO!AH936</f>
        <v>414.8519274978762</v>
      </c>
      <c r="AI83" s="78">
        <f>+Produccion_UO!AI936</f>
        <v>414.8527305284864</v>
      </c>
      <c r="AJ83" s="78">
        <f>+Produccion_UO!AJ936</f>
        <v>414.85352343322404</v>
      </c>
      <c r="AK83" s="78">
        <f>+Produccion_UO!AK936</f>
        <v>414.854306212089</v>
      </c>
      <c r="AL83" s="78">
        <f>+Produccion_UO!AL936</f>
        <v>414.8550788650814</v>
      </c>
      <c r="AM83" s="78">
        <f>+Produccion_UO!AM936</f>
        <v>414.855841392201</v>
      </c>
      <c r="AN83" s="78">
        <f>+Produccion_UO!AN936</f>
        <v>414.85693522009274</v>
      </c>
      <c r="AO83" s="78">
        <f>+Produccion_UO!AO936</f>
        <v>414.85802198153181</v>
      </c>
      <c r="AP83" s="78">
        <f>+Produccion_UO!AP936</f>
        <v>414.85910167651798</v>
      </c>
      <c r="AQ83" s="78">
        <f>+Produccion_UO!AQ936</f>
        <v>414.8601743050516</v>
      </c>
      <c r="AR83" s="78">
        <f>+Produccion_UO!AR936</f>
        <v>414.86123986713187</v>
      </c>
    </row>
    <row r="84" spans="1:45" x14ac:dyDescent="0.25">
      <c r="I84" s="15"/>
      <c r="J84" s="15"/>
      <c r="K84" s="240" t="s">
        <v>722</v>
      </c>
      <c r="L84" s="244" t="s">
        <v>702</v>
      </c>
      <c r="M84" s="78">
        <f>+Produccion_UO!M940</f>
        <v>227.65039360617047</v>
      </c>
      <c r="N84" s="78">
        <f>+Produccion_UO!N940</f>
        <v>198.77988561728952</v>
      </c>
      <c r="O84" s="78">
        <f>+Produccion_UO!O940</f>
        <v>183.75417878406415</v>
      </c>
      <c r="P84" s="78">
        <f>+Produccion_UO!P940</f>
        <v>168.72847195083881</v>
      </c>
      <c r="Q84" s="78">
        <f>+Produccion_UO!Q940</f>
        <v>153.70276511761389</v>
      </c>
      <c r="R84" s="78">
        <f>+Produccion_UO!R940</f>
        <v>132.77574760421666</v>
      </c>
      <c r="S84" s="78">
        <f>+Produccion_UO!S940</f>
        <v>111.84873009081944</v>
      </c>
      <c r="T84" s="78">
        <f>+Produccion_UO!T940</f>
        <v>95.253795753896128</v>
      </c>
      <c r="U84" s="78">
        <f>+Produccion_UO!U940</f>
        <v>78.658861416973252</v>
      </c>
      <c r="V84" s="78">
        <f>+Produccion_UO!V940</f>
        <v>62.063927080050384</v>
      </c>
      <c r="W84" s="78">
        <f>+Produccion_UO!W940</f>
        <v>0</v>
      </c>
      <c r="X84" s="78">
        <f>+Produccion_UO!X940</f>
        <v>0</v>
      </c>
      <c r="Y84" s="78">
        <f>+Produccion_UO!Y940</f>
        <v>0</v>
      </c>
      <c r="Z84" s="78">
        <f>+Produccion_UO!Z940</f>
        <v>0</v>
      </c>
      <c r="AA84" s="78">
        <f>+Produccion_UO!AA940</f>
        <v>0</v>
      </c>
      <c r="AB84" s="78">
        <f>+Produccion_UO!AB940</f>
        <v>0</v>
      </c>
      <c r="AC84" s="78">
        <f>+Produccion_UO!AC940</f>
        <v>0</v>
      </c>
      <c r="AD84" s="78">
        <f>+Produccion_UO!AD940</f>
        <v>0</v>
      </c>
      <c r="AE84" s="78">
        <f>+Produccion_UO!AE940</f>
        <v>0</v>
      </c>
      <c r="AF84" s="78">
        <f>+Produccion_UO!AF940</f>
        <v>0</v>
      </c>
      <c r="AG84" s="78">
        <f>+Produccion_UO!AG940</f>
        <v>0</v>
      </c>
      <c r="AH84" s="78">
        <f>+Produccion_UO!AH940</f>
        <v>0</v>
      </c>
      <c r="AI84" s="78">
        <f>+Produccion_UO!AI940</f>
        <v>0</v>
      </c>
      <c r="AJ84" s="78">
        <f>+Produccion_UO!AJ940</f>
        <v>0</v>
      </c>
      <c r="AK84" s="78">
        <f>+Produccion_UO!AK940</f>
        <v>0</v>
      </c>
      <c r="AL84" s="78">
        <f>+Produccion_UO!AL940</f>
        <v>0</v>
      </c>
      <c r="AM84" s="78">
        <f>+Produccion_UO!AM940</f>
        <v>0</v>
      </c>
      <c r="AN84" s="78">
        <f>+Produccion_UO!AN940</f>
        <v>0</v>
      </c>
      <c r="AO84" s="78">
        <f>+Produccion_UO!AO940</f>
        <v>0</v>
      </c>
      <c r="AP84" s="78">
        <f>+Produccion_UO!AP940</f>
        <v>0</v>
      </c>
      <c r="AQ84" s="78">
        <f>+Produccion_UO!AQ940</f>
        <v>0</v>
      </c>
      <c r="AR84" s="78">
        <f>+Produccion_UO!AR940</f>
        <v>0</v>
      </c>
    </row>
    <row r="85" spans="1:45" x14ac:dyDescent="0.25">
      <c r="I85" s="15"/>
      <c r="J85" s="15"/>
      <c r="K85" s="240" t="s">
        <v>722</v>
      </c>
      <c r="L85" s="244" t="s">
        <v>698</v>
      </c>
      <c r="M85" s="78">
        <f>+Produccion_UO!M944</f>
        <v>3.297568436916571E-2</v>
      </c>
      <c r="N85" s="78">
        <f>+Produccion_UO!N944</f>
        <v>3.0411408777020491E-2</v>
      </c>
      <c r="O85" s="78">
        <f>+Produccion_UO!O944</f>
        <v>3.1528314817428391E-2</v>
      </c>
      <c r="P85" s="78">
        <f>+Produccion_UO!P944</f>
        <v>3.2658106434478709E-2</v>
      </c>
      <c r="Q85" s="78">
        <f>+Produccion_UO!Q944</f>
        <v>3.3800783628171537E-2</v>
      </c>
      <c r="R85" s="78">
        <f>+Produccion_UO!R944</f>
        <v>3.4956346398506741E-2</v>
      </c>
      <c r="S85" s="78">
        <f>+Produccion_UO!S944</f>
        <v>3.6124794745484447E-2</v>
      </c>
      <c r="T85" s="78">
        <f>+Produccion_UO!T944</f>
        <v>3.6893465489780779E-2</v>
      </c>
      <c r="U85" s="78">
        <f>+Produccion_UO!U944</f>
        <v>3.7660192836196239E-2</v>
      </c>
      <c r="V85" s="78">
        <f>+Produccion_UO!V944</f>
        <v>3.8424976784730773E-2</v>
      </c>
      <c r="W85" s="78">
        <f>+Produccion_UO!W944</f>
        <v>3.9187817335384394E-2</v>
      </c>
      <c r="X85" s="78">
        <f>+Produccion_UO!X944</f>
        <v>3.9948714488157101E-2</v>
      </c>
      <c r="Y85" s="78">
        <f>+Produccion_UO!Y944</f>
        <v>4.0446424053422449E-2</v>
      </c>
      <c r="Z85" s="78">
        <f>+Produccion_UO!Z944</f>
        <v>4.0933711478833575E-2</v>
      </c>
      <c r="AA85" s="78">
        <f>+Produccion_UO!AA944</f>
        <v>4.1410576764390396E-2</v>
      </c>
      <c r="AB85" s="78">
        <f>+Produccion_UO!AB944</f>
        <v>4.1877019910092995E-2</v>
      </c>
      <c r="AC85" s="78">
        <f>+Produccion_UO!AC944</f>
        <v>4.2333040915941249E-2</v>
      </c>
      <c r="AD85" s="78">
        <f>+Produccion_UO!AD944</f>
        <v>4.2791720143413092E-2</v>
      </c>
      <c r="AE85" s="78">
        <f>+Produccion_UO!AE944</f>
        <v>4.3236998754382305E-2</v>
      </c>
      <c r="AF85" s="78">
        <f>+Produccion_UO!AF944</f>
        <v>4.3668876748848867E-2</v>
      </c>
      <c r="AG85" s="78">
        <f>+Produccion_UO!AG944</f>
        <v>4.4087354126812792E-2</v>
      </c>
      <c r="AH85" s="78">
        <f>+Produccion_UO!AH944</f>
        <v>4.4492430888274065E-2</v>
      </c>
      <c r="AI85" s="78">
        <f>+Produccion_UO!AI944</f>
        <v>4.5295461498507772E-2</v>
      </c>
      <c r="AJ85" s="78">
        <f>+Produccion_UO!AJ944</f>
        <v>4.6088366236109499E-2</v>
      </c>
      <c r="AK85" s="78">
        <f>+Produccion_UO!AK944</f>
        <v>4.6871145101080147E-2</v>
      </c>
      <c r="AL85" s="78">
        <f>+Produccion_UO!AL944</f>
        <v>4.7643798093419711E-2</v>
      </c>
      <c r="AM85" s="78">
        <f>+Produccion_UO!AM944</f>
        <v>4.8406325213127294E-2</v>
      </c>
      <c r="AN85" s="78">
        <f>+Produccion_UO!AN944</f>
        <v>4.9500153104911258E-2</v>
      </c>
      <c r="AO85" s="78">
        <f>+Produccion_UO!AO944</f>
        <v>5.0586914543886453E-2</v>
      </c>
      <c r="AP85" s="78">
        <f>+Produccion_UO!AP944</f>
        <v>5.1666609530052865E-2</v>
      </c>
      <c r="AQ85" s="78">
        <f>+Produccion_UO!AQ944</f>
        <v>5.2739238063410493E-2</v>
      </c>
      <c r="AR85" s="78">
        <f>+Produccion_UO!AR944</f>
        <v>5.380480014395933E-2</v>
      </c>
    </row>
    <row r="86" spans="1:45" x14ac:dyDescent="0.25">
      <c r="I86" s="15"/>
      <c r="J86" s="15"/>
      <c r="K86" s="240" t="s">
        <v>722</v>
      </c>
      <c r="L86" s="241" t="s">
        <v>697</v>
      </c>
      <c r="M86" s="78">
        <f>+Produccion_UO!M946</f>
        <v>373.42664515910076</v>
      </c>
      <c r="N86" s="78">
        <f>+Produccion_UO!N946</f>
        <v>414.80743506698775</v>
      </c>
      <c r="O86" s="78">
        <f>+Produccion_UO!O946</f>
        <v>414.80743506698775</v>
      </c>
      <c r="P86" s="78">
        <f>+Produccion_UO!P946</f>
        <v>414.80743506698775</v>
      </c>
      <c r="Q86" s="78">
        <f>+Produccion_UO!Q946</f>
        <v>414.80743506698775</v>
      </c>
      <c r="R86" s="78">
        <f>+Produccion_UO!R946</f>
        <v>414.80743506698775</v>
      </c>
      <c r="S86" s="78">
        <f>+Produccion_UO!S946</f>
        <v>414.80743506698775</v>
      </c>
      <c r="T86" s="78">
        <f>+Produccion_UO!T946</f>
        <v>414.80743506698775</v>
      </c>
      <c r="U86" s="78">
        <f>+Produccion_UO!U946</f>
        <v>414.80743506698775</v>
      </c>
      <c r="V86" s="78">
        <f>+Produccion_UO!V946</f>
        <v>414.80743506698775</v>
      </c>
      <c r="W86" s="78">
        <f>+Produccion_UO!W946</f>
        <v>414.80743506698775</v>
      </c>
      <c r="X86" s="78">
        <f>+Produccion_UO!X946</f>
        <v>414.80743506698775</v>
      </c>
      <c r="Y86" s="78">
        <f>+Produccion_UO!Y946</f>
        <v>414.80743506698775</v>
      </c>
      <c r="Z86" s="78">
        <f>+Produccion_UO!Z946</f>
        <v>414.80743506698775</v>
      </c>
      <c r="AA86" s="78">
        <f>+Produccion_UO!AA946</f>
        <v>414.80743506698775</v>
      </c>
      <c r="AB86" s="78">
        <f>+Produccion_UO!AB946</f>
        <v>414.80743506698775</v>
      </c>
      <c r="AC86" s="78">
        <f>+Produccion_UO!AC946</f>
        <v>414.80743506698775</v>
      </c>
      <c r="AD86" s="78">
        <f>+Produccion_UO!AD946</f>
        <v>414.80743506698775</v>
      </c>
      <c r="AE86" s="78">
        <f>+Produccion_UO!AE946</f>
        <v>414.80743506698775</v>
      </c>
      <c r="AF86" s="78">
        <f>+Produccion_UO!AF946</f>
        <v>414.80743506698775</v>
      </c>
      <c r="AG86" s="78">
        <f>+Produccion_UO!AG946</f>
        <v>414.80743506698775</v>
      </c>
      <c r="AH86" s="78">
        <f>+Produccion_UO!AH946</f>
        <v>414.80743506698775</v>
      </c>
      <c r="AI86" s="78">
        <f>+Produccion_UO!AI946</f>
        <v>414.80743506698775</v>
      </c>
      <c r="AJ86" s="78">
        <f>+Produccion_UO!AJ946</f>
        <v>414.80743506698775</v>
      </c>
      <c r="AK86" s="78">
        <f>+Produccion_UO!AK946</f>
        <v>414.80743506698775</v>
      </c>
      <c r="AL86" s="78">
        <f>+Produccion_UO!AL946</f>
        <v>414.80743506698775</v>
      </c>
      <c r="AM86" s="78">
        <f>+Produccion_UO!AM946</f>
        <v>414.80743506698775</v>
      </c>
      <c r="AN86" s="78">
        <f>+Produccion_UO!AN946</f>
        <v>414.80743506698775</v>
      </c>
      <c r="AO86" s="78">
        <f>+Produccion_UO!AO946</f>
        <v>414.80743506698775</v>
      </c>
      <c r="AP86" s="78">
        <f>+Produccion_UO!AP946</f>
        <v>414.80743506698775</v>
      </c>
      <c r="AQ86" s="78">
        <f>+Produccion_UO!AQ946</f>
        <v>414.80743506698775</v>
      </c>
      <c r="AR86" s="78">
        <f>+Produccion_UO!AR946</f>
        <v>414.80743506698775</v>
      </c>
    </row>
    <row r="87" spans="1:45" x14ac:dyDescent="0.25">
      <c r="I87" s="15"/>
      <c r="J87" s="237"/>
      <c r="K87" s="238" t="s">
        <v>722</v>
      </c>
      <c r="L87" s="241" t="s">
        <v>717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5" x14ac:dyDescent="0.25">
      <c r="I88" s="15"/>
      <c r="J88" s="15"/>
      <c r="K88" s="240" t="s">
        <v>722</v>
      </c>
      <c r="L88" s="241" t="s">
        <v>696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5" x14ac:dyDescent="0.25">
      <c r="I89" s="15"/>
      <c r="J89" s="15"/>
      <c r="K89" s="240" t="s">
        <v>722</v>
      </c>
      <c r="L89" s="241" t="s">
        <v>720</v>
      </c>
      <c r="M89" s="78">
        <f>+Produccion_UO!M955</f>
        <v>4.5070330121801687</v>
      </c>
      <c r="N89" s="78">
        <f>+Produccion_UO!N955</f>
        <v>4.3148825640731348</v>
      </c>
      <c r="O89" s="78">
        <f>+Produccion_UO!O955</f>
        <v>4.1259819868530974</v>
      </c>
      <c r="P89" s="78">
        <f>+Produccion_UO!P955</f>
        <v>3.9370814096330591</v>
      </c>
      <c r="Q89" s="78">
        <f>+Produccion_UO!Q955</f>
        <v>3.7481808324130172</v>
      </c>
      <c r="R89" s="78">
        <f>+Produccion_UO!R955</f>
        <v>3.5240647961410798</v>
      </c>
      <c r="S89" s="78">
        <f>+Produccion_UO!S955</f>
        <v>3.3100012585061322</v>
      </c>
      <c r="T89" s="78">
        <f>+Produccion_UO!T955</f>
        <v>2.9041988923552862</v>
      </c>
      <c r="U89" s="78">
        <f>+Produccion_UO!U955</f>
        <v>2.7204328151565909</v>
      </c>
      <c r="V89" s="78">
        <f>+Produccion_UO!V955</f>
        <v>2.5191801323653036</v>
      </c>
      <c r="W89" s="78">
        <f>+Produccion_UO!W955</f>
        <v>2.4989305805704918</v>
      </c>
      <c r="X89" s="78">
        <f>+Produccion_UO!X955</f>
        <v>2.4786810287756791</v>
      </c>
      <c r="Y89" s="78">
        <f>+Produccion_UO!Y955</f>
        <v>2.4682012511393272</v>
      </c>
      <c r="Z89" s="78">
        <f>+Produccion_UO!Z955</f>
        <v>2.4577214735029753</v>
      </c>
      <c r="AA89" s="78">
        <f>+Produccion_UO!AA955</f>
        <v>0</v>
      </c>
      <c r="AB89" s="78">
        <f>+Produccion_UO!AB955</f>
        <v>0</v>
      </c>
      <c r="AC89" s="78">
        <f>+Produccion_UO!AC955</f>
        <v>0</v>
      </c>
      <c r="AD89" s="78">
        <f>+Produccion_UO!AD955</f>
        <v>0</v>
      </c>
      <c r="AE89" s="78">
        <f>+Produccion_UO!AE955</f>
        <v>0</v>
      </c>
      <c r="AF89" s="78">
        <f>+Produccion_UO!AF955</f>
        <v>0</v>
      </c>
      <c r="AG89" s="78">
        <f>+Produccion_UO!AG955</f>
        <v>0</v>
      </c>
      <c r="AH89" s="78">
        <f>+Produccion_UO!AH955</f>
        <v>0</v>
      </c>
      <c r="AI89" s="78">
        <f>+Produccion_UO!AI955</f>
        <v>0</v>
      </c>
      <c r="AJ89" s="78">
        <f>+Produccion_UO!AJ955</f>
        <v>0</v>
      </c>
      <c r="AK89" s="78">
        <f>+Produccion_UO!AK955</f>
        <v>0</v>
      </c>
      <c r="AL89" s="78">
        <f>+Produccion_UO!AL955</f>
        <v>0</v>
      </c>
      <c r="AM89" s="78">
        <f>+Produccion_UO!AM955</f>
        <v>0</v>
      </c>
      <c r="AN89" s="78">
        <f>+Produccion_UO!AN955</f>
        <v>0</v>
      </c>
      <c r="AO89" s="78">
        <f>+Produccion_UO!AO955</f>
        <v>0</v>
      </c>
      <c r="AP89" s="78">
        <f>+Produccion_UO!AP955</f>
        <v>0</v>
      </c>
      <c r="AQ89" s="78">
        <f>+Produccion_UO!AQ955</f>
        <v>0</v>
      </c>
      <c r="AR89" s="78">
        <f>+Produccion_UO!AR955</f>
        <v>0</v>
      </c>
    </row>
    <row r="91" spans="1:45" ht="18.75" x14ac:dyDescent="0.3">
      <c r="K91" s="34" t="s">
        <v>736</v>
      </c>
      <c r="M91" s="78"/>
    </row>
    <row r="92" spans="1:45" x14ac:dyDescent="0.25">
      <c r="I92" s="115">
        <f>+IF(OR(J92="OIL",J92="OIL-eq"),$H$5,IF(J92="GAS",$H$4,IF(J92="GSL",$H$8,IF(J92="DSL",$H$9,IF(J92="KER",$H$10,IF(J92="LPG",$H$11,IF(J92="HFO",$H$12,IF(J92="AVG",$H$13,IF(J92="RFG",$H$14,IF(J92="ELC",$H$15,$H$16))))))))))</f>
        <v>0.44987291090267001</v>
      </c>
      <c r="J92" s="262" t="s">
        <v>435</v>
      </c>
      <c r="K92" s="2" t="s">
        <v>27</v>
      </c>
      <c r="L92" s="63" t="s">
        <v>26</v>
      </c>
    </row>
    <row r="94" spans="1:45" x14ac:dyDescent="0.25">
      <c r="A94" s="15"/>
      <c r="B94" s="15"/>
      <c r="C94" s="15"/>
      <c r="D94" s="15"/>
      <c r="E94" s="15"/>
      <c r="F94" s="96"/>
      <c r="H94" s="17"/>
      <c r="I94" s="17"/>
      <c r="L94" s="22"/>
      <c r="M94" s="236">
        <v>2019</v>
      </c>
      <c r="N94" s="236">
        <v>2020</v>
      </c>
      <c r="O94" s="236">
        <v>2021</v>
      </c>
      <c r="P94" s="236">
        <v>2022</v>
      </c>
      <c r="Q94" s="236">
        <v>2023</v>
      </c>
      <c r="R94" s="236">
        <v>2024</v>
      </c>
      <c r="S94" s="236">
        <v>2025</v>
      </c>
      <c r="T94" s="236">
        <v>2026</v>
      </c>
      <c r="U94" s="236">
        <v>2027</v>
      </c>
      <c r="V94" s="236">
        <v>2028</v>
      </c>
      <c r="W94" s="236">
        <v>2029</v>
      </c>
      <c r="X94" s="236">
        <v>2030</v>
      </c>
      <c r="Y94" s="236">
        <v>2031</v>
      </c>
      <c r="Z94" s="236">
        <v>2032</v>
      </c>
      <c r="AA94" s="236">
        <v>2033</v>
      </c>
      <c r="AB94" s="236">
        <v>2034</v>
      </c>
      <c r="AC94" s="236">
        <v>2035</v>
      </c>
      <c r="AD94" s="236">
        <v>2036</v>
      </c>
      <c r="AE94" s="236">
        <v>2037</v>
      </c>
      <c r="AF94" s="236">
        <v>2038</v>
      </c>
      <c r="AG94" s="236">
        <v>2039</v>
      </c>
      <c r="AH94" s="236">
        <v>2040</v>
      </c>
      <c r="AI94" s="236">
        <v>2041</v>
      </c>
      <c r="AJ94" s="236">
        <v>2042</v>
      </c>
      <c r="AK94" s="236">
        <v>2043</v>
      </c>
      <c r="AL94" s="236">
        <v>2044</v>
      </c>
      <c r="AM94" s="236">
        <v>2045</v>
      </c>
      <c r="AN94" s="236">
        <v>2046</v>
      </c>
      <c r="AO94" s="236">
        <v>2047</v>
      </c>
      <c r="AP94" s="236">
        <v>2048</v>
      </c>
      <c r="AQ94" s="236">
        <v>2049</v>
      </c>
      <c r="AR94" s="236">
        <v>2050</v>
      </c>
      <c r="AS94" s="21"/>
    </row>
    <row r="95" spans="1:45" x14ac:dyDescent="0.25">
      <c r="J95" s="263" t="s">
        <v>742</v>
      </c>
      <c r="K95" s="382" t="s">
        <v>741</v>
      </c>
      <c r="L95" s="147" t="s">
        <v>737</v>
      </c>
      <c r="M95" s="78">
        <f>+M82-M88-M87-M89</f>
        <v>458.97967237983937</v>
      </c>
      <c r="N95" s="78">
        <f t="shared" ref="N95:AR95" si="15">+N82-N88-N87-N89</f>
        <v>434.00474661695813</v>
      </c>
      <c r="O95" s="78">
        <f t="shared" si="15"/>
        <v>408.41315772002935</v>
      </c>
      <c r="P95" s="78">
        <f t="shared" si="15"/>
        <v>387.20747170986988</v>
      </c>
      <c r="Q95" s="78">
        <f t="shared" si="15"/>
        <v>347.43079449073571</v>
      </c>
      <c r="R95" s="78">
        <f t="shared" si="15"/>
        <v>320.08776322879714</v>
      </c>
      <c r="S95" s="78">
        <f t="shared" si="15"/>
        <v>292.73467946822103</v>
      </c>
      <c r="T95" s="78">
        <f t="shared" si="15"/>
        <v>270.26154710939051</v>
      </c>
      <c r="U95" s="78">
        <f t="shared" si="15"/>
        <v>230.8419233066646</v>
      </c>
      <c r="V95" s="78">
        <f t="shared" si="15"/>
        <v>179.16020775042213</v>
      </c>
      <c r="W95" s="78">
        <f t="shared" si="15"/>
        <v>115.24215940135964</v>
      </c>
      <c r="X95" s="78">
        <f t="shared" si="15"/>
        <v>113.38428372495466</v>
      </c>
      <c r="Y95" s="78">
        <f t="shared" si="15"/>
        <v>113.0639602025513</v>
      </c>
      <c r="Z95" s="78">
        <f t="shared" si="15"/>
        <v>80.535181627729727</v>
      </c>
      <c r="AA95" s="78">
        <f t="shared" si="15"/>
        <v>1.4446564164734654</v>
      </c>
      <c r="AB95" s="78">
        <f t="shared" si="15"/>
        <v>0</v>
      </c>
      <c r="AC95" s="78">
        <f t="shared" si="15"/>
        <v>0</v>
      </c>
      <c r="AD95" s="78">
        <f t="shared" si="15"/>
        <v>0</v>
      </c>
      <c r="AE95" s="78">
        <f t="shared" si="15"/>
        <v>0</v>
      </c>
      <c r="AF95" s="78">
        <f t="shared" si="15"/>
        <v>0</v>
      </c>
      <c r="AG95" s="78">
        <f t="shared" si="15"/>
        <v>0</v>
      </c>
      <c r="AH95" s="78">
        <f t="shared" si="15"/>
        <v>0</v>
      </c>
      <c r="AI95" s="78">
        <f t="shared" si="15"/>
        <v>0</v>
      </c>
      <c r="AJ95" s="78">
        <f t="shared" si="15"/>
        <v>0</v>
      </c>
      <c r="AK95" s="78">
        <f t="shared" si="15"/>
        <v>0</v>
      </c>
      <c r="AL95" s="78">
        <f t="shared" si="15"/>
        <v>0</v>
      </c>
      <c r="AM95" s="78">
        <f t="shared" si="15"/>
        <v>0</v>
      </c>
      <c r="AN95" s="78">
        <f t="shared" si="15"/>
        <v>0</v>
      </c>
      <c r="AO95" s="78">
        <f t="shared" si="15"/>
        <v>0</v>
      </c>
      <c r="AP95" s="78">
        <f t="shared" si="15"/>
        <v>0</v>
      </c>
      <c r="AQ95" s="78">
        <f t="shared" si="15"/>
        <v>0</v>
      </c>
      <c r="AR95" s="78">
        <f t="shared" si="15"/>
        <v>0</v>
      </c>
    </row>
    <row r="96" spans="1:45" x14ac:dyDescent="0.25">
      <c r="K96" s="382"/>
      <c r="L96" s="147" t="s">
        <v>738</v>
      </c>
      <c r="M96" s="78">
        <f>+M83</f>
        <v>142.16465018502777</v>
      </c>
      <c r="N96" s="78">
        <f t="shared" ref="N96:AR96" si="16">+N83</f>
        <v>179.64667023365095</v>
      </c>
      <c r="O96" s="78">
        <f t="shared" si="16"/>
        <v>190.21369020203173</v>
      </c>
      <c r="P96" s="78">
        <f t="shared" si="16"/>
        <v>196.39482016921954</v>
      </c>
      <c r="Q96" s="78">
        <f t="shared" si="16"/>
        <v>221.14695423095904</v>
      </c>
      <c r="R96" s="78">
        <f t="shared" si="16"/>
        <v>227.5615551789694</v>
      </c>
      <c r="S96" s="78">
        <f t="shared" si="16"/>
        <v>233.98622151119352</v>
      </c>
      <c r="T96" s="78">
        <f t="shared" si="16"/>
        <v>239.86307474444203</v>
      </c>
      <c r="U96" s="78">
        <f t="shared" si="16"/>
        <v>262.68641747818822</v>
      </c>
      <c r="V96" s="78">
        <f t="shared" si="16"/>
        <v>297.77221165103583</v>
      </c>
      <c r="W96" s="78">
        <f t="shared" si="16"/>
        <v>299.62534393017791</v>
      </c>
      <c r="X96" s="78">
        <f t="shared" si="16"/>
        <v>301.48222867331447</v>
      </c>
      <c r="Y96" s="78">
        <f t="shared" si="16"/>
        <v>301.80182095400676</v>
      </c>
      <c r="Z96" s="78">
        <f t="shared" si="16"/>
        <v>334.32985786497778</v>
      </c>
      <c r="AA96" s="78">
        <f t="shared" si="16"/>
        <v>413.41227127218622</v>
      </c>
      <c r="AB96" s="78">
        <f t="shared" si="16"/>
        <v>414.84931208689795</v>
      </c>
      <c r="AC96" s="78">
        <f t="shared" si="16"/>
        <v>414.84976810790386</v>
      </c>
      <c r="AD96" s="78">
        <f t="shared" si="16"/>
        <v>414.85022678713142</v>
      </c>
      <c r="AE96" s="78">
        <f t="shared" si="16"/>
        <v>414.85067206574217</v>
      </c>
      <c r="AF96" s="78">
        <f t="shared" si="16"/>
        <v>414.85110394373669</v>
      </c>
      <c r="AG96" s="78">
        <f t="shared" si="16"/>
        <v>414.85152242111485</v>
      </c>
      <c r="AH96" s="78">
        <f t="shared" si="16"/>
        <v>414.8519274978762</v>
      </c>
      <c r="AI96" s="78">
        <f t="shared" si="16"/>
        <v>414.8527305284864</v>
      </c>
      <c r="AJ96" s="78">
        <f t="shared" si="16"/>
        <v>414.85352343322404</v>
      </c>
      <c r="AK96" s="78">
        <f t="shared" si="16"/>
        <v>414.854306212089</v>
      </c>
      <c r="AL96" s="78">
        <f t="shared" si="16"/>
        <v>414.8550788650814</v>
      </c>
      <c r="AM96" s="78">
        <f t="shared" si="16"/>
        <v>414.855841392201</v>
      </c>
      <c r="AN96" s="78">
        <f t="shared" si="16"/>
        <v>414.85693522009274</v>
      </c>
      <c r="AO96" s="78">
        <f t="shared" si="16"/>
        <v>414.85802198153181</v>
      </c>
      <c r="AP96" s="78">
        <f t="shared" si="16"/>
        <v>414.85910167651798</v>
      </c>
      <c r="AQ96" s="78">
        <f t="shared" si="16"/>
        <v>414.8601743050516</v>
      </c>
      <c r="AR96" s="78">
        <f t="shared" si="16"/>
        <v>414.86123986713187</v>
      </c>
    </row>
    <row r="97" spans="1:45" x14ac:dyDescent="0.25">
      <c r="K97" s="382"/>
      <c r="L97" s="147" t="s">
        <v>739</v>
      </c>
      <c r="M97" s="78">
        <f>-M84</f>
        <v>-227.65039360617047</v>
      </c>
      <c r="N97" s="78">
        <f t="shared" ref="N97:AR97" si="17">-N84</f>
        <v>-198.77988561728952</v>
      </c>
      <c r="O97" s="78">
        <f t="shared" si="17"/>
        <v>-183.75417878406415</v>
      </c>
      <c r="P97" s="78">
        <f t="shared" si="17"/>
        <v>-168.72847195083881</v>
      </c>
      <c r="Q97" s="78">
        <f t="shared" si="17"/>
        <v>-153.70276511761389</v>
      </c>
      <c r="R97" s="78">
        <f t="shared" si="17"/>
        <v>-132.77574760421666</v>
      </c>
      <c r="S97" s="78">
        <f t="shared" si="17"/>
        <v>-111.84873009081944</v>
      </c>
      <c r="T97" s="78">
        <f t="shared" si="17"/>
        <v>-95.253795753896128</v>
      </c>
      <c r="U97" s="78">
        <f t="shared" si="17"/>
        <v>-78.658861416973252</v>
      </c>
      <c r="V97" s="78">
        <f t="shared" si="17"/>
        <v>-62.063927080050384</v>
      </c>
      <c r="W97" s="78">
        <f t="shared" si="17"/>
        <v>0</v>
      </c>
      <c r="X97" s="78">
        <f t="shared" si="17"/>
        <v>0</v>
      </c>
      <c r="Y97" s="78">
        <f t="shared" si="17"/>
        <v>0</v>
      </c>
      <c r="Z97" s="78">
        <f t="shared" si="17"/>
        <v>0</v>
      </c>
      <c r="AA97" s="78">
        <f t="shared" si="17"/>
        <v>0</v>
      </c>
      <c r="AB97" s="78">
        <f t="shared" si="17"/>
        <v>0</v>
      </c>
      <c r="AC97" s="78">
        <f t="shared" si="17"/>
        <v>0</v>
      </c>
      <c r="AD97" s="78">
        <f t="shared" si="17"/>
        <v>0</v>
      </c>
      <c r="AE97" s="78">
        <f t="shared" si="17"/>
        <v>0</v>
      </c>
      <c r="AF97" s="78">
        <f t="shared" si="17"/>
        <v>0</v>
      </c>
      <c r="AG97" s="78">
        <f t="shared" si="17"/>
        <v>0</v>
      </c>
      <c r="AH97" s="78">
        <f t="shared" si="17"/>
        <v>0</v>
      </c>
      <c r="AI97" s="78">
        <f t="shared" si="17"/>
        <v>0</v>
      </c>
      <c r="AJ97" s="78">
        <f t="shared" si="17"/>
        <v>0</v>
      </c>
      <c r="AK97" s="78">
        <f t="shared" si="17"/>
        <v>0</v>
      </c>
      <c r="AL97" s="78">
        <f t="shared" si="17"/>
        <v>0</v>
      </c>
      <c r="AM97" s="78">
        <f t="shared" si="17"/>
        <v>0</v>
      </c>
      <c r="AN97" s="78">
        <f t="shared" si="17"/>
        <v>0</v>
      </c>
      <c r="AO97" s="78">
        <f t="shared" si="17"/>
        <v>0</v>
      </c>
      <c r="AP97" s="78">
        <f t="shared" si="17"/>
        <v>0</v>
      </c>
      <c r="AQ97" s="78">
        <f t="shared" si="17"/>
        <v>0</v>
      </c>
      <c r="AR97" s="78">
        <f t="shared" si="17"/>
        <v>0</v>
      </c>
    </row>
    <row r="98" spans="1:45" x14ac:dyDescent="0.25">
      <c r="K98" s="382"/>
      <c r="L98" s="147" t="s">
        <v>740</v>
      </c>
      <c r="M98" s="78">
        <f>-M86+M85</f>
        <v>-373.39366947473161</v>
      </c>
      <c r="N98" s="78">
        <f t="shared" ref="N98:AR98" si="18">-N86+N85</f>
        <v>-414.77702365821074</v>
      </c>
      <c r="O98" s="78">
        <f t="shared" si="18"/>
        <v>-414.77590675217033</v>
      </c>
      <c r="P98" s="78">
        <f t="shared" si="18"/>
        <v>-414.77477696055325</v>
      </c>
      <c r="Q98" s="78">
        <f t="shared" si="18"/>
        <v>-414.77363428335957</v>
      </c>
      <c r="R98" s="78">
        <f t="shared" si="18"/>
        <v>-414.77247872058922</v>
      </c>
      <c r="S98" s="78">
        <f t="shared" si="18"/>
        <v>-414.77131027224226</v>
      </c>
      <c r="T98" s="78">
        <f t="shared" si="18"/>
        <v>-414.770541601498</v>
      </c>
      <c r="U98" s="78">
        <f t="shared" si="18"/>
        <v>-414.76977487415155</v>
      </c>
      <c r="V98" s="78">
        <f t="shared" si="18"/>
        <v>-414.76901009020304</v>
      </c>
      <c r="W98" s="78">
        <f t="shared" si="18"/>
        <v>-414.76824724965235</v>
      </c>
      <c r="X98" s="78">
        <f t="shared" si="18"/>
        <v>-414.76748635249959</v>
      </c>
      <c r="Y98" s="78">
        <f t="shared" si="18"/>
        <v>-414.76698864293434</v>
      </c>
      <c r="Z98" s="78">
        <f t="shared" si="18"/>
        <v>-414.76650135550892</v>
      </c>
      <c r="AA98" s="78">
        <f t="shared" si="18"/>
        <v>-414.76602449022334</v>
      </c>
      <c r="AB98" s="78">
        <f t="shared" si="18"/>
        <v>-414.76555804707766</v>
      </c>
      <c r="AC98" s="78">
        <f t="shared" si="18"/>
        <v>-414.76510202607182</v>
      </c>
      <c r="AD98" s="78">
        <f t="shared" si="18"/>
        <v>-414.76464334684431</v>
      </c>
      <c r="AE98" s="78">
        <f t="shared" si="18"/>
        <v>-414.76419806823338</v>
      </c>
      <c r="AF98" s="78">
        <f t="shared" si="18"/>
        <v>-414.76376619023893</v>
      </c>
      <c r="AG98" s="78">
        <f t="shared" si="18"/>
        <v>-414.76334771286093</v>
      </c>
      <c r="AH98" s="78">
        <f t="shared" si="18"/>
        <v>-414.76294263609947</v>
      </c>
      <c r="AI98" s="78">
        <f t="shared" si="18"/>
        <v>-414.76213960548927</v>
      </c>
      <c r="AJ98" s="78">
        <f t="shared" si="18"/>
        <v>-414.76134670075163</v>
      </c>
      <c r="AK98" s="78">
        <f t="shared" si="18"/>
        <v>-414.76056392188667</v>
      </c>
      <c r="AL98" s="78">
        <f t="shared" si="18"/>
        <v>-414.75979126889433</v>
      </c>
      <c r="AM98" s="78">
        <f t="shared" si="18"/>
        <v>-414.75902874177461</v>
      </c>
      <c r="AN98" s="78">
        <f t="shared" si="18"/>
        <v>-414.75793491388282</v>
      </c>
      <c r="AO98" s="78">
        <f t="shared" si="18"/>
        <v>-414.75684815244387</v>
      </c>
      <c r="AP98" s="78">
        <f t="shared" si="18"/>
        <v>-414.75576845745769</v>
      </c>
      <c r="AQ98" s="78">
        <f t="shared" si="18"/>
        <v>-414.75469582892435</v>
      </c>
      <c r="AR98" s="78">
        <f t="shared" si="18"/>
        <v>-414.7536302668438</v>
      </c>
    </row>
    <row r="99" spans="1:45" x14ac:dyDescent="0.25">
      <c r="J99" s="263" t="s">
        <v>743</v>
      </c>
      <c r="K99" s="382" t="s">
        <v>37</v>
      </c>
      <c r="L99" s="147" t="s">
        <v>737</v>
      </c>
      <c r="M99" s="78">
        <f>+M68+M73+M74+M75</f>
        <v>816.22987060076264</v>
      </c>
      <c r="N99" s="78">
        <f t="shared" ref="N99:AR99" si="19">+N68+N73+N74+N75</f>
        <v>757.93095665283249</v>
      </c>
      <c r="O99" s="78">
        <f t="shared" si="19"/>
        <v>658.99965898332221</v>
      </c>
      <c r="P99" s="78">
        <f t="shared" si="19"/>
        <v>671.39605570866684</v>
      </c>
      <c r="Q99" s="78">
        <f t="shared" si="19"/>
        <v>396.11733592267802</v>
      </c>
      <c r="R99" s="78">
        <f t="shared" si="19"/>
        <v>269.13307461364252</v>
      </c>
      <c r="S99" s="78">
        <f t="shared" si="19"/>
        <v>265.26375759311742</v>
      </c>
      <c r="T99" s="78">
        <f t="shared" si="19"/>
        <v>262.20781055117385</v>
      </c>
      <c r="U99" s="78">
        <f t="shared" si="19"/>
        <v>79.756228479669247</v>
      </c>
      <c r="V99" s="78">
        <f t="shared" si="19"/>
        <v>25.759660406737083</v>
      </c>
      <c r="W99" s="78">
        <f t="shared" si="19"/>
        <v>23.54179461528388</v>
      </c>
      <c r="X99" s="78">
        <f t="shared" si="19"/>
        <v>21.539472951800533</v>
      </c>
      <c r="Y99" s="78">
        <f t="shared" si="19"/>
        <v>20.153312228542745</v>
      </c>
      <c r="Z99" s="78">
        <f t="shared" si="19"/>
        <v>18.655293560031634</v>
      </c>
      <c r="AA99" s="78">
        <f t="shared" si="19"/>
        <v>8.7070198715931237</v>
      </c>
      <c r="AB99" s="78">
        <f t="shared" si="19"/>
        <v>0</v>
      </c>
      <c r="AC99" s="78">
        <f t="shared" si="19"/>
        <v>0</v>
      </c>
      <c r="AD99" s="78">
        <f t="shared" si="19"/>
        <v>0</v>
      </c>
      <c r="AE99" s="78">
        <f t="shared" si="19"/>
        <v>0</v>
      </c>
      <c r="AF99" s="78">
        <f t="shared" si="19"/>
        <v>0</v>
      </c>
      <c r="AG99" s="78">
        <f t="shared" si="19"/>
        <v>0</v>
      </c>
      <c r="AH99" s="78">
        <f t="shared" si="19"/>
        <v>0</v>
      </c>
      <c r="AI99" s="78">
        <f t="shared" si="19"/>
        <v>0</v>
      </c>
      <c r="AJ99" s="78">
        <f t="shared" si="19"/>
        <v>0</v>
      </c>
      <c r="AK99" s="78">
        <f t="shared" si="19"/>
        <v>0</v>
      </c>
      <c r="AL99" s="78">
        <f t="shared" si="19"/>
        <v>0</v>
      </c>
      <c r="AM99" s="78">
        <f t="shared" si="19"/>
        <v>0</v>
      </c>
      <c r="AN99" s="78">
        <f t="shared" si="19"/>
        <v>0</v>
      </c>
      <c r="AO99" s="78">
        <f t="shared" si="19"/>
        <v>0</v>
      </c>
      <c r="AP99" s="78">
        <f t="shared" si="19"/>
        <v>0</v>
      </c>
      <c r="AQ99" s="78">
        <f t="shared" si="19"/>
        <v>0</v>
      </c>
      <c r="AR99" s="78">
        <f t="shared" si="19"/>
        <v>0</v>
      </c>
    </row>
    <row r="100" spans="1:45" x14ac:dyDescent="0.25">
      <c r="K100" s="382"/>
      <c r="L100" s="147" t="s">
        <v>738</v>
      </c>
      <c r="M100" s="78">
        <f>+M69</f>
        <v>0</v>
      </c>
      <c r="N100" s="78">
        <f t="shared" ref="N100:AR100" si="20">+N69</f>
        <v>0</v>
      </c>
      <c r="O100" s="78">
        <f t="shared" si="20"/>
        <v>0</v>
      </c>
      <c r="P100" s="78">
        <f t="shared" si="20"/>
        <v>2.0677795598793978</v>
      </c>
      <c r="Q100" s="78">
        <f t="shared" si="20"/>
        <v>291.72013287360369</v>
      </c>
      <c r="R100" s="78">
        <f t="shared" si="20"/>
        <v>432.98748495288754</v>
      </c>
      <c r="S100" s="78">
        <f t="shared" si="20"/>
        <v>450.94618228837925</v>
      </c>
      <c r="T100" s="78">
        <f t="shared" si="20"/>
        <v>470.40493826096844</v>
      </c>
      <c r="U100" s="78">
        <f t="shared" si="20"/>
        <v>669.28786915646822</v>
      </c>
      <c r="V100" s="78">
        <f t="shared" si="20"/>
        <v>739.74921610986848</v>
      </c>
      <c r="W100" s="78">
        <f t="shared" si="20"/>
        <v>758.46040067514161</v>
      </c>
      <c r="X100" s="78">
        <f t="shared" si="20"/>
        <v>776.98458100579944</v>
      </c>
      <c r="Y100" s="78">
        <f t="shared" si="20"/>
        <v>796.33642919820966</v>
      </c>
      <c r="Z100" s="78">
        <f t="shared" si="20"/>
        <v>815.89682498983575</v>
      </c>
      <c r="AA100" s="78">
        <f t="shared" si="20"/>
        <v>843.70270724556906</v>
      </c>
      <c r="AB100" s="78">
        <f t="shared" si="20"/>
        <v>870.69724216203713</v>
      </c>
      <c r="AC100" s="78">
        <f t="shared" si="20"/>
        <v>889.10177025608027</v>
      </c>
      <c r="AD100" s="78">
        <f t="shared" si="20"/>
        <v>912.39081010460325</v>
      </c>
      <c r="AE100" s="78">
        <f t="shared" si="20"/>
        <v>935.87539513126535</v>
      </c>
      <c r="AF100" s="78">
        <f t="shared" si="20"/>
        <v>959.55552533606669</v>
      </c>
      <c r="AG100" s="78">
        <f t="shared" si="20"/>
        <v>983.43120071900717</v>
      </c>
      <c r="AH100" s="78">
        <f t="shared" si="20"/>
        <v>1007.5024212800868</v>
      </c>
      <c r="AI100" s="78">
        <f t="shared" si="20"/>
        <v>1040.4357923923612</v>
      </c>
      <c r="AJ100" s="78">
        <f t="shared" si="20"/>
        <v>1073.6261725097354</v>
      </c>
      <c r="AK100" s="78">
        <f t="shared" si="20"/>
        <v>1107.0735616322092</v>
      </c>
      <c r="AL100" s="78">
        <f t="shared" si="20"/>
        <v>1140.777959759783</v>
      </c>
      <c r="AM100" s="78">
        <f t="shared" si="20"/>
        <v>1174.7393668924562</v>
      </c>
      <c r="AN100" s="78">
        <f t="shared" si="20"/>
        <v>1215.1121927598995</v>
      </c>
      <c r="AO100" s="78">
        <f t="shared" si="20"/>
        <v>1255.8212152148487</v>
      </c>
      <c r="AP100" s="78">
        <f t="shared" si="20"/>
        <v>1296.8664342573011</v>
      </c>
      <c r="AQ100" s="78">
        <f t="shared" si="20"/>
        <v>1338.2478498872561</v>
      </c>
      <c r="AR100" s="78">
        <f t="shared" si="20"/>
        <v>1379.9654621047198</v>
      </c>
    </row>
    <row r="101" spans="1:45" x14ac:dyDescent="0.25">
      <c r="K101" s="382"/>
      <c r="L101" s="147" t="s">
        <v>739</v>
      </c>
      <c r="M101" s="78">
        <f>+M70</f>
        <v>-131.74591851281946</v>
      </c>
      <c r="N101" s="78">
        <f t="shared" ref="N101:AR101" si="21">+N70</f>
        <v>-113.48601671222134</v>
      </c>
      <c r="O101" s="78">
        <f t="shared" si="21"/>
        <v>0</v>
      </c>
      <c r="P101" s="78">
        <f t="shared" si="21"/>
        <v>0</v>
      </c>
      <c r="Q101" s="78">
        <f t="shared" si="21"/>
        <v>0</v>
      </c>
      <c r="R101" s="78">
        <f t="shared" si="21"/>
        <v>0</v>
      </c>
      <c r="S101" s="78">
        <f t="shared" si="21"/>
        <v>0</v>
      </c>
      <c r="T101" s="78">
        <f t="shared" si="21"/>
        <v>0</v>
      </c>
      <c r="U101" s="78">
        <f t="shared" si="21"/>
        <v>0</v>
      </c>
      <c r="V101" s="78">
        <f t="shared" si="21"/>
        <v>0</v>
      </c>
      <c r="W101" s="78">
        <f t="shared" si="21"/>
        <v>0</v>
      </c>
      <c r="X101" s="78">
        <f t="shared" si="21"/>
        <v>0</v>
      </c>
      <c r="Y101" s="78">
        <f t="shared" si="21"/>
        <v>0</v>
      </c>
      <c r="Z101" s="78">
        <f t="shared" si="21"/>
        <v>0</v>
      </c>
      <c r="AA101" s="78">
        <f t="shared" si="21"/>
        <v>0</v>
      </c>
      <c r="AB101" s="78">
        <f t="shared" si="21"/>
        <v>0</v>
      </c>
      <c r="AC101" s="78">
        <f t="shared" si="21"/>
        <v>0</v>
      </c>
      <c r="AD101" s="78">
        <f t="shared" si="21"/>
        <v>0</v>
      </c>
      <c r="AE101" s="78">
        <f t="shared" si="21"/>
        <v>0</v>
      </c>
      <c r="AF101" s="78">
        <f t="shared" si="21"/>
        <v>0</v>
      </c>
      <c r="AG101" s="78">
        <f t="shared" si="21"/>
        <v>0</v>
      </c>
      <c r="AH101" s="78">
        <f t="shared" si="21"/>
        <v>0</v>
      </c>
      <c r="AI101" s="78">
        <f t="shared" si="21"/>
        <v>0</v>
      </c>
      <c r="AJ101" s="78">
        <f t="shared" si="21"/>
        <v>0</v>
      </c>
      <c r="AK101" s="78">
        <f t="shared" si="21"/>
        <v>0</v>
      </c>
      <c r="AL101" s="78">
        <f t="shared" si="21"/>
        <v>0</v>
      </c>
      <c r="AM101" s="78">
        <f t="shared" si="21"/>
        <v>0</v>
      </c>
      <c r="AN101" s="78">
        <f t="shared" si="21"/>
        <v>0</v>
      </c>
      <c r="AO101" s="78">
        <f t="shared" si="21"/>
        <v>0</v>
      </c>
      <c r="AP101" s="78">
        <f t="shared" si="21"/>
        <v>0</v>
      </c>
      <c r="AQ101" s="78">
        <f t="shared" si="21"/>
        <v>0</v>
      </c>
      <c r="AR101" s="78">
        <f t="shared" si="21"/>
        <v>0</v>
      </c>
    </row>
    <row r="102" spans="1:45" x14ac:dyDescent="0.25">
      <c r="K102" s="382"/>
      <c r="L102" s="147" t="s">
        <v>740</v>
      </c>
      <c r="M102" s="78">
        <f>+M72+M71</f>
        <v>-683.98830722842558</v>
      </c>
      <c r="N102" s="78">
        <f t="shared" ref="N102:AR102" si="22">+N72+N71</f>
        <v>-643.20767159794457</v>
      </c>
      <c r="O102" s="78">
        <f t="shared" si="22"/>
        <v>-657.76239064065442</v>
      </c>
      <c r="P102" s="78">
        <f t="shared" si="22"/>
        <v>-672.22656692587884</v>
      </c>
      <c r="Q102" s="78">
        <f t="shared" si="22"/>
        <v>-686.60020045361523</v>
      </c>
      <c r="R102" s="78">
        <f t="shared" si="22"/>
        <v>-700.88329122386347</v>
      </c>
      <c r="S102" s="78">
        <f t="shared" si="22"/>
        <v>-715.07583923662617</v>
      </c>
      <c r="T102" s="78">
        <f t="shared" si="22"/>
        <v>-731.58417379957484</v>
      </c>
      <c r="U102" s="78">
        <f t="shared" si="22"/>
        <v>-748.12104825587744</v>
      </c>
      <c r="V102" s="78">
        <f t="shared" si="22"/>
        <v>-764.68646260553169</v>
      </c>
      <c r="W102" s="78">
        <f t="shared" si="22"/>
        <v>-781.28041684853724</v>
      </c>
      <c r="X102" s="78">
        <f t="shared" si="22"/>
        <v>-797.90291098489683</v>
      </c>
      <c r="Y102" s="78">
        <f t="shared" si="22"/>
        <v>-815.92068046307679</v>
      </c>
      <c r="Z102" s="78">
        <f t="shared" si="22"/>
        <v>-834.03513959522377</v>
      </c>
      <c r="AA102" s="78">
        <f t="shared" si="22"/>
        <v>-852.24628838133515</v>
      </c>
      <c r="AB102" s="78">
        <f t="shared" si="22"/>
        <v>-870.55412682141116</v>
      </c>
      <c r="AC102" s="78">
        <f t="shared" si="22"/>
        <v>-888.9586549154543</v>
      </c>
      <c r="AD102" s="78">
        <f t="shared" si="22"/>
        <v>-912.24769476397739</v>
      </c>
      <c r="AE102" s="78">
        <f t="shared" si="22"/>
        <v>-935.7322797906395</v>
      </c>
      <c r="AF102" s="78">
        <f t="shared" si="22"/>
        <v>-959.41240999544073</v>
      </c>
      <c r="AG102" s="78">
        <f t="shared" si="22"/>
        <v>-983.2880853783812</v>
      </c>
      <c r="AH102" s="78">
        <f t="shared" si="22"/>
        <v>-1007.3593059394608</v>
      </c>
      <c r="AI102" s="78">
        <f t="shared" si="22"/>
        <v>-1040.2926770517352</v>
      </c>
      <c r="AJ102" s="78">
        <f t="shared" si="22"/>
        <v>-1073.4830571691093</v>
      </c>
      <c r="AK102" s="78">
        <f t="shared" si="22"/>
        <v>-1106.9304462915832</v>
      </c>
      <c r="AL102" s="78">
        <f t="shared" si="22"/>
        <v>-1140.6348444191569</v>
      </c>
      <c r="AM102" s="78">
        <f t="shared" si="22"/>
        <v>-1174.5962515518302</v>
      </c>
      <c r="AN102" s="78">
        <f t="shared" si="22"/>
        <v>-1214.9690774192734</v>
      </c>
      <c r="AO102" s="78">
        <f t="shared" si="22"/>
        <v>-1255.6780998742202</v>
      </c>
      <c r="AP102" s="78">
        <f t="shared" si="22"/>
        <v>-1296.723318916672</v>
      </c>
      <c r="AQ102" s="78">
        <f t="shared" si="22"/>
        <v>-1338.1047345466302</v>
      </c>
      <c r="AR102" s="78">
        <f t="shared" si="22"/>
        <v>-1379.8223467640912</v>
      </c>
    </row>
    <row r="104" spans="1:45" x14ac:dyDescent="0.25">
      <c r="M104" s="78"/>
    </row>
    <row r="105" spans="1:45" ht="18.75" x14ac:dyDescent="0.3">
      <c r="K105" s="34" t="s">
        <v>764</v>
      </c>
    </row>
    <row r="106" spans="1:45" ht="18.75" x14ac:dyDescent="0.3">
      <c r="I106" s="17" t="str">
        <f>+IF(OR(J107="OIL",J107="OIL-eq"),$I$5,IF(J107="GAS",$I$4,IF(J107="GSL",$I$8,IF(J107="DSL",$I$9,IF(J107="KER",$I$10,IF(J107="LPG",$I$11,IF(J107="HFO",$I$12,IF(J107="AVG",$I$13,IF(J107="RFG",$I$14,IF(J107="ELC",$I$15,$I$16))))))))))</f>
        <v>MPC/d</v>
      </c>
      <c r="K106" s="34" t="s">
        <v>765</v>
      </c>
    </row>
    <row r="107" spans="1:45" x14ac:dyDescent="0.25">
      <c r="I107" s="115">
        <f>+IF(OR(J107="OIL",J107="OIL-eq"),$H$5,IF(J107="GAS",$H$4,IF(J107="GSL",$H$8,IF(J107="DSL",$H$9,IF(J107="KER",$H$10,IF(J107="LPG",$H$11,IF(J107="HFO",$H$12,IF(J107="AVG",$H$13,IF(J107="RFG",$H$14,IF(J107="ELC",$H$15,$H$16))))))))))</f>
        <v>2.7126000271260002</v>
      </c>
      <c r="J107" s="279" t="s">
        <v>37</v>
      </c>
      <c r="K107" s="2" t="s">
        <v>27</v>
      </c>
      <c r="L107" s="63" t="s">
        <v>26</v>
      </c>
    </row>
    <row r="109" spans="1:45" x14ac:dyDescent="0.25">
      <c r="A109" s="15"/>
      <c r="B109" s="15"/>
      <c r="C109" s="15"/>
      <c r="D109" s="15"/>
      <c r="E109" s="15"/>
      <c r="F109" s="96"/>
      <c r="H109" s="17"/>
      <c r="I109" s="17"/>
      <c r="L109" s="22"/>
      <c r="M109" s="236">
        <v>2019</v>
      </c>
      <c r="N109" s="236">
        <v>2020</v>
      </c>
      <c r="O109" s="236">
        <v>2021</v>
      </c>
      <c r="P109" s="236">
        <v>2022</v>
      </c>
      <c r="Q109" s="236">
        <v>2023</v>
      </c>
      <c r="R109" s="236">
        <v>2024</v>
      </c>
      <c r="S109" s="236">
        <v>2025</v>
      </c>
      <c r="T109" s="236">
        <v>2026</v>
      </c>
      <c r="U109" s="236">
        <v>2027</v>
      </c>
      <c r="V109" s="236">
        <v>2028</v>
      </c>
      <c r="W109" s="236">
        <v>2029</v>
      </c>
      <c r="X109" s="236">
        <v>2030</v>
      </c>
      <c r="Y109" s="236">
        <v>2031</v>
      </c>
      <c r="Z109" s="236">
        <v>2032</v>
      </c>
      <c r="AA109" s="236">
        <v>2033</v>
      </c>
      <c r="AB109" s="236">
        <v>2034</v>
      </c>
      <c r="AC109" s="236">
        <v>2035</v>
      </c>
      <c r="AD109" s="236">
        <v>2036</v>
      </c>
      <c r="AE109" s="236">
        <v>2037</v>
      </c>
      <c r="AF109" s="236">
        <v>2038</v>
      </c>
      <c r="AG109" s="236">
        <v>2039</v>
      </c>
      <c r="AH109" s="236">
        <v>2040</v>
      </c>
      <c r="AI109" s="236">
        <v>2041</v>
      </c>
      <c r="AJ109" s="236">
        <v>2042</v>
      </c>
      <c r="AK109" s="236">
        <v>2043</v>
      </c>
      <c r="AL109" s="236">
        <v>2044</v>
      </c>
      <c r="AM109" s="236">
        <v>2045</v>
      </c>
      <c r="AN109" s="236">
        <v>2046</v>
      </c>
      <c r="AO109" s="236">
        <v>2047</v>
      </c>
      <c r="AP109" s="236">
        <v>2048</v>
      </c>
      <c r="AQ109" s="236">
        <v>2049</v>
      </c>
      <c r="AR109" s="236">
        <v>2050</v>
      </c>
      <c r="AS109" s="21"/>
    </row>
    <row r="110" spans="1:45" x14ac:dyDescent="0.25">
      <c r="J110" s="280" t="s">
        <v>771</v>
      </c>
      <c r="L110" s="218" t="s">
        <v>766</v>
      </c>
      <c r="M110" s="267">
        <f>+Produccion_UO!M986*$I$107</f>
        <v>24.770378407703809</v>
      </c>
      <c r="N110" s="267">
        <f>+Produccion_UO!N986*$I$107</f>
        <v>21.091278990912762</v>
      </c>
      <c r="O110" s="267">
        <f>+Produccion_UO!O986*$I$107</f>
        <v>22.117844493607866</v>
      </c>
      <c r="P110" s="267">
        <f>+Produccion_UO!P986*$I$107</f>
        <v>23.143971406083846</v>
      </c>
      <c r="Q110" s="267">
        <f>+Produccion_UO!Q986*$I$107</f>
        <v>24.169659728340754</v>
      </c>
      <c r="R110" s="267">
        <f>+Produccion_UO!R986*$I$107</f>
        <v>25.194909460378543</v>
      </c>
      <c r="S110" s="267">
        <f>+Produccion_UO!S986*$I$107</f>
        <v>26.219720602197231</v>
      </c>
      <c r="T110" s="267">
        <f>+Produccion_UO!T986*$I$107</f>
        <v>27.175828753148242</v>
      </c>
      <c r="U110" s="267">
        <f>+Produccion_UO!U986*$I$107</f>
        <v>28.127719801361998</v>
      </c>
      <c r="V110" s="267">
        <f>+Produccion_UO!V986*$I$107</f>
        <v>29.075393746838735</v>
      </c>
      <c r="W110" s="267">
        <f>+Produccion_UO!W986*$I$107</f>
        <v>30.018850589578459</v>
      </c>
      <c r="X110" s="267">
        <f>+Produccion_UO!X986*$I$107</f>
        <v>30.958090329580902</v>
      </c>
      <c r="Y110" s="267">
        <f>+Produccion_UO!Y986*$I$107</f>
        <v>32.026164408642344</v>
      </c>
      <c r="Z110" s="267">
        <f>+Produccion_UO!Z986*$I$107</f>
        <v>33.091681171487863</v>
      </c>
      <c r="AA110" s="267">
        <f>+Produccion_UO!AA986*$I$107</f>
        <v>34.154640618117455</v>
      </c>
      <c r="AB110" s="267">
        <f>+Produccion_UO!AB986*$I$107</f>
        <v>35.215042748531125</v>
      </c>
      <c r="AC110" s="267">
        <f>+Produccion_UO!AC986*$I$107</f>
        <v>36.272887562728876</v>
      </c>
      <c r="AD110" s="267">
        <f>+Produccion_UO!AD986*$I$107</f>
        <v>37.49772384801085</v>
      </c>
      <c r="AE110" s="267">
        <f>+Produccion_UO!AE986*$I$107</f>
        <v>38.722294438773361</v>
      </c>
      <c r="AF110" s="267">
        <f>+Produccion_UO!AF986*$I$107</f>
        <v>39.946599335016415</v>
      </c>
      <c r="AG110" s="267">
        <f>+Produccion_UO!AG986*$I$107</f>
        <v>41.170638536739993</v>
      </c>
      <c r="AH110" s="267">
        <f>+Produccion_UO!AH986*$I$107</f>
        <v>42.394412043944122</v>
      </c>
      <c r="AI110" s="267">
        <f>+Produccion_UO!AI986*$I$107</f>
        <v>43.823692580232468</v>
      </c>
      <c r="AJ110" s="267">
        <f>+Produccion_UO!AJ986*$I$107</f>
        <v>45.255083153544014</v>
      </c>
      <c r="AK110" s="267">
        <f>+Produccion_UO!AK986*$I$107</f>
        <v>46.688583763879016</v>
      </c>
      <c r="AL110" s="267">
        <f>+Produccion_UO!AL986*$I$107</f>
        <v>48.12419441123749</v>
      </c>
      <c r="AM110" s="267">
        <f>+Produccion_UO!AM986*$I$107</f>
        <v>49.561915095619149</v>
      </c>
      <c r="AN110" s="267">
        <f>+Produccion_UO!AN986*$I$107</f>
        <v>51.195400775921875</v>
      </c>
      <c r="AO110" s="267">
        <f>+Produccion_UO!AO986*$I$107</f>
        <v>52.833464652286452</v>
      </c>
      <c r="AP110" s="267">
        <f>+Produccion_UO!AP986*$I$107</f>
        <v>54.476106724712871</v>
      </c>
      <c r="AQ110" s="267">
        <f>+Produccion_UO!AQ986*$I$107</f>
        <v>56.12332699320114</v>
      </c>
      <c r="AR110" s="267">
        <f>+Produccion_UO!AR986*$I$107</f>
        <v>57.775125457751251</v>
      </c>
    </row>
    <row r="111" spans="1:45" x14ac:dyDescent="0.25">
      <c r="L111" s="218" t="s">
        <v>767</v>
      </c>
      <c r="M111" s="270">
        <f>+Produccion_UO!M995*$I$107</f>
        <v>138.93204936932051</v>
      </c>
      <c r="N111" s="270">
        <f>+Produccion_UO!N995*$I$107</f>
        <v>143.74582937745831</v>
      </c>
      <c r="O111" s="270">
        <f>+Produccion_UO!O995*$I$107</f>
        <v>147.84534962511296</v>
      </c>
      <c r="P111" s="270">
        <f>+Produccion_UO!P995*$I$107</f>
        <v>151.9568213995573</v>
      </c>
      <c r="Q111" s="270">
        <f>+Produccion_UO!Q995*$I$107</f>
        <v>156.08024470079152</v>
      </c>
      <c r="R111" s="270">
        <f>+Produccion_UO!R995*$I$107</f>
        <v>160.21561952881569</v>
      </c>
      <c r="S111" s="270">
        <f>+Produccion_UO!S995*$I$107</f>
        <v>164.36294588362946</v>
      </c>
      <c r="T111" s="270">
        <f>+Produccion_UO!T995*$I$107</f>
        <v>168.22577749721552</v>
      </c>
      <c r="U111" s="270">
        <f>+Produccion_UO!U995*$I$107</f>
        <v>172.10017445143848</v>
      </c>
      <c r="V111" s="270">
        <f>+Produccion_UO!V995*$I$107</f>
        <v>175.98613674629811</v>
      </c>
      <c r="W111" s="270">
        <f>+Produccion_UO!W995*$I$107</f>
        <v>179.88366438179438</v>
      </c>
      <c r="X111" s="270">
        <f>+Produccion_UO!X995*$I$107</f>
        <v>183.79275735792757</v>
      </c>
      <c r="Y111" s="270">
        <f>+Produccion_UO!Y995*$I$107</f>
        <v>186.2074022735622</v>
      </c>
      <c r="Z111" s="270">
        <f>+Produccion_UO!Z995*$I$107</f>
        <v>188.62831485751525</v>
      </c>
      <c r="AA111" s="270">
        <f>+Produccion_UO!AA995*$I$107</f>
        <v>191.05549510978707</v>
      </c>
      <c r="AB111" s="270">
        <f>+Produccion_UO!AB995*$I$107</f>
        <v>193.48894303037758</v>
      </c>
      <c r="AC111" s="270">
        <f>+Produccion_UO!AC995*$I$107</f>
        <v>195.92865861928658</v>
      </c>
      <c r="AD111" s="270">
        <f>+Produccion_UO!AD995*$I$107</f>
        <v>197.66659621575232</v>
      </c>
      <c r="AE111" s="270">
        <f>+Produccion_UO!AE995*$I$107</f>
        <v>199.4084797027142</v>
      </c>
      <c r="AF111" s="270">
        <f>+Produccion_UO!AF995*$I$107</f>
        <v>201.15430908017251</v>
      </c>
      <c r="AG111" s="270">
        <f>+Produccion_UO!AG995*$I$107</f>
        <v>202.90408434812721</v>
      </c>
      <c r="AH111" s="270">
        <f>+Produccion_UO!AH995*$I$107</f>
        <v>204.65780550657806</v>
      </c>
      <c r="AI111" s="270">
        <f>+Produccion_UO!AI995*$I$107</f>
        <v>207.05226639194115</v>
      </c>
      <c r="AJ111" s="270">
        <f>+Produccion_UO!AJ995*$I$107</f>
        <v>209.45199242664751</v>
      </c>
      <c r="AK111" s="270">
        <f>+Produccion_UO!AK995*$I$107</f>
        <v>211.85698361069743</v>
      </c>
      <c r="AL111" s="270">
        <f>+Produccion_UO!AL995*$I$107</f>
        <v>214.26723994409087</v>
      </c>
      <c r="AM111" s="270">
        <f>+Produccion_UO!AM995*$I$107</f>
        <v>216.6827614268276</v>
      </c>
      <c r="AN111" s="270">
        <f>+Produccion_UO!AN995*$I$107</f>
        <v>219.47285438712083</v>
      </c>
      <c r="AO111" s="270">
        <f>+Produccion_UO!AO995*$I$107</f>
        <v>222.26871464727571</v>
      </c>
      <c r="AP111" s="270">
        <f>+Produccion_UO!AP995*$I$107</f>
        <v>225.07034220729201</v>
      </c>
      <c r="AQ111" s="270">
        <f>+Produccion_UO!AQ995*$I$107</f>
        <v>227.87773706716968</v>
      </c>
      <c r="AR111" s="270">
        <f>+Produccion_UO!AR995*$I$107</f>
        <v>230.69089922690901</v>
      </c>
    </row>
    <row r="112" spans="1:45" x14ac:dyDescent="0.25">
      <c r="L112" s="218" t="s">
        <v>768</v>
      </c>
      <c r="M112" s="270">
        <f>+Produccion_UO!M1005*$I$107</f>
        <v>160.09575478095755</v>
      </c>
      <c r="N112" s="270">
        <f>+Produccion_UO!N1005*$I$107</f>
        <v>139.93272751932727</v>
      </c>
      <c r="O112" s="270">
        <f>+Produccion_UO!O1005*$I$107</f>
        <v>142.68856665741055</v>
      </c>
      <c r="P112" s="270">
        <f>+Produccion_UO!P1005*$I$107</f>
        <v>145.43792254816654</v>
      </c>
      <c r="Q112" s="270">
        <f>+Produccion_UO!Q1005*$I$107</f>
        <v>148.18079519159528</v>
      </c>
      <c r="R112" s="270">
        <f>+Produccion_UO!R1005*$I$107</f>
        <v>150.91718458769674</v>
      </c>
      <c r="S112" s="270">
        <f>+Produccion_UO!S1005*$I$107</f>
        <v>153.64709073647091</v>
      </c>
      <c r="T112" s="270">
        <f>+Produccion_UO!T1005*$I$107</f>
        <v>157.436511722788</v>
      </c>
      <c r="U112" s="270">
        <f>+Produccion_UO!U1005*$I$107</f>
        <v>161.22111778084579</v>
      </c>
      <c r="V112" s="270">
        <f>+Produccion_UO!V1005*$I$107</f>
        <v>165.00090891064369</v>
      </c>
      <c r="W112" s="270">
        <f>+Produccion_UO!W1005*$I$107</f>
        <v>168.77588511218175</v>
      </c>
      <c r="X112" s="270">
        <f>+Produccion_UO!X1005*$I$107</f>
        <v>172.54604638546044</v>
      </c>
      <c r="Y112" s="270">
        <f>+Produccion_UO!Y1005*$I$107</f>
        <v>175.93583481986624</v>
      </c>
      <c r="Z112" s="270">
        <f>+Produccion_UO!Z1005*$I$107</f>
        <v>179.32200802798209</v>
      </c>
      <c r="AA112" s="270">
        <f>+Produccion_UO!AA1005*$I$107</f>
        <v>182.70456600980768</v>
      </c>
      <c r="AB112" s="270">
        <f>+Produccion_UO!AB1005*$I$107</f>
        <v>186.08350876534303</v>
      </c>
      <c r="AC112" s="270">
        <f>+Produccion_UO!AC1005*$I$107</f>
        <v>189.45883629458834</v>
      </c>
      <c r="AD112" s="270">
        <f>+Produccion_UO!AD1005*$I$107</f>
        <v>192.55797134991971</v>
      </c>
      <c r="AE112" s="270">
        <f>+Produccion_UO!AE1005*$I$107</f>
        <v>195.65317837304164</v>
      </c>
      <c r="AF112" s="270">
        <f>+Produccion_UO!AF1005*$I$107</f>
        <v>198.74445736395444</v>
      </c>
      <c r="AG112" s="270">
        <f>+Produccion_UO!AG1005*$I$107</f>
        <v>201.83180832265808</v>
      </c>
      <c r="AH112" s="270">
        <f>+Produccion_UO!AH1005*$I$107</f>
        <v>204.91523124915233</v>
      </c>
      <c r="AI112" s="270">
        <f>+Produccion_UO!AI1005*$I$107</f>
        <v>209.9016742271325</v>
      </c>
      <c r="AJ112" s="270">
        <f>+Produccion_UO!AJ1005*$I$107</f>
        <v>214.88457427301938</v>
      </c>
      <c r="AK112" s="270">
        <f>+Produccion_UO!AK1005*$I$107</f>
        <v>219.86393138681294</v>
      </c>
      <c r="AL112" s="270">
        <f>+Produccion_UO!AL1005*$I$107</f>
        <v>224.83974556851325</v>
      </c>
      <c r="AM112" s="270">
        <f>+Produccion_UO!AM1005*$I$107</f>
        <v>229.81201681812018</v>
      </c>
      <c r="AN112" s="270">
        <f>+Produccion_UO!AN1005*$I$107</f>
        <v>236.53917775479047</v>
      </c>
      <c r="AO112" s="270">
        <f>+Produccion_UO!AO1005*$I$107</f>
        <v>243.2643749327419</v>
      </c>
      <c r="AP112" s="270">
        <f>+Produccion_UO!AP1005*$I$107</f>
        <v>249.98760835197425</v>
      </c>
      <c r="AQ112" s="270">
        <f>+Produccion_UO!AQ1005*$I$107</f>
        <v>256.70887801248745</v>
      </c>
      <c r="AR112" s="270">
        <f>+Produccion_UO!AR1005*$I$107</f>
        <v>263.42818391428182</v>
      </c>
    </row>
    <row r="113" spans="1:45" x14ac:dyDescent="0.25">
      <c r="L113" s="218" t="s">
        <v>769</v>
      </c>
      <c r="M113" s="270">
        <f>+Produccion_UO!M1020*$I$107</f>
        <v>56.726163027261627</v>
      </c>
      <c r="N113" s="270">
        <f>+Produccion_UO!N1020*$I$107</f>
        <v>54.715312627153125</v>
      </c>
      <c r="O113" s="270">
        <f>+Produccion_UO!O1020*$I$107</f>
        <v>54.036175503782992</v>
      </c>
      <c r="P113" s="270">
        <f>+Produccion_UO!P1020*$I$107</f>
        <v>53.251659159648177</v>
      </c>
      <c r="Q113" s="270">
        <f>+Produccion_UO!Q1020*$I$107</f>
        <v>52.36176359474922</v>
      </c>
      <c r="R113" s="270">
        <f>+Produccion_UO!R1020*$I$107</f>
        <v>51.366488809086121</v>
      </c>
      <c r="S113" s="270">
        <f>+Produccion_UO!S1020*$I$107</f>
        <v>50.265834802658347</v>
      </c>
      <c r="T113" s="270">
        <f>+Produccion_UO!T1020*$I$107</f>
        <v>51.626712627516881</v>
      </c>
      <c r="U113" s="270">
        <f>+Produccion_UO!U1020*$I$107</f>
        <v>53.005130652925814</v>
      </c>
      <c r="V113" s="270">
        <f>+Produccion_UO!V1020*$I$107</f>
        <v>54.401088878885389</v>
      </c>
      <c r="W113" s="270">
        <f>+Produccion_UO!W1020*$I$107</f>
        <v>55.814587305395634</v>
      </c>
      <c r="X113" s="270">
        <f>+Produccion_UO!X1020*$I$107</f>
        <v>57.245625932456257</v>
      </c>
      <c r="Y113" s="270">
        <f>+Produccion_UO!Y1020*$I$107</f>
        <v>62.086629656439982</v>
      </c>
      <c r="Z113" s="270">
        <f>+Produccion_UO!Z1020*$I$107</f>
        <v>67.016015283520673</v>
      </c>
      <c r="AA113" s="270">
        <f>+Produccion_UO!AA1020*$I$107</f>
        <v>72.033782813698366</v>
      </c>
      <c r="AB113" s="270">
        <f>+Produccion_UO!AB1020*$I$107</f>
        <v>77.139932246973004</v>
      </c>
      <c r="AC113" s="270">
        <f>+Produccion_UO!AC1020*$I$107</f>
        <v>82.334463583344629</v>
      </c>
      <c r="AD113" s="270">
        <f>+Produccion_UO!AD1020*$I$107</f>
        <v>92.667238074449216</v>
      </c>
      <c r="AE113" s="270">
        <f>+Produccion_UO!AE1020*$I$107</f>
        <v>103.18699572553533</v>
      </c>
      <c r="AF113" s="270">
        <f>+Produccion_UO!AF1020*$I$107</f>
        <v>113.89373653660274</v>
      </c>
      <c r="AG113" s="270">
        <f>+Produccion_UO!AG1020*$I$107</f>
        <v>124.78746050765143</v>
      </c>
      <c r="AH113" s="270">
        <f>+Produccion_UO!AH1020*$I$107</f>
        <v>135.86816763868168</v>
      </c>
      <c r="AI113" s="270">
        <f>+Produccion_UO!AI1020*$I$107</f>
        <v>150.95089596974259</v>
      </c>
      <c r="AJ113" s="270">
        <f>+Produccion_UO!AJ1020*$I$107</f>
        <v>166.27584890510917</v>
      </c>
      <c r="AK113" s="270">
        <f>+Produccion_UO!AK1020*$I$107</f>
        <v>181.84302644478069</v>
      </c>
      <c r="AL113" s="270">
        <f>+Produccion_UO!AL1020*$I$107</f>
        <v>197.65242858875817</v>
      </c>
      <c r="AM113" s="270">
        <f>+Produccion_UO!AM1020*$I$107</f>
        <v>213.70405533704053</v>
      </c>
      <c r="AN113" s="270">
        <f>+Produccion_UO!AN1020*$I$107</f>
        <v>231.78937841790099</v>
      </c>
      <c r="AO113" s="270">
        <f>+Produccion_UO!AO1020*$I$107</f>
        <v>250.18991327991023</v>
      </c>
      <c r="AP113" s="270">
        <f>+Produccion_UO!AP1020*$I$107</f>
        <v>268.90565992306767</v>
      </c>
      <c r="AQ113" s="270">
        <f>+Produccion_UO!AQ1020*$I$107</f>
        <v>287.93661834737281</v>
      </c>
      <c r="AR113" s="270">
        <f>+Produccion_UO!AR1020*$I$107</f>
        <v>307.28278855282787</v>
      </c>
    </row>
    <row r="114" spans="1:45" x14ac:dyDescent="0.25">
      <c r="L114" s="218" t="s">
        <v>770</v>
      </c>
      <c r="M114" s="271">
        <f>+Produccion_UO!M1037*$I$107</f>
        <v>267.28739997287397</v>
      </c>
      <c r="N114" s="271">
        <f>+Produccion_UO!N1037*$I$107</f>
        <v>245.21198969211991</v>
      </c>
      <c r="O114" s="271">
        <f>+Produccion_UO!O1037*$I$107</f>
        <v>252.56392096976754</v>
      </c>
      <c r="P114" s="271">
        <f>+Produccion_UO!P1037*$I$107</f>
        <v>259.92565902144906</v>
      </c>
      <c r="Q114" s="271">
        <f>+Produccion_UO!Q1037*$I$107</f>
        <v>267.2972038471645</v>
      </c>
      <c r="R114" s="271">
        <f>+Produccion_UO!R1037*$I$107</f>
        <v>274.6785554469144</v>
      </c>
      <c r="S114" s="271">
        <f>+Produccion_UO!S1037*$I$107</f>
        <v>282.06971382069713</v>
      </c>
      <c r="T114" s="271">
        <f>+Produccion_UO!T1037*$I$107</f>
        <v>288.60880980793434</v>
      </c>
      <c r="U114" s="271">
        <f>+Produccion_UO!U1037*$I$107</f>
        <v>295.15637217833176</v>
      </c>
      <c r="V114" s="271">
        <f>+Produccion_UO!V1037*$I$107</f>
        <v>301.71240093189203</v>
      </c>
      <c r="W114" s="271">
        <f>+Produccion_UO!W1037*$I$107</f>
        <v>308.2768960686152</v>
      </c>
      <c r="X114" s="271">
        <f>+Produccion_UO!X1037*$I$107</f>
        <v>314.84985758849859</v>
      </c>
      <c r="Y114" s="271">
        <f>+Produccion_UO!Y1037*$I$107</f>
        <v>321.15411591359282</v>
      </c>
      <c r="Z114" s="271">
        <f>+Produccion_UO!Z1037*$I$107</f>
        <v>327.46658686374337</v>
      </c>
      <c r="AA114" s="271">
        <f>+Produccion_UO!AA1037*$I$107</f>
        <v>333.7872704389502</v>
      </c>
      <c r="AB114" s="271">
        <f>+Produccion_UO!AB1037*$I$107</f>
        <v>340.1161666392133</v>
      </c>
      <c r="AC114" s="271">
        <f>+Produccion_UO!AC1037*$I$107</f>
        <v>346.45327546453274</v>
      </c>
      <c r="AD114" s="271">
        <f>+Produccion_UO!AD1037*$I$107</f>
        <v>353.34763188487187</v>
      </c>
      <c r="AE114" s="271">
        <f>+Produccion_UO!AE1037*$I$107</f>
        <v>360.25079815960123</v>
      </c>
      <c r="AF114" s="271">
        <f>+Produccion_UO!AF1037*$I$107</f>
        <v>367.16277428872104</v>
      </c>
      <c r="AG114" s="271">
        <f>+Produccion_UO!AG1037*$I$107</f>
        <v>374.08356027223113</v>
      </c>
      <c r="AH114" s="271">
        <f>+Produccion_UO!AH1037*$I$107</f>
        <v>381.01315611013155</v>
      </c>
      <c r="AI114" s="271">
        <f>+Produccion_UO!AI1037*$I$107</f>
        <v>390.05361449171301</v>
      </c>
      <c r="AJ114" s="271">
        <f>+Produccion_UO!AJ1037*$I$107</f>
        <v>399.10502501981551</v>
      </c>
      <c r="AK114" s="271">
        <f>+Produccion_UO!AK1037*$I$107</f>
        <v>408.16738769443918</v>
      </c>
      <c r="AL114" s="271">
        <f>+Produccion_UO!AL1037*$I$107</f>
        <v>417.24070251558385</v>
      </c>
      <c r="AM114" s="271">
        <f>+Produccion_UO!AM1037*$I$107</f>
        <v>426.32496948324973</v>
      </c>
      <c r="AN114" s="271">
        <f>+Produccion_UO!AN1037*$I$107</f>
        <v>437.46173269256747</v>
      </c>
      <c r="AO114" s="271">
        <f>+Produccion_UO!AO1037*$I$107</f>
        <v>448.61109897103483</v>
      </c>
      <c r="AP114" s="271">
        <f>+Produccion_UO!AP1037*$I$107</f>
        <v>459.77306831865451</v>
      </c>
      <c r="AQ114" s="271">
        <f>+Produccion_UO!AQ1037*$I$107</f>
        <v>470.94764073542387</v>
      </c>
      <c r="AR114" s="271">
        <f>+Produccion_UO!AR1037*$I$107</f>
        <v>482.13481622134816</v>
      </c>
    </row>
    <row r="115" spans="1:45" x14ac:dyDescent="0.25">
      <c r="M115" s="68">
        <f>+SUM(M110:M114)</f>
        <v>647.81174555811754</v>
      </c>
      <c r="N115" s="68">
        <f t="shared" ref="N115:AR115" si="23">+SUM(N110:N114)</f>
        <v>604.69713820697143</v>
      </c>
      <c r="O115" s="68">
        <f t="shared" si="23"/>
        <v>619.25185724968196</v>
      </c>
      <c r="P115" s="68">
        <f t="shared" si="23"/>
        <v>633.71603353490491</v>
      </c>
      <c r="Q115" s="68">
        <f t="shared" si="23"/>
        <v>648.08966706264118</v>
      </c>
      <c r="R115" s="68">
        <f t="shared" si="23"/>
        <v>662.37275783289147</v>
      </c>
      <c r="S115" s="68">
        <f t="shared" si="23"/>
        <v>676.56530584565303</v>
      </c>
      <c r="T115" s="68">
        <f t="shared" si="23"/>
        <v>693.07364040860296</v>
      </c>
      <c r="U115" s="68">
        <f t="shared" si="23"/>
        <v>709.61051486490373</v>
      </c>
      <c r="V115" s="68">
        <f t="shared" si="23"/>
        <v>726.17592921455798</v>
      </c>
      <c r="W115" s="68">
        <f t="shared" si="23"/>
        <v>742.76988345756547</v>
      </c>
      <c r="X115" s="68">
        <f t="shared" si="23"/>
        <v>759.39237759392381</v>
      </c>
      <c r="Y115" s="68">
        <f t="shared" si="23"/>
        <v>777.41014707210354</v>
      </c>
      <c r="Z115" s="68">
        <f t="shared" si="23"/>
        <v>795.52460620424927</v>
      </c>
      <c r="AA115" s="68">
        <f t="shared" si="23"/>
        <v>813.73575499036087</v>
      </c>
      <c r="AB115" s="68">
        <f t="shared" si="23"/>
        <v>832.04359343043802</v>
      </c>
      <c r="AC115" s="68">
        <f t="shared" si="23"/>
        <v>850.44812152448117</v>
      </c>
      <c r="AD115" s="68">
        <f t="shared" si="23"/>
        <v>873.73716137300403</v>
      </c>
      <c r="AE115" s="68">
        <f t="shared" si="23"/>
        <v>897.22174639966579</v>
      </c>
      <c r="AF115" s="68">
        <f t="shared" si="23"/>
        <v>920.90187660446713</v>
      </c>
      <c r="AG115" s="68">
        <f t="shared" si="23"/>
        <v>944.77755198740783</v>
      </c>
      <c r="AH115" s="68">
        <f t="shared" si="23"/>
        <v>968.84877254848766</v>
      </c>
      <c r="AI115" s="68">
        <f t="shared" si="23"/>
        <v>1001.7821436607617</v>
      </c>
      <c r="AJ115" s="68">
        <f t="shared" si="23"/>
        <v>1034.9725237781356</v>
      </c>
      <c r="AK115" s="68">
        <f t="shared" si="23"/>
        <v>1068.4199129006092</v>
      </c>
      <c r="AL115" s="68">
        <f t="shared" si="23"/>
        <v>1102.1243110281837</v>
      </c>
      <c r="AM115" s="68">
        <f t="shared" si="23"/>
        <v>1136.0857181608571</v>
      </c>
      <c r="AN115" s="68">
        <f t="shared" si="23"/>
        <v>1176.4585440283017</v>
      </c>
      <c r="AO115" s="68">
        <f t="shared" si="23"/>
        <v>1217.1675664832492</v>
      </c>
      <c r="AP115" s="68">
        <f t="shared" si="23"/>
        <v>1258.2127855257013</v>
      </c>
      <c r="AQ115" s="68">
        <f t="shared" si="23"/>
        <v>1299.5942011556549</v>
      </c>
      <c r="AR115" s="68">
        <f t="shared" si="23"/>
        <v>1341.3118133731182</v>
      </c>
    </row>
    <row r="117" spans="1:45" ht="18.75" x14ac:dyDescent="0.3">
      <c r="I117" s="17" t="str">
        <f>+IF(OR(J118="OIL",J118="OIL-eq"),$I$5,IF(J118="GAS",$I$4,IF(J118="GSL",$I$8,IF(J118="DSL",$I$9,IF(J118="KER",$I$10,IF(J118="LPG",$I$11,IF(J118="HFO",$I$12,IF(J118="AVG",$I$13,IF(J118="RFG",$I$14,IF(J118="ELC",$I$15,$I$16))))))))))</f>
        <v>Kb/d</v>
      </c>
      <c r="K117" s="34" t="s">
        <v>772</v>
      </c>
    </row>
    <row r="118" spans="1:45" x14ac:dyDescent="0.25">
      <c r="I118" s="115">
        <f>+IF(OR(J118="OIL",J118="OIL-eq"),$H$5,IF(J118="GAS",$H$4,IF(J118="GSL",$H$8,IF(J118="DSL",$H$9,IF(J118="KER",$H$10,IF(J118="LPG",$H$11,IF(J118="HFO",$H$12,IF(J118="AVG",$H$13,IF(J118="RFG",$H$14,IF(J118="ELC",$H$15,$H$16))))))))))</f>
        <v>0.44987291090267001</v>
      </c>
      <c r="J118" s="279" t="s">
        <v>435</v>
      </c>
      <c r="K118" s="2" t="s">
        <v>27</v>
      </c>
      <c r="L118" s="63" t="s">
        <v>26</v>
      </c>
    </row>
    <row r="120" spans="1:45" x14ac:dyDescent="0.25">
      <c r="A120" s="15"/>
      <c r="B120" s="15"/>
      <c r="C120" s="15"/>
      <c r="D120" s="15"/>
      <c r="E120" s="15"/>
      <c r="F120" s="96"/>
      <c r="H120" s="17"/>
      <c r="I120" s="17"/>
      <c r="L120" s="22"/>
      <c r="M120" s="236">
        <v>2019</v>
      </c>
      <c r="N120" s="236">
        <v>2020</v>
      </c>
      <c r="O120" s="236">
        <v>2021</v>
      </c>
      <c r="P120" s="236">
        <v>2022</v>
      </c>
      <c r="Q120" s="236">
        <v>2023</v>
      </c>
      <c r="R120" s="236">
        <v>2024</v>
      </c>
      <c r="S120" s="236">
        <v>2025</v>
      </c>
      <c r="T120" s="236">
        <v>2026</v>
      </c>
      <c r="U120" s="236">
        <v>2027</v>
      </c>
      <c r="V120" s="236">
        <v>2028</v>
      </c>
      <c r="W120" s="236">
        <v>2029</v>
      </c>
      <c r="X120" s="236">
        <v>2030</v>
      </c>
      <c r="Y120" s="236">
        <v>2031</v>
      </c>
      <c r="Z120" s="236">
        <v>2032</v>
      </c>
      <c r="AA120" s="236">
        <v>2033</v>
      </c>
      <c r="AB120" s="236">
        <v>2034</v>
      </c>
      <c r="AC120" s="236">
        <v>2035</v>
      </c>
      <c r="AD120" s="236">
        <v>2036</v>
      </c>
      <c r="AE120" s="236">
        <v>2037</v>
      </c>
      <c r="AF120" s="236">
        <v>2038</v>
      </c>
      <c r="AG120" s="236">
        <v>2039</v>
      </c>
      <c r="AH120" s="236">
        <v>2040</v>
      </c>
      <c r="AI120" s="236">
        <v>2041</v>
      </c>
      <c r="AJ120" s="236">
        <v>2042</v>
      </c>
      <c r="AK120" s="236">
        <v>2043</v>
      </c>
      <c r="AL120" s="236">
        <v>2044</v>
      </c>
      <c r="AM120" s="236">
        <v>2045</v>
      </c>
      <c r="AN120" s="236">
        <v>2046</v>
      </c>
      <c r="AO120" s="236">
        <v>2047</v>
      </c>
      <c r="AP120" s="236">
        <v>2048</v>
      </c>
      <c r="AQ120" s="236">
        <v>2049</v>
      </c>
      <c r="AR120" s="236">
        <v>2050</v>
      </c>
      <c r="AS120" s="21"/>
    </row>
    <row r="121" spans="1:45" x14ac:dyDescent="0.25">
      <c r="J121" s="280"/>
      <c r="L121" s="218" t="s">
        <v>766</v>
      </c>
      <c r="M121" s="267">
        <v>0</v>
      </c>
      <c r="N121" s="267">
        <v>0</v>
      </c>
      <c r="O121" s="267">
        <v>0</v>
      </c>
      <c r="P121" s="267">
        <v>0</v>
      </c>
      <c r="Q121" s="267">
        <v>0</v>
      </c>
      <c r="R121" s="267">
        <v>0</v>
      </c>
      <c r="S121" s="267">
        <v>0</v>
      </c>
      <c r="T121" s="267">
        <v>0</v>
      </c>
      <c r="U121" s="267">
        <v>0</v>
      </c>
      <c r="V121" s="267">
        <v>0</v>
      </c>
      <c r="W121" s="267">
        <v>0</v>
      </c>
      <c r="X121" s="267">
        <v>0</v>
      </c>
      <c r="Y121" s="267">
        <v>0</v>
      </c>
      <c r="Z121" s="267">
        <v>0</v>
      </c>
      <c r="AA121" s="267">
        <v>0</v>
      </c>
      <c r="AB121" s="267">
        <v>0</v>
      </c>
      <c r="AC121" s="267">
        <v>0</v>
      </c>
      <c r="AD121" s="267">
        <v>0</v>
      </c>
      <c r="AE121" s="267">
        <v>0</v>
      </c>
      <c r="AF121" s="267">
        <v>0</v>
      </c>
      <c r="AG121" s="267">
        <v>0</v>
      </c>
      <c r="AH121" s="267">
        <v>0</v>
      </c>
      <c r="AI121" s="267">
        <v>0</v>
      </c>
      <c r="AJ121" s="267">
        <v>0</v>
      </c>
      <c r="AK121" s="267">
        <v>0</v>
      </c>
      <c r="AL121" s="267">
        <v>0</v>
      </c>
      <c r="AM121" s="267">
        <v>0</v>
      </c>
      <c r="AN121" s="267">
        <v>0</v>
      </c>
      <c r="AO121" s="267">
        <v>0</v>
      </c>
      <c r="AP121" s="267">
        <v>0</v>
      </c>
      <c r="AQ121" s="267">
        <v>0</v>
      </c>
      <c r="AR121" s="267">
        <v>0</v>
      </c>
    </row>
    <row r="122" spans="1:45" x14ac:dyDescent="0.25">
      <c r="L122" s="218" t="s">
        <v>767</v>
      </c>
      <c r="M122" s="270">
        <v>0</v>
      </c>
      <c r="N122" s="270">
        <v>0</v>
      </c>
      <c r="O122" s="270">
        <v>0</v>
      </c>
      <c r="P122" s="270">
        <v>0</v>
      </c>
      <c r="Q122" s="270">
        <v>0</v>
      </c>
      <c r="R122" s="270">
        <v>0</v>
      </c>
      <c r="S122" s="270">
        <v>0</v>
      </c>
      <c r="T122" s="270">
        <v>0</v>
      </c>
      <c r="U122" s="270">
        <v>0</v>
      </c>
      <c r="V122" s="270">
        <v>0</v>
      </c>
      <c r="W122" s="270">
        <v>0</v>
      </c>
      <c r="X122" s="270">
        <v>0</v>
      </c>
      <c r="Y122" s="270">
        <v>0</v>
      </c>
      <c r="Z122" s="270">
        <v>0</v>
      </c>
      <c r="AA122" s="270">
        <v>0</v>
      </c>
      <c r="AB122" s="270">
        <v>0</v>
      </c>
      <c r="AC122" s="270">
        <v>0</v>
      </c>
      <c r="AD122" s="270">
        <v>0</v>
      </c>
      <c r="AE122" s="270">
        <v>0</v>
      </c>
      <c r="AF122" s="270">
        <v>0</v>
      </c>
      <c r="AG122" s="270">
        <v>0</v>
      </c>
      <c r="AH122" s="270">
        <v>0</v>
      </c>
      <c r="AI122" s="270">
        <v>0</v>
      </c>
      <c r="AJ122" s="270">
        <v>0</v>
      </c>
      <c r="AK122" s="270">
        <v>0</v>
      </c>
      <c r="AL122" s="270">
        <v>0</v>
      </c>
      <c r="AM122" s="270">
        <v>0</v>
      </c>
      <c r="AN122" s="270">
        <v>0</v>
      </c>
      <c r="AO122" s="270">
        <v>0</v>
      </c>
      <c r="AP122" s="270">
        <v>0</v>
      </c>
      <c r="AQ122" s="270">
        <v>0</v>
      </c>
      <c r="AR122" s="270">
        <v>0</v>
      </c>
    </row>
    <row r="123" spans="1:45" x14ac:dyDescent="0.25">
      <c r="L123" s="218" t="s">
        <v>768</v>
      </c>
      <c r="M123" s="270">
        <v>0</v>
      </c>
      <c r="N123" s="270">
        <v>0</v>
      </c>
      <c r="O123" s="270">
        <v>0</v>
      </c>
      <c r="P123" s="270">
        <v>0</v>
      </c>
      <c r="Q123" s="270">
        <v>0</v>
      </c>
      <c r="R123" s="270">
        <v>0</v>
      </c>
      <c r="S123" s="270">
        <v>0</v>
      </c>
      <c r="T123" s="270">
        <v>0</v>
      </c>
      <c r="U123" s="270">
        <v>0</v>
      </c>
      <c r="V123" s="270">
        <v>0</v>
      </c>
      <c r="W123" s="270">
        <v>0</v>
      </c>
      <c r="X123" s="270">
        <v>0</v>
      </c>
      <c r="Y123" s="270">
        <v>0</v>
      </c>
      <c r="Z123" s="270">
        <v>0</v>
      </c>
      <c r="AA123" s="270">
        <v>0</v>
      </c>
      <c r="AB123" s="270">
        <v>0</v>
      </c>
      <c r="AC123" s="270">
        <v>0</v>
      </c>
      <c r="AD123" s="270">
        <v>0</v>
      </c>
      <c r="AE123" s="270">
        <v>0</v>
      </c>
      <c r="AF123" s="270">
        <v>0</v>
      </c>
      <c r="AG123" s="270">
        <v>0</v>
      </c>
      <c r="AH123" s="270">
        <v>0</v>
      </c>
      <c r="AI123" s="270">
        <v>0</v>
      </c>
      <c r="AJ123" s="270">
        <v>0</v>
      </c>
      <c r="AK123" s="270">
        <v>0</v>
      </c>
      <c r="AL123" s="270">
        <v>0</v>
      </c>
      <c r="AM123" s="270">
        <v>0</v>
      </c>
      <c r="AN123" s="270">
        <v>0</v>
      </c>
      <c r="AO123" s="270">
        <v>0</v>
      </c>
      <c r="AP123" s="270">
        <v>0</v>
      </c>
      <c r="AQ123" s="270">
        <v>0</v>
      </c>
      <c r="AR123" s="270">
        <v>0</v>
      </c>
    </row>
    <row r="124" spans="1:45" x14ac:dyDescent="0.25">
      <c r="L124" s="218" t="s">
        <v>769</v>
      </c>
      <c r="M124" s="270">
        <v>0</v>
      </c>
      <c r="N124" s="270">
        <v>0</v>
      </c>
      <c r="O124" s="270">
        <v>0</v>
      </c>
      <c r="P124" s="270">
        <v>0</v>
      </c>
      <c r="Q124" s="270">
        <v>0</v>
      </c>
      <c r="R124" s="270">
        <v>0</v>
      </c>
      <c r="S124" s="270">
        <v>0</v>
      </c>
      <c r="T124" s="270">
        <v>0</v>
      </c>
      <c r="U124" s="270">
        <v>0</v>
      </c>
      <c r="V124" s="270">
        <v>0</v>
      </c>
      <c r="W124" s="270">
        <v>0</v>
      </c>
      <c r="X124" s="270">
        <v>0</v>
      </c>
      <c r="Y124" s="270">
        <v>0</v>
      </c>
      <c r="Z124" s="270">
        <v>0</v>
      </c>
      <c r="AA124" s="270">
        <v>0</v>
      </c>
      <c r="AB124" s="270">
        <v>0</v>
      </c>
      <c r="AC124" s="270">
        <v>0</v>
      </c>
      <c r="AD124" s="270">
        <v>0</v>
      </c>
      <c r="AE124" s="270">
        <v>0</v>
      </c>
      <c r="AF124" s="270">
        <v>0</v>
      </c>
      <c r="AG124" s="270">
        <v>0</v>
      </c>
      <c r="AH124" s="270">
        <v>0</v>
      </c>
      <c r="AI124" s="270">
        <v>0</v>
      </c>
      <c r="AJ124" s="270">
        <v>0</v>
      </c>
      <c r="AK124" s="270">
        <v>0</v>
      </c>
      <c r="AL124" s="270">
        <v>0</v>
      </c>
      <c r="AM124" s="270">
        <v>0</v>
      </c>
      <c r="AN124" s="270">
        <v>0</v>
      </c>
      <c r="AO124" s="270">
        <v>0</v>
      </c>
      <c r="AP124" s="270">
        <v>0</v>
      </c>
      <c r="AQ124" s="270">
        <v>0</v>
      </c>
      <c r="AR124" s="270">
        <v>0</v>
      </c>
    </row>
    <row r="125" spans="1:45" x14ac:dyDescent="0.25">
      <c r="L125" s="218" t="s">
        <v>770</v>
      </c>
      <c r="M125" s="284">
        <f>+Produccion_UO!M1041*$I$118</f>
        <v>3.297568436916571E-2</v>
      </c>
      <c r="N125" s="284">
        <f>+Produccion_UO!N1041*$I$118</f>
        <v>3.0411408777020491E-2</v>
      </c>
      <c r="O125" s="284">
        <f>+Produccion_UO!O1041*$I$118</f>
        <v>3.1528314817428391E-2</v>
      </c>
      <c r="P125" s="284">
        <f>+Produccion_UO!P1041*$I$118</f>
        <v>3.2658106434478709E-2</v>
      </c>
      <c r="Q125" s="284">
        <f>+Produccion_UO!Q1041*$I$118</f>
        <v>3.3800783628171537E-2</v>
      </c>
      <c r="R125" s="284">
        <f>+Produccion_UO!R1041*$I$118</f>
        <v>3.4956346398506741E-2</v>
      </c>
      <c r="S125" s="284">
        <f>+Produccion_UO!S1041*$I$118</f>
        <v>3.6124794745484447E-2</v>
      </c>
      <c r="T125" s="284">
        <f>+Produccion_UO!T1041*$I$118</f>
        <v>3.6893465489780779E-2</v>
      </c>
      <c r="U125" s="284">
        <f>+Produccion_UO!U1041*$I$118</f>
        <v>3.7660192836196239E-2</v>
      </c>
      <c r="V125" s="284">
        <f>+Produccion_UO!V1041*$I$118</f>
        <v>3.8424976784730773E-2</v>
      </c>
      <c r="W125" s="284">
        <f>+Produccion_UO!W1041*$I$118</f>
        <v>3.9187817335384394E-2</v>
      </c>
      <c r="X125" s="284">
        <f>+Produccion_UO!X1041*$I$118</f>
        <v>3.9948714488157101E-2</v>
      </c>
      <c r="Y125" s="284">
        <f>+Produccion_UO!Y1041*$I$118</f>
        <v>4.0446424053422449E-2</v>
      </c>
      <c r="Z125" s="284">
        <f>+Produccion_UO!Z1041*$I$118</f>
        <v>4.0933711478833575E-2</v>
      </c>
      <c r="AA125" s="284">
        <f>+Produccion_UO!AA1041*$I$118</f>
        <v>4.1410576764390396E-2</v>
      </c>
      <c r="AB125" s="284">
        <f>+Produccion_UO!AB1041*$I$118</f>
        <v>4.1877019910092995E-2</v>
      </c>
      <c r="AC125" s="284">
        <f>+Produccion_UO!AC1041*$I$118</f>
        <v>4.2333040915941249E-2</v>
      </c>
      <c r="AD125" s="284">
        <f>+Produccion_UO!AD1041*$I$118</f>
        <v>4.2791720143413092E-2</v>
      </c>
      <c r="AE125" s="284">
        <f>+Produccion_UO!AE1041*$I$118</f>
        <v>4.3236998754382305E-2</v>
      </c>
      <c r="AF125" s="284">
        <f>+Produccion_UO!AF1041*$I$118</f>
        <v>4.3668876748848867E-2</v>
      </c>
      <c r="AG125" s="284">
        <f>+Produccion_UO!AG1041*$I$118</f>
        <v>4.4087354126812792E-2</v>
      </c>
      <c r="AH125" s="284">
        <f>+Produccion_UO!AH1041*$I$118</f>
        <v>4.4492430888274065E-2</v>
      </c>
      <c r="AI125" s="284">
        <f>+Produccion_UO!AI1041*$I$118</f>
        <v>4.5295461498507772E-2</v>
      </c>
      <c r="AJ125" s="284">
        <f>+Produccion_UO!AJ1041*$I$118</f>
        <v>4.6088366236109499E-2</v>
      </c>
      <c r="AK125" s="284">
        <f>+Produccion_UO!AK1041*$I$118</f>
        <v>4.6871145101080147E-2</v>
      </c>
      <c r="AL125" s="284">
        <f>+Produccion_UO!AL1041*$I$118</f>
        <v>4.7643798093419711E-2</v>
      </c>
      <c r="AM125" s="284">
        <f>+Produccion_UO!AM1041*$I$118</f>
        <v>4.8406325213127294E-2</v>
      </c>
      <c r="AN125" s="284">
        <f>+Produccion_UO!AN1041*$I$118</f>
        <v>4.9500153104911258E-2</v>
      </c>
      <c r="AO125" s="284">
        <f>+Produccion_UO!AO1041*$I$118</f>
        <v>5.0586914543886453E-2</v>
      </c>
      <c r="AP125" s="284">
        <f>+Produccion_UO!AP1041*$I$118</f>
        <v>5.1666609530052865E-2</v>
      </c>
      <c r="AQ125" s="284">
        <f>+Produccion_UO!AQ1041*$I$118</f>
        <v>5.2739238063410493E-2</v>
      </c>
      <c r="AR125" s="284">
        <f>+Produccion_UO!AR1041*$I$118</f>
        <v>5.380480014395933E-2</v>
      </c>
    </row>
    <row r="126" spans="1:45" x14ac:dyDescent="0.25">
      <c r="M126" s="283">
        <f>+SUM(M121:M125)</f>
        <v>3.297568436916571E-2</v>
      </c>
      <c r="N126" s="283">
        <f t="shared" ref="N126" si="24">+SUM(N121:N125)</f>
        <v>3.0411408777020491E-2</v>
      </c>
      <c r="O126" s="283">
        <f t="shared" ref="O126" si="25">+SUM(O121:O125)</f>
        <v>3.1528314817428391E-2</v>
      </c>
      <c r="P126" s="283">
        <f t="shared" ref="P126" si="26">+SUM(P121:P125)</f>
        <v>3.2658106434478709E-2</v>
      </c>
      <c r="Q126" s="283">
        <f t="shared" ref="Q126" si="27">+SUM(Q121:Q125)</f>
        <v>3.3800783628171537E-2</v>
      </c>
      <c r="R126" s="283">
        <f t="shared" ref="R126" si="28">+SUM(R121:R125)</f>
        <v>3.4956346398506741E-2</v>
      </c>
      <c r="S126" s="283">
        <f t="shared" ref="S126" si="29">+SUM(S121:S125)</f>
        <v>3.6124794745484447E-2</v>
      </c>
      <c r="T126" s="283">
        <f t="shared" ref="T126" si="30">+SUM(T121:T125)</f>
        <v>3.6893465489780779E-2</v>
      </c>
      <c r="U126" s="283">
        <f t="shared" ref="U126" si="31">+SUM(U121:U125)</f>
        <v>3.7660192836196239E-2</v>
      </c>
      <c r="V126" s="283">
        <f t="shared" ref="V126" si="32">+SUM(V121:V125)</f>
        <v>3.8424976784730773E-2</v>
      </c>
      <c r="W126" s="283">
        <f t="shared" ref="W126" si="33">+SUM(W121:W125)</f>
        <v>3.9187817335384394E-2</v>
      </c>
      <c r="X126" s="283">
        <f t="shared" ref="X126" si="34">+SUM(X121:X125)</f>
        <v>3.9948714488157101E-2</v>
      </c>
      <c r="Y126" s="283">
        <f t="shared" ref="Y126" si="35">+SUM(Y121:Y125)</f>
        <v>4.0446424053422449E-2</v>
      </c>
      <c r="Z126" s="283">
        <f t="shared" ref="Z126" si="36">+SUM(Z121:Z125)</f>
        <v>4.0933711478833575E-2</v>
      </c>
      <c r="AA126" s="283">
        <f t="shared" ref="AA126" si="37">+SUM(AA121:AA125)</f>
        <v>4.1410576764390396E-2</v>
      </c>
      <c r="AB126" s="283">
        <f t="shared" ref="AB126" si="38">+SUM(AB121:AB125)</f>
        <v>4.1877019910092995E-2</v>
      </c>
      <c r="AC126" s="283">
        <f t="shared" ref="AC126" si="39">+SUM(AC121:AC125)</f>
        <v>4.2333040915941249E-2</v>
      </c>
      <c r="AD126" s="283">
        <f t="shared" ref="AD126" si="40">+SUM(AD121:AD125)</f>
        <v>4.2791720143413092E-2</v>
      </c>
      <c r="AE126" s="283">
        <f t="shared" ref="AE126" si="41">+SUM(AE121:AE125)</f>
        <v>4.3236998754382305E-2</v>
      </c>
      <c r="AF126" s="283">
        <f t="shared" ref="AF126" si="42">+SUM(AF121:AF125)</f>
        <v>4.3668876748848867E-2</v>
      </c>
      <c r="AG126" s="283">
        <f t="shared" ref="AG126" si="43">+SUM(AG121:AG125)</f>
        <v>4.4087354126812792E-2</v>
      </c>
      <c r="AH126" s="283">
        <f t="shared" ref="AH126" si="44">+SUM(AH121:AH125)</f>
        <v>4.4492430888274065E-2</v>
      </c>
      <c r="AI126" s="283">
        <f t="shared" ref="AI126" si="45">+SUM(AI121:AI125)</f>
        <v>4.5295461498507772E-2</v>
      </c>
      <c r="AJ126" s="283">
        <f t="shared" ref="AJ126" si="46">+SUM(AJ121:AJ125)</f>
        <v>4.6088366236109499E-2</v>
      </c>
      <c r="AK126" s="283">
        <f t="shared" ref="AK126" si="47">+SUM(AK121:AK125)</f>
        <v>4.6871145101080147E-2</v>
      </c>
      <c r="AL126" s="283">
        <f t="shared" ref="AL126" si="48">+SUM(AL121:AL125)</f>
        <v>4.7643798093419711E-2</v>
      </c>
      <c r="AM126" s="283">
        <f t="shared" ref="AM126" si="49">+SUM(AM121:AM125)</f>
        <v>4.8406325213127294E-2</v>
      </c>
      <c r="AN126" s="283">
        <f t="shared" ref="AN126" si="50">+SUM(AN121:AN125)</f>
        <v>4.9500153104911258E-2</v>
      </c>
      <c r="AO126" s="283">
        <f t="shared" ref="AO126" si="51">+SUM(AO121:AO125)</f>
        <v>5.0586914543886453E-2</v>
      </c>
      <c r="AP126" s="283">
        <f t="shared" ref="AP126" si="52">+SUM(AP121:AP125)</f>
        <v>5.1666609530052865E-2</v>
      </c>
      <c r="AQ126" s="283">
        <f t="shared" ref="AQ126" si="53">+SUM(AQ121:AQ125)</f>
        <v>5.2739238063410493E-2</v>
      </c>
      <c r="AR126" s="283">
        <f t="shared" ref="AR126" si="54">+SUM(AR121:AR125)</f>
        <v>5.380480014395933E-2</v>
      </c>
    </row>
    <row r="128" spans="1:45" ht="18.75" x14ac:dyDescent="0.3">
      <c r="I128" s="17" t="str">
        <f>+IF(OR(J129="OIL",J129="OIL-eq"),$I$5,IF(J129="GAS",$I$4,IF(J129="GSL",$I$8,IF(J129="DSL",$I$9,IF(J129="KER",$I$10,IF(J129="LPG",$I$11,IF(J129="HFO",$I$12,IF(J129="AVG",$I$13,IF(J129="RFG",$I$14,IF(J129="ELC",$I$15,$I$16))))))))))</f>
        <v>Kb/d</v>
      </c>
      <c r="K128" s="34" t="s">
        <v>773</v>
      </c>
    </row>
    <row r="129" spans="1:45" x14ac:dyDescent="0.25">
      <c r="I129" s="115">
        <f>+IF(OR(J129="OIL",J129="OIL-eq"),$H$5,IF(J129="GAS",$H$4,IF(J129="GSL",$H$8,IF(J129="DSL",$H$9,IF(J129="KER",$H$10,IF(J129="LPG",$H$11,IF(J129="HFO",$H$12,IF(J129="AVG",$H$13,IF(J129="RFG",$H$14,IF(J129="ELC",$H$15,$H$16))))))))))</f>
        <v>0.67480936635400501</v>
      </c>
      <c r="J129" s="279" t="s">
        <v>43</v>
      </c>
      <c r="K129" s="2" t="s">
        <v>27</v>
      </c>
      <c r="L129" s="63" t="s">
        <v>26</v>
      </c>
    </row>
    <row r="131" spans="1:45" x14ac:dyDescent="0.25">
      <c r="A131" s="15"/>
      <c r="B131" s="15"/>
      <c r="C131" s="15"/>
      <c r="D131" s="15"/>
      <c r="E131" s="15"/>
      <c r="F131" s="96"/>
      <c r="H131" s="17"/>
      <c r="I131" s="17"/>
      <c r="L131" s="22"/>
      <c r="M131" s="236">
        <v>2019</v>
      </c>
      <c r="N131" s="236">
        <v>2020</v>
      </c>
      <c r="O131" s="236">
        <v>2021</v>
      </c>
      <c r="P131" s="236">
        <v>2022</v>
      </c>
      <c r="Q131" s="236">
        <v>2023</v>
      </c>
      <c r="R131" s="236">
        <v>2024</v>
      </c>
      <c r="S131" s="236">
        <v>2025</v>
      </c>
      <c r="T131" s="236">
        <v>2026</v>
      </c>
      <c r="U131" s="236">
        <v>2027</v>
      </c>
      <c r="V131" s="236">
        <v>2028</v>
      </c>
      <c r="W131" s="236">
        <v>2029</v>
      </c>
      <c r="X131" s="236">
        <v>2030</v>
      </c>
      <c r="Y131" s="236">
        <v>2031</v>
      </c>
      <c r="Z131" s="236">
        <v>2032</v>
      </c>
      <c r="AA131" s="236">
        <v>2033</v>
      </c>
      <c r="AB131" s="236">
        <v>2034</v>
      </c>
      <c r="AC131" s="236">
        <v>2035</v>
      </c>
      <c r="AD131" s="236">
        <v>2036</v>
      </c>
      <c r="AE131" s="236">
        <v>2037</v>
      </c>
      <c r="AF131" s="236">
        <v>2038</v>
      </c>
      <c r="AG131" s="236">
        <v>2039</v>
      </c>
      <c r="AH131" s="236">
        <v>2040</v>
      </c>
      <c r="AI131" s="236">
        <v>2041</v>
      </c>
      <c r="AJ131" s="236">
        <v>2042</v>
      </c>
      <c r="AK131" s="236">
        <v>2043</v>
      </c>
      <c r="AL131" s="236">
        <v>2044</v>
      </c>
      <c r="AM131" s="236">
        <v>2045</v>
      </c>
      <c r="AN131" s="236">
        <v>2046</v>
      </c>
      <c r="AO131" s="236">
        <v>2047</v>
      </c>
      <c r="AP131" s="236">
        <v>2048</v>
      </c>
      <c r="AQ131" s="236">
        <v>2049</v>
      </c>
      <c r="AR131" s="236">
        <v>2050</v>
      </c>
      <c r="AS131" s="21"/>
    </row>
    <row r="132" spans="1:45" x14ac:dyDescent="0.25">
      <c r="J132" s="280"/>
      <c r="L132" s="218" t="s">
        <v>766</v>
      </c>
      <c r="M132" s="267">
        <v>0</v>
      </c>
      <c r="N132" s="267">
        <v>1</v>
      </c>
      <c r="O132" s="267">
        <v>2</v>
      </c>
      <c r="P132" s="267">
        <v>3</v>
      </c>
      <c r="Q132" s="267">
        <v>4</v>
      </c>
      <c r="R132" s="267">
        <v>5</v>
      </c>
      <c r="S132" s="267">
        <v>6</v>
      </c>
      <c r="T132" s="267">
        <v>7</v>
      </c>
      <c r="U132" s="267">
        <v>8</v>
      </c>
      <c r="V132" s="267">
        <v>9</v>
      </c>
      <c r="W132" s="267">
        <v>10</v>
      </c>
      <c r="X132" s="267">
        <v>11</v>
      </c>
      <c r="Y132" s="267">
        <v>12</v>
      </c>
      <c r="Z132" s="267">
        <v>13</v>
      </c>
      <c r="AA132" s="267">
        <v>14</v>
      </c>
      <c r="AB132" s="267">
        <v>15</v>
      </c>
      <c r="AC132" s="267">
        <v>16</v>
      </c>
      <c r="AD132" s="267">
        <v>17</v>
      </c>
      <c r="AE132" s="267">
        <v>18</v>
      </c>
      <c r="AF132" s="267">
        <v>19</v>
      </c>
      <c r="AG132" s="267">
        <v>20</v>
      </c>
      <c r="AH132" s="267">
        <v>21</v>
      </c>
      <c r="AI132" s="267">
        <v>22</v>
      </c>
      <c r="AJ132" s="267">
        <v>23</v>
      </c>
      <c r="AK132" s="267">
        <v>24</v>
      </c>
      <c r="AL132" s="267">
        <v>25</v>
      </c>
      <c r="AM132" s="267">
        <v>26</v>
      </c>
      <c r="AN132" s="267">
        <v>27</v>
      </c>
      <c r="AO132" s="267">
        <v>28</v>
      </c>
      <c r="AP132" s="267">
        <v>29</v>
      </c>
      <c r="AQ132" s="267">
        <v>30</v>
      </c>
      <c r="AR132" s="267">
        <v>31</v>
      </c>
    </row>
    <row r="133" spans="1:45" x14ac:dyDescent="0.25">
      <c r="L133" s="218" t="s">
        <v>767</v>
      </c>
      <c r="M133" s="270">
        <f>+Produccion_UO!M996*$I$129</f>
        <v>12.230244955799986</v>
      </c>
      <c r="N133" s="270">
        <f>+Produccion_UO!N996*$I$129</f>
        <v>12.204939604561712</v>
      </c>
      <c r="O133" s="270">
        <f>+Produccion_UO!O996*$I$129</f>
        <v>12.476990256226534</v>
      </c>
      <c r="P133" s="270">
        <f>+Produccion_UO!P996*$I$129</f>
        <v>12.746067744822998</v>
      </c>
      <c r="Q133" s="270">
        <f>+Produccion_UO!Q996*$I$129</f>
        <v>13.012172070351037</v>
      </c>
      <c r="R133" s="270">
        <f>+Produccion_UO!R996*$I$129</f>
        <v>13.275303232810648</v>
      </c>
      <c r="S133" s="270">
        <f>+Produccion_UO!S996*$I$129</f>
        <v>13.535461232201904</v>
      </c>
      <c r="T133" s="270">
        <f>+Produccion_UO!T996*$I$129</f>
        <v>13.764050965417033</v>
      </c>
      <c r="U133" s="270">
        <f>+Produccion_UO!U996*$I$129</f>
        <v>13.989763606503274</v>
      </c>
      <c r="V133" s="270">
        <f>+Produccion_UO!V996*$I$129</f>
        <v>14.212599155460694</v>
      </c>
      <c r="W133" s="270">
        <f>+Produccion_UO!W996*$I$129</f>
        <v>14.43255761228929</v>
      </c>
      <c r="X133" s="270">
        <f>+Produccion_UO!X996*$I$129</f>
        <v>14.649638976989001</v>
      </c>
      <c r="Y133" s="270">
        <f>+Produccion_UO!Y996*$I$129</f>
        <v>14.752777617822593</v>
      </c>
      <c r="Z133" s="270">
        <f>+Produccion_UO!Z996*$I$129</f>
        <v>14.854357060379918</v>
      </c>
      <c r="AA133" s="270">
        <f>+Produccion_UO!AA996*$I$129</f>
        <v>14.954377304660907</v>
      </c>
      <c r="AB133" s="270">
        <f>+Produccion_UO!AB996*$I$129</f>
        <v>15.052838350665631</v>
      </c>
      <c r="AC133" s="270">
        <f>+Produccion_UO!AC996*$I$129</f>
        <v>15.149740198393953</v>
      </c>
      <c r="AD133" s="270">
        <f>+Produccion_UO!AD996*$I$129</f>
        <v>15.197941362482558</v>
      </c>
      <c r="AE133" s="270">
        <f>+Produccion_UO!AE996*$I$129</f>
        <v>15.24516091341818</v>
      </c>
      <c r="AF133" s="270">
        <f>+Produccion_UO!AF996*$I$129</f>
        <v>15.291398851200757</v>
      </c>
      <c r="AG133" s="270">
        <f>+Produccion_UO!AG996*$I$129</f>
        <v>15.336655175830286</v>
      </c>
      <c r="AH133" s="270">
        <f>+Produccion_UO!AH996*$I$129</f>
        <v>15.380929887306836</v>
      </c>
      <c r="AI133" s="270">
        <f>+Produccion_UO!AI996*$I$129</f>
        <v>15.478481675289089</v>
      </c>
      <c r="AJ133" s="270">
        <f>+Produccion_UO!AJ996*$I$129</f>
        <v>15.574723660109589</v>
      </c>
      <c r="AK133" s="270">
        <f>+Produccion_UO!AK996*$I$129</f>
        <v>15.66965584176827</v>
      </c>
      <c r="AL133" s="270">
        <f>+Produccion_UO!AL996*$I$129</f>
        <v>15.763278220265134</v>
      </c>
      <c r="AM133" s="270">
        <f>+Produccion_UO!AM996*$I$129</f>
        <v>15.855590795600245</v>
      </c>
      <c r="AN133" s="270">
        <f>+Produccion_UO!AN996*$I$129</f>
        <v>15.979669498743437</v>
      </c>
      <c r="AO133" s="270">
        <f>+Produccion_UO!AO996*$I$129</f>
        <v>16.102313479507256</v>
      </c>
      <c r="AP133" s="270">
        <f>+Produccion_UO!AP996*$I$129</f>
        <v>16.223522737891763</v>
      </c>
      <c r="AQ133" s="270">
        <f>+Produccion_UO!AQ996*$I$129</f>
        <v>16.343297273896958</v>
      </c>
      <c r="AR133" s="270">
        <f>+Produccion_UO!AR996*$I$129</f>
        <v>16.461637087522774</v>
      </c>
    </row>
    <row r="134" spans="1:45" x14ac:dyDescent="0.25">
      <c r="L134" s="218" t="s">
        <v>768</v>
      </c>
      <c r="M134" s="270">
        <f>+Produccion_UO!M1006*$I$129</f>
        <v>2.1338146973479994</v>
      </c>
      <c r="N134" s="270">
        <f>+Produccion_UO!N1006*$I$129</f>
        <v>1.8671300357648966</v>
      </c>
      <c r="O134" s="270">
        <f>+Produccion_UO!O1006*$I$129</f>
        <v>1.9455428178322289</v>
      </c>
      <c r="P134" s="270">
        <f>+Produccion_UO!P1006*$I$129</f>
        <v>2.0255684274366423</v>
      </c>
      <c r="Q134" s="270">
        <f>+Produccion_UO!Q1006*$I$129</f>
        <v>2.1072068645781497</v>
      </c>
      <c r="R134" s="270">
        <f>+Produccion_UO!R1006*$I$129</f>
        <v>2.1904581292567449</v>
      </c>
      <c r="S134" s="270">
        <f>+Produccion_UO!S1006*$I$129</f>
        <v>2.2753222214724342</v>
      </c>
      <c r="T134" s="270">
        <f>+Produccion_UO!T1006*$I$129</f>
        <v>2.3571563218801268</v>
      </c>
      <c r="U134" s="270">
        <f>+Produccion_UO!U1006*$I$129</f>
        <v>2.4401882246381268</v>
      </c>
      <c r="V134" s="270">
        <f>+Produccion_UO!V1006*$I$129</f>
        <v>2.5244179297464338</v>
      </c>
      <c r="W134" s="270">
        <f>+Produccion_UO!W1006*$I$129</f>
        <v>2.6098454372050477</v>
      </c>
      <c r="X134" s="270">
        <f>+Produccion_UO!X1006*$I$129</f>
        <v>2.6964707470139686</v>
      </c>
      <c r="Y134" s="270">
        <f>+Produccion_UO!Y1006*$I$129</f>
        <v>2.7736112380432347</v>
      </c>
      <c r="Z134" s="270">
        <f>+Produccion_UO!Z1006*$I$129</f>
        <v>2.851651083395911</v>
      </c>
      <c r="AA134" s="270">
        <f>+Produccion_UO!AA1006*$I$129</f>
        <v>2.9305902830720023</v>
      </c>
      <c r="AB134" s="270">
        <f>+Produccion_UO!AB1006*$I$129</f>
        <v>3.0104288370715033</v>
      </c>
      <c r="AC134" s="270">
        <f>+Produccion_UO!AC1006*$I$129</f>
        <v>3.091166745394426</v>
      </c>
      <c r="AD134" s="270">
        <f>+Produccion_UO!AD1006*$I$129</f>
        <v>3.1729157580485325</v>
      </c>
      <c r="AE134" s="270">
        <f>+Produccion_UO!AE1006*$I$129</f>
        <v>3.2556419412768607</v>
      </c>
      <c r="AF134" s="270">
        <f>+Produccion_UO!AF1006*$I$129</f>
        <v>3.3393452950794118</v>
      </c>
      <c r="AG134" s="270">
        <f>+Produccion_UO!AG1006*$I$129</f>
        <v>3.424025819456185</v>
      </c>
      <c r="AH134" s="270">
        <f>+Produccion_UO!AH1006*$I$129</f>
        <v>3.5096835144071798</v>
      </c>
      <c r="AI134" s="270">
        <f>+Produccion_UO!AI1006*$I$129</f>
        <v>3.6146351279894731</v>
      </c>
      <c r="AJ134" s="270">
        <f>+Produccion_UO!AJ1006*$I$129</f>
        <v>3.7204681113782243</v>
      </c>
      <c r="AK134" s="270">
        <f>+Produccion_UO!AK1006*$I$129</f>
        <v>3.8271824645734465</v>
      </c>
      <c r="AL134" s="270">
        <f>+Produccion_UO!AL1006*$I$129</f>
        <v>3.9347781875751333</v>
      </c>
      <c r="AM134" s="270">
        <f>+Produccion_UO!AM1006*$I$129</f>
        <v>4.043255280383292</v>
      </c>
      <c r="AN134" s="270">
        <f>+Produccion_UO!AN1006*$I$129</f>
        <v>4.1707619412217154</v>
      </c>
      <c r="AO134" s="270">
        <f>+Produccion_UO!AO1006*$I$129</f>
        <v>4.298757123317829</v>
      </c>
      <c r="AP134" s="270">
        <f>+Produccion_UO!AP1006*$I$129</f>
        <v>4.427240826671631</v>
      </c>
      <c r="AQ134" s="270">
        <f>+Produccion_UO!AQ1006*$I$129</f>
        <v>4.5562130512831231</v>
      </c>
      <c r="AR134" s="270">
        <f>+Produccion_UO!AR1006*$I$129</f>
        <v>4.6856737971523046</v>
      </c>
    </row>
    <row r="135" spans="1:45" x14ac:dyDescent="0.25">
      <c r="L135" s="218" t="s">
        <v>769</v>
      </c>
      <c r="M135" s="270">
        <f>+Produccion_UO!M1024*$I$129</f>
        <v>0</v>
      </c>
      <c r="N135" s="270">
        <f>+Produccion_UO!N1024*$I$129</f>
        <v>0</v>
      </c>
      <c r="O135" s="270">
        <f>+Produccion_UO!O1024*$I$129</f>
        <v>0</v>
      </c>
      <c r="P135" s="270">
        <f>+Produccion_UO!P1024*$I$129</f>
        <v>0</v>
      </c>
      <c r="Q135" s="270">
        <f>+Produccion_UO!Q1024*$I$129</f>
        <v>0</v>
      </c>
      <c r="R135" s="270">
        <f>+Produccion_UO!R1024*$I$129</f>
        <v>0</v>
      </c>
      <c r="S135" s="270">
        <f>+Produccion_UO!S1024*$I$129</f>
        <v>0</v>
      </c>
      <c r="T135" s="270">
        <f>+Produccion_UO!T1024*$I$129</f>
        <v>0</v>
      </c>
      <c r="U135" s="270">
        <f>+Produccion_UO!U1024*$I$129</f>
        <v>0</v>
      </c>
      <c r="V135" s="270">
        <f>+Produccion_UO!V1024*$I$129</f>
        <v>4.5019328839021523E-2</v>
      </c>
      <c r="W135" s="270">
        <f>+Produccion_UO!W1024*$I$129</f>
        <v>5.2038663610475808E-2</v>
      </c>
      <c r="X135" s="270">
        <f>+Produccion_UO!X1024*$I$129</f>
        <v>5.924826236588164E-2</v>
      </c>
      <c r="Y135" s="270">
        <f>+Produccion_UO!Y1024*$I$129</f>
        <v>0.11868847369212093</v>
      </c>
      <c r="Z135" s="270">
        <f>+Produccion_UO!Z1024*$I$129</f>
        <v>0.17935533689623523</v>
      </c>
      <c r="AA135" s="270">
        <f>+Produccion_UO!AA1024*$I$129</f>
        <v>0.24124885197822526</v>
      </c>
      <c r="AB135" s="270">
        <f>+Produccion_UO!AB1024*$I$129</f>
        <v>0.3043690189380896</v>
      </c>
      <c r="AC135" s="270">
        <f>+Produccion_UO!AC1024*$I$129</f>
        <v>0.36871583777582834</v>
      </c>
      <c r="AD135" s="270">
        <f>+Produccion_UO!AD1024*$I$129</f>
        <v>0.52593103229462446</v>
      </c>
      <c r="AE135" s="270">
        <f>+Produccion_UO!AE1024*$I$129</f>
        <v>0.68616357050820564</v>
      </c>
      <c r="AF135" s="270">
        <f>+Produccion_UO!AF1024*$I$129</f>
        <v>0.84941345241656663</v>
      </c>
      <c r="AG135" s="270">
        <f>+Produccion_UO!AG1024*$I$129</f>
        <v>1.0156806780197045</v>
      </c>
      <c r="AH135" s="270">
        <f>+Produccion_UO!AH1024*$I$129</f>
        <v>1.1849652473176329</v>
      </c>
      <c r="AI135" s="270">
        <f>+Produccion_UO!AI1024*$I$129</f>
        <v>1.369928661099683</v>
      </c>
      <c r="AJ135" s="270">
        <f>+Produccion_UO!AJ1024*$I$129</f>
        <v>1.5579363818917811</v>
      </c>
      <c r="AK135" s="270">
        <f>+Produccion_UO!AK1024*$I$129</f>
        <v>1.7489884096939268</v>
      </c>
      <c r="AL135" s="270">
        <f>+Produccion_UO!AL1024*$I$129</f>
        <v>1.9430847445061206</v>
      </c>
      <c r="AM135" s="270">
        <f>+Produccion_UO!AM1024*$I$129</f>
        <v>2.1402253863283622</v>
      </c>
      <c r="AN135" s="270">
        <f>+Produccion_UO!AN1024*$I$129</f>
        <v>2.3317463395759765</v>
      </c>
      <c r="AO135" s="270">
        <f>+Produccion_UO!AO1024*$I$129</f>
        <v>2.5266295640235241</v>
      </c>
      <c r="AP135" s="270">
        <f>+Produccion_UO!AP1024*$I$129</f>
        <v>2.7248750596710036</v>
      </c>
      <c r="AQ135" s="270">
        <f>+Produccion_UO!AQ1024*$I$129</f>
        <v>2.9264828265184155</v>
      </c>
      <c r="AR135" s="270">
        <f>+Produccion_UO!AR1024*$I$129</f>
        <v>3.1314528645657607</v>
      </c>
    </row>
    <row r="136" spans="1:45" x14ac:dyDescent="0.25">
      <c r="L136" s="218" t="s">
        <v>770</v>
      </c>
      <c r="M136" s="284">
        <f>+Produccion_UO!M1042*$I$129</f>
        <v>2.8132802483298467</v>
      </c>
      <c r="N136" s="284">
        <f>+Produccion_UO!N1042*$I$129</f>
        <v>2.7179296848640262</v>
      </c>
      <c r="O136" s="284">
        <f>+Produccion_UO!O1042*$I$129</f>
        <v>2.7410001809828666</v>
      </c>
      <c r="P136" s="284">
        <f>+Produccion_UO!P1042*$I$129</f>
        <v>2.7608558285294351</v>
      </c>
      <c r="Q136" s="284">
        <f>+Produccion_UO!Q1042*$I$129</f>
        <v>2.7774966275037252</v>
      </c>
      <c r="R136" s="284">
        <f>+Produccion_UO!R1042*$I$129</f>
        <v>2.7909225779057358</v>
      </c>
      <c r="S136" s="284">
        <f>+Produccion_UO!S1042*$I$129</f>
        <v>2.8011336797354747</v>
      </c>
      <c r="T136" s="284">
        <f>+Produccion_UO!T1042*$I$129</f>
        <v>2.8170491936339226</v>
      </c>
      <c r="U136" s="284">
        <f>+Produccion_UO!U1042*$I$129</f>
        <v>2.8308912882577566</v>
      </c>
      <c r="V136" s="284">
        <f>+Produccion_UO!V1042*$I$129</f>
        <v>2.8426599636069709</v>
      </c>
      <c r="W136" s="284">
        <f>+Produccion_UO!W1042*$I$129</f>
        <v>2.8523552196815642</v>
      </c>
      <c r="X136" s="284">
        <f>+Produccion_UO!X1042*$I$129</f>
        <v>2.8599770564815441</v>
      </c>
      <c r="Y136" s="284">
        <f>+Produccion_UO!Y1042*$I$129</f>
        <v>2.8722566140930699</v>
      </c>
      <c r="Z136" s="284">
        <f>+Produccion_UO!Z1042*$I$129</f>
        <v>2.8829041194660845</v>
      </c>
      <c r="AA136" s="284">
        <f>+Produccion_UO!AA1042*$I$129</f>
        <v>2.8919195726005733</v>
      </c>
      <c r="AB136" s="284">
        <f>+Produccion_UO!AB1042*$I$129</f>
        <v>2.8993029734965452</v>
      </c>
      <c r="AC136" s="284">
        <f>+Produccion_UO!AC1042*$I$129</f>
        <v>2.9050543221539984</v>
      </c>
      <c r="AD136" s="284">
        <f>+Produccion_UO!AD1042*$I$129</f>
        <v>2.917343220204879</v>
      </c>
      <c r="AE136" s="284">
        <f>+Produccion_UO!AE1042*$I$129</f>
        <v>2.9279886477039003</v>
      </c>
      <c r="AF136" s="284">
        <f>+Produccion_UO!AF1042*$I$129</f>
        <v>2.9369906046510632</v>
      </c>
      <c r="AG136" s="284">
        <f>+Produccion_UO!AG1042*$I$129</f>
        <v>2.9443490910463659</v>
      </c>
      <c r="AH136" s="284">
        <f>+Produccion_UO!AH1042*$I$129</f>
        <v>2.9500641068898035</v>
      </c>
      <c r="AI136" s="284">
        <f>+Produccion_UO!AI1042*$I$129</f>
        <v>2.9678851298445981</v>
      </c>
      <c r="AJ136" s="284">
        <f>+Produccion_UO!AJ1042*$I$129</f>
        <v>2.9834357654869157</v>
      </c>
      <c r="AK136" s="284">
        <f>+Produccion_UO!AK1042*$I$129</f>
        <v>2.9967160138167626</v>
      </c>
      <c r="AL136" s="284">
        <f>+Produccion_UO!AL1042*$I$129</f>
        <v>3.0077258748341387</v>
      </c>
      <c r="AM136" s="284">
        <f>+Produccion_UO!AM1042*$I$129</f>
        <v>3.0164653485390382</v>
      </c>
      <c r="AN136" s="284">
        <f>+Produccion_UO!AN1042*$I$129</f>
        <v>3.0387200112588975</v>
      </c>
      <c r="AO136" s="284">
        <f>+Produccion_UO!AO1042*$I$129</f>
        <v>3.0582487192299346</v>
      </c>
      <c r="AP136" s="284">
        <f>+Produccion_UO!AP1042*$I$129</f>
        <v>3.0750514724521492</v>
      </c>
      <c r="AQ136" s="284">
        <f>+Produccion_UO!AQ1042*$I$129</f>
        <v>3.0891282709255412</v>
      </c>
      <c r="AR136" s="284">
        <f>+Produccion_UO!AR1042*$I$129</f>
        <v>3.1004791146501112</v>
      </c>
    </row>
    <row r="137" spans="1:45" x14ac:dyDescent="0.25">
      <c r="M137" s="282">
        <f>+SUM(M132:M136)</f>
        <v>17.177339901477833</v>
      </c>
      <c r="N137" s="68">
        <f t="shared" ref="N137" si="55">+SUM(N132:N136)</f>
        <v>17.789999325190635</v>
      </c>
      <c r="O137" s="68">
        <f t="shared" ref="O137" si="56">+SUM(O132:O136)</f>
        <v>19.163533255041628</v>
      </c>
      <c r="P137" s="68">
        <f t="shared" ref="P137" si="57">+SUM(P132:P136)</f>
        <v>20.532492000789077</v>
      </c>
      <c r="Q137" s="68">
        <f t="shared" ref="Q137" si="58">+SUM(Q132:Q136)</f>
        <v>21.896875562432911</v>
      </c>
      <c r="R137" s="68">
        <f t="shared" ref="R137" si="59">+SUM(R132:R136)</f>
        <v>23.256683939973129</v>
      </c>
      <c r="S137" s="68">
        <f t="shared" ref="S137" si="60">+SUM(S132:S136)</f>
        <v>24.611917133409815</v>
      </c>
      <c r="T137" s="68">
        <f t="shared" ref="T137" si="61">+SUM(T132:T136)</f>
        <v>25.938256480931084</v>
      </c>
      <c r="U137" s="68">
        <f t="shared" ref="U137" si="62">+SUM(U132:U136)</f>
        <v>27.260843119399158</v>
      </c>
      <c r="V137" s="68">
        <f t="shared" ref="V137" si="63">+SUM(V132:V136)</f>
        <v>28.62469637765312</v>
      </c>
      <c r="W137" s="68">
        <f t="shared" ref="W137" si="64">+SUM(W132:W136)</f>
        <v>29.946796932786377</v>
      </c>
      <c r="X137" s="68">
        <f t="shared" ref="X137" si="65">+SUM(X132:X136)</f>
        <v>31.265335042850396</v>
      </c>
      <c r="Y137" s="68">
        <f t="shared" ref="Y137" si="66">+SUM(Y132:Y136)</f>
        <v>32.517333943651018</v>
      </c>
      <c r="Z137" s="68">
        <f t="shared" ref="Z137" si="67">+SUM(Z132:Z136)</f>
        <v>33.768267600138152</v>
      </c>
      <c r="AA137" s="68">
        <f t="shared" ref="AA137" si="68">+SUM(AA132:AA136)</f>
        <v>35.018136012311707</v>
      </c>
      <c r="AB137" s="68">
        <f t="shared" ref="AB137" si="69">+SUM(AB132:AB136)</f>
        <v>36.266939180171768</v>
      </c>
      <c r="AC137" s="68">
        <f t="shared" ref="AC137" si="70">+SUM(AC132:AC136)</f>
        <v>37.514677103718213</v>
      </c>
      <c r="AD137" s="68">
        <f t="shared" ref="AD137" si="71">+SUM(AD132:AD136)</f>
        <v>38.814131373030591</v>
      </c>
      <c r="AE137" s="68">
        <f t="shared" ref="AE137" si="72">+SUM(AE132:AE136)</f>
        <v>40.114955072907151</v>
      </c>
      <c r="AF137" s="68">
        <f t="shared" ref="AF137" si="73">+SUM(AF132:AF136)</f>
        <v>41.4171482033478</v>
      </c>
      <c r="AG137" s="68">
        <f t="shared" ref="AG137" si="74">+SUM(AG132:AG136)</f>
        <v>42.720710764352546</v>
      </c>
      <c r="AH137" s="68">
        <f t="shared" ref="AH137" si="75">+SUM(AH132:AH136)</f>
        <v>44.025642755921453</v>
      </c>
      <c r="AI137" s="68">
        <f t="shared" ref="AI137" si="76">+SUM(AI132:AI136)</f>
        <v>45.430930594222843</v>
      </c>
      <c r="AJ137" s="68">
        <f t="shared" ref="AJ137" si="77">+SUM(AJ132:AJ136)</f>
        <v>46.83656391886651</v>
      </c>
      <c r="AK137" s="68">
        <f t="shared" ref="AK137" si="78">+SUM(AK132:AK136)</f>
        <v>48.24254272985241</v>
      </c>
      <c r="AL137" s="68">
        <f t="shared" ref="AL137" si="79">+SUM(AL132:AL136)</f>
        <v>49.648867027180529</v>
      </c>
      <c r="AM137" s="68">
        <f t="shared" ref="AM137" si="80">+SUM(AM132:AM136)</f>
        <v>51.055536810850931</v>
      </c>
      <c r="AN137" s="68">
        <f t="shared" ref="AN137" si="81">+SUM(AN132:AN136)</f>
        <v>52.520897790800021</v>
      </c>
      <c r="AO137" s="68">
        <f t="shared" ref="AO137" si="82">+SUM(AO132:AO136)</f>
        <v>53.985948886078546</v>
      </c>
      <c r="AP137" s="68">
        <f t="shared" ref="AP137" si="83">+SUM(AP132:AP136)</f>
        <v>55.45069009668655</v>
      </c>
      <c r="AQ137" s="68">
        <f t="shared" ref="AQ137" si="84">+SUM(AQ132:AQ136)</f>
        <v>56.91512142262404</v>
      </c>
      <c r="AR137" s="68">
        <f t="shared" ref="AR137" si="85">+SUM(AR132:AR136)</f>
        <v>58.379242863890951</v>
      </c>
    </row>
    <row r="139" spans="1:45" ht="18.75" x14ac:dyDescent="0.3">
      <c r="I139" s="17" t="str">
        <f>+IF(OR(J140="OIL",J140="OIL-eq"),$I$5,IF(J140="GAS",$I$4,IF(J140="GSL",$I$8,IF(J140="DSL",$I$9,IF(J140="KER",$I$10,IF(J140="LPG",$I$11,IF(J140="HFO",$I$12,IF(J140="AVG",$I$13,IF(J140="RFG",$I$14,IF(J140="ELC",$I$15,$I$16))))))))))</f>
        <v>Kb/d</v>
      </c>
      <c r="K139" s="34" t="s">
        <v>774</v>
      </c>
    </row>
    <row r="140" spans="1:45" x14ac:dyDescent="0.25">
      <c r="I140" s="115">
        <f>+IF(OR(J140="OIL",J140="OIL-eq"),$H$5,IF(J140="GAS",$H$4,IF(J140="GSL",$H$8,IF(J140="DSL",$H$9,IF(J140="KER",$H$10,IF(J140="LPG",$H$11,IF(J140="HFO",$H$12,IF(J140="AVG",$H$13,IF(J140="RFG",$H$14,IF(J140="ELC",$H$15,$H$16))))))))))</f>
        <v>0.50178132369913186</v>
      </c>
      <c r="J140" s="279" t="s">
        <v>39</v>
      </c>
      <c r="K140" s="2" t="s">
        <v>27</v>
      </c>
      <c r="L140" s="63" t="s">
        <v>26</v>
      </c>
    </row>
    <row r="142" spans="1:45" x14ac:dyDescent="0.25">
      <c r="A142" s="15"/>
      <c r="B142" s="15"/>
      <c r="C142" s="15"/>
      <c r="D142" s="15"/>
      <c r="E142" s="15"/>
      <c r="F142" s="96"/>
      <c r="H142" s="17"/>
      <c r="I142" s="17"/>
      <c r="L142" s="22"/>
      <c r="M142" s="236">
        <v>2019</v>
      </c>
      <c r="N142" s="236">
        <v>2020</v>
      </c>
      <c r="O142" s="236">
        <v>2021</v>
      </c>
      <c r="P142" s="236">
        <v>2022</v>
      </c>
      <c r="Q142" s="236">
        <v>2023</v>
      </c>
      <c r="R142" s="236">
        <v>2024</v>
      </c>
      <c r="S142" s="236">
        <v>2025</v>
      </c>
      <c r="T142" s="236">
        <v>2026</v>
      </c>
      <c r="U142" s="236">
        <v>2027</v>
      </c>
      <c r="V142" s="236">
        <v>2028</v>
      </c>
      <c r="W142" s="236">
        <v>2029</v>
      </c>
      <c r="X142" s="236">
        <v>2030</v>
      </c>
      <c r="Y142" s="236">
        <v>2031</v>
      </c>
      <c r="Z142" s="236">
        <v>2032</v>
      </c>
      <c r="AA142" s="236">
        <v>2033</v>
      </c>
      <c r="AB142" s="236">
        <v>2034</v>
      </c>
      <c r="AC142" s="236">
        <v>2035</v>
      </c>
      <c r="AD142" s="236">
        <v>2036</v>
      </c>
      <c r="AE142" s="236">
        <v>2037</v>
      </c>
      <c r="AF142" s="236">
        <v>2038</v>
      </c>
      <c r="AG142" s="236">
        <v>2039</v>
      </c>
      <c r="AH142" s="236">
        <v>2040</v>
      </c>
      <c r="AI142" s="236">
        <v>2041</v>
      </c>
      <c r="AJ142" s="236">
        <v>2042</v>
      </c>
      <c r="AK142" s="236">
        <v>2043</v>
      </c>
      <c r="AL142" s="236">
        <v>2044</v>
      </c>
      <c r="AM142" s="236">
        <v>2045</v>
      </c>
      <c r="AN142" s="236">
        <v>2046</v>
      </c>
      <c r="AO142" s="236">
        <v>2047</v>
      </c>
      <c r="AP142" s="236">
        <v>2048</v>
      </c>
      <c r="AQ142" s="236">
        <v>2049</v>
      </c>
      <c r="AR142" s="236">
        <v>2050</v>
      </c>
      <c r="AS142" s="21"/>
    </row>
    <row r="143" spans="1:45" x14ac:dyDescent="0.25">
      <c r="J143" s="280"/>
      <c r="L143" s="218" t="s">
        <v>766</v>
      </c>
      <c r="M143" s="267">
        <v>0</v>
      </c>
      <c r="N143" s="267">
        <v>0</v>
      </c>
      <c r="O143" s="267">
        <v>0</v>
      </c>
      <c r="P143" s="267">
        <v>0</v>
      </c>
      <c r="Q143" s="267">
        <v>0</v>
      </c>
      <c r="R143" s="267">
        <v>0</v>
      </c>
      <c r="S143" s="267">
        <v>0</v>
      </c>
      <c r="T143" s="267">
        <v>0</v>
      </c>
      <c r="U143" s="267">
        <v>0</v>
      </c>
      <c r="V143" s="267">
        <v>0</v>
      </c>
      <c r="W143" s="267">
        <v>0</v>
      </c>
      <c r="X143" s="267">
        <v>0</v>
      </c>
      <c r="Y143" s="267">
        <v>0</v>
      </c>
      <c r="Z143" s="267">
        <v>0</v>
      </c>
      <c r="AA143" s="267">
        <v>0</v>
      </c>
      <c r="AB143" s="267">
        <v>0</v>
      </c>
      <c r="AC143" s="267">
        <v>0</v>
      </c>
      <c r="AD143" s="267">
        <v>0</v>
      </c>
      <c r="AE143" s="267">
        <v>0</v>
      </c>
      <c r="AF143" s="267">
        <v>0</v>
      </c>
      <c r="AG143" s="267">
        <v>0</v>
      </c>
      <c r="AH143" s="267">
        <v>0</v>
      </c>
      <c r="AI143" s="267">
        <v>0</v>
      </c>
      <c r="AJ143" s="267">
        <v>0</v>
      </c>
      <c r="AK143" s="267">
        <v>0</v>
      </c>
      <c r="AL143" s="267">
        <v>0</v>
      </c>
      <c r="AM143" s="267">
        <v>0</v>
      </c>
      <c r="AN143" s="267">
        <v>0</v>
      </c>
      <c r="AO143" s="267">
        <v>0</v>
      </c>
      <c r="AP143" s="267">
        <v>0</v>
      </c>
      <c r="AQ143" s="267">
        <v>0</v>
      </c>
      <c r="AR143" s="267">
        <v>0</v>
      </c>
    </row>
    <row r="144" spans="1:45" x14ac:dyDescent="0.25">
      <c r="L144" s="218" t="s">
        <v>767</v>
      </c>
      <c r="M144" s="270">
        <v>0</v>
      </c>
      <c r="N144" s="270">
        <v>0</v>
      </c>
      <c r="O144" s="270">
        <v>0</v>
      </c>
      <c r="P144" s="270">
        <v>0</v>
      </c>
      <c r="Q144" s="270">
        <v>0</v>
      </c>
      <c r="R144" s="270">
        <v>0</v>
      </c>
      <c r="S144" s="270">
        <v>0</v>
      </c>
      <c r="T144" s="270">
        <v>0</v>
      </c>
      <c r="U144" s="270">
        <v>0</v>
      </c>
      <c r="V144" s="270">
        <v>0</v>
      </c>
      <c r="W144" s="270">
        <v>0</v>
      </c>
      <c r="X144" s="270">
        <v>0</v>
      </c>
      <c r="Y144" s="270">
        <v>0</v>
      </c>
      <c r="Z144" s="270">
        <v>0</v>
      </c>
      <c r="AA144" s="270">
        <v>0</v>
      </c>
      <c r="AB144" s="270">
        <v>0</v>
      </c>
      <c r="AC144" s="270">
        <v>0</v>
      </c>
      <c r="AD144" s="270">
        <v>0</v>
      </c>
      <c r="AE144" s="270">
        <v>0</v>
      </c>
      <c r="AF144" s="270">
        <v>0</v>
      </c>
      <c r="AG144" s="270">
        <v>0</v>
      </c>
      <c r="AH144" s="270">
        <v>0</v>
      </c>
      <c r="AI144" s="270">
        <v>0</v>
      </c>
      <c r="AJ144" s="270">
        <v>0</v>
      </c>
      <c r="AK144" s="270">
        <v>0</v>
      </c>
      <c r="AL144" s="270">
        <v>0</v>
      </c>
      <c r="AM144" s="270">
        <v>0</v>
      </c>
      <c r="AN144" s="270">
        <v>0</v>
      </c>
      <c r="AO144" s="270">
        <v>0</v>
      </c>
      <c r="AP144" s="270">
        <v>0</v>
      </c>
      <c r="AQ144" s="270">
        <v>0</v>
      </c>
      <c r="AR144" s="270">
        <v>0</v>
      </c>
    </row>
    <row r="145" spans="1:45" x14ac:dyDescent="0.25">
      <c r="L145" s="218" t="s">
        <v>768</v>
      </c>
      <c r="M145" s="270">
        <v>0</v>
      </c>
      <c r="N145" s="270">
        <v>0</v>
      </c>
      <c r="O145" s="270">
        <v>0</v>
      </c>
      <c r="P145" s="270">
        <v>0</v>
      </c>
      <c r="Q145" s="270">
        <v>0</v>
      </c>
      <c r="R145" s="270">
        <v>0</v>
      </c>
      <c r="S145" s="270">
        <v>0</v>
      </c>
      <c r="T145" s="270">
        <v>0</v>
      </c>
      <c r="U145" s="270">
        <v>0</v>
      </c>
      <c r="V145" s="270">
        <v>0</v>
      </c>
      <c r="W145" s="270">
        <v>0</v>
      </c>
      <c r="X145" s="270">
        <v>0</v>
      </c>
      <c r="Y145" s="270">
        <v>0</v>
      </c>
      <c r="Z145" s="270">
        <v>0</v>
      </c>
      <c r="AA145" s="270">
        <v>0</v>
      </c>
      <c r="AB145" s="270">
        <v>0</v>
      </c>
      <c r="AC145" s="270">
        <v>0</v>
      </c>
      <c r="AD145" s="270">
        <v>0</v>
      </c>
      <c r="AE145" s="270">
        <v>0</v>
      </c>
      <c r="AF145" s="270">
        <v>0</v>
      </c>
      <c r="AG145" s="270">
        <v>0</v>
      </c>
      <c r="AH145" s="270">
        <v>0</v>
      </c>
      <c r="AI145" s="270">
        <v>0</v>
      </c>
      <c r="AJ145" s="270">
        <v>0</v>
      </c>
      <c r="AK145" s="270">
        <v>0</v>
      </c>
      <c r="AL145" s="270">
        <v>0</v>
      </c>
      <c r="AM145" s="270">
        <v>0</v>
      </c>
      <c r="AN145" s="270">
        <v>0</v>
      </c>
      <c r="AO145" s="270">
        <v>0</v>
      </c>
      <c r="AP145" s="270">
        <v>0</v>
      </c>
      <c r="AQ145" s="270">
        <v>0</v>
      </c>
      <c r="AR145" s="270">
        <v>0</v>
      </c>
    </row>
    <row r="146" spans="1:45" x14ac:dyDescent="0.25">
      <c r="L146" s="218" t="s">
        <v>769</v>
      </c>
      <c r="M146" s="270">
        <f>+Produccion_UO!M1022*$I$140</f>
        <v>0.37367655175874354</v>
      </c>
      <c r="N146" s="270">
        <f>+Produccion_UO!N1022*$I$140</f>
        <v>0.43790456119223392</v>
      </c>
      <c r="O146" s="270">
        <f>+Produccion_UO!O1022*$I$140</f>
        <v>0.45664544309026939</v>
      </c>
      <c r="P146" s="270">
        <f>+Produccion_UO!P1022*$I$140</f>
        <v>0.47576047734552407</v>
      </c>
      <c r="Q146" s="270">
        <f>+Produccion_UO!Q1022*$I$140</f>
        <v>0.49524966395799835</v>
      </c>
      <c r="R146" s="270">
        <f>+Produccion_UO!R1022*$I$140</f>
        <v>0.51511300292769324</v>
      </c>
      <c r="S146" s="270">
        <f>+Produccion_UO!S1022*$I$140</f>
        <v>0.53535049425460379</v>
      </c>
      <c r="T146" s="270">
        <f>+Produccion_UO!T1022*$I$140</f>
        <v>0.555032752976933</v>
      </c>
      <c r="U146" s="270">
        <f>+Produccion_UO!U1022*$I$140</f>
        <v>0.5750650610224296</v>
      </c>
      <c r="V146" s="270">
        <f>+Produccion_UO!V1022*$I$140</f>
        <v>0.59544741839108828</v>
      </c>
      <c r="W146" s="270">
        <f>+Produccion_UO!W1022*$I$140</f>
        <v>0.61617982508290925</v>
      </c>
      <c r="X146" s="270">
        <f>+Produccion_UO!X1022*$I$140</f>
        <v>0.63726228109789751</v>
      </c>
      <c r="Y146" s="270">
        <f>+Produccion_UO!Y1022*$I$140</f>
        <v>0.65913012043412611</v>
      </c>
      <c r="Z146" s="270">
        <f>+Produccion_UO!Z1022*$I$140</f>
        <v>0.68131397737957744</v>
      </c>
      <c r="AA146" s="270">
        <f>+Produccion_UO!AA1022*$I$140</f>
        <v>0.7038138519342465</v>
      </c>
      <c r="AB146" s="270">
        <f>+Produccion_UO!AB1022*$I$140</f>
        <v>0.7266297440981333</v>
      </c>
      <c r="AC146" s="270">
        <f>+Produccion_UO!AC1022*$I$140</f>
        <v>0.74976165387124283</v>
      </c>
      <c r="AD146" s="270">
        <f>+Produccion_UO!AD1022*$I$140</f>
        <v>0.77432816845383612</v>
      </c>
      <c r="AE146" s="270">
        <f>+Produccion_UO!AE1022*$I$140</f>
        <v>0.79923122603616836</v>
      </c>
      <c r="AF146" s="270">
        <f>+Produccion_UO!AF1022*$I$140</f>
        <v>0.82447082661823468</v>
      </c>
      <c r="AG146" s="270">
        <f>+Produccion_UO!AG1022*$I$140</f>
        <v>0.85004697020003495</v>
      </c>
      <c r="AH146" s="270">
        <f>+Produccion_UO!AH1022*$I$140</f>
        <v>0.8759596567815745</v>
      </c>
      <c r="AI146" s="270">
        <f>+Produccion_UO!AI1022*$I$140</f>
        <v>0.90405080383909375</v>
      </c>
      <c r="AJ146" s="270">
        <f>+Produccion_UO!AJ1022*$I$140</f>
        <v>0.93249750135801579</v>
      </c>
      <c r="AK146" s="270">
        <f>+Produccion_UO!AK1022*$I$140</f>
        <v>0.96129974933834605</v>
      </c>
      <c r="AL146" s="270">
        <f>+Produccion_UO!AL1022*$I$140</f>
        <v>0.99045754778008421</v>
      </c>
      <c r="AM146" s="270">
        <f>+Produccion_UO!AM1022*$I$140</f>
        <v>1.0199708966832255</v>
      </c>
      <c r="AN146" s="270">
        <f>+Produccion_UO!AN1022*$I$140</f>
        <v>1.0512992391635805</v>
      </c>
      <c r="AO146" s="270">
        <f>+Produccion_UO!AO1022*$I$140</f>
        <v>1.0830455018283205</v>
      </c>
      <c r="AP146" s="270">
        <f>+Produccion_UO!AP1022*$I$140</f>
        <v>1.1152096846774349</v>
      </c>
      <c r="AQ146" s="270">
        <f>+Produccion_UO!AQ1022*$I$140</f>
        <v>1.1477917877109238</v>
      </c>
      <c r="AR146" s="270">
        <f>+Produccion_UO!AR1022*$I$140</f>
        <v>1.1807918109287971</v>
      </c>
    </row>
    <row r="147" spans="1:45" x14ac:dyDescent="0.25">
      <c r="L147" s="218" t="s">
        <v>770</v>
      </c>
      <c r="M147" s="284">
        <f>+Produccion_UO!M1039*$I$140</f>
        <v>0.22118520748657733</v>
      </c>
      <c r="N147" s="284">
        <f>+Produccion_UO!N1039*$I$140</f>
        <v>0.16945155301319684</v>
      </c>
      <c r="O147" s="284">
        <f>+Produccion_UO!O1039*$I$140</f>
        <v>0.17575208489444025</v>
      </c>
      <c r="P147" s="284">
        <f>+Produccion_UO!P1039*$I$140</f>
        <v>0.18212880474644735</v>
      </c>
      <c r="Q147" s="284">
        <f>+Produccion_UO!Q1039*$I$140</f>
        <v>0.18858171256921821</v>
      </c>
      <c r="R147" s="284">
        <f>+Produccion_UO!R1039*$I$140</f>
        <v>0.19511080836275274</v>
      </c>
      <c r="S147" s="284">
        <f>+Produccion_UO!S1039*$I$140</f>
        <v>0.20171609212705102</v>
      </c>
      <c r="T147" s="284">
        <f>+Produccion_UO!T1039*$I$140</f>
        <v>0.20634464472620451</v>
      </c>
      <c r="U147" s="284">
        <f>+Produccion_UO!U1039*$I$140</f>
        <v>0.21097715074127099</v>
      </c>
      <c r="V147" s="284">
        <f>+Produccion_UO!V1039*$I$140</f>
        <v>0.21561361017225095</v>
      </c>
      <c r="W147" s="284">
        <f>+Produccion_UO!W1039*$I$140</f>
        <v>0.22025402301914393</v>
      </c>
      <c r="X147" s="284">
        <f>+Produccion_UO!X1039*$I$140</f>
        <v>0.22489838928195038</v>
      </c>
      <c r="Y147" s="284">
        <f>+Produccion_UO!Y1039*$I$140</f>
        <v>0.22861906637377488</v>
      </c>
      <c r="Z147" s="284">
        <f>+Produccion_UO!Z1039*$I$140</f>
        <v>0.23231592456442621</v>
      </c>
      <c r="AA147" s="284">
        <f>+Produccion_UO!AA1039*$I$140</f>
        <v>0.23598896385390383</v>
      </c>
      <c r="AB147" s="284">
        <f>+Produccion_UO!AB1039*$I$140</f>
        <v>0.23963818424220781</v>
      </c>
      <c r="AC147" s="284">
        <f>+Produccion_UO!AC1039*$I$140</f>
        <v>0.24326358572933912</v>
      </c>
      <c r="AD147" s="284">
        <f>+Produccion_UO!AD1039*$I$140</f>
        <v>0.24701638859139244</v>
      </c>
      <c r="AE147" s="284">
        <f>+Produccion_UO!AE1039*$I$140</f>
        <v>0.25073432748039487</v>
      </c>
      <c r="AF147" s="284">
        <f>+Produccion_UO!AF1039*$I$140</f>
        <v>0.25441740239634653</v>
      </c>
      <c r="AG147" s="284">
        <f>+Produccion_UO!AG1039*$I$140</f>
        <v>0.25806561333924732</v>
      </c>
      <c r="AH147" s="284">
        <f>+Produccion_UO!AH1039*$I$140</f>
        <v>0.26167896030909776</v>
      </c>
      <c r="AI147" s="284">
        <f>+Produccion_UO!AI1039*$I$140</f>
        <v>0.2670209268834608</v>
      </c>
      <c r="AJ147" s="284">
        <f>+Produccion_UO!AJ1039*$I$140</f>
        <v>0.27233127993329914</v>
      </c>
      <c r="AK147" s="284">
        <f>+Produccion_UO!AK1039*$I$140</f>
        <v>0.27761001945861408</v>
      </c>
      <c r="AL147" s="284">
        <f>+Produccion_UO!AL1039*$I$140</f>
        <v>0.28285714545940482</v>
      </c>
      <c r="AM147" s="284">
        <f>+Produccion_UO!AM1039*$I$140</f>
        <v>0.28807265793567161</v>
      </c>
      <c r="AN147" s="284">
        <f>+Produccion_UO!AN1039*$I$140</f>
        <v>0.29474408522570622</v>
      </c>
      <c r="AO147" s="284">
        <f>+Produccion_UO!AO1039*$I$140</f>
        <v>0.30138151998066331</v>
      </c>
      <c r="AP147" s="284">
        <f>+Produccion_UO!AP1039*$I$140</f>
        <v>0.30798496220054389</v>
      </c>
      <c r="AQ147" s="284">
        <f>+Produccion_UO!AQ1039*$I$140</f>
        <v>0.3145544118853475</v>
      </c>
      <c r="AR147" s="284">
        <f>+Produccion_UO!AR1039*$I$140</f>
        <v>0.32108986903507447</v>
      </c>
    </row>
    <row r="148" spans="1:45" x14ac:dyDescent="0.25">
      <c r="M148" s="282">
        <f>+SUM(M143:M147)</f>
        <v>0.59486175924532092</v>
      </c>
      <c r="N148" s="68">
        <f t="shared" ref="N148" si="86">+SUM(N143:N147)</f>
        <v>0.60735611420543079</v>
      </c>
      <c r="O148" s="68">
        <f t="shared" ref="O148" si="87">+SUM(O143:O147)</f>
        <v>0.63239752798470961</v>
      </c>
      <c r="P148" s="68">
        <f t="shared" ref="P148" si="88">+SUM(P143:P147)</f>
        <v>0.65788928209197139</v>
      </c>
      <c r="Q148" s="68">
        <f t="shared" ref="Q148" si="89">+SUM(Q143:Q147)</f>
        <v>0.68383137652721659</v>
      </c>
      <c r="R148" s="68">
        <f t="shared" ref="R148" si="90">+SUM(R143:R147)</f>
        <v>0.71022381129044598</v>
      </c>
      <c r="S148" s="68">
        <f t="shared" ref="S148" si="91">+SUM(S143:S147)</f>
        <v>0.73706658638165479</v>
      </c>
      <c r="T148" s="68">
        <f t="shared" ref="T148" si="92">+SUM(T143:T147)</f>
        <v>0.7613773977031375</v>
      </c>
      <c r="U148" s="68">
        <f t="shared" ref="U148" si="93">+SUM(U143:U147)</f>
        <v>0.78604221176370059</v>
      </c>
      <c r="V148" s="68">
        <f t="shared" ref="V148" si="94">+SUM(V143:V147)</f>
        <v>0.81106102856333928</v>
      </c>
      <c r="W148" s="68">
        <f t="shared" ref="W148" si="95">+SUM(W143:W147)</f>
        <v>0.83643384810205323</v>
      </c>
      <c r="X148" s="68">
        <f t="shared" ref="X148" si="96">+SUM(X143:X147)</f>
        <v>0.86216067037984789</v>
      </c>
      <c r="Y148" s="68">
        <f t="shared" ref="Y148" si="97">+SUM(Y143:Y147)</f>
        <v>0.88774918680790105</v>
      </c>
      <c r="Z148" s="68">
        <f t="shared" ref="Z148" si="98">+SUM(Z143:Z147)</f>
        <v>0.91362990194400362</v>
      </c>
      <c r="AA148" s="68">
        <f t="shared" ref="AA148" si="99">+SUM(AA143:AA147)</f>
        <v>0.93980281578815039</v>
      </c>
      <c r="AB148" s="68">
        <f t="shared" ref="AB148" si="100">+SUM(AB143:AB147)</f>
        <v>0.96626792834034114</v>
      </c>
      <c r="AC148" s="68">
        <f t="shared" ref="AC148" si="101">+SUM(AC143:AC147)</f>
        <v>0.99302523960058198</v>
      </c>
      <c r="AD148" s="68">
        <f t="shared" ref="AD148" si="102">+SUM(AD143:AD147)</f>
        <v>1.0213445570452286</v>
      </c>
      <c r="AE148" s="68">
        <f t="shared" ref="AE148" si="103">+SUM(AE143:AE147)</f>
        <v>1.0499655535165633</v>
      </c>
      <c r="AF148" s="68">
        <f t="shared" ref="AF148" si="104">+SUM(AF143:AF147)</f>
        <v>1.0788882290145811</v>
      </c>
      <c r="AG148" s="68">
        <f t="shared" ref="AG148" si="105">+SUM(AG143:AG147)</f>
        <v>1.1081125835392822</v>
      </c>
      <c r="AH148" s="68">
        <f t="shared" ref="AH148" si="106">+SUM(AH143:AH147)</f>
        <v>1.1376386170906723</v>
      </c>
      <c r="AI148" s="68">
        <f t="shared" ref="AI148" si="107">+SUM(AI143:AI147)</f>
        <v>1.1710717307225544</v>
      </c>
      <c r="AJ148" s="68">
        <f t="shared" ref="AJ148" si="108">+SUM(AJ143:AJ147)</f>
        <v>1.204828781291315</v>
      </c>
      <c r="AK148" s="68">
        <f t="shared" ref="AK148" si="109">+SUM(AK143:AK147)</f>
        <v>1.2389097687969601</v>
      </c>
      <c r="AL148" s="68">
        <f t="shared" ref="AL148" si="110">+SUM(AL143:AL147)</f>
        <v>1.273314693239489</v>
      </c>
      <c r="AM148" s="68">
        <f t="shared" ref="AM148" si="111">+SUM(AM143:AM147)</f>
        <v>1.3080435546188971</v>
      </c>
      <c r="AN148" s="68">
        <f t="shared" ref="AN148" si="112">+SUM(AN143:AN147)</f>
        <v>1.3460433243892866</v>
      </c>
      <c r="AO148" s="68">
        <f t="shared" ref="AO148" si="113">+SUM(AO143:AO147)</f>
        <v>1.3844270218089838</v>
      </c>
      <c r="AP148" s="68">
        <f t="shared" ref="AP148" si="114">+SUM(AP143:AP147)</f>
        <v>1.4231946468779788</v>
      </c>
      <c r="AQ148" s="68">
        <f t="shared" ref="AQ148" si="115">+SUM(AQ143:AQ147)</f>
        <v>1.4623461995962712</v>
      </c>
      <c r="AR148" s="68">
        <f t="shared" ref="AR148" si="116">+SUM(AR143:AR147)</f>
        <v>1.5018816799638717</v>
      </c>
    </row>
    <row r="151" spans="1:45" ht="18.75" x14ac:dyDescent="0.3">
      <c r="I151" s="17" t="str">
        <f>+IF(OR(J152="OIL",J152="OIL-eq"),$I$5,IF(J152="GAS",$I$4,IF(J152="GSL",$I$8,IF(J152="DSL",$I$9,IF(J152="KER",$I$10,IF(J152="LPG",$I$11,IF(J152="HFO",$I$12,IF(J152="AVG",$I$13,IF(J152="RFG",$I$14,IF(J152="ELC",$I$15,$I$16))))))))))</f>
        <v>Kb/d</v>
      </c>
      <c r="K151" s="34" t="s">
        <v>775</v>
      </c>
    </row>
    <row r="152" spans="1:45" x14ac:dyDescent="0.25">
      <c r="I152" s="115">
        <f>+IF(OR(J152="OIL",J152="OIL-eq"),$H$5,IF(J152="GAS",$H$4,IF(J152="GSL",$H$8,IF(J152="DSL",$H$9,IF(J152="KER",$H$10,IF(J152="LPG",$H$11,IF(J152="HFO",$H$12,IF(J152="AVG",$H$13,IF(J152="RFG",$H$14,IF(J152="ELC",$H$15,$H$16))))))))))</f>
        <v>0.58168280836459885</v>
      </c>
      <c r="J152" s="279" t="s">
        <v>41</v>
      </c>
      <c r="K152" s="2" t="s">
        <v>27</v>
      </c>
      <c r="L152" s="63" t="s">
        <v>26</v>
      </c>
    </row>
    <row r="154" spans="1:45" x14ac:dyDescent="0.25">
      <c r="A154" s="15"/>
      <c r="B154" s="15"/>
      <c r="C154" s="15"/>
      <c r="D154" s="15"/>
      <c r="E154" s="15"/>
      <c r="F154" s="96"/>
      <c r="H154" s="17"/>
      <c r="I154" s="17"/>
      <c r="L154" s="22"/>
      <c r="M154" s="236">
        <v>2019</v>
      </c>
      <c r="N154" s="236">
        <v>2020</v>
      </c>
      <c r="O154" s="236">
        <v>2021</v>
      </c>
      <c r="P154" s="236">
        <v>2022</v>
      </c>
      <c r="Q154" s="236">
        <v>2023</v>
      </c>
      <c r="R154" s="236">
        <v>2024</v>
      </c>
      <c r="S154" s="236">
        <v>2025</v>
      </c>
      <c r="T154" s="236">
        <v>2026</v>
      </c>
      <c r="U154" s="236">
        <v>2027</v>
      </c>
      <c r="V154" s="236">
        <v>2028</v>
      </c>
      <c r="W154" s="236">
        <v>2029</v>
      </c>
      <c r="X154" s="236">
        <v>2030</v>
      </c>
      <c r="Y154" s="236">
        <v>2031</v>
      </c>
      <c r="Z154" s="236">
        <v>2032</v>
      </c>
      <c r="AA154" s="236">
        <v>2033</v>
      </c>
      <c r="AB154" s="236">
        <v>2034</v>
      </c>
      <c r="AC154" s="236">
        <v>2035</v>
      </c>
      <c r="AD154" s="236">
        <v>2036</v>
      </c>
      <c r="AE154" s="236">
        <v>2037</v>
      </c>
      <c r="AF154" s="236">
        <v>2038</v>
      </c>
      <c r="AG154" s="236">
        <v>2039</v>
      </c>
      <c r="AH154" s="236">
        <v>2040</v>
      </c>
      <c r="AI154" s="236">
        <v>2041</v>
      </c>
      <c r="AJ154" s="236">
        <v>2042</v>
      </c>
      <c r="AK154" s="236">
        <v>2043</v>
      </c>
      <c r="AL154" s="236">
        <v>2044</v>
      </c>
      <c r="AM154" s="236">
        <v>2045</v>
      </c>
      <c r="AN154" s="236">
        <v>2046</v>
      </c>
      <c r="AO154" s="236">
        <v>2047</v>
      </c>
      <c r="AP154" s="236">
        <v>2048</v>
      </c>
      <c r="AQ154" s="236">
        <v>2049</v>
      </c>
      <c r="AR154" s="236">
        <v>2050</v>
      </c>
      <c r="AS154" s="21"/>
    </row>
    <row r="155" spans="1:45" x14ac:dyDescent="0.25">
      <c r="J155" s="280"/>
      <c r="L155" s="218" t="s">
        <v>766</v>
      </c>
      <c r="M155" s="267">
        <v>0</v>
      </c>
      <c r="N155" s="267">
        <v>0</v>
      </c>
      <c r="O155" s="267">
        <v>0</v>
      </c>
      <c r="P155" s="267">
        <v>0</v>
      </c>
      <c r="Q155" s="267">
        <v>0</v>
      </c>
      <c r="R155" s="267">
        <v>0</v>
      </c>
      <c r="S155" s="267">
        <v>0</v>
      </c>
      <c r="T155" s="267">
        <v>0</v>
      </c>
      <c r="U155" s="267">
        <v>0</v>
      </c>
      <c r="V155" s="267">
        <v>0</v>
      </c>
      <c r="W155" s="267">
        <v>0</v>
      </c>
      <c r="X155" s="267">
        <v>0</v>
      </c>
      <c r="Y155" s="267">
        <v>0</v>
      </c>
      <c r="Z155" s="267">
        <v>0</v>
      </c>
      <c r="AA155" s="267">
        <v>0</v>
      </c>
      <c r="AB155" s="267">
        <v>0</v>
      </c>
      <c r="AC155" s="267">
        <v>0</v>
      </c>
      <c r="AD155" s="267">
        <v>0</v>
      </c>
      <c r="AE155" s="267">
        <v>0</v>
      </c>
      <c r="AF155" s="267">
        <v>0</v>
      </c>
      <c r="AG155" s="267">
        <v>0</v>
      </c>
      <c r="AH155" s="267">
        <v>0</v>
      </c>
      <c r="AI155" s="267">
        <v>0</v>
      </c>
      <c r="AJ155" s="267">
        <v>0</v>
      </c>
      <c r="AK155" s="267">
        <v>0</v>
      </c>
      <c r="AL155" s="267">
        <v>0</v>
      </c>
      <c r="AM155" s="267">
        <v>0</v>
      </c>
      <c r="AN155" s="267">
        <v>0</v>
      </c>
      <c r="AO155" s="267">
        <v>0</v>
      </c>
      <c r="AP155" s="267">
        <v>0</v>
      </c>
      <c r="AQ155" s="267">
        <v>0</v>
      </c>
      <c r="AR155" s="267">
        <v>0</v>
      </c>
    </row>
    <row r="156" spans="1:45" x14ac:dyDescent="0.25">
      <c r="L156" s="218" t="s">
        <v>767</v>
      </c>
      <c r="M156" s="270">
        <v>0</v>
      </c>
      <c r="N156" s="270">
        <v>0</v>
      </c>
      <c r="O156" s="270">
        <v>0</v>
      </c>
      <c r="P156" s="270">
        <v>0</v>
      </c>
      <c r="Q156" s="270">
        <v>0</v>
      </c>
      <c r="R156" s="270">
        <v>0</v>
      </c>
      <c r="S156" s="270">
        <v>0</v>
      </c>
      <c r="T156" s="270">
        <v>0</v>
      </c>
      <c r="U156" s="270">
        <v>0</v>
      </c>
      <c r="V156" s="270">
        <v>0</v>
      </c>
      <c r="W156" s="270">
        <v>0</v>
      </c>
      <c r="X156" s="270">
        <v>0</v>
      </c>
      <c r="Y156" s="270">
        <v>0</v>
      </c>
      <c r="Z156" s="270">
        <v>0</v>
      </c>
      <c r="AA156" s="270">
        <v>0</v>
      </c>
      <c r="AB156" s="270">
        <v>0</v>
      </c>
      <c r="AC156" s="270">
        <v>0</v>
      </c>
      <c r="AD156" s="270">
        <v>0</v>
      </c>
      <c r="AE156" s="270">
        <v>0</v>
      </c>
      <c r="AF156" s="270">
        <v>0</v>
      </c>
      <c r="AG156" s="270">
        <v>0</v>
      </c>
      <c r="AH156" s="270">
        <v>0</v>
      </c>
      <c r="AI156" s="270">
        <v>0</v>
      </c>
      <c r="AJ156" s="270">
        <v>0</v>
      </c>
      <c r="AK156" s="270">
        <v>0</v>
      </c>
      <c r="AL156" s="270">
        <v>0</v>
      </c>
      <c r="AM156" s="270">
        <v>0</v>
      </c>
      <c r="AN156" s="270">
        <v>0</v>
      </c>
      <c r="AO156" s="270">
        <v>0</v>
      </c>
      <c r="AP156" s="270">
        <v>0</v>
      </c>
      <c r="AQ156" s="270">
        <v>0</v>
      </c>
      <c r="AR156" s="270">
        <v>0</v>
      </c>
    </row>
    <row r="157" spans="1:45" x14ac:dyDescent="0.25">
      <c r="L157" s="218" t="s">
        <v>768</v>
      </c>
      <c r="M157" s="270">
        <v>0</v>
      </c>
      <c r="N157" s="270">
        <v>0</v>
      </c>
      <c r="O157" s="270">
        <v>0</v>
      </c>
      <c r="P157" s="270">
        <v>0</v>
      </c>
      <c r="Q157" s="270">
        <v>0</v>
      </c>
      <c r="R157" s="270">
        <v>0</v>
      </c>
      <c r="S157" s="270">
        <v>0</v>
      </c>
      <c r="T157" s="270">
        <v>0</v>
      </c>
      <c r="U157" s="270">
        <v>0</v>
      </c>
      <c r="V157" s="270">
        <v>0</v>
      </c>
      <c r="W157" s="270">
        <v>0</v>
      </c>
      <c r="X157" s="270">
        <v>0</v>
      </c>
      <c r="Y157" s="270">
        <v>0</v>
      </c>
      <c r="Z157" s="270">
        <v>0</v>
      </c>
      <c r="AA157" s="270">
        <v>0</v>
      </c>
      <c r="AB157" s="270">
        <v>0</v>
      </c>
      <c r="AC157" s="270">
        <v>0</v>
      </c>
      <c r="AD157" s="270">
        <v>0</v>
      </c>
      <c r="AE157" s="270">
        <v>0</v>
      </c>
      <c r="AF157" s="270">
        <v>0</v>
      </c>
      <c r="AG157" s="270">
        <v>0</v>
      </c>
      <c r="AH157" s="270">
        <v>0</v>
      </c>
      <c r="AI157" s="270">
        <v>0</v>
      </c>
      <c r="AJ157" s="270">
        <v>0</v>
      </c>
      <c r="AK157" s="270">
        <v>0</v>
      </c>
      <c r="AL157" s="270">
        <v>0</v>
      </c>
      <c r="AM157" s="270">
        <v>0</v>
      </c>
      <c r="AN157" s="270">
        <v>0</v>
      </c>
      <c r="AO157" s="270">
        <v>0</v>
      </c>
      <c r="AP157" s="270">
        <v>0</v>
      </c>
      <c r="AQ157" s="270">
        <v>0</v>
      </c>
      <c r="AR157" s="270">
        <v>0</v>
      </c>
    </row>
    <row r="158" spans="1:45" x14ac:dyDescent="0.25">
      <c r="L158" s="218" t="s">
        <v>769</v>
      </c>
      <c r="M158" s="270">
        <f>+Produccion_UO!M1023*$I$152</f>
        <v>34.395195300002854</v>
      </c>
      <c r="N158" s="270">
        <f>+Produccion_UO!N1023*$I$152</f>
        <v>34.715295349445832</v>
      </c>
      <c r="O158" s="270">
        <f>+Produccion_UO!O1023*$I$152</f>
        <v>36.417891919095489</v>
      </c>
      <c r="P158" s="270">
        <f>+Produccion_UO!P1023*$I$152</f>
        <v>38.161072820329643</v>
      </c>
      <c r="Q158" s="270">
        <f>+Produccion_UO!Q1023*$I$152</f>
        <v>39.944838053148246</v>
      </c>
      <c r="R158" s="270">
        <f>+Produccion_UO!R1023*$I$152</f>
        <v>41.769187617551296</v>
      </c>
      <c r="S158" s="270">
        <f>+Produccion_UO!S1023*$I$152</f>
        <v>43.634121513538844</v>
      </c>
      <c r="T158" s="270">
        <f>+Produccion_UO!T1023*$I$152</f>
        <v>45.463734402011582</v>
      </c>
      <c r="U158" s="270">
        <f>+Produccion_UO!U1023*$I$152</f>
        <v>47.328969837319086</v>
      </c>
      <c r="V158" s="270">
        <f>+Produccion_UO!V1023*$I$152</f>
        <v>49.22982781946137</v>
      </c>
      <c r="W158" s="270">
        <f>+Produccion_UO!W1023*$I$152</f>
        <v>51.16630834843842</v>
      </c>
      <c r="X158" s="270">
        <f>+Produccion_UO!X1023*$I$152</f>
        <v>53.138411424250251</v>
      </c>
      <c r="Y158" s="270">
        <f>+Produccion_UO!Y1023*$I$152</f>
        <v>55.181338874566855</v>
      </c>
      <c r="Z158" s="270">
        <f>+Produccion_UO!Z1023*$I$152</f>
        <v>57.255194770274557</v>
      </c>
      <c r="AA158" s="270">
        <f>+Produccion_UO!AA1023*$I$152</f>
        <v>59.359979111373647</v>
      </c>
      <c r="AB158" s="270">
        <f>+Produccion_UO!AB1023*$I$152</f>
        <v>61.495691897863487</v>
      </c>
      <c r="AC158" s="270">
        <f>+Produccion_UO!AC1023*$I$152</f>
        <v>63.662333129744354</v>
      </c>
      <c r="AD158" s="270">
        <f>+Produccion_UO!AD1023*$I$152</f>
        <v>65.960531271670888</v>
      </c>
      <c r="AE158" s="270">
        <f>+Produccion_UO!AE1023*$I$152</f>
        <v>68.291476022185392</v>
      </c>
      <c r="AF158" s="270">
        <f>+Produccion_UO!AF1023*$I$152</f>
        <v>70.655167381287271</v>
      </c>
      <c r="AG158" s="270">
        <f>+Produccion_UO!AG1023*$I$152</f>
        <v>73.051605348976537</v>
      </c>
      <c r="AH158" s="270">
        <f>+Produccion_UO!AH1023*$I$152</f>
        <v>75.48078992525376</v>
      </c>
      <c r="AI158" s="270">
        <f>+Produccion_UO!AI1023*$I$152</f>
        <v>77.892275381042381</v>
      </c>
      <c r="AJ158" s="270">
        <f>+Produccion_UO!AJ1023*$I$152</f>
        <v>80.334239497413265</v>
      </c>
      <c r="AK158" s="270">
        <f>+Produccion_UO!AK1023*$I$152</f>
        <v>82.806682274366992</v>
      </c>
      <c r="AL158" s="270">
        <f>+Produccion_UO!AL1023*$I$152</f>
        <v>85.309603711903577</v>
      </c>
      <c r="AM158" s="270">
        <f>+Produccion_UO!AM1023*$I$152</f>
        <v>87.843003810022395</v>
      </c>
      <c r="AN158" s="270">
        <f>+Produccion_UO!AN1023*$I$152</f>
        <v>90.265575841420485</v>
      </c>
      <c r="AO158" s="270">
        <f>+Produccion_UO!AO1023*$I$152</f>
        <v>92.718696484697105</v>
      </c>
      <c r="AP158" s="270">
        <f>+Produccion_UO!AP1023*$I$152</f>
        <v>95.202365739852269</v>
      </c>
      <c r="AQ158" s="270">
        <f>+Produccion_UO!AQ1023*$I$152</f>
        <v>97.716583606885976</v>
      </c>
      <c r="AR158" s="270">
        <f>+Produccion_UO!AR1023*$I$152</f>
        <v>100.26135008579821</v>
      </c>
    </row>
    <row r="159" spans="1:45" x14ac:dyDescent="0.25">
      <c r="L159" s="218" t="s">
        <v>770</v>
      </c>
      <c r="M159" s="284">
        <f>+Produccion_UO!M1040*$I$152</f>
        <v>0</v>
      </c>
      <c r="N159" s="284">
        <f>+Produccion_UO!N1050*$I$140</f>
        <v>0</v>
      </c>
      <c r="O159" s="284">
        <f>+Produccion_UO!O1050*$I$140</f>
        <v>0</v>
      </c>
      <c r="P159" s="284">
        <f>+Produccion_UO!P1050*$I$140</f>
        <v>0</v>
      </c>
      <c r="Q159" s="284">
        <f>+Produccion_UO!Q1050*$I$140</f>
        <v>0</v>
      </c>
      <c r="R159" s="284">
        <f>+Produccion_UO!R1050*$I$140</f>
        <v>0</v>
      </c>
      <c r="S159" s="284">
        <f>+Produccion_UO!S1050*$I$140</f>
        <v>0</v>
      </c>
      <c r="T159" s="284">
        <f>+Produccion_UO!T1050*$I$140</f>
        <v>0</v>
      </c>
      <c r="U159" s="284">
        <f>+Produccion_UO!U1050*$I$140</f>
        <v>0</v>
      </c>
      <c r="V159" s="284">
        <f>+Produccion_UO!V1050*$I$140</f>
        <v>0</v>
      </c>
      <c r="W159" s="284">
        <f>+Produccion_UO!W1050*$I$140</f>
        <v>0</v>
      </c>
      <c r="X159" s="284">
        <f>+Produccion_UO!X1050*$I$140</f>
        <v>0</v>
      </c>
      <c r="Y159" s="284">
        <f>+Produccion_UO!Y1050*$I$140</f>
        <v>0</v>
      </c>
      <c r="Z159" s="284">
        <f>+Produccion_UO!Z1050*$I$140</f>
        <v>0</v>
      </c>
      <c r="AA159" s="284">
        <f>+Produccion_UO!AA1050*$I$140</f>
        <v>0</v>
      </c>
      <c r="AB159" s="284">
        <f>+Produccion_UO!AB1050*$I$140</f>
        <v>0</v>
      </c>
      <c r="AC159" s="284">
        <f>+Produccion_UO!AC1050*$I$140</f>
        <v>0</v>
      </c>
      <c r="AD159" s="284">
        <f>+Produccion_UO!AD1050*$I$140</f>
        <v>0</v>
      </c>
      <c r="AE159" s="284">
        <f>+Produccion_UO!AE1050*$I$140</f>
        <v>0</v>
      </c>
      <c r="AF159" s="284">
        <f>+Produccion_UO!AF1050*$I$140</f>
        <v>0</v>
      </c>
      <c r="AG159" s="284">
        <f>+Produccion_UO!AG1050*$I$140</f>
        <v>0</v>
      </c>
      <c r="AH159" s="284">
        <f>+Produccion_UO!AH1050*$I$140</f>
        <v>0</v>
      </c>
      <c r="AI159" s="284">
        <f>+Produccion_UO!AI1050*$I$140</f>
        <v>0</v>
      </c>
      <c r="AJ159" s="284">
        <f>+Produccion_UO!AJ1050*$I$140</f>
        <v>0</v>
      </c>
      <c r="AK159" s="284">
        <f>+Produccion_UO!AK1050*$I$140</f>
        <v>0</v>
      </c>
      <c r="AL159" s="284">
        <f>+Produccion_UO!AL1050*$I$140</f>
        <v>0</v>
      </c>
      <c r="AM159" s="284">
        <f>+Produccion_UO!AM1050*$I$140</f>
        <v>0</v>
      </c>
      <c r="AN159" s="284">
        <f>+Produccion_UO!AN1050*$I$140</f>
        <v>0</v>
      </c>
      <c r="AO159" s="284">
        <f>+Produccion_UO!AO1050*$I$140</f>
        <v>0</v>
      </c>
      <c r="AP159" s="284">
        <f>+Produccion_UO!AP1050*$I$140</f>
        <v>0</v>
      </c>
      <c r="AQ159" s="284">
        <f>+Produccion_UO!AQ1050*$I$140</f>
        <v>0</v>
      </c>
      <c r="AR159" s="284">
        <f>+Produccion_UO!AR1050*$I$140</f>
        <v>0</v>
      </c>
    </row>
    <row r="160" spans="1:45" x14ac:dyDescent="0.25">
      <c r="M160" s="282">
        <f>+SUM(M155:M159)</f>
        <v>34.395195300002854</v>
      </c>
      <c r="N160" s="68">
        <f t="shared" ref="N160" si="117">+SUM(N155:N159)</f>
        <v>34.715295349445832</v>
      </c>
      <c r="O160" s="68">
        <f t="shared" ref="O160" si="118">+SUM(O155:O159)</f>
        <v>36.417891919095489</v>
      </c>
      <c r="P160" s="68">
        <f t="shared" ref="P160" si="119">+SUM(P155:P159)</f>
        <v>38.161072820329643</v>
      </c>
      <c r="Q160" s="68">
        <f t="shared" ref="Q160" si="120">+SUM(Q155:Q159)</f>
        <v>39.944838053148246</v>
      </c>
      <c r="R160" s="68">
        <f t="shared" ref="R160" si="121">+SUM(R155:R159)</f>
        <v>41.769187617551296</v>
      </c>
      <c r="S160" s="68">
        <f t="shared" ref="S160" si="122">+SUM(S155:S159)</f>
        <v>43.634121513538844</v>
      </c>
      <c r="T160" s="68">
        <f t="shared" ref="T160" si="123">+SUM(T155:T159)</f>
        <v>45.463734402011582</v>
      </c>
      <c r="U160" s="68">
        <f t="shared" ref="U160" si="124">+SUM(U155:U159)</f>
        <v>47.328969837319086</v>
      </c>
      <c r="V160" s="68">
        <f t="shared" ref="V160" si="125">+SUM(V155:V159)</f>
        <v>49.22982781946137</v>
      </c>
      <c r="W160" s="68">
        <f t="shared" ref="W160" si="126">+SUM(W155:W159)</f>
        <v>51.16630834843842</v>
      </c>
      <c r="X160" s="68">
        <f t="shared" ref="X160" si="127">+SUM(X155:X159)</f>
        <v>53.138411424250251</v>
      </c>
      <c r="Y160" s="68">
        <f t="shared" ref="Y160" si="128">+SUM(Y155:Y159)</f>
        <v>55.181338874566855</v>
      </c>
      <c r="Z160" s="68">
        <f t="shared" ref="Z160" si="129">+SUM(Z155:Z159)</f>
        <v>57.255194770274557</v>
      </c>
      <c r="AA160" s="68">
        <f t="shared" ref="AA160" si="130">+SUM(AA155:AA159)</f>
        <v>59.359979111373647</v>
      </c>
      <c r="AB160" s="68">
        <f t="shared" ref="AB160" si="131">+SUM(AB155:AB159)</f>
        <v>61.495691897863487</v>
      </c>
      <c r="AC160" s="68">
        <f t="shared" ref="AC160" si="132">+SUM(AC155:AC159)</f>
        <v>63.662333129744354</v>
      </c>
      <c r="AD160" s="68">
        <f t="shared" ref="AD160" si="133">+SUM(AD155:AD159)</f>
        <v>65.960531271670888</v>
      </c>
      <c r="AE160" s="68">
        <f t="shared" ref="AE160" si="134">+SUM(AE155:AE159)</f>
        <v>68.291476022185392</v>
      </c>
      <c r="AF160" s="68">
        <f t="shared" ref="AF160" si="135">+SUM(AF155:AF159)</f>
        <v>70.655167381287271</v>
      </c>
      <c r="AG160" s="68">
        <f t="shared" ref="AG160" si="136">+SUM(AG155:AG159)</f>
        <v>73.051605348976537</v>
      </c>
      <c r="AH160" s="68">
        <f t="shared" ref="AH160" si="137">+SUM(AH155:AH159)</f>
        <v>75.48078992525376</v>
      </c>
      <c r="AI160" s="68">
        <f t="shared" ref="AI160" si="138">+SUM(AI155:AI159)</f>
        <v>77.892275381042381</v>
      </c>
      <c r="AJ160" s="68">
        <f t="shared" ref="AJ160" si="139">+SUM(AJ155:AJ159)</f>
        <v>80.334239497413265</v>
      </c>
      <c r="AK160" s="68">
        <f t="shared" ref="AK160" si="140">+SUM(AK155:AK159)</f>
        <v>82.806682274366992</v>
      </c>
      <c r="AL160" s="68">
        <f t="shared" ref="AL160" si="141">+SUM(AL155:AL159)</f>
        <v>85.309603711903577</v>
      </c>
      <c r="AM160" s="68">
        <f t="shared" ref="AM160" si="142">+SUM(AM155:AM159)</f>
        <v>87.843003810022395</v>
      </c>
      <c r="AN160" s="68">
        <f t="shared" ref="AN160" si="143">+SUM(AN155:AN159)</f>
        <v>90.265575841420485</v>
      </c>
      <c r="AO160" s="68">
        <f t="shared" ref="AO160" si="144">+SUM(AO155:AO159)</f>
        <v>92.718696484697105</v>
      </c>
      <c r="AP160" s="68">
        <f t="shared" ref="AP160" si="145">+SUM(AP155:AP159)</f>
        <v>95.202365739852269</v>
      </c>
      <c r="AQ160" s="68">
        <f t="shared" ref="AQ160" si="146">+SUM(AQ155:AQ159)</f>
        <v>97.716583606885976</v>
      </c>
      <c r="AR160" s="68">
        <f t="shared" ref="AR160" si="147">+SUM(AR155:AR159)</f>
        <v>100.26135008579821</v>
      </c>
    </row>
    <row r="163" spans="1:45" ht="18.75" x14ac:dyDescent="0.3">
      <c r="I163" s="17" t="str">
        <f>+IF(OR(J164="OIL",J164="OIL-eq"),$I$5,IF(J164="GAS",$I$4,IF(J164="GSL",$I$8,IF(J164="DSL",$I$9,IF(J164="KER",$I$10,IF(J164="LPG",$I$11,IF(J164="HFO",$I$12,IF(J164="AVG",$I$13,IF(J164="RFG",$I$14,IF(J164="ELC",$I$15,$I$16))))))))))</f>
        <v>Kb/d</v>
      </c>
      <c r="K163" s="34" t="s">
        <v>776</v>
      </c>
    </row>
    <row r="164" spans="1:45" x14ac:dyDescent="0.25">
      <c r="I164" s="285">
        <f>+IF(OR(J164="OIL",J164="OIL-eq"),$H$5,IF(J164="GAS",$H$4,IF(J164="GSL",$H$8,IF(J164="DSL",$H$9,IF(J164="KER",$H$10,IF(J164="LPG",$H$11,IF(J164="HFO",$H$12,IF(J164="AVG",$H$13,IF(J164="RFG",$H$14,IF(J164="ELC",$H$15,$H$16))))))))))</f>
        <v>0.5755726948313572</v>
      </c>
      <c r="J164" s="279" t="s">
        <v>32</v>
      </c>
      <c r="K164" s="2" t="s">
        <v>27</v>
      </c>
      <c r="L164" s="63" t="s">
        <v>26</v>
      </c>
    </row>
    <row r="166" spans="1:45" x14ac:dyDescent="0.25">
      <c r="A166" s="15"/>
      <c r="B166" s="15"/>
      <c r="C166" s="15"/>
      <c r="D166" s="15"/>
      <c r="E166" s="15"/>
      <c r="F166" s="96"/>
      <c r="H166" s="17"/>
      <c r="I166" s="17"/>
      <c r="L166" s="22"/>
      <c r="M166" s="236">
        <v>2019</v>
      </c>
      <c r="N166" s="236">
        <v>2020</v>
      </c>
      <c r="O166" s="236">
        <v>2021</v>
      </c>
      <c r="P166" s="236">
        <v>2022</v>
      </c>
      <c r="Q166" s="236">
        <v>2023</v>
      </c>
      <c r="R166" s="236">
        <v>2024</v>
      </c>
      <c r="S166" s="236">
        <v>2025</v>
      </c>
      <c r="T166" s="236">
        <v>2026</v>
      </c>
      <c r="U166" s="236">
        <v>2027</v>
      </c>
      <c r="V166" s="236">
        <v>2028</v>
      </c>
      <c r="W166" s="236">
        <v>2029</v>
      </c>
      <c r="X166" s="236">
        <v>2030</v>
      </c>
      <c r="Y166" s="236">
        <v>2031</v>
      </c>
      <c r="Z166" s="236">
        <v>2032</v>
      </c>
      <c r="AA166" s="236">
        <v>2033</v>
      </c>
      <c r="AB166" s="236">
        <v>2034</v>
      </c>
      <c r="AC166" s="236">
        <v>2035</v>
      </c>
      <c r="AD166" s="236">
        <v>2036</v>
      </c>
      <c r="AE166" s="236">
        <v>2037</v>
      </c>
      <c r="AF166" s="236">
        <v>2038</v>
      </c>
      <c r="AG166" s="236">
        <v>2039</v>
      </c>
      <c r="AH166" s="236">
        <v>2040</v>
      </c>
      <c r="AI166" s="236">
        <v>2041</v>
      </c>
      <c r="AJ166" s="236">
        <v>2042</v>
      </c>
      <c r="AK166" s="236">
        <v>2043</v>
      </c>
      <c r="AL166" s="236">
        <v>2044</v>
      </c>
      <c r="AM166" s="236">
        <v>2045</v>
      </c>
      <c r="AN166" s="236">
        <v>2046</v>
      </c>
      <c r="AO166" s="236">
        <v>2047</v>
      </c>
      <c r="AP166" s="236">
        <v>2048</v>
      </c>
      <c r="AQ166" s="236">
        <v>2049</v>
      </c>
      <c r="AR166" s="236">
        <v>2050</v>
      </c>
      <c r="AS166" s="21"/>
    </row>
    <row r="167" spans="1:45" x14ac:dyDescent="0.25">
      <c r="J167" s="280"/>
      <c r="L167" s="218" t="s">
        <v>766</v>
      </c>
      <c r="M167" s="267">
        <v>0</v>
      </c>
      <c r="N167" s="267">
        <v>0</v>
      </c>
      <c r="O167" s="267">
        <v>0</v>
      </c>
      <c r="P167" s="267">
        <v>0</v>
      </c>
      <c r="Q167" s="267">
        <v>0</v>
      </c>
      <c r="R167" s="267">
        <v>0</v>
      </c>
      <c r="S167" s="267">
        <v>0</v>
      </c>
      <c r="T167" s="267">
        <v>0</v>
      </c>
      <c r="U167" s="267">
        <v>0</v>
      </c>
      <c r="V167" s="267">
        <v>0</v>
      </c>
      <c r="W167" s="267">
        <v>0</v>
      </c>
      <c r="X167" s="267">
        <v>0</v>
      </c>
      <c r="Y167" s="267">
        <v>0</v>
      </c>
      <c r="Z167" s="267">
        <v>0</v>
      </c>
      <c r="AA167" s="267">
        <v>0</v>
      </c>
      <c r="AB167" s="267">
        <v>0</v>
      </c>
      <c r="AC167" s="267">
        <v>0</v>
      </c>
      <c r="AD167" s="267">
        <v>0</v>
      </c>
      <c r="AE167" s="267">
        <v>0</v>
      </c>
      <c r="AF167" s="267">
        <v>0</v>
      </c>
      <c r="AG167" s="267">
        <v>0</v>
      </c>
      <c r="AH167" s="267">
        <v>0</v>
      </c>
      <c r="AI167" s="267">
        <v>0</v>
      </c>
      <c r="AJ167" s="267">
        <v>0</v>
      </c>
      <c r="AK167" s="267">
        <v>0</v>
      </c>
      <c r="AL167" s="267">
        <v>0</v>
      </c>
      <c r="AM167" s="267">
        <v>0</v>
      </c>
      <c r="AN167" s="267">
        <v>0</v>
      </c>
      <c r="AO167" s="267">
        <v>0</v>
      </c>
      <c r="AP167" s="267">
        <v>0</v>
      </c>
      <c r="AQ167" s="267">
        <v>0</v>
      </c>
      <c r="AR167" s="267">
        <v>0</v>
      </c>
    </row>
    <row r="168" spans="1:45" x14ac:dyDescent="0.25">
      <c r="L168" s="218" t="s">
        <v>767</v>
      </c>
      <c r="M168" s="270">
        <v>0</v>
      </c>
      <c r="N168" s="270">
        <v>0</v>
      </c>
      <c r="O168" s="270">
        <v>0</v>
      </c>
      <c r="P168" s="270">
        <v>0</v>
      </c>
      <c r="Q168" s="270">
        <v>0</v>
      </c>
      <c r="R168" s="270">
        <v>0</v>
      </c>
      <c r="S168" s="270">
        <v>0</v>
      </c>
      <c r="T168" s="270">
        <v>0</v>
      </c>
      <c r="U168" s="270">
        <v>0</v>
      </c>
      <c r="V168" s="270">
        <v>0</v>
      </c>
      <c r="W168" s="270">
        <v>0</v>
      </c>
      <c r="X168" s="270">
        <v>0</v>
      </c>
      <c r="Y168" s="270">
        <v>0</v>
      </c>
      <c r="Z168" s="270">
        <v>0</v>
      </c>
      <c r="AA168" s="270">
        <v>0</v>
      </c>
      <c r="AB168" s="270">
        <v>0</v>
      </c>
      <c r="AC168" s="270">
        <v>0</v>
      </c>
      <c r="AD168" s="270">
        <v>0</v>
      </c>
      <c r="AE168" s="270">
        <v>0</v>
      </c>
      <c r="AF168" s="270">
        <v>0</v>
      </c>
      <c r="AG168" s="270">
        <v>0</v>
      </c>
      <c r="AH168" s="270">
        <v>0</v>
      </c>
      <c r="AI168" s="270">
        <v>0</v>
      </c>
      <c r="AJ168" s="270">
        <v>0</v>
      </c>
      <c r="AK168" s="270">
        <v>0</v>
      </c>
      <c r="AL168" s="270">
        <v>0</v>
      </c>
      <c r="AM168" s="270">
        <v>0</v>
      </c>
      <c r="AN168" s="270">
        <v>0</v>
      </c>
      <c r="AO168" s="270">
        <v>0</v>
      </c>
      <c r="AP168" s="270">
        <v>0</v>
      </c>
      <c r="AQ168" s="270">
        <v>0</v>
      </c>
      <c r="AR168" s="270">
        <v>0</v>
      </c>
    </row>
    <row r="169" spans="1:45" x14ac:dyDescent="0.25">
      <c r="L169" s="218" t="s">
        <v>768</v>
      </c>
      <c r="M169" s="270">
        <v>0</v>
      </c>
      <c r="N169" s="270">
        <v>0</v>
      </c>
      <c r="O169" s="270">
        <v>0</v>
      </c>
      <c r="P169" s="270">
        <v>0</v>
      </c>
      <c r="Q169" s="270">
        <v>0</v>
      </c>
      <c r="R169" s="270">
        <v>0</v>
      </c>
      <c r="S169" s="270">
        <v>0</v>
      </c>
      <c r="T169" s="270">
        <v>0</v>
      </c>
      <c r="U169" s="270">
        <v>0</v>
      </c>
      <c r="V169" s="270">
        <v>0</v>
      </c>
      <c r="W169" s="270">
        <v>0</v>
      </c>
      <c r="X169" s="270">
        <v>0</v>
      </c>
      <c r="Y169" s="270">
        <v>0</v>
      </c>
      <c r="Z169" s="270">
        <v>0</v>
      </c>
      <c r="AA169" s="270">
        <v>0</v>
      </c>
      <c r="AB169" s="270">
        <v>0</v>
      </c>
      <c r="AC169" s="270">
        <v>0</v>
      </c>
      <c r="AD169" s="270">
        <v>0</v>
      </c>
      <c r="AE169" s="270">
        <v>0</v>
      </c>
      <c r="AF169" s="270">
        <v>0</v>
      </c>
      <c r="AG169" s="270">
        <v>0</v>
      </c>
      <c r="AH169" s="270">
        <v>0</v>
      </c>
      <c r="AI169" s="270">
        <v>0</v>
      </c>
      <c r="AJ169" s="270">
        <v>0</v>
      </c>
      <c r="AK169" s="270">
        <v>0</v>
      </c>
      <c r="AL169" s="270">
        <v>0</v>
      </c>
      <c r="AM169" s="270">
        <v>0</v>
      </c>
      <c r="AN169" s="270">
        <v>0</v>
      </c>
      <c r="AO169" s="270">
        <v>0</v>
      </c>
      <c r="AP169" s="270">
        <v>0</v>
      </c>
      <c r="AQ169" s="270">
        <v>0</v>
      </c>
      <c r="AR169" s="270">
        <v>0</v>
      </c>
    </row>
    <row r="170" spans="1:45" x14ac:dyDescent="0.25">
      <c r="L170" s="218" t="s">
        <v>769</v>
      </c>
      <c r="M170" s="270">
        <f>+Produccion_UO!M1015*$I$164</f>
        <v>0.30188787843904685</v>
      </c>
      <c r="N170" s="270">
        <f>+Produccion_UO!N1015*$I$164</f>
        <v>0.30470818464372051</v>
      </c>
      <c r="O170" s="270">
        <f>+Produccion_UO!O1015*$I$164</f>
        <v>0.31965142155011855</v>
      </c>
      <c r="P170" s="270">
        <f>+Produccion_UO!P1015*$I$164</f>
        <v>0.33495082865302406</v>
      </c>
      <c r="Q170" s="270">
        <f>+Produccion_UO!Q1015*$I$164</f>
        <v>0.35060640595243697</v>
      </c>
      <c r="R170" s="270">
        <f>+Produccion_UO!R1015*$I$164</f>
        <v>0.3666181534483573</v>
      </c>
      <c r="S170" s="270">
        <f>+Produccion_UO!S1015*$I$164</f>
        <v>0.38298607114078509</v>
      </c>
      <c r="T170" s="270">
        <f>+Produccion_UO!T1015*$I$164</f>
        <v>0.39904107957216761</v>
      </c>
      <c r="U170" s="270">
        <f>+Produccion_UO!U1015*$I$164</f>
        <v>0.41540863213596524</v>
      </c>
      <c r="V170" s="270">
        <f>+Produccion_UO!V1015*$I$164</f>
        <v>0.43208872883217853</v>
      </c>
      <c r="W170" s="270">
        <f>+Produccion_UO!W1015*$I$164</f>
        <v>0.44908136966080636</v>
      </c>
      <c r="X170" s="270">
        <f>+Produccion_UO!X1015*$I$164</f>
        <v>0.4663865546218493</v>
      </c>
      <c r="Y170" s="270">
        <f>+Produccion_UO!Y1015*$I$164</f>
        <v>0.48431942853440368</v>
      </c>
      <c r="Z170" s="270">
        <f>+Produccion_UO!Z1015*$I$164</f>
        <v>0.50252380724272361</v>
      </c>
      <c r="AA170" s="270">
        <f>+Produccion_UO!AA1015*$I$164</f>
        <v>0.52099969074681018</v>
      </c>
      <c r="AB170" s="270">
        <f>+Produccion_UO!AB1015*$I$164</f>
        <v>0.5397470790466623</v>
      </c>
      <c r="AC170" s="270">
        <f>+Produccion_UO!AC1015*$I$164</f>
        <v>0.55876597214228041</v>
      </c>
      <c r="AD170" s="270">
        <f>+Produccion_UO!AD1015*$I$164</f>
        <v>0.57894594863657767</v>
      </c>
      <c r="AE170" s="270">
        <f>+Produccion_UO!AE1015*$I$164</f>
        <v>0.59941351257153219</v>
      </c>
      <c r="AF170" s="270">
        <f>+Produccion_UO!AF1015*$I$164</f>
        <v>0.62016866394715087</v>
      </c>
      <c r="AG170" s="270">
        <f>+Produccion_UO!AG1015*$I$164</f>
        <v>0.6412114027634338</v>
      </c>
      <c r="AH170" s="270">
        <f>+Produccion_UO!AH1015*$I$164</f>
        <v>0.66254172902037534</v>
      </c>
      <c r="AI170" s="270">
        <f>+Produccion_UO!AI1015*$I$164</f>
        <v>0.68370586299625302</v>
      </c>
      <c r="AJ170" s="270">
        <f>+Produccion_UO!AJ1015*$I$164</f>
        <v>0.70513747528176007</v>
      </c>
      <c r="AK170" s="270">
        <f>+Produccion_UO!AK1015*$I$164</f>
        <v>0.72683656587690226</v>
      </c>
      <c r="AL170" s="270">
        <f>+Produccion_UO!AL1015*$I$164</f>
        <v>0.74880313478167948</v>
      </c>
      <c r="AM170" s="270">
        <f>+Produccion_UO!AM1015*$I$164</f>
        <v>0.77103718199608606</v>
      </c>
      <c r="AN170" s="270">
        <f>+Produccion_UO!AN1015*$I$164</f>
        <v>0.79230350604700128</v>
      </c>
      <c r="AO170" s="270">
        <f>+Produccion_UO!AO1015*$I$164</f>
        <v>0.81383801491257057</v>
      </c>
      <c r="AP170" s="270">
        <f>+Produccion_UO!AP1015*$I$164</f>
        <v>0.8356407085927765</v>
      </c>
      <c r="AQ170" s="270">
        <f>+Produccion_UO!AQ1015*$I$164</f>
        <v>0.85771158708763673</v>
      </c>
      <c r="AR170" s="270">
        <f>+Produccion_UO!AR1015*$I$164</f>
        <v>0.88005065039714514</v>
      </c>
    </row>
    <row r="171" spans="1:45" x14ac:dyDescent="0.25">
      <c r="L171" s="218" t="s">
        <v>770</v>
      </c>
      <c r="M171" s="284">
        <v>0</v>
      </c>
      <c r="N171" s="284">
        <v>0</v>
      </c>
      <c r="O171" s="284">
        <v>0</v>
      </c>
      <c r="P171" s="284">
        <v>0</v>
      </c>
      <c r="Q171" s="284">
        <v>0</v>
      </c>
      <c r="R171" s="284">
        <v>0</v>
      </c>
      <c r="S171" s="284">
        <v>0</v>
      </c>
      <c r="T171" s="284">
        <v>0</v>
      </c>
      <c r="U171" s="284">
        <v>0</v>
      </c>
      <c r="V171" s="284">
        <v>0</v>
      </c>
      <c r="W171" s="284">
        <v>0</v>
      </c>
      <c r="X171" s="284">
        <v>0</v>
      </c>
      <c r="Y171" s="284">
        <v>0</v>
      </c>
      <c r="Z171" s="284">
        <v>0</v>
      </c>
      <c r="AA171" s="284">
        <v>0</v>
      </c>
      <c r="AB171" s="284">
        <v>0</v>
      </c>
      <c r="AC171" s="284">
        <v>0</v>
      </c>
      <c r="AD171" s="284">
        <v>0</v>
      </c>
      <c r="AE171" s="284">
        <v>0</v>
      </c>
      <c r="AF171" s="284">
        <v>0</v>
      </c>
      <c r="AG171" s="284">
        <v>0</v>
      </c>
      <c r="AH171" s="284">
        <v>0</v>
      </c>
      <c r="AI171" s="284">
        <v>0</v>
      </c>
      <c r="AJ171" s="284">
        <v>0</v>
      </c>
      <c r="AK171" s="284">
        <v>0</v>
      </c>
      <c r="AL171" s="284">
        <v>0</v>
      </c>
      <c r="AM171" s="284">
        <v>0</v>
      </c>
      <c r="AN171" s="284">
        <v>0</v>
      </c>
      <c r="AO171" s="284">
        <v>0</v>
      </c>
      <c r="AP171" s="284">
        <v>0</v>
      </c>
      <c r="AQ171" s="284">
        <v>0</v>
      </c>
      <c r="AR171" s="284">
        <v>0</v>
      </c>
    </row>
    <row r="172" spans="1:45" x14ac:dyDescent="0.25">
      <c r="M172" s="282">
        <f>+SUM(M167:M171)</f>
        <v>0.30188787843904685</v>
      </c>
      <c r="N172" s="68">
        <f t="shared" ref="N172" si="148">+SUM(N167:N171)</f>
        <v>0.30470818464372051</v>
      </c>
      <c r="O172" s="68">
        <f t="shared" ref="O172" si="149">+SUM(O167:O171)</f>
        <v>0.31965142155011855</v>
      </c>
      <c r="P172" s="68">
        <f t="shared" ref="P172" si="150">+SUM(P167:P171)</f>
        <v>0.33495082865302406</v>
      </c>
      <c r="Q172" s="68">
        <f t="shared" ref="Q172" si="151">+SUM(Q167:Q171)</f>
        <v>0.35060640595243697</v>
      </c>
      <c r="R172" s="68">
        <f t="shared" ref="R172" si="152">+SUM(R167:R171)</f>
        <v>0.3666181534483573</v>
      </c>
      <c r="S172" s="68">
        <f t="shared" ref="S172" si="153">+SUM(S167:S171)</f>
        <v>0.38298607114078509</v>
      </c>
      <c r="T172" s="68">
        <f t="shared" ref="T172" si="154">+SUM(T167:T171)</f>
        <v>0.39904107957216761</v>
      </c>
      <c r="U172" s="68">
        <f t="shared" ref="U172" si="155">+SUM(U167:U171)</f>
        <v>0.41540863213596524</v>
      </c>
      <c r="V172" s="68">
        <f t="shared" ref="V172" si="156">+SUM(V167:V171)</f>
        <v>0.43208872883217853</v>
      </c>
      <c r="W172" s="68">
        <f t="shared" ref="W172" si="157">+SUM(W167:W171)</f>
        <v>0.44908136966080636</v>
      </c>
      <c r="X172" s="68">
        <f t="shared" ref="X172" si="158">+SUM(X167:X171)</f>
        <v>0.4663865546218493</v>
      </c>
      <c r="Y172" s="68">
        <f t="shared" ref="Y172" si="159">+SUM(Y167:Y171)</f>
        <v>0.48431942853440368</v>
      </c>
      <c r="Z172" s="68">
        <f t="shared" ref="Z172" si="160">+SUM(Z167:Z171)</f>
        <v>0.50252380724272361</v>
      </c>
      <c r="AA172" s="68">
        <f t="shared" ref="AA172" si="161">+SUM(AA167:AA171)</f>
        <v>0.52099969074681018</v>
      </c>
      <c r="AB172" s="68">
        <f t="shared" ref="AB172" si="162">+SUM(AB167:AB171)</f>
        <v>0.5397470790466623</v>
      </c>
      <c r="AC172" s="68">
        <f t="shared" ref="AC172" si="163">+SUM(AC167:AC171)</f>
        <v>0.55876597214228041</v>
      </c>
      <c r="AD172" s="68">
        <f t="shared" ref="AD172" si="164">+SUM(AD167:AD171)</f>
        <v>0.57894594863657767</v>
      </c>
      <c r="AE172" s="68">
        <f t="shared" ref="AE172" si="165">+SUM(AE167:AE171)</f>
        <v>0.59941351257153219</v>
      </c>
      <c r="AF172" s="68">
        <f t="shared" ref="AF172" si="166">+SUM(AF167:AF171)</f>
        <v>0.62016866394715087</v>
      </c>
      <c r="AG172" s="68">
        <f t="shared" ref="AG172" si="167">+SUM(AG167:AG171)</f>
        <v>0.6412114027634338</v>
      </c>
      <c r="AH172" s="68">
        <f t="shared" ref="AH172" si="168">+SUM(AH167:AH171)</f>
        <v>0.66254172902037534</v>
      </c>
      <c r="AI172" s="68">
        <f t="shared" ref="AI172" si="169">+SUM(AI167:AI171)</f>
        <v>0.68370586299625302</v>
      </c>
      <c r="AJ172" s="68">
        <f t="shared" ref="AJ172" si="170">+SUM(AJ167:AJ171)</f>
        <v>0.70513747528176007</v>
      </c>
      <c r="AK172" s="68">
        <f t="shared" ref="AK172" si="171">+SUM(AK167:AK171)</f>
        <v>0.72683656587690226</v>
      </c>
      <c r="AL172" s="68">
        <f t="shared" ref="AL172" si="172">+SUM(AL167:AL171)</f>
        <v>0.74880313478167948</v>
      </c>
      <c r="AM172" s="68">
        <f t="shared" ref="AM172" si="173">+SUM(AM167:AM171)</f>
        <v>0.77103718199608606</v>
      </c>
      <c r="AN172" s="68">
        <f t="shared" ref="AN172" si="174">+SUM(AN167:AN171)</f>
        <v>0.79230350604700128</v>
      </c>
      <c r="AO172" s="68">
        <f t="shared" ref="AO172" si="175">+SUM(AO167:AO171)</f>
        <v>0.81383801491257057</v>
      </c>
      <c r="AP172" s="68">
        <f t="shared" ref="AP172" si="176">+SUM(AP167:AP171)</f>
        <v>0.8356407085927765</v>
      </c>
      <c r="AQ172" s="68">
        <f t="shared" ref="AQ172" si="177">+SUM(AQ167:AQ171)</f>
        <v>0.85771158708763673</v>
      </c>
      <c r="AR172" s="68">
        <f t="shared" ref="AR172" si="178">+SUM(AR167:AR171)</f>
        <v>0.88005065039714514</v>
      </c>
    </row>
    <row r="175" spans="1:45" ht="18.75" x14ac:dyDescent="0.3">
      <c r="I175" s="17" t="str">
        <f>+IF(OR(J176="OIL",J176="OIL-eq"),$I$5,IF(J176="GAS",$I$4,IF(J176="GSL",$I$8,IF(J176="DSL",$I$9,IF(J176="KER",$I$10,IF(J176="LPG",$I$11,IF(J176="HFO",$I$12,IF(J176="AVG",$I$13,IF(J176="RFG",$I$14,IF(J176="ELC",$I$15,$I$16))))))))))</f>
        <v>Kb/d</v>
      </c>
      <c r="K175" s="34" t="s">
        <v>777</v>
      </c>
    </row>
    <row r="176" spans="1:45" x14ac:dyDescent="0.25">
      <c r="I176" s="285">
        <v>1</v>
      </c>
      <c r="J176" s="279" t="s">
        <v>32</v>
      </c>
      <c r="K176" s="2" t="s">
        <v>27</v>
      </c>
      <c r="L176" s="63" t="s">
        <v>26</v>
      </c>
    </row>
    <row r="178" spans="1:45" x14ac:dyDescent="0.25">
      <c r="A178" s="15"/>
      <c r="B178" s="15"/>
      <c r="C178" s="15"/>
      <c r="D178" s="15"/>
      <c r="E178" s="15"/>
      <c r="F178" s="96"/>
      <c r="H178" s="17"/>
      <c r="I178" s="17"/>
      <c r="L178" s="22"/>
      <c r="M178" s="236">
        <v>2019</v>
      </c>
      <c r="N178" s="236">
        <v>2020</v>
      </c>
      <c r="O178" s="236">
        <v>2021</v>
      </c>
      <c r="P178" s="236">
        <v>2022</v>
      </c>
      <c r="Q178" s="236">
        <v>2023</v>
      </c>
      <c r="R178" s="236">
        <v>2024</v>
      </c>
      <c r="S178" s="236">
        <v>2025</v>
      </c>
      <c r="T178" s="236">
        <v>2026</v>
      </c>
      <c r="U178" s="236">
        <v>2027</v>
      </c>
      <c r="V178" s="236">
        <v>2028</v>
      </c>
      <c r="W178" s="236">
        <v>2029</v>
      </c>
      <c r="X178" s="236">
        <v>2030</v>
      </c>
      <c r="Y178" s="236">
        <v>2031</v>
      </c>
      <c r="Z178" s="236">
        <v>2032</v>
      </c>
      <c r="AA178" s="236">
        <v>2033</v>
      </c>
      <c r="AB178" s="236">
        <v>2034</v>
      </c>
      <c r="AC178" s="236">
        <v>2035</v>
      </c>
      <c r="AD178" s="236">
        <v>2036</v>
      </c>
      <c r="AE178" s="236">
        <v>2037</v>
      </c>
      <c r="AF178" s="236">
        <v>2038</v>
      </c>
      <c r="AG178" s="236">
        <v>2039</v>
      </c>
      <c r="AH178" s="236">
        <v>2040</v>
      </c>
      <c r="AI178" s="236">
        <v>2041</v>
      </c>
      <c r="AJ178" s="236">
        <v>2042</v>
      </c>
      <c r="AK178" s="236">
        <v>2043</v>
      </c>
      <c r="AL178" s="236">
        <v>2044</v>
      </c>
      <c r="AM178" s="236">
        <v>2045</v>
      </c>
      <c r="AN178" s="236">
        <v>2046</v>
      </c>
      <c r="AO178" s="236">
        <v>2047</v>
      </c>
      <c r="AP178" s="236">
        <v>2048</v>
      </c>
      <c r="AQ178" s="236">
        <v>2049</v>
      </c>
      <c r="AR178" s="236">
        <v>2050</v>
      </c>
      <c r="AS178" s="21"/>
    </row>
    <row r="179" spans="1:45" x14ac:dyDescent="0.25">
      <c r="J179" s="280"/>
      <c r="L179" s="218" t="s">
        <v>766</v>
      </c>
      <c r="M179" s="267">
        <v>0</v>
      </c>
      <c r="N179" s="267">
        <v>0</v>
      </c>
      <c r="O179" s="267">
        <v>0</v>
      </c>
      <c r="P179" s="267">
        <v>0</v>
      </c>
      <c r="Q179" s="267">
        <v>0</v>
      </c>
      <c r="R179" s="267">
        <v>0</v>
      </c>
      <c r="S179" s="267">
        <v>0</v>
      </c>
      <c r="T179" s="267">
        <v>0</v>
      </c>
      <c r="U179" s="267">
        <v>0</v>
      </c>
      <c r="V179" s="267">
        <v>0</v>
      </c>
      <c r="W179" s="267">
        <v>0</v>
      </c>
      <c r="X179" s="267">
        <v>0</v>
      </c>
      <c r="Y179" s="267">
        <v>0</v>
      </c>
      <c r="Z179" s="267">
        <v>0</v>
      </c>
      <c r="AA179" s="267">
        <v>0</v>
      </c>
      <c r="AB179" s="267">
        <v>0</v>
      </c>
      <c r="AC179" s="267">
        <v>0</v>
      </c>
      <c r="AD179" s="267">
        <v>0</v>
      </c>
      <c r="AE179" s="267">
        <v>0</v>
      </c>
      <c r="AF179" s="267">
        <v>0</v>
      </c>
      <c r="AG179" s="267">
        <v>0</v>
      </c>
      <c r="AH179" s="267">
        <v>0</v>
      </c>
      <c r="AI179" s="267">
        <v>0</v>
      </c>
      <c r="AJ179" s="267">
        <v>0</v>
      </c>
      <c r="AK179" s="267">
        <v>0</v>
      </c>
      <c r="AL179" s="267">
        <v>0</v>
      </c>
      <c r="AM179" s="267">
        <v>0</v>
      </c>
      <c r="AN179" s="267">
        <v>0</v>
      </c>
      <c r="AO179" s="267">
        <v>0</v>
      </c>
      <c r="AP179" s="267">
        <v>0</v>
      </c>
      <c r="AQ179" s="267">
        <v>0</v>
      </c>
      <c r="AR179" s="267">
        <v>0</v>
      </c>
    </row>
    <row r="180" spans="1:45" x14ac:dyDescent="0.25">
      <c r="L180" s="218" t="s">
        <v>767</v>
      </c>
      <c r="M180" s="270">
        <v>0</v>
      </c>
      <c r="N180" s="270">
        <v>0</v>
      </c>
      <c r="O180" s="270">
        <v>0</v>
      </c>
      <c r="P180" s="270">
        <v>0</v>
      </c>
      <c r="Q180" s="270">
        <v>0</v>
      </c>
      <c r="R180" s="270">
        <v>0</v>
      </c>
      <c r="S180" s="270">
        <v>0</v>
      </c>
      <c r="T180" s="270">
        <v>0</v>
      </c>
      <c r="U180" s="270">
        <v>0</v>
      </c>
      <c r="V180" s="270">
        <v>0</v>
      </c>
      <c r="W180" s="270">
        <v>0</v>
      </c>
      <c r="X180" s="270">
        <v>0</v>
      </c>
      <c r="Y180" s="270">
        <v>0</v>
      </c>
      <c r="Z180" s="270">
        <v>0</v>
      </c>
      <c r="AA180" s="270">
        <v>0</v>
      </c>
      <c r="AB180" s="270">
        <v>0</v>
      </c>
      <c r="AC180" s="270">
        <v>0</v>
      </c>
      <c r="AD180" s="270">
        <v>0</v>
      </c>
      <c r="AE180" s="270">
        <v>0</v>
      </c>
      <c r="AF180" s="270">
        <v>0</v>
      </c>
      <c r="AG180" s="270">
        <v>0</v>
      </c>
      <c r="AH180" s="270">
        <v>0</v>
      </c>
      <c r="AI180" s="270">
        <v>0</v>
      </c>
      <c r="AJ180" s="270">
        <v>0</v>
      </c>
      <c r="AK180" s="270">
        <v>0</v>
      </c>
      <c r="AL180" s="270">
        <v>0</v>
      </c>
      <c r="AM180" s="270">
        <v>0</v>
      </c>
      <c r="AN180" s="270">
        <v>0</v>
      </c>
      <c r="AO180" s="270">
        <v>0</v>
      </c>
      <c r="AP180" s="270">
        <v>0</v>
      </c>
      <c r="AQ180" s="270">
        <v>0</v>
      </c>
      <c r="AR180" s="270">
        <v>0</v>
      </c>
    </row>
    <row r="181" spans="1:45" x14ac:dyDescent="0.25">
      <c r="L181" s="218" t="s">
        <v>768</v>
      </c>
      <c r="M181" s="270">
        <v>0</v>
      </c>
      <c r="N181" s="270">
        <v>0</v>
      </c>
      <c r="O181" s="270">
        <v>0</v>
      </c>
      <c r="P181" s="270">
        <v>0</v>
      </c>
      <c r="Q181" s="270">
        <v>0</v>
      </c>
      <c r="R181" s="270">
        <v>0</v>
      </c>
      <c r="S181" s="270">
        <v>0</v>
      </c>
      <c r="T181" s="270">
        <v>0</v>
      </c>
      <c r="U181" s="270">
        <v>0</v>
      </c>
      <c r="V181" s="270">
        <v>0</v>
      </c>
      <c r="W181" s="270">
        <v>0</v>
      </c>
      <c r="X181" s="270">
        <v>0</v>
      </c>
      <c r="Y181" s="270">
        <v>0</v>
      </c>
      <c r="Z181" s="270">
        <v>0</v>
      </c>
      <c r="AA181" s="270">
        <v>0</v>
      </c>
      <c r="AB181" s="270">
        <v>0</v>
      </c>
      <c r="AC181" s="270">
        <v>0</v>
      </c>
      <c r="AD181" s="270">
        <v>0</v>
      </c>
      <c r="AE181" s="270">
        <v>0</v>
      </c>
      <c r="AF181" s="270">
        <v>0</v>
      </c>
      <c r="AG181" s="270">
        <v>0</v>
      </c>
      <c r="AH181" s="270">
        <v>0</v>
      </c>
      <c r="AI181" s="270">
        <v>0</v>
      </c>
      <c r="AJ181" s="270">
        <v>0</v>
      </c>
      <c r="AK181" s="270">
        <v>0</v>
      </c>
      <c r="AL181" s="270">
        <v>0</v>
      </c>
      <c r="AM181" s="270">
        <v>0</v>
      </c>
      <c r="AN181" s="270">
        <v>0</v>
      </c>
      <c r="AO181" s="270">
        <v>0</v>
      </c>
      <c r="AP181" s="270">
        <v>0</v>
      </c>
      <c r="AQ181" s="270">
        <v>0</v>
      </c>
      <c r="AR181" s="270">
        <v>0</v>
      </c>
    </row>
    <row r="182" spans="1:45" x14ac:dyDescent="0.25">
      <c r="L182" s="218" t="s">
        <v>769</v>
      </c>
      <c r="M182" s="270">
        <f>+Produccion_UO!M1021</f>
        <v>0</v>
      </c>
      <c r="N182" s="270">
        <f>+Produccion_UO!N1021</f>
        <v>0</v>
      </c>
      <c r="O182" s="270">
        <f>+Produccion_UO!O1021</f>
        <v>0</v>
      </c>
      <c r="P182" s="270">
        <f>+Produccion_UO!P1021</f>
        <v>0</v>
      </c>
      <c r="Q182" s="270">
        <f>+Produccion_UO!Q1021</f>
        <v>0</v>
      </c>
      <c r="R182" s="270">
        <f>+Produccion_UO!R1021</f>
        <v>0</v>
      </c>
      <c r="S182" s="270">
        <f>+Produccion_UO!S1021</f>
        <v>0</v>
      </c>
      <c r="T182" s="270">
        <f>+Produccion_UO!T1021</f>
        <v>0</v>
      </c>
      <c r="U182" s="270">
        <f>+Produccion_UO!U1021</f>
        <v>0</v>
      </c>
      <c r="V182" s="270">
        <f>+Produccion_UO!V1021</f>
        <v>0</v>
      </c>
      <c r="W182" s="270">
        <f>+Produccion_UO!W1021</f>
        <v>0</v>
      </c>
      <c r="X182" s="270">
        <f>+Produccion_UO!X1021</f>
        <v>0</v>
      </c>
      <c r="Y182" s="270">
        <f>+Produccion_UO!Y1021</f>
        <v>0</v>
      </c>
      <c r="Z182" s="270">
        <f>+Produccion_UO!Z1021</f>
        <v>0</v>
      </c>
      <c r="AA182" s="270">
        <f>+Produccion_UO!AA1021</f>
        <v>0</v>
      </c>
      <c r="AB182" s="270">
        <f>+Produccion_UO!AB1021</f>
        <v>0</v>
      </c>
      <c r="AC182" s="270">
        <f>+Produccion_UO!AC1021</f>
        <v>0</v>
      </c>
      <c r="AD182" s="270">
        <f>+Produccion_UO!AD1021</f>
        <v>0</v>
      </c>
      <c r="AE182" s="270">
        <f>+Produccion_UO!AE1021</f>
        <v>0</v>
      </c>
      <c r="AF182" s="270">
        <f>+Produccion_UO!AF1021</f>
        <v>0</v>
      </c>
      <c r="AG182" s="270">
        <f>+Produccion_UO!AG1021</f>
        <v>0</v>
      </c>
      <c r="AH182" s="270">
        <f>+Produccion_UO!AH1021</f>
        <v>0</v>
      </c>
      <c r="AI182" s="270">
        <f>+Produccion_UO!AI1021</f>
        <v>0</v>
      </c>
      <c r="AJ182" s="270">
        <f>+Produccion_UO!AJ1021</f>
        <v>0</v>
      </c>
      <c r="AK182" s="270">
        <f>+Produccion_UO!AK1021</f>
        <v>0</v>
      </c>
      <c r="AL182" s="270">
        <f>+Produccion_UO!AL1021</f>
        <v>0</v>
      </c>
      <c r="AM182" s="270">
        <f>+Produccion_UO!AM1021</f>
        <v>0</v>
      </c>
      <c r="AN182" s="270">
        <f>+Produccion_UO!AN1021</f>
        <v>0</v>
      </c>
      <c r="AO182" s="270">
        <f>+Produccion_UO!AO1021</f>
        <v>0</v>
      </c>
      <c r="AP182" s="270">
        <f>+Produccion_UO!AP1021</f>
        <v>0</v>
      </c>
      <c r="AQ182" s="270">
        <f>+Produccion_UO!AQ1021</f>
        <v>0</v>
      </c>
      <c r="AR182" s="270">
        <f>+Produccion_UO!AR1021</f>
        <v>0</v>
      </c>
    </row>
    <row r="183" spans="1:45" x14ac:dyDescent="0.25">
      <c r="L183" s="218" t="s">
        <v>770</v>
      </c>
      <c r="M183" s="284">
        <f>+Produccion_UO!M1038</f>
        <v>0</v>
      </c>
      <c r="N183" s="284">
        <f>+Produccion_UO!N1038</f>
        <v>0</v>
      </c>
      <c r="O183" s="284">
        <f>+Produccion_UO!O1038</f>
        <v>0</v>
      </c>
      <c r="P183" s="284">
        <f>+Produccion_UO!P1038</f>
        <v>0</v>
      </c>
      <c r="Q183" s="284">
        <f>+Produccion_UO!Q1038</f>
        <v>0</v>
      </c>
      <c r="R183" s="284">
        <f>+Produccion_UO!R1038</f>
        <v>0</v>
      </c>
      <c r="S183" s="284">
        <f>+Produccion_UO!S1038</f>
        <v>0</v>
      </c>
      <c r="T183" s="284">
        <f>+Produccion_UO!T1038</f>
        <v>0</v>
      </c>
      <c r="U183" s="284">
        <f>+Produccion_UO!U1038</f>
        <v>0</v>
      </c>
      <c r="V183" s="284">
        <f>+Produccion_UO!V1038</f>
        <v>0</v>
      </c>
      <c r="W183" s="284">
        <f>+Produccion_UO!W1038</f>
        <v>0</v>
      </c>
      <c r="X183" s="284">
        <f>+Produccion_UO!X1038</f>
        <v>0</v>
      </c>
      <c r="Y183" s="284">
        <f>+Produccion_UO!Y1038</f>
        <v>0</v>
      </c>
      <c r="Z183" s="284">
        <f>+Produccion_UO!Z1038</f>
        <v>0</v>
      </c>
      <c r="AA183" s="284">
        <f>+Produccion_UO!AA1038</f>
        <v>0</v>
      </c>
      <c r="AB183" s="284">
        <f>+Produccion_UO!AB1038</f>
        <v>0</v>
      </c>
      <c r="AC183" s="284">
        <f>+Produccion_UO!AC1038</f>
        <v>0</v>
      </c>
      <c r="AD183" s="284">
        <f>+Produccion_UO!AD1038</f>
        <v>0</v>
      </c>
      <c r="AE183" s="284">
        <f>+Produccion_UO!AE1038</f>
        <v>0</v>
      </c>
      <c r="AF183" s="284">
        <f>+Produccion_UO!AF1038</f>
        <v>0</v>
      </c>
      <c r="AG183" s="284">
        <f>+Produccion_UO!AG1038</f>
        <v>0</v>
      </c>
      <c r="AH183" s="284">
        <f>+Produccion_UO!AH1038</f>
        <v>0</v>
      </c>
      <c r="AI183" s="284">
        <f>+Produccion_UO!AI1038</f>
        <v>0</v>
      </c>
      <c r="AJ183" s="284">
        <f>+Produccion_UO!AJ1038</f>
        <v>0</v>
      </c>
      <c r="AK183" s="284">
        <f>+Produccion_UO!AK1038</f>
        <v>0</v>
      </c>
      <c r="AL183" s="284">
        <f>+Produccion_UO!AL1038</f>
        <v>0</v>
      </c>
      <c r="AM183" s="284">
        <f>+Produccion_UO!AM1038</f>
        <v>0</v>
      </c>
      <c r="AN183" s="284">
        <f>+Produccion_UO!AN1038</f>
        <v>0</v>
      </c>
      <c r="AO183" s="284">
        <f>+Produccion_UO!AO1038</f>
        <v>0</v>
      </c>
      <c r="AP183" s="284">
        <f>+Produccion_UO!AP1038</f>
        <v>0</v>
      </c>
      <c r="AQ183" s="284">
        <f>+Produccion_UO!AQ1038</f>
        <v>0</v>
      </c>
      <c r="AR183" s="284">
        <f>+Produccion_UO!AR1038</f>
        <v>0</v>
      </c>
    </row>
    <row r="184" spans="1:45" x14ac:dyDescent="0.25">
      <c r="M184" s="282">
        <f>+SUM(M179:M183)</f>
        <v>0</v>
      </c>
      <c r="N184" s="68">
        <f t="shared" ref="N184" si="179">+SUM(N179:N183)</f>
        <v>0</v>
      </c>
      <c r="O184" s="68">
        <f t="shared" ref="O184" si="180">+SUM(O179:O183)</f>
        <v>0</v>
      </c>
      <c r="P184" s="68">
        <f t="shared" ref="P184" si="181">+SUM(P179:P183)</f>
        <v>0</v>
      </c>
      <c r="Q184" s="68">
        <f t="shared" ref="Q184" si="182">+SUM(Q179:Q183)</f>
        <v>0</v>
      </c>
      <c r="R184" s="68">
        <f t="shared" ref="R184" si="183">+SUM(R179:R183)</f>
        <v>0</v>
      </c>
      <c r="S184" s="68">
        <f t="shared" ref="S184" si="184">+SUM(S179:S183)</f>
        <v>0</v>
      </c>
      <c r="T184" s="68">
        <f t="shared" ref="T184" si="185">+SUM(T179:T183)</f>
        <v>0</v>
      </c>
      <c r="U184" s="68">
        <f t="shared" ref="U184" si="186">+SUM(U179:U183)</f>
        <v>0</v>
      </c>
      <c r="V184" s="68">
        <f t="shared" ref="V184" si="187">+SUM(V179:V183)</f>
        <v>0</v>
      </c>
      <c r="W184" s="68">
        <f t="shared" ref="W184" si="188">+SUM(W179:W183)</f>
        <v>0</v>
      </c>
      <c r="X184" s="68">
        <f t="shared" ref="X184" si="189">+SUM(X179:X183)</f>
        <v>0</v>
      </c>
      <c r="Y184" s="68">
        <f t="shared" ref="Y184" si="190">+SUM(Y179:Y183)</f>
        <v>0</v>
      </c>
      <c r="Z184" s="68">
        <f t="shared" ref="Z184" si="191">+SUM(Z179:Z183)</f>
        <v>0</v>
      </c>
      <c r="AA184" s="68">
        <f t="shared" ref="AA184" si="192">+SUM(AA179:AA183)</f>
        <v>0</v>
      </c>
      <c r="AB184" s="68">
        <f t="shared" ref="AB184" si="193">+SUM(AB179:AB183)</f>
        <v>0</v>
      </c>
      <c r="AC184" s="68">
        <f t="shared" ref="AC184" si="194">+SUM(AC179:AC183)</f>
        <v>0</v>
      </c>
      <c r="AD184" s="68">
        <f t="shared" ref="AD184" si="195">+SUM(AD179:AD183)</f>
        <v>0</v>
      </c>
      <c r="AE184" s="68">
        <f t="shared" ref="AE184" si="196">+SUM(AE179:AE183)</f>
        <v>0</v>
      </c>
      <c r="AF184" s="68">
        <f t="shared" ref="AF184" si="197">+SUM(AF179:AF183)</f>
        <v>0</v>
      </c>
      <c r="AG184" s="68">
        <f t="shared" ref="AG184" si="198">+SUM(AG179:AG183)</f>
        <v>0</v>
      </c>
      <c r="AH184" s="68">
        <f t="shared" ref="AH184" si="199">+SUM(AH179:AH183)</f>
        <v>0</v>
      </c>
      <c r="AI184" s="68">
        <f t="shared" ref="AI184" si="200">+SUM(AI179:AI183)</f>
        <v>0</v>
      </c>
      <c r="AJ184" s="68">
        <f t="shared" ref="AJ184" si="201">+SUM(AJ179:AJ183)</f>
        <v>0</v>
      </c>
      <c r="AK184" s="68">
        <f t="shared" ref="AK184" si="202">+SUM(AK179:AK183)</f>
        <v>0</v>
      </c>
      <c r="AL184" s="68">
        <f t="shared" ref="AL184" si="203">+SUM(AL179:AL183)</f>
        <v>0</v>
      </c>
      <c r="AM184" s="68">
        <f t="shared" ref="AM184" si="204">+SUM(AM179:AM183)</f>
        <v>0</v>
      </c>
      <c r="AN184" s="68">
        <f t="shared" ref="AN184" si="205">+SUM(AN179:AN183)</f>
        <v>0</v>
      </c>
      <c r="AO184" s="68">
        <f t="shared" ref="AO184" si="206">+SUM(AO179:AO183)</f>
        <v>0</v>
      </c>
      <c r="AP184" s="68">
        <f t="shared" ref="AP184" si="207">+SUM(AP179:AP183)</f>
        <v>0</v>
      </c>
      <c r="AQ184" s="68">
        <f t="shared" ref="AQ184" si="208">+SUM(AQ179:AQ183)</f>
        <v>0</v>
      </c>
      <c r="AR184" s="68">
        <f t="shared" ref="AR184" si="209">+SUM(AR179:AR183)</f>
        <v>0</v>
      </c>
    </row>
    <row r="187" spans="1:45" ht="18.75" x14ac:dyDescent="0.3">
      <c r="I187" s="17" t="str">
        <f>+IF(OR(J188="OIL",J188="OIL-eq"),$I$5,IF(J188="GAS",$I$4,IF(J188="GSL",$I$8,IF(J188="DSL",$I$9,IF(J188="KER",$I$10,IF(J188="LPG",$I$11,IF(J188="HFO",$I$12,IF(J188="AVG",$I$13,IF(J188="RFG",$I$14,IF(J188="ELC",$I$15,$I$16))))))))))</f>
        <v>Kb/d</v>
      </c>
      <c r="K187" s="34" t="s">
        <v>778</v>
      </c>
    </row>
    <row r="188" spans="1:45" x14ac:dyDescent="0.25">
      <c r="I188" s="285">
        <f>+IF(OR(J188="OIL",J188="OIL-eq"),$H$5,IF(J188="GAS",$H$4,IF(J188="GSL",$H$8,IF(J188="DSL",$H$9,IF(J188="KER",$H$10,IF(J188="LPG",$H$11,IF(J188="HFO",$H$12,IF(J188="AVG",$H$13,IF(J188="RFG",$H$14,IF(J188="ELC",$H$15,$H$16))))))))))</f>
        <v>0.51401989256984237</v>
      </c>
      <c r="J188" s="279" t="s">
        <v>38</v>
      </c>
      <c r="K188" s="2" t="s">
        <v>27</v>
      </c>
      <c r="L188" s="63" t="s">
        <v>26</v>
      </c>
    </row>
    <row r="190" spans="1:45" x14ac:dyDescent="0.25">
      <c r="A190" s="15"/>
      <c r="B190" s="15"/>
      <c r="C190" s="15"/>
      <c r="D190" s="15"/>
      <c r="E190" s="15"/>
      <c r="F190" s="96"/>
      <c r="H190" s="17"/>
      <c r="I190" s="17"/>
      <c r="L190" s="22"/>
      <c r="M190" s="236">
        <v>2019</v>
      </c>
      <c r="N190" s="236">
        <v>2020</v>
      </c>
      <c r="O190" s="236">
        <v>2021</v>
      </c>
      <c r="P190" s="236">
        <v>2022</v>
      </c>
      <c r="Q190" s="236">
        <v>2023</v>
      </c>
      <c r="R190" s="236">
        <v>2024</v>
      </c>
      <c r="S190" s="236">
        <v>2025</v>
      </c>
      <c r="T190" s="236">
        <v>2026</v>
      </c>
      <c r="U190" s="236">
        <v>2027</v>
      </c>
      <c r="V190" s="236">
        <v>2028</v>
      </c>
      <c r="W190" s="236">
        <v>2029</v>
      </c>
      <c r="X190" s="236">
        <v>2030</v>
      </c>
      <c r="Y190" s="236">
        <v>2031</v>
      </c>
      <c r="Z190" s="236">
        <v>2032</v>
      </c>
      <c r="AA190" s="236">
        <v>2033</v>
      </c>
      <c r="AB190" s="236">
        <v>2034</v>
      </c>
      <c r="AC190" s="236">
        <v>2035</v>
      </c>
      <c r="AD190" s="236">
        <v>2036</v>
      </c>
      <c r="AE190" s="236">
        <v>2037</v>
      </c>
      <c r="AF190" s="236">
        <v>2038</v>
      </c>
      <c r="AG190" s="236">
        <v>2039</v>
      </c>
      <c r="AH190" s="236">
        <v>2040</v>
      </c>
      <c r="AI190" s="236">
        <v>2041</v>
      </c>
      <c r="AJ190" s="236">
        <v>2042</v>
      </c>
      <c r="AK190" s="236">
        <v>2043</v>
      </c>
      <c r="AL190" s="236">
        <v>2044</v>
      </c>
      <c r="AM190" s="236">
        <v>2045</v>
      </c>
      <c r="AN190" s="236">
        <v>2046</v>
      </c>
      <c r="AO190" s="236">
        <v>2047</v>
      </c>
      <c r="AP190" s="236">
        <v>2048</v>
      </c>
      <c r="AQ190" s="236">
        <v>2049</v>
      </c>
      <c r="AR190" s="236">
        <v>2050</v>
      </c>
      <c r="AS190" s="21"/>
    </row>
    <row r="191" spans="1:45" x14ac:dyDescent="0.25">
      <c r="J191" s="280"/>
      <c r="L191" s="218" t="s">
        <v>766</v>
      </c>
      <c r="M191" s="267">
        <f>+Produccion_UO!M984*$I$188</f>
        <v>0.1026446644327523</v>
      </c>
      <c r="N191" s="267">
        <f>+Produccion_UO!N984*$I$188</f>
        <v>9.6056804893888278E-2</v>
      </c>
      <c r="O191" s="267">
        <f>+Produccion_UO!O984*$I$188</f>
        <v>0.10010195683181215</v>
      </c>
      <c r="P191" s="267">
        <f>+Produccion_UO!P984*$I$188</f>
        <v>0.10408635861933381</v>
      </c>
      <c r="Q191" s="267">
        <f>+Produccion_UO!Q984*$I$188</f>
        <v>0.10801001025644913</v>
      </c>
      <c r="R191" s="267">
        <f>+Produccion_UO!R984*$I$188</f>
        <v>0.11187291174316122</v>
      </c>
      <c r="S191" s="267">
        <f>+Produccion_UO!S984*$I$188</f>
        <v>0.11567506307946694</v>
      </c>
      <c r="T191" s="267">
        <f>+Produccion_UO!T984*$I$188</f>
        <v>0.11957647103647792</v>
      </c>
      <c r="U191" s="267">
        <f>+Produccion_UO!U984*$I$188</f>
        <v>0.12343571667551052</v>
      </c>
      <c r="V191" s="267">
        <f>+Produccion_UO!V984*$I$188</f>
        <v>0.12725279999656067</v>
      </c>
      <c r="W191" s="267">
        <f>+Produccion_UO!W984*$I$188</f>
        <v>0.13102772099963192</v>
      </c>
      <c r="X191" s="267">
        <f>+Produccion_UO!X984*$I$188</f>
        <v>0.13476047968472127</v>
      </c>
      <c r="Y191" s="267">
        <f>+Produccion_UO!Y984*$I$188</f>
        <v>0.13907259271756506</v>
      </c>
      <c r="Z191" s="267">
        <f>+Produccion_UO!Z984*$I$188</f>
        <v>0.14335032752665397</v>
      </c>
      <c r="AA191" s="267">
        <f>+Produccion_UO!AA984*$I$188</f>
        <v>0.1475936841119854</v>
      </c>
      <c r="AB191" s="267">
        <f>+Produccion_UO!AB984*$I$188</f>
        <v>0.15180266247355778</v>
      </c>
      <c r="AC191" s="267">
        <f>+Produccion_UO!AC984*$I$188</f>
        <v>0.15597726261137268</v>
      </c>
      <c r="AD191" s="267">
        <f>+Produccion_UO!AD984*$I$188</f>
        <v>0.16085517593762313</v>
      </c>
      <c r="AE191" s="267">
        <f>+Produccion_UO!AE984*$I$188</f>
        <v>0.16570645175541698</v>
      </c>
      <c r="AF191" s="267">
        <f>+Produccion_UO!AF984*$I$188</f>
        <v>0.1705310900647603</v>
      </c>
      <c r="AG191" s="267">
        <f>+Produccion_UO!AG984*$I$188</f>
        <v>0.17532909086564752</v>
      </c>
      <c r="AH191" s="267">
        <f>+Produccion_UO!AH984*$I$188</f>
        <v>0.18010045415808268</v>
      </c>
      <c r="AI191" s="267">
        <f>+Produccion_UO!AI984*$I$188</f>
        <v>0.18571186851271373</v>
      </c>
      <c r="AJ191" s="267">
        <f>+Produccion_UO!AJ984*$I$188</f>
        <v>0.19130288395095066</v>
      </c>
      <c r="AK191" s="267">
        <f>+Produccion_UO!AK984*$I$188</f>
        <v>0.19687350047277799</v>
      </c>
      <c r="AL191" s="267">
        <f>+Produccion_UO!AL984*$I$188</f>
        <v>0.20242371807821324</v>
      </c>
      <c r="AM191" s="267">
        <f>+Produccion_UO!AM984*$I$188</f>
        <v>0.20795353676725226</v>
      </c>
      <c r="AN191" s="267">
        <f>+Produccion_UO!AN984*$I$188</f>
        <v>0.21426837370589219</v>
      </c>
      <c r="AO191" s="267">
        <f>+Produccion_UO!AO984*$I$188</f>
        <v>0.22056955749927418</v>
      </c>
      <c r="AP191" s="267">
        <f>+Produccion_UO!AP984*$I$188</f>
        <v>0.22685708814739056</v>
      </c>
      <c r="AQ191" s="267">
        <f>+Produccion_UO!AQ984*$I$188</f>
        <v>0.23313096565025415</v>
      </c>
      <c r="AR191" s="267">
        <f>+Produccion_UO!AR984*$I$188</f>
        <v>0.23939119000785009</v>
      </c>
    </row>
    <row r="192" spans="1:45" x14ac:dyDescent="0.25">
      <c r="L192" s="218" t="s">
        <v>767</v>
      </c>
      <c r="M192" s="270">
        <v>0</v>
      </c>
      <c r="N192" s="270">
        <v>0</v>
      </c>
      <c r="O192" s="270">
        <v>0</v>
      </c>
      <c r="P192" s="270">
        <v>0</v>
      </c>
      <c r="Q192" s="270">
        <v>0</v>
      </c>
      <c r="R192" s="270">
        <v>0</v>
      </c>
      <c r="S192" s="270">
        <v>0</v>
      </c>
      <c r="T192" s="270">
        <v>0</v>
      </c>
      <c r="U192" s="270">
        <v>0</v>
      </c>
      <c r="V192" s="270">
        <v>0</v>
      </c>
      <c r="W192" s="270">
        <v>0</v>
      </c>
      <c r="X192" s="270">
        <v>0</v>
      </c>
      <c r="Y192" s="270">
        <v>0</v>
      </c>
      <c r="Z192" s="270">
        <v>0</v>
      </c>
      <c r="AA192" s="270">
        <v>0</v>
      </c>
      <c r="AB192" s="270">
        <v>0</v>
      </c>
      <c r="AC192" s="270">
        <v>0</v>
      </c>
      <c r="AD192" s="270">
        <v>0</v>
      </c>
      <c r="AE192" s="270">
        <v>0</v>
      </c>
      <c r="AF192" s="270">
        <v>0</v>
      </c>
      <c r="AG192" s="270">
        <v>0</v>
      </c>
      <c r="AH192" s="270">
        <v>0</v>
      </c>
      <c r="AI192" s="270">
        <v>0</v>
      </c>
      <c r="AJ192" s="270">
        <v>0</v>
      </c>
      <c r="AK192" s="270">
        <v>0</v>
      </c>
      <c r="AL192" s="270">
        <v>0</v>
      </c>
      <c r="AM192" s="270">
        <v>0</v>
      </c>
      <c r="AN192" s="270">
        <v>0</v>
      </c>
      <c r="AO192" s="270">
        <v>0</v>
      </c>
      <c r="AP192" s="270">
        <v>0</v>
      </c>
      <c r="AQ192" s="270">
        <v>0</v>
      </c>
      <c r="AR192" s="270">
        <v>0</v>
      </c>
    </row>
    <row r="193" spans="1:45" x14ac:dyDescent="0.25">
      <c r="L193" s="218" t="s">
        <v>768</v>
      </c>
      <c r="M193" s="270">
        <v>0</v>
      </c>
      <c r="N193" s="270">
        <v>0</v>
      </c>
      <c r="O193" s="270">
        <v>0</v>
      </c>
      <c r="P193" s="270">
        <v>0</v>
      </c>
      <c r="Q193" s="270">
        <v>0</v>
      </c>
      <c r="R193" s="270">
        <v>0</v>
      </c>
      <c r="S193" s="270">
        <v>0</v>
      </c>
      <c r="T193" s="270">
        <v>0</v>
      </c>
      <c r="U193" s="270">
        <v>0</v>
      </c>
      <c r="V193" s="270">
        <v>0</v>
      </c>
      <c r="W193" s="270">
        <v>0</v>
      </c>
      <c r="X193" s="270">
        <v>0</v>
      </c>
      <c r="Y193" s="270">
        <v>0</v>
      </c>
      <c r="Z193" s="270">
        <v>0</v>
      </c>
      <c r="AA193" s="270">
        <v>0</v>
      </c>
      <c r="AB193" s="270">
        <v>0</v>
      </c>
      <c r="AC193" s="270">
        <v>0</v>
      </c>
      <c r="AD193" s="270">
        <v>0</v>
      </c>
      <c r="AE193" s="270">
        <v>0</v>
      </c>
      <c r="AF193" s="270">
        <v>0</v>
      </c>
      <c r="AG193" s="270">
        <v>0</v>
      </c>
      <c r="AH193" s="270">
        <v>0</v>
      </c>
      <c r="AI193" s="270">
        <v>0</v>
      </c>
      <c r="AJ193" s="270">
        <v>0</v>
      </c>
      <c r="AK193" s="270">
        <v>0</v>
      </c>
      <c r="AL193" s="270">
        <v>0</v>
      </c>
      <c r="AM193" s="270">
        <v>0</v>
      </c>
      <c r="AN193" s="270">
        <v>0</v>
      </c>
      <c r="AO193" s="270">
        <v>0</v>
      </c>
      <c r="AP193" s="270">
        <v>0</v>
      </c>
      <c r="AQ193" s="270">
        <v>0</v>
      </c>
      <c r="AR193" s="270">
        <v>0</v>
      </c>
    </row>
    <row r="194" spans="1:45" x14ac:dyDescent="0.25">
      <c r="L194" s="218" t="s">
        <v>769</v>
      </c>
      <c r="M194" s="270">
        <f>+Produccion_UO!M1018*$I$188</f>
        <v>120.53903555672927</v>
      </c>
      <c r="N194" s="270">
        <f>+Produccion_UO!N1018*$I$188</f>
        <v>123.83498204112209</v>
      </c>
      <c r="O194" s="270">
        <f>+Produccion_UO!O1018*$I$188</f>
        <v>126.64837259515021</v>
      </c>
      <c r="P194" s="270">
        <f>+Produccion_UO!P1018*$I$188</f>
        <v>129.44235530301265</v>
      </c>
      <c r="Q194" s="270">
        <f>+Produccion_UO!Q1018*$I$188</f>
        <v>132.21693016470891</v>
      </c>
      <c r="R194" s="270">
        <f>+Produccion_UO!R1018*$I$188</f>
        <v>134.97209718023899</v>
      </c>
      <c r="S194" s="270">
        <f>+Produccion_UO!S1018*$I$188</f>
        <v>137.70785634960288</v>
      </c>
      <c r="T194" s="270">
        <f>+Produccion_UO!T1018*$I$188</f>
        <v>138.99839019685109</v>
      </c>
      <c r="U194" s="270">
        <f>+Produccion_UO!U1018*$I$188</f>
        <v>140.26028047825434</v>
      </c>
      <c r="V194" s="270">
        <f>+Produccion_UO!V1018*$I$188</f>
        <v>141.45923479698578</v>
      </c>
      <c r="W194" s="270">
        <f>+Produccion_UO!W1018*$I$188</f>
        <v>142.6584911363484</v>
      </c>
      <c r="X194" s="270">
        <f>+Produccion_UO!X1018*$I$188</f>
        <v>143.82895898082703</v>
      </c>
      <c r="Y194" s="270">
        <f>+Produccion_UO!Y1018*$I$188</f>
        <v>144.06950205172529</v>
      </c>
      <c r="Z194" s="270">
        <f>+Produccion_UO!Z1018*$I$188</f>
        <v>144.28345198101414</v>
      </c>
      <c r="AA194" s="270">
        <f>+Produccion_UO!AA1018*$I$188</f>
        <v>144.47080876869413</v>
      </c>
      <c r="AB194" s="270">
        <f>+Produccion_UO!AB1018*$I$188</f>
        <v>144.63157241476418</v>
      </c>
      <c r="AC194" s="270">
        <f>+Produccion_UO!AC1018*$I$188</f>
        <v>144.76574291922483</v>
      </c>
      <c r="AD194" s="270">
        <f>+Produccion_UO!AD1018*$I$188</f>
        <v>144.65007755937495</v>
      </c>
      <c r="AE194" s="270">
        <f>+Produccion_UO!AE1018*$I$188</f>
        <v>144.50391427747047</v>
      </c>
      <c r="AF194" s="270">
        <f>+Produccion_UO!AF1018*$I$188</f>
        <v>144.32725307351305</v>
      </c>
      <c r="AG194" s="270">
        <f>+Produccion_UO!AG1018*$I$188</f>
        <v>144.1200939475016</v>
      </c>
      <c r="AH194" s="270">
        <f>+Produccion_UO!AH1018*$I$188</f>
        <v>143.88243689943661</v>
      </c>
      <c r="AI194" s="270">
        <f>+Produccion_UO!AI1018*$I$188</f>
        <v>143.62421003447477</v>
      </c>
      <c r="AJ194" s="270">
        <f>+Produccion_UO!AJ1018*$I$188</f>
        <v>143.33940029221566</v>
      </c>
      <c r="AK194" s="270">
        <f>+Produccion_UO!AK1018*$I$188</f>
        <v>143.02800767265924</v>
      </c>
      <c r="AL194" s="270">
        <f>+Produccion_UO!AL1018*$I$188</f>
        <v>142.6900321758061</v>
      </c>
      <c r="AM194" s="270">
        <f>+Produccion_UO!AM1018*$I$188</f>
        <v>142.32547380165565</v>
      </c>
      <c r="AN194" s="270">
        <f>+Produccion_UO!AN1018*$I$188</f>
        <v>142.28230183895292</v>
      </c>
      <c r="AO194" s="270">
        <f>+Produccion_UO!AO1018*$I$188</f>
        <v>142.21021700782694</v>
      </c>
      <c r="AP194" s="270">
        <f>+Produccion_UO!AP1018*$I$188</f>
        <v>142.10921930827928</v>
      </c>
      <c r="AQ194" s="270">
        <f>+Produccion_UO!AQ1018*$I$188</f>
        <v>141.9793087403084</v>
      </c>
      <c r="AR194" s="270">
        <f>+Produccion_UO!AR1018*$I$188</f>
        <v>141.82048530391577</v>
      </c>
    </row>
    <row r="195" spans="1:45" x14ac:dyDescent="0.25">
      <c r="L195" s="218" t="s">
        <v>770</v>
      </c>
      <c r="M195" s="284">
        <f>+Produccion_UO!M1035*$I$188</f>
        <v>0.10847907520914028</v>
      </c>
      <c r="N195" s="284">
        <f>+Produccion_UO!N1035*$I$188</f>
        <v>7.7519899714051238E-2</v>
      </c>
      <c r="O195" s="284">
        <f>+Produccion_UO!O1035*$I$188</f>
        <v>8.0268772259209933E-2</v>
      </c>
      <c r="P195" s="284">
        <f>+Produccion_UO!P1035*$I$188</f>
        <v>8.3044905791148566E-2</v>
      </c>
      <c r="Q195" s="284">
        <f>+Produccion_UO!Q1035*$I$188</f>
        <v>8.5848300309871214E-2</v>
      </c>
      <c r="R195" s="284">
        <f>+Produccion_UO!R1035*$I$188</f>
        <v>8.8678955815380489E-2</v>
      </c>
      <c r="S195" s="284">
        <f>+Produccion_UO!S1035*$I$188</f>
        <v>9.1536872307664538E-2</v>
      </c>
      <c r="T195" s="284">
        <f>+Produccion_UO!T1035*$I$188</f>
        <v>9.342365346020097E-2</v>
      </c>
      <c r="U195" s="284">
        <f>+Produccion_UO!U1035*$I$188</f>
        <v>9.530282736293505E-2</v>
      </c>
      <c r="V195" s="284">
        <f>+Produccion_UO!V1035*$I$188</f>
        <v>9.7174394015879087E-2</v>
      </c>
      <c r="W195" s="284">
        <f>+Produccion_UO!W1035*$I$188</f>
        <v>9.9038353419019745E-2</v>
      </c>
      <c r="X195" s="284">
        <f>+Produccion_UO!X1035*$I$188</f>
        <v>0.10089470557237039</v>
      </c>
      <c r="Y195" s="284">
        <f>+Produccion_UO!Y1035*$I$188</f>
        <v>0.10214152823178287</v>
      </c>
      <c r="Z195" s="284">
        <f>+Produccion_UO!Z1035*$I$188</f>
        <v>0.10336164188228378</v>
      </c>
      <c r="AA195" s="284">
        <f>+Produccion_UO!AA1035*$I$188</f>
        <v>0.10455504652386594</v>
      </c>
      <c r="AB195" s="284">
        <f>+Produccion_UO!AB1035*$I$188</f>
        <v>0.10572174215654422</v>
      </c>
      <c r="AC195" s="284">
        <f>+Produccion_UO!AC1035*$I$188</f>
        <v>0.10686172878030993</v>
      </c>
      <c r="AD195" s="284">
        <f>+Produccion_UO!AD1035*$I$188</f>
        <v>0.10802491282519569</v>
      </c>
      <c r="AE195" s="284">
        <f>+Produccion_UO!AE1035*$I$188</f>
        <v>0.11305455549715232</v>
      </c>
      <c r="AF195" s="284">
        <f>+Produccion_UO!AF1035*$I$188</f>
        <v>0.11419567965865789</v>
      </c>
      <c r="AG195" s="284">
        <f>+Produccion_UO!AG1035*$I$188</f>
        <v>0.11530219571887736</v>
      </c>
      <c r="AH195" s="284">
        <f>+Produccion_UO!AH1035*$I$188</f>
        <v>0.11637410367781231</v>
      </c>
      <c r="AI195" s="284">
        <f>+Produccion_UO!AI1035*$I$188</f>
        <v>0.11846357915709987</v>
      </c>
      <c r="AJ195" s="284">
        <f>+Produccion_UO!AJ1035*$I$188</f>
        <v>0.12052607628403196</v>
      </c>
      <c r="AK195" s="284">
        <f>+Produccion_UO!AK1035*$I$188</f>
        <v>0.12256159505860853</v>
      </c>
      <c r="AL195" s="284">
        <f>+Produccion_UO!AL1035*$I$188</f>
        <v>0.12457013548082961</v>
      </c>
      <c r="AM195" s="284">
        <f>+Produccion_UO!AM1035*$I$188</f>
        <v>0.1265516975506952</v>
      </c>
      <c r="AN195" s="284">
        <f>+Produccion_UO!AN1035*$I$188</f>
        <v>0.12934991143453081</v>
      </c>
      <c r="AO195" s="284">
        <f>+Produccion_UO!AO1035*$I$188</f>
        <v>0.13212659168853527</v>
      </c>
      <c r="AP195" s="284">
        <f>+Produccion_UO!AP1035*$I$188</f>
        <v>0.13488173831271014</v>
      </c>
      <c r="AQ195" s="284">
        <f>+Produccion_UO!AQ1035*$I$188</f>
        <v>0.13761535130705388</v>
      </c>
      <c r="AR195" s="284">
        <f>+Produccion_UO!AR1035*$I$188</f>
        <v>0.1403274306715675</v>
      </c>
    </row>
    <row r="196" spans="1:45" x14ac:dyDescent="0.25">
      <c r="M196" s="282">
        <f>+SUM(M191:M195)</f>
        <v>120.75015929637118</v>
      </c>
      <c r="N196" s="68">
        <f t="shared" ref="N196" si="210">+SUM(N191:N195)</f>
        <v>124.00855874573003</v>
      </c>
      <c r="O196" s="68">
        <f t="shared" ref="O196" si="211">+SUM(O191:O195)</f>
        <v>126.82874332424123</v>
      </c>
      <c r="P196" s="68">
        <f t="shared" ref="P196" si="212">+SUM(P191:P195)</f>
        <v>129.62948656742313</v>
      </c>
      <c r="Q196" s="68">
        <f t="shared" ref="Q196" si="213">+SUM(Q191:Q195)</f>
        <v>132.41078847527521</v>
      </c>
      <c r="R196" s="68">
        <f t="shared" ref="R196" si="214">+SUM(R191:R195)</f>
        <v>135.17264904779751</v>
      </c>
      <c r="S196" s="68">
        <f t="shared" ref="S196" si="215">+SUM(S191:S195)</f>
        <v>137.91506828499001</v>
      </c>
      <c r="T196" s="68">
        <f t="shared" ref="T196" si="216">+SUM(T191:T195)</f>
        <v>139.21139032134778</v>
      </c>
      <c r="U196" s="68">
        <f t="shared" ref="U196" si="217">+SUM(U191:U195)</f>
        <v>140.47901902229279</v>
      </c>
      <c r="V196" s="68">
        <f t="shared" ref="V196" si="218">+SUM(V191:V195)</f>
        <v>141.68366199099822</v>
      </c>
      <c r="W196" s="68">
        <f t="shared" ref="W196" si="219">+SUM(W191:W195)</f>
        <v>142.88855721076706</v>
      </c>
      <c r="X196" s="68">
        <f t="shared" ref="X196" si="220">+SUM(X191:X195)</f>
        <v>144.06461416608411</v>
      </c>
      <c r="Y196" s="68">
        <f t="shared" ref="Y196" si="221">+SUM(Y191:Y195)</f>
        <v>144.31071617267463</v>
      </c>
      <c r="Z196" s="68">
        <f t="shared" ref="Z196" si="222">+SUM(Z191:Z195)</f>
        <v>144.53016395042309</v>
      </c>
      <c r="AA196" s="68">
        <f t="shared" ref="AA196" si="223">+SUM(AA191:AA195)</f>
        <v>144.72295749932999</v>
      </c>
      <c r="AB196" s="68">
        <f t="shared" ref="AB196" si="224">+SUM(AB191:AB195)</f>
        <v>144.88909681939427</v>
      </c>
      <c r="AC196" s="68">
        <f t="shared" ref="AC196" si="225">+SUM(AC191:AC195)</f>
        <v>145.02858191061651</v>
      </c>
      <c r="AD196" s="68">
        <f t="shared" ref="AD196" si="226">+SUM(AD191:AD195)</f>
        <v>144.91895764813776</v>
      </c>
      <c r="AE196" s="68">
        <f t="shared" ref="AE196" si="227">+SUM(AE191:AE195)</f>
        <v>144.78267528472304</v>
      </c>
      <c r="AF196" s="68">
        <f t="shared" ref="AF196" si="228">+SUM(AF191:AF195)</f>
        <v>144.61197984323647</v>
      </c>
      <c r="AG196" s="68">
        <f t="shared" ref="AG196" si="229">+SUM(AG191:AG195)</f>
        <v>144.41072523408613</v>
      </c>
      <c r="AH196" s="68">
        <f t="shared" ref="AH196" si="230">+SUM(AH191:AH195)</f>
        <v>144.17891145727251</v>
      </c>
      <c r="AI196" s="68">
        <f t="shared" ref="AI196" si="231">+SUM(AI191:AI195)</f>
        <v>143.92838548214459</v>
      </c>
      <c r="AJ196" s="68">
        <f t="shared" ref="AJ196" si="232">+SUM(AJ191:AJ195)</f>
        <v>143.65122925245063</v>
      </c>
      <c r="AK196" s="68">
        <f t="shared" ref="AK196" si="233">+SUM(AK191:AK195)</f>
        <v>143.34744276819063</v>
      </c>
      <c r="AL196" s="68">
        <f t="shared" ref="AL196" si="234">+SUM(AL191:AL195)</f>
        <v>143.01702602936516</v>
      </c>
      <c r="AM196" s="68">
        <f t="shared" ref="AM196" si="235">+SUM(AM191:AM195)</f>
        <v>142.65997903597361</v>
      </c>
      <c r="AN196" s="68">
        <f t="shared" ref="AN196" si="236">+SUM(AN191:AN195)</f>
        <v>142.62592012409334</v>
      </c>
      <c r="AO196" s="68">
        <f t="shared" ref="AO196" si="237">+SUM(AO191:AO195)</f>
        <v>142.56291315701475</v>
      </c>
      <c r="AP196" s="68">
        <f t="shared" ref="AP196" si="238">+SUM(AP191:AP195)</f>
        <v>142.47095813473939</v>
      </c>
      <c r="AQ196" s="68">
        <f t="shared" ref="AQ196" si="239">+SUM(AQ191:AQ195)</f>
        <v>142.35005505726571</v>
      </c>
      <c r="AR196" s="68">
        <f t="shared" ref="AR196" si="240">+SUM(AR191:AR195)</f>
        <v>142.20020392459517</v>
      </c>
    </row>
    <row r="198" spans="1:45" ht="18.75" x14ac:dyDescent="0.3">
      <c r="I198" s="17" t="str">
        <f>+IF(OR(J199="OIL",J199="OIL-eq"),$I$5,IF(J199="GAS",$I$4,IF(J199="GSL",$I$8,IF(J199="DSL",$I$9,IF(J199="KER",$I$10,IF(J199="LPG",$I$11,IF(J199="HFO",$I$12,IF(J199="AVG",$I$13,IF(J199="RFG",$I$14,IF(J199="ELC",$I$15,$I$16))))))))))</f>
        <v>Kt CO2e/año</v>
      </c>
      <c r="K198" s="34" t="s">
        <v>781</v>
      </c>
    </row>
    <row r="199" spans="1:45" x14ac:dyDescent="0.25">
      <c r="I199" s="285">
        <f>+H18</f>
        <v>0.93391468070690575</v>
      </c>
      <c r="J199" s="279" t="s">
        <v>36</v>
      </c>
      <c r="K199" s="2" t="s">
        <v>27</v>
      </c>
      <c r="L199" s="63" t="s">
        <v>26</v>
      </c>
    </row>
    <row r="201" spans="1:45" x14ac:dyDescent="0.25">
      <c r="A201" s="15"/>
      <c r="B201" s="15"/>
      <c r="C201" s="15"/>
      <c r="D201" s="15"/>
      <c r="E201" s="15"/>
      <c r="F201" s="96"/>
      <c r="H201" s="17"/>
      <c r="I201" s="17"/>
      <c r="L201" s="22"/>
      <c r="M201" s="236">
        <v>2019</v>
      </c>
      <c r="N201" s="236">
        <v>2020</v>
      </c>
      <c r="O201" s="236">
        <v>2021</v>
      </c>
      <c r="P201" s="236">
        <v>2022</v>
      </c>
      <c r="Q201" s="236">
        <v>2023</v>
      </c>
      <c r="R201" s="236">
        <v>2024</v>
      </c>
      <c r="S201" s="236">
        <v>2025</v>
      </c>
      <c r="T201" s="236">
        <v>2026</v>
      </c>
      <c r="U201" s="236">
        <v>2027</v>
      </c>
      <c r="V201" s="236">
        <v>2028</v>
      </c>
      <c r="W201" s="236">
        <v>2029</v>
      </c>
      <c r="X201" s="236">
        <v>2030</v>
      </c>
      <c r="Y201" s="236">
        <v>2031</v>
      </c>
      <c r="Z201" s="236">
        <v>2032</v>
      </c>
      <c r="AA201" s="236">
        <v>2033</v>
      </c>
      <c r="AB201" s="236">
        <v>2034</v>
      </c>
      <c r="AC201" s="236">
        <v>2035</v>
      </c>
      <c r="AD201" s="236">
        <v>2036</v>
      </c>
      <c r="AE201" s="236">
        <v>2037</v>
      </c>
      <c r="AF201" s="236">
        <v>2038</v>
      </c>
      <c r="AG201" s="236">
        <v>2039</v>
      </c>
      <c r="AH201" s="236">
        <v>2040</v>
      </c>
      <c r="AI201" s="236">
        <v>2041</v>
      </c>
      <c r="AJ201" s="236">
        <v>2042</v>
      </c>
      <c r="AK201" s="236">
        <v>2043</v>
      </c>
      <c r="AL201" s="236">
        <v>2044</v>
      </c>
      <c r="AM201" s="236">
        <v>2045</v>
      </c>
      <c r="AN201" s="236">
        <v>2046</v>
      </c>
      <c r="AO201" s="236">
        <v>2047</v>
      </c>
      <c r="AP201" s="236">
        <v>2048</v>
      </c>
      <c r="AQ201" s="236">
        <v>2049</v>
      </c>
      <c r="AR201" s="236">
        <v>2050</v>
      </c>
      <c r="AS201" s="21"/>
    </row>
    <row r="202" spans="1:45" x14ac:dyDescent="0.25">
      <c r="J202" s="280"/>
      <c r="L202" s="218" t="s">
        <v>766</v>
      </c>
      <c r="M202" s="267">
        <f>+Produccion_UO!M985*$I$199</f>
        <v>1.1403039955825076E-2</v>
      </c>
      <c r="N202" s="267">
        <f>+Produccion_UO!N985*$I$199</f>
        <v>1.0671178967626729E-2</v>
      </c>
      <c r="O202" s="267">
        <f>+Produccion_UO!O985*$I$199</f>
        <v>1.1120564519525335E-2</v>
      </c>
      <c r="P202" s="267">
        <f>+Produccion_UO!P985*$I$199</f>
        <v>1.1563201192695464E-2</v>
      </c>
      <c r="Q202" s="267">
        <f>+Produccion_UO!Q985*$I$199</f>
        <v>1.1999088987137118E-2</v>
      </c>
      <c r="R202" s="267">
        <f>+Produccion_UO!R985*$I$199</f>
        <v>1.2428227902850204E-2</v>
      </c>
      <c r="S202" s="267">
        <f>+Produccion_UO!S985*$I$199</f>
        <v>1.2850617939834908E-2</v>
      </c>
      <c r="T202" s="267">
        <f>+Produccion_UO!T985*$I$199</f>
        <v>1.3284034630937313E-2</v>
      </c>
      <c r="U202" s="267">
        <f>+Produccion_UO!U985*$I$199</f>
        <v>1.3712767409834197E-2</v>
      </c>
      <c r="V202" s="267">
        <f>+Produccion_UO!V985*$I$199</f>
        <v>1.4136816276525558E-2</v>
      </c>
      <c r="W202" s="267">
        <f>+Produccion_UO!W985*$I$199</f>
        <v>1.4556181231011395E-2</v>
      </c>
      <c r="X202" s="267">
        <f>+Produccion_UO!X985*$I$199</f>
        <v>1.4970862273291806E-2</v>
      </c>
      <c r="Y202" s="267">
        <f>+Produccion_UO!Y985*$I$199</f>
        <v>1.5449905168305154E-2</v>
      </c>
      <c r="Z202" s="267">
        <f>+Produccion_UO!Z985*$I$199</f>
        <v>1.5925128904658054E-2</v>
      </c>
      <c r="AA202" s="267">
        <f>+Produccion_UO!AA985*$I$199</f>
        <v>1.6396533482350494E-2</v>
      </c>
      <c r="AB202" s="267">
        <f>+Produccion_UO!AB985*$I$199</f>
        <v>1.6864118901382483E-2</v>
      </c>
      <c r="AC202" s="267">
        <f>+Produccion_UO!AC985*$I$199</f>
        <v>1.7327885161754018E-2</v>
      </c>
      <c r="AD202" s="267">
        <f>+Produccion_UO!AD985*$I$199</f>
        <v>1.7869784157358876E-2</v>
      </c>
      <c r="AE202" s="267">
        <f>+Produccion_UO!AE985*$I$199</f>
        <v>1.8408723928781068E-2</v>
      </c>
      <c r="AF202" s="267">
        <f>+Produccion_UO!AF985*$I$199</f>
        <v>1.8944704476020417E-2</v>
      </c>
      <c r="AG202" s="267">
        <f>+Produccion_UO!AG985*$I$199</f>
        <v>1.9477725799076917E-2</v>
      </c>
      <c r="AH202" s="267">
        <f>+Produccion_UO!AH985*$I$199</f>
        <v>2.0007787897950755E-2</v>
      </c>
      <c r="AI202" s="267">
        <f>+Produccion_UO!AI985*$I$199</f>
        <v>2.0631173267742272E-2</v>
      </c>
      <c r="AJ202" s="267">
        <f>+Produccion_UO!AJ985*$I$199</f>
        <v>2.1252292473383734E-2</v>
      </c>
      <c r="AK202" s="267">
        <f>+Produccion_UO!AK985*$I$199</f>
        <v>2.187114551487495E-2</v>
      </c>
      <c r="AL202" s="267">
        <f>+Produccion_UO!AL985*$I$199</f>
        <v>2.2487732392215926E-2</v>
      </c>
      <c r="AM202" s="267">
        <f>+Produccion_UO!AM985*$I$199</f>
        <v>2.3102053105406754E-2</v>
      </c>
      <c r="AN202" s="267">
        <f>+Produccion_UO!AN985*$I$199</f>
        <v>2.380358336344587E-2</v>
      </c>
      <c r="AO202" s="267">
        <f>+Produccion_UO!AO985*$I$199</f>
        <v>2.4503596861098348E-2</v>
      </c>
      <c r="AP202" s="267">
        <f>+Produccion_UO!AP985*$I$199</f>
        <v>2.52020935983641E-2</v>
      </c>
      <c r="AQ202" s="267">
        <f>+Produccion_UO!AQ985*$I$199</f>
        <v>2.5899073575243129E-2</v>
      </c>
      <c r="AR202" s="267">
        <f>+Produccion_UO!AR985*$I$199</f>
        <v>2.6594536791735426E-2</v>
      </c>
    </row>
    <row r="203" spans="1:45" x14ac:dyDescent="0.25">
      <c r="L203" s="218" t="s">
        <v>767</v>
      </c>
      <c r="M203" s="270">
        <v>0</v>
      </c>
      <c r="N203" s="270">
        <v>0</v>
      </c>
      <c r="O203" s="270">
        <v>0</v>
      </c>
      <c r="P203" s="270">
        <v>0</v>
      </c>
      <c r="Q203" s="270">
        <v>0</v>
      </c>
      <c r="R203" s="270">
        <v>0</v>
      </c>
      <c r="S203" s="270">
        <v>0</v>
      </c>
      <c r="T203" s="270">
        <v>0</v>
      </c>
      <c r="U203" s="270">
        <v>0</v>
      </c>
      <c r="V203" s="270">
        <v>0</v>
      </c>
      <c r="W203" s="270">
        <v>0</v>
      </c>
      <c r="X203" s="270">
        <v>0</v>
      </c>
      <c r="Y203" s="270">
        <v>0</v>
      </c>
      <c r="Z203" s="270">
        <v>0</v>
      </c>
      <c r="AA203" s="270">
        <v>0</v>
      </c>
      <c r="AB203" s="270">
        <v>0</v>
      </c>
      <c r="AC203" s="270">
        <v>0</v>
      </c>
      <c r="AD203" s="270">
        <v>0</v>
      </c>
      <c r="AE203" s="270">
        <v>0</v>
      </c>
      <c r="AF203" s="270">
        <v>0</v>
      </c>
      <c r="AG203" s="270">
        <v>0</v>
      </c>
      <c r="AH203" s="270">
        <v>0</v>
      </c>
      <c r="AI203" s="270">
        <v>0</v>
      </c>
      <c r="AJ203" s="270">
        <v>0</v>
      </c>
      <c r="AK203" s="270">
        <v>0</v>
      </c>
      <c r="AL203" s="270">
        <v>0</v>
      </c>
      <c r="AM203" s="270">
        <v>0</v>
      </c>
      <c r="AN203" s="270">
        <v>0</v>
      </c>
      <c r="AO203" s="270">
        <v>0</v>
      </c>
      <c r="AP203" s="270">
        <v>0</v>
      </c>
      <c r="AQ203" s="270">
        <v>0</v>
      </c>
      <c r="AR203" s="270">
        <v>0</v>
      </c>
    </row>
    <row r="204" spans="1:45" x14ac:dyDescent="0.25">
      <c r="L204" s="218" t="s">
        <v>768</v>
      </c>
      <c r="M204" s="270">
        <v>0</v>
      </c>
      <c r="N204" s="270">
        <v>0</v>
      </c>
      <c r="O204" s="270">
        <v>0</v>
      </c>
      <c r="P204" s="270">
        <v>0</v>
      </c>
      <c r="Q204" s="270">
        <v>0</v>
      </c>
      <c r="R204" s="270">
        <v>0</v>
      </c>
      <c r="S204" s="270">
        <v>0</v>
      </c>
      <c r="T204" s="270">
        <v>0</v>
      </c>
      <c r="U204" s="270">
        <v>0</v>
      </c>
      <c r="V204" s="270">
        <v>0</v>
      </c>
      <c r="W204" s="270">
        <v>0</v>
      </c>
      <c r="X204" s="270">
        <v>0</v>
      </c>
      <c r="Y204" s="270">
        <v>0</v>
      </c>
      <c r="Z204" s="270">
        <v>0</v>
      </c>
      <c r="AA204" s="270">
        <v>0</v>
      </c>
      <c r="AB204" s="270">
        <v>0</v>
      </c>
      <c r="AC204" s="270">
        <v>0</v>
      </c>
      <c r="AD204" s="270">
        <v>0</v>
      </c>
      <c r="AE204" s="270">
        <v>0</v>
      </c>
      <c r="AF204" s="270">
        <v>0</v>
      </c>
      <c r="AG204" s="270">
        <v>0</v>
      </c>
      <c r="AH204" s="270">
        <v>0</v>
      </c>
      <c r="AI204" s="270">
        <v>0</v>
      </c>
      <c r="AJ204" s="270">
        <v>0</v>
      </c>
      <c r="AK204" s="270">
        <v>0</v>
      </c>
      <c r="AL204" s="270">
        <v>0</v>
      </c>
      <c r="AM204" s="270">
        <v>0</v>
      </c>
      <c r="AN204" s="270">
        <v>0</v>
      </c>
      <c r="AO204" s="270">
        <v>0</v>
      </c>
      <c r="AP204" s="270">
        <v>0</v>
      </c>
      <c r="AQ204" s="270">
        <v>0</v>
      </c>
      <c r="AR204" s="270">
        <v>0</v>
      </c>
    </row>
    <row r="205" spans="1:45" x14ac:dyDescent="0.25">
      <c r="L205" s="218" t="s">
        <v>769</v>
      </c>
      <c r="M205" s="270">
        <f>+Produccion_UO!M1019*$I$199</f>
        <v>13.389192288517714</v>
      </c>
      <c r="N205" s="270">
        <f>+Produccion_UO!N1019*$I$199</f>
        <v>13.755381086495085</v>
      </c>
      <c r="O205" s="270">
        <f>+Produccion_UO!O1019*$I$199</f>
        <v>14.067853702224411</v>
      </c>
      <c r="P205" s="270">
        <f>+Produccion_UO!P1019*$I$199</f>
        <v>14.378168811561126</v>
      </c>
      <c r="Q205" s="270">
        <f>+Produccion_UO!Q1019*$I$199</f>
        <v>14.686326414505139</v>
      </c>
      <c r="R205" s="270">
        <f>+Produccion_UO!R1019*$I$199</f>
        <v>14.992326511056447</v>
      </c>
      <c r="S205" s="270">
        <f>+Produccion_UO!S1019*$I$199</f>
        <v>15.296169101215147</v>
      </c>
      <c r="T205" s="270">
        <f>+Produccion_UO!T1019*$I$199</f>
        <v>15.438991888042944</v>
      </c>
      <c r="U205" s="270">
        <f>+Produccion_UO!U1019*$I$199</f>
        <v>15.5786164924885</v>
      </c>
      <c r="V205" s="270">
        <f>+Produccion_UO!V1019*$I$199</f>
        <v>15.715042914551812</v>
      </c>
      <c r="W205" s="270">
        <f>+Produccion_UO!W1019*$I$199</f>
        <v>15.848271154232798</v>
      </c>
      <c r="X205" s="270">
        <f>+Produccion_UO!X1019*$I$199</f>
        <v>15.978301211531541</v>
      </c>
      <c r="Y205" s="270">
        <f>+Produccion_UO!Y1019*$I$199</f>
        <v>16.005023713511655</v>
      </c>
      <c r="Z205" s="270">
        <f>+Produccion_UO!Z1019*$I$199</f>
        <v>16.028791920127233</v>
      </c>
      <c r="AA205" s="270">
        <f>+Produccion_UO!AA1019*$I$199</f>
        <v>16.049605831378376</v>
      </c>
      <c r="AB205" s="270">
        <f>+Produccion_UO!AB1019*$I$199</f>
        <v>16.067465447264979</v>
      </c>
      <c r="AC205" s="270">
        <f>+Produccion_UO!AC1019*$I$199</f>
        <v>16.08237076778714</v>
      </c>
      <c r="AD205" s="270">
        <f>+Produccion_UO!AD1019*$I$199</f>
        <v>16.069521227802102</v>
      </c>
      <c r="AE205" s="270">
        <f>+Produccion_UO!AE1019*$I$199</f>
        <v>16.053283601103946</v>
      </c>
      <c r="AF205" s="270">
        <f>+Produccion_UO!AF1019*$I$199</f>
        <v>16.033657887692485</v>
      </c>
      <c r="AG205" s="270">
        <f>+Produccion_UO!AG1019*$I$199</f>
        <v>16.010644087567712</v>
      </c>
      <c r="AH205" s="270">
        <f>+Produccion_UO!AH1019*$I$199</f>
        <v>15.98424220072982</v>
      </c>
      <c r="AI205" s="270">
        <f>+Produccion_UO!AI1019*$I$199</f>
        <v>15.955555163998785</v>
      </c>
      <c r="AJ205" s="270">
        <f>+Produccion_UO!AJ1019*$I$199</f>
        <v>15.923914972190065</v>
      </c>
      <c r="AK205" s="270">
        <f>+Produccion_UO!AK1019*$I$199</f>
        <v>15.889321625303847</v>
      </c>
      <c r="AL205" s="270">
        <f>+Produccion_UO!AL1019*$I$199</f>
        <v>15.851775123339946</v>
      </c>
      <c r="AM205" s="270">
        <f>+Produccion_UO!AM1019*$I$199</f>
        <v>15.811275466298456</v>
      </c>
      <c r="AN205" s="270">
        <f>+Produccion_UO!AN1019*$I$199</f>
        <v>15.806479390258865</v>
      </c>
      <c r="AO205" s="270">
        <f>+Produccion_UO!AO1019*$I$199</f>
        <v>15.798471314884715</v>
      </c>
      <c r="AP205" s="270">
        <f>+Produccion_UO!AP1019*$I$199</f>
        <v>15.787251240175912</v>
      </c>
      <c r="AQ205" s="270">
        <f>+Produccion_UO!AQ1019*$I$199</f>
        <v>15.772819166132557</v>
      </c>
      <c r="AR205" s="270">
        <f>+Produccion_UO!AR1019*$I$199</f>
        <v>15.755175092754548</v>
      </c>
    </row>
    <row r="206" spans="1:45" x14ac:dyDescent="0.25">
      <c r="L206" s="218" t="s">
        <v>770</v>
      </c>
      <c r="M206" s="284">
        <f>+Produccion_UO!M1036*$I$199</f>
        <v>1.1822783757879958E-2</v>
      </c>
      <c r="N206" s="284">
        <f>+Produccion_UO!N1036*$I$199</f>
        <v>8.3948760410981933E-3</v>
      </c>
      <c r="O206" s="284">
        <f>+Produccion_UO!O1036*$I$199</f>
        <v>8.6934533744307575E-3</v>
      </c>
      <c r="P206" s="284">
        <f>+Produccion_UO!P1036*$I$199</f>
        <v>8.9950337026118432E-3</v>
      </c>
      <c r="Q206" s="284">
        <f>+Produccion_UO!Q1036*$I$199</f>
        <v>9.2996170256414313E-3</v>
      </c>
      <c r="R206" s="284">
        <f>+Produccion_UO!R1036*$I$199</f>
        <v>9.6072033435194801E-3</v>
      </c>
      <c r="S206" s="284">
        <f>+Produccion_UO!S1036*$I$199</f>
        <v>9.9177926562461719E-3</v>
      </c>
      <c r="T206" s="284">
        <f>+Produccion_UO!T1036*$I$199</f>
        <v>1.0123793260749315E-2</v>
      </c>
      <c r="U206" s="284">
        <f>+Produccion_UO!U1036*$I$199</f>
        <v>1.0329038848116773E-2</v>
      </c>
      <c r="V206" s="284">
        <f>+Produccion_UO!V1036*$I$199</f>
        <v>1.0533529418348639E-2</v>
      </c>
      <c r="W206" s="284">
        <f>+Produccion_UO!W1036*$I$199</f>
        <v>1.073726497144491E-2</v>
      </c>
      <c r="X206" s="284">
        <f>+Produccion_UO!X1036*$I$199</f>
        <v>1.0940245507405499E-2</v>
      </c>
      <c r="Y206" s="284">
        <f>+Produccion_UO!Y1036*$I$199</f>
        <v>1.1075207434578961E-2</v>
      </c>
      <c r="Z206" s="284">
        <f>+Produccion_UO!Z1036*$I$199</f>
        <v>1.1207264367712596E-2</v>
      </c>
      <c r="AA206" s="284">
        <f>+Produccion_UO!AA1036*$I$199</f>
        <v>1.1336416306806407E-2</v>
      </c>
      <c r="AB206" s="284">
        <f>+Produccion_UO!AB1036*$I$199</f>
        <v>1.146266325186039E-2</v>
      </c>
      <c r="AC206" s="284">
        <f>+Produccion_UO!AC1036*$I$199</f>
        <v>1.1586005202874642E-2</v>
      </c>
      <c r="AD206" s="284">
        <f>+Produccion_UO!AD1036*$I$199</f>
        <v>1.1712717066918749E-2</v>
      </c>
      <c r="AE206" s="284">
        <f>+Produccion_UO!AE1036*$I$199</f>
        <v>0</v>
      </c>
      <c r="AF206" s="284">
        <f>+Produccion_UO!AF1036*$I$199</f>
        <v>0</v>
      </c>
      <c r="AG206" s="284">
        <f>+Produccion_UO!AG1036*$I$199</f>
        <v>0</v>
      </c>
      <c r="AH206" s="284">
        <f>+Produccion_UO!AH1036*$I$199</f>
        <v>0</v>
      </c>
      <c r="AI206" s="284">
        <f>+Produccion_UO!AI1036*$I$199</f>
        <v>0</v>
      </c>
      <c r="AJ206" s="284">
        <f>+Produccion_UO!AJ1036*$I$199</f>
        <v>0</v>
      </c>
      <c r="AK206" s="284">
        <f>+Produccion_UO!AK1036*$I$199</f>
        <v>0</v>
      </c>
      <c r="AL206" s="284">
        <f>+Produccion_UO!AL1036*$I$199</f>
        <v>0</v>
      </c>
      <c r="AM206" s="284">
        <f>+Produccion_UO!AM1036*$I$199</f>
        <v>0</v>
      </c>
      <c r="AN206" s="284">
        <f>+Produccion_UO!AN1036*$I$199</f>
        <v>0</v>
      </c>
      <c r="AO206" s="284">
        <f>+Produccion_UO!AO1036*$I$199</f>
        <v>0</v>
      </c>
      <c r="AP206" s="284">
        <f>+Produccion_UO!AP1036*$I$199</f>
        <v>0</v>
      </c>
      <c r="AQ206" s="284">
        <f>+Produccion_UO!AQ1036*$I$199</f>
        <v>0</v>
      </c>
      <c r="AR206" s="284">
        <f>+Produccion_UO!AR1036*$I$199</f>
        <v>0</v>
      </c>
    </row>
    <row r="207" spans="1:45" x14ac:dyDescent="0.25">
      <c r="M207" s="282">
        <f>+SUM(M202:M206)</f>
        <v>13.412418112231419</v>
      </c>
      <c r="N207" s="68">
        <f t="shared" ref="N207" si="241">+SUM(N202:N206)</f>
        <v>13.77444714150381</v>
      </c>
      <c r="O207" s="68">
        <f t="shared" ref="O207" si="242">+SUM(O202:O206)</f>
        <v>14.087667720118366</v>
      </c>
      <c r="P207" s="68">
        <f t="shared" ref="P207" si="243">+SUM(P202:P206)</f>
        <v>14.398727046456433</v>
      </c>
      <c r="Q207" s="68">
        <f t="shared" ref="Q207" si="244">+SUM(Q202:Q206)</f>
        <v>14.707625120517918</v>
      </c>
      <c r="R207" s="68">
        <f t="shared" ref="R207" si="245">+SUM(R202:R206)</f>
        <v>15.014361942302816</v>
      </c>
      <c r="S207" s="68">
        <f t="shared" ref="S207" si="246">+SUM(S202:S206)</f>
        <v>15.318937511811228</v>
      </c>
      <c r="T207" s="68">
        <f t="shared" ref="T207" si="247">+SUM(T202:T206)</f>
        <v>15.46239971593463</v>
      </c>
      <c r="U207" s="68">
        <f t="shared" ref="U207" si="248">+SUM(U202:U206)</f>
        <v>15.60265829874645</v>
      </c>
      <c r="V207" s="68">
        <f t="shared" ref="V207" si="249">+SUM(V202:V206)</f>
        <v>15.739713260246686</v>
      </c>
      <c r="W207" s="68">
        <f t="shared" ref="W207" si="250">+SUM(W202:W206)</f>
        <v>15.873564600435254</v>
      </c>
      <c r="X207" s="68">
        <f t="shared" ref="X207" si="251">+SUM(X202:X206)</f>
        <v>16.004212319312238</v>
      </c>
      <c r="Y207" s="68">
        <f t="shared" ref="Y207" si="252">+SUM(Y202:Y206)</f>
        <v>16.031548826114541</v>
      </c>
      <c r="Z207" s="68">
        <f t="shared" ref="Z207" si="253">+SUM(Z202:Z206)</f>
        <v>16.055924313399604</v>
      </c>
      <c r="AA207" s="68">
        <f t="shared" ref="AA207" si="254">+SUM(AA202:AA206)</f>
        <v>16.077338781167533</v>
      </c>
      <c r="AB207" s="68">
        <f t="shared" ref="AB207" si="255">+SUM(AB202:AB206)</f>
        <v>16.095792229418219</v>
      </c>
      <c r="AC207" s="68">
        <f t="shared" ref="AC207" si="256">+SUM(AC202:AC206)</f>
        <v>16.111284658151771</v>
      </c>
      <c r="AD207" s="68">
        <f t="shared" ref="AD207" si="257">+SUM(AD202:AD206)</f>
        <v>16.099103729026378</v>
      </c>
      <c r="AE207" s="68">
        <f t="shared" ref="AE207" si="258">+SUM(AE202:AE206)</f>
        <v>16.071692325032728</v>
      </c>
      <c r="AF207" s="68">
        <f t="shared" ref="AF207" si="259">+SUM(AF202:AF206)</f>
        <v>16.052602592168505</v>
      </c>
      <c r="AG207" s="68">
        <f t="shared" ref="AG207" si="260">+SUM(AG202:AG206)</f>
        <v>16.03012181336679</v>
      </c>
      <c r="AH207" s="68">
        <f t="shared" ref="AH207" si="261">+SUM(AH202:AH206)</f>
        <v>16.00424998862777</v>
      </c>
      <c r="AI207" s="68">
        <f t="shared" ref="AI207" si="262">+SUM(AI202:AI206)</f>
        <v>15.976186337266528</v>
      </c>
      <c r="AJ207" s="68">
        <f t="shared" ref="AJ207" si="263">+SUM(AJ202:AJ206)</f>
        <v>15.945167264663448</v>
      </c>
      <c r="AK207" s="68">
        <f t="shared" ref="AK207" si="264">+SUM(AK202:AK206)</f>
        <v>15.911192770818722</v>
      </c>
      <c r="AL207" s="68">
        <f t="shared" ref="AL207" si="265">+SUM(AL202:AL206)</f>
        <v>15.874262855732162</v>
      </c>
      <c r="AM207" s="68">
        <f t="shared" ref="AM207" si="266">+SUM(AM202:AM206)</f>
        <v>15.834377519403862</v>
      </c>
      <c r="AN207" s="68">
        <f t="shared" ref="AN207" si="267">+SUM(AN202:AN206)</f>
        <v>15.83028297362231</v>
      </c>
      <c r="AO207" s="68">
        <f t="shared" ref="AO207" si="268">+SUM(AO202:AO206)</f>
        <v>15.822974911745813</v>
      </c>
      <c r="AP207" s="68">
        <f t="shared" ref="AP207" si="269">+SUM(AP202:AP206)</f>
        <v>15.812453333774277</v>
      </c>
      <c r="AQ207" s="68">
        <f t="shared" ref="AQ207" si="270">+SUM(AQ202:AQ206)</f>
        <v>15.798718239707799</v>
      </c>
      <c r="AR207" s="68">
        <f t="shared" ref="AR207" si="271">+SUM(AR202:AR206)</f>
        <v>15.781769629546284</v>
      </c>
    </row>
    <row r="209" spans="1:45" x14ac:dyDescent="0.25">
      <c r="K209" s="280" t="s">
        <v>780</v>
      </c>
      <c r="L209" s="218" t="s">
        <v>779</v>
      </c>
      <c r="M209" s="286">
        <f>+M207/(M207+M196)</f>
        <v>9.997138077768776E-2</v>
      </c>
      <c r="N209" s="286">
        <f t="shared" ref="N209:AR209" si="272">+N207/(N207+N196)</f>
        <v>9.9972032492724641E-2</v>
      </c>
      <c r="O209" s="286">
        <f t="shared" si="272"/>
        <v>9.9971803253516428E-2</v>
      </c>
      <c r="P209" s="286">
        <f t="shared" si="272"/>
        <v>9.9971572827095539E-2</v>
      </c>
      <c r="Q209" s="286">
        <f t="shared" si="272"/>
        <v>9.9971341187290258E-2</v>
      </c>
      <c r="R209" s="286">
        <f t="shared" si="272"/>
        <v>9.9971108309043433E-2</v>
      </c>
      <c r="S209" s="286">
        <f t="shared" si="272"/>
        <v>9.9970874168265153E-2</v>
      </c>
      <c r="T209" s="286">
        <f t="shared" si="272"/>
        <v>9.9967807811572926E-2</v>
      </c>
      <c r="U209" s="286">
        <f t="shared" si="272"/>
        <v>9.9964701600776987E-2</v>
      </c>
      <c r="V209" s="286">
        <f t="shared" si="272"/>
        <v>9.9983329890661957E-2</v>
      </c>
      <c r="W209" s="286">
        <f t="shared" si="272"/>
        <v>9.9983323599768165E-2</v>
      </c>
      <c r="X209" s="286">
        <f t="shared" si="272"/>
        <v>9.9983317618514297E-2</v>
      </c>
      <c r="Y209" s="286">
        <f t="shared" si="272"/>
        <v>9.9983300262320746E-2</v>
      </c>
      <c r="Z209" s="286">
        <f t="shared" si="272"/>
        <v>9.9983283028986583E-2</v>
      </c>
      <c r="AA209" s="286">
        <f t="shared" si="272"/>
        <v>9.9983265908431387E-2</v>
      </c>
      <c r="AB209" s="286">
        <f t="shared" si="272"/>
        <v>9.9983248890756382E-2</v>
      </c>
      <c r="AC209" s="286">
        <f t="shared" si="272"/>
        <v>9.9983231966225425E-2</v>
      </c>
      <c r="AD209" s="286">
        <f t="shared" si="272"/>
        <v>9.998321673564492E-2</v>
      </c>
      <c r="AE209" s="286">
        <f t="shared" si="272"/>
        <v>9.9914553542144444E-2</v>
      </c>
      <c r="AF209" s="286">
        <f t="shared" si="272"/>
        <v>9.9913760387249237E-2</v>
      </c>
      <c r="AG209" s="286">
        <f t="shared" si="272"/>
        <v>9.9912971717393328E-2</v>
      </c>
      <c r="AH209" s="286">
        <f t="shared" si="272"/>
        <v>9.9912187049904067E-2</v>
      </c>
      <c r="AI209" s="286">
        <f t="shared" si="272"/>
        <v>9.9910753992132867E-2</v>
      </c>
      <c r="AJ209" s="286">
        <f t="shared" si="272"/>
        <v>9.9909318835739461E-2</v>
      </c>
      <c r="AK209" s="286">
        <f t="shared" si="272"/>
        <v>9.9907880768709587E-2</v>
      </c>
      <c r="AL209" s="286">
        <f t="shared" si="272"/>
        <v>9.9906438969172701E-2</v>
      </c>
      <c r="AM209" s="286">
        <f t="shared" si="272"/>
        <v>9.9904992603767423E-2</v>
      </c>
      <c r="AN209" s="286">
        <f t="shared" si="272"/>
        <v>9.9903207726492124E-2</v>
      </c>
      <c r="AO209" s="286">
        <f t="shared" si="272"/>
        <v>9.9901418647073761E-2</v>
      </c>
      <c r="AP209" s="286">
        <f t="shared" si="272"/>
        <v>9.9899624269342652E-2</v>
      </c>
      <c r="AQ209" s="286">
        <f t="shared" si="272"/>
        <v>9.9897823488271975E-2</v>
      </c>
      <c r="AR209" s="286">
        <f t="shared" si="272"/>
        <v>9.9896015187693352E-2</v>
      </c>
    </row>
    <row r="210" spans="1:45" x14ac:dyDescent="0.25">
      <c r="L210" s="218" t="s">
        <v>782</v>
      </c>
      <c r="M210" s="281">
        <f>+M207+M196</f>
        <v>134.1625774086026</v>
      </c>
      <c r="N210" s="281">
        <f t="shared" ref="N210:AR210" si="273">+N207+N196</f>
        <v>137.78300588723383</v>
      </c>
      <c r="O210" s="281">
        <f t="shared" si="273"/>
        <v>140.91641104435959</v>
      </c>
      <c r="P210" s="281">
        <f t="shared" si="273"/>
        <v>144.02821361387956</v>
      </c>
      <c r="Q210" s="281">
        <f t="shared" si="273"/>
        <v>147.11841359579313</v>
      </c>
      <c r="R210" s="281">
        <f t="shared" si="273"/>
        <v>150.18701099010033</v>
      </c>
      <c r="S210" s="281">
        <f t="shared" si="273"/>
        <v>153.23400579680123</v>
      </c>
      <c r="T210" s="281">
        <f t="shared" si="273"/>
        <v>154.6737900372824</v>
      </c>
      <c r="U210" s="281">
        <f t="shared" si="273"/>
        <v>156.08167732103925</v>
      </c>
      <c r="V210" s="281">
        <f t="shared" si="273"/>
        <v>157.42337525124489</v>
      </c>
      <c r="W210" s="281">
        <f t="shared" si="273"/>
        <v>158.76212181120232</v>
      </c>
      <c r="X210" s="281">
        <f t="shared" si="273"/>
        <v>160.06882648539636</v>
      </c>
      <c r="Y210" s="281">
        <f t="shared" si="273"/>
        <v>160.34226499878918</v>
      </c>
      <c r="Z210" s="281">
        <f t="shared" si="273"/>
        <v>160.58608826382269</v>
      </c>
      <c r="AA210" s="281">
        <f t="shared" si="273"/>
        <v>160.80029628049752</v>
      </c>
      <c r="AB210" s="281">
        <f t="shared" si="273"/>
        <v>160.98488904881248</v>
      </c>
      <c r="AC210" s="281">
        <f t="shared" si="273"/>
        <v>161.13986656876827</v>
      </c>
      <c r="AD210" s="281">
        <f t="shared" si="273"/>
        <v>161.01806137716414</v>
      </c>
      <c r="AE210" s="281">
        <f t="shared" si="273"/>
        <v>160.85436760975577</v>
      </c>
      <c r="AF210" s="281">
        <f t="shared" si="273"/>
        <v>160.66458243540498</v>
      </c>
      <c r="AG210" s="281">
        <f t="shared" si="273"/>
        <v>160.44084704745291</v>
      </c>
      <c r="AH210" s="281">
        <f t="shared" si="273"/>
        <v>160.18316144590028</v>
      </c>
      <c r="AI210" s="281">
        <f t="shared" si="273"/>
        <v>159.90457181941113</v>
      </c>
      <c r="AJ210" s="281">
        <f t="shared" si="273"/>
        <v>159.59639651711407</v>
      </c>
      <c r="AK210" s="281">
        <f t="shared" si="273"/>
        <v>159.25863553900936</v>
      </c>
      <c r="AL210" s="281">
        <f t="shared" si="273"/>
        <v>158.89128888509731</v>
      </c>
      <c r="AM210" s="281">
        <f t="shared" si="273"/>
        <v>158.49435655537746</v>
      </c>
      <c r="AN210" s="281">
        <f t="shared" si="273"/>
        <v>158.45620309771564</v>
      </c>
      <c r="AO210" s="281">
        <f t="shared" si="273"/>
        <v>158.38588806876055</v>
      </c>
      <c r="AP210" s="281">
        <f t="shared" si="273"/>
        <v>158.28341146851366</v>
      </c>
      <c r="AQ210" s="281">
        <f t="shared" si="273"/>
        <v>158.1487732969735</v>
      </c>
      <c r="AR210" s="281">
        <f t="shared" si="273"/>
        <v>157.98197355414146</v>
      </c>
    </row>
    <row r="213" spans="1:45" ht="18.75" x14ac:dyDescent="0.3">
      <c r="I213" s="17" t="str">
        <f>+IF(OR(J214="OIL",J214="OIL-eq"),$I$5,IF(J214="GAS",$I$4,IF(J214="GSL",$I$8,IF(J214="DSL",$I$9,IF(J214="KER",$I$10,IF(J214="LPG",$I$11,IF(J214="HFO",$I$12,IF(J214="AVG",$I$13,IF(J214="RFG",$I$14,IF(J214="ELC",$I$15,$I$16))))))))))</f>
        <v>Kb/d</v>
      </c>
      <c r="K213" s="34" t="s">
        <v>783</v>
      </c>
    </row>
    <row r="214" spans="1:45" x14ac:dyDescent="0.25">
      <c r="I214" s="285">
        <f>+IF(OR(J214="OIL",J214="OIL-eq"),$H$5,IF(J214="GAS",$H$4,IF(J214="GSL",$H$8,IF(J214="DSL",$H$9,IF(J214="KER",$H$10,IF(J214="LPG",$H$11,IF(J214="HFO",$H$12,IF(J214="AVG",$H$13,IF(J214="RFG",$H$14,IF(J214="ELC",$H$15,$H$16))))))))))</f>
        <v>0.48319683022879367</v>
      </c>
      <c r="J214" s="279" t="s">
        <v>34</v>
      </c>
      <c r="K214" s="2" t="s">
        <v>27</v>
      </c>
      <c r="L214" s="63" t="s">
        <v>26</v>
      </c>
    </row>
    <row r="216" spans="1:45" x14ac:dyDescent="0.25">
      <c r="A216" s="15"/>
      <c r="B216" s="15"/>
      <c r="C216" s="15"/>
      <c r="D216" s="15"/>
      <c r="E216" s="15"/>
      <c r="F216" s="96"/>
      <c r="H216" s="17"/>
      <c r="I216" s="17"/>
      <c r="L216" s="22"/>
      <c r="M216" s="236">
        <v>2019</v>
      </c>
      <c r="N216" s="236">
        <v>2020</v>
      </c>
      <c r="O216" s="236">
        <v>2021</v>
      </c>
      <c r="P216" s="236">
        <v>2022</v>
      </c>
      <c r="Q216" s="236">
        <v>2023</v>
      </c>
      <c r="R216" s="236">
        <v>2024</v>
      </c>
      <c r="S216" s="236">
        <v>2025</v>
      </c>
      <c r="T216" s="236">
        <v>2026</v>
      </c>
      <c r="U216" s="236">
        <v>2027</v>
      </c>
      <c r="V216" s="236">
        <v>2028</v>
      </c>
      <c r="W216" s="236">
        <v>2029</v>
      </c>
      <c r="X216" s="236">
        <v>2030</v>
      </c>
      <c r="Y216" s="236">
        <v>2031</v>
      </c>
      <c r="Z216" s="236">
        <v>2032</v>
      </c>
      <c r="AA216" s="236">
        <v>2033</v>
      </c>
      <c r="AB216" s="236">
        <v>2034</v>
      </c>
      <c r="AC216" s="236">
        <v>2035</v>
      </c>
      <c r="AD216" s="236">
        <v>2036</v>
      </c>
      <c r="AE216" s="236">
        <v>2037</v>
      </c>
      <c r="AF216" s="236">
        <v>2038</v>
      </c>
      <c r="AG216" s="236">
        <v>2039</v>
      </c>
      <c r="AH216" s="236">
        <v>2040</v>
      </c>
      <c r="AI216" s="236">
        <v>2041</v>
      </c>
      <c r="AJ216" s="236">
        <v>2042</v>
      </c>
      <c r="AK216" s="236">
        <v>2043</v>
      </c>
      <c r="AL216" s="236">
        <v>2044</v>
      </c>
      <c r="AM216" s="236">
        <v>2045</v>
      </c>
      <c r="AN216" s="236">
        <v>2046</v>
      </c>
      <c r="AO216" s="236">
        <v>2047</v>
      </c>
      <c r="AP216" s="236">
        <v>2048</v>
      </c>
      <c r="AQ216" s="236">
        <v>2049</v>
      </c>
      <c r="AR216" s="236">
        <v>2050</v>
      </c>
      <c r="AS216" s="21"/>
    </row>
    <row r="217" spans="1:45" x14ac:dyDescent="0.25">
      <c r="J217" s="280"/>
      <c r="L217" s="218" t="s">
        <v>766</v>
      </c>
      <c r="M217" s="267">
        <f>+Produccion_UO!M982*$I$214</f>
        <v>10.785484767219927</v>
      </c>
      <c r="N217" s="267">
        <f>+Produccion_UO!N982*$I$214</f>
        <v>9.615665241236016</v>
      </c>
      <c r="O217" s="267">
        <f>+Produccion_UO!O982*$I$214</f>
        <v>10.087316470629171</v>
      </c>
      <c r="P217" s="267">
        <f>+Produccion_UO!P982*$I$214</f>
        <v>10.559106425399627</v>
      </c>
      <c r="Q217" s="267">
        <f>+Produccion_UO!Q982*$I$214</f>
        <v>11.031035105547486</v>
      </c>
      <c r="R217" s="267">
        <f>+Produccion_UO!R982*$I$214</f>
        <v>11.503102511072743</v>
      </c>
      <c r="S217" s="267">
        <f>+Produccion_UO!S982*$I$214</f>
        <v>11.975308641975309</v>
      </c>
      <c r="T217" s="267">
        <f>+Produccion_UO!T982*$I$214</f>
        <v>12.448549998831629</v>
      </c>
      <c r="U217" s="267">
        <f>+Produccion_UO!U982*$I$214</f>
        <v>12.922584607824406</v>
      </c>
      <c r="V217" s="267">
        <f>+Produccion_UO!V982*$I$214</f>
        <v>13.397412468953636</v>
      </c>
      <c r="W217" s="267">
        <f>+Produccion_UO!W982*$I$214</f>
        <v>13.873033582219323</v>
      </c>
      <c r="X217" s="267">
        <f>+Produccion_UO!X982*$I$214</f>
        <v>14.349447947621462</v>
      </c>
      <c r="Y217" s="267">
        <f>+Produccion_UO!Y982*$I$214</f>
        <v>14.868813292602788</v>
      </c>
      <c r="Z217" s="267">
        <f>+Produccion_UO!Z982*$I$214</f>
        <v>15.388668466361864</v>
      </c>
      <c r="AA217" s="267">
        <f>+Produccion_UO!AA982*$I$214</f>
        <v>15.90901346889865</v>
      </c>
      <c r="AB217" s="267">
        <f>+Produccion_UO!AB982*$I$214</f>
        <v>16.429848300213138</v>
      </c>
      <c r="AC217" s="267">
        <f>+Produccion_UO!AC982*$I$214</f>
        <v>16.951172960305378</v>
      </c>
      <c r="AD217" s="267">
        <f>+Produccion_UO!AD982*$I$214</f>
        <v>17.526589897466501</v>
      </c>
      <c r="AE217" s="267">
        <f>+Produccion_UO!AE982*$I$214</f>
        <v>18.102080734194725</v>
      </c>
      <c r="AF217" s="267">
        <f>+Produccion_UO!AF982*$I$214</f>
        <v>18.677645470490059</v>
      </c>
      <c r="AG217" s="267">
        <f>+Produccion_UO!AG982*$I$214</f>
        <v>19.253284106352492</v>
      </c>
      <c r="AH217" s="267">
        <f>+Produccion_UO!AH982*$I$214</f>
        <v>19.82899664178203</v>
      </c>
      <c r="AI217" s="267">
        <f>+Produccion_UO!AI982*$I$214</f>
        <v>20.476456962678022</v>
      </c>
      <c r="AJ217" s="267">
        <f>+Produccion_UO!AJ982*$I$214</f>
        <v>21.123561769788356</v>
      </c>
      <c r="AK217" s="267">
        <f>+Produccion_UO!AK982*$I$214</f>
        <v>21.770311063112995</v>
      </c>
      <c r="AL217" s="267">
        <f>+Produccion_UO!AL982*$I$214</f>
        <v>22.416704842651928</v>
      </c>
      <c r="AM217" s="267">
        <f>+Produccion_UO!AM982*$I$214</f>
        <v>23.062743108405208</v>
      </c>
      <c r="AN217" s="267">
        <f>+Produccion_UO!AN982*$I$214</f>
        <v>23.774762210507546</v>
      </c>
      <c r="AO217" s="267">
        <f>+Produccion_UO!AO982*$I$214</f>
        <v>24.485979415396535</v>
      </c>
      <c r="AP217" s="267">
        <f>+Produccion_UO!AP982*$I$214</f>
        <v>25.196394723072114</v>
      </c>
      <c r="AQ217" s="267">
        <f>+Produccion_UO!AQ982*$I$214</f>
        <v>25.906008133534293</v>
      </c>
      <c r="AR217" s="267">
        <f>+Produccion_UO!AR982*$I$214</f>
        <v>26.614819646783115</v>
      </c>
    </row>
    <row r="218" spans="1:45" x14ac:dyDescent="0.25">
      <c r="L218" s="218" t="s">
        <v>767</v>
      </c>
      <c r="M218" s="270">
        <v>0</v>
      </c>
      <c r="N218" s="270">
        <v>0</v>
      </c>
      <c r="O218" s="270">
        <v>0</v>
      </c>
      <c r="P218" s="270">
        <v>0</v>
      </c>
      <c r="Q218" s="270">
        <v>0</v>
      </c>
      <c r="R218" s="270">
        <v>0</v>
      </c>
      <c r="S218" s="270">
        <v>0</v>
      </c>
      <c r="T218" s="270">
        <v>0</v>
      </c>
      <c r="U218" s="270">
        <v>0</v>
      </c>
      <c r="V218" s="270">
        <v>0</v>
      </c>
      <c r="W218" s="270">
        <v>0</v>
      </c>
      <c r="X218" s="270">
        <v>0</v>
      </c>
      <c r="Y218" s="270">
        <v>0</v>
      </c>
      <c r="Z218" s="270">
        <v>0</v>
      </c>
      <c r="AA218" s="270">
        <v>0</v>
      </c>
      <c r="AB218" s="270">
        <v>0</v>
      </c>
      <c r="AC218" s="270">
        <v>0</v>
      </c>
      <c r="AD218" s="270">
        <v>0</v>
      </c>
      <c r="AE218" s="270">
        <v>0</v>
      </c>
      <c r="AF218" s="270">
        <v>0</v>
      </c>
      <c r="AG218" s="270">
        <v>0</v>
      </c>
      <c r="AH218" s="270">
        <v>0</v>
      </c>
      <c r="AI218" s="270">
        <v>0</v>
      </c>
      <c r="AJ218" s="270">
        <v>0</v>
      </c>
      <c r="AK218" s="270">
        <v>0</v>
      </c>
      <c r="AL218" s="270">
        <v>0</v>
      </c>
      <c r="AM218" s="270">
        <v>0</v>
      </c>
      <c r="AN218" s="270">
        <v>0</v>
      </c>
      <c r="AO218" s="270">
        <v>0</v>
      </c>
      <c r="AP218" s="270">
        <v>0</v>
      </c>
      <c r="AQ218" s="270">
        <v>0</v>
      </c>
      <c r="AR218" s="270">
        <v>0</v>
      </c>
    </row>
    <row r="219" spans="1:45" x14ac:dyDescent="0.25">
      <c r="L219" s="218" t="s">
        <v>768</v>
      </c>
      <c r="M219" s="270">
        <v>0</v>
      </c>
      <c r="N219" s="270">
        <v>0</v>
      </c>
      <c r="O219" s="270">
        <v>0</v>
      </c>
      <c r="P219" s="270">
        <v>0</v>
      </c>
      <c r="Q219" s="270">
        <v>0</v>
      </c>
      <c r="R219" s="270">
        <v>0</v>
      </c>
      <c r="S219" s="270">
        <v>0</v>
      </c>
      <c r="T219" s="270">
        <v>0</v>
      </c>
      <c r="U219" s="270">
        <v>0</v>
      </c>
      <c r="V219" s="270">
        <v>0</v>
      </c>
      <c r="W219" s="270">
        <v>0</v>
      </c>
      <c r="X219" s="270">
        <v>0</v>
      </c>
      <c r="Y219" s="270">
        <v>0</v>
      </c>
      <c r="Z219" s="270">
        <v>0</v>
      </c>
      <c r="AA219" s="270">
        <v>0</v>
      </c>
      <c r="AB219" s="270">
        <v>0</v>
      </c>
      <c r="AC219" s="270">
        <v>0</v>
      </c>
      <c r="AD219" s="270">
        <v>0</v>
      </c>
      <c r="AE219" s="270">
        <v>0</v>
      </c>
      <c r="AF219" s="270">
        <v>0</v>
      </c>
      <c r="AG219" s="270">
        <v>0</v>
      </c>
      <c r="AH219" s="270">
        <v>0</v>
      </c>
      <c r="AI219" s="270">
        <v>0</v>
      </c>
      <c r="AJ219" s="270">
        <v>0</v>
      </c>
      <c r="AK219" s="270">
        <v>0</v>
      </c>
      <c r="AL219" s="270">
        <v>0</v>
      </c>
      <c r="AM219" s="270">
        <v>0</v>
      </c>
      <c r="AN219" s="270">
        <v>0</v>
      </c>
      <c r="AO219" s="270">
        <v>0</v>
      </c>
      <c r="AP219" s="270">
        <v>0</v>
      </c>
      <c r="AQ219" s="270">
        <v>0</v>
      </c>
      <c r="AR219" s="270">
        <v>0</v>
      </c>
    </row>
    <row r="220" spans="1:45" x14ac:dyDescent="0.25">
      <c r="L220" s="218" t="s">
        <v>769</v>
      </c>
      <c r="M220" s="270">
        <f>+Produccion_UO!M1017*$I$214</f>
        <v>118.18404967263413</v>
      </c>
      <c r="N220" s="270">
        <f>+Produccion_UO!N1017*$I$214</f>
        <v>122.23082312580028</v>
      </c>
      <c r="O220" s="270">
        <f>+Produccion_UO!O1017*$I$214</f>
        <v>125.46280089185476</v>
      </c>
      <c r="P220" s="270">
        <f>+Produccion_UO!P1017*$I$214</f>
        <v>128.69853802933295</v>
      </c>
      <c r="Q220" s="270">
        <f>+Produccion_UO!Q1017*$I$214</f>
        <v>131.93803453823585</v>
      </c>
      <c r="R220" s="270">
        <f>+Produccion_UO!R1017*$I$214</f>
        <v>135.18129041856298</v>
      </c>
      <c r="S220" s="270">
        <f>+Produccion_UO!S1017*$I$214</f>
        <v>138.42830567031481</v>
      </c>
      <c r="T220" s="270">
        <f>+Produccion_UO!T1017*$I$214</f>
        <v>140.49027876365588</v>
      </c>
      <c r="U220" s="270">
        <f>+Produccion_UO!U1017*$I$214</f>
        <v>142.54751739411273</v>
      </c>
      <c r="V220" s="270">
        <f>+Produccion_UO!V1017*$I$214</f>
        <v>144.60002156168537</v>
      </c>
      <c r="W220" s="270">
        <f>+Produccion_UO!W1017*$I$214</f>
        <v>146.64779126637384</v>
      </c>
      <c r="X220" s="270">
        <f>+Produccion_UO!X1017*$I$214</f>
        <v>148.69082650817811</v>
      </c>
      <c r="Y220" s="270">
        <f>+Produccion_UO!Y1017*$I$214</f>
        <v>149.47523174735474</v>
      </c>
      <c r="Z220" s="270">
        <f>+Produccion_UO!Z1017*$I$214</f>
        <v>150.24331801314582</v>
      </c>
      <c r="AA220" s="270">
        <f>+Produccion_UO!AA1017*$I$214</f>
        <v>150.99508530555241</v>
      </c>
      <c r="AB220" s="270">
        <f>+Produccion_UO!AB1017*$I$214</f>
        <v>151.73053362457392</v>
      </c>
      <c r="AC220" s="270">
        <f>+Produccion_UO!AC1017*$I$214</f>
        <v>152.44966297021091</v>
      </c>
      <c r="AD220" s="270">
        <f>+Produccion_UO!AD1017*$I$214</f>
        <v>152.2923914966785</v>
      </c>
      <c r="AE220" s="270">
        <f>+Produccion_UO!AE1017*$I$214</f>
        <v>152.10230641101978</v>
      </c>
      <c r="AF220" s="270">
        <f>+Produccion_UO!AF1017*$I$214</f>
        <v>151.87940771323525</v>
      </c>
      <c r="AG220" s="270">
        <f>+Produccion_UO!AG1017*$I$214</f>
        <v>151.62369540332489</v>
      </c>
      <c r="AH220" s="270">
        <f>+Produccion_UO!AH1017*$I$214</f>
        <v>151.33516948128818</v>
      </c>
      <c r="AI220" s="270">
        <f>+Produccion_UO!AI1017*$I$214</f>
        <v>150.1040422873011</v>
      </c>
      <c r="AJ220" s="270">
        <f>+Produccion_UO!AJ1017*$I$214</f>
        <v>148.82821921360971</v>
      </c>
      <c r="AK220" s="270">
        <f>+Produccion_UO!AK1017*$I$214</f>
        <v>147.50770026021405</v>
      </c>
      <c r="AL220" s="270">
        <f>+Produccion_UO!AL1017*$I$214</f>
        <v>146.14248542711411</v>
      </c>
      <c r="AM220" s="270">
        <f>+Produccion_UO!AM1017*$I$214</f>
        <v>144.73257471430986</v>
      </c>
      <c r="AN220" s="270">
        <f>+Produccion_UO!AN1017*$I$214</f>
        <v>143.35673359992219</v>
      </c>
      <c r="AO220" s="270">
        <f>+Produccion_UO!AO1017*$I$214</f>
        <v>141.925173121006</v>
      </c>
      <c r="AP220" s="270">
        <f>+Produccion_UO!AP1017*$I$214</f>
        <v>140.43789327756176</v>
      </c>
      <c r="AQ220" s="270">
        <f>+Produccion_UO!AQ1017*$I$214</f>
        <v>138.89489406958953</v>
      </c>
      <c r="AR220" s="270">
        <f>+Produccion_UO!AR1017*$I$214</f>
        <v>137.29617549708874</v>
      </c>
    </row>
    <row r="221" spans="1:45" x14ac:dyDescent="0.25">
      <c r="L221" s="218" t="s">
        <v>770</v>
      </c>
      <c r="M221" s="284">
        <f>+Produccion_UO!M1034*$I$214</f>
        <v>1.2193955207653837</v>
      </c>
      <c r="N221" s="284">
        <f>+Produccion_UO!N1034*$I$214</f>
        <v>1.0387765456258606</v>
      </c>
      <c r="O221" s="284">
        <f>+Produccion_UO!O1034*$I$214</f>
        <v>1.076937412710681</v>
      </c>
      <c r="P221" s="284">
        <f>+Produccion_UO!P1034*$I$214</f>
        <v>1.1155389981943322</v>
      </c>
      <c r="Q221" s="284">
        <f>+Produccion_UO!Q1034*$I$214</f>
        <v>1.1545813020768187</v>
      </c>
      <c r="R221" s="284">
        <f>+Produccion_UO!R1034*$I$214</f>
        <v>1.1940643243581406</v>
      </c>
      <c r="S221" s="284">
        <f>+Produccion_UO!S1034*$I$214</f>
        <v>1.2339880650382933</v>
      </c>
      <c r="T221" s="284">
        <f>+Produccion_UO!T1034*$I$214</f>
        <v>1.2613529347370924</v>
      </c>
      <c r="U221" s="284">
        <f>+Produccion_UO!U1034*$I$214</f>
        <v>1.2887001759453649</v>
      </c>
      <c r="V221" s="284">
        <f>+Produccion_UO!V1034*$I$214</f>
        <v>1.3160297886631056</v>
      </c>
      <c r="W221" s="284">
        <f>+Produccion_UO!W1034*$I$214</f>
        <v>1.3433417728903143</v>
      </c>
      <c r="X221" s="284">
        <f>+Produccion_UO!X1034*$I$214</f>
        <v>1.3706361286269961</v>
      </c>
      <c r="Y221" s="284">
        <f>+Produccion_UO!Y1034*$I$214</f>
        <v>1.3909819418476816</v>
      </c>
      <c r="Z221" s="284">
        <f>+Produccion_UO!Z1034*$I$214</f>
        <v>1.4110942072558332</v>
      </c>
      <c r="AA221" s="284">
        <f>+Produccion_UO!AA1034*$I$214</f>
        <v>1.4309729248514509</v>
      </c>
      <c r="AB221" s="284">
        <f>+Produccion_UO!AB1034*$I$214</f>
        <v>1.4506180946345244</v>
      </c>
      <c r="AC221" s="284">
        <f>+Produccion_UO!AC1034*$I$214</f>
        <v>1.4700297166050591</v>
      </c>
      <c r="AD221" s="284">
        <f>+Produccion_UO!AD1034*$I$214</f>
        <v>1.4900473325478534</v>
      </c>
      <c r="AE221" s="284">
        <f>+Produccion_UO!AE1034*$I$214</f>
        <v>1.5097539009019447</v>
      </c>
      <c r="AF221" s="284">
        <f>+Produccion_UO!AF1034*$I$214</f>
        <v>1.5291494216673285</v>
      </c>
      <c r="AG221" s="284">
        <f>+Produccion_UO!AG1034*$I$214</f>
        <v>1.5482338948440046</v>
      </c>
      <c r="AH221" s="284">
        <f>+Produccion_UO!AH1034*$I$214</f>
        <v>1.5670073204319779</v>
      </c>
      <c r="AI221" s="284">
        <f>+Produccion_UO!AI1034*$I$214</f>
        <v>1.597480966328622</v>
      </c>
      <c r="AJ221" s="284">
        <f>+Produccion_UO!AJ1034*$I$214</f>
        <v>1.6276968910140368</v>
      </c>
      <c r="AK221" s="284">
        <f>+Produccion_UO!AK1034*$I$214</f>
        <v>1.657655094488222</v>
      </c>
      <c r="AL221" s="284">
        <f>+Produccion_UO!AL1034*$I$214</f>
        <v>1.6873555767511776</v>
      </c>
      <c r="AM221" s="284">
        <f>+Produccion_UO!AM1034*$I$214</f>
        <v>1.7167983378029088</v>
      </c>
      <c r="AN221" s="284">
        <f>+Produccion_UO!AN1034*$I$214</f>
        <v>1.7559752022062041</v>
      </c>
      <c r="AO221" s="284">
        <f>+Produccion_UO!AO1034*$I$214</f>
        <v>1.7949204994268173</v>
      </c>
      <c r="AP221" s="284">
        <f>+Produccion_UO!AP1034*$I$214</f>
        <v>1.8336342294647483</v>
      </c>
      <c r="AQ221" s="284">
        <f>+Produccion_UO!AQ1034*$I$214</f>
        <v>1.8721163923199922</v>
      </c>
      <c r="AR221" s="284">
        <f>+Produccion_UO!AR1034*$I$214</f>
        <v>1.9103669879925587</v>
      </c>
    </row>
    <row r="222" spans="1:45" x14ac:dyDescent="0.25">
      <c r="M222" s="282">
        <f>+SUM(M217:M221)</f>
        <v>130.18892996061942</v>
      </c>
      <c r="N222" s="68">
        <f t="shared" ref="N222" si="274">+SUM(N217:N221)</f>
        <v>132.88526491266217</v>
      </c>
      <c r="O222" s="68">
        <f t="shared" ref="O222" si="275">+SUM(O217:O221)</f>
        <v>136.62705477519461</v>
      </c>
      <c r="P222" s="68">
        <f t="shared" ref="P222" si="276">+SUM(P217:P221)</f>
        <v>140.3731834529269</v>
      </c>
      <c r="Q222" s="68">
        <f t="shared" ref="Q222" si="277">+SUM(Q217:Q221)</f>
        <v>144.12365094586016</v>
      </c>
      <c r="R222" s="68">
        <f t="shared" ref="R222" si="278">+SUM(R217:R221)</f>
        <v>147.87845725399387</v>
      </c>
      <c r="S222" s="68">
        <f t="shared" ref="S222" si="279">+SUM(S217:S221)</f>
        <v>151.63760237732842</v>
      </c>
      <c r="T222" s="68">
        <f t="shared" ref="T222" si="280">+SUM(T217:T221)</f>
        <v>154.20018169722459</v>
      </c>
      <c r="U222" s="68">
        <f t="shared" ref="U222" si="281">+SUM(U217:U221)</f>
        <v>156.7588021778825</v>
      </c>
      <c r="V222" s="68">
        <f t="shared" ref="V222" si="282">+SUM(V217:V221)</f>
        <v>159.31346381930211</v>
      </c>
      <c r="W222" s="68">
        <f t="shared" ref="W222" si="283">+SUM(W217:W221)</f>
        <v>161.86416662148349</v>
      </c>
      <c r="X222" s="68">
        <f t="shared" ref="X222" si="284">+SUM(X217:X221)</f>
        <v>164.41091058442655</v>
      </c>
      <c r="Y222" s="68">
        <f t="shared" ref="Y222" si="285">+SUM(Y217:Y221)</f>
        <v>165.73502698180522</v>
      </c>
      <c r="Z222" s="68">
        <f t="shared" ref="Z222" si="286">+SUM(Z217:Z221)</f>
        <v>167.04308068676355</v>
      </c>
      <c r="AA222" s="68">
        <f t="shared" ref="AA222" si="287">+SUM(AA217:AA221)</f>
        <v>168.33507169930252</v>
      </c>
      <c r="AB222" s="68">
        <f t="shared" ref="AB222" si="288">+SUM(AB217:AB221)</f>
        <v>169.6110000194216</v>
      </c>
      <c r="AC222" s="68">
        <f t="shared" ref="AC222" si="289">+SUM(AC217:AC221)</f>
        <v>170.87086564712135</v>
      </c>
      <c r="AD222" s="68">
        <f t="shared" ref="AD222" si="290">+SUM(AD217:AD221)</f>
        <v>171.30902872669284</v>
      </c>
      <c r="AE222" s="68">
        <f t="shared" ref="AE222" si="291">+SUM(AE217:AE221)</f>
        <v>171.71414104611645</v>
      </c>
      <c r="AF222" s="68">
        <f t="shared" ref="AF222" si="292">+SUM(AF217:AF221)</f>
        <v>172.08620260539266</v>
      </c>
      <c r="AG222" s="68">
        <f t="shared" ref="AG222" si="293">+SUM(AG217:AG221)</f>
        <v>172.42521340452137</v>
      </c>
      <c r="AH222" s="68">
        <f t="shared" ref="AH222" si="294">+SUM(AH217:AH221)</f>
        <v>172.73117344350217</v>
      </c>
      <c r="AI222" s="68">
        <f t="shared" ref="AI222" si="295">+SUM(AI217:AI221)</f>
        <v>172.17798021630773</v>
      </c>
      <c r="AJ222" s="68">
        <f t="shared" ref="AJ222" si="296">+SUM(AJ217:AJ221)</f>
        <v>171.57947787441211</v>
      </c>
      <c r="AK222" s="68">
        <f t="shared" ref="AK222" si="297">+SUM(AK217:AK221)</f>
        <v>170.93566641781527</v>
      </c>
      <c r="AL222" s="68">
        <f t="shared" ref="AL222" si="298">+SUM(AL217:AL221)</f>
        <v>170.24654584651722</v>
      </c>
      <c r="AM222" s="68">
        <f t="shared" ref="AM222" si="299">+SUM(AM217:AM221)</f>
        <v>169.51211616051799</v>
      </c>
      <c r="AN222" s="68">
        <f t="shared" ref="AN222" si="300">+SUM(AN217:AN221)</f>
        <v>168.88747101263593</v>
      </c>
      <c r="AO222" s="68">
        <f t="shared" ref="AO222" si="301">+SUM(AO217:AO221)</f>
        <v>168.20607303582935</v>
      </c>
      <c r="AP222" s="68">
        <f t="shared" ref="AP222" si="302">+SUM(AP217:AP221)</f>
        <v>167.46792223009859</v>
      </c>
      <c r="AQ222" s="68">
        <f t="shared" ref="AQ222" si="303">+SUM(AQ217:AQ221)</f>
        <v>166.67301859544381</v>
      </c>
      <c r="AR222" s="68">
        <f t="shared" ref="AR222" si="304">+SUM(AR217:AR221)</f>
        <v>165.82136213186439</v>
      </c>
    </row>
    <row r="224" spans="1:45" ht="18.75" x14ac:dyDescent="0.3">
      <c r="I224" s="17" t="str">
        <f>+IF(OR(J225="OIL",J225="OIL-eq"),$I$5,IF(J225="GAS",$I$4,IF(J225="GSL",$I$8,IF(J225="DSL",$I$9,IF(J225="KER",$I$10,IF(J225="LPG",$I$11,IF(J225="HFO",$I$12,IF(J225="AVG",$I$13,IF(J225="RFG",$I$14,IF(J225="ELC",$I$15,$I$16))))))))))</f>
        <v>Kt CO2e/año</v>
      </c>
      <c r="K224" s="34" t="s">
        <v>784</v>
      </c>
    </row>
    <row r="225" spans="1:45" x14ac:dyDescent="0.25">
      <c r="I225" s="285">
        <f>+H19</f>
        <v>0.51946683001047056</v>
      </c>
      <c r="J225" s="279" t="s">
        <v>33</v>
      </c>
      <c r="K225" s="2" t="s">
        <v>27</v>
      </c>
      <c r="L225" s="63" t="s">
        <v>26</v>
      </c>
    </row>
    <row r="227" spans="1:45" x14ac:dyDescent="0.25">
      <c r="A227" s="15"/>
      <c r="B227" s="15"/>
      <c r="C227" s="15"/>
      <c r="D227" s="15"/>
      <c r="E227" s="15"/>
      <c r="F227" s="96"/>
      <c r="H227" s="17"/>
      <c r="I227" s="17"/>
      <c r="L227" s="22"/>
      <c r="M227" s="236">
        <v>2019</v>
      </c>
      <c r="N227" s="236">
        <v>2020</v>
      </c>
      <c r="O227" s="236">
        <v>2021</v>
      </c>
      <c r="P227" s="236">
        <v>2022</v>
      </c>
      <c r="Q227" s="236">
        <v>2023</v>
      </c>
      <c r="R227" s="236">
        <v>2024</v>
      </c>
      <c r="S227" s="236">
        <v>2025</v>
      </c>
      <c r="T227" s="236">
        <v>2026</v>
      </c>
      <c r="U227" s="236">
        <v>2027</v>
      </c>
      <c r="V227" s="236">
        <v>2028</v>
      </c>
      <c r="W227" s="236">
        <v>2029</v>
      </c>
      <c r="X227" s="236">
        <v>2030</v>
      </c>
      <c r="Y227" s="236">
        <v>2031</v>
      </c>
      <c r="Z227" s="236">
        <v>2032</v>
      </c>
      <c r="AA227" s="236">
        <v>2033</v>
      </c>
      <c r="AB227" s="236">
        <v>2034</v>
      </c>
      <c r="AC227" s="236">
        <v>2035</v>
      </c>
      <c r="AD227" s="236">
        <v>2036</v>
      </c>
      <c r="AE227" s="236">
        <v>2037</v>
      </c>
      <c r="AF227" s="236">
        <v>2038</v>
      </c>
      <c r="AG227" s="236">
        <v>2039</v>
      </c>
      <c r="AH227" s="236">
        <v>2040</v>
      </c>
      <c r="AI227" s="236">
        <v>2041</v>
      </c>
      <c r="AJ227" s="236">
        <v>2042</v>
      </c>
      <c r="AK227" s="236">
        <v>2043</v>
      </c>
      <c r="AL227" s="236">
        <v>2044</v>
      </c>
      <c r="AM227" s="236">
        <v>2045</v>
      </c>
      <c r="AN227" s="236">
        <v>2046</v>
      </c>
      <c r="AO227" s="236">
        <v>2047</v>
      </c>
      <c r="AP227" s="236">
        <v>2048</v>
      </c>
      <c r="AQ227" s="236">
        <v>2049</v>
      </c>
      <c r="AR227" s="236">
        <v>2050</v>
      </c>
      <c r="AS227" s="21"/>
    </row>
    <row r="228" spans="1:45" x14ac:dyDescent="0.25">
      <c r="J228" s="280"/>
      <c r="L228" s="218" t="s">
        <v>766</v>
      </c>
      <c r="M228" s="267">
        <f>+Produccion_UO!M983*$I$225</f>
        <v>0</v>
      </c>
      <c r="N228" s="267">
        <f>+Produccion_UO!N983*$I$225</f>
        <v>0</v>
      </c>
      <c r="O228" s="267">
        <f>+Produccion_UO!O983*$I$225</f>
        <v>0</v>
      </c>
      <c r="P228" s="267">
        <f>+Produccion_UO!P983*$I$225</f>
        <v>0</v>
      </c>
      <c r="Q228" s="267">
        <f>+Produccion_UO!Q983*$I$225</f>
        <v>0</v>
      </c>
      <c r="R228" s="267">
        <f>+Produccion_UO!R983*$I$225</f>
        <v>0</v>
      </c>
      <c r="S228" s="267">
        <f>+Produccion_UO!S983*$I$225</f>
        <v>0</v>
      </c>
      <c r="T228" s="267">
        <f>+Produccion_UO!T983*$I$225</f>
        <v>0</v>
      </c>
      <c r="U228" s="267">
        <f>+Produccion_UO!U983*$I$225</f>
        <v>0</v>
      </c>
      <c r="V228" s="267">
        <f>+Produccion_UO!V983*$I$225</f>
        <v>0</v>
      </c>
      <c r="W228" s="267">
        <f>+Produccion_UO!W983*$I$225</f>
        <v>0</v>
      </c>
      <c r="X228" s="267">
        <f>+Produccion_UO!X983*$I$225</f>
        <v>0</v>
      </c>
      <c r="Y228" s="267">
        <f>+Produccion_UO!Y983*$I$225</f>
        <v>0</v>
      </c>
      <c r="Z228" s="267">
        <f>+Produccion_UO!Z983*$I$225</f>
        <v>0</v>
      </c>
      <c r="AA228" s="267">
        <f>+Produccion_UO!AA983*$I$225</f>
        <v>0</v>
      </c>
      <c r="AB228" s="267">
        <f>+Produccion_UO!AB983*$I$225</f>
        <v>0</v>
      </c>
      <c r="AC228" s="267">
        <f>+Produccion_UO!AC983*$I$225</f>
        <v>0</v>
      </c>
      <c r="AD228" s="267">
        <f>+Produccion_UO!AD983*$I$225</f>
        <v>0</v>
      </c>
      <c r="AE228" s="267">
        <f>+Produccion_UO!AE983*$I$225</f>
        <v>0</v>
      </c>
      <c r="AF228" s="267">
        <f>+Produccion_UO!AF983*$I$225</f>
        <v>0</v>
      </c>
      <c r="AG228" s="267">
        <f>+Produccion_UO!AG983*$I$225</f>
        <v>0</v>
      </c>
      <c r="AH228" s="267">
        <f>+Produccion_UO!AH983*$I$225</f>
        <v>0</v>
      </c>
      <c r="AI228" s="267">
        <f>+Produccion_UO!AI983*$I$225</f>
        <v>0</v>
      </c>
      <c r="AJ228" s="267">
        <f>+Produccion_UO!AJ983*$I$225</f>
        <v>0</v>
      </c>
      <c r="AK228" s="267">
        <f>+Produccion_UO!AK983*$I$225</f>
        <v>0</v>
      </c>
      <c r="AL228" s="267">
        <f>+Produccion_UO!AL983*$I$225</f>
        <v>0</v>
      </c>
      <c r="AM228" s="267">
        <f>+Produccion_UO!AM983*$I$225</f>
        <v>0</v>
      </c>
      <c r="AN228" s="267">
        <f>+Produccion_UO!AN983*$I$225</f>
        <v>0</v>
      </c>
      <c r="AO228" s="267">
        <f>+Produccion_UO!AO983*$I$225</f>
        <v>0</v>
      </c>
      <c r="AP228" s="267">
        <f>+Produccion_UO!AP983*$I$225</f>
        <v>0</v>
      </c>
      <c r="AQ228" s="267">
        <f>+Produccion_UO!AQ983*$I$225</f>
        <v>0</v>
      </c>
      <c r="AR228" s="267">
        <f>+Produccion_UO!AR983*$I$225</f>
        <v>0</v>
      </c>
    </row>
    <row r="229" spans="1:45" x14ac:dyDescent="0.25">
      <c r="L229" s="218" t="s">
        <v>767</v>
      </c>
      <c r="M229" s="270">
        <v>0</v>
      </c>
      <c r="N229" s="270">
        <v>0</v>
      </c>
      <c r="O229" s="270">
        <v>0</v>
      </c>
      <c r="P229" s="270">
        <v>0</v>
      </c>
      <c r="Q229" s="270">
        <v>0</v>
      </c>
      <c r="R229" s="270">
        <v>0</v>
      </c>
      <c r="S229" s="270">
        <v>0</v>
      </c>
      <c r="T229" s="270">
        <v>0</v>
      </c>
      <c r="U229" s="270">
        <v>0</v>
      </c>
      <c r="V229" s="270">
        <v>0</v>
      </c>
      <c r="W229" s="270">
        <v>0</v>
      </c>
      <c r="X229" s="270">
        <v>0</v>
      </c>
      <c r="Y229" s="270">
        <v>0</v>
      </c>
      <c r="Z229" s="270">
        <v>0</v>
      </c>
      <c r="AA229" s="270">
        <v>0</v>
      </c>
      <c r="AB229" s="270">
        <v>0</v>
      </c>
      <c r="AC229" s="270">
        <v>0</v>
      </c>
      <c r="AD229" s="270">
        <v>0</v>
      </c>
      <c r="AE229" s="270">
        <v>0</v>
      </c>
      <c r="AF229" s="270">
        <v>0</v>
      </c>
      <c r="AG229" s="270">
        <v>0</v>
      </c>
      <c r="AH229" s="270">
        <v>0</v>
      </c>
      <c r="AI229" s="270">
        <v>0</v>
      </c>
      <c r="AJ229" s="270">
        <v>0</v>
      </c>
      <c r="AK229" s="270">
        <v>0</v>
      </c>
      <c r="AL229" s="270">
        <v>0</v>
      </c>
      <c r="AM229" s="270">
        <v>0</v>
      </c>
      <c r="AN229" s="270">
        <v>0</v>
      </c>
      <c r="AO229" s="270">
        <v>0</v>
      </c>
      <c r="AP229" s="270">
        <v>0</v>
      </c>
      <c r="AQ229" s="270">
        <v>0</v>
      </c>
      <c r="AR229" s="270">
        <v>0</v>
      </c>
    </row>
    <row r="230" spans="1:45" x14ac:dyDescent="0.25">
      <c r="L230" s="218" t="s">
        <v>768</v>
      </c>
      <c r="M230" s="270">
        <v>0</v>
      </c>
      <c r="N230" s="270">
        <v>0</v>
      </c>
      <c r="O230" s="270">
        <v>0</v>
      </c>
      <c r="P230" s="270">
        <v>0</v>
      </c>
      <c r="Q230" s="270">
        <v>0</v>
      </c>
      <c r="R230" s="270">
        <v>0</v>
      </c>
      <c r="S230" s="270">
        <v>0</v>
      </c>
      <c r="T230" s="270">
        <v>0</v>
      </c>
      <c r="U230" s="270">
        <v>0</v>
      </c>
      <c r="V230" s="270">
        <v>0</v>
      </c>
      <c r="W230" s="270">
        <v>0</v>
      </c>
      <c r="X230" s="270">
        <v>0</v>
      </c>
      <c r="Y230" s="270">
        <v>0</v>
      </c>
      <c r="Z230" s="270">
        <v>0</v>
      </c>
      <c r="AA230" s="270">
        <v>0</v>
      </c>
      <c r="AB230" s="270">
        <v>0</v>
      </c>
      <c r="AC230" s="270">
        <v>0</v>
      </c>
      <c r="AD230" s="270">
        <v>0</v>
      </c>
      <c r="AE230" s="270">
        <v>0</v>
      </c>
      <c r="AF230" s="270">
        <v>0</v>
      </c>
      <c r="AG230" s="270">
        <v>0</v>
      </c>
      <c r="AH230" s="270">
        <v>0</v>
      </c>
      <c r="AI230" s="270">
        <v>0</v>
      </c>
      <c r="AJ230" s="270">
        <v>0</v>
      </c>
      <c r="AK230" s="270">
        <v>0</v>
      </c>
      <c r="AL230" s="270">
        <v>0</v>
      </c>
      <c r="AM230" s="270">
        <v>0</v>
      </c>
      <c r="AN230" s="270">
        <v>0</v>
      </c>
      <c r="AO230" s="270">
        <v>0</v>
      </c>
      <c r="AP230" s="270">
        <v>0</v>
      </c>
      <c r="AQ230" s="270">
        <v>0</v>
      </c>
      <c r="AR230" s="270">
        <v>0</v>
      </c>
    </row>
    <row r="231" spans="1:45" x14ac:dyDescent="0.25">
      <c r="L231" s="218" t="s">
        <v>769</v>
      </c>
      <c r="M231" s="270">
        <f>+Produccion_UO!M1016*$I$225</f>
        <v>0</v>
      </c>
      <c r="N231" s="270">
        <f>+Produccion_UO!N1016*$I$225</f>
        <v>0</v>
      </c>
      <c r="O231" s="270">
        <f>+Produccion_UO!O1016*$I$225</f>
        <v>0</v>
      </c>
      <c r="P231" s="270">
        <f>+Produccion_UO!P1016*$I$225</f>
        <v>0</v>
      </c>
      <c r="Q231" s="270">
        <f>+Produccion_UO!Q1016*$I$225</f>
        <v>0</v>
      </c>
      <c r="R231" s="270">
        <f>+Produccion_UO!R1016*$I$225</f>
        <v>0</v>
      </c>
      <c r="S231" s="270">
        <f>+Produccion_UO!S1016*$I$225</f>
        <v>0</v>
      </c>
      <c r="T231" s="270">
        <f>+Produccion_UO!T1016*$I$225</f>
        <v>0</v>
      </c>
      <c r="U231" s="270">
        <f>+Produccion_UO!U1016*$I$225</f>
        <v>0</v>
      </c>
      <c r="V231" s="270">
        <f>+Produccion_UO!V1016*$I$225</f>
        <v>0</v>
      </c>
      <c r="W231" s="270">
        <f>+Produccion_UO!W1016*$I$225</f>
        <v>0</v>
      </c>
      <c r="X231" s="270">
        <f>+Produccion_UO!X1016*$I$225</f>
        <v>0</v>
      </c>
      <c r="Y231" s="270">
        <f>+Produccion_UO!Y1016*$I$225</f>
        <v>0</v>
      </c>
      <c r="Z231" s="270">
        <f>+Produccion_UO!Z1016*$I$225</f>
        <v>0</v>
      </c>
      <c r="AA231" s="270">
        <f>+Produccion_UO!AA1016*$I$225</f>
        <v>0</v>
      </c>
      <c r="AB231" s="270">
        <f>+Produccion_UO!AB1016*$I$225</f>
        <v>0</v>
      </c>
      <c r="AC231" s="270">
        <f>+Produccion_UO!AC1016*$I$225</f>
        <v>0</v>
      </c>
      <c r="AD231" s="270">
        <f>+Produccion_UO!AD1016*$I$225</f>
        <v>0</v>
      </c>
      <c r="AE231" s="270">
        <f>+Produccion_UO!AE1016*$I$225</f>
        <v>0</v>
      </c>
      <c r="AF231" s="270">
        <f>+Produccion_UO!AF1016*$I$225</f>
        <v>0</v>
      </c>
      <c r="AG231" s="270">
        <f>+Produccion_UO!AG1016*$I$225</f>
        <v>0</v>
      </c>
      <c r="AH231" s="270">
        <f>+Produccion_UO!AH1016*$I$225</f>
        <v>0</v>
      </c>
      <c r="AI231" s="270">
        <f>+Produccion_UO!AI1016*$I$225</f>
        <v>0</v>
      </c>
      <c r="AJ231" s="270">
        <f>+Produccion_UO!AJ1016*$I$225</f>
        <v>0</v>
      </c>
      <c r="AK231" s="270">
        <f>+Produccion_UO!AK1016*$I$225</f>
        <v>0</v>
      </c>
      <c r="AL231" s="270">
        <f>+Produccion_UO!AL1016*$I$225</f>
        <v>0</v>
      </c>
      <c r="AM231" s="270">
        <f>+Produccion_UO!AM1016*$I$225</f>
        <v>0</v>
      </c>
      <c r="AN231" s="270">
        <f>+Produccion_UO!AN1016*$I$225</f>
        <v>0</v>
      </c>
      <c r="AO231" s="270">
        <f>+Produccion_UO!AO1016*$I$225</f>
        <v>0</v>
      </c>
      <c r="AP231" s="270">
        <f>+Produccion_UO!AP1016*$I$225</f>
        <v>0</v>
      </c>
      <c r="AQ231" s="270">
        <f>+Produccion_UO!AQ1016*$I$225</f>
        <v>0</v>
      </c>
      <c r="AR231" s="270">
        <f>+Produccion_UO!AR1016*$I$225</f>
        <v>0</v>
      </c>
    </row>
    <row r="232" spans="1:45" x14ac:dyDescent="0.25">
      <c r="L232" s="218" t="s">
        <v>770</v>
      </c>
      <c r="M232" s="284">
        <f>+Produccion_UO!M1033*$I$225</f>
        <v>0</v>
      </c>
      <c r="N232" s="284">
        <f>+Produccion_UO!N1033*$I$225</f>
        <v>0</v>
      </c>
      <c r="O232" s="284">
        <f>+Produccion_UO!O1033*$I$225</f>
        <v>0</v>
      </c>
      <c r="P232" s="284">
        <f>+Produccion_UO!P1033*$I$225</f>
        <v>0</v>
      </c>
      <c r="Q232" s="284">
        <f>+Produccion_UO!Q1033*$I$225</f>
        <v>0</v>
      </c>
      <c r="R232" s="284">
        <f>+Produccion_UO!R1033*$I$225</f>
        <v>0</v>
      </c>
      <c r="S232" s="284">
        <f>+Produccion_UO!S1033*$I$225</f>
        <v>0</v>
      </c>
      <c r="T232" s="284">
        <f>+Produccion_UO!T1033*$I$225</f>
        <v>0</v>
      </c>
      <c r="U232" s="284">
        <f>+Produccion_UO!U1033*$I$225</f>
        <v>0</v>
      </c>
      <c r="V232" s="284">
        <f>+Produccion_UO!V1033*$I$225</f>
        <v>0</v>
      </c>
      <c r="W232" s="284">
        <f>+Produccion_UO!W1033*$I$225</f>
        <v>0</v>
      </c>
      <c r="X232" s="284">
        <f>+Produccion_UO!X1033*$I$225</f>
        <v>0</v>
      </c>
      <c r="Y232" s="284">
        <f>+Produccion_UO!Y1033*$I$225</f>
        <v>0</v>
      </c>
      <c r="Z232" s="284">
        <f>+Produccion_UO!Z1033*$I$225</f>
        <v>0</v>
      </c>
      <c r="AA232" s="284">
        <f>+Produccion_UO!AA1033*$I$225</f>
        <v>0</v>
      </c>
      <c r="AB232" s="284">
        <f>+Produccion_UO!AB1033*$I$225</f>
        <v>0</v>
      </c>
      <c r="AC232" s="284">
        <f>+Produccion_UO!AC1033*$I$225</f>
        <v>0</v>
      </c>
      <c r="AD232" s="284">
        <f>+Produccion_UO!AD1033*$I$225</f>
        <v>0</v>
      </c>
      <c r="AE232" s="284">
        <f>+Produccion_UO!AE1033*$I$225</f>
        <v>2.6419599403556659E-3</v>
      </c>
      <c r="AF232" s="284">
        <f>+Produccion_UO!AF1033*$I$225</f>
        <v>2.6627386135631443E-3</v>
      </c>
      <c r="AG232" s="284">
        <f>+Produccion_UO!AG1033*$I$225</f>
        <v>2.6824944721285352E-3</v>
      </c>
      <c r="AH232" s="284">
        <f>+Produccion_UO!AH1033*$I$225</f>
        <v>2.701227516066836E-3</v>
      </c>
      <c r="AI232" s="284">
        <f>+Produccion_UO!AI1033*$I$225</f>
        <v>2.7445084526821406E-3</v>
      </c>
      <c r="AJ232" s="284">
        <f>+Produccion_UO!AJ1033*$I$225</f>
        <v>2.7869275941966917E-3</v>
      </c>
      <c r="AK232" s="284">
        <f>+Produccion_UO!AK1033*$I$225</f>
        <v>2.8284849405924959E-3</v>
      </c>
      <c r="AL232" s="284">
        <f>+Produccion_UO!AL1033*$I$225</f>
        <v>2.8691804918898533E-3</v>
      </c>
      <c r="AM232" s="284">
        <f>+Produccion_UO!AM1033*$I$225</f>
        <v>2.9090142480675441E-3</v>
      </c>
      <c r="AN232" s="284">
        <f>+Produccion_UO!AN1033*$I$225</f>
        <v>2.9629819163424307E-3</v>
      </c>
      <c r="AO232" s="284">
        <f>+Produccion_UO!AO1033*$I$225</f>
        <v>3.0159390919834547E-3</v>
      </c>
      <c r="AP232" s="284">
        <f>+Produccion_UO!AP1033*$I$225</f>
        <v>3.0678857750005275E-3</v>
      </c>
      <c r="AQ232" s="284">
        <f>+Produccion_UO!AQ1033*$I$225</f>
        <v>3.1188219653756595E-3</v>
      </c>
      <c r="AR232" s="284">
        <f>+Produccion_UO!AR1033*$I$225</f>
        <v>3.168747663114617E-3</v>
      </c>
    </row>
    <row r="233" spans="1:45" x14ac:dyDescent="0.25">
      <c r="M233" s="282">
        <f>+SUM(M228:M232)</f>
        <v>0</v>
      </c>
      <c r="N233" s="68">
        <f t="shared" ref="N233" si="305">+SUM(N228:N232)</f>
        <v>0</v>
      </c>
      <c r="O233" s="68">
        <f t="shared" ref="O233" si="306">+SUM(O228:O232)</f>
        <v>0</v>
      </c>
      <c r="P233" s="68">
        <f t="shared" ref="P233" si="307">+SUM(P228:P232)</f>
        <v>0</v>
      </c>
      <c r="Q233" s="68">
        <f t="shared" ref="Q233" si="308">+SUM(Q228:Q232)</f>
        <v>0</v>
      </c>
      <c r="R233" s="68">
        <f t="shared" ref="R233" si="309">+SUM(R228:R232)</f>
        <v>0</v>
      </c>
      <c r="S233" s="68">
        <f t="shared" ref="S233" si="310">+SUM(S228:S232)</f>
        <v>0</v>
      </c>
      <c r="T233" s="68">
        <f t="shared" ref="T233" si="311">+SUM(T228:T232)</f>
        <v>0</v>
      </c>
      <c r="U233" s="68">
        <f t="shared" ref="U233" si="312">+SUM(U228:U232)</f>
        <v>0</v>
      </c>
      <c r="V233" s="68">
        <f t="shared" ref="V233" si="313">+SUM(V228:V232)</f>
        <v>0</v>
      </c>
      <c r="W233" s="68">
        <f t="shared" ref="W233" si="314">+SUM(W228:W232)</f>
        <v>0</v>
      </c>
      <c r="X233" s="68">
        <f t="shared" ref="X233" si="315">+SUM(X228:X232)</f>
        <v>0</v>
      </c>
      <c r="Y233" s="68">
        <f t="shared" ref="Y233" si="316">+SUM(Y228:Y232)</f>
        <v>0</v>
      </c>
      <c r="Z233" s="68">
        <f t="shared" ref="Z233" si="317">+SUM(Z228:Z232)</f>
        <v>0</v>
      </c>
      <c r="AA233" s="68">
        <f t="shared" ref="AA233" si="318">+SUM(AA228:AA232)</f>
        <v>0</v>
      </c>
      <c r="AB233" s="68">
        <f t="shared" ref="AB233" si="319">+SUM(AB228:AB232)</f>
        <v>0</v>
      </c>
      <c r="AC233" s="68">
        <f t="shared" ref="AC233" si="320">+SUM(AC228:AC232)</f>
        <v>0</v>
      </c>
      <c r="AD233" s="68">
        <f t="shared" ref="AD233" si="321">+SUM(AD228:AD232)</f>
        <v>0</v>
      </c>
      <c r="AE233" s="68">
        <f t="shared" ref="AE233" si="322">+SUM(AE228:AE232)</f>
        <v>2.6419599403556659E-3</v>
      </c>
      <c r="AF233" s="68">
        <f t="shared" ref="AF233" si="323">+SUM(AF228:AF232)</f>
        <v>2.6627386135631443E-3</v>
      </c>
      <c r="AG233" s="68">
        <f t="shared" ref="AG233" si="324">+SUM(AG228:AG232)</f>
        <v>2.6824944721285352E-3</v>
      </c>
      <c r="AH233" s="68">
        <f t="shared" ref="AH233" si="325">+SUM(AH228:AH232)</f>
        <v>2.701227516066836E-3</v>
      </c>
      <c r="AI233" s="68">
        <f t="shared" ref="AI233" si="326">+SUM(AI228:AI232)</f>
        <v>2.7445084526821406E-3</v>
      </c>
      <c r="AJ233" s="68">
        <f t="shared" ref="AJ233" si="327">+SUM(AJ228:AJ232)</f>
        <v>2.7869275941966917E-3</v>
      </c>
      <c r="AK233" s="68">
        <f t="shared" ref="AK233" si="328">+SUM(AK228:AK232)</f>
        <v>2.8284849405924959E-3</v>
      </c>
      <c r="AL233" s="68">
        <f t="shared" ref="AL233" si="329">+SUM(AL228:AL232)</f>
        <v>2.8691804918898533E-3</v>
      </c>
      <c r="AM233" s="68">
        <f t="shared" ref="AM233" si="330">+SUM(AM228:AM232)</f>
        <v>2.9090142480675441E-3</v>
      </c>
      <c r="AN233" s="68">
        <f t="shared" ref="AN233" si="331">+SUM(AN228:AN232)</f>
        <v>2.9629819163424307E-3</v>
      </c>
      <c r="AO233" s="68">
        <f t="shared" ref="AO233" si="332">+SUM(AO228:AO232)</f>
        <v>3.0159390919834547E-3</v>
      </c>
      <c r="AP233" s="68">
        <f t="shared" ref="AP233" si="333">+SUM(AP228:AP232)</f>
        <v>3.0678857750005275E-3</v>
      </c>
      <c r="AQ233" s="68">
        <f t="shared" ref="AQ233" si="334">+SUM(AQ228:AQ232)</f>
        <v>3.1188219653756595E-3</v>
      </c>
      <c r="AR233" s="68">
        <f t="shared" ref="AR233" si="335">+SUM(AR228:AR232)</f>
        <v>3.168747663114617E-3</v>
      </c>
    </row>
    <row r="235" spans="1:45" x14ac:dyDescent="0.25">
      <c r="K235" s="280" t="s">
        <v>780</v>
      </c>
      <c r="L235" s="218" t="s">
        <v>779</v>
      </c>
      <c r="M235" s="286">
        <f>+M233/(M233+M222)</f>
        <v>0</v>
      </c>
      <c r="N235" s="286">
        <f t="shared" ref="N235:AR235" si="336">+N233/(N233+N222)</f>
        <v>0</v>
      </c>
      <c r="O235" s="286">
        <f t="shared" si="336"/>
        <v>0</v>
      </c>
      <c r="P235" s="286">
        <f t="shared" si="336"/>
        <v>0</v>
      </c>
      <c r="Q235" s="286">
        <f t="shared" si="336"/>
        <v>0</v>
      </c>
      <c r="R235" s="286">
        <f t="shared" si="336"/>
        <v>0</v>
      </c>
      <c r="S235" s="286">
        <f t="shared" si="336"/>
        <v>0</v>
      </c>
      <c r="T235" s="286">
        <f t="shared" si="336"/>
        <v>0</v>
      </c>
      <c r="U235" s="286">
        <f t="shared" si="336"/>
        <v>0</v>
      </c>
      <c r="V235" s="286">
        <f t="shared" si="336"/>
        <v>0</v>
      </c>
      <c r="W235" s="286">
        <f t="shared" si="336"/>
        <v>0</v>
      </c>
      <c r="X235" s="286">
        <f t="shared" si="336"/>
        <v>0</v>
      </c>
      <c r="Y235" s="286">
        <f t="shared" si="336"/>
        <v>0</v>
      </c>
      <c r="Z235" s="286">
        <f t="shared" si="336"/>
        <v>0</v>
      </c>
      <c r="AA235" s="286">
        <f t="shared" si="336"/>
        <v>0</v>
      </c>
      <c r="AB235" s="286">
        <f t="shared" si="336"/>
        <v>0</v>
      </c>
      <c r="AC235" s="286">
        <f t="shared" si="336"/>
        <v>0</v>
      </c>
      <c r="AD235" s="286">
        <f t="shared" si="336"/>
        <v>0</v>
      </c>
      <c r="AE235" s="286">
        <f t="shared" si="336"/>
        <v>1.5385566245219481E-5</v>
      </c>
      <c r="AF235" s="286">
        <f t="shared" si="336"/>
        <v>1.5473044163783174E-5</v>
      </c>
      <c r="AG235" s="286">
        <f t="shared" si="336"/>
        <v>1.5557195418657273E-5</v>
      </c>
      <c r="AH235" s="286">
        <f t="shared" si="336"/>
        <v>1.5638087903785415E-5</v>
      </c>
      <c r="AI235" s="286">
        <f t="shared" si="336"/>
        <v>1.5939696252698299E-5</v>
      </c>
      <c r="AJ235" s="286">
        <f t="shared" si="336"/>
        <v>1.6242515491986352E-5</v>
      </c>
      <c r="AK235" s="286">
        <f t="shared" si="336"/>
        <v>1.654679914083469E-5</v>
      </c>
      <c r="AL235" s="286">
        <f t="shared" si="336"/>
        <v>1.6852806756690905E-5</v>
      </c>
      <c r="AM235" s="286">
        <f t="shared" si="336"/>
        <v>1.7160804743228027E-5</v>
      </c>
      <c r="AN235" s="286">
        <f t="shared" si="336"/>
        <v>1.7543811370855998E-5</v>
      </c>
      <c r="AO235" s="286">
        <f t="shared" si="336"/>
        <v>1.7929703503911776E-5</v>
      </c>
      <c r="AP235" s="286">
        <f t="shared" si="336"/>
        <v>1.8318908683096992E-5</v>
      </c>
      <c r="AQ235" s="286">
        <f t="shared" si="336"/>
        <v>1.8711868499599038E-5</v>
      </c>
      <c r="AR235" s="286">
        <f t="shared" si="336"/>
        <v>1.9109040419458389E-5</v>
      </c>
    </row>
    <row r="236" spans="1:45" x14ac:dyDescent="0.25">
      <c r="L236" s="218" t="s">
        <v>782</v>
      </c>
      <c r="M236" s="281">
        <f>+M233+M222</f>
        <v>130.18892996061942</v>
      </c>
      <c r="N236" s="281">
        <f t="shared" ref="N236:AR236" si="337">+N233+N222</f>
        <v>132.88526491266217</v>
      </c>
      <c r="O236" s="281">
        <f t="shared" si="337"/>
        <v>136.62705477519461</v>
      </c>
      <c r="P236" s="281">
        <f t="shared" si="337"/>
        <v>140.3731834529269</v>
      </c>
      <c r="Q236" s="281">
        <f t="shared" si="337"/>
        <v>144.12365094586016</v>
      </c>
      <c r="R236" s="281">
        <f t="shared" si="337"/>
        <v>147.87845725399387</v>
      </c>
      <c r="S236" s="281">
        <f t="shared" si="337"/>
        <v>151.63760237732842</v>
      </c>
      <c r="T236" s="281">
        <f t="shared" si="337"/>
        <v>154.20018169722459</v>
      </c>
      <c r="U236" s="281">
        <f t="shared" si="337"/>
        <v>156.7588021778825</v>
      </c>
      <c r="V236" s="281">
        <f t="shared" si="337"/>
        <v>159.31346381930211</v>
      </c>
      <c r="W236" s="281">
        <f t="shared" si="337"/>
        <v>161.86416662148349</v>
      </c>
      <c r="X236" s="281">
        <f t="shared" si="337"/>
        <v>164.41091058442655</v>
      </c>
      <c r="Y236" s="281">
        <f t="shared" si="337"/>
        <v>165.73502698180522</v>
      </c>
      <c r="Z236" s="281">
        <f t="shared" si="337"/>
        <v>167.04308068676355</v>
      </c>
      <c r="AA236" s="281">
        <f t="shared" si="337"/>
        <v>168.33507169930252</v>
      </c>
      <c r="AB236" s="281">
        <f t="shared" si="337"/>
        <v>169.6110000194216</v>
      </c>
      <c r="AC236" s="281">
        <f t="shared" si="337"/>
        <v>170.87086564712135</v>
      </c>
      <c r="AD236" s="281">
        <f t="shared" si="337"/>
        <v>171.30902872669284</v>
      </c>
      <c r="AE236" s="281">
        <f t="shared" si="337"/>
        <v>171.7167830060568</v>
      </c>
      <c r="AF236" s="281">
        <f t="shared" si="337"/>
        <v>172.08886534400622</v>
      </c>
      <c r="AG236" s="281">
        <f t="shared" si="337"/>
        <v>172.42789589899351</v>
      </c>
      <c r="AH236" s="281">
        <f t="shared" si="337"/>
        <v>172.73387467101824</v>
      </c>
      <c r="AI236" s="281">
        <f t="shared" si="337"/>
        <v>172.18072472476041</v>
      </c>
      <c r="AJ236" s="281">
        <f t="shared" si="337"/>
        <v>171.58226480200631</v>
      </c>
      <c r="AK236" s="281">
        <f t="shared" si="337"/>
        <v>170.93849490275585</v>
      </c>
      <c r="AL236" s="281">
        <f t="shared" si="337"/>
        <v>170.24941502700912</v>
      </c>
      <c r="AM236" s="281">
        <f t="shared" si="337"/>
        <v>169.51502517476607</v>
      </c>
      <c r="AN236" s="281">
        <f t="shared" si="337"/>
        <v>168.89043399455227</v>
      </c>
      <c r="AO236" s="281">
        <f t="shared" si="337"/>
        <v>168.20908897492134</v>
      </c>
      <c r="AP236" s="281">
        <f t="shared" si="337"/>
        <v>167.4709901158736</v>
      </c>
      <c r="AQ236" s="281">
        <f t="shared" si="337"/>
        <v>166.67613741740919</v>
      </c>
      <c r="AR236" s="281">
        <f t="shared" si="337"/>
        <v>165.82453087952752</v>
      </c>
    </row>
    <row r="239" spans="1:45" ht="18.75" x14ac:dyDescent="0.3">
      <c r="K239" s="34" t="s">
        <v>785</v>
      </c>
    </row>
    <row r="241" spans="1:45" x14ac:dyDescent="0.25">
      <c r="A241" s="15"/>
      <c r="B241" s="15"/>
      <c r="C241" s="15"/>
      <c r="D241" s="15"/>
      <c r="E241" s="15"/>
      <c r="F241" s="96"/>
      <c r="H241" s="17"/>
      <c r="I241" s="17"/>
      <c r="L241" s="298" t="s">
        <v>752</v>
      </c>
      <c r="M241" s="236">
        <v>2019</v>
      </c>
      <c r="N241" s="236">
        <v>2020</v>
      </c>
      <c r="O241" s="236">
        <v>2021</v>
      </c>
      <c r="P241" s="236">
        <v>2022</v>
      </c>
      <c r="Q241" s="236">
        <v>2023</v>
      </c>
      <c r="R241" s="236">
        <v>2024</v>
      </c>
      <c r="S241" s="236">
        <v>2025</v>
      </c>
      <c r="T241" s="236">
        <v>2026</v>
      </c>
      <c r="U241" s="236">
        <v>2027</v>
      </c>
      <c r="V241" s="236">
        <v>2028</v>
      </c>
      <c r="W241" s="236">
        <v>2029</v>
      </c>
      <c r="X241" s="236">
        <v>2030</v>
      </c>
      <c r="Y241" s="236">
        <v>2031</v>
      </c>
      <c r="Z241" s="236">
        <v>2032</v>
      </c>
      <c r="AA241" s="236">
        <v>2033</v>
      </c>
      <c r="AB241" s="236">
        <v>2034</v>
      </c>
      <c r="AC241" s="236">
        <v>2035</v>
      </c>
      <c r="AD241" s="236">
        <v>2036</v>
      </c>
      <c r="AE241" s="236">
        <v>2037</v>
      </c>
      <c r="AF241" s="236">
        <v>2038</v>
      </c>
      <c r="AG241" s="236">
        <v>2039</v>
      </c>
      <c r="AH241" s="236">
        <v>2040</v>
      </c>
      <c r="AI241" s="236">
        <v>2041</v>
      </c>
      <c r="AJ241" s="236">
        <v>2042</v>
      </c>
      <c r="AK241" s="236">
        <v>2043</v>
      </c>
      <c r="AL241" s="236">
        <v>2044</v>
      </c>
      <c r="AM241" s="236">
        <v>2045</v>
      </c>
      <c r="AN241" s="236">
        <v>2046</v>
      </c>
      <c r="AO241" s="236">
        <v>2047</v>
      </c>
      <c r="AP241" s="236">
        <v>2048</v>
      </c>
      <c r="AQ241" s="236">
        <v>2049</v>
      </c>
      <c r="AR241" s="236">
        <v>2050</v>
      </c>
      <c r="AS241" s="21"/>
    </row>
    <row r="242" spans="1:45" x14ac:dyDescent="0.25">
      <c r="L242" s="218" t="s">
        <v>37</v>
      </c>
      <c r="M242" s="267">
        <f>+Produccion_UO!M986+Produccion_UO!M995+Produccion_UO!M1005+Produccion_UO!M1020+Produccion_UO!M1037</f>
        <v>238.81580000000002</v>
      </c>
      <c r="N242" s="268">
        <f>+Produccion_UO!N986+Produccion_UO!N995+Produccion_UO!N1005+Produccion_UO!N1020+Produccion_UO!N1037</f>
        <v>222.92160000000001</v>
      </c>
      <c r="O242" s="268">
        <f>+Produccion_UO!O986+Produccion_UO!O995+Produccion_UO!O1005+Produccion_UO!O1020+Produccion_UO!O1037</f>
        <v>228.28719717509523</v>
      </c>
      <c r="P242" s="268">
        <f>+Produccion_UO!P986+Produccion_UO!P995+Produccion_UO!P1005+Produccion_UO!P1020+Produccion_UO!P1037</f>
        <v>233.61941576264272</v>
      </c>
      <c r="Q242" s="268">
        <f>+Produccion_UO!Q986+Produccion_UO!Q995+Produccion_UO!Q1005+Produccion_UO!Q1020+Produccion_UO!Q1037</f>
        <v>238.91825576264273</v>
      </c>
      <c r="R242" s="268">
        <f>+Produccion_UO!R986+Produccion_UO!R995+Produccion_UO!R1005+Produccion_UO!R1020+Produccion_UO!R1037</f>
        <v>244.18371717509547</v>
      </c>
      <c r="S242" s="268">
        <f>+Produccion_UO!S986+Produccion_UO!S995+Produccion_UO!S1005+Produccion_UO!S1020+Produccion_UO!S1037</f>
        <v>249.41579999999999</v>
      </c>
      <c r="T242" s="268">
        <f>+Produccion_UO!T986+Produccion_UO!T995+Produccion_UO!T1005+Produccion_UO!T1020+Produccion_UO!T1037</f>
        <v>255.50159753663149</v>
      </c>
      <c r="U242" s="268">
        <f>+Produccion_UO!U986+Produccion_UO!U995+Produccion_UO!U1005+Produccion_UO!U1020+Produccion_UO!U1037</f>
        <v>261.59791630494681</v>
      </c>
      <c r="V242" s="268">
        <f>+Produccion_UO!V986+Produccion_UO!V995+Produccion_UO!V1005+Produccion_UO!V1020+Produccion_UO!V1037</f>
        <v>267.70475630494678</v>
      </c>
      <c r="W242" s="268">
        <f>+Produccion_UO!W986+Produccion_UO!W995+Produccion_UO!W1005+Produccion_UO!W1020+Produccion_UO!W1037</f>
        <v>273.82211753663154</v>
      </c>
      <c r="X242" s="268">
        <f>+Produccion_UO!X986+Produccion_UO!X995+Produccion_UO!X1005+Produccion_UO!X1020+Produccion_UO!X1037</f>
        <v>279.95</v>
      </c>
      <c r="Y242" s="268">
        <f>+Produccion_UO!Y986+Produccion_UO!Y995+Produccion_UO!Y1005+Produccion_UO!Y1020+Produccion_UO!Y1037</f>
        <v>286.59225071813103</v>
      </c>
      <c r="Z242" s="268">
        <f>+Produccion_UO!Z986+Produccion_UO!Z995+Produccion_UO!Z1005+Produccion_UO!Z1020+Produccion_UO!Z1037</f>
        <v>293.2701460771965</v>
      </c>
      <c r="AA242" s="268">
        <f>+Produccion_UO!AA986+Produccion_UO!AA995+Produccion_UO!AA1005+Produccion_UO!AA1020+Produccion_UO!AA1037</f>
        <v>299.98368607719652</v>
      </c>
      <c r="AB242" s="268">
        <f>+Produccion_UO!AB986+Produccion_UO!AB995+Produccion_UO!AB1005+Produccion_UO!AB1020+Produccion_UO!AB1037</f>
        <v>306.73287071813098</v>
      </c>
      <c r="AC242" s="268">
        <f>+Produccion_UO!AC986+Produccion_UO!AC995+Produccion_UO!AC1005+Produccion_UO!AC1020+Produccion_UO!AC1037</f>
        <v>313.51769999999999</v>
      </c>
      <c r="AD242" s="268">
        <f>+Produccion_UO!AD986+Produccion_UO!AD995+Produccion_UO!AD1005+Produccion_UO!AD1020+Produccion_UO!AD1037</f>
        <v>322.10320454015789</v>
      </c>
      <c r="AE242" s="268">
        <f>+Produccion_UO!AE986+Produccion_UO!AE995+Produccion_UO!AE1005+Produccion_UO!AE1020+Produccion_UO!AE1037</f>
        <v>330.7607968102368</v>
      </c>
      <c r="AF242" s="268">
        <f>+Produccion_UO!AF986+Produccion_UO!AF995+Produccion_UO!AF1005+Produccion_UO!AF1020+Produccion_UO!AF1037</f>
        <v>339.49047681023683</v>
      </c>
      <c r="AG242" s="268">
        <f>+Produccion_UO!AG986+Produccion_UO!AG995+Produccion_UO!AG1005+Produccion_UO!AG1020+Produccion_UO!AG1037</f>
        <v>348.29224454015787</v>
      </c>
      <c r="AH242" s="268">
        <f>+Produccion_UO!AH986+Produccion_UO!AH995+Produccion_UO!AH1005+Produccion_UO!AH1020+Produccion_UO!AH1037</f>
        <v>357.16610000000003</v>
      </c>
      <c r="AI242" s="268">
        <f>+Produccion_UO!AI986+Produccion_UO!AI995+Produccion_UO!AI1005+Produccion_UO!AI1020+Produccion_UO!AI1037</f>
        <v>369.30698726053981</v>
      </c>
      <c r="AJ242" s="268">
        <f>+Produccion_UO!AJ986+Produccion_UO!AJ995+Produccion_UO!AJ1005+Produccion_UO!AJ1020+Produccion_UO!AJ1037</f>
        <v>381.5426208908097</v>
      </c>
      <c r="AK242" s="268">
        <f>+Produccion_UO!AK986+Produccion_UO!AK995+Produccion_UO!AK1005+Produccion_UO!AK1020+Produccion_UO!AK1037</f>
        <v>393.87300089080964</v>
      </c>
      <c r="AL242" s="268">
        <f>+Produccion_UO!AL986+Produccion_UO!AL995+Produccion_UO!AL1005+Produccion_UO!AL1020+Produccion_UO!AL1037</f>
        <v>406.2981272605399</v>
      </c>
      <c r="AM242" s="268">
        <f>+Produccion_UO!AM986+Produccion_UO!AM995+Produccion_UO!AM1005+Produccion_UO!AM1020+Produccion_UO!AM1037</f>
        <v>418.81799999999998</v>
      </c>
      <c r="AN242" s="268">
        <f>+Produccion_UO!AN986+Produccion_UO!AN995+Produccion_UO!AN1005+Produccion_UO!AN1020+Produccion_UO!AN1037</f>
        <v>433.70144225603337</v>
      </c>
      <c r="AO242" s="268">
        <f>+Produccion_UO!AO986+Produccion_UO!AO995+Produccion_UO!AO1005+Produccion_UO!AO1020+Produccion_UO!AO1037</f>
        <v>448.70882338404988</v>
      </c>
      <c r="AP242" s="268">
        <f>+Produccion_UO!AP986+Produccion_UO!AP995+Produccion_UO!AP1005+Produccion_UO!AP1020+Produccion_UO!AP1037</f>
        <v>463.84014338404978</v>
      </c>
      <c r="AQ242" s="268">
        <f>+Produccion_UO!AQ986+Produccion_UO!AQ995+Produccion_UO!AQ1005+Produccion_UO!AQ1020+Produccion_UO!AQ1037</f>
        <v>479.09540225603223</v>
      </c>
      <c r="AR242" s="269">
        <f>+Produccion_UO!AR986+Produccion_UO!AR995+Produccion_UO!AR1005+Produccion_UO!AR1020+Produccion_UO!AR1037</f>
        <v>494.47460000000001</v>
      </c>
    </row>
    <row r="243" spans="1:45" x14ac:dyDescent="0.25">
      <c r="L243" s="218" t="s">
        <v>435</v>
      </c>
      <c r="M243" s="270">
        <f>+Produccion_UO!M1041</f>
        <v>7.3300000000000004E-2</v>
      </c>
      <c r="N243" s="21">
        <f>+Produccion_UO!N1041</f>
        <v>6.7599999999999993E-2</v>
      </c>
      <c r="O243" s="21">
        <f>+Produccion_UO!O1041</f>
        <v>7.0082714591920697E-2</v>
      </c>
      <c r="P243" s="21">
        <f>+Produccion_UO!P1041</f>
        <v>7.2594071887881001E-2</v>
      </c>
      <c r="Q243" s="21">
        <f>+Produccion_UO!Q1041</f>
        <v>7.5134071887881099E-2</v>
      </c>
      <c r="R243" s="21">
        <f>+Produccion_UO!R1041</f>
        <v>7.7702714591920699E-2</v>
      </c>
      <c r="S243" s="21">
        <f>+Produccion_UO!S1041</f>
        <v>8.0300000000000094E-2</v>
      </c>
      <c r="T243" s="21">
        <f>+Produccion_UO!T1041</f>
        <v>8.2008639763959196E-2</v>
      </c>
      <c r="U243" s="21">
        <f>+Produccion_UO!U1041</f>
        <v>8.3712959645938806E-2</v>
      </c>
      <c r="V243" s="21">
        <f>+Produccion_UO!V1041</f>
        <v>8.5412959645938799E-2</v>
      </c>
      <c r="W243" s="21">
        <f>+Produccion_UO!W1041</f>
        <v>8.7108639763959203E-2</v>
      </c>
      <c r="X243" s="21">
        <f>+Produccion_UO!X1041</f>
        <v>8.8800000000000004E-2</v>
      </c>
      <c r="Y243" s="21">
        <f>+Produccion_UO!Y1041</f>
        <v>8.9906333707150093E-2</v>
      </c>
      <c r="Z243" s="21">
        <f>+Produccion_UO!Z1041</f>
        <v>9.0989500560725203E-2</v>
      </c>
      <c r="AA243" s="21">
        <f>+Produccion_UO!AA1041</f>
        <v>9.2049500560725195E-2</v>
      </c>
      <c r="AB243" s="21">
        <f>+Produccion_UO!AB1041</f>
        <v>9.3086333707150207E-2</v>
      </c>
      <c r="AC243" s="21">
        <f>+Produccion_UO!AC1041</f>
        <v>9.4100000000000003E-2</v>
      </c>
      <c r="AD243" s="21">
        <f>+Produccion_UO!AD1041</f>
        <v>9.5119575120785796E-2</v>
      </c>
      <c r="AE243" s="21">
        <f>+Produccion_UO!AE1041</f>
        <v>9.6109362681178701E-2</v>
      </c>
      <c r="AF243" s="21">
        <f>+Produccion_UO!AF1041</f>
        <v>9.7069362681178703E-2</v>
      </c>
      <c r="AG243" s="21">
        <f>+Produccion_UO!AG1041</f>
        <v>9.7999575120785803E-2</v>
      </c>
      <c r="AH243" s="21">
        <f>+Produccion_UO!AH1041</f>
        <v>9.8900000000000002E-2</v>
      </c>
      <c r="AI243" s="21">
        <f>+Produccion_UO!AI1041</f>
        <v>0.100685016591958</v>
      </c>
      <c r="AJ243" s="21">
        <f>+Produccion_UO!AJ1041</f>
        <v>0.102447524887936</v>
      </c>
      <c r="AK243" s="21">
        <f>+Produccion_UO!AK1041</f>
        <v>0.10418752488793601</v>
      </c>
      <c r="AL243" s="21">
        <f>+Produccion_UO!AL1041</f>
        <v>0.105905016591958</v>
      </c>
      <c r="AM243" s="21">
        <f>+Produccion_UO!AM1041</f>
        <v>0.1076</v>
      </c>
      <c r="AN243" s="21">
        <f>+Produccion_UO!AN1041</f>
        <v>0.11003141532925199</v>
      </c>
      <c r="AO243" s="21">
        <f>+Produccion_UO!AO1041</f>
        <v>0.112447122993878</v>
      </c>
      <c r="AP243" s="21">
        <f>+Produccion_UO!AP1041</f>
        <v>0.114847122993878</v>
      </c>
      <c r="AQ243" s="21">
        <f>+Produccion_UO!AQ1041</f>
        <v>0.11723141532925201</v>
      </c>
      <c r="AR243" s="226">
        <f>+Produccion_UO!AR1041</f>
        <v>0.1196</v>
      </c>
    </row>
    <row r="244" spans="1:45" x14ac:dyDescent="0.25">
      <c r="L244" s="218" t="s">
        <v>43</v>
      </c>
      <c r="M244" s="270">
        <f>+Produccion_UO!M996+Produccion_UO!M1006+Produccion_UO!M1024+Produccion_UO!M1042</f>
        <v>25.455099999999998</v>
      </c>
      <c r="N244" s="21">
        <f>+Produccion_UO!N996+Produccion_UO!N1006+Produccion_UO!N1024+Produccion_UO!N1042</f>
        <v>24.8811</v>
      </c>
      <c r="O244" s="21">
        <f>+Produccion_UO!O996+Produccion_UO!O1006+Produccion_UO!O1024+Produccion_UO!O1042</f>
        <v>25.434639930646192</v>
      </c>
      <c r="P244" s="21">
        <f>+Produccion_UO!P996+Produccion_UO!P1006+Produccion_UO!P1024+Produccion_UO!P1042</f>
        <v>25.981399895969329</v>
      </c>
      <c r="Q244" s="21">
        <f>+Produccion_UO!Q996+Produccion_UO!Q1006+Produccion_UO!Q1024+Produccion_UO!Q1042</f>
        <v>26.521379895969329</v>
      </c>
      <c r="R244" s="21">
        <f>+Produccion_UO!R996+Produccion_UO!R1006+Produccion_UO!R1024+Produccion_UO!R1042</f>
        <v>27.054579930646177</v>
      </c>
      <c r="S244" s="21">
        <f>+Produccion_UO!S996+Produccion_UO!S1006+Produccion_UO!S1024+Produccion_UO!S1042</f>
        <v>27.581</v>
      </c>
      <c r="T244" s="21">
        <f>+Produccion_UO!T996+Produccion_UO!T1006+Produccion_UO!T1024+Produccion_UO!T1042</f>
        <v>28.064602279091769</v>
      </c>
      <c r="U244" s="21">
        <f>+Produccion_UO!U996+Produccion_UO!U1006+Produccion_UO!U1024+Produccion_UO!U1042</f>
        <v>28.54264341863761</v>
      </c>
      <c r="V244" s="21">
        <f>+Produccion_UO!V996+Produccion_UO!V1006+Produccion_UO!V1024+Produccion_UO!V1042</f>
        <v>29.081837562044157</v>
      </c>
      <c r="W244" s="21">
        <f>+Produccion_UO!W996+Produccion_UO!W1006+Produccion_UO!W1024+Produccion_UO!W1042</f>
        <v>29.559158374696132</v>
      </c>
      <c r="X244" s="21">
        <f>+Produccion_UO!X996+Produccion_UO!X1006+Produccion_UO!X1024+Produccion_UO!X1042</f>
        <v>30.031199999999998</v>
      </c>
      <c r="Y244" s="21">
        <f>+Produccion_UO!Y996+Produccion_UO!Y1006+Produccion_UO!Y1024+Produccion_UO!Y1042</f>
        <v>30.404637171096443</v>
      </c>
      <c r="Z244" s="21">
        <f>+Produccion_UO!Z996+Produccion_UO!Z1006+Produccion_UO!Z1024+Produccion_UO!Z1042</f>
        <v>30.776495756644724</v>
      </c>
      <c r="AA244" s="21">
        <f>+Produccion_UO!AA996+Produccion_UO!AA1006+Produccion_UO!AA1024+Produccion_UO!AA1042</f>
        <v>31.146775756644718</v>
      </c>
      <c r="AB244" s="21">
        <f>+Produccion_UO!AB996+Produccion_UO!AB1006+Produccion_UO!AB1024+Produccion_UO!AB1042</f>
        <v>31.515477171096542</v>
      </c>
      <c r="AC244" s="21">
        <f>+Produccion_UO!AC996+Produccion_UO!AC1006+Produccion_UO!AC1024+Produccion_UO!AC1042</f>
        <v>31.882600000000007</v>
      </c>
      <c r="AD244" s="21">
        <f>+Produccion_UO!AD996+Produccion_UO!AD1006+Produccion_UO!AD1024+Produccion_UO!AD1042</f>
        <v>32.326361281694041</v>
      </c>
      <c r="AE244" s="21">
        <f>+Produccion_UO!AE996+Produccion_UO!AE1006+Produccion_UO!AE1024+Produccion_UO!AE1042</f>
        <v>32.772151922541099</v>
      </c>
      <c r="AF244" s="21">
        <f>+Produccion_UO!AF996+Produccion_UO!AF1006+Produccion_UO!AF1024+Produccion_UO!AF1042</f>
        <v>33.219971922541099</v>
      </c>
      <c r="AG244" s="21">
        <f>+Produccion_UO!AG996+Produccion_UO!AG1006+Produccion_UO!AG1024+Produccion_UO!AG1042</f>
        <v>33.669821281694027</v>
      </c>
      <c r="AH244" s="21">
        <f>+Produccion_UO!AH996+Produccion_UO!AH1006+Produccion_UO!AH1024+Produccion_UO!AH1042</f>
        <v>34.121699999999997</v>
      </c>
      <c r="AI244" s="21">
        <f>+Produccion_UO!AI996+Produccion_UO!AI1006+Produccion_UO!AI1024+Produccion_UO!AI1042</f>
        <v>34.72229604757883</v>
      </c>
      <c r="AJ244" s="21">
        <f>+Produccion_UO!AJ996+Produccion_UO!AJ1006+Produccion_UO!AJ1024+Produccion_UO!AJ1042</f>
        <v>35.32340407136828</v>
      </c>
      <c r="AK244" s="21">
        <f>+Produccion_UO!AK996+Produccion_UO!AK1006+Produccion_UO!AK1024+Produccion_UO!AK1042</f>
        <v>35.925024071368277</v>
      </c>
      <c r="AL244" s="21">
        <f>+Produccion_UO!AL996+Produccion_UO!AL1006+Produccion_UO!AL1024+Produccion_UO!AL1042</f>
        <v>36.527156047578821</v>
      </c>
      <c r="AM244" s="21">
        <f>+Produccion_UO!AM996+Produccion_UO!AM1006+Produccion_UO!AM1024+Produccion_UO!AM1042</f>
        <v>37.129800000000003</v>
      </c>
      <c r="AN244" s="21">
        <f>+Produccion_UO!AN996+Produccion_UO!AN1006+Produccion_UO!AN1024+Produccion_UO!AN1042</f>
        <v>37.81941843618656</v>
      </c>
      <c r="AO244" s="21">
        <f>+Produccion_UO!AO996+Produccion_UO!AO1006+Produccion_UO!AO1024+Produccion_UO!AO1042</f>
        <v>38.50857765427979</v>
      </c>
      <c r="AP244" s="21">
        <f>+Produccion_UO!AP996+Produccion_UO!AP1006+Produccion_UO!AP1024+Produccion_UO!AP1042</f>
        <v>39.197277654279787</v>
      </c>
      <c r="AQ244" s="21">
        <f>+Produccion_UO!AQ996+Produccion_UO!AQ1006+Produccion_UO!AQ1024+Produccion_UO!AQ1042</f>
        <v>39.885518436186558</v>
      </c>
      <c r="AR244" s="226">
        <f>+Produccion_UO!AR996+Produccion_UO!AR1006+Produccion_UO!AR1024+Produccion_UO!AR1042</f>
        <v>40.573300000000003</v>
      </c>
    </row>
    <row r="245" spans="1:45" x14ac:dyDescent="0.25">
      <c r="L245" s="218" t="s">
        <v>39</v>
      </c>
      <c r="M245" s="270">
        <f>+Produccion_UO!M1022+Produccion_UO!M1039</f>
        <v>1.1855</v>
      </c>
      <c r="N245" s="21">
        <f>+Produccion_UO!N1022+Produccion_UO!N1039</f>
        <v>1.210400000000003</v>
      </c>
      <c r="O245" s="21">
        <f>+Produccion_UO!O1022+Produccion_UO!O1039</f>
        <v>1.260305033520728</v>
      </c>
      <c r="P245" s="21">
        <f>+Produccion_UO!P1022+Produccion_UO!P1039</f>
        <v>1.3111075502810901</v>
      </c>
      <c r="Q245" s="21">
        <f>+Produccion_UO!Q1022+Produccion_UO!Q1039</f>
        <v>1.3628075502810901</v>
      </c>
      <c r="R245" s="21">
        <f>+Produccion_UO!R1022+Produccion_UO!R1039</f>
        <v>1.41540503352073</v>
      </c>
      <c r="S245" s="21">
        <f>+Produccion_UO!S1022+Produccion_UO!S1039</f>
        <v>1.4689000000000001</v>
      </c>
      <c r="T245" s="21">
        <f>+Produccion_UO!T1022+Produccion_UO!T1039</f>
        <v>1.5173490158825831</v>
      </c>
      <c r="U245" s="21">
        <f>+Produccion_UO!U1022+Produccion_UO!U1039</f>
        <v>1.5665035238238789</v>
      </c>
      <c r="V245" s="21">
        <f>+Produccion_UO!V1022+Produccion_UO!V1039</f>
        <v>1.6163635238238789</v>
      </c>
      <c r="W245" s="21">
        <f>+Produccion_UO!W1022+Produccion_UO!W1039</f>
        <v>1.666929015882582</v>
      </c>
      <c r="X245" s="21">
        <f>+Produccion_UO!X1022+Produccion_UO!X1039</f>
        <v>1.7181999999999991</v>
      </c>
      <c r="Y245" s="21">
        <f>+Produccion_UO!Y1022+Produccion_UO!Y1039</f>
        <v>1.7691953543894661</v>
      </c>
      <c r="Z245" s="21">
        <f>+Produccion_UO!Z1022+Produccion_UO!Z1039</f>
        <v>1.820773031584205</v>
      </c>
      <c r="AA245" s="21">
        <f>+Produccion_UO!AA1022+Produccion_UO!AA1039</f>
        <v>1.872933031584205</v>
      </c>
      <c r="AB245" s="21">
        <f>+Produccion_UO!AB1022+Produccion_UO!AB1039</f>
        <v>1.925675354389466</v>
      </c>
      <c r="AC245" s="21">
        <f>+Produccion_UO!AC1022+Produccion_UO!AC1039</f>
        <v>1.9790000000000001</v>
      </c>
      <c r="AD245" s="21">
        <f>+Produccion_UO!AD1022+Produccion_UO!AD1039</f>
        <v>2.0354375677354359</v>
      </c>
      <c r="AE245" s="21">
        <f>+Produccion_UO!AE1022+Produccion_UO!AE1039</f>
        <v>2.092476351603159</v>
      </c>
      <c r="AF245" s="21">
        <f>+Produccion_UO!AF1022+Produccion_UO!AF1039</f>
        <v>2.1501163516031592</v>
      </c>
      <c r="AG245" s="21">
        <f>+Produccion_UO!AG1022+Produccion_UO!AG1039</f>
        <v>2.2083575677354359</v>
      </c>
      <c r="AH245" s="21">
        <f>+Produccion_UO!AH1022+Produccion_UO!AH1039</f>
        <v>2.2672000000000008</v>
      </c>
      <c r="AI245" s="21">
        <f>+Produccion_UO!AI1022+Produccion_UO!AI1039</f>
        <v>2.3338288521569792</v>
      </c>
      <c r="AJ245" s="21">
        <f>+Produccion_UO!AJ1022+Produccion_UO!AJ1039</f>
        <v>2.4011032782354618</v>
      </c>
      <c r="AK245" s="21">
        <f>+Produccion_UO!AK1022+Produccion_UO!AK1039</f>
        <v>2.4690232782354622</v>
      </c>
      <c r="AL245" s="21">
        <f>+Produccion_UO!AL1022+Produccion_UO!AL1039</f>
        <v>2.5375888521569778</v>
      </c>
      <c r="AM245" s="21">
        <f>+Produccion_UO!AM1022+Produccion_UO!AM1039</f>
        <v>2.6068000000000002</v>
      </c>
      <c r="AN245" s="21">
        <f>+Produccion_UO!AN1022+Produccion_UO!AN1039</f>
        <v>2.6825297411754097</v>
      </c>
      <c r="AO245" s="21">
        <f>+Produccion_UO!AO1022+Produccion_UO!AO1039</f>
        <v>2.7590246117631243</v>
      </c>
      <c r="AP245" s="21">
        <f>+Produccion_UO!AP1022+Produccion_UO!AP1039</f>
        <v>2.8362846117631237</v>
      </c>
      <c r="AQ245" s="21">
        <f>+Produccion_UO!AQ1022+Produccion_UO!AQ1039</f>
        <v>2.9143097411754093</v>
      </c>
      <c r="AR245" s="226">
        <f>+Produccion_UO!AR1022+Produccion_UO!AR1039</f>
        <v>2.9931000000000001</v>
      </c>
    </row>
    <row r="246" spans="1:45" x14ac:dyDescent="0.25">
      <c r="L246" s="218" t="s">
        <v>41</v>
      </c>
      <c r="M246" s="293">
        <f>+Produccion_UO!M1023+Produccion_UO!M1040</f>
        <v>59.130499999999898</v>
      </c>
      <c r="N246" s="22">
        <f>+Produccion_UO!N1023+Produccion_UO!N1040</f>
        <v>59.680799999999799</v>
      </c>
      <c r="O246" s="22">
        <f>+Produccion_UO!O1023+Produccion_UO!O1040</f>
        <v>62.607818892712999</v>
      </c>
      <c r="P246" s="22">
        <f>+Produccion_UO!P1023+Produccion_UO!P1040</f>
        <v>65.604608339069699</v>
      </c>
      <c r="Q246" s="22">
        <f>+Produccion_UO!Q1023+Produccion_UO!Q1040</f>
        <v>68.671168339069794</v>
      </c>
      <c r="R246" s="22">
        <f>+Produccion_UO!R1023+Produccion_UO!R1040</f>
        <v>71.807498892713298</v>
      </c>
      <c r="S246" s="22">
        <f>+Produccion_UO!S1023+Produccion_UO!S1040</f>
        <v>75.013600000000295</v>
      </c>
      <c r="T246" s="22">
        <f>+Produccion_UO!T1023+Produccion_UO!T1040</f>
        <v>78.158978997218199</v>
      </c>
      <c r="U246" s="22">
        <f>+Produccion_UO!U1023+Produccion_UO!U1040</f>
        <v>81.365598495827101</v>
      </c>
      <c r="V246" s="22">
        <f>+Produccion_UO!V1023+Produccion_UO!V1040</f>
        <v>84.633458495827</v>
      </c>
      <c r="W246" s="22">
        <f>+Produccion_UO!W1023+Produccion_UO!W1040</f>
        <v>87.962558997217897</v>
      </c>
      <c r="X246" s="22">
        <f>+Produccion_UO!X1023+Produccion_UO!X1040</f>
        <v>91.352899999999806</v>
      </c>
      <c r="Y246" s="22">
        <f>+Produccion_UO!Y1023+Produccion_UO!Y1040</f>
        <v>94.864998726211596</v>
      </c>
      <c r="Z246" s="22">
        <f>+Produccion_UO!Z1023+Produccion_UO!Z1040</f>
        <v>98.430268089317494</v>
      </c>
      <c r="AA246" s="22">
        <f>+Produccion_UO!AA1023+Produccion_UO!AA1040</f>
        <v>102.048708089318</v>
      </c>
      <c r="AB246" s="22">
        <f>+Produccion_UO!AB1023+Produccion_UO!AB1040</f>
        <v>105.720318726212</v>
      </c>
      <c r="AC246" s="22">
        <f>+Produccion_UO!AC1023+Produccion_UO!AC1040</f>
        <v>109.4451</v>
      </c>
      <c r="AD246" s="22">
        <f>+Produccion_UO!AD1023+Produccion_UO!AD1040</f>
        <v>113.396047335693</v>
      </c>
      <c r="AE246" s="22">
        <f>+Produccion_UO!AE1023+Produccion_UO!AE1040</f>
        <v>117.40329100354001</v>
      </c>
      <c r="AF246" s="22">
        <f>+Produccion_UO!AF1023+Produccion_UO!AF1040</f>
        <v>121.46683100353999</v>
      </c>
      <c r="AG246" s="22">
        <f>+Produccion_UO!AG1023+Produccion_UO!AG1040</f>
        <v>125.58666733569299</v>
      </c>
      <c r="AH246" s="22">
        <f>+Produccion_UO!AH1023+Produccion_UO!AH1040</f>
        <v>129.7628</v>
      </c>
      <c r="AI246" s="22">
        <f>+Produccion_UO!AI1023+Produccion_UO!AI1040</f>
        <v>133.90850522131899</v>
      </c>
      <c r="AJ246" s="22">
        <f>+Produccion_UO!AJ1023+Produccion_UO!AJ1040</f>
        <v>138.10660783197801</v>
      </c>
      <c r="AK246" s="22">
        <f>+Produccion_UO!AK1023+Produccion_UO!AK1040</f>
        <v>142.357107831978</v>
      </c>
      <c r="AL246" s="22">
        <f>+Produccion_UO!AL1023+Produccion_UO!AL1040</f>
        <v>146.66000522131901</v>
      </c>
      <c r="AM246" s="22">
        <f>+Produccion_UO!AM1023+Produccion_UO!AM1040</f>
        <v>151.0153</v>
      </c>
      <c r="AN246" s="22">
        <f>+Produccion_UO!AN1023+Produccion_UO!AN1040</f>
        <v>155.180064707778</v>
      </c>
      <c r="AO246" s="22">
        <f>+Produccion_UO!AO1023+Produccion_UO!AO1040</f>
        <v>159.39734706166701</v>
      </c>
      <c r="AP246" s="22">
        <f>+Produccion_UO!AP1023+Produccion_UO!AP1040</f>
        <v>163.66714706166701</v>
      </c>
      <c r="AQ246" s="22">
        <f>+Produccion_UO!AQ1023+Produccion_UO!AQ1040</f>
        <v>167.98946470777801</v>
      </c>
      <c r="AR246" s="294">
        <f>+Produccion_UO!AR1023+Produccion_UO!AR1040</f>
        <v>172.36429999999999</v>
      </c>
    </row>
    <row r="247" spans="1:45" x14ac:dyDescent="0.25">
      <c r="L247" s="218" t="s">
        <v>32</v>
      </c>
      <c r="M247" s="270">
        <f>+Produccion_UO!M1015</f>
        <v>0.52449999999999997</v>
      </c>
      <c r="N247" s="21">
        <f>+Produccion_UO!N1015</f>
        <v>0.52939999999999998</v>
      </c>
      <c r="O247" s="21">
        <f>+Produccion_UO!O1015</f>
        <v>0.55536237980117598</v>
      </c>
      <c r="P247" s="21">
        <f>+Produccion_UO!P1015</f>
        <v>0.58194356970176397</v>
      </c>
      <c r="Q247" s="21">
        <f>+Produccion_UO!Q1015</f>
        <v>0.60914356970176398</v>
      </c>
      <c r="R247" s="21">
        <f>+Produccion_UO!R1015</f>
        <v>0.63696237980117598</v>
      </c>
      <c r="S247" s="21">
        <f>+Produccion_UO!S1015</f>
        <v>0.66539999999999999</v>
      </c>
      <c r="T247" s="21">
        <f>+Produccion_UO!T1015</f>
        <v>0.693293971648684</v>
      </c>
      <c r="U247" s="21">
        <f>+Produccion_UO!U1015</f>
        <v>0.72173095747302596</v>
      </c>
      <c r="V247" s="21">
        <f>+Produccion_UO!V1015</f>
        <v>0.75071095747302696</v>
      </c>
      <c r="W247" s="21">
        <f>+Produccion_UO!W1015</f>
        <v>0.78023397164868502</v>
      </c>
      <c r="X247" s="21">
        <f>+Produccion_UO!X1015</f>
        <v>0.81030000000000102</v>
      </c>
      <c r="Y247" s="21">
        <f>+Produccion_UO!Y1015</f>
        <v>0.84145657513567296</v>
      </c>
      <c r="Z247" s="21">
        <f>+Produccion_UO!Z1015</f>
        <v>0.87308486270350805</v>
      </c>
      <c r="AA247" s="21">
        <f>+Produccion_UO!AA1015</f>
        <v>0.90518486270350795</v>
      </c>
      <c r="AB247" s="21">
        <f>+Produccion_UO!AB1015</f>
        <v>0.93775657513567101</v>
      </c>
      <c r="AC247" s="21">
        <f>+Produccion_UO!AC1015</f>
        <v>0.970799999999998</v>
      </c>
      <c r="AD247" s="21">
        <f>+Produccion_UO!AD1015</f>
        <v>1.00586069116119</v>
      </c>
      <c r="AE247" s="21">
        <f>+Produccion_UO!AE1015</f>
        <v>1.04142103674178</v>
      </c>
      <c r="AF247" s="21">
        <f>+Produccion_UO!AF1015</f>
        <v>1.07748103674178</v>
      </c>
      <c r="AG247" s="21">
        <f>+Produccion_UO!AG1015</f>
        <v>1.11404069116119</v>
      </c>
      <c r="AH247" s="21">
        <f>+Produccion_UO!AH1015</f>
        <v>1.1511</v>
      </c>
      <c r="AI247" s="21">
        <f>+Produccion_UO!AI1015</f>
        <v>1.18787056636969</v>
      </c>
      <c r="AJ247" s="21">
        <f>+Produccion_UO!AJ1015</f>
        <v>1.2251058495545299</v>
      </c>
      <c r="AK247" s="21">
        <f>+Produccion_UO!AK1015</f>
        <v>1.26280584955453</v>
      </c>
      <c r="AL247" s="21">
        <f>+Produccion_UO!AL1015</f>
        <v>1.30097056636969</v>
      </c>
      <c r="AM247" s="21">
        <f>+Produccion_UO!AM1015</f>
        <v>1.3395999999999999</v>
      </c>
      <c r="AN247" s="21">
        <f>+Produccion_UO!AN1015</f>
        <v>1.37654811140606</v>
      </c>
      <c r="AO247" s="21">
        <f>+Produccion_UO!AO1015</f>
        <v>1.4139621671091001</v>
      </c>
      <c r="AP247" s="21">
        <f>+Produccion_UO!AP1015</f>
        <v>1.45184216710909</v>
      </c>
      <c r="AQ247" s="21">
        <f>+Produccion_UO!AQ1015</f>
        <v>1.49018811140606</v>
      </c>
      <c r="AR247" s="226">
        <f>+Produccion_UO!AR1015</f>
        <v>1.5289999999999999</v>
      </c>
    </row>
    <row r="248" spans="1:45" x14ac:dyDescent="0.25">
      <c r="L248" s="218" t="s">
        <v>786</v>
      </c>
      <c r="M248" s="270">
        <f>+Produccion_UO!M1021+Produccion_UO!M1038</f>
        <v>0</v>
      </c>
      <c r="N248" s="21">
        <f>+Produccion_UO!N1021+Produccion_UO!N1038</f>
        <v>0</v>
      </c>
      <c r="O248" s="21">
        <f>+Produccion_UO!O1021+Produccion_UO!O1038</f>
        <v>0</v>
      </c>
      <c r="P248" s="21">
        <f>+Produccion_UO!P1021+Produccion_UO!P1038</f>
        <v>0</v>
      </c>
      <c r="Q248" s="21">
        <f>+Produccion_UO!Q1021+Produccion_UO!Q1038</f>
        <v>0</v>
      </c>
      <c r="R248" s="21">
        <f>+Produccion_UO!R1021+Produccion_UO!R1038</f>
        <v>0</v>
      </c>
      <c r="S248" s="21">
        <f>+Produccion_UO!S1021+Produccion_UO!S1038</f>
        <v>0</v>
      </c>
      <c r="T248" s="21">
        <f>+Produccion_UO!T1021+Produccion_UO!T1038</f>
        <v>0</v>
      </c>
      <c r="U248" s="21">
        <f>+Produccion_UO!U1021+Produccion_UO!U1038</f>
        <v>0</v>
      </c>
      <c r="V248" s="21">
        <f>+Produccion_UO!V1021+Produccion_UO!V1038</f>
        <v>0</v>
      </c>
      <c r="W248" s="21">
        <f>+Produccion_UO!W1021+Produccion_UO!W1038</f>
        <v>0</v>
      </c>
      <c r="X248" s="21">
        <f>+Produccion_UO!X1021+Produccion_UO!X1038</f>
        <v>0</v>
      </c>
      <c r="Y248" s="21">
        <f>+Produccion_UO!Y1021+Produccion_UO!Y1038</f>
        <v>0</v>
      </c>
      <c r="Z248" s="21">
        <f>+Produccion_UO!Z1021+Produccion_UO!Z1038</f>
        <v>0</v>
      </c>
      <c r="AA248" s="21">
        <f>+Produccion_UO!AA1021+Produccion_UO!AA1038</f>
        <v>0</v>
      </c>
      <c r="AB248" s="21">
        <f>+Produccion_UO!AB1021+Produccion_UO!AB1038</f>
        <v>0</v>
      </c>
      <c r="AC248" s="21">
        <f>+Produccion_UO!AC1021+Produccion_UO!AC1038</f>
        <v>0</v>
      </c>
      <c r="AD248" s="21">
        <f>+Produccion_UO!AD1021+Produccion_UO!AD1038</f>
        <v>0</v>
      </c>
      <c r="AE248" s="21">
        <f>+Produccion_UO!AE1021+Produccion_UO!AE1038</f>
        <v>0</v>
      </c>
      <c r="AF248" s="21">
        <f>+Produccion_UO!AF1021+Produccion_UO!AF1038</f>
        <v>0</v>
      </c>
      <c r="AG248" s="21">
        <f>+Produccion_UO!AG1021+Produccion_UO!AG1038</f>
        <v>0</v>
      </c>
      <c r="AH248" s="21">
        <f>+Produccion_UO!AH1021+Produccion_UO!AH1038</f>
        <v>0</v>
      </c>
      <c r="AI248" s="21">
        <f>+Produccion_UO!AI1021+Produccion_UO!AI1038</f>
        <v>0</v>
      </c>
      <c r="AJ248" s="21">
        <f>+Produccion_UO!AJ1021+Produccion_UO!AJ1038</f>
        <v>0</v>
      </c>
      <c r="AK248" s="21">
        <f>+Produccion_UO!AK1021+Produccion_UO!AK1038</f>
        <v>0</v>
      </c>
      <c r="AL248" s="21">
        <f>+Produccion_UO!AL1021+Produccion_UO!AL1038</f>
        <v>0</v>
      </c>
      <c r="AM248" s="21">
        <f>+Produccion_UO!AM1021+Produccion_UO!AM1038</f>
        <v>0</v>
      </c>
      <c r="AN248" s="21">
        <f>+Produccion_UO!AN1021+Produccion_UO!AN1038</f>
        <v>0</v>
      </c>
      <c r="AO248" s="21">
        <f>+Produccion_UO!AO1021+Produccion_UO!AO1038</f>
        <v>0</v>
      </c>
      <c r="AP248" s="21">
        <f>+Produccion_UO!AP1021+Produccion_UO!AP1038</f>
        <v>0</v>
      </c>
      <c r="AQ248" s="21">
        <f>+Produccion_UO!AQ1021+Produccion_UO!AQ1038</f>
        <v>0</v>
      </c>
      <c r="AR248" s="226">
        <f>+Produccion_UO!AR1021+Produccion_UO!AR1038</f>
        <v>0</v>
      </c>
    </row>
    <row r="249" spans="1:45" x14ac:dyDescent="0.25">
      <c r="L249" s="218" t="s">
        <v>38</v>
      </c>
      <c r="M249" s="270">
        <f>+Produccion_UO!M984+Produccion_UO!M1035+Produccion_UO!M1018</f>
        <v>234.91339740312534</v>
      </c>
      <c r="N249" s="21">
        <f>+Produccion_UO!N984+Produccion_UO!N1035+Produccion_UO!N1018</f>
        <v>241.2524506118805</v>
      </c>
      <c r="O249" s="21">
        <f>+Produccion_UO!O984+Produccion_UO!O1035+Produccion_UO!O1018</f>
        <v>246.73897870014514</v>
      </c>
      <c r="P249" s="21">
        <f>+Produccion_UO!P984+Produccion_UO!P1035+Produccion_UO!P1018</f>
        <v>252.18768464259335</v>
      </c>
      <c r="Q249" s="21">
        <f>+Produccion_UO!Q984+Produccion_UO!Q1035+Produccion_UO!Q1018</f>
        <v>257.59856843922427</v>
      </c>
      <c r="R249" s="21">
        <f>+Produccion_UO!R984+Produccion_UO!R1035+Produccion_UO!R1018</f>
        <v>262.97163009003776</v>
      </c>
      <c r="S249" s="21">
        <f>+Produccion_UO!S984+Produccion_UO!S1035+Produccion_UO!S1018</f>
        <v>268.30686959503385</v>
      </c>
      <c r="T249" s="21">
        <f>+Produccion_UO!T984+Produccion_UO!T1035+Produccion_UO!T1018</f>
        <v>270.82879930066605</v>
      </c>
      <c r="U249" s="21">
        <f>+Produccion_UO!U984+Produccion_UO!U1035+Produccion_UO!U1018</f>
        <v>273.29490755691955</v>
      </c>
      <c r="V249" s="21">
        <f>+Produccion_UO!V984+Produccion_UO!V1035+Produccion_UO!V1018</f>
        <v>275.63848022038752</v>
      </c>
      <c r="W249" s="21">
        <f>+Produccion_UO!W984+Produccion_UO!W1035+Produccion_UO!W1018</f>
        <v>277.98254362568679</v>
      </c>
      <c r="X249" s="21">
        <f>+Produccion_UO!X984+Produccion_UO!X1035+Produccion_UO!X1018</f>
        <v>280.27050362940838</v>
      </c>
      <c r="Y249" s="21">
        <f>+Produccion_UO!Y984+Produccion_UO!Y1035+Produccion_UO!Y1018</f>
        <v>280.7492827781299</v>
      </c>
      <c r="Z249" s="21">
        <f>+Produccion_UO!Z984+Produccion_UO!Z1035+Produccion_UO!Z1018</f>
        <v>281.17620745735064</v>
      </c>
      <c r="AA249" s="21">
        <f>+Produccion_UO!AA984+Produccion_UO!AA1035+Produccion_UO!AA1018</f>
        <v>281.55127766707153</v>
      </c>
      <c r="AB249" s="21">
        <f>+Produccion_UO!AB984+Produccion_UO!AB1035+Produccion_UO!AB1018</f>
        <v>281.87449340729069</v>
      </c>
      <c r="AC249" s="21">
        <f>+Produccion_UO!AC984+Produccion_UO!AC1035+Produccion_UO!AC1018</f>
        <v>282.14585467800896</v>
      </c>
      <c r="AD249" s="21">
        <f>+Produccion_UO!AD984+Produccion_UO!AD1035+Produccion_UO!AD1018</f>
        <v>281.93258615656964</v>
      </c>
      <c r="AE249" s="21">
        <f>+Produccion_UO!AE984+Produccion_UO!AE1035+Produccion_UO!AE1018</f>
        <v>281.66745563266448</v>
      </c>
      <c r="AF249" s="21">
        <f>+Produccion_UO!AF984+Produccion_UO!AF1035+Produccion_UO!AF1018</f>
        <v>281.3353761860244</v>
      </c>
      <c r="AG249" s="21">
        <f>+Produccion_UO!AG984+Produccion_UO!AG1035+Produccion_UO!AG1018</f>
        <v>280.94384540665288</v>
      </c>
      <c r="AH249" s="21">
        <f>+Produccion_UO!AH984+Produccion_UO!AH1035+Produccion_UO!AH1018</f>
        <v>280.49286329455083</v>
      </c>
      <c r="AI249" s="21">
        <f>+Produccion_UO!AI984+Produccion_UO!AI1035+Produccion_UO!AI1018</f>
        <v>280.00547753623823</v>
      </c>
      <c r="AJ249" s="21">
        <f>+Produccion_UO!AJ984+Produccion_UO!AJ1035+Produccion_UO!AJ1018</f>
        <v>279.46628394918014</v>
      </c>
      <c r="AK249" s="21">
        <f>+Produccion_UO!AK984+Produccion_UO!AK1035+Produccion_UO!AK1018</f>
        <v>278.87528253337655</v>
      </c>
      <c r="AL249" s="21">
        <f>+Produccion_UO!AL984+Produccion_UO!AL1035+Produccion_UO!AL1018</f>
        <v>278.23247328882843</v>
      </c>
      <c r="AM249" s="21">
        <f>+Produccion_UO!AM984+Produccion_UO!AM1035+Produccion_UO!AM1018</f>
        <v>277.53785621553487</v>
      </c>
      <c r="AN249" s="21">
        <f>+Produccion_UO!AN984+Produccion_UO!AN1035+Produccion_UO!AN1018</f>
        <v>277.47159630541739</v>
      </c>
      <c r="AO249" s="21">
        <f>+Produccion_UO!AO984+Produccion_UO!AO1035+Produccion_UO!AO1018</f>
        <v>277.34901940131442</v>
      </c>
      <c r="AP249" s="21">
        <f>+Produccion_UO!AP984+Produccion_UO!AP1035+Produccion_UO!AP1018</f>
        <v>277.1701255032288</v>
      </c>
      <c r="AQ249" s="21">
        <f>+Produccion_UO!AQ984+Produccion_UO!AQ1035+Produccion_UO!AQ1018</f>
        <v>276.93491461115764</v>
      </c>
      <c r="AR249" s="226">
        <f>+Produccion_UO!AR984+Produccion_UO!AR1035+Produccion_UO!AR1018</f>
        <v>276.64338672510377</v>
      </c>
    </row>
    <row r="250" spans="1:45" x14ac:dyDescent="0.25">
      <c r="L250" s="218" t="s">
        <v>36</v>
      </c>
      <c r="M250" s="270">
        <f>+Produccion_UO!M985+Produccion_UO!M1019+Produccion_UO!M1036</f>
        <v>14.36150259687447</v>
      </c>
      <c r="N250" s="21">
        <f>+Produccion_UO!N985+Produccion_UO!N1019+Produccion_UO!N1036</f>
        <v>14.749149388119212</v>
      </c>
      <c r="O250" s="21">
        <f>+Produccion_UO!O985+Produccion_UO!O1019+Produccion_UO!O1036</f>
        <v>15.084533963482642</v>
      </c>
      <c r="P250" s="21">
        <f>+Produccion_UO!P985+Produccion_UO!P1019+Produccion_UO!P1036</f>
        <v>15.417604352849064</v>
      </c>
      <c r="Q250" s="21">
        <f>+Produccion_UO!Q985+Produccion_UO!Q1019+Produccion_UO!Q1036</f>
        <v>15.748360556218381</v>
      </c>
      <c r="R250" s="21">
        <f>+Produccion_UO!R985+Produccion_UO!R1019+Produccion_UO!R1036</f>
        <v>16.076802573590591</v>
      </c>
      <c r="S250" s="21">
        <f>+Produccion_UO!S985+Produccion_UO!S1019+Produccion_UO!S1036</f>
        <v>16.402930404965797</v>
      </c>
      <c r="T250" s="21">
        <f>+Produccion_UO!T985+Produccion_UO!T1019+Produccion_UO!T1036</f>
        <v>16.556544227606221</v>
      </c>
      <c r="U250" s="21">
        <f>+Produccion_UO!U985+Produccion_UO!U1019+Produccion_UO!U1036</f>
        <v>16.706727735489036</v>
      </c>
      <c r="V250" s="21">
        <f>+Produccion_UO!V985+Produccion_UO!V1019+Produccion_UO!V1036</f>
        <v>16.853480928614236</v>
      </c>
      <c r="W250" s="21">
        <f>+Produccion_UO!W985+Produccion_UO!W1019+Produccion_UO!W1036</f>
        <v>16.996803806981724</v>
      </c>
      <c r="X250" s="21">
        <f>+Produccion_UO!X985+Produccion_UO!X1019+Produccion_UO!X1036</f>
        <v>17.136696370591594</v>
      </c>
      <c r="Y250" s="21">
        <f>+Produccion_UO!Y985+Produccion_UO!Y1019+Produccion_UO!Y1036</f>
        <v>17.165967253004119</v>
      </c>
      <c r="Z250" s="21">
        <f>+Produccion_UO!Z985+Produccion_UO!Z1019+Produccion_UO!Z1036</f>
        <v>17.192067589350277</v>
      </c>
      <c r="AA250" s="21">
        <f>+Produccion_UO!AA985+Produccion_UO!AA1019+Produccion_UO!AA1036</f>
        <v>17.214997379630169</v>
      </c>
      <c r="AB250" s="21">
        <f>+Produccion_UO!AB985+Produccion_UO!AB1019+Produccion_UO!AB1036</f>
        <v>17.234756623843701</v>
      </c>
      <c r="AC250" s="21">
        <f>+Produccion_UO!AC985+Produccion_UO!AC1019+Produccion_UO!AC1036</f>
        <v>17.251345321990968</v>
      </c>
      <c r="AD250" s="21">
        <f>+Produccion_UO!AD985+Produccion_UO!AD1019+Produccion_UO!AD1036</f>
        <v>17.238302450541333</v>
      </c>
      <c r="AE250" s="21">
        <f>+Produccion_UO!AE985+Produccion_UO!AE1019+Produccion_UO!AE1036</f>
        <v>17.208951371090581</v>
      </c>
      <c r="AF250" s="21">
        <f>+Produccion_UO!AF985+Produccion_UO!AF1019+Produccion_UO!AF1036</f>
        <v>17.188510817731064</v>
      </c>
      <c r="AG250" s="21">
        <f>+Produccion_UO!AG985+Produccion_UO!AG1019+Produccion_UO!AG1036</f>
        <v>17.16443926251716</v>
      </c>
      <c r="AH250" s="21">
        <f>+Produccion_UO!AH985+Produccion_UO!AH1019+Produccion_UO!AH1036</f>
        <v>17.13673670544906</v>
      </c>
      <c r="AI250" s="21">
        <f>+Produccion_UO!AI985+Produccion_UO!AI1019+Produccion_UO!AI1036</f>
        <v>17.106687224547869</v>
      </c>
      <c r="AJ250" s="21">
        <f>+Produccion_UO!AJ985+Produccion_UO!AJ1019+Produccion_UO!AJ1036</f>
        <v>17.073473191998772</v>
      </c>
      <c r="AK250" s="21">
        <f>+Produccion_UO!AK985+Produccion_UO!AK1019+Produccion_UO!AK1036</f>
        <v>17.037094607801968</v>
      </c>
      <c r="AL250" s="21">
        <f>+Produccion_UO!AL985+Produccion_UO!AL1019+Produccion_UO!AL1036</f>
        <v>16.997551471957262</v>
      </c>
      <c r="AM250" s="21">
        <f>+Produccion_UO!AM985+Produccion_UO!AM1019+Produccion_UO!AM1036</f>
        <v>16.954843784464749</v>
      </c>
      <c r="AN250" s="21">
        <f>+Produccion_UO!AN985+Produccion_UO!AN1019+Produccion_UO!AN1036</f>
        <v>16.950459501974994</v>
      </c>
      <c r="AO250" s="21">
        <f>+Produccion_UO!AO985+Produccion_UO!AO1019+Produccion_UO!AO1036</f>
        <v>16.942634309773315</v>
      </c>
      <c r="AP250" s="21">
        <f>+Produccion_UO!AP985+Produccion_UO!AP1019+Produccion_UO!AP1036</f>
        <v>16.931368207859624</v>
      </c>
      <c r="AQ250" s="21">
        <f>+Produccion_UO!AQ985+Produccion_UO!AQ1019+Produccion_UO!AQ1036</f>
        <v>16.916661196234024</v>
      </c>
      <c r="AR250" s="226">
        <f>+Produccion_UO!AR985+Produccion_UO!AR1019+Produccion_UO!AR1036</f>
        <v>16.898513274896406</v>
      </c>
    </row>
    <row r="251" spans="1:45" x14ac:dyDescent="0.25">
      <c r="L251" s="218" t="s">
        <v>34</v>
      </c>
      <c r="M251" s="293">
        <f>+Produccion_UO!M982+Produccion_UO!M1017+Produccion_UO!M1034</f>
        <v>269.4325</v>
      </c>
      <c r="N251" s="22">
        <f>+Produccion_UO!N982+Produccion_UO!N1017+Produccion_UO!N1034</f>
        <v>275.0127</v>
      </c>
      <c r="O251" s="22">
        <f>+Produccion_UO!O982+Produccion_UO!O1017+Produccion_UO!O1034</f>
        <v>282.756521210004</v>
      </c>
      <c r="P251" s="22">
        <f>+Produccion_UO!P982+Produccion_UO!P1017+Produccion_UO!P1034</f>
        <v>290.50932181500491</v>
      </c>
      <c r="Q251" s="22">
        <f>+Produccion_UO!Q982+Produccion_UO!Q1017+Produccion_UO!Q1034</f>
        <v>298.2711018150049</v>
      </c>
      <c r="R251" s="22">
        <f>+Produccion_UO!R982+Produccion_UO!R1017+Produccion_UO!R1034</f>
        <v>306.04186121000305</v>
      </c>
      <c r="S251" s="22">
        <f>+Produccion_UO!S982+Produccion_UO!S1017+Produccion_UO!S1034</f>
        <v>313.82160000000005</v>
      </c>
      <c r="T251" s="22">
        <f>+Produccion_UO!T982+Produccion_UO!T1017+Produccion_UO!T1034</f>
        <v>319.12498603149118</v>
      </c>
      <c r="U251" s="22">
        <f>+Produccion_UO!U982+Produccion_UO!U1017+Produccion_UO!U1034</f>
        <v>324.42017904723673</v>
      </c>
      <c r="V251" s="22">
        <f>+Produccion_UO!V982+Produccion_UO!V1017+Produccion_UO!V1034</f>
        <v>329.70717904723676</v>
      </c>
      <c r="W251" s="22">
        <f>+Produccion_UO!W982+Produccion_UO!W1017+Produccion_UO!W1034</f>
        <v>334.98598603149111</v>
      </c>
      <c r="X251" s="22">
        <f>+Produccion_UO!X982+Produccion_UO!X1017+Produccion_UO!X1034</f>
        <v>340.25659999999993</v>
      </c>
      <c r="Y251" s="22">
        <f>+Produccion_UO!Y982+Produccion_UO!Y1017+Produccion_UO!Y1034</f>
        <v>342.99692509019496</v>
      </c>
      <c r="Z251" s="22">
        <f>+Produccion_UO!Z982+Produccion_UO!Z1017+Produccion_UO!Z1034</f>
        <v>345.70400763529153</v>
      </c>
      <c r="AA251" s="22">
        <f>+Produccion_UO!AA982+Produccion_UO!AA1017+Produccion_UO!AA1034</f>
        <v>348.37784763529152</v>
      </c>
      <c r="AB251" s="22">
        <f>+Produccion_UO!AB982+Produccion_UO!AB1017+Produccion_UO!AB1034</f>
        <v>351.01844509019395</v>
      </c>
      <c r="AC251" s="22">
        <f>+Produccion_UO!AC982+Produccion_UO!AC1017+Produccion_UO!AC1034</f>
        <v>353.62580000000003</v>
      </c>
      <c r="AD251" s="22">
        <f>+Produccion_UO!AD982+Produccion_UO!AD1017+Produccion_UO!AD1034</f>
        <v>354.53260040132722</v>
      </c>
      <c r="AE251" s="22">
        <f>+Produccion_UO!AE982+Produccion_UO!AE1017+Produccion_UO!AE1034</f>
        <v>355.37100060199032</v>
      </c>
      <c r="AF251" s="22">
        <f>+Produccion_UO!AF982+Produccion_UO!AF1017+Produccion_UO!AF1034</f>
        <v>356.1410006019903</v>
      </c>
      <c r="AG251" s="22">
        <f>+Produccion_UO!AG982+Produccion_UO!AG1017+Produccion_UO!AG1034</f>
        <v>356.84260040132722</v>
      </c>
      <c r="AH251" s="22">
        <f>+Produccion_UO!AH982+Produccion_UO!AH1017+Produccion_UO!AH1034</f>
        <v>357.47579999999999</v>
      </c>
      <c r="AI251" s="22">
        <f>+Produccion_UO!AI982+Produccion_UO!AI1017+Produccion_UO!AI1034</f>
        <v>356.33093895665974</v>
      </c>
      <c r="AJ251" s="22">
        <f>+Produccion_UO!AJ982+Produccion_UO!AJ1017+Produccion_UO!AJ1034</f>
        <v>355.09230843498966</v>
      </c>
      <c r="AK251" s="22">
        <f>+Produccion_UO!AK982+Produccion_UO!AK1017+Produccion_UO!AK1034</f>
        <v>353.7599084349896</v>
      </c>
      <c r="AL251" s="22">
        <f>+Produccion_UO!AL982+Produccion_UO!AL1017+Produccion_UO!AL1034</f>
        <v>352.33373895665972</v>
      </c>
      <c r="AM251" s="22">
        <f>+Produccion_UO!AM982+Produccion_UO!AM1017+Produccion_UO!AM1034</f>
        <v>350.81380000000001</v>
      </c>
      <c r="AN251" s="22">
        <f>+Produccion_UO!AN982+Produccion_UO!AN1017+Produccion_UO!AN1034</f>
        <v>349.5210656342008</v>
      </c>
      <c r="AO251" s="22">
        <f>+Produccion_UO!AO982+Produccion_UO!AO1017+Produccion_UO!AO1034</f>
        <v>348.11087845130072</v>
      </c>
      <c r="AP251" s="22">
        <f>+Produccion_UO!AP982+Produccion_UO!AP1017+Produccion_UO!AP1034</f>
        <v>346.58323845130064</v>
      </c>
      <c r="AQ251" s="22">
        <f>+Produccion_UO!AQ982+Produccion_UO!AQ1017+Produccion_UO!AQ1034</f>
        <v>344.93814563420074</v>
      </c>
      <c r="AR251" s="294">
        <f>+Produccion_UO!AR982+Produccion_UO!AR1017+Produccion_UO!AR1034</f>
        <v>343.17559999999997</v>
      </c>
    </row>
    <row r="252" spans="1:45" x14ac:dyDescent="0.25">
      <c r="L252" s="218" t="s">
        <v>33</v>
      </c>
      <c r="M252" s="270">
        <f>+Produccion_UO!M1033+Produccion_UO!M1016+Produccion_UO!M983</f>
        <v>0</v>
      </c>
      <c r="N252" s="21">
        <f>+Produccion_UO!N1033+Produccion_UO!N1016+Produccion_UO!N983</f>
        <v>0</v>
      </c>
      <c r="O252" s="21">
        <f>+Produccion_UO!O1033+Produccion_UO!O1016+Produccion_UO!O983</f>
        <v>0</v>
      </c>
      <c r="P252" s="21">
        <f>+Produccion_UO!P1033+Produccion_UO!P1016+Produccion_UO!P983</f>
        <v>0</v>
      </c>
      <c r="Q252" s="21">
        <f>+Produccion_UO!Q1033+Produccion_UO!Q1016+Produccion_UO!Q983</f>
        <v>0</v>
      </c>
      <c r="R252" s="21">
        <f>+Produccion_UO!R1033+Produccion_UO!R1016+Produccion_UO!R983</f>
        <v>0</v>
      </c>
      <c r="S252" s="21">
        <f>+Produccion_UO!S1033+Produccion_UO!S1016+Produccion_UO!S983</f>
        <v>0</v>
      </c>
      <c r="T252" s="21">
        <f>+Produccion_UO!T1033+Produccion_UO!T1016+Produccion_UO!T983</f>
        <v>0</v>
      </c>
      <c r="U252" s="21">
        <f>+Produccion_UO!U1033+Produccion_UO!U1016+Produccion_UO!U983</f>
        <v>0</v>
      </c>
      <c r="V252" s="21">
        <f>+Produccion_UO!V1033+Produccion_UO!V1016+Produccion_UO!V983</f>
        <v>0</v>
      </c>
      <c r="W252" s="21">
        <f>+Produccion_UO!W1033+Produccion_UO!W1016+Produccion_UO!W983</f>
        <v>0</v>
      </c>
      <c r="X252" s="21">
        <f>+Produccion_UO!X1033+Produccion_UO!X1016+Produccion_UO!X983</f>
        <v>0</v>
      </c>
      <c r="Y252" s="21">
        <f>+Produccion_UO!Y1033+Produccion_UO!Y1016+Produccion_UO!Y983</f>
        <v>0</v>
      </c>
      <c r="Z252" s="21">
        <f>+Produccion_UO!Z1033+Produccion_UO!Z1016+Produccion_UO!Z983</f>
        <v>0</v>
      </c>
      <c r="AA252" s="21">
        <f>+Produccion_UO!AA1033+Produccion_UO!AA1016+Produccion_UO!AA983</f>
        <v>0</v>
      </c>
      <c r="AB252" s="21">
        <f>+Produccion_UO!AB1033+Produccion_UO!AB1016+Produccion_UO!AB983</f>
        <v>0</v>
      </c>
      <c r="AC252" s="21">
        <f>+Produccion_UO!AC1033+Produccion_UO!AC1016+Produccion_UO!AC983</f>
        <v>0</v>
      </c>
      <c r="AD252" s="21">
        <f>+Produccion_UO!AD1033+Produccion_UO!AD1016+Produccion_UO!AD983</f>
        <v>0</v>
      </c>
      <c r="AE252" s="21">
        <f>+Produccion_UO!AE1033+Produccion_UO!AE1016+Produccion_UO!AE983</f>
        <v>5.0859069101725201E-3</v>
      </c>
      <c r="AF252" s="21">
        <f>+Produccion_UO!AF1033+Produccion_UO!AF1016+Produccion_UO!AF983</f>
        <v>5.12590691018611E-3</v>
      </c>
      <c r="AG252" s="21">
        <f>+Produccion_UO!AG1033+Produccion_UO!AG1016+Produccion_UO!AG983</f>
        <v>5.1639379401269298E-3</v>
      </c>
      <c r="AH252" s="21">
        <f>+Produccion_UO!AH1033+Produccion_UO!AH1016+Produccion_UO!AH983</f>
        <v>5.2000000000238496E-3</v>
      </c>
      <c r="AI252" s="21">
        <f>+Produccion_UO!AI1033+Produccion_UO!AI1016+Produccion_UO!AI983</f>
        <v>5.2833179986233603E-3</v>
      </c>
      <c r="AJ252" s="21">
        <f>+Produccion_UO!AJ1033+Produccion_UO!AJ1016+Produccion_UO!AJ983</f>
        <v>5.3649769979355897E-3</v>
      </c>
      <c r="AK252" s="21">
        <f>+Produccion_UO!AK1033+Produccion_UO!AK1016+Produccion_UO!AK983</f>
        <v>5.4449769979258997E-3</v>
      </c>
      <c r="AL252" s="21">
        <f>+Produccion_UO!AL1033+Produccion_UO!AL1016+Produccion_UO!AL983</f>
        <v>5.5233179986333703E-3</v>
      </c>
      <c r="AM252" s="21">
        <f>+Produccion_UO!AM1033+Produccion_UO!AM1016+Produccion_UO!AM983</f>
        <v>5.6000000000171503E-3</v>
      </c>
      <c r="AN252" s="21">
        <f>+Produccion_UO!AN1033+Produccion_UO!AN1016+Produccion_UO!AN983</f>
        <v>5.7038904991926201E-3</v>
      </c>
      <c r="AO252" s="21">
        <f>+Produccion_UO!AO1033+Produccion_UO!AO1016+Produccion_UO!AO983</f>
        <v>5.8058357487862401E-3</v>
      </c>
      <c r="AP252" s="21">
        <f>+Produccion_UO!AP1033+Produccion_UO!AP1016+Produccion_UO!AP983</f>
        <v>5.9058357488170898E-3</v>
      </c>
      <c r="AQ252" s="21">
        <f>+Produccion_UO!AQ1033+Produccion_UO!AQ1016+Produccion_UO!AQ983</f>
        <v>6.0038904992505398E-3</v>
      </c>
      <c r="AR252" s="226">
        <f>+Produccion_UO!AR1033+Produccion_UO!AR1016+Produccion_UO!AR983</f>
        <v>6.1000000000976896E-3</v>
      </c>
    </row>
    <row r="253" spans="1:45" x14ac:dyDescent="0.25">
      <c r="L253" s="218"/>
      <c r="M253" s="295">
        <f>+SUM(M242:M252)</f>
        <v>843.8920999999998</v>
      </c>
      <c r="N253" s="296">
        <f t="shared" ref="N253:AR253" si="338">+SUM(N242:N252)</f>
        <v>840.30519999999956</v>
      </c>
      <c r="O253" s="296">
        <f t="shared" si="338"/>
        <v>862.7954400000001</v>
      </c>
      <c r="P253" s="296">
        <f t="shared" si="338"/>
        <v>885.28567999999973</v>
      </c>
      <c r="Q253" s="296">
        <f t="shared" si="338"/>
        <v>907.77592000000004</v>
      </c>
      <c r="R253" s="296">
        <f t="shared" si="338"/>
        <v>930.26616000000024</v>
      </c>
      <c r="S253" s="296">
        <f t="shared" si="338"/>
        <v>952.75639999999999</v>
      </c>
      <c r="T253" s="296">
        <f t="shared" si="338"/>
        <v>970.52816000000007</v>
      </c>
      <c r="U253" s="296">
        <f t="shared" si="338"/>
        <v>988.2999199999997</v>
      </c>
      <c r="V253" s="296">
        <f t="shared" si="338"/>
        <v>1006.0716799999993</v>
      </c>
      <c r="W253" s="296">
        <f t="shared" si="338"/>
        <v>1023.8434400000006</v>
      </c>
      <c r="X253" s="296">
        <f t="shared" si="338"/>
        <v>1041.6151999999997</v>
      </c>
      <c r="Y253" s="296">
        <f t="shared" si="338"/>
        <v>1055.4746200000004</v>
      </c>
      <c r="Z253" s="296">
        <f t="shared" si="338"/>
        <v>1069.3340399999997</v>
      </c>
      <c r="AA253" s="296">
        <f t="shared" si="338"/>
        <v>1083.1934600000009</v>
      </c>
      <c r="AB253" s="296">
        <f t="shared" si="338"/>
        <v>1097.0528800000002</v>
      </c>
      <c r="AC253" s="296">
        <f t="shared" si="338"/>
        <v>1110.9123</v>
      </c>
      <c r="AD253" s="296">
        <f t="shared" si="338"/>
        <v>1124.6655200000007</v>
      </c>
      <c r="AE253" s="296">
        <f t="shared" si="338"/>
        <v>1138.4187399999996</v>
      </c>
      <c r="AF253" s="296">
        <f t="shared" si="338"/>
        <v>1152.1719600000001</v>
      </c>
      <c r="AG253" s="296">
        <f t="shared" si="338"/>
        <v>1165.9251799999997</v>
      </c>
      <c r="AH253" s="296">
        <f t="shared" si="338"/>
        <v>1179.6784</v>
      </c>
      <c r="AI253" s="296">
        <f t="shared" si="338"/>
        <v>1195.0085600000007</v>
      </c>
      <c r="AJ253" s="296">
        <f t="shared" si="338"/>
        <v>1210.3387200000004</v>
      </c>
      <c r="AK253" s="296">
        <f t="shared" si="338"/>
        <v>1225.6688799999999</v>
      </c>
      <c r="AL253" s="296">
        <f t="shared" si="338"/>
        <v>1240.9990400000006</v>
      </c>
      <c r="AM253" s="296">
        <f t="shared" si="338"/>
        <v>1256.3291999999997</v>
      </c>
      <c r="AN253" s="296">
        <f t="shared" si="338"/>
        <v>1274.8188600000012</v>
      </c>
      <c r="AO253" s="296">
        <f t="shared" si="338"/>
        <v>1293.30852</v>
      </c>
      <c r="AP253" s="296">
        <f t="shared" si="338"/>
        <v>1311.7981800000007</v>
      </c>
      <c r="AQ253" s="296">
        <f t="shared" si="338"/>
        <v>1330.2878399999991</v>
      </c>
      <c r="AR253" s="297">
        <f t="shared" si="338"/>
        <v>1348.7775000000004</v>
      </c>
    </row>
    <row r="255" spans="1:45" ht="18.75" x14ac:dyDescent="0.3">
      <c r="K255" s="34" t="s">
        <v>787</v>
      </c>
      <c r="L255" s="218"/>
      <c r="M255" s="78"/>
    </row>
    <row r="257" spans="1:45" x14ac:dyDescent="0.25">
      <c r="A257" s="15"/>
      <c r="B257" s="15"/>
      <c r="C257" s="15"/>
      <c r="D257" s="15"/>
      <c r="E257" s="15"/>
      <c r="F257" s="96"/>
      <c r="H257" s="17"/>
      <c r="I257" s="17"/>
      <c r="K257" s="299" t="s">
        <v>752</v>
      </c>
      <c r="L257" s="289" t="s">
        <v>698</v>
      </c>
      <c r="M257" s="290">
        <v>2019</v>
      </c>
      <c r="N257" s="291">
        <v>2020</v>
      </c>
      <c r="O257" s="291">
        <v>2021</v>
      </c>
      <c r="P257" s="291">
        <v>2022</v>
      </c>
      <c r="Q257" s="291">
        <v>2023</v>
      </c>
      <c r="R257" s="291">
        <v>2024</v>
      </c>
      <c r="S257" s="291">
        <v>2025</v>
      </c>
      <c r="T257" s="291">
        <v>2026</v>
      </c>
      <c r="U257" s="291">
        <v>2027</v>
      </c>
      <c r="V257" s="291">
        <v>2028</v>
      </c>
      <c r="W257" s="291">
        <v>2029</v>
      </c>
      <c r="X257" s="291">
        <v>2030</v>
      </c>
      <c r="Y257" s="291">
        <v>2031</v>
      </c>
      <c r="Z257" s="291">
        <v>2032</v>
      </c>
      <c r="AA257" s="291">
        <v>2033</v>
      </c>
      <c r="AB257" s="291">
        <v>2034</v>
      </c>
      <c r="AC257" s="291">
        <v>2035</v>
      </c>
      <c r="AD257" s="291">
        <v>2036</v>
      </c>
      <c r="AE257" s="291">
        <v>2037</v>
      </c>
      <c r="AF257" s="291">
        <v>2038</v>
      </c>
      <c r="AG257" s="291">
        <v>2039</v>
      </c>
      <c r="AH257" s="291">
        <v>2040</v>
      </c>
      <c r="AI257" s="291">
        <v>2041</v>
      </c>
      <c r="AJ257" s="291">
        <v>2042</v>
      </c>
      <c r="AK257" s="291">
        <v>2043</v>
      </c>
      <c r="AL257" s="291">
        <v>2044</v>
      </c>
      <c r="AM257" s="291">
        <v>2045</v>
      </c>
      <c r="AN257" s="291">
        <v>2046</v>
      </c>
      <c r="AO257" s="291">
        <v>2047</v>
      </c>
      <c r="AP257" s="291">
        <v>2048</v>
      </c>
      <c r="AQ257" s="291">
        <v>2049</v>
      </c>
      <c r="AR257" s="292">
        <v>2050</v>
      </c>
      <c r="AS257" s="21"/>
    </row>
    <row r="258" spans="1:45" x14ac:dyDescent="0.25">
      <c r="L258" s="218" t="s">
        <v>766</v>
      </c>
      <c r="M258" s="270">
        <f>+Produccion_UO!M981</f>
        <v>31.6646</v>
      </c>
      <c r="N258" s="21">
        <f>+Produccion_UO!N981</f>
        <v>27.873699999999999</v>
      </c>
      <c r="O258" s="21">
        <f>+Produccion_UO!O981</f>
        <v>29.236599999999999</v>
      </c>
      <c r="P258" s="21">
        <f>+Produccion_UO!P981</f>
        <v>30.599499999999999</v>
      </c>
      <c r="Q258" s="21">
        <f>+Produccion_UO!Q981</f>
        <v>31.962399999999999</v>
      </c>
      <c r="R258" s="21">
        <f>+Produccion_UO!R981</f>
        <v>33.325299999999999</v>
      </c>
      <c r="S258" s="21">
        <f>+Produccion_UO!S981</f>
        <v>34.688200000000002</v>
      </c>
      <c r="T258" s="21">
        <f>+Produccion_UO!T981</f>
        <v>36.028120000000001</v>
      </c>
      <c r="U258" s="21">
        <f>+Produccion_UO!U981</f>
        <v>37.368040000000001</v>
      </c>
      <c r="V258" s="21">
        <f>+Produccion_UO!V981</f>
        <v>38.70796</v>
      </c>
      <c r="W258" s="21">
        <f>+Produccion_UO!W981</f>
        <v>40.047879999999999</v>
      </c>
      <c r="X258" s="21">
        <f>+Produccion_UO!X981</f>
        <v>41.387799999999999</v>
      </c>
      <c r="Y258" s="21">
        <f>+Produccion_UO!Y981</f>
        <v>42.865299999999998</v>
      </c>
      <c r="Z258" s="21">
        <f>+Produccion_UO!Z981</f>
        <v>44.342799999999997</v>
      </c>
      <c r="AA258" s="21">
        <f>+Produccion_UO!AA981</f>
        <v>45.820300000000003</v>
      </c>
      <c r="AB258" s="21">
        <f>+Produccion_UO!AB981</f>
        <v>47.297800000000002</v>
      </c>
      <c r="AC258" s="21">
        <f>+Produccion_UO!AC981</f>
        <v>48.775300000000001</v>
      </c>
      <c r="AD258" s="21">
        <f>+Produccion_UO!AD981</f>
        <v>50.427759999999999</v>
      </c>
      <c r="AE258" s="21">
        <f>+Produccion_UO!AE981</f>
        <v>52.080219999999997</v>
      </c>
      <c r="AF258" s="21">
        <f>+Produccion_UO!AF981</f>
        <v>53.732680000000002</v>
      </c>
      <c r="AG258" s="21">
        <f>+Produccion_UO!AG981</f>
        <v>55.38514</v>
      </c>
      <c r="AH258" s="21">
        <f>+Produccion_UO!AH981</f>
        <v>57.037599999999998</v>
      </c>
      <c r="AI258" s="21">
        <f>+Produccion_UO!AI981</f>
        <v>58.916040000000002</v>
      </c>
      <c r="AJ258" s="21">
        <f>+Produccion_UO!AJ981</f>
        <v>60.79448</v>
      </c>
      <c r="AK258" s="21">
        <f>+Produccion_UO!AK981</f>
        <v>62.672919999999998</v>
      </c>
      <c r="AL258" s="21">
        <f>+Produccion_UO!AL981</f>
        <v>64.551360000000003</v>
      </c>
      <c r="AM258" s="21">
        <f>+Produccion_UO!AM981</f>
        <v>66.4298</v>
      </c>
      <c r="AN258" s="21">
        <f>+Produccion_UO!AN981</f>
        <v>68.51858</v>
      </c>
      <c r="AO258" s="21">
        <f>+Produccion_UO!AO981</f>
        <v>70.60736</v>
      </c>
      <c r="AP258" s="21">
        <f>+Produccion_UO!AP981</f>
        <v>72.69614</v>
      </c>
      <c r="AQ258" s="21">
        <f>+Produccion_UO!AQ981</f>
        <v>74.78492</v>
      </c>
      <c r="AR258" s="226">
        <f>+Produccion_UO!AR981</f>
        <v>76.873699999999999</v>
      </c>
    </row>
    <row r="259" spans="1:45" x14ac:dyDescent="0.25">
      <c r="L259" s="218" t="s">
        <v>767</v>
      </c>
      <c r="M259" s="270">
        <f>+Produccion_UO!M994</f>
        <v>69.341300000000004</v>
      </c>
      <c r="N259" s="21">
        <f>+Produccion_UO!N994</f>
        <v>71.078400000000002</v>
      </c>
      <c r="O259" s="21">
        <f>+Produccion_UO!O994</f>
        <v>72.992840000000001</v>
      </c>
      <c r="P259" s="21">
        <f>+Produccion_UO!P994</f>
        <v>74.90728</v>
      </c>
      <c r="Q259" s="21">
        <f>+Produccion_UO!Q994</f>
        <v>76.821719999999999</v>
      </c>
      <c r="R259" s="21">
        <f>+Produccion_UO!R994</f>
        <v>78.736159999999998</v>
      </c>
      <c r="S259" s="21">
        <f>+Produccion_UO!S994</f>
        <v>80.650599999999997</v>
      </c>
      <c r="T259" s="21">
        <f>+Produccion_UO!T994</f>
        <v>82.413380000000004</v>
      </c>
      <c r="U259" s="21">
        <f>+Produccion_UO!U994</f>
        <v>84.176159999999996</v>
      </c>
      <c r="V259" s="21">
        <f>+Produccion_UO!V994</f>
        <v>85.938940000000002</v>
      </c>
      <c r="W259" s="21">
        <f>+Produccion_UO!W994</f>
        <v>87.701719999999995</v>
      </c>
      <c r="X259" s="21">
        <f>+Produccion_UO!X994</f>
        <v>89.464500000000001</v>
      </c>
      <c r="Y259" s="21">
        <f>+Produccion_UO!Y994</f>
        <v>90.507499999999993</v>
      </c>
      <c r="Z259" s="21">
        <f>+Produccion_UO!Z994</f>
        <v>91.5505</v>
      </c>
      <c r="AA259" s="21">
        <f>+Produccion_UO!AA994</f>
        <v>92.593500000000006</v>
      </c>
      <c r="AB259" s="21">
        <f>+Produccion_UO!AB994</f>
        <v>93.636499999999998</v>
      </c>
      <c r="AC259" s="21">
        <f>+Produccion_UO!AC994</f>
        <v>94.679500000000004</v>
      </c>
      <c r="AD259" s="21">
        <f>+Produccion_UO!AD994</f>
        <v>95.391620000000003</v>
      </c>
      <c r="AE259" s="21">
        <f>+Produccion_UO!AE994</f>
        <v>96.103740000000002</v>
      </c>
      <c r="AF259" s="21">
        <f>+Produccion_UO!AF994</f>
        <v>96.815860000000001</v>
      </c>
      <c r="AG259" s="21">
        <f>+Produccion_UO!AG994</f>
        <v>97.527979999999999</v>
      </c>
      <c r="AH259" s="21">
        <f>+Produccion_UO!AH994</f>
        <v>98.240099999999998</v>
      </c>
      <c r="AI259" s="21">
        <f>+Produccion_UO!AI994</f>
        <v>99.267380000000003</v>
      </c>
      <c r="AJ259" s="21">
        <f>+Produccion_UO!AJ994</f>
        <v>100.29465999999999</v>
      </c>
      <c r="AK259" s="21">
        <f>+Produccion_UO!AK994</f>
        <v>101.32194</v>
      </c>
      <c r="AL259" s="21">
        <f>+Produccion_UO!AL994</f>
        <v>102.34922</v>
      </c>
      <c r="AM259" s="21">
        <f>+Produccion_UO!AM994</f>
        <v>103.37649999999999</v>
      </c>
      <c r="AN259" s="21">
        <f>+Produccion_UO!AN994</f>
        <v>104.58893999999999</v>
      </c>
      <c r="AO259" s="21">
        <f>+Produccion_UO!AO994</f>
        <v>105.80137999999999</v>
      </c>
      <c r="AP259" s="21">
        <f>+Produccion_UO!AP994</f>
        <v>107.01382</v>
      </c>
      <c r="AQ259" s="21">
        <f>+Produccion_UO!AQ994</f>
        <v>108.22626</v>
      </c>
      <c r="AR259" s="226">
        <f>+Produccion_UO!AR994</f>
        <v>109.4387</v>
      </c>
    </row>
    <row r="260" spans="1:45" x14ac:dyDescent="0.25">
      <c r="L260" s="218" t="s">
        <v>768</v>
      </c>
      <c r="M260" s="270">
        <f>+Produccion_UO!M1004</f>
        <v>62.181399999999996</v>
      </c>
      <c r="N260" s="21">
        <f>+Produccion_UO!N1004</f>
        <v>54.353099999999998</v>
      </c>
      <c r="O260" s="21">
        <f>+Produccion_UO!O1004</f>
        <v>55.485239999999997</v>
      </c>
      <c r="P260" s="21">
        <f>+Produccion_UO!P1004</f>
        <v>56.617379999999997</v>
      </c>
      <c r="Q260" s="21">
        <f>+Produccion_UO!Q1004</f>
        <v>57.749519999999997</v>
      </c>
      <c r="R260" s="21">
        <f>+Produccion_UO!R1004</f>
        <v>58.881659999999997</v>
      </c>
      <c r="S260" s="21">
        <f>+Produccion_UO!S1004</f>
        <v>60.013800000000003</v>
      </c>
      <c r="T260" s="21">
        <f>+Produccion_UO!T1004</f>
        <v>61.532040000000002</v>
      </c>
      <c r="U260" s="21">
        <f>+Produccion_UO!U1004</f>
        <v>63.050280000000001</v>
      </c>
      <c r="V260" s="21">
        <f>+Produccion_UO!V1004</f>
        <v>64.568520000000007</v>
      </c>
      <c r="W260" s="21">
        <f>+Produccion_UO!W1004</f>
        <v>66.086759999999998</v>
      </c>
      <c r="X260" s="21">
        <f>+Produccion_UO!X1004</f>
        <v>67.605000000000004</v>
      </c>
      <c r="Y260" s="21">
        <f>+Produccion_UO!Y1004</f>
        <v>68.968959999999996</v>
      </c>
      <c r="Z260" s="21">
        <f>+Produccion_UO!Z1004</f>
        <v>70.332920000000001</v>
      </c>
      <c r="AA260" s="21">
        <f>+Produccion_UO!AA1004</f>
        <v>71.696879999999993</v>
      </c>
      <c r="AB260" s="21">
        <f>+Produccion_UO!AB1004</f>
        <v>73.060839999999999</v>
      </c>
      <c r="AC260" s="21">
        <f>+Produccion_UO!AC1004</f>
        <v>74.424800000000005</v>
      </c>
      <c r="AD260" s="21">
        <f>+Produccion_UO!AD1004</f>
        <v>75.68844</v>
      </c>
      <c r="AE260" s="21">
        <f>+Produccion_UO!AE1004</f>
        <v>76.952079999999995</v>
      </c>
      <c r="AF260" s="21">
        <f>+Produccion_UO!AF1004</f>
        <v>78.215720000000005</v>
      </c>
      <c r="AG260" s="21">
        <f>+Produccion_UO!AG1004</f>
        <v>79.47936</v>
      </c>
      <c r="AH260" s="21">
        <f>+Produccion_UO!AH1004</f>
        <v>80.742999999999995</v>
      </c>
      <c r="AI260" s="21">
        <f>+Produccion_UO!AI1004</f>
        <v>82.736779999999996</v>
      </c>
      <c r="AJ260" s="21">
        <f>+Produccion_UO!AJ1004</f>
        <v>84.730559999999997</v>
      </c>
      <c r="AK260" s="21">
        <f>+Produccion_UO!AK1004</f>
        <v>86.724339999999998</v>
      </c>
      <c r="AL260" s="21">
        <f>+Produccion_UO!AL1004</f>
        <v>88.718119999999999</v>
      </c>
      <c r="AM260" s="21">
        <f>+Produccion_UO!AM1004</f>
        <v>90.7119</v>
      </c>
      <c r="AN260" s="21">
        <f>+Produccion_UO!AN1004</f>
        <v>93.38082</v>
      </c>
      <c r="AO260" s="21">
        <f>+Produccion_UO!AO1004</f>
        <v>96.04974</v>
      </c>
      <c r="AP260" s="21">
        <f>+Produccion_UO!AP1004</f>
        <v>98.71866</v>
      </c>
      <c r="AQ260" s="21">
        <f>+Produccion_UO!AQ1004</f>
        <v>101.38758</v>
      </c>
      <c r="AR260" s="226">
        <f>+Produccion_UO!AR1004</f>
        <v>104.0565</v>
      </c>
    </row>
    <row r="261" spans="1:45" x14ac:dyDescent="0.25">
      <c r="L261" s="218" t="s">
        <v>769</v>
      </c>
      <c r="M261" s="270">
        <f>+Produccion_UO!M1014</f>
        <v>574.73889999999994</v>
      </c>
      <c r="N261" s="21">
        <f>+Produccion_UO!N1014</f>
        <v>589.86</v>
      </c>
      <c r="O261" s="21">
        <f>+Produccion_UO!O1014</f>
        <v>605.09659999999997</v>
      </c>
      <c r="P261" s="21">
        <f>+Produccion_UO!P1014</f>
        <v>620.33320000000003</v>
      </c>
      <c r="Q261" s="21">
        <f>+Produccion_UO!Q1014</f>
        <v>635.56979999999999</v>
      </c>
      <c r="R261" s="21">
        <f>+Produccion_UO!R1014</f>
        <v>650.80640000000005</v>
      </c>
      <c r="S261" s="21">
        <f>+Produccion_UO!S1014</f>
        <v>666.04300000000001</v>
      </c>
      <c r="T261" s="21">
        <f>+Produccion_UO!T1014</f>
        <v>676.68813999999998</v>
      </c>
      <c r="U261" s="21">
        <f>+Produccion_UO!U1014</f>
        <v>687.33327999999995</v>
      </c>
      <c r="V261" s="21">
        <f>+Produccion_UO!V1014</f>
        <v>697.97842000000003</v>
      </c>
      <c r="W261" s="21">
        <f>+Produccion_UO!W1014</f>
        <v>708.62356</v>
      </c>
      <c r="X261" s="21">
        <f>+Produccion_UO!X1014</f>
        <v>719.26869999999997</v>
      </c>
      <c r="Y261" s="21">
        <f>+Produccion_UO!Y1014</f>
        <v>726.84820000000002</v>
      </c>
      <c r="Z261" s="21">
        <f>+Produccion_UO!Z1014</f>
        <v>734.42769999999996</v>
      </c>
      <c r="AA261" s="21">
        <f>+Produccion_UO!AA1014</f>
        <v>742.00720000000001</v>
      </c>
      <c r="AB261" s="21">
        <f>+Produccion_UO!AB1014</f>
        <v>749.58669999999995</v>
      </c>
      <c r="AC261" s="21">
        <f>+Produccion_UO!AC1014</f>
        <v>757.1662</v>
      </c>
      <c r="AD261" s="21">
        <f>+Produccion_UO!AD1014</f>
        <v>764.67906000000005</v>
      </c>
      <c r="AE261" s="21">
        <f>+Produccion_UO!AE1014</f>
        <v>772.19191999999998</v>
      </c>
      <c r="AF261" s="21">
        <f>+Produccion_UO!AF1014</f>
        <v>779.70478000000003</v>
      </c>
      <c r="AG261" s="21">
        <f>+Produccion_UO!AG1014</f>
        <v>787.21763999999996</v>
      </c>
      <c r="AH261" s="21">
        <f>+Produccion_UO!AH1014</f>
        <v>794.73050000000001</v>
      </c>
      <c r="AI261" s="21">
        <f>+Produccion_UO!AI1014</f>
        <v>801.72234000000003</v>
      </c>
      <c r="AJ261" s="21">
        <f>+Produccion_UO!AJ1014</f>
        <v>808.71418000000006</v>
      </c>
      <c r="AK261" s="21">
        <f>+Produccion_UO!AK1014</f>
        <v>815.70601999999997</v>
      </c>
      <c r="AL261" s="21">
        <f>+Produccion_UO!AL1014</f>
        <v>822.69785999999999</v>
      </c>
      <c r="AM261" s="21">
        <f>+Produccion_UO!AM1014</f>
        <v>829.68970000000002</v>
      </c>
      <c r="AN261" s="21">
        <f>+Produccion_UO!AN1014</f>
        <v>837.96831999999995</v>
      </c>
      <c r="AO261" s="21">
        <f>+Produccion_UO!AO1014</f>
        <v>846.24694</v>
      </c>
      <c r="AP261" s="21">
        <f>+Produccion_UO!AP1014</f>
        <v>854.52556000000004</v>
      </c>
      <c r="AQ261" s="21">
        <f>+Produccion_UO!AQ1014</f>
        <v>862.80417999999997</v>
      </c>
      <c r="AR261" s="226">
        <f>+Produccion_UO!AR1014</f>
        <v>871.08280000000002</v>
      </c>
    </row>
    <row r="262" spans="1:45" x14ac:dyDescent="0.25">
      <c r="L262" s="218" t="s">
        <v>770</v>
      </c>
      <c r="M262" s="271">
        <f>+Produccion_UO!M1032</f>
        <v>105.9659</v>
      </c>
      <c r="N262" s="272">
        <f>+Produccion_UO!N1032</f>
        <v>97.14</v>
      </c>
      <c r="O262" s="272">
        <f>+Produccion_UO!O1032</f>
        <v>99.984160000000003</v>
      </c>
      <c r="P262" s="272">
        <f>+Produccion_UO!P1032</f>
        <v>102.82832000000001</v>
      </c>
      <c r="Q262" s="272">
        <f>+Produccion_UO!Q1032</f>
        <v>105.67247999999999</v>
      </c>
      <c r="R262" s="272">
        <f>+Produccion_UO!R1032</f>
        <v>108.51664</v>
      </c>
      <c r="S262" s="272">
        <f>+Produccion_UO!S1032</f>
        <v>111.3608</v>
      </c>
      <c r="T262" s="272">
        <f>+Produccion_UO!T1032</f>
        <v>113.86648</v>
      </c>
      <c r="U262" s="272">
        <f>+Produccion_UO!U1032</f>
        <v>116.37215999999999</v>
      </c>
      <c r="V262" s="272">
        <f>+Produccion_UO!V1032</f>
        <v>118.87784000000001</v>
      </c>
      <c r="W262" s="272">
        <f>+Produccion_UO!W1032</f>
        <v>121.38352</v>
      </c>
      <c r="X262" s="272">
        <f>+Produccion_UO!X1032</f>
        <v>123.8892</v>
      </c>
      <c r="Y262" s="272">
        <f>+Produccion_UO!Y1032</f>
        <v>126.28466</v>
      </c>
      <c r="Z262" s="272">
        <f>+Produccion_UO!Z1032</f>
        <v>128.68011999999999</v>
      </c>
      <c r="AA262" s="272">
        <f>+Produccion_UO!AA1032</f>
        <v>131.07558</v>
      </c>
      <c r="AB262" s="272">
        <f>+Produccion_UO!AB1032</f>
        <v>133.47103999999999</v>
      </c>
      <c r="AC262" s="272">
        <f>+Produccion_UO!AC1032</f>
        <v>135.8665</v>
      </c>
      <c r="AD262" s="272">
        <f>+Produccion_UO!AD1032</f>
        <v>138.47864000000001</v>
      </c>
      <c r="AE262" s="272">
        <f>+Produccion_UO!AE1032</f>
        <v>141.09078</v>
      </c>
      <c r="AF262" s="272">
        <f>+Produccion_UO!AF1032</f>
        <v>143.70292000000001</v>
      </c>
      <c r="AG262" s="272">
        <f>+Produccion_UO!AG1032</f>
        <v>146.31505999999999</v>
      </c>
      <c r="AH262" s="272">
        <f>+Produccion_UO!AH1032</f>
        <v>148.9272</v>
      </c>
      <c r="AI262" s="272">
        <f>+Produccion_UO!AI1032</f>
        <v>152.36601999999999</v>
      </c>
      <c r="AJ262" s="272">
        <f>+Produccion_UO!AJ1032</f>
        <v>155.80484000000001</v>
      </c>
      <c r="AK262" s="272">
        <f>+Produccion_UO!AK1032</f>
        <v>159.24366000000001</v>
      </c>
      <c r="AL262" s="272">
        <f>+Produccion_UO!AL1032</f>
        <v>162.68248</v>
      </c>
      <c r="AM262" s="272">
        <f>+Produccion_UO!AM1032</f>
        <v>166.12129999999999</v>
      </c>
      <c r="AN262" s="272">
        <f>+Produccion_UO!AN1032</f>
        <v>170.3622</v>
      </c>
      <c r="AO262" s="272">
        <f>+Produccion_UO!AO1032</f>
        <v>174.60310000000001</v>
      </c>
      <c r="AP262" s="272">
        <f>+Produccion_UO!AP1032</f>
        <v>178.84399999999999</v>
      </c>
      <c r="AQ262" s="272">
        <f>+Produccion_UO!AQ1032</f>
        <v>183.0849</v>
      </c>
      <c r="AR262" s="227">
        <f>+Produccion_UO!AR1032</f>
        <v>187.32579999999999</v>
      </c>
    </row>
    <row r="263" spans="1:45" x14ac:dyDescent="0.25">
      <c r="M263" s="68">
        <f>+SUM(M258:M262)</f>
        <v>843.89209999999991</v>
      </c>
      <c r="N263" s="68">
        <f t="shared" ref="N263:AR263" si="339">+SUM(N258:N262)</f>
        <v>840.30520000000001</v>
      </c>
      <c r="O263" s="68">
        <f t="shared" si="339"/>
        <v>862.79543999999987</v>
      </c>
      <c r="P263" s="68">
        <f t="shared" si="339"/>
        <v>885.28567999999996</v>
      </c>
      <c r="Q263" s="68">
        <f t="shared" si="339"/>
        <v>907.77591999999993</v>
      </c>
      <c r="R263" s="68">
        <f t="shared" si="339"/>
        <v>930.26616000000013</v>
      </c>
      <c r="S263" s="68">
        <f t="shared" si="339"/>
        <v>952.7564000000001</v>
      </c>
      <c r="T263" s="68">
        <f t="shared" si="339"/>
        <v>970.52815999999996</v>
      </c>
      <c r="U263" s="68">
        <f t="shared" si="339"/>
        <v>988.29991999999993</v>
      </c>
      <c r="V263" s="68">
        <f t="shared" si="339"/>
        <v>1006.07168</v>
      </c>
      <c r="W263" s="68">
        <f t="shared" si="339"/>
        <v>1023.84344</v>
      </c>
      <c r="X263" s="68">
        <f t="shared" si="339"/>
        <v>1041.6152</v>
      </c>
      <c r="Y263" s="68">
        <f t="shared" si="339"/>
        <v>1055.47462</v>
      </c>
      <c r="Z263" s="68">
        <f t="shared" si="339"/>
        <v>1069.33404</v>
      </c>
      <c r="AA263" s="68">
        <f t="shared" si="339"/>
        <v>1083.19346</v>
      </c>
      <c r="AB263" s="68">
        <f t="shared" si="339"/>
        <v>1097.05288</v>
      </c>
      <c r="AC263" s="68">
        <f t="shared" si="339"/>
        <v>1110.9123</v>
      </c>
      <c r="AD263" s="68">
        <f t="shared" si="339"/>
        <v>1124.66552</v>
      </c>
      <c r="AE263" s="68">
        <f t="shared" si="339"/>
        <v>1138.4187400000001</v>
      </c>
      <c r="AF263" s="68">
        <f t="shared" si="339"/>
        <v>1152.1719600000001</v>
      </c>
      <c r="AG263" s="68">
        <f t="shared" si="339"/>
        <v>1165.92518</v>
      </c>
      <c r="AH263" s="68">
        <f t="shared" si="339"/>
        <v>1179.6784</v>
      </c>
      <c r="AI263" s="68">
        <f t="shared" si="339"/>
        <v>1195.00856</v>
      </c>
      <c r="AJ263" s="68">
        <f t="shared" si="339"/>
        <v>1210.33872</v>
      </c>
      <c r="AK263" s="68">
        <f t="shared" si="339"/>
        <v>1225.6688800000002</v>
      </c>
      <c r="AL263" s="68">
        <f t="shared" si="339"/>
        <v>1240.9990399999999</v>
      </c>
      <c r="AM263" s="68">
        <f t="shared" si="339"/>
        <v>1256.3291999999999</v>
      </c>
      <c r="AN263" s="68">
        <f t="shared" si="339"/>
        <v>1274.8188599999999</v>
      </c>
      <c r="AO263" s="68">
        <f t="shared" si="339"/>
        <v>1293.30852</v>
      </c>
      <c r="AP263" s="68">
        <f t="shared" si="339"/>
        <v>1311.7981800000002</v>
      </c>
      <c r="AQ263" s="68">
        <f t="shared" si="339"/>
        <v>1330.28784</v>
      </c>
      <c r="AR263" s="68">
        <f t="shared" si="339"/>
        <v>1348.7775000000001</v>
      </c>
    </row>
    <row r="265" spans="1:45" x14ac:dyDescent="0.25">
      <c r="A265" s="15"/>
      <c r="B265" s="15"/>
      <c r="C265" s="15"/>
      <c r="D265" s="15"/>
      <c r="E265" s="15"/>
      <c r="F265" s="96"/>
      <c r="H265" s="17"/>
      <c r="I265" s="17"/>
      <c r="K265" s="299" t="s">
        <v>789</v>
      </c>
      <c r="L265" s="289" t="s">
        <v>755</v>
      </c>
      <c r="M265" s="290">
        <v>2019</v>
      </c>
      <c r="N265" s="291">
        <v>2020</v>
      </c>
      <c r="O265" s="291">
        <v>2021</v>
      </c>
      <c r="P265" s="291">
        <v>2022</v>
      </c>
      <c r="Q265" s="291">
        <v>2023</v>
      </c>
      <c r="R265" s="291">
        <v>2024</v>
      </c>
      <c r="S265" s="291">
        <v>2025</v>
      </c>
      <c r="T265" s="291">
        <v>2026</v>
      </c>
      <c r="U265" s="291">
        <v>2027</v>
      </c>
      <c r="V265" s="291">
        <v>2028</v>
      </c>
      <c r="W265" s="291">
        <v>2029</v>
      </c>
      <c r="X265" s="291">
        <v>2030</v>
      </c>
      <c r="Y265" s="291">
        <v>2031</v>
      </c>
      <c r="Z265" s="291">
        <v>2032</v>
      </c>
      <c r="AA265" s="291">
        <v>2033</v>
      </c>
      <c r="AB265" s="291">
        <v>2034</v>
      </c>
      <c r="AC265" s="291">
        <v>2035</v>
      </c>
      <c r="AD265" s="291">
        <v>2036</v>
      </c>
      <c r="AE265" s="291">
        <v>2037</v>
      </c>
      <c r="AF265" s="291">
        <v>2038</v>
      </c>
      <c r="AG265" s="291">
        <v>2039</v>
      </c>
      <c r="AH265" s="291">
        <v>2040</v>
      </c>
      <c r="AI265" s="291">
        <v>2041</v>
      </c>
      <c r="AJ265" s="291">
        <v>2042</v>
      </c>
      <c r="AK265" s="291">
        <v>2043</v>
      </c>
      <c r="AL265" s="291">
        <v>2044</v>
      </c>
      <c r="AM265" s="291">
        <v>2045</v>
      </c>
      <c r="AN265" s="291">
        <v>2046</v>
      </c>
      <c r="AO265" s="291">
        <v>2047</v>
      </c>
      <c r="AP265" s="291">
        <v>2048</v>
      </c>
      <c r="AQ265" s="291">
        <v>2049</v>
      </c>
      <c r="AR265" s="292">
        <v>2050</v>
      </c>
      <c r="AS265" s="21"/>
    </row>
    <row r="266" spans="1:45" x14ac:dyDescent="0.25">
      <c r="L266" s="218" t="s">
        <v>766</v>
      </c>
      <c r="M266" s="270">
        <f>+Produccion_UO!M987</f>
        <v>2199.80938193981</v>
      </c>
      <c r="N266" s="21">
        <f>+Produccion_UO!N987</f>
        <v>1941.5506517496599</v>
      </c>
      <c r="O266" s="21">
        <f>+Produccion_UO!O987</f>
        <v>2036.5247120374599</v>
      </c>
      <c r="P266" s="21">
        <f>+Produccion_UO!P987</f>
        <v>2131.50258234387</v>
      </c>
      <c r="Q266" s="21">
        <f>+Produccion_UO!Q987</f>
        <v>2226.4842626689001</v>
      </c>
      <c r="R266" s="21">
        <f>+Produccion_UO!R987</f>
        <v>2321.46975301255</v>
      </c>
      <c r="S266" s="21">
        <f>+Produccion_UO!S987</f>
        <v>2416.4590533748101</v>
      </c>
      <c r="T266" s="21">
        <f>+Produccion_UO!T987</f>
        <v>2510.2170970317002</v>
      </c>
      <c r="U266" s="21">
        <f>+Produccion_UO!U987</f>
        <v>2604.00609570405</v>
      </c>
      <c r="V266" s="21">
        <f>+Produccion_UO!V987</f>
        <v>2697.8260493918501</v>
      </c>
      <c r="W266" s="21">
        <f>+Produccion_UO!W987</f>
        <v>2791.6769580951</v>
      </c>
      <c r="X266" s="21">
        <f>+Produccion_UO!X987</f>
        <v>2885.55882181381</v>
      </c>
      <c r="Y266" s="21">
        <f>+Produccion_UO!Y987</f>
        <v>2988.8438124263598</v>
      </c>
      <c r="Z266" s="21">
        <f>+Produccion_UO!Z987</f>
        <v>3092.1476669558801</v>
      </c>
      <c r="AA266" s="21">
        <f>+Produccion_UO!AA987</f>
        <v>3195.4703854023801</v>
      </c>
      <c r="AB266" s="21">
        <f>+Produccion_UO!AB987</f>
        <v>3298.8119677658601</v>
      </c>
      <c r="AC266" s="21">
        <f>+Produccion_UO!AC987</f>
        <v>3402.1724140463102</v>
      </c>
      <c r="AD266" s="21">
        <f>+Produccion_UO!AD987</f>
        <v>3517.46831811315</v>
      </c>
      <c r="AE266" s="21">
        <f>+Produccion_UO!AE987</f>
        <v>3632.7664237529598</v>
      </c>
      <c r="AF266" s="21">
        <f>+Produccion_UO!AF987</f>
        <v>3748.0667309657401</v>
      </c>
      <c r="AG266" s="21">
        <f>+Produccion_UO!AG987</f>
        <v>3863.3692397514801</v>
      </c>
      <c r="AH266" s="21">
        <f>+Produccion_UO!AH987</f>
        <v>3978.6739501101802</v>
      </c>
      <c r="AI266" s="21">
        <f>+Produccion_UO!AI987</f>
        <v>4109.4689911863597</v>
      </c>
      <c r="AJ266" s="21">
        <f>+Produccion_UO!AJ987</f>
        <v>4240.2489786468896</v>
      </c>
      <c r="AK266" s="21">
        <f>+Produccion_UO!AK987</f>
        <v>4371.0139124917796</v>
      </c>
      <c r="AL266" s="21">
        <f>+Produccion_UO!AL987</f>
        <v>4501.7637927210098</v>
      </c>
      <c r="AM266" s="21">
        <f>+Produccion_UO!AM987</f>
        <v>4632.4986193346003</v>
      </c>
      <c r="AN266" s="21">
        <f>+Produccion_UO!AN987</f>
        <v>4777.6192405558004</v>
      </c>
      <c r="AO266" s="21">
        <f>+Produccion_UO!AO987</f>
        <v>4922.7068788909201</v>
      </c>
      <c r="AP266" s="21">
        <f>+Produccion_UO!AP987</f>
        <v>5067.7615343399602</v>
      </c>
      <c r="AQ266" s="21">
        <f>+Produccion_UO!AQ987</f>
        <v>5212.78320690292</v>
      </c>
      <c r="AR266" s="226">
        <f>+Produccion_UO!AR987</f>
        <v>5357.7718965797903</v>
      </c>
    </row>
    <row r="267" spans="1:45" x14ac:dyDescent="0.25">
      <c r="L267" s="218" t="s">
        <v>767</v>
      </c>
      <c r="M267" s="270">
        <f>+Produccion_UO!M997</f>
        <v>3701.6354788720701</v>
      </c>
      <c r="N267" s="21">
        <f>+Produccion_UO!N997</f>
        <v>3798.4218420904799</v>
      </c>
      <c r="O267" s="21">
        <f>+Produccion_UO!O997</f>
        <v>3901.4222324976599</v>
      </c>
      <c r="P267" s="21">
        <f>+Produccion_UO!P997</f>
        <v>4004.45897084643</v>
      </c>
      <c r="Q267" s="21">
        <f>+Produccion_UO!Q997</f>
        <v>4107.5320571368102</v>
      </c>
      <c r="R267" s="21">
        <f>+Produccion_UO!R997</f>
        <v>4210.6414913687704</v>
      </c>
      <c r="S267" s="21">
        <f>+Produccion_UO!S997</f>
        <v>4313.7872735423398</v>
      </c>
      <c r="T267" s="21">
        <f>+Produccion_UO!T997</f>
        <v>4408.89592645838</v>
      </c>
      <c r="U267" s="21">
        <f>+Produccion_UO!U997</f>
        <v>4504.03975281573</v>
      </c>
      <c r="V267" s="21">
        <f>+Produccion_UO!V997</f>
        <v>4599.2187526143798</v>
      </c>
      <c r="W267" s="21">
        <f>+Produccion_UO!W997</f>
        <v>4694.4329258543303</v>
      </c>
      <c r="X267" s="21">
        <f>+Produccion_UO!X997</f>
        <v>4789.6822725355896</v>
      </c>
      <c r="Y267" s="21">
        <f>+Produccion_UO!Y997</f>
        <v>4846.3486640608298</v>
      </c>
      <c r="Z267" s="21">
        <f>+Produccion_UO!Z997</f>
        <v>4903.0341173215302</v>
      </c>
      <c r="AA267" s="21">
        <f>+Produccion_UO!AA997</f>
        <v>4959.7386323176897</v>
      </c>
      <c r="AB267" s="21">
        <f>+Produccion_UO!AB997</f>
        <v>5016.4622090493003</v>
      </c>
      <c r="AC267" s="21">
        <f>+Produccion_UO!AC997</f>
        <v>5073.2048475163801</v>
      </c>
      <c r="AD267" s="21">
        <f>+Produccion_UO!AD997</f>
        <v>5112.1660862422204</v>
      </c>
      <c r="AE267" s="21">
        <f>+Produccion_UO!AE997</f>
        <v>5151.1393255266303</v>
      </c>
      <c r="AF267" s="21">
        <f>+Produccion_UO!AF997</f>
        <v>5190.1245653696196</v>
      </c>
      <c r="AG267" s="21">
        <f>+Produccion_UO!AG997</f>
        <v>5229.1218057711903</v>
      </c>
      <c r="AH267" s="21">
        <f>+Produccion_UO!AH997</f>
        <v>5268.1310467313297</v>
      </c>
      <c r="AI267" s="21">
        <f>+Produccion_UO!AI997</f>
        <v>5323.9926645680298</v>
      </c>
      <c r="AJ267" s="21">
        <f>+Produccion_UO!AJ997</f>
        <v>5379.8702951990899</v>
      </c>
      <c r="AK267" s="21">
        <f>+Produccion_UO!AK997</f>
        <v>5435.7639386245201</v>
      </c>
      <c r="AL267" s="21">
        <f>+Produccion_UO!AL997</f>
        <v>5491.6735948443102</v>
      </c>
      <c r="AM267" s="21">
        <f>+Produccion_UO!AM997</f>
        <v>5547.5992638584703</v>
      </c>
      <c r="AN267" s="21">
        <f>+Produccion_UO!AN997</f>
        <v>5613.4202035546796</v>
      </c>
      <c r="AO267" s="21">
        <f>+Produccion_UO!AO997</f>
        <v>5679.2586832256602</v>
      </c>
      <c r="AP267" s="21">
        <f>+Produccion_UO!AP997</f>
        <v>5745.1147028714304</v>
      </c>
      <c r="AQ267" s="21">
        <f>+Produccion_UO!AQ997</f>
        <v>5810.9882624919901</v>
      </c>
      <c r="AR267" s="226">
        <f>+Produccion_UO!AR997</f>
        <v>5876.8793620873303</v>
      </c>
    </row>
    <row r="268" spans="1:45" x14ac:dyDescent="0.25">
      <c r="L268" s="218" t="s">
        <v>768</v>
      </c>
      <c r="M268" s="270">
        <f>+Produccion_UO!M1007</f>
        <v>3427.41330385121</v>
      </c>
      <c r="N268" s="21">
        <f>+Produccion_UO!N1007</f>
        <v>2995.8967619892901</v>
      </c>
      <c r="O268" s="21">
        <f>+Produccion_UO!O1007</f>
        <v>3057.8161923535499</v>
      </c>
      <c r="P268" s="21">
        <f>+Produccion_UO!P1007</f>
        <v>3119.7159053461801</v>
      </c>
      <c r="Q268" s="21">
        <f>+Produccion_UO!Q1007</f>
        <v>3181.5959009671901</v>
      </c>
      <c r="R268" s="21">
        <f>+Produccion_UO!R1007</f>
        <v>3243.45617921657</v>
      </c>
      <c r="S268" s="21">
        <f>+Produccion_UO!S1007</f>
        <v>3305.2967400943298</v>
      </c>
      <c r="T268" s="21">
        <f>+Produccion_UO!T1007</f>
        <v>3388.6179959494698</v>
      </c>
      <c r="U268" s="21">
        <f>+Produccion_UO!U1007</f>
        <v>3471.9246082587101</v>
      </c>
      <c r="V268" s="21">
        <f>+Produccion_UO!V1007</f>
        <v>3555.2165770220499</v>
      </c>
      <c r="W268" s="21">
        <f>+Produccion_UO!W1007</f>
        <v>3638.4939022394801</v>
      </c>
      <c r="X268" s="21">
        <f>+Produccion_UO!X1007</f>
        <v>3721.7565839109998</v>
      </c>
      <c r="Y268" s="21">
        <f>+Produccion_UO!Y1007</f>
        <v>3796.5666461003402</v>
      </c>
      <c r="Z268" s="21">
        <f>+Produccion_UO!Z1007</f>
        <v>3871.3657133735901</v>
      </c>
      <c r="AA268" s="21">
        <f>+Produccion_UO!AA1007</f>
        <v>3946.1537857307699</v>
      </c>
      <c r="AB268" s="21">
        <f>+Produccion_UO!AB1007</f>
        <v>4020.93086317187</v>
      </c>
      <c r="AC268" s="21">
        <f>+Produccion_UO!AC1007</f>
        <v>4095.69694569689</v>
      </c>
      <c r="AD268" s="21">
        <f>+Produccion_UO!AD1007</f>
        <v>4164.8789831110498</v>
      </c>
      <c r="AE268" s="21">
        <f>+Produccion_UO!AE1007</f>
        <v>4234.0490742786897</v>
      </c>
      <c r="AF268" s="21">
        <f>+Produccion_UO!AF1007</f>
        <v>4303.2072191998104</v>
      </c>
      <c r="AG268" s="21">
        <f>+Produccion_UO!AG1007</f>
        <v>4372.3534178744103</v>
      </c>
      <c r="AH268" s="21">
        <f>+Produccion_UO!AH1007</f>
        <v>4441.4876703024902</v>
      </c>
      <c r="AI268" s="21">
        <f>+Produccion_UO!AI1007</f>
        <v>4550.9373773308298</v>
      </c>
      <c r="AJ268" s="21">
        <f>+Produccion_UO!AJ1007</f>
        <v>4660.3763093099897</v>
      </c>
      <c r="AK268" s="21">
        <f>+Produccion_UO!AK1007</f>
        <v>4769.8044662399898</v>
      </c>
      <c r="AL268" s="21">
        <f>+Produccion_UO!AL1007</f>
        <v>4879.2218481208201</v>
      </c>
      <c r="AM268" s="21">
        <f>+Produccion_UO!AM1007</f>
        <v>4988.6284549524798</v>
      </c>
      <c r="AN268" s="21">
        <f>+Produccion_UO!AN1007</f>
        <v>5135.2990968388203</v>
      </c>
      <c r="AO268" s="21">
        <f>+Produccion_UO!AO1007</f>
        <v>5281.9637663846897</v>
      </c>
      <c r="AP268" s="21">
        <f>+Produccion_UO!AP1007</f>
        <v>5428.6224635900799</v>
      </c>
      <c r="AQ268" s="21">
        <f>+Produccion_UO!AQ1007</f>
        <v>5575.2751884549898</v>
      </c>
      <c r="AR268" s="226">
        <f>+Produccion_UO!AR1007</f>
        <v>5721.9219409794196</v>
      </c>
    </row>
    <row r="269" spans="1:45" x14ac:dyDescent="0.25">
      <c r="L269" s="218" t="s">
        <v>769</v>
      </c>
      <c r="M269" s="270">
        <f>+Produccion_UO!M1025</f>
        <v>42263.163931898896</v>
      </c>
      <c r="N269" s="21">
        <f>+Produccion_UO!N1025</f>
        <v>43386.999243704202</v>
      </c>
      <c r="O269" s="21">
        <f>+Produccion_UO!O1025</f>
        <v>44544.129092700001</v>
      </c>
      <c r="P269" s="21">
        <f>+Produccion_UO!P1025</f>
        <v>45703.092364424498</v>
      </c>
      <c r="Q269" s="21">
        <f>+Produccion_UO!Q1025</f>
        <v>46863.889058877699</v>
      </c>
      <c r="R269" s="21">
        <f>+Produccion_UO!R1025</f>
        <v>48026.519176059599</v>
      </c>
      <c r="S269" s="21">
        <f>+Produccion_UO!S1025</f>
        <v>49190.982715970298</v>
      </c>
      <c r="T269" s="21">
        <f>+Produccion_UO!T1025</f>
        <v>50006.894557003201</v>
      </c>
      <c r="U269" s="21">
        <f>+Produccion_UO!U1025</f>
        <v>50823.741116596</v>
      </c>
      <c r="V269" s="21">
        <f>+Produccion_UO!V1025</f>
        <v>51640.0610555354</v>
      </c>
      <c r="W269" s="21">
        <f>+Produccion_UO!W1025</f>
        <v>52458.5492028015</v>
      </c>
      <c r="X269" s="21">
        <f>+Produccion_UO!X1025</f>
        <v>53277.965892608801</v>
      </c>
      <c r="Y269" s="21">
        <f>+Produccion_UO!Y1025</f>
        <v>53851.377457038703</v>
      </c>
      <c r="Z269" s="21">
        <f>+Produccion_UO!Z1025</f>
        <v>54425.038868403099</v>
      </c>
      <c r="AA269" s="21">
        <f>+Produccion_UO!AA1025</f>
        <v>54998.950126702199</v>
      </c>
      <c r="AB269" s="21">
        <f>+Produccion_UO!AB1025</f>
        <v>55573.111231935698</v>
      </c>
      <c r="AC269" s="21">
        <f>+Produccion_UO!AC1025</f>
        <v>56147.5221841038</v>
      </c>
      <c r="AD269" s="21">
        <f>+Produccion_UO!AD1025</f>
        <v>56681.340739278203</v>
      </c>
      <c r="AE269" s="21">
        <f>+Produccion_UO!AE1025</f>
        <v>57214.701530637198</v>
      </c>
      <c r="AF269" s="21">
        <f>+Produccion_UO!AF1025</f>
        <v>57747.604558180901</v>
      </c>
      <c r="AG269" s="21">
        <f>+Produccion_UO!AG1025</f>
        <v>58280.049821909299</v>
      </c>
      <c r="AH269" s="21">
        <f>+Produccion_UO!AH1025</f>
        <v>58812.037321822303</v>
      </c>
      <c r="AI269" s="21">
        <f>+Produccion_UO!AI1025</f>
        <v>59275.109008813597</v>
      </c>
      <c r="AJ269" s="21">
        <f>+Produccion_UO!AJ1025</f>
        <v>59737.232861825702</v>
      </c>
      <c r="AK269" s="21">
        <f>+Produccion_UO!AK1025</f>
        <v>60198.408880858799</v>
      </c>
      <c r="AL269" s="21">
        <f>+Produccion_UO!AL1025</f>
        <v>60658.637065912801</v>
      </c>
      <c r="AM269" s="21">
        <f>+Produccion_UO!AM1025</f>
        <v>61117.917416987802</v>
      </c>
      <c r="AN269" s="21">
        <f>+Produccion_UO!AN1025</f>
        <v>61653.718140709898</v>
      </c>
      <c r="AO269" s="21">
        <f>+Produccion_UO!AO1025</f>
        <v>62188.056079698297</v>
      </c>
      <c r="AP269" s="21">
        <f>+Produccion_UO!AP1025</f>
        <v>62720.931233953001</v>
      </c>
      <c r="AQ269" s="21">
        <f>+Produccion_UO!AQ1025</f>
        <v>63252.343603474103</v>
      </c>
      <c r="AR269" s="226">
        <f>+Produccion_UO!AR1025</f>
        <v>63782.293188261399</v>
      </c>
    </row>
    <row r="270" spans="1:45" x14ac:dyDescent="0.25">
      <c r="L270" s="218" t="s">
        <v>770</v>
      </c>
      <c r="M270" s="271">
        <f>+Produccion_UO!M1043</f>
        <v>5915.3014289008197</v>
      </c>
      <c r="N270" s="272">
        <f>+Produccion_UO!N1043</f>
        <v>5415.5462786959497</v>
      </c>
      <c r="O270" s="272">
        <f>+Produccion_UO!O1043</f>
        <v>5575.1997345659202</v>
      </c>
      <c r="P270" s="272">
        <f>+Produccion_UO!P1043</f>
        <v>5734.9153048531898</v>
      </c>
      <c r="Q270" s="272">
        <f>+Produccion_UO!Q1043</f>
        <v>5894.6929895577596</v>
      </c>
      <c r="R270" s="272">
        <f>+Produccion_UO!R1043</f>
        <v>6054.5327886796304</v>
      </c>
      <c r="S270" s="272">
        <f>+Produccion_UO!S1043</f>
        <v>6214.4347022187903</v>
      </c>
      <c r="T270" s="272">
        <f>+Produccion_UO!T1043</f>
        <v>6354.8193814629503</v>
      </c>
      <c r="U270" s="272">
        <f>+Produccion_UO!U1043</f>
        <v>6495.2285500385196</v>
      </c>
      <c r="V270" s="272">
        <f>+Produccion_UO!V1043</f>
        <v>6635.6622079455101</v>
      </c>
      <c r="W270" s="272">
        <f>+Produccion_UO!W1043</f>
        <v>6776.1203551839199</v>
      </c>
      <c r="X270" s="272">
        <f>+Produccion_UO!X1043</f>
        <v>6916.6029917537298</v>
      </c>
      <c r="Y270" s="272">
        <f>+Produccion_UO!Y1043</f>
        <v>7050.5516861365904</v>
      </c>
      <c r="Z270" s="272">
        <f>+Produccion_UO!Z1043</f>
        <v>7184.5084496814998</v>
      </c>
      <c r="AA270" s="272">
        <f>+Produccion_UO!AA1043</f>
        <v>7318.4732823884497</v>
      </c>
      <c r="AB270" s="272">
        <f>+Produccion_UO!AB1043</f>
        <v>7452.4461842574501</v>
      </c>
      <c r="AC270" s="272">
        <f>+Produccion_UO!AC1043</f>
        <v>7586.4271552884902</v>
      </c>
      <c r="AD270" s="272">
        <f>+Produccion_UO!AD1043</f>
        <v>7732.3936608089498</v>
      </c>
      <c r="AE270" s="272">
        <f>+Produccion_UO!AE1043</f>
        <v>7878.0939486158504</v>
      </c>
      <c r="AF270" s="272">
        <f>+Produccion_UO!AF1043</f>
        <v>8024.0663002257597</v>
      </c>
      <c r="AG270" s="272">
        <f>+Produccion_UO!AG1043</f>
        <v>8170.0429468228203</v>
      </c>
      <c r="AH270" s="272">
        <f>+Produccion_UO!AH1043</f>
        <v>8316.0238884070095</v>
      </c>
      <c r="AI270" s="272">
        <f>+Produccion_UO!AI1043</f>
        <v>8508.3702347649505</v>
      </c>
      <c r="AJ270" s="272">
        <f>+Produccion_UO!AJ1043</f>
        <v>8700.7312185990995</v>
      </c>
      <c r="AK270" s="272">
        <f>+Produccion_UO!AK1043</f>
        <v>8893.1068399094202</v>
      </c>
      <c r="AL270" s="272">
        <f>+Produccion_UO!AL1043</f>
        <v>9085.4970986959397</v>
      </c>
      <c r="AM270" s="272">
        <f>+Produccion_UO!AM1043</f>
        <v>9277.90199495864</v>
      </c>
      <c r="AN270" s="272">
        <f>+Produccion_UO!AN1043</f>
        <v>9515.1879565266408</v>
      </c>
      <c r="AO270" s="272">
        <f>+Produccion_UO!AO1043</f>
        <v>9752.4953761009692</v>
      </c>
      <c r="AP270" s="272">
        <f>+Produccion_UO!AP1043</f>
        <v>9989.8242536816306</v>
      </c>
      <c r="AQ270" s="272">
        <f>+Produccion_UO!AQ1043</f>
        <v>10227.174589268599</v>
      </c>
      <c r="AR270" s="227">
        <f>+Produccion_UO!AR1043</f>
        <v>10464.546382862</v>
      </c>
    </row>
    <row r="271" spans="1:45" x14ac:dyDescent="0.25">
      <c r="M271" s="68">
        <f>+SUM(M266:M270)</f>
        <v>57507.323525462809</v>
      </c>
      <c r="N271" s="68">
        <f t="shared" ref="N271" si="340">+SUM(N266:N270)</f>
        <v>57538.414778229577</v>
      </c>
      <c r="O271" s="68">
        <f t="shared" ref="O271" si="341">+SUM(O266:O270)</f>
        <v>59115.091964154592</v>
      </c>
      <c r="P271" s="68">
        <f t="shared" ref="P271" si="342">+SUM(P266:P270)</f>
        <v>60693.685127814169</v>
      </c>
      <c r="Q271" s="68">
        <f t="shared" ref="Q271" si="343">+SUM(Q266:Q270)</f>
        <v>62274.194269208354</v>
      </c>
      <c r="R271" s="68">
        <f t="shared" ref="R271" si="344">+SUM(R266:R270)</f>
        <v>63856.619388337116</v>
      </c>
      <c r="S271" s="68">
        <f t="shared" ref="S271" si="345">+SUM(S266:S270)</f>
        <v>65440.960485200572</v>
      </c>
      <c r="T271" s="68">
        <f t="shared" ref="T271" si="346">+SUM(T266:T270)</f>
        <v>66669.444957905696</v>
      </c>
      <c r="U271" s="68">
        <f t="shared" ref="U271" si="347">+SUM(U266:U270)</f>
        <v>67898.940123413005</v>
      </c>
      <c r="V271" s="68">
        <f t="shared" ref="V271" si="348">+SUM(V266:V270)</f>
        <v>69127.984642509196</v>
      </c>
      <c r="W271" s="68">
        <f t="shared" ref="W271" si="349">+SUM(W266:W270)</f>
        <v>70359.273344174318</v>
      </c>
      <c r="X271" s="68">
        <f t="shared" ref="X271" si="350">+SUM(X266:X270)</f>
        <v>71591.566562622931</v>
      </c>
      <c r="Y271" s="68">
        <f t="shared" ref="Y271" si="351">+SUM(Y266:Y270)</f>
        <v>72533.688265762816</v>
      </c>
      <c r="Z271" s="68">
        <f t="shared" ref="Z271" si="352">+SUM(Z266:Z270)</f>
        <v>73476.094815735603</v>
      </c>
      <c r="AA271" s="68">
        <f t="shared" ref="AA271" si="353">+SUM(AA266:AA270)</f>
        <v>74418.786212541498</v>
      </c>
      <c r="AB271" s="68">
        <f t="shared" ref="AB271" si="354">+SUM(AB266:AB270)</f>
        <v>75361.762456180179</v>
      </c>
      <c r="AC271" s="68">
        <f t="shared" ref="AC271" si="355">+SUM(AC266:AC270)</f>
        <v>76305.023546651879</v>
      </c>
      <c r="AD271" s="68">
        <f t="shared" ref="AD271" si="356">+SUM(AD266:AD270)</f>
        <v>77208.247787553584</v>
      </c>
      <c r="AE271" s="68">
        <f t="shared" ref="AE271" si="357">+SUM(AE266:AE270)</f>
        <v>78110.750302811328</v>
      </c>
      <c r="AF271" s="68">
        <f t="shared" ref="AF271" si="358">+SUM(AF266:AF270)</f>
        <v>79013.069373941835</v>
      </c>
      <c r="AG271" s="68">
        <f t="shared" ref="AG271" si="359">+SUM(AG266:AG270)</f>
        <v>79914.937232129203</v>
      </c>
      <c r="AH271" s="68">
        <f t="shared" ref="AH271" si="360">+SUM(AH266:AH270)</f>
        <v>80816.353877373316</v>
      </c>
      <c r="AI271" s="68">
        <f t="shared" ref="AI271" si="361">+SUM(AI266:AI270)</f>
        <v>81767.87827666376</v>
      </c>
      <c r="AJ271" s="68">
        <f t="shared" ref="AJ271" si="362">+SUM(AJ266:AJ270)</f>
        <v>82718.459663580768</v>
      </c>
      <c r="AK271" s="68">
        <f t="shared" ref="AK271" si="363">+SUM(AK266:AK270)</f>
        <v>83668.098038124503</v>
      </c>
      <c r="AL271" s="68">
        <f t="shared" ref="AL271" si="364">+SUM(AL266:AL270)</f>
        <v>84616.793400294875</v>
      </c>
      <c r="AM271" s="68">
        <f t="shared" ref="AM271" si="365">+SUM(AM266:AM270)</f>
        <v>85564.545750091987</v>
      </c>
      <c r="AN271" s="68">
        <f t="shared" ref="AN271" si="366">+SUM(AN266:AN270)</f>
        <v>86695.244638185846</v>
      </c>
      <c r="AO271" s="68">
        <f t="shared" ref="AO271" si="367">+SUM(AO266:AO270)</f>
        <v>87824.48078430054</v>
      </c>
      <c r="AP271" s="68">
        <f t="shared" ref="AP271" si="368">+SUM(AP266:AP270)</f>
        <v>88952.254188436098</v>
      </c>
      <c r="AQ271" s="68">
        <f t="shared" ref="AQ271" si="369">+SUM(AQ266:AQ270)</f>
        <v>90078.564850592607</v>
      </c>
      <c r="AR271" s="68">
        <f t="shared" ref="AR271" si="370">+SUM(AR266:AR270)</f>
        <v>91203.412770769937</v>
      </c>
    </row>
    <row r="273" spans="1:45" x14ac:dyDescent="0.25">
      <c r="A273" s="15"/>
      <c r="B273" s="15"/>
      <c r="C273" s="15"/>
      <c r="D273" s="15"/>
      <c r="E273" s="15"/>
      <c r="F273" s="96"/>
      <c r="H273" s="17"/>
      <c r="I273" s="17"/>
      <c r="K273" s="299" t="s">
        <v>790</v>
      </c>
      <c r="L273" s="289" t="s">
        <v>788</v>
      </c>
      <c r="M273" s="290">
        <v>2019</v>
      </c>
      <c r="N273" s="291">
        <v>2020</v>
      </c>
      <c r="O273" s="291">
        <v>2021</v>
      </c>
      <c r="P273" s="291">
        <v>2022</v>
      </c>
      <c r="Q273" s="291">
        <v>2023</v>
      </c>
      <c r="R273" s="291">
        <v>2024</v>
      </c>
      <c r="S273" s="291">
        <v>2025</v>
      </c>
      <c r="T273" s="291">
        <v>2026</v>
      </c>
      <c r="U273" s="291">
        <v>2027</v>
      </c>
      <c r="V273" s="291">
        <v>2028</v>
      </c>
      <c r="W273" s="291">
        <v>2029</v>
      </c>
      <c r="X273" s="291">
        <v>2030</v>
      </c>
      <c r="Y273" s="291">
        <v>2031</v>
      </c>
      <c r="Z273" s="291">
        <v>2032</v>
      </c>
      <c r="AA273" s="291">
        <v>2033</v>
      </c>
      <c r="AB273" s="291">
        <v>2034</v>
      </c>
      <c r="AC273" s="291">
        <v>2035</v>
      </c>
      <c r="AD273" s="291">
        <v>2036</v>
      </c>
      <c r="AE273" s="291">
        <v>2037</v>
      </c>
      <c r="AF273" s="291">
        <v>2038</v>
      </c>
      <c r="AG273" s="291">
        <v>2039</v>
      </c>
      <c r="AH273" s="291">
        <v>2040</v>
      </c>
      <c r="AI273" s="291">
        <v>2041</v>
      </c>
      <c r="AJ273" s="291">
        <v>2042</v>
      </c>
      <c r="AK273" s="291">
        <v>2043</v>
      </c>
      <c r="AL273" s="291">
        <v>2044</v>
      </c>
      <c r="AM273" s="291">
        <v>2045</v>
      </c>
      <c r="AN273" s="291">
        <v>2046</v>
      </c>
      <c r="AO273" s="291">
        <v>2047</v>
      </c>
      <c r="AP273" s="291">
        <v>2048</v>
      </c>
      <c r="AQ273" s="291">
        <v>2049</v>
      </c>
      <c r="AR273" s="292">
        <v>2050</v>
      </c>
      <c r="AS273" s="21"/>
    </row>
    <row r="274" spans="1:45" x14ac:dyDescent="0.25">
      <c r="L274" s="218" t="s">
        <v>766</v>
      </c>
      <c r="M274" s="270">
        <f>+M266/M258</f>
        <v>69.472198667907065</v>
      </c>
      <c r="N274" s="21">
        <f t="shared" ref="N274:AR278" si="371">+N266/N258</f>
        <v>69.655289816194468</v>
      </c>
      <c r="O274" s="21">
        <f t="shared" si="371"/>
        <v>69.65668757781205</v>
      </c>
      <c r="P274" s="21">
        <f t="shared" si="371"/>
        <v>69.658085339429405</v>
      </c>
      <c r="Q274" s="21">
        <f t="shared" si="371"/>
        <v>69.65948310104686</v>
      </c>
      <c r="R274" s="21">
        <f t="shared" si="371"/>
        <v>69.660880862664399</v>
      </c>
      <c r="S274" s="21">
        <f t="shared" si="371"/>
        <v>69.66227862428174</v>
      </c>
      <c r="T274" s="21">
        <f t="shared" si="371"/>
        <v>69.673829692798293</v>
      </c>
      <c r="U274" s="21">
        <f t="shared" si="371"/>
        <v>69.685380761315017</v>
      </c>
      <c r="V274" s="21">
        <f t="shared" si="371"/>
        <v>69.696931829831641</v>
      </c>
      <c r="W274" s="21">
        <f t="shared" si="371"/>
        <v>69.70848289834818</v>
      </c>
      <c r="X274" s="21">
        <f t="shared" si="371"/>
        <v>69.720033966864875</v>
      </c>
      <c r="Y274" s="21">
        <f t="shared" si="371"/>
        <v>69.726417695113767</v>
      </c>
      <c r="Z274" s="21">
        <f t="shared" si="371"/>
        <v>69.732801423362531</v>
      </c>
      <c r="AA274" s="21">
        <f t="shared" si="371"/>
        <v>69.739185151611395</v>
      </c>
      <c r="AB274" s="21">
        <f t="shared" si="371"/>
        <v>69.745568879860372</v>
      </c>
      <c r="AC274" s="21">
        <f t="shared" si="371"/>
        <v>69.751952608109235</v>
      </c>
      <c r="AD274" s="21">
        <f t="shared" si="371"/>
        <v>69.752618758262315</v>
      </c>
      <c r="AE274" s="21">
        <f t="shared" si="371"/>
        <v>69.753284908415523</v>
      </c>
      <c r="AF274" s="21">
        <f t="shared" si="371"/>
        <v>69.75395105856883</v>
      </c>
      <c r="AG274" s="21">
        <f t="shared" si="371"/>
        <v>69.754617208722053</v>
      </c>
      <c r="AH274" s="21">
        <f t="shared" si="371"/>
        <v>69.755283358875204</v>
      </c>
      <c r="AI274" s="21">
        <f t="shared" si="371"/>
        <v>69.751276412779262</v>
      </c>
      <c r="AJ274" s="21">
        <f t="shared" si="371"/>
        <v>69.747269466683321</v>
      </c>
      <c r="AK274" s="21">
        <f t="shared" si="371"/>
        <v>69.743262520587521</v>
      </c>
      <c r="AL274" s="21">
        <f t="shared" si="371"/>
        <v>69.739255574491537</v>
      </c>
      <c r="AM274" s="21">
        <f t="shared" si="371"/>
        <v>69.735248628395695</v>
      </c>
      <c r="AN274" s="21">
        <f t="shared" si="371"/>
        <v>69.727353377081087</v>
      </c>
      <c r="AO274" s="21">
        <f t="shared" si="371"/>
        <v>69.719458125766494</v>
      </c>
      <c r="AP274" s="21">
        <f t="shared" si="371"/>
        <v>69.711562874451928</v>
      </c>
      <c r="AQ274" s="21">
        <f t="shared" si="371"/>
        <v>69.703667623137392</v>
      </c>
      <c r="AR274" s="226">
        <f t="shared" si="371"/>
        <v>69.695772371822741</v>
      </c>
    </row>
    <row r="275" spans="1:45" x14ac:dyDescent="0.25">
      <c r="L275" s="218" t="s">
        <v>767</v>
      </c>
      <c r="M275" s="270">
        <f t="shared" ref="M275:AB278" si="372">+M267/M259</f>
        <v>53.382839359401537</v>
      </c>
      <c r="N275" s="21">
        <f t="shared" si="372"/>
        <v>53.439889503569013</v>
      </c>
      <c r="O275" s="21">
        <f t="shared" si="372"/>
        <v>53.449382603795932</v>
      </c>
      <c r="P275" s="21">
        <f t="shared" si="372"/>
        <v>53.458875704022759</v>
      </c>
      <c r="Q275" s="21">
        <f t="shared" si="372"/>
        <v>53.468368804249764</v>
      </c>
      <c r="R275" s="21">
        <f t="shared" si="372"/>
        <v>53.477861904476555</v>
      </c>
      <c r="S275" s="21">
        <f t="shared" si="372"/>
        <v>53.487355004703495</v>
      </c>
      <c r="T275" s="21">
        <f t="shared" si="372"/>
        <v>53.497331700973554</v>
      </c>
      <c r="U275" s="21">
        <f t="shared" si="372"/>
        <v>53.507308397243712</v>
      </c>
      <c r="V275" s="21">
        <f t="shared" si="372"/>
        <v>53.517285093513834</v>
      </c>
      <c r="W275" s="21">
        <f t="shared" si="372"/>
        <v>53.52726178978395</v>
      </c>
      <c r="X275" s="21">
        <f t="shared" si="372"/>
        <v>53.537238486054129</v>
      </c>
      <c r="Y275" s="21">
        <f t="shared" si="372"/>
        <v>53.546376422515593</v>
      </c>
      <c r="Z275" s="21">
        <f t="shared" si="372"/>
        <v>53.555514358977071</v>
      </c>
      <c r="AA275" s="21">
        <f t="shared" si="372"/>
        <v>53.564652295438549</v>
      </c>
      <c r="AB275" s="21">
        <f t="shared" si="372"/>
        <v>53.573790231899956</v>
      </c>
      <c r="AC275" s="21">
        <f t="shared" si="371"/>
        <v>53.58292816836147</v>
      </c>
      <c r="AD275" s="21">
        <f t="shared" si="371"/>
        <v>53.591354106809597</v>
      </c>
      <c r="AE275" s="21">
        <f t="shared" si="371"/>
        <v>53.59978004525766</v>
      </c>
      <c r="AF275" s="21">
        <f t="shared" si="371"/>
        <v>53.608205983705766</v>
      </c>
      <c r="AG275" s="21">
        <f t="shared" si="371"/>
        <v>53.616631922153935</v>
      </c>
      <c r="AH275" s="21">
        <f t="shared" si="371"/>
        <v>53.625057860602034</v>
      </c>
      <c r="AI275" s="21">
        <f t="shared" si="371"/>
        <v>53.632851643390104</v>
      </c>
      <c r="AJ275" s="21">
        <f t="shared" si="371"/>
        <v>53.640645426178125</v>
      </c>
      <c r="AK275" s="21">
        <f t="shared" si="371"/>
        <v>53.648439208966195</v>
      </c>
      <c r="AL275" s="21">
        <f t="shared" si="371"/>
        <v>53.656232991754209</v>
      </c>
      <c r="AM275" s="21">
        <f t="shared" si="371"/>
        <v>53.664026774542286</v>
      </c>
      <c r="AN275" s="21">
        <f t="shared" si="371"/>
        <v>53.671260111773577</v>
      </c>
      <c r="AO275" s="21">
        <f t="shared" si="371"/>
        <v>53.678493449004733</v>
      </c>
      <c r="AP275" s="21">
        <f t="shared" si="371"/>
        <v>53.685726786235932</v>
      </c>
      <c r="AQ275" s="21">
        <f t="shared" si="371"/>
        <v>53.692960123467174</v>
      </c>
      <c r="AR275" s="226">
        <f t="shared" si="371"/>
        <v>53.700193460698365</v>
      </c>
    </row>
    <row r="276" spans="1:45" x14ac:dyDescent="0.25">
      <c r="L276" s="218" t="s">
        <v>768</v>
      </c>
      <c r="M276" s="270">
        <f t="shared" si="372"/>
        <v>55.119590486081208</v>
      </c>
      <c r="N276" s="21">
        <f t="shared" si="371"/>
        <v>55.119151658126036</v>
      </c>
      <c r="O276" s="21">
        <f t="shared" si="371"/>
        <v>55.110443648681162</v>
      </c>
      <c r="P276" s="21">
        <f t="shared" si="371"/>
        <v>55.101735639236225</v>
      </c>
      <c r="Q276" s="21">
        <f t="shared" si="371"/>
        <v>55.093027629791386</v>
      </c>
      <c r="R276" s="21">
        <f t="shared" si="371"/>
        <v>55.084319620346477</v>
      </c>
      <c r="S276" s="21">
        <f t="shared" si="371"/>
        <v>55.075611610901653</v>
      </c>
      <c r="T276" s="21">
        <f t="shared" si="371"/>
        <v>55.070789071018446</v>
      </c>
      <c r="U276" s="21">
        <f t="shared" si="371"/>
        <v>55.065966531135309</v>
      </c>
      <c r="V276" s="21">
        <f t="shared" si="371"/>
        <v>55.06114399125223</v>
      </c>
      <c r="W276" s="21">
        <f t="shared" si="371"/>
        <v>55.05632145136908</v>
      </c>
      <c r="X276" s="21">
        <f t="shared" si="371"/>
        <v>55.05149891148583</v>
      </c>
      <c r="Y276" s="21">
        <f t="shared" si="371"/>
        <v>55.047468398832464</v>
      </c>
      <c r="Z276" s="21">
        <f t="shared" si="371"/>
        <v>55.043437886178907</v>
      </c>
      <c r="AA276" s="21">
        <f t="shared" si="371"/>
        <v>55.039407373525464</v>
      </c>
      <c r="AB276" s="21">
        <f t="shared" si="371"/>
        <v>55.035376860871978</v>
      </c>
      <c r="AC276" s="21">
        <f t="shared" si="371"/>
        <v>55.03134634821847</v>
      </c>
      <c r="AD276" s="21">
        <f t="shared" si="371"/>
        <v>55.026619429744486</v>
      </c>
      <c r="AE276" s="21">
        <f t="shared" si="371"/>
        <v>55.021892511270522</v>
      </c>
      <c r="AF276" s="21">
        <f t="shared" si="371"/>
        <v>55.017165592796566</v>
      </c>
      <c r="AG276" s="21">
        <f t="shared" si="371"/>
        <v>55.012438674322624</v>
      </c>
      <c r="AH276" s="21">
        <f t="shared" si="371"/>
        <v>55.007711755848689</v>
      </c>
      <c r="AI276" s="21">
        <f t="shared" si="371"/>
        <v>55.005009589820027</v>
      </c>
      <c r="AJ276" s="21">
        <f t="shared" si="371"/>
        <v>55.002307423791251</v>
      </c>
      <c r="AK276" s="21">
        <f t="shared" si="371"/>
        <v>54.999605257762582</v>
      </c>
      <c r="AL276" s="21">
        <f t="shared" si="371"/>
        <v>54.996903091733913</v>
      </c>
      <c r="AM276" s="21">
        <f t="shared" si="371"/>
        <v>54.994200925705222</v>
      </c>
      <c r="AN276" s="21">
        <f t="shared" si="371"/>
        <v>54.993082057309202</v>
      </c>
      <c r="AO276" s="21">
        <f t="shared" si="371"/>
        <v>54.99196318891326</v>
      </c>
      <c r="AP276" s="21">
        <f t="shared" si="371"/>
        <v>54.990844320517319</v>
      </c>
      <c r="AQ276" s="21">
        <f t="shared" si="371"/>
        <v>54.989725452121355</v>
      </c>
      <c r="AR276" s="226">
        <f t="shared" si="371"/>
        <v>54.988606583725378</v>
      </c>
    </row>
    <row r="277" spans="1:45" x14ac:dyDescent="0.25">
      <c r="L277" s="218" t="s">
        <v>769</v>
      </c>
      <c r="M277" s="270">
        <f t="shared" si="372"/>
        <v>73.534545742247303</v>
      </c>
      <c r="N277" s="21">
        <f t="shared" si="371"/>
        <v>73.5547405209782</v>
      </c>
      <c r="O277" s="21">
        <f t="shared" si="371"/>
        <v>73.61490560796409</v>
      </c>
      <c r="P277" s="21">
        <f t="shared" si="371"/>
        <v>73.675070694949895</v>
      </c>
      <c r="Q277" s="21">
        <f t="shared" si="371"/>
        <v>73.735235781935671</v>
      </c>
      <c r="R277" s="21">
        <f t="shared" si="371"/>
        <v>73.795400868921377</v>
      </c>
      <c r="S277" s="21">
        <f t="shared" si="371"/>
        <v>73.855565955907196</v>
      </c>
      <c r="T277" s="21">
        <f t="shared" si="371"/>
        <v>73.899469491224124</v>
      </c>
      <c r="U277" s="21">
        <f t="shared" si="371"/>
        <v>73.943373026541082</v>
      </c>
      <c r="V277" s="21">
        <f t="shared" si="371"/>
        <v>73.985182887939999</v>
      </c>
      <c r="W277" s="21">
        <f t="shared" si="371"/>
        <v>74.028796336945817</v>
      </c>
      <c r="X277" s="21">
        <f t="shared" si="371"/>
        <v>74.072409785951763</v>
      </c>
      <c r="Y277" s="21">
        <f t="shared" si="371"/>
        <v>74.088891541643363</v>
      </c>
      <c r="Z277" s="21">
        <f t="shared" si="371"/>
        <v>74.105373297334921</v>
      </c>
      <c r="AA277" s="21">
        <f t="shared" si="371"/>
        <v>74.121855053026707</v>
      </c>
      <c r="AB277" s="21">
        <f t="shared" si="371"/>
        <v>74.138336808718321</v>
      </c>
      <c r="AC277" s="21">
        <f t="shared" si="371"/>
        <v>74.154818564410036</v>
      </c>
      <c r="AD277" s="21">
        <f t="shared" si="371"/>
        <v>74.124353214639086</v>
      </c>
      <c r="AE277" s="21">
        <f t="shared" si="371"/>
        <v>74.093887864868094</v>
      </c>
      <c r="AF277" s="21">
        <f t="shared" si="371"/>
        <v>74.063422515097187</v>
      </c>
      <c r="AG277" s="21">
        <f t="shared" si="371"/>
        <v>74.032957165326351</v>
      </c>
      <c r="AH277" s="21">
        <f t="shared" si="371"/>
        <v>74.002491815555459</v>
      </c>
      <c r="AI277" s="21">
        <f t="shared" si="371"/>
        <v>73.934710374683576</v>
      </c>
      <c r="AJ277" s="21">
        <f t="shared" si="371"/>
        <v>73.866928933811565</v>
      </c>
      <c r="AK277" s="21">
        <f t="shared" si="371"/>
        <v>73.799147492939682</v>
      </c>
      <c r="AL277" s="21">
        <f t="shared" si="371"/>
        <v>73.73136605206777</v>
      </c>
      <c r="AM277" s="21">
        <f t="shared" si="371"/>
        <v>73.663584611195972</v>
      </c>
      <c r="AN277" s="21">
        <f t="shared" si="371"/>
        <v>73.575237475218515</v>
      </c>
      <c r="AO277" s="21">
        <f t="shared" si="371"/>
        <v>73.486890339241043</v>
      </c>
      <c r="AP277" s="21">
        <f t="shared" si="371"/>
        <v>73.398543203263571</v>
      </c>
      <c r="AQ277" s="21">
        <f t="shared" si="371"/>
        <v>73.310196067286213</v>
      </c>
      <c r="AR277" s="226">
        <f t="shared" si="371"/>
        <v>73.221848931308713</v>
      </c>
    </row>
    <row r="278" spans="1:45" x14ac:dyDescent="0.25">
      <c r="L278" s="218" t="s">
        <v>770</v>
      </c>
      <c r="M278" s="271">
        <f t="shared" si="372"/>
        <v>55.822688514897898</v>
      </c>
      <c r="N278" s="272">
        <f t="shared" si="371"/>
        <v>55.749910219229456</v>
      </c>
      <c r="O278" s="272">
        <f t="shared" si="371"/>
        <v>55.760829861109201</v>
      </c>
      <c r="P278" s="272">
        <f t="shared" si="371"/>
        <v>55.771749502988961</v>
      </c>
      <c r="Q278" s="272">
        <f t="shared" si="371"/>
        <v>55.782669144868748</v>
      </c>
      <c r="R278" s="272">
        <f t="shared" si="371"/>
        <v>55.793588786748565</v>
      </c>
      <c r="S278" s="272">
        <f t="shared" si="371"/>
        <v>55.804508428628303</v>
      </c>
      <c r="T278" s="272">
        <f t="shared" si="371"/>
        <v>55.809395192184304</v>
      </c>
      <c r="U278" s="272">
        <f t="shared" si="371"/>
        <v>55.81428195574027</v>
      </c>
      <c r="V278" s="272">
        <f t="shared" si="371"/>
        <v>55.819168719296293</v>
      </c>
      <c r="W278" s="272">
        <f t="shared" si="371"/>
        <v>55.824055482852366</v>
      </c>
      <c r="X278" s="272">
        <f t="shared" si="371"/>
        <v>55.828942246408317</v>
      </c>
      <c r="Y278" s="272">
        <f t="shared" si="371"/>
        <v>55.830626507895659</v>
      </c>
      <c r="Z278" s="272">
        <f t="shared" si="371"/>
        <v>55.832310769383028</v>
      </c>
      <c r="AA278" s="272">
        <f t="shared" si="371"/>
        <v>55.833995030870355</v>
      </c>
      <c r="AB278" s="272">
        <f t="shared" si="371"/>
        <v>55.835679292357732</v>
      </c>
      <c r="AC278" s="272">
        <f t="shared" si="371"/>
        <v>55.837363553845059</v>
      </c>
      <c r="AD278" s="272">
        <f t="shared" si="371"/>
        <v>55.83816869380685</v>
      </c>
      <c r="AE278" s="272">
        <f t="shared" si="371"/>
        <v>55.837057167136301</v>
      </c>
      <c r="AF278" s="272">
        <f t="shared" si="371"/>
        <v>55.837879287531244</v>
      </c>
      <c r="AG278" s="272">
        <f t="shared" si="371"/>
        <v>55.838701407926301</v>
      </c>
      <c r="AH278" s="272">
        <f t="shared" si="371"/>
        <v>55.839523528321287</v>
      </c>
      <c r="AI278" s="272">
        <f t="shared" si="371"/>
        <v>55.841651798510924</v>
      </c>
      <c r="AJ278" s="272">
        <f t="shared" si="371"/>
        <v>55.843780068700681</v>
      </c>
      <c r="AK278" s="272">
        <f t="shared" si="371"/>
        <v>55.845908338890354</v>
      </c>
      <c r="AL278" s="272">
        <f t="shared" si="371"/>
        <v>55.84803660908009</v>
      </c>
      <c r="AM278" s="272">
        <f t="shared" si="371"/>
        <v>55.850164879269791</v>
      </c>
      <c r="AN278" s="272">
        <f t="shared" si="371"/>
        <v>55.852694767540221</v>
      </c>
      <c r="AO278" s="272">
        <f t="shared" si="371"/>
        <v>55.85522465581063</v>
      </c>
      <c r="AP278" s="272">
        <f t="shared" si="371"/>
        <v>55.857754544081047</v>
      </c>
      <c r="AQ278" s="272">
        <f t="shared" si="371"/>
        <v>55.860284432351328</v>
      </c>
      <c r="AR278" s="227">
        <f t="shared" si="371"/>
        <v>55.862814320622149</v>
      </c>
    </row>
    <row r="279" spans="1:45" x14ac:dyDescent="0.25">
      <c r="M279" s="68">
        <f>+M271/M263</f>
        <v>68.145351195327947</v>
      </c>
      <c r="N279" s="68">
        <f t="shared" ref="N279:AR279" si="373">+N271/N263</f>
        <v>68.473234222791405</v>
      </c>
      <c r="O279" s="68">
        <f t="shared" si="373"/>
        <v>68.515767728390642</v>
      </c>
      <c r="P279" s="68">
        <f t="shared" si="373"/>
        <v>68.55830439707799</v>
      </c>
      <c r="Q279" s="68">
        <f t="shared" si="373"/>
        <v>68.60084399375603</v>
      </c>
      <c r="R279" s="68">
        <f t="shared" si="373"/>
        <v>68.64338630606224</v>
      </c>
      <c r="S279" s="68">
        <f t="shared" si="373"/>
        <v>68.685931141685913</v>
      </c>
      <c r="T279" s="68">
        <f t="shared" si="373"/>
        <v>68.693983034872161</v>
      </c>
      <c r="U279" s="68">
        <f t="shared" si="373"/>
        <v>68.70276800529642</v>
      </c>
      <c r="V279" s="68">
        <f t="shared" si="373"/>
        <v>68.710794684638373</v>
      </c>
      <c r="W279" s="68">
        <f t="shared" si="373"/>
        <v>68.720734631238457</v>
      </c>
      <c r="X279" s="68">
        <f t="shared" si="373"/>
        <v>68.731299776177352</v>
      </c>
      <c r="Y279" s="68">
        <f t="shared" si="373"/>
        <v>68.721394992674306</v>
      </c>
      <c r="Z279" s="68">
        <f t="shared" si="373"/>
        <v>68.712013334706526</v>
      </c>
      <c r="AA279" s="68">
        <f t="shared" si="373"/>
        <v>68.703134722158964</v>
      </c>
      <c r="AB279" s="68">
        <f t="shared" si="373"/>
        <v>68.694740089630116</v>
      </c>
      <c r="AC279" s="68">
        <f t="shared" si="373"/>
        <v>68.686811323136737</v>
      </c>
      <c r="AD279" s="68">
        <f t="shared" si="373"/>
        <v>68.649964291208633</v>
      </c>
      <c r="AE279" s="68">
        <f t="shared" si="373"/>
        <v>68.613373584144725</v>
      </c>
      <c r="AF279" s="68">
        <f t="shared" si="373"/>
        <v>68.577497211390067</v>
      </c>
      <c r="AG279" s="68">
        <f t="shared" si="373"/>
        <v>68.542080232051603</v>
      </c>
      <c r="AH279" s="68">
        <f t="shared" si="373"/>
        <v>68.507106578685608</v>
      </c>
      <c r="AI279" s="68">
        <f t="shared" si="373"/>
        <v>68.42451260488356</v>
      </c>
      <c r="AJ279" s="68">
        <f t="shared" si="373"/>
        <v>68.343231771995832</v>
      </c>
      <c r="AK279" s="68">
        <f t="shared" si="373"/>
        <v>68.263214807350323</v>
      </c>
      <c r="AL279" s="68">
        <f t="shared" si="373"/>
        <v>68.184414872951777</v>
      </c>
      <c r="AM279" s="68">
        <f t="shared" si="373"/>
        <v>68.106787416938161</v>
      </c>
      <c r="AN279" s="68">
        <f t="shared" si="373"/>
        <v>68.005931947214719</v>
      </c>
      <c r="AO279" s="68">
        <f t="shared" si="373"/>
        <v>67.90682921063609</v>
      </c>
      <c r="AP279" s="68">
        <f t="shared" si="373"/>
        <v>67.809405093423806</v>
      </c>
      <c r="AQ279" s="68">
        <f t="shared" si="373"/>
        <v>67.713589602226691</v>
      </c>
      <c r="AR279" s="68">
        <f t="shared" si="373"/>
        <v>67.619316581697078</v>
      </c>
    </row>
  </sheetData>
  <mergeCells count="2">
    <mergeCell ref="K95:K98"/>
    <mergeCell ref="K99:K102"/>
  </mergeCells>
  <conditionalFormatting sqref="J1:J21 J65:J68">
    <cfRule type="containsText" dxfId="856" priority="192" operator="containsText" text="ELC">
      <formula>NOT(ISERROR(SEARCH("ELC",J1)))</formula>
    </cfRule>
  </conditionalFormatting>
  <conditionalFormatting sqref="J25">
    <cfRule type="containsText" dxfId="855" priority="184" operator="containsText" text="CO2e">
      <formula>NOT(ISERROR(SEARCH("CO2e",J25)))</formula>
    </cfRule>
    <cfRule type="containsText" dxfId="854" priority="185" operator="containsText" text="HFO">
      <formula>NOT(ISERROR(SEARCH("HFO",J25)))</formula>
    </cfRule>
    <cfRule type="containsText" dxfId="853" priority="186" operator="containsText" text="LPG">
      <formula>NOT(ISERROR(SEARCH("LPG",J25)))</formula>
    </cfRule>
    <cfRule type="containsText" dxfId="852" priority="187" operator="containsText" text="KER">
      <formula>NOT(ISERROR(SEARCH("KER",J25)))</formula>
    </cfRule>
    <cfRule type="containsText" dxfId="851" priority="188" operator="containsText" text="DSL">
      <formula>NOT(ISERROR(SEARCH("DSL",J25)))</formula>
    </cfRule>
    <cfRule type="containsText" dxfId="850" priority="189" operator="containsText" text="GSL">
      <formula>NOT(ISERROR(SEARCH("GSL",J25)))</formula>
    </cfRule>
    <cfRule type="containsText" dxfId="849" priority="190" operator="containsText" text="OIL">
      <formula>NOT(ISERROR(SEARCH("OIL",J25)))</formula>
    </cfRule>
    <cfRule type="containsText" dxfId="848" priority="191" operator="containsText" text="GAS">
      <formula>NOT(ISERROR(SEARCH("GAS",J25)))</formula>
    </cfRule>
  </conditionalFormatting>
  <conditionalFormatting sqref="J25">
    <cfRule type="containsText" dxfId="847" priority="183" operator="containsText" text="ELC">
      <formula>NOT(ISERROR(SEARCH("ELC",J25)))</formula>
    </cfRule>
  </conditionalFormatting>
  <conditionalFormatting sqref="D3:D9">
    <cfRule type="cellIs" dxfId="846" priority="181" operator="equal">
      <formula>0</formula>
    </cfRule>
  </conditionalFormatting>
  <conditionalFormatting sqref="J38">
    <cfRule type="containsText" dxfId="845" priority="173" operator="containsText" text="CO2e">
      <formula>NOT(ISERROR(SEARCH("CO2e",J38)))</formula>
    </cfRule>
    <cfRule type="containsText" dxfId="844" priority="174" operator="containsText" text="HFO">
      <formula>NOT(ISERROR(SEARCH("HFO",J38)))</formula>
    </cfRule>
    <cfRule type="containsText" dxfId="843" priority="175" operator="containsText" text="LPG">
      <formula>NOT(ISERROR(SEARCH("LPG",J38)))</formula>
    </cfRule>
    <cfRule type="containsText" dxfId="842" priority="176" operator="containsText" text="KER">
      <formula>NOT(ISERROR(SEARCH("KER",J38)))</formula>
    </cfRule>
    <cfRule type="containsText" dxfId="841" priority="177" operator="containsText" text="DSL">
      <formula>NOT(ISERROR(SEARCH("DSL",J38)))</formula>
    </cfRule>
    <cfRule type="containsText" dxfId="840" priority="178" operator="containsText" text="GSL">
      <formula>NOT(ISERROR(SEARCH("GSL",J38)))</formula>
    </cfRule>
    <cfRule type="containsText" dxfId="839" priority="179" operator="containsText" text="OIL">
      <formula>NOT(ISERROR(SEARCH("OIL",J38)))</formula>
    </cfRule>
    <cfRule type="containsText" dxfId="838" priority="180" operator="containsText" text="GAS">
      <formula>NOT(ISERROR(SEARCH("GAS",J38)))</formula>
    </cfRule>
  </conditionalFormatting>
  <conditionalFormatting sqref="J38">
    <cfRule type="containsText" dxfId="837" priority="172" operator="containsText" text="ELC">
      <formula>NOT(ISERROR(SEARCH("ELC",J38)))</formula>
    </cfRule>
  </conditionalFormatting>
  <conditionalFormatting sqref="M54:AR60">
    <cfRule type="cellIs" dxfId="836" priority="171" operator="equal">
      <formula>0</formula>
    </cfRule>
  </conditionalFormatting>
  <conditionalFormatting sqref="J51">
    <cfRule type="containsText" dxfId="835" priority="163" operator="containsText" text="CO2e">
      <formula>NOT(ISERROR(SEARCH("CO2e",J51)))</formula>
    </cfRule>
    <cfRule type="containsText" dxfId="834" priority="164" operator="containsText" text="HFO">
      <formula>NOT(ISERROR(SEARCH("HFO",J51)))</formula>
    </cfRule>
    <cfRule type="containsText" dxfId="833" priority="165" operator="containsText" text="LPG">
      <formula>NOT(ISERROR(SEARCH("LPG",J51)))</formula>
    </cfRule>
    <cfRule type="containsText" dxfId="832" priority="166" operator="containsText" text="KER">
      <formula>NOT(ISERROR(SEARCH("KER",J51)))</formula>
    </cfRule>
    <cfRule type="containsText" dxfId="831" priority="167" operator="containsText" text="DSL">
      <formula>NOT(ISERROR(SEARCH("DSL",J51)))</formula>
    </cfRule>
    <cfRule type="containsText" dxfId="830" priority="168" operator="containsText" text="GSL">
      <formula>NOT(ISERROR(SEARCH("GSL",J51)))</formula>
    </cfRule>
    <cfRule type="containsText" dxfId="829" priority="169" operator="containsText" text="OIL">
      <formula>NOT(ISERROR(SEARCH("OIL",J51)))</formula>
    </cfRule>
    <cfRule type="containsText" dxfId="828" priority="170" operator="containsText" text="GAS">
      <formula>NOT(ISERROR(SEARCH("GAS",J51)))</formula>
    </cfRule>
  </conditionalFormatting>
  <conditionalFormatting sqref="J50:J61">
    <cfRule type="containsText" dxfId="827" priority="162" operator="containsText" text="ELC">
      <formula>NOT(ISERROR(SEARCH("ELC",J50)))</formula>
    </cfRule>
  </conditionalFormatting>
  <conditionalFormatting sqref="J65">
    <cfRule type="containsText" dxfId="826" priority="154" operator="containsText" text="CO2e">
      <formula>NOT(ISERROR(SEARCH("CO2e",J65)))</formula>
    </cfRule>
    <cfRule type="containsText" dxfId="825" priority="155" operator="containsText" text="HFO">
      <formula>NOT(ISERROR(SEARCH("HFO",J65)))</formula>
    </cfRule>
    <cfRule type="containsText" dxfId="824" priority="156" operator="containsText" text="LPG">
      <formula>NOT(ISERROR(SEARCH("LPG",J65)))</formula>
    </cfRule>
    <cfRule type="containsText" dxfId="823" priority="157" operator="containsText" text="KER">
      <formula>NOT(ISERROR(SEARCH("KER",J65)))</formula>
    </cfRule>
    <cfRule type="containsText" dxfId="822" priority="158" operator="containsText" text="DSL">
      <formula>NOT(ISERROR(SEARCH("DSL",J65)))</formula>
    </cfRule>
    <cfRule type="containsText" dxfId="821" priority="159" operator="containsText" text="GSL">
      <formula>NOT(ISERROR(SEARCH("GSL",J65)))</formula>
    </cfRule>
    <cfRule type="containsText" dxfId="820" priority="160" operator="containsText" text="OIL">
      <formula>NOT(ISERROR(SEARCH("OIL",J65)))</formula>
    </cfRule>
    <cfRule type="containsText" dxfId="819" priority="161" operator="containsText" text="GAS">
      <formula>NOT(ISERROR(SEARCH("GAS",J65)))</formula>
    </cfRule>
  </conditionalFormatting>
  <conditionalFormatting sqref="M68:AR68">
    <cfRule type="cellIs" dxfId="818" priority="150" operator="equal">
      <formula>0</formula>
    </cfRule>
  </conditionalFormatting>
  <conditionalFormatting sqref="M73:AR73">
    <cfRule type="cellIs" dxfId="817" priority="149" operator="equal">
      <formula>0</formula>
    </cfRule>
  </conditionalFormatting>
  <conditionalFormatting sqref="J73">
    <cfRule type="containsText" dxfId="816" priority="148" operator="containsText" text="ELC">
      <formula>NOT(ISERROR(SEARCH("ELC",J73)))</formula>
    </cfRule>
  </conditionalFormatting>
  <conditionalFormatting sqref="J79:J80 J82">
    <cfRule type="containsText" dxfId="815" priority="147" operator="containsText" text="ELC">
      <formula>NOT(ISERROR(SEARCH("ELC",J79)))</formula>
    </cfRule>
  </conditionalFormatting>
  <conditionalFormatting sqref="J79">
    <cfRule type="containsText" dxfId="814" priority="139" operator="containsText" text="CO2e">
      <formula>NOT(ISERROR(SEARCH("CO2e",J79)))</formula>
    </cfRule>
    <cfRule type="containsText" dxfId="813" priority="140" operator="containsText" text="HFO">
      <formula>NOT(ISERROR(SEARCH("HFO",J79)))</formula>
    </cfRule>
    <cfRule type="containsText" dxfId="812" priority="141" operator="containsText" text="LPG">
      <formula>NOT(ISERROR(SEARCH("LPG",J79)))</formula>
    </cfRule>
    <cfRule type="containsText" dxfId="811" priority="142" operator="containsText" text="KER">
      <formula>NOT(ISERROR(SEARCH("KER",J79)))</formula>
    </cfRule>
    <cfRule type="containsText" dxfId="810" priority="143" operator="containsText" text="DSL">
      <formula>NOT(ISERROR(SEARCH("DSL",J79)))</formula>
    </cfRule>
    <cfRule type="containsText" dxfId="809" priority="144" operator="containsText" text="GSL">
      <formula>NOT(ISERROR(SEARCH("GSL",J79)))</formula>
    </cfRule>
    <cfRule type="containsText" dxfId="808" priority="145" operator="containsText" text="OIL">
      <formula>NOT(ISERROR(SEARCH("OIL",J79)))</formula>
    </cfRule>
    <cfRule type="containsText" dxfId="807" priority="146" operator="containsText" text="GAS">
      <formula>NOT(ISERROR(SEARCH("GAS",J79)))</formula>
    </cfRule>
  </conditionalFormatting>
  <conditionalFormatting sqref="J87">
    <cfRule type="containsText" dxfId="806" priority="138" operator="containsText" text="ELC">
      <formula>NOT(ISERROR(SEARCH("ELC",J87)))</formula>
    </cfRule>
  </conditionalFormatting>
  <conditionalFormatting sqref="J81">
    <cfRule type="containsText" dxfId="805" priority="137" operator="containsText" text="ELC">
      <formula>NOT(ISERROR(SEARCH("ELC",J81)))</formula>
    </cfRule>
  </conditionalFormatting>
  <conditionalFormatting sqref="J92">
    <cfRule type="containsText" dxfId="804" priority="136" operator="containsText" text="ELC">
      <formula>NOT(ISERROR(SEARCH("ELC",J92)))</formula>
    </cfRule>
  </conditionalFormatting>
  <conditionalFormatting sqref="J92">
    <cfRule type="containsText" dxfId="803" priority="128" operator="containsText" text="CO2e">
      <formula>NOT(ISERROR(SEARCH("CO2e",J92)))</formula>
    </cfRule>
    <cfRule type="containsText" dxfId="802" priority="129" operator="containsText" text="HFO">
      <formula>NOT(ISERROR(SEARCH("HFO",J92)))</formula>
    </cfRule>
    <cfRule type="containsText" dxfId="801" priority="130" operator="containsText" text="LPG">
      <formula>NOT(ISERROR(SEARCH("LPG",J92)))</formula>
    </cfRule>
    <cfRule type="containsText" dxfId="800" priority="131" operator="containsText" text="KER">
      <formula>NOT(ISERROR(SEARCH("KER",J92)))</formula>
    </cfRule>
    <cfRule type="containsText" dxfId="799" priority="132" operator="containsText" text="DSL">
      <formula>NOT(ISERROR(SEARCH("DSL",J92)))</formula>
    </cfRule>
    <cfRule type="containsText" dxfId="798" priority="133" operator="containsText" text="GSL">
      <formula>NOT(ISERROR(SEARCH("GSL",J92)))</formula>
    </cfRule>
    <cfRule type="containsText" dxfId="797" priority="134" operator="containsText" text="OIL">
      <formula>NOT(ISERROR(SEARCH("OIL",J92)))</formula>
    </cfRule>
    <cfRule type="containsText" dxfId="796" priority="135" operator="containsText" text="GAS">
      <formula>NOT(ISERROR(SEARCH("GAS",J92)))</formula>
    </cfRule>
  </conditionalFormatting>
  <conditionalFormatting sqref="J94">
    <cfRule type="containsText" dxfId="795" priority="127" operator="containsText" text="ELC">
      <formula>NOT(ISERROR(SEARCH("ELC",J94)))</formula>
    </cfRule>
  </conditionalFormatting>
  <conditionalFormatting sqref="J107">
    <cfRule type="containsText" dxfId="794" priority="126" operator="containsText" text="ELC">
      <formula>NOT(ISERROR(SEARCH("ELC",J107)))</formula>
    </cfRule>
  </conditionalFormatting>
  <conditionalFormatting sqref="J107">
    <cfRule type="containsText" dxfId="793" priority="118" operator="containsText" text="CO2e">
      <formula>NOT(ISERROR(SEARCH("CO2e",J107)))</formula>
    </cfRule>
    <cfRule type="containsText" dxfId="792" priority="119" operator="containsText" text="HFO">
      <formula>NOT(ISERROR(SEARCH("HFO",J107)))</formula>
    </cfRule>
    <cfRule type="containsText" dxfId="791" priority="120" operator="containsText" text="LPG">
      <formula>NOT(ISERROR(SEARCH("LPG",J107)))</formula>
    </cfRule>
    <cfRule type="containsText" dxfId="790" priority="121" operator="containsText" text="KER">
      <formula>NOT(ISERROR(SEARCH("KER",J107)))</formula>
    </cfRule>
    <cfRule type="containsText" dxfId="789" priority="122" operator="containsText" text="DSL">
      <formula>NOT(ISERROR(SEARCH("DSL",J107)))</formula>
    </cfRule>
    <cfRule type="containsText" dxfId="788" priority="123" operator="containsText" text="GSL">
      <formula>NOT(ISERROR(SEARCH("GSL",J107)))</formula>
    </cfRule>
    <cfRule type="containsText" dxfId="787" priority="124" operator="containsText" text="OIL">
      <formula>NOT(ISERROR(SEARCH("OIL",J107)))</formula>
    </cfRule>
    <cfRule type="containsText" dxfId="786" priority="125" operator="containsText" text="GAS">
      <formula>NOT(ISERROR(SEARCH("GAS",J107)))</formula>
    </cfRule>
  </conditionalFormatting>
  <conditionalFormatting sqref="J109">
    <cfRule type="containsText" dxfId="785" priority="117" operator="containsText" text="ELC">
      <formula>NOT(ISERROR(SEARCH("ELC",J109)))</formula>
    </cfRule>
  </conditionalFormatting>
  <conditionalFormatting sqref="J118">
    <cfRule type="containsText" dxfId="784" priority="116" operator="containsText" text="ELC">
      <formula>NOT(ISERROR(SEARCH("ELC",J118)))</formula>
    </cfRule>
  </conditionalFormatting>
  <conditionalFormatting sqref="J118">
    <cfRule type="containsText" dxfId="783" priority="108" operator="containsText" text="CO2e">
      <formula>NOT(ISERROR(SEARCH("CO2e",J118)))</formula>
    </cfRule>
    <cfRule type="containsText" dxfId="782" priority="109" operator="containsText" text="HFO">
      <formula>NOT(ISERROR(SEARCH("HFO",J118)))</formula>
    </cfRule>
    <cfRule type="containsText" dxfId="781" priority="110" operator="containsText" text="LPG">
      <formula>NOT(ISERROR(SEARCH("LPG",J118)))</formula>
    </cfRule>
    <cfRule type="containsText" dxfId="780" priority="111" operator="containsText" text="KER">
      <formula>NOT(ISERROR(SEARCH("KER",J118)))</formula>
    </cfRule>
    <cfRule type="containsText" dxfId="779" priority="112" operator="containsText" text="DSL">
      <formula>NOT(ISERROR(SEARCH("DSL",J118)))</formula>
    </cfRule>
    <cfRule type="containsText" dxfId="778" priority="113" operator="containsText" text="GSL">
      <formula>NOT(ISERROR(SEARCH("GSL",J118)))</formula>
    </cfRule>
    <cfRule type="containsText" dxfId="777" priority="114" operator="containsText" text="OIL">
      <formula>NOT(ISERROR(SEARCH("OIL",J118)))</formula>
    </cfRule>
    <cfRule type="containsText" dxfId="776" priority="115" operator="containsText" text="GAS">
      <formula>NOT(ISERROR(SEARCH("GAS",J118)))</formula>
    </cfRule>
  </conditionalFormatting>
  <conditionalFormatting sqref="J120">
    <cfRule type="containsText" dxfId="775" priority="107" operator="containsText" text="ELC">
      <formula>NOT(ISERROR(SEARCH("ELC",J120)))</formula>
    </cfRule>
  </conditionalFormatting>
  <conditionalFormatting sqref="J129">
    <cfRule type="containsText" dxfId="774" priority="106" operator="containsText" text="ELC">
      <formula>NOT(ISERROR(SEARCH("ELC",J129)))</formula>
    </cfRule>
  </conditionalFormatting>
  <conditionalFormatting sqref="J129">
    <cfRule type="containsText" dxfId="773" priority="98" operator="containsText" text="CO2e">
      <formula>NOT(ISERROR(SEARCH("CO2e",J129)))</formula>
    </cfRule>
    <cfRule type="containsText" dxfId="772" priority="99" operator="containsText" text="HFO">
      <formula>NOT(ISERROR(SEARCH("HFO",J129)))</formula>
    </cfRule>
    <cfRule type="containsText" dxfId="771" priority="100" operator="containsText" text="LPG">
      <formula>NOT(ISERROR(SEARCH("LPG",J129)))</formula>
    </cfRule>
    <cfRule type="containsText" dxfId="770" priority="101" operator="containsText" text="KER">
      <formula>NOT(ISERROR(SEARCH("KER",J129)))</formula>
    </cfRule>
    <cfRule type="containsText" dxfId="769" priority="102" operator="containsText" text="DSL">
      <formula>NOT(ISERROR(SEARCH("DSL",J129)))</formula>
    </cfRule>
    <cfRule type="containsText" dxfId="768" priority="103" operator="containsText" text="GSL">
      <formula>NOT(ISERROR(SEARCH("GSL",J129)))</formula>
    </cfRule>
    <cfRule type="containsText" dxfId="767" priority="104" operator="containsText" text="OIL">
      <formula>NOT(ISERROR(SEARCH("OIL",J129)))</formula>
    </cfRule>
    <cfRule type="containsText" dxfId="766" priority="105" operator="containsText" text="GAS">
      <formula>NOT(ISERROR(SEARCH("GAS",J129)))</formula>
    </cfRule>
  </conditionalFormatting>
  <conditionalFormatting sqref="J131">
    <cfRule type="containsText" dxfId="765" priority="97" operator="containsText" text="ELC">
      <formula>NOT(ISERROR(SEARCH("ELC",J131)))</formula>
    </cfRule>
  </conditionalFormatting>
  <conditionalFormatting sqref="J140">
    <cfRule type="containsText" dxfId="764" priority="96" operator="containsText" text="ELC">
      <formula>NOT(ISERROR(SEARCH("ELC",J140)))</formula>
    </cfRule>
  </conditionalFormatting>
  <conditionalFormatting sqref="J140">
    <cfRule type="containsText" dxfId="763" priority="88" operator="containsText" text="CO2e">
      <formula>NOT(ISERROR(SEARCH("CO2e",J140)))</formula>
    </cfRule>
    <cfRule type="containsText" dxfId="762" priority="89" operator="containsText" text="HFO">
      <formula>NOT(ISERROR(SEARCH("HFO",J140)))</formula>
    </cfRule>
    <cfRule type="containsText" dxfId="761" priority="90" operator="containsText" text="LPG">
      <formula>NOT(ISERROR(SEARCH("LPG",J140)))</formula>
    </cfRule>
    <cfRule type="containsText" dxfId="760" priority="91" operator="containsText" text="KER">
      <formula>NOT(ISERROR(SEARCH("KER",J140)))</formula>
    </cfRule>
    <cfRule type="containsText" dxfId="759" priority="92" operator="containsText" text="DSL">
      <formula>NOT(ISERROR(SEARCH("DSL",J140)))</formula>
    </cfRule>
    <cfRule type="containsText" dxfId="758" priority="93" operator="containsText" text="GSL">
      <formula>NOT(ISERROR(SEARCH("GSL",J140)))</formula>
    </cfRule>
    <cfRule type="containsText" dxfId="757" priority="94" operator="containsText" text="OIL">
      <formula>NOT(ISERROR(SEARCH("OIL",J140)))</formula>
    </cfRule>
    <cfRule type="containsText" dxfId="756" priority="95" operator="containsText" text="GAS">
      <formula>NOT(ISERROR(SEARCH("GAS",J140)))</formula>
    </cfRule>
  </conditionalFormatting>
  <conditionalFormatting sqref="J142">
    <cfRule type="containsText" dxfId="755" priority="87" operator="containsText" text="ELC">
      <formula>NOT(ISERROR(SEARCH("ELC",J142)))</formula>
    </cfRule>
  </conditionalFormatting>
  <conditionalFormatting sqref="J152">
    <cfRule type="containsText" dxfId="754" priority="86" operator="containsText" text="ELC">
      <formula>NOT(ISERROR(SEARCH("ELC",J152)))</formula>
    </cfRule>
  </conditionalFormatting>
  <conditionalFormatting sqref="J152">
    <cfRule type="containsText" dxfId="753" priority="78" operator="containsText" text="CO2e">
      <formula>NOT(ISERROR(SEARCH("CO2e",J152)))</formula>
    </cfRule>
    <cfRule type="containsText" dxfId="752" priority="79" operator="containsText" text="HFO">
      <formula>NOT(ISERROR(SEARCH("HFO",J152)))</formula>
    </cfRule>
    <cfRule type="containsText" dxfId="751" priority="80" operator="containsText" text="LPG">
      <formula>NOT(ISERROR(SEARCH("LPG",J152)))</formula>
    </cfRule>
    <cfRule type="containsText" dxfId="750" priority="81" operator="containsText" text="KER">
      <formula>NOT(ISERROR(SEARCH("KER",J152)))</formula>
    </cfRule>
    <cfRule type="containsText" dxfId="749" priority="82" operator="containsText" text="DSL">
      <formula>NOT(ISERROR(SEARCH("DSL",J152)))</formula>
    </cfRule>
    <cfRule type="containsText" dxfId="748" priority="83" operator="containsText" text="GSL">
      <formula>NOT(ISERROR(SEARCH("GSL",J152)))</formula>
    </cfRule>
    <cfRule type="containsText" dxfId="747" priority="84" operator="containsText" text="OIL">
      <formula>NOT(ISERROR(SEARCH("OIL",J152)))</formula>
    </cfRule>
    <cfRule type="containsText" dxfId="746" priority="85" operator="containsText" text="GAS">
      <formula>NOT(ISERROR(SEARCH("GAS",J152)))</formula>
    </cfRule>
  </conditionalFormatting>
  <conditionalFormatting sqref="J154">
    <cfRule type="containsText" dxfId="745" priority="77" operator="containsText" text="ELC">
      <formula>NOT(ISERROR(SEARCH("ELC",J154)))</formula>
    </cfRule>
  </conditionalFormatting>
  <conditionalFormatting sqref="J164">
    <cfRule type="containsText" dxfId="744" priority="76" operator="containsText" text="ELC">
      <formula>NOT(ISERROR(SEARCH("ELC",J164)))</formula>
    </cfRule>
  </conditionalFormatting>
  <conditionalFormatting sqref="J164">
    <cfRule type="containsText" dxfId="743" priority="68" operator="containsText" text="CO2e">
      <formula>NOT(ISERROR(SEARCH("CO2e",J164)))</formula>
    </cfRule>
    <cfRule type="containsText" dxfId="742" priority="69" operator="containsText" text="HFO">
      <formula>NOT(ISERROR(SEARCH("HFO",J164)))</formula>
    </cfRule>
    <cfRule type="containsText" dxfId="741" priority="70" operator="containsText" text="LPG">
      <formula>NOT(ISERROR(SEARCH("LPG",J164)))</formula>
    </cfRule>
    <cfRule type="containsText" dxfId="740" priority="71" operator="containsText" text="KER">
      <formula>NOT(ISERROR(SEARCH("KER",J164)))</formula>
    </cfRule>
    <cfRule type="containsText" dxfId="739" priority="72" operator="containsText" text="DSL">
      <formula>NOT(ISERROR(SEARCH("DSL",J164)))</formula>
    </cfRule>
    <cfRule type="containsText" dxfId="738" priority="73" operator="containsText" text="GSL">
      <formula>NOT(ISERROR(SEARCH("GSL",J164)))</formula>
    </cfRule>
    <cfRule type="containsText" dxfId="737" priority="74" operator="containsText" text="OIL">
      <formula>NOT(ISERROR(SEARCH("OIL",J164)))</formula>
    </cfRule>
    <cfRule type="containsText" dxfId="736" priority="75" operator="containsText" text="GAS">
      <formula>NOT(ISERROR(SEARCH("GAS",J164)))</formula>
    </cfRule>
  </conditionalFormatting>
  <conditionalFormatting sqref="J166">
    <cfRule type="containsText" dxfId="735" priority="67" operator="containsText" text="ELC">
      <formula>NOT(ISERROR(SEARCH("ELC",J166)))</formula>
    </cfRule>
  </conditionalFormatting>
  <conditionalFormatting sqref="M110:AR114">
    <cfRule type="cellIs" dxfId="734" priority="66" operator="equal">
      <formula>0</formula>
    </cfRule>
  </conditionalFormatting>
  <conditionalFormatting sqref="M121:AQ125">
    <cfRule type="cellIs" dxfId="733" priority="65" operator="equal">
      <formula>0</formula>
    </cfRule>
  </conditionalFormatting>
  <conditionalFormatting sqref="M132:AQ136">
    <cfRule type="cellIs" dxfId="732" priority="64" operator="equal">
      <formula>0</formula>
    </cfRule>
  </conditionalFormatting>
  <conditionalFormatting sqref="M143:AQ147">
    <cfRule type="cellIs" dxfId="731" priority="63" operator="equal">
      <formula>0</formula>
    </cfRule>
  </conditionalFormatting>
  <conditionalFormatting sqref="M155:AR159">
    <cfRule type="cellIs" dxfId="730" priority="62" operator="equal">
      <formula>0</formula>
    </cfRule>
  </conditionalFormatting>
  <conditionalFormatting sqref="M167:AR171">
    <cfRule type="cellIs" dxfId="729" priority="61" operator="equal">
      <formula>0</formula>
    </cfRule>
  </conditionalFormatting>
  <conditionalFormatting sqref="J176">
    <cfRule type="containsText" dxfId="728" priority="60" operator="containsText" text="ELC">
      <formula>NOT(ISERROR(SEARCH("ELC",J176)))</formula>
    </cfRule>
  </conditionalFormatting>
  <conditionalFormatting sqref="J176">
    <cfRule type="containsText" dxfId="727" priority="52" operator="containsText" text="CO2e">
      <formula>NOT(ISERROR(SEARCH("CO2e",J176)))</formula>
    </cfRule>
    <cfRule type="containsText" dxfId="726" priority="53" operator="containsText" text="HFO">
      <formula>NOT(ISERROR(SEARCH("HFO",J176)))</formula>
    </cfRule>
    <cfRule type="containsText" dxfId="725" priority="54" operator="containsText" text="LPG">
      <formula>NOT(ISERROR(SEARCH("LPG",J176)))</formula>
    </cfRule>
    <cfRule type="containsText" dxfId="724" priority="55" operator="containsText" text="KER">
      <formula>NOT(ISERROR(SEARCH("KER",J176)))</formula>
    </cfRule>
    <cfRule type="containsText" dxfId="723" priority="56" operator="containsText" text="DSL">
      <formula>NOT(ISERROR(SEARCH("DSL",J176)))</formula>
    </cfRule>
    <cfRule type="containsText" dxfId="722" priority="57" operator="containsText" text="GSL">
      <formula>NOT(ISERROR(SEARCH("GSL",J176)))</formula>
    </cfRule>
    <cfRule type="containsText" dxfId="721" priority="58" operator="containsText" text="OIL">
      <formula>NOT(ISERROR(SEARCH("OIL",J176)))</formula>
    </cfRule>
    <cfRule type="containsText" dxfId="720" priority="59" operator="containsText" text="GAS">
      <formula>NOT(ISERROR(SEARCH("GAS",J176)))</formula>
    </cfRule>
  </conditionalFormatting>
  <conditionalFormatting sqref="J178">
    <cfRule type="containsText" dxfId="719" priority="51" operator="containsText" text="ELC">
      <formula>NOT(ISERROR(SEARCH("ELC",J178)))</formula>
    </cfRule>
  </conditionalFormatting>
  <conditionalFormatting sqref="M179:AR183">
    <cfRule type="cellIs" dxfId="718" priority="50" operator="equal">
      <formula>0</formula>
    </cfRule>
  </conditionalFormatting>
  <conditionalFormatting sqref="J188">
    <cfRule type="containsText" dxfId="717" priority="49" operator="containsText" text="ELC">
      <formula>NOT(ISERROR(SEARCH("ELC",J188)))</formula>
    </cfRule>
  </conditionalFormatting>
  <conditionalFormatting sqref="J188">
    <cfRule type="containsText" dxfId="716" priority="41" operator="containsText" text="CO2e">
      <formula>NOT(ISERROR(SEARCH("CO2e",J188)))</formula>
    </cfRule>
    <cfRule type="containsText" dxfId="715" priority="42" operator="containsText" text="HFO">
      <formula>NOT(ISERROR(SEARCH("HFO",J188)))</formula>
    </cfRule>
    <cfRule type="containsText" dxfId="714" priority="43" operator="containsText" text="LPG">
      <formula>NOT(ISERROR(SEARCH("LPG",J188)))</formula>
    </cfRule>
    <cfRule type="containsText" dxfId="713" priority="44" operator="containsText" text="KER">
      <formula>NOT(ISERROR(SEARCH("KER",J188)))</formula>
    </cfRule>
    <cfRule type="containsText" dxfId="712" priority="45" operator="containsText" text="DSL">
      <formula>NOT(ISERROR(SEARCH("DSL",J188)))</formula>
    </cfRule>
    <cfRule type="containsText" dxfId="711" priority="46" operator="containsText" text="GSL">
      <formula>NOT(ISERROR(SEARCH("GSL",J188)))</formula>
    </cfRule>
    <cfRule type="containsText" dxfId="710" priority="47" operator="containsText" text="OIL">
      <formula>NOT(ISERROR(SEARCH("OIL",J188)))</formula>
    </cfRule>
    <cfRule type="containsText" dxfId="709" priority="48" operator="containsText" text="GAS">
      <formula>NOT(ISERROR(SEARCH("GAS",J188)))</formula>
    </cfRule>
  </conditionalFormatting>
  <conditionalFormatting sqref="J190">
    <cfRule type="containsText" dxfId="708" priority="40" operator="containsText" text="ELC">
      <formula>NOT(ISERROR(SEARCH("ELC",J190)))</formula>
    </cfRule>
  </conditionalFormatting>
  <conditionalFormatting sqref="M191:AR195">
    <cfRule type="cellIs" dxfId="707" priority="39" operator="equal">
      <formula>0</formula>
    </cfRule>
  </conditionalFormatting>
  <conditionalFormatting sqref="J199">
    <cfRule type="containsText" dxfId="706" priority="38" operator="containsText" text="ELC">
      <formula>NOT(ISERROR(SEARCH("ELC",J199)))</formula>
    </cfRule>
  </conditionalFormatting>
  <conditionalFormatting sqref="J199">
    <cfRule type="containsText" dxfId="705" priority="30" operator="containsText" text="CO2e">
      <formula>NOT(ISERROR(SEARCH("CO2e",J199)))</formula>
    </cfRule>
    <cfRule type="containsText" dxfId="704" priority="31" operator="containsText" text="HFO">
      <formula>NOT(ISERROR(SEARCH("HFO",J199)))</formula>
    </cfRule>
    <cfRule type="containsText" dxfId="703" priority="32" operator="containsText" text="LPG">
      <formula>NOT(ISERROR(SEARCH("LPG",J199)))</formula>
    </cfRule>
    <cfRule type="containsText" dxfId="702" priority="33" operator="containsText" text="KER">
      <formula>NOT(ISERROR(SEARCH("KER",J199)))</formula>
    </cfRule>
    <cfRule type="containsText" dxfId="701" priority="34" operator="containsText" text="DSL">
      <formula>NOT(ISERROR(SEARCH("DSL",J199)))</formula>
    </cfRule>
    <cfRule type="containsText" dxfId="700" priority="35" operator="containsText" text="GSL">
      <formula>NOT(ISERROR(SEARCH("GSL",J199)))</formula>
    </cfRule>
    <cfRule type="containsText" dxfId="699" priority="36" operator="containsText" text="OIL">
      <formula>NOT(ISERROR(SEARCH("OIL",J199)))</formula>
    </cfRule>
    <cfRule type="containsText" dxfId="698" priority="37" operator="containsText" text="GAS">
      <formula>NOT(ISERROR(SEARCH("GAS",J199)))</formula>
    </cfRule>
  </conditionalFormatting>
  <conditionalFormatting sqref="J201">
    <cfRule type="containsText" dxfId="697" priority="29" operator="containsText" text="ELC">
      <formula>NOT(ISERROR(SEARCH("ELC",J201)))</formula>
    </cfRule>
  </conditionalFormatting>
  <conditionalFormatting sqref="M202:AR206">
    <cfRule type="cellIs" dxfId="696" priority="28" operator="equal">
      <formula>0</formula>
    </cfRule>
  </conditionalFormatting>
  <conditionalFormatting sqref="J214">
    <cfRule type="containsText" dxfId="695" priority="27" operator="containsText" text="ELC">
      <formula>NOT(ISERROR(SEARCH("ELC",J214)))</formula>
    </cfRule>
  </conditionalFormatting>
  <conditionalFormatting sqref="J214">
    <cfRule type="containsText" dxfId="694" priority="19" operator="containsText" text="CO2e">
      <formula>NOT(ISERROR(SEARCH("CO2e",J214)))</formula>
    </cfRule>
    <cfRule type="containsText" dxfId="693" priority="20" operator="containsText" text="HFO">
      <formula>NOT(ISERROR(SEARCH("HFO",J214)))</formula>
    </cfRule>
    <cfRule type="containsText" dxfId="692" priority="21" operator="containsText" text="LPG">
      <formula>NOT(ISERROR(SEARCH("LPG",J214)))</formula>
    </cfRule>
    <cfRule type="containsText" dxfId="691" priority="22" operator="containsText" text="KER">
      <formula>NOT(ISERROR(SEARCH("KER",J214)))</formula>
    </cfRule>
    <cfRule type="containsText" dxfId="690" priority="23" operator="containsText" text="DSL">
      <formula>NOT(ISERROR(SEARCH("DSL",J214)))</formula>
    </cfRule>
    <cfRule type="containsText" dxfId="689" priority="24" operator="containsText" text="GSL">
      <formula>NOT(ISERROR(SEARCH("GSL",J214)))</formula>
    </cfRule>
    <cfRule type="containsText" dxfId="688" priority="25" operator="containsText" text="OIL">
      <formula>NOT(ISERROR(SEARCH("OIL",J214)))</formula>
    </cfRule>
    <cfRule type="containsText" dxfId="687" priority="26" operator="containsText" text="GAS">
      <formula>NOT(ISERROR(SEARCH("GAS",J214)))</formula>
    </cfRule>
  </conditionalFormatting>
  <conditionalFormatting sqref="J216">
    <cfRule type="containsText" dxfId="686" priority="18" operator="containsText" text="ELC">
      <formula>NOT(ISERROR(SEARCH("ELC",J216)))</formula>
    </cfRule>
  </conditionalFormatting>
  <conditionalFormatting sqref="M217:AR221">
    <cfRule type="cellIs" dxfId="685" priority="17" operator="equal">
      <formula>0</formula>
    </cfRule>
  </conditionalFormatting>
  <conditionalFormatting sqref="J225">
    <cfRule type="containsText" dxfId="684" priority="16" operator="containsText" text="ELC">
      <formula>NOT(ISERROR(SEARCH("ELC",J225)))</formula>
    </cfRule>
  </conditionalFormatting>
  <conditionalFormatting sqref="J225">
    <cfRule type="containsText" dxfId="683" priority="8" operator="containsText" text="CO2e">
      <formula>NOT(ISERROR(SEARCH("CO2e",J225)))</formula>
    </cfRule>
    <cfRule type="containsText" dxfId="682" priority="9" operator="containsText" text="HFO">
      <formula>NOT(ISERROR(SEARCH("HFO",J225)))</formula>
    </cfRule>
    <cfRule type="containsText" dxfId="681" priority="10" operator="containsText" text="LPG">
      <formula>NOT(ISERROR(SEARCH("LPG",J225)))</formula>
    </cfRule>
    <cfRule type="containsText" dxfId="680" priority="11" operator="containsText" text="KER">
      <formula>NOT(ISERROR(SEARCH("KER",J225)))</formula>
    </cfRule>
    <cfRule type="containsText" dxfId="679" priority="12" operator="containsText" text="DSL">
      <formula>NOT(ISERROR(SEARCH("DSL",J225)))</formula>
    </cfRule>
    <cfRule type="containsText" dxfId="678" priority="13" operator="containsText" text="GSL">
      <formula>NOT(ISERROR(SEARCH("GSL",J225)))</formula>
    </cfRule>
    <cfRule type="containsText" dxfId="677" priority="14" operator="containsText" text="OIL">
      <formula>NOT(ISERROR(SEARCH("OIL",J225)))</formula>
    </cfRule>
    <cfRule type="containsText" dxfId="676" priority="15" operator="containsText" text="GAS">
      <formula>NOT(ISERROR(SEARCH("GAS",J225)))</formula>
    </cfRule>
  </conditionalFormatting>
  <conditionalFormatting sqref="J227">
    <cfRule type="containsText" dxfId="675" priority="7" operator="containsText" text="ELC">
      <formula>NOT(ISERROR(SEARCH("ELC",J227)))</formula>
    </cfRule>
  </conditionalFormatting>
  <conditionalFormatting sqref="M228:AR232">
    <cfRule type="cellIs" dxfId="674" priority="6" operator="equal">
      <formula>0</formula>
    </cfRule>
  </conditionalFormatting>
  <conditionalFormatting sqref="J241">
    <cfRule type="containsText" dxfId="673" priority="5" operator="containsText" text="ELC">
      <formula>NOT(ISERROR(SEARCH("ELC",J241)))</formula>
    </cfRule>
  </conditionalFormatting>
  <conditionalFormatting sqref="M242:AR253">
    <cfRule type="cellIs" dxfId="672" priority="4" operator="equal">
      <formula>0</formula>
    </cfRule>
  </conditionalFormatting>
  <conditionalFormatting sqref="J257">
    <cfRule type="containsText" dxfId="671" priority="3" operator="containsText" text="ELC">
      <formula>NOT(ISERROR(SEARCH("ELC",J257)))</formula>
    </cfRule>
  </conditionalFormatting>
  <conditionalFormatting sqref="J265">
    <cfRule type="containsText" dxfId="670" priority="2" operator="containsText" text="ELC">
      <formula>NOT(ISERROR(SEARCH("ELC",J265)))</formula>
    </cfRule>
  </conditionalFormatting>
  <conditionalFormatting sqref="J273">
    <cfRule type="containsText" dxfId="669" priority="1" operator="containsText" text="ELC">
      <formula>NOT(ISERROR(SEARCH("ELC",J273)))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34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23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600</v>
      </c>
      <c r="D7" t="s">
        <v>603</v>
      </c>
    </row>
    <row r="8" spans="2:10" x14ac:dyDescent="0.25">
      <c r="B8" t="s">
        <v>536</v>
      </c>
      <c r="C8" s="142" t="s">
        <v>602</v>
      </c>
      <c r="D8" s="142" t="str">
        <f>+RIGHT(C8,2)</f>
        <v>22</v>
      </c>
      <c r="E8" s="142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4"/>
      <c r="J8" s="78"/>
    </row>
    <row r="9" spans="2:10" x14ac:dyDescent="0.25">
      <c r="B9" t="s">
        <v>537</v>
      </c>
      <c r="C9" t="str">
        <f>+Produccion_UO!K35</f>
        <v>2. Producción de Fluidos realmente entregados al separador</v>
      </c>
      <c r="D9" s="142" t="str">
        <f t="shared" ref="D9:D14" si="0">+RIGHT(C9,2)</f>
        <v>or</v>
      </c>
      <c r="E9" s="142"/>
      <c r="F9" t="s">
        <v>403</v>
      </c>
      <c r="I9" s="78"/>
    </row>
    <row r="10" spans="2:10" x14ac:dyDescent="0.25">
      <c r="B10" t="s">
        <v>538</v>
      </c>
      <c r="C10" t="str">
        <f>+Produccion_UO!K48</f>
        <v>3. Fluidos quemadas (Flaring de Gas Natural)</v>
      </c>
      <c r="D10" s="142" t="str">
        <f t="shared" si="0"/>
        <v>l)</v>
      </c>
      <c r="E10" s="142"/>
      <c r="F10" t="s">
        <v>404</v>
      </c>
    </row>
    <row r="11" spans="2:10" x14ac:dyDescent="0.25">
      <c r="B11" t="s">
        <v>539</v>
      </c>
      <c r="C11" t="str">
        <f>+Produccion_UO!K61</f>
        <v>4. Producción Gas Natural Fiscalizada</v>
      </c>
      <c r="D11" s="142" t="str">
        <f t="shared" si="0"/>
        <v>da</v>
      </c>
      <c r="E11" s="142"/>
      <c r="F11" t="s">
        <v>406</v>
      </c>
    </row>
    <row r="12" spans="2:10" x14ac:dyDescent="0.25">
      <c r="B12" t="s">
        <v>540</v>
      </c>
      <c r="C12" t="str">
        <f>+Produccion_UO!K74</f>
        <v>5. Producción de Petróleo Fiscalizada</v>
      </c>
      <c r="D12" s="142" t="str">
        <f t="shared" si="0"/>
        <v>da</v>
      </c>
      <c r="E12" s="142"/>
      <c r="F12" t="s">
        <v>407</v>
      </c>
    </row>
    <row r="13" spans="2:10" x14ac:dyDescent="0.25">
      <c r="B13" t="s">
        <v>541</v>
      </c>
      <c r="C13" t="str">
        <f>+Produccion_UO!K87</f>
        <v>6. Usos del Gas Natural</v>
      </c>
      <c r="D13" s="142" t="str">
        <f t="shared" si="0"/>
        <v>al</v>
      </c>
      <c r="E13" s="142"/>
      <c r="F13" t="s">
        <v>408</v>
      </c>
    </row>
    <row r="14" spans="2:10" x14ac:dyDescent="0.25">
      <c r="B14" s="143" t="s">
        <v>545</v>
      </c>
      <c r="C14" s="143" t="str">
        <f>+Produccion_UO!K88</f>
        <v>6.1 Uso para autogeneración</v>
      </c>
      <c r="D14" s="142" t="str">
        <f t="shared" si="0"/>
        <v>ón</v>
      </c>
      <c r="E14" s="142"/>
      <c r="F14" t="s">
        <v>409</v>
      </c>
    </row>
    <row r="15" spans="2:10" x14ac:dyDescent="0.25">
      <c r="B15" t="s">
        <v>546</v>
      </c>
      <c r="C15" t="str">
        <f>+Produccion_UO!K101</f>
        <v>6.2 Uso en Plantas</v>
      </c>
      <c r="D15" s="142" t="str">
        <f>+RIGHT(C15,3)</f>
        <v>tas</v>
      </c>
      <c r="E15" s="142"/>
      <c r="F15" t="s">
        <v>410</v>
      </c>
    </row>
    <row r="16" spans="2:10" x14ac:dyDescent="0.25">
      <c r="B16" t="s">
        <v>548</v>
      </c>
      <c r="C16" t="str">
        <f>+Produccion_UO!K114</f>
        <v>6.2.1 Gas Natural de salida en plantas</v>
      </c>
      <c r="D16" s="142" t="str">
        <f t="shared" ref="D16:D74" si="1">+RIGHT(C16,3)</f>
        <v>tas</v>
      </c>
      <c r="E16" s="142"/>
      <c r="F16" t="s">
        <v>411</v>
      </c>
    </row>
    <row r="17" spans="2:6" x14ac:dyDescent="0.25">
      <c r="B17" t="s">
        <v>548</v>
      </c>
      <c r="C17" t="str">
        <f>+Produccion_UO!K127</f>
        <v>6.2.1 LPG procesado en plantas</v>
      </c>
      <c r="D17" s="142" t="str">
        <f t="shared" si="1"/>
        <v>tas</v>
      </c>
      <c r="E17" s="142"/>
      <c r="F17" t="s">
        <v>412</v>
      </c>
    </row>
    <row r="18" spans="2:6" x14ac:dyDescent="0.25">
      <c r="B18" t="s">
        <v>547</v>
      </c>
      <c r="C18" t="str">
        <f>+Produccion_UO!K141</f>
        <v>6.3 Gas Natural Transportado</v>
      </c>
      <c r="D18" s="142" t="str">
        <f t="shared" si="1"/>
        <v>ado</v>
      </c>
      <c r="E18" s="142"/>
      <c r="F18" t="s">
        <v>413</v>
      </c>
    </row>
    <row r="19" spans="2:6" x14ac:dyDescent="0.25">
      <c r="B19" t="s">
        <v>549</v>
      </c>
      <c r="C19" t="str">
        <f>+Produccion_UO!K154</f>
        <v>6.3.1 Gas Natural Transportado por ELC</v>
      </c>
      <c r="D19" s="142" t="str">
        <f t="shared" si="1"/>
        <v>ELC</v>
      </c>
      <c r="E19" s="142"/>
      <c r="F19" t="s">
        <v>414</v>
      </c>
    </row>
    <row r="20" spans="2:6" x14ac:dyDescent="0.25">
      <c r="B20" t="s">
        <v>550</v>
      </c>
      <c r="C20" t="str">
        <f>+Produccion_UO!K167</f>
        <v>6.3.2 Gas Natural Transportado por FUEL</v>
      </c>
      <c r="D20" s="142" t="str">
        <f t="shared" si="1"/>
        <v>UEL</v>
      </c>
      <c r="E20" s="142"/>
      <c r="F20" t="s">
        <v>415</v>
      </c>
    </row>
    <row r="21" spans="2:6" x14ac:dyDescent="0.25">
      <c r="B21" t="s">
        <v>542</v>
      </c>
      <c r="C21" t="str">
        <f>+Produccion_UO!K181</f>
        <v>7. Usos del Petróleo Fiscalizado</v>
      </c>
      <c r="D21" s="142" t="str">
        <f t="shared" si="1"/>
        <v>ado</v>
      </c>
      <c r="E21" s="142"/>
      <c r="F21" t="s">
        <v>416</v>
      </c>
    </row>
    <row r="22" spans="2:6" x14ac:dyDescent="0.25">
      <c r="B22" t="s">
        <v>551</v>
      </c>
      <c r="C22" t="str">
        <f>+Produccion_UO!K182</f>
        <v>7.1 Uso para autogeneración</v>
      </c>
      <c r="D22" s="142" t="str">
        <f t="shared" si="1"/>
        <v>ión</v>
      </c>
      <c r="E22" s="142"/>
      <c r="F22" t="s">
        <v>361</v>
      </c>
    </row>
    <row r="23" spans="2:6" x14ac:dyDescent="0.25">
      <c r="B23" t="s">
        <v>552</v>
      </c>
      <c r="C23" t="str">
        <f>+Produccion_UO!K195</f>
        <v>7.2 Petróleo transportado</v>
      </c>
      <c r="D23" s="142" t="str">
        <f t="shared" si="1"/>
        <v>ado</v>
      </c>
      <c r="E23" s="142"/>
      <c r="F23" t="s">
        <v>417</v>
      </c>
    </row>
    <row r="24" spans="2:6" x14ac:dyDescent="0.25">
      <c r="B24" t="s">
        <v>553</v>
      </c>
      <c r="C24" t="str">
        <f>+Produccion_UO!K208</f>
        <v>7.2.1 Petróleo transportado por ELC</v>
      </c>
      <c r="D24" s="142" t="str">
        <f t="shared" si="1"/>
        <v>ELC</v>
      </c>
      <c r="E24" s="142"/>
      <c r="F24" t="s">
        <v>418</v>
      </c>
    </row>
    <row r="25" spans="2:6" x14ac:dyDescent="0.25">
      <c r="B25" t="s">
        <v>554</v>
      </c>
      <c r="C25" t="str">
        <f>+Produccion_UO!K221</f>
        <v>7.2.2 Petróleo transportado por FUEL</v>
      </c>
      <c r="D25" s="142" t="str">
        <f t="shared" si="1"/>
        <v>UEL</v>
      </c>
      <c r="E25" s="142"/>
      <c r="F25" t="s">
        <v>419</v>
      </c>
    </row>
    <row r="26" spans="2:6" x14ac:dyDescent="0.25">
      <c r="B26" t="s">
        <v>543</v>
      </c>
      <c r="C26" t="str">
        <f>+Produccion_UO!K234</f>
        <v>8. Otros</v>
      </c>
      <c r="D26" s="142" t="str">
        <f t="shared" si="1"/>
        <v>ros</v>
      </c>
      <c r="E26" s="142"/>
      <c r="F26" t="s">
        <v>420</v>
      </c>
    </row>
    <row r="27" spans="2:6" x14ac:dyDescent="0.25">
      <c r="B27" t="s">
        <v>555</v>
      </c>
      <c r="C27" t="str">
        <f>+Produccion_UO!K235</f>
        <v>8.1 Diésel usado para autogeneración</v>
      </c>
      <c r="D27" s="142" t="str">
        <f t="shared" si="1"/>
        <v>ión</v>
      </c>
      <c r="E27" s="142"/>
      <c r="F27" t="s">
        <v>421</v>
      </c>
    </row>
    <row r="28" spans="2:6" x14ac:dyDescent="0.25">
      <c r="B28" t="s">
        <v>556</v>
      </c>
      <c r="C28" t="str">
        <f>+Produccion_UO!K248</f>
        <v>8.2 LPG usado para auogeneración</v>
      </c>
      <c r="D28" s="142" t="str">
        <f t="shared" si="1"/>
        <v>ión</v>
      </c>
      <c r="E28" s="142"/>
      <c r="F28" t="s">
        <v>422</v>
      </c>
    </row>
    <row r="29" spans="2:6" x14ac:dyDescent="0.25">
      <c r="B29" t="s">
        <v>544</v>
      </c>
      <c r="C29" t="str">
        <f>+Produccion_UO!K262</f>
        <v>9. CONSUMO DE ELECTRICIDAD</v>
      </c>
      <c r="D29" s="142" t="str">
        <f t="shared" si="1"/>
        <v>DAD</v>
      </c>
      <c r="E29" s="142"/>
      <c r="F29" t="s">
        <v>423</v>
      </c>
    </row>
    <row r="30" spans="2:6" x14ac:dyDescent="0.25">
      <c r="B30" t="s">
        <v>557</v>
      </c>
      <c r="C30" t="str">
        <f>+Produccion_UO!K263</f>
        <v>9.1 Electricidad Necesaria en Producción Y Transporte</v>
      </c>
      <c r="D30" s="142" t="str">
        <f t="shared" si="1"/>
        <v>rte</v>
      </c>
      <c r="E30" s="142"/>
      <c r="F30" t="s">
        <v>438</v>
      </c>
    </row>
    <row r="31" spans="2:6" x14ac:dyDescent="0.25">
      <c r="B31" t="s">
        <v>558</v>
      </c>
      <c r="C31" t="str">
        <f>+Produccion_UO!K276</f>
        <v>9.2 Electricidad Necesaria para Producción</v>
      </c>
      <c r="D31" s="142" t="str">
        <f t="shared" si="1"/>
        <v>ión</v>
      </c>
      <c r="E31" s="142"/>
      <c r="F31" t="s">
        <v>439</v>
      </c>
    </row>
    <row r="32" spans="2:6" x14ac:dyDescent="0.25">
      <c r="B32" t="s">
        <v>559</v>
      </c>
      <c r="C32" t="str">
        <f>+Produccion_UO!K289</f>
        <v>9.3 Electricidad necesaria para TRANSPORTE</v>
      </c>
      <c r="D32" s="142" t="str">
        <f t="shared" si="1"/>
        <v>RTE</v>
      </c>
      <c r="E32" s="142"/>
      <c r="F32" t="s">
        <v>484</v>
      </c>
    </row>
    <row r="33" spans="2:6" x14ac:dyDescent="0.25">
      <c r="B33" t="s">
        <v>559</v>
      </c>
      <c r="C33" t="str">
        <f>+Produccion_UO!K302</f>
        <v>9.3.1 Electricidad necesaria para Colectores de Gas Natural</v>
      </c>
      <c r="D33" s="142" t="str">
        <f t="shared" si="1"/>
        <v>ral</v>
      </c>
      <c r="E33" s="142"/>
      <c r="F33" t="s">
        <v>440</v>
      </c>
    </row>
    <row r="34" spans="2:6" x14ac:dyDescent="0.25">
      <c r="B34" t="s">
        <v>560</v>
      </c>
      <c r="C34" t="str">
        <f>+Produccion_UO!K315</f>
        <v>9.3.1.1 Electricidad para Colectores de Gas Natural usando ELC</v>
      </c>
      <c r="D34" s="142" t="str">
        <f t="shared" si="1"/>
        <v>ELC</v>
      </c>
      <c r="E34" s="142"/>
      <c r="F34" t="s">
        <v>441</v>
      </c>
    </row>
    <row r="35" spans="2:6" x14ac:dyDescent="0.25">
      <c r="B35" t="s">
        <v>561</v>
      </c>
      <c r="C35" t="str">
        <f>+Produccion_UO!K328</f>
        <v>9.3.1.2 Electricidad para Colectores de Gas Natural usando FUEL</v>
      </c>
      <c r="D35" s="142" t="str">
        <f t="shared" si="1"/>
        <v>UEL</v>
      </c>
      <c r="E35" s="142"/>
      <c r="F35" t="s">
        <v>442</v>
      </c>
    </row>
    <row r="36" spans="2:6" x14ac:dyDescent="0.25">
      <c r="B36" t="s">
        <v>562</v>
      </c>
      <c r="C36" t="str">
        <f>+Produccion_UO!K341</f>
        <v>9.3.2 Electricidad necesaria para Colectores de petróleo</v>
      </c>
      <c r="D36" s="142" t="str">
        <f t="shared" si="1"/>
        <v>leo</v>
      </c>
      <c r="E36" s="142"/>
      <c r="F36" t="s">
        <v>443</v>
      </c>
    </row>
    <row r="37" spans="2:6" x14ac:dyDescent="0.25">
      <c r="B37" t="s">
        <v>563</v>
      </c>
      <c r="C37" t="str">
        <f>+Produccion_UO!K354</f>
        <v>9.3.2.1 Electricidad para Colectores de Petroleo usando ELC</v>
      </c>
      <c r="D37" s="142" t="str">
        <f t="shared" si="1"/>
        <v>ELC</v>
      </c>
      <c r="E37" s="142"/>
      <c r="F37" t="s">
        <v>445</v>
      </c>
    </row>
    <row r="38" spans="2:6" x14ac:dyDescent="0.25">
      <c r="B38" t="s">
        <v>564</v>
      </c>
      <c r="C38" t="str">
        <f>+Produccion_UO!K367</f>
        <v>9.3.2.2 Electricidad para Colectores de Petroleo usando FUEL</v>
      </c>
      <c r="D38" s="142" t="str">
        <f t="shared" si="1"/>
        <v>UEL</v>
      </c>
      <c r="E38" s="142"/>
      <c r="F38" t="s">
        <v>446</v>
      </c>
    </row>
    <row r="39" spans="2:6" x14ac:dyDescent="0.25">
      <c r="B39" t="s">
        <v>565</v>
      </c>
      <c r="C39" t="str">
        <f>+Produccion_UO!K382</f>
        <v>10. GENERACIÓN DE ELECTRICIDAD</v>
      </c>
      <c r="D39" s="142" t="str">
        <f t="shared" si="1"/>
        <v>DAD</v>
      </c>
      <c r="E39" s="142"/>
      <c r="F39" t="s">
        <v>437</v>
      </c>
    </row>
    <row r="40" spans="2:6" x14ac:dyDescent="0.25">
      <c r="B40" t="s">
        <v>566</v>
      </c>
      <c r="C40" t="str">
        <f>+Produccion_UO!K383</f>
        <v>10.1 Electricidad Necesaria en Producción Y Transporte</v>
      </c>
      <c r="D40" s="142" t="str">
        <f t="shared" si="1"/>
        <v>rte</v>
      </c>
      <c r="E40" s="142"/>
      <c r="F40" t="s">
        <v>449</v>
      </c>
    </row>
    <row r="41" spans="2:6" x14ac:dyDescent="0.25">
      <c r="B41" t="s">
        <v>567</v>
      </c>
      <c r="C41" t="str">
        <f>+Produccion_UO!K396</f>
        <v>10.2 Electricidad para Transporte</v>
      </c>
      <c r="D41" s="142" t="str">
        <f t="shared" si="1"/>
        <v>rte</v>
      </c>
      <c r="E41" s="142"/>
      <c r="F41" t="s">
        <v>455</v>
      </c>
    </row>
    <row r="42" spans="2:6" x14ac:dyDescent="0.25">
      <c r="B42" t="s">
        <v>568</v>
      </c>
      <c r="C42" t="str">
        <f>+Produccion_UO!K409</f>
        <v>10.2.1 Electricidad AUTOGENERADA para Transporte</v>
      </c>
      <c r="D42" s="142" t="str">
        <f t="shared" si="1"/>
        <v>rte</v>
      </c>
      <c r="E42" s="142"/>
      <c r="F42" t="s">
        <v>456</v>
      </c>
    </row>
    <row r="43" spans="2:6" x14ac:dyDescent="0.25">
      <c r="B43" t="s">
        <v>569</v>
      </c>
      <c r="C43" t="str">
        <f>+Produccion_UO!K422</f>
        <v>10.2.1.1 Electricidad por AUTOGENERACION con Gas Natural para TRANSPORTE</v>
      </c>
      <c r="D43" s="142" t="str">
        <f t="shared" si="1"/>
        <v>RTE</v>
      </c>
      <c r="E43" s="142"/>
      <c r="F43" t="s">
        <v>464</v>
      </c>
    </row>
    <row r="44" spans="2:6" x14ac:dyDescent="0.25">
      <c r="B44" t="s">
        <v>570</v>
      </c>
      <c r="C44" t="str">
        <f>+Produccion_UO!K435</f>
        <v>10.2.1.2 Electricidad por AUTOGENERACION con Petróleo para TRANSPORTE</v>
      </c>
      <c r="D44" s="142" t="str">
        <f t="shared" si="1"/>
        <v>RTE</v>
      </c>
      <c r="E44" s="142"/>
      <c r="F44" t="s">
        <v>483</v>
      </c>
    </row>
    <row r="45" spans="2:6" x14ac:dyDescent="0.25">
      <c r="B45" t="s">
        <v>571</v>
      </c>
      <c r="C45" t="str">
        <f>+Produccion_UO!K448</f>
        <v>10.2.1.3 Electricidad por AUTOGENERACION con Diésel para TRANSPORTE</v>
      </c>
      <c r="D45" s="142" t="str">
        <f t="shared" si="1"/>
        <v>RTE</v>
      </c>
      <c r="E45" s="142"/>
      <c r="F45" t="s">
        <v>465</v>
      </c>
    </row>
    <row r="46" spans="2:6" x14ac:dyDescent="0.25">
      <c r="B46" t="s">
        <v>572</v>
      </c>
      <c r="C46" t="str">
        <f>+Produccion_UO!K461</f>
        <v>10.2.2 Electricidad COMPRADA para Transporte</v>
      </c>
      <c r="D46" s="142" t="str">
        <f t="shared" si="1"/>
        <v>rte</v>
      </c>
      <c r="E46" s="142"/>
      <c r="F46" t="s">
        <v>457</v>
      </c>
    </row>
    <row r="47" spans="2:6" x14ac:dyDescent="0.25">
      <c r="B47" t="s">
        <v>573</v>
      </c>
      <c r="C47" t="str">
        <f>+Produccion_UO!K474</f>
        <v>10.2.2.1 Electricidad por COMPRADA para Transprote de Gas Natural</v>
      </c>
      <c r="D47" s="142" t="str">
        <f t="shared" si="1"/>
        <v>ral</v>
      </c>
      <c r="E47" s="142"/>
      <c r="F47" t="s">
        <v>459</v>
      </c>
    </row>
    <row r="48" spans="2:6" x14ac:dyDescent="0.25">
      <c r="B48" t="s">
        <v>574</v>
      </c>
      <c r="C48" t="str">
        <f>+Produccion_UO!K487</f>
        <v>10.2.2.2 Electricidad por COMPRADA para Transprote de Petróleo</v>
      </c>
      <c r="D48" s="142" t="str">
        <f t="shared" si="1"/>
        <v>leo</v>
      </c>
      <c r="E48" s="142"/>
      <c r="F48" t="s">
        <v>460</v>
      </c>
    </row>
    <row r="49" spans="2:6" x14ac:dyDescent="0.25">
      <c r="B49" t="s">
        <v>575</v>
      </c>
      <c r="C49" t="str">
        <f>+Produccion_UO!K500</f>
        <v>10.3 Electricidad para Producción</v>
      </c>
      <c r="D49" s="142" t="str">
        <f t="shared" si="1"/>
        <v>ión</v>
      </c>
      <c r="E49" s="142"/>
      <c r="F49" t="s">
        <v>461</v>
      </c>
    </row>
    <row r="50" spans="2:6" x14ac:dyDescent="0.25">
      <c r="B50" t="s">
        <v>576</v>
      </c>
      <c r="C50" t="str">
        <f>+Produccion_UO!K513</f>
        <v>10.4 Electricidad para Producción por AUTOGENERACION</v>
      </c>
      <c r="D50" s="142" t="str">
        <f t="shared" si="1"/>
        <v>ION</v>
      </c>
      <c r="E50" s="142"/>
      <c r="F50" t="s">
        <v>521</v>
      </c>
    </row>
    <row r="51" spans="2:6" x14ac:dyDescent="0.25">
      <c r="B51" t="s">
        <v>577</v>
      </c>
      <c r="C51" t="str">
        <f>+Produccion_UO!K526</f>
        <v>10.4.1.1 Electricidad por AUTOGENERACION con Gas Natural para PRODUCCION</v>
      </c>
      <c r="D51" s="142" t="str">
        <f t="shared" si="1"/>
        <v>ION</v>
      </c>
      <c r="E51" s="142"/>
      <c r="F51" t="s">
        <v>522</v>
      </c>
    </row>
    <row r="52" spans="2:6" x14ac:dyDescent="0.25">
      <c r="B52" t="s">
        <v>578</v>
      </c>
      <c r="C52" t="str">
        <f>+Produccion_UO!K539</f>
        <v>10.4.1.2 Electricidad por AUTOGENERACION con Petróleo para PRODUCCION</v>
      </c>
      <c r="D52" s="142" t="str">
        <f t="shared" si="1"/>
        <v>ION</v>
      </c>
      <c r="E52" s="142"/>
      <c r="F52" t="s">
        <v>523</v>
      </c>
    </row>
    <row r="53" spans="2:6" x14ac:dyDescent="0.25">
      <c r="B53" t="s">
        <v>579</v>
      </c>
      <c r="C53" t="str">
        <f>+Produccion_UO!K552</f>
        <v>10.4.1.3 Electricidad por AUTOGENERACION con Diésel para PRODUCCION</v>
      </c>
      <c r="D53" s="142" t="str">
        <f t="shared" si="1"/>
        <v>ION</v>
      </c>
      <c r="E53" s="142"/>
      <c r="F53" t="s">
        <v>524</v>
      </c>
    </row>
    <row r="54" spans="2:6" x14ac:dyDescent="0.25">
      <c r="B54" t="s">
        <v>580</v>
      </c>
      <c r="C54" t="str">
        <f>+Produccion_UO!K565</f>
        <v>10.4.1.4 Electricidad por AUTOGENERACION con LPG para PRODUCCION</v>
      </c>
      <c r="D54" s="142" t="str">
        <f t="shared" si="1"/>
        <v>ION</v>
      </c>
      <c r="E54" s="142"/>
      <c r="F54" t="s">
        <v>525</v>
      </c>
    </row>
    <row r="55" spans="2:6" x14ac:dyDescent="0.25">
      <c r="B55" t="s">
        <v>581</v>
      </c>
      <c r="C55" t="str">
        <f>+Produccion_UO!K578</f>
        <v>10.5 Electricidad para Producción COMPRADA</v>
      </c>
      <c r="D55" s="142" t="str">
        <f t="shared" si="1"/>
        <v>ADA</v>
      </c>
      <c r="E55" s="142"/>
      <c r="F55" t="s">
        <v>526</v>
      </c>
    </row>
    <row r="56" spans="2:6" x14ac:dyDescent="0.25">
      <c r="B56" t="s">
        <v>582</v>
      </c>
      <c r="C56" t="str">
        <f>+Produccion_UO!K591</f>
        <v>11. Emisiones</v>
      </c>
      <c r="D56" s="142" t="str">
        <f t="shared" si="1"/>
        <v>nes</v>
      </c>
      <c r="E56" s="142"/>
      <c r="F56" t="s">
        <v>485</v>
      </c>
    </row>
    <row r="57" spans="2:6" x14ac:dyDescent="0.25">
      <c r="B57" t="s">
        <v>583</v>
      </c>
      <c r="C57" t="str">
        <f>+Produccion_UO!K592</f>
        <v>11.1 Emisiones TOTALES</v>
      </c>
      <c r="D57" s="142" t="str">
        <f t="shared" si="1"/>
        <v>LES</v>
      </c>
      <c r="E57" s="142"/>
      <c r="F57" t="s">
        <v>486</v>
      </c>
    </row>
    <row r="58" spans="2:6" x14ac:dyDescent="0.25">
      <c r="B58" t="s">
        <v>584</v>
      </c>
      <c r="C58" t="str">
        <f>+Produccion_UO!K605</f>
        <v>11.2 Emisiones PRODUCCIÓN</v>
      </c>
      <c r="D58" s="142" t="str">
        <f t="shared" si="1"/>
        <v>IÓN</v>
      </c>
      <c r="E58" s="142"/>
      <c r="F58" t="s">
        <v>487</v>
      </c>
    </row>
    <row r="59" spans="2:6" x14ac:dyDescent="0.25">
      <c r="B59" t="s">
        <v>585</v>
      </c>
      <c r="C59" t="str">
        <f>+Produccion_UO!K620</f>
        <v>11.3 Emisiones por flaring en PRODUCCIÓN</v>
      </c>
      <c r="D59" s="142" t="str">
        <f t="shared" si="1"/>
        <v>IÓN</v>
      </c>
      <c r="E59" s="142"/>
      <c r="F59" t="s">
        <v>527</v>
      </c>
    </row>
    <row r="60" spans="2:6" x14ac:dyDescent="0.25">
      <c r="B60" t="s">
        <v>586</v>
      </c>
      <c r="C60" t="str">
        <f>+Produccion_UO!K633</f>
        <v>11.4 Emisiones por SEPARADOR</v>
      </c>
      <c r="D60" s="142" t="str">
        <f t="shared" si="1"/>
        <v>DOR</v>
      </c>
      <c r="E60" s="142"/>
      <c r="F60" t="s">
        <v>491</v>
      </c>
    </row>
    <row r="61" spans="2:6" x14ac:dyDescent="0.25">
      <c r="B61" t="s">
        <v>587</v>
      </c>
      <c r="C61" t="str">
        <f>+Produccion_UO!K646</f>
        <v>11.5 Emisiones por AUTOGENERACIÓN EN PRODUCCIÓN</v>
      </c>
      <c r="D61" s="142" t="str">
        <f t="shared" si="1"/>
        <v>IÓN</v>
      </c>
      <c r="E61" s="142"/>
      <c r="F61" t="s">
        <v>492</v>
      </c>
    </row>
    <row r="62" spans="2:6" x14ac:dyDescent="0.25">
      <c r="B62" t="s">
        <v>588</v>
      </c>
      <c r="C62" t="str">
        <f>+Produccion_UO!K659</f>
        <v>11.5.1 Emisiones por AUTOGENERACION por GAS en PRODUCCIÓN</v>
      </c>
      <c r="D62" s="142" t="str">
        <f t="shared" si="1"/>
        <v>IÓN</v>
      </c>
      <c r="E62" s="142"/>
      <c r="F62" t="s">
        <v>493</v>
      </c>
    </row>
    <row r="63" spans="2:6" x14ac:dyDescent="0.25">
      <c r="B63" t="s">
        <v>589</v>
      </c>
      <c r="C63" t="str">
        <f>+Produccion_UO!K672</f>
        <v>11.5.2 Emisiones por AUTOGENERACION por OIL en PRODUCCIÓN</v>
      </c>
      <c r="D63" s="142" t="str">
        <f t="shared" si="1"/>
        <v>IÓN</v>
      </c>
      <c r="E63" s="142"/>
      <c r="F63" t="s">
        <v>494</v>
      </c>
    </row>
    <row r="64" spans="2:6" x14ac:dyDescent="0.25">
      <c r="B64" t="s">
        <v>590</v>
      </c>
      <c r="C64" t="str">
        <f>+Produccion_UO!K685</f>
        <v>11.5.3 Emisiones por AUTOGENERACION por DSL en PRODUCCIÓN</v>
      </c>
      <c r="D64" s="142" t="str">
        <f t="shared" si="1"/>
        <v>IÓN</v>
      </c>
      <c r="E64" s="142"/>
      <c r="F64" t="s">
        <v>495</v>
      </c>
    </row>
    <row r="65" spans="2:6" x14ac:dyDescent="0.25">
      <c r="B65" t="s">
        <v>591</v>
      </c>
      <c r="C65" t="str">
        <f>+Produccion_UO!K698</f>
        <v>11.5.4 Emisiones por AUTOGENERACION por LPG en PRODUCCIÓN</v>
      </c>
      <c r="D65" s="142" t="str">
        <f t="shared" si="1"/>
        <v>IÓN</v>
      </c>
      <c r="E65" s="142"/>
      <c r="F65" t="s">
        <v>496</v>
      </c>
    </row>
    <row r="66" spans="2:6" x14ac:dyDescent="0.25">
      <c r="B66" t="s">
        <v>588</v>
      </c>
      <c r="C66" t="str">
        <f>+Produccion_UO!K711</f>
        <v>11.5.1 Emisiones por COMPRA ELC para PRODUCCIÓN</v>
      </c>
      <c r="D66" s="142" t="str">
        <f t="shared" si="1"/>
        <v>IÓN</v>
      </c>
      <c r="E66" s="142"/>
      <c r="F66" t="s">
        <v>497</v>
      </c>
    </row>
    <row r="67" spans="2:6" x14ac:dyDescent="0.25">
      <c r="B67" t="s">
        <v>592</v>
      </c>
      <c r="C67" t="str">
        <f>+Produccion_UO!K736</f>
        <v>11.7 Emisiones por AUTOGENERACIÓN en COLECTORES</v>
      </c>
      <c r="D67" s="142" t="str">
        <f t="shared" si="1"/>
        <v>RES</v>
      </c>
      <c r="E67" s="142"/>
      <c r="F67" t="s">
        <v>529</v>
      </c>
    </row>
    <row r="68" spans="2:6" x14ac:dyDescent="0.25">
      <c r="B68" t="s">
        <v>593</v>
      </c>
      <c r="C68" t="str">
        <f>+Produccion_UO!K724</f>
        <v>11.6 Emisiones COLECCIÓN</v>
      </c>
      <c r="D68" s="142" t="str">
        <f t="shared" si="1"/>
        <v>IÓN</v>
      </c>
      <c r="E68" s="142"/>
      <c r="F68" t="s">
        <v>528</v>
      </c>
    </row>
    <row r="69" spans="2:6" x14ac:dyDescent="0.25">
      <c r="B69" t="s">
        <v>594</v>
      </c>
      <c r="C69" t="str">
        <f>+Produccion_UO!K749</f>
        <v>11.7.1 Emisiones por AUTOGENERACION por GAS en COLECTORES</v>
      </c>
      <c r="D69" s="142" t="str">
        <f t="shared" si="1"/>
        <v>RES</v>
      </c>
      <c r="E69" s="142"/>
      <c r="F69" t="s">
        <v>530</v>
      </c>
    </row>
    <row r="70" spans="2:6" x14ac:dyDescent="0.25">
      <c r="B70" t="s">
        <v>595</v>
      </c>
      <c r="C70" t="str">
        <f>+Produccion_UO!K762</f>
        <v>11.7.2 Emisiones por AUTOGENERACION por OIL en COLECTORES</v>
      </c>
      <c r="D70" s="142" t="str">
        <f t="shared" si="1"/>
        <v>RES</v>
      </c>
      <c r="E70" s="142"/>
      <c r="F70" t="s">
        <v>531</v>
      </c>
    </row>
    <row r="71" spans="2:6" x14ac:dyDescent="0.25">
      <c r="B71" t="s">
        <v>596</v>
      </c>
      <c r="C71" t="str">
        <f>+Produccion_UO!K775</f>
        <v>11.7.3 Emisiones por AUTOGENERACION por DSL en COLECTORES</v>
      </c>
      <c r="D71" s="142" t="str">
        <f t="shared" si="1"/>
        <v>RES</v>
      </c>
      <c r="E71" s="142"/>
      <c r="F71" t="s">
        <v>532</v>
      </c>
    </row>
    <row r="72" spans="2:6" x14ac:dyDescent="0.25">
      <c r="B72" t="s">
        <v>597</v>
      </c>
      <c r="C72" t="str">
        <f>+Produccion_UO!K788</f>
        <v>11.8 Emisiones por COMPRA ELC en COLECTORES</v>
      </c>
      <c r="D72" s="142" t="str">
        <f t="shared" si="1"/>
        <v>RES</v>
      </c>
      <c r="E72" s="142"/>
      <c r="F72" t="s">
        <v>533</v>
      </c>
    </row>
    <row r="73" spans="2:6" x14ac:dyDescent="0.25">
      <c r="B73" t="s">
        <v>598</v>
      </c>
      <c r="C73" t="str">
        <f>+Produccion_UO!K801</f>
        <v>11.8.1 Emisiones por COMPRA ELC en COLECTORES DE PETRÓLEO</v>
      </c>
      <c r="D73" s="142" t="str">
        <f t="shared" si="1"/>
        <v>LEO</v>
      </c>
      <c r="E73" s="142"/>
      <c r="F73" t="s">
        <v>534</v>
      </c>
    </row>
    <row r="74" spans="2:6" x14ac:dyDescent="0.25">
      <c r="B74" t="s">
        <v>599</v>
      </c>
      <c r="C74" t="str">
        <f>+Produccion_UO!K814</f>
        <v>11.8.2 Emisiones por COMPRA ELC en COLECTORES DE GAS NATURAL</v>
      </c>
      <c r="D74" s="142" t="str">
        <f t="shared" si="1"/>
        <v>RAL</v>
      </c>
      <c r="E74" s="142"/>
      <c r="F74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Resultados_Dic3</vt:lpstr>
      <vt:lpstr>Produccion_Tot</vt:lpstr>
      <vt:lpstr>Produccion_B</vt:lpstr>
      <vt:lpstr>Produccion_UO</vt:lpstr>
      <vt:lpstr>Produccion_C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2022-12-13T16:34:58Z</dcterms:modified>
</cp:coreProperties>
</file>