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\Pictures\TIMES-O-G-B\Exported_files\"/>
    </mc:Choice>
  </mc:AlternateContent>
  <xr:revisionPtr revIDLastSave="0" documentId="13_ncr:1_{7D3ADE0B-070B-4941-9DBE-134263130D52}" xr6:coauthVersionLast="47" xr6:coauthVersionMax="47" xr10:uidLastSave="{00000000-0000-0000-0000-000000000000}"/>
  <bookViews>
    <workbookView xWindow="-108" yWindow="-108" windowWidth="23256" windowHeight="12576" activeTab="2" xr2:uid="{611D006C-0DBD-4AAB-AC63-948160B35B4C}"/>
  </bookViews>
  <sheets>
    <sheet name="Hoja2" sheetId="2" r:id="rId1"/>
    <sheet name="Hoja3" sheetId="3" r:id="rId2"/>
    <sheet name="Hoja1" sheetId="4" r:id="rId3"/>
  </sheets>
  <definedNames>
    <definedName name="_xlnm._FilterDatabase" localSheetId="2" hidden="1">Hoja1!$B$11:$AM$11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9" i="2" l="1"/>
  <c r="D77" i="2"/>
  <c r="D72" i="2"/>
  <c r="D71" i="2"/>
  <c r="D75" i="2"/>
  <c r="D74" i="2"/>
  <c r="D20" i="2"/>
  <c r="D19" i="2"/>
  <c r="D14" i="3"/>
  <c r="E13" i="3"/>
  <c r="F13" i="3"/>
  <c r="G13" i="3"/>
  <c r="H13" i="3"/>
  <c r="I13" i="3"/>
  <c r="J13" i="3"/>
  <c r="K13" i="3"/>
  <c r="L13" i="3"/>
  <c r="M13" i="3"/>
  <c r="N13" i="3"/>
  <c r="E14" i="3"/>
  <c r="F14" i="3"/>
  <c r="G14" i="3"/>
  <c r="H14" i="3"/>
  <c r="I14" i="3"/>
  <c r="J14" i="3"/>
  <c r="K14" i="3"/>
  <c r="L14" i="3"/>
  <c r="M14" i="3"/>
  <c r="N14" i="3"/>
  <c r="D13" i="3"/>
  <c r="E77" i="2"/>
  <c r="F77" i="2"/>
  <c r="G77" i="2"/>
  <c r="H77" i="2"/>
  <c r="I77" i="2"/>
  <c r="J77" i="2"/>
  <c r="K77" i="2"/>
  <c r="L77" i="2"/>
  <c r="M77" i="2"/>
  <c r="N77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D68" i="2"/>
  <c r="N68" i="2"/>
  <c r="O68" i="2"/>
  <c r="P68" i="2"/>
  <c r="Q68" i="2"/>
  <c r="R68" i="2"/>
  <c r="S68" i="2"/>
  <c r="T68" i="2"/>
  <c r="U68" i="2"/>
  <c r="V68" i="2"/>
  <c r="W68" i="2"/>
  <c r="X68" i="2"/>
  <c r="Y68" i="2"/>
  <c r="K68" i="2"/>
  <c r="L68" i="2"/>
  <c r="M68" i="2"/>
  <c r="E68" i="2"/>
  <c r="F68" i="2"/>
  <c r="G68" i="2"/>
  <c r="H68" i="2"/>
  <c r="I68" i="2"/>
  <c r="J68" i="2"/>
  <c r="P86" i="2"/>
  <c r="E86" i="2"/>
  <c r="F86" i="2"/>
  <c r="G86" i="2"/>
  <c r="H86" i="2"/>
  <c r="I86" i="2"/>
  <c r="J86" i="2"/>
  <c r="K86" i="2"/>
  <c r="L86" i="2"/>
  <c r="M86" i="2"/>
  <c r="N86" i="2"/>
  <c r="O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D86" i="2"/>
  <c r="E71" i="2"/>
  <c r="E74" i="2" s="1"/>
  <c r="E75" i="2" s="1"/>
  <c r="E72" i="2" l="1"/>
  <c r="AI88" i="2" l="1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D88" i="2"/>
  <c r="AI71" i="2"/>
  <c r="AI72" i="2" s="1"/>
  <c r="F71" i="2"/>
  <c r="G71" i="2"/>
  <c r="H71" i="2"/>
  <c r="I71" i="2"/>
  <c r="J71" i="2"/>
  <c r="K71" i="2"/>
  <c r="L71" i="2"/>
  <c r="M71" i="2"/>
  <c r="N71" i="2"/>
  <c r="O71" i="2"/>
  <c r="P71" i="2"/>
  <c r="Q71" i="2"/>
  <c r="Q72" i="2" s="1"/>
  <c r="R71" i="2"/>
  <c r="R72" i="2" s="1"/>
  <c r="S71" i="2"/>
  <c r="S72" i="2" s="1"/>
  <c r="T71" i="2"/>
  <c r="T72" i="2" s="1"/>
  <c r="U71" i="2"/>
  <c r="U72" i="2" s="1"/>
  <c r="V71" i="2"/>
  <c r="V72" i="2" s="1"/>
  <c r="W71" i="2"/>
  <c r="W72" i="2" s="1"/>
  <c r="X71" i="2"/>
  <c r="X72" i="2" s="1"/>
  <c r="Y71" i="2"/>
  <c r="Y72" i="2" s="1"/>
  <c r="Z71" i="2"/>
  <c r="Z72" i="2" s="1"/>
  <c r="AA71" i="2"/>
  <c r="AA72" i="2" s="1"/>
  <c r="AB71" i="2"/>
  <c r="AB72" i="2" s="1"/>
  <c r="AC71" i="2"/>
  <c r="AC72" i="2" s="1"/>
  <c r="AD71" i="2"/>
  <c r="AD72" i="2" s="1"/>
  <c r="AE71" i="2"/>
  <c r="AE72" i="2" s="1"/>
  <c r="AF71" i="2"/>
  <c r="AF72" i="2" s="1"/>
  <c r="AG71" i="2"/>
  <c r="AG72" i="2" s="1"/>
  <c r="AH71" i="2"/>
  <c r="AH72" i="2" s="1"/>
  <c r="AI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D87" i="2"/>
  <c r="D70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D15" i="2"/>
  <c r="D16" i="2"/>
  <c r="D14" i="2"/>
  <c r="P72" i="2" l="1"/>
  <c r="P74" i="2"/>
  <c r="P75" i="2" s="1"/>
  <c r="L74" i="2"/>
  <c r="L75" i="2" s="1"/>
  <c r="L72" i="2"/>
  <c r="H72" i="2"/>
  <c r="H74" i="2"/>
  <c r="H75" i="2" s="1"/>
  <c r="N72" i="2"/>
  <c r="N74" i="2"/>
  <c r="N75" i="2" s="1"/>
  <c r="J72" i="2"/>
  <c r="J74" i="2"/>
  <c r="J75" i="2" s="1"/>
  <c r="F72" i="2"/>
  <c r="F74" i="2"/>
  <c r="F75" i="2" s="1"/>
  <c r="O72" i="2"/>
  <c r="O74" i="2"/>
  <c r="O75" i="2" s="1"/>
  <c r="K74" i="2"/>
  <c r="K75" i="2" s="1"/>
  <c r="K72" i="2"/>
  <c r="G72" i="2"/>
  <c r="G74" i="2"/>
  <c r="G75" i="2" s="1"/>
  <c r="M74" i="2"/>
  <c r="M75" i="2" s="1"/>
  <c r="M72" i="2"/>
  <c r="I74" i="2"/>
  <c r="I75" i="2" s="1"/>
  <c r="I72" i="2"/>
</calcChain>
</file>

<file path=xl/sharedStrings.xml><?xml version="1.0" encoding="utf-8"?>
<sst xmlns="http://schemas.openxmlformats.org/spreadsheetml/2006/main" count="357" uniqueCount="55">
  <si>
    <t>Table Name:</t>
  </si>
  <si>
    <t>Unsaved_12547</t>
  </si>
  <si>
    <t>Attribute</t>
  </si>
  <si>
    <t>Process</t>
  </si>
  <si>
    <t>EQ_CombalM</t>
  </si>
  <si>
    <t>-</t>
  </si>
  <si>
    <t>VAR_FIn</t>
  </si>
  <si>
    <t>PROF-CAM1</t>
  </si>
  <si>
    <t>VAR_FOut</t>
  </si>
  <si>
    <t>AUTO-GAS-CAM1</t>
  </si>
  <si>
    <t>AUTO-NE-GAS-CC-CAM1</t>
  </si>
  <si>
    <t>Commodity</t>
  </si>
  <si>
    <t>Userconstraint</t>
  </si>
  <si>
    <t>Cost_Act</t>
  </si>
  <si>
    <t>Cost_Fom</t>
  </si>
  <si>
    <t>VAR_Act</t>
  </si>
  <si>
    <t>VAR_Cap</t>
  </si>
  <si>
    <t>CO2e-CAM1</t>
  </si>
  <si>
    <t>ELC-CAM1</t>
  </si>
  <si>
    <t>FUEL-GAS-CAM1</t>
  </si>
  <si>
    <t>Cost_Salv</t>
  </si>
  <si>
    <t>VAR_ActM</t>
  </si>
  <si>
    <t>VAR_Ncap</t>
  </si>
  <si>
    <t>VAR_NcapM</t>
  </si>
  <si>
    <t>INSTCAP</t>
  </si>
  <si>
    <t>Cap_New</t>
  </si>
  <si>
    <t>INV</t>
  </si>
  <si>
    <t>Cost_Inv</t>
  </si>
  <si>
    <t>LUMPINV</t>
  </si>
  <si>
    <t>Energía requerida</t>
  </si>
  <si>
    <t>Energía Prod CT</t>
  </si>
  <si>
    <t>Energía Prod CC</t>
  </si>
  <si>
    <t>Gwh-año</t>
  </si>
  <si>
    <t>FIXOM</t>
  </si>
  <si>
    <t>VAROM</t>
  </si>
  <si>
    <t>EFF</t>
  </si>
  <si>
    <t>CT</t>
  </si>
  <si>
    <t>CC</t>
  </si>
  <si>
    <t>cap</t>
  </si>
  <si>
    <t>cap * AFA *24*365</t>
  </si>
  <si>
    <t>cap, PJ</t>
  </si>
  <si>
    <t>PJ</t>
  </si>
  <si>
    <t>M€2005/GW</t>
  </si>
  <si>
    <t>M€2005/PJ</t>
  </si>
  <si>
    <t>cap, GW</t>
  </si>
  <si>
    <t>fixom</t>
  </si>
  <si>
    <t>FLU-CAM1</t>
  </si>
  <si>
    <t>R-CAM1</t>
  </si>
  <si>
    <t>elec</t>
  </si>
  <si>
    <t>PJ de electricidad/PJ de petróleo</t>
  </si>
  <si>
    <t>GW</t>
  </si>
  <si>
    <t>Unsaved_144815</t>
  </si>
  <si>
    <t>Scenario</t>
  </si>
  <si>
    <t>prueba110</t>
  </si>
  <si>
    <t>prueba111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</si>
</sst>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0.00000"/>
    <numFmt numFmtId="165" formatCode="0.0%"/>
    <numFmt numFmtId="166" formatCode="_(* #,##0.000_);_(* \(#,##0.000\);_(* &quot;-&quot;??_);_(@_)"/>
    <numFmt numFmtId="167" formatCode="_(* #,##0.000_);_(* \(#,##0.000\);_(* &quot;-&quot;???_);_(@_)"/>
    <numFmt numFmtId="168" formatCode="_(* #,##0.0000_);_(* \(#,##0.0000\);_(* &quot;-&quot;??_);_(@_)"/>
    <numFmt numFmtId="169" formatCode="_(* #,##0.0000_);_(* \(#,##0.0000\);_(* &quot;-&quot;????_);_(@_)"/>
    <numFmt numFmtId="170" formatCode="_(* #,##0.00000_);_(* \(#,##0.00000\);_(* &quot;-&quot;???_);_(@_)"/>
    <numFmt numFmtId="171" formatCode="_(* #,##0.00000_);_(* \(#,##0.00000\);_(* &quot;-&quot;???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22">
    <xf numFmtId="0" fontId="0" fillId="0" borderId="0" xfId="0"/>
    <xf numFmtId="164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2" applyNumberFormat="1" applyFont="1" applyBorder="1"/>
    <xf numFmtId="0" fontId="0" fillId="4" borderId="1" xfId="0" applyFill="1" applyBorder="1"/>
    <xf numFmtId="167" fontId="0" fillId="0" borderId="0" xfId="0" applyNumberFormat="1"/>
    <xf numFmtId="0" fontId="3" fillId="2" borderId="2" xfId="3" applyFont="1" applyBorder="1" applyAlignment="1">
      <alignment horizontal="center" wrapText="1"/>
    </xf>
    <xf numFmtId="168" fontId="0" fillId="0" borderId="1" xfId="1" applyNumberFormat="1" applyFont="1" applyBorder="1"/>
    <xf numFmtId="169" fontId="0" fillId="0" borderId="0" xfId="0" applyNumberFormat="1"/>
    <xf numFmtId="0" fontId="0" fillId="5" borderId="0" xfId="0" applyFill="1"/>
    <xf numFmtId="0" fontId="0" fillId="5" borderId="1" xfId="0" applyFill="1" applyBorder="1" applyAlignment="1">
      <alignment horizontal="center"/>
    </xf>
    <xf numFmtId="166" fontId="0" fillId="5" borderId="1" xfId="1" applyNumberFormat="1" applyFont="1" applyFill="1" applyBorder="1"/>
    <xf numFmtId="0" fontId="0" fillId="5" borderId="3" xfId="0" applyFill="1" applyBorder="1" applyAlignment="1">
      <alignment horizontal="center"/>
    </xf>
    <xf numFmtId="170" fontId="0" fillId="5" borderId="0" xfId="0" applyNumberFormat="1" applyFill="1"/>
    <xf numFmtId="171" fontId="0" fillId="0" borderId="0" xfId="0" applyNumberFormat="1"/>
    <xf numFmtId="0" fontId="0" fillId="6" borderId="0" xfId="0" applyFill="1"/>
  </cellXfs>
  <cellStyles count="4">
    <cellStyle name="20% - Énfasis5" xfId="3" builtinId="46"/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Hoja1!$H$19:$M$19</c:f>
              <c:numCache>
                <c:formatCode>General</c:formatCode>
                <c:ptCount val="6"/>
                <c:pt idx="0">
                  <c:v>3.42465753424658E-2</c:v>
                </c:pt>
                <c:pt idx="1">
                  <c:v>3.42465753424658E-2</c:v>
                </c:pt>
                <c:pt idx="2">
                  <c:v>3.42465753424658E-2</c:v>
                </c:pt>
                <c:pt idx="3">
                  <c:v>3.42465753424658E-2</c:v>
                </c:pt>
                <c:pt idx="4">
                  <c:v>3.42465753424658E-2</c:v>
                </c:pt>
                <c:pt idx="5">
                  <c:v>3.42465753424658E-2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43-40C6-9629-2B10FE387C6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Hoja1!$H$18:$M$18</c:f>
              <c:numCache>
                <c:formatCode>General</c:formatCode>
                <c:ptCount val="6"/>
                <c:pt idx="0">
                  <c:v>3.42465753424658E-2</c:v>
                </c:pt>
                <c:pt idx="1">
                  <c:v>2.8538812785388199E-2</c:v>
                </c:pt>
                <c:pt idx="2">
                  <c:v>2.2831050228310501E-2</c:v>
                </c:pt>
                <c:pt idx="3">
                  <c:v>1.71232876712329E-2</c:v>
                </c:pt>
                <c:pt idx="4">
                  <c:v>1.1415525114155301E-2</c:v>
                </c:pt>
                <c:pt idx="5">
                  <c:v>5.7077625570776296E-3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43-40C6-9629-2B10FE387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928895"/>
        <c:axId val="1351917967"/>
      </c:scatterChart>
      <c:valAx>
        <c:axId val="70192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1917967"/>
        <c:crosses val="autoZero"/>
        <c:crossBetween val="midCat"/>
      </c:valAx>
      <c:valAx>
        <c:axId val="135191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192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4</xdr:row>
      <xdr:rowOff>148590</xdr:rowOff>
    </xdr:from>
    <xdr:to>
      <xdr:col>9</xdr:col>
      <xdr:colOff>708660</xdr:colOff>
      <xdr:row>19</xdr:row>
      <xdr:rowOff>148590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7818E24-9EBA-09E7-3A79-DAEB61613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B9099-DC53-46F0-AC4E-4C9D313D42F6}">
  <dimension ref="B4:AL88"/>
  <sheetViews>
    <sheetView showGridLines="0" topLeftCell="E38" workbookViewId="0">
      <selection activeCell="G47" sqref="G47:S47"/>
    </sheetView>
  </sheetViews>
  <sheetFormatPr baseColWidth="10" defaultRowHeight="14.4" x14ac:dyDescent="0.3"/>
  <cols>
    <col min="2" max="2" width="28.109375" customWidth="1"/>
    <col min="3" max="3" width="25.77734375" customWidth="1"/>
    <col min="4" max="4" width="14.44140625" customWidth="1"/>
    <col min="5" max="5" width="13.77734375" customWidth="1"/>
    <col min="6" max="14" width="12.109375" bestFit="1" customWidth="1"/>
  </cols>
  <sheetData>
    <row r="4" spans="2:17" x14ac:dyDescent="0.3">
      <c r="B4" t="s">
        <v>0</v>
      </c>
      <c r="C4" t="s">
        <v>1</v>
      </c>
    </row>
    <row r="5" spans="2:17" x14ac:dyDescent="0.3">
      <c r="B5" t="s">
        <v>2</v>
      </c>
      <c r="C5" t="s">
        <v>3</v>
      </c>
      <c r="D5">
        <v>2019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</row>
    <row r="6" spans="2:17" x14ac:dyDescent="0.3">
      <c r="B6" t="s">
        <v>4</v>
      </c>
      <c r="C6" t="s">
        <v>5</v>
      </c>
      <c r="D6" s="2">
        <v>9.8892182277775902</v>
      </c>
      <c r="E6" s="2">
        <v>10.6539320396036</v>
      </c>
      <c r="F6" s="2">
        <v>10.872436782273001</v>
      </c>
      <c r="G6" s="2">
        <v>14.7843781489173</v>
      </c>
      <c r="H6" s="2">
        <v>11.309446267612</v>
      </c>
      <c r="I6" s="2">
        <v>11.5279510102814</v>
      </c>
      <c r="J6" s="2">
        <v>11.9825514321989</v>
      </c>
      <c r="K6" s="2">
        <v>15.9480404667401</v>
      </c>
      <c r="L6" s="2">
        <v>16.2248326831848</v>
      </c>
      <c r="M6" s="2">
        <v>19.677615412705801</v>
      </c>
      <c r="N6" s="2">
        <v>19.832906893327401</v>
      </c>
      <c r="O6" s="2">
        <v>37.765645169581703</v>
      </c>
      <c r="P6" s="2">
        <v>51.715600914189899</v>
      </c>
      <c r="Q6" s="2">
        <v>24.0586901791652</v>
      </c>
    </row>
    <row r="7" spans="2:17" x14ac:dyDescent="0.3">
      <c r="B7" t="s">
        <v>6</v>
      </c>
      <c r="C7" t="s">
        <v>7</v>
      </c>
      <c r="D7" s="2">
        <v>0.80762973423925799</v>
      </c>
      <c r="E7" s="2">
        <v>0.55329491286448895</v>
      </c>
      <c r="F7" s="2">
        <v>0.52959545113763995</v>
      </c>
      <c r="G7" s="2">
        <v>0.50589598941079195</v>
      </c>
      <c r="H7" s="2">
        <v>0.482196527683944</v>
      </c>
      <c r="I7" s="2">
        <v>0.141678028195315</v>
      </c>
      <c r="J7" s="2">
        <v>0.238872491119727</v>
      </c>
      <c r="K7" s="2">
        <v>0.34964774419651701</v>
      </c>
      <c r="L7" s="2">
        <v>0.31073280950398202</v>
      </c>
      <c r="M7" s="2">
        <v>0.274048629474546</v>
      </c>
      <c r="N7" s="2">
        <v>0.23736444944511301</v>
      </c>
      <c r="O7" s="2">
        <v>0.20068026941567799</v>
      </c>
      <c r="P7" s="2">
        <v>0.13837257710798501</v>
      </c>
      <c r="Q7" s="2">
        <v>7.6064884800293303E-2</v>
      </c>
    </row>
    <row r="8" spans="2:17" x14ac:dyDescent="0.3">
      <c r="B8" t="s">
        <v>8</v>
      </c>
      <c r="C8" t="s">
        <v>9</v>
      </c>
      <c r="D8" s="2">
        <v>0.80762973423925799</v>
      </c>
      <c r="E8" s="2">
        <v>0.55329491286448895</v>
      </c>
      <c r="F8" s="2">
        <v>0.52959545113763995</v>
      </c>
      <c r="G8" s="2">
        <v>0.50589598941079195</v>
      </c>
      <c r="H8" s="2">
        <v>0.482196527683944</v>
      </c>
      <c r="I8" s="2">
        <v>0.141678028195315</v>
      </c>
      <c r="J8" s="2">
        <v>0.238872491119727</v>
      </c>
      <c r="K8" s="2">
        <v>0.34964774419651701</v>
      </c>
      <c r="L8" s="2">
        <v>0.31073280950398202</v>
      </c>
      <c r="M8" s="2">
        <v>0.24923076923077001</v>
      </c>
      <c r="N8" s="2">
        <v>0.186923076923077</v>
      </c>
      <c r="O8" s="2">
        <v>0.124615384615385</v>
      </c>
      <c r="P8" s="2">
        <v>6.2307692307692397E-2</v>
      </c>
      <c r="Q8" s="2"/>
    </row>
    <row r="9" spans="2:17" x14ac:dyDescent="0.3">
      <c r="B9" t="s">
        <v>8</v>
      </c>
      <c r="C9" t="s">
        <v>10</v>
      </c>
      <c r="D9" s="2"/>
      <c r="E9" s="2"/>
      <c r="F9" s="2"/>
      <c r="G9" s="2"/>
      <c r="H9" s="2"/>
      <c r="I9" s="2"/>
      <c r="J9" s="2"/>
      <c r="K9" s="2"/>
      <c r="L9" s="2"/>
      <c r="M9" s="2">
        <v>2.4817860243776399E-2</v>
      </c>
      <c r="N9" s="2">
        <v>5.0441372522036301E-2</v>
      </c>
      <c r="O9" s="2">
        <v>7.6064884800292706E-2</v>
      </c>
      <c r="P9" s="2">
        <v>7.6064884800292804E-2</v>
      </c>
      <c r="Q9" s="2">
        <v>7.6064884800293303E-2</v>
      </c>
    </row>
    <row r="10" spans="2:17" x14ac:dyDescent="0.3"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2:17" x14ac:dyDescent="0.3"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2:17" x14ac:dyDescent="0.3"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2:17" x14ac:dyDescent="0.3">
      <c r="C13" t="s">
        <v>32</v>
      </c>
      <c r="D13" s="3">
        <v>2019</v>
      </c>
      <c r="E13" s="3">
        <v>2020</v>
      </c>
      <c r="F13" s="3">
        <v>2021</v>
      </c>
      <c r="G13" s="3">
        <v>2022</v>
      </c>
      <c r="H13" s="3">
        <v>2023</v>
      </c>
      <c r="I13" s="3">
        <v>2024</v>
      </c>
      <c r="J13" s="3">
        <v>2025</v>
      </c>
      <c r="K13" s="3">
        <v>2026</v>
      </c>
      <c r="L13" s="3">
        <v>2027</v>
      </c>
      <c r="M13" s="3">
        <v>2028</v>
      </c>
      <c r="N13" s="3">
        <v>2029</v>
      </c>
      <c r="O13" s="3">
        <v>2030</v>
      </c>
      <c r="P13" s="3">
        <v>2031</v>
      </c>
      <c r="Q13" s="3">
        <v>2032</v>
      </c>
    </row>
    <row r="14" spans="2:17" x14ac:dyDescent="0.3">
      <c r="C14" t="s">
        <v>29</v>
      </c>
      <c r="D14" s="2">
        <f>D7/0.0036</f>
        <v>224.34159284423833</v>
      </c>
      <c r="E14" s="2">
        <f t="shared" ref="E14:Q14" si="0">E7/0.0036</f>
        <v>153.69303135124693</v>
      </c>
      <c r="F14" s="2">
        <f t="shared" si="0"/>
        <v>147.10984753823331</v>
      </c>
      <c r="G14" s="2">
        <f t="shared" si="0"/>
        <v>140.52666372521998</v>
      </c>
      <c r="H14" s="2">
        <f t="shared" si="0"/>
        <v>133.94347991220667</v>
      </c>
      <c r="I14" s="2">
        <f t="shared" si="0"/>
        <v>39.355007832031944</v>
      </c>
      <c r="J14" s="2">
        <f t="shared" si="0"/>
        <v>66.353469755479722</v>
      </c>
      <c r="K14" s="2">
        <f t="shared" si="0"/>
        <v>97.124373387921395</v>
      </c>
      <c r="L14" s="2">
        <f t="shared" si="0"/>
        <v>86.314669306661671</v>
      </c>
      <c r="M14" s="2">
        <f t="shared" si="0"/>
        <v>76.124619298485001</v>
      </c>
      <c r="N14" s="2">
        <f t="shared" si="0"/>
        <v>65.93456929030917</v>
      </c>
      <c r="O14" s="2">
        <f t="shared" si="0"/>
        <v>55.744519282132778</v>
      </c>
      <c r="P14" s="2">
        <f t="shared" si="0"/>
        <v>38.43682697444028</v>
      </c>
      <c r="Q14" s="2">
        <f t="shared" si="0"/>
        <v>21.12913466674814</v>
      </c>
    </row>
    <row r="15" spans="2:17" x14ac:dyDescent="0.3">
      <c r="C15" t="s">
        <v>30</v>
      </c>
      <c r="D15" s="2">
        <f t="shared" ref="D15:Q16" si="1">D8/0.0036</f>
        <v>224.34159284423833</v>
      </c>
      <c r="E15" s="2">
        <f t="shared" si="1"/>
        <v>153.69303135124693</v>
      </c>
      <c r="F15" s="2">
        <f t="shared" si="1"/>
        <v>147.10984753823331</v>
      </c>
      <c r="G15" s="2">
        <f t="shared" si="1"/>
        <v>140.52666372521998</v>
      </c>
      <c r="H15" s="2">
        <f t="shared" si="1"/>
        <v>133.94347991220667</v>
      </c>
      <c r="I15" s="2">
        <f t="shared" si="1"/>
        <v>39.355007832031944</v>
      </c>
      <c r="J15" s="2">
        <f t="shared" si="1"/>
        <v>66.353469755479722</v>
      </c>
      <c r="K15" s="2">
        <f t="shared" si="1"/>
        <v>97.124373387921395</v>
      </c>
      <c r="L15" s="2">
        <f t="shared" si="1"/>
        <v>86.314669306661671</v>
      </c>
      <c r="M15" s="2">
        <f t="shared" si="1"/>
        <v>69.230769230769454</v>
      </c>
      <c r="N15" s="2">
        <f t="shared" si="1"/>
        <v>51.923076923076948</v>
      </c>
      <c r="O15" s="2">
        <f t="shared" si="1"/>
        <v>34.615384615384727</v>
      </c>
      <c r="P15" s="2">
        <f t="shared" si="1"/>
        <v>17.307692307692331</v>
      </c>
      <c r="Q15" s="2">
        <f t="shared" si="1"/>
        <v>0</v>
      </c>
    </row>
    <row r="16" spans="2:17" x14ac:dyDescent="0.3">
      <c r="C16" t="s">
        <v>31</v>
      </c>
      <c r="D16" s="2">
        <f t="shared" si="1"/>
        <v>0</v>
      </c>
      <c r="E16" s="2">
        <f t="shared" si="1"/>
        <v>0</v>
      </c>
      <c r="F16" s="2">
        <f t="shared" si="1"/>
        <v>0</v>
      </c>
      <c r="G16" s="2">
        <f t="shared" si="1"/>
        <v>0</v>
      </c>
      <c r="H16" s="2">
        <f t="shared" si="1"/>
        <v>0</v>
      </c>
      <c r="I16" s="2">
        <f t="shared" si="1"/>
        <v>0</v>
      </c>
      <c r="J16" s="2">
        <f t="shared" si="1"/>
        <v>0</v>
      </c>
      <c r="K16" s="2">
        <f t="shared" si="1"/>
        <v>0</v>
      </c>
      <c r="L16" s="2">
        <f t="shared" si="1"/>
        <v>0</v>
      </c>
      <c r="M16" s="2">
        <f t="shared" si="1"/>
        <v>6.8938500677156664</v>
      </c>
      <c r="N16" s="2">
        <f t="shared" si="1"/>
        <v>14.011492367232306</v>
      </c>
      <c r="O16" s="2">
        <f t="shared" si="1"/>
        <v>21.129134666747973</v>
      </c>
      <c r="P16" s="2">
        <f t="shared" si="1"/>
        <v>21.129134666748001</v>
      </c>
      <c r="Q16" s="2">
        <f t="shared" si="1"/>
        <v>21.12913466674814</v>
      </c>
    </row>
    <row r="17" spans="4:17" x14ac:dyDescent="0.3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4:17" x14ac:dyDescent="0.3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4:17" x14ac:dyDescent="0.3">
      <c r="D19" s="1">
        <f>D15/(24*365)</f>
        <v>2.5609770872629948E-2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4:17" x14ac:dyDescent="0.3">
      <c r="D20" s="1">
        <f>D19/0.75</f>
        <v>3.4146361163506597E-2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4:17" x14ac:dyDescent="0.3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4:17" x14ac:dyDescent="0.3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4:17" x14ac:dyDescent="0.3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4:17" x14ac:dyDescent="0.3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4:17" x14ac:dyDescent="0.3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4:17" x14ac:dyDescent="0.3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4:17" x14ac:dyDescent="0.3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4:17" x14ac:dyDescent="0.3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4:17" x14ac:dyDescent="0.3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4:17" x14ac:dyDescent="0.3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4:17" x14ac:dyDescent="0.3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4:17" x14ac:dyDescent="0.3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2:38" x14ac:dyDescent="0.3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2:38" x14ac:dyDescent="0.3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2:38" x14ac:dyDescent="0.3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2:38" x14ac:dyDescent="0.3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2:38" ht="15" thickBot="1" x14ac:dyDescent="0.35">
      <c r="D37" s="2"/>
      <c r="E37" s="12" t="s">
        <v>42</v>
      </c>
      <c r="F37" s="12" t="s">
        <v>43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2:38" x14ac:dyDescent="0.3">
      <c r="E38" s="6" t="s">
        <v>33</v>
      </c>
      <c r="F38" s="6" t="s">
        <v>34</v>
      </c>
    </row>
    <row r="39" spans="2:38" x14ac:dyDescent="0.3">
      <c r="E39" s="6">
        <v>12</v>
      </c>
      <c r="F39" s="6">
        <v>0.220752</v>
      </c>
    </row>
    <row r="40" spans="2:38" x14ac:dyDescent="0.3">
      <c r="H40" s="14"/>
    </row>
    <row r="42" spans="2:38" x14ac:dyDescent="0.3">
      <c r="B42" t="s">
        <v>0</v>
      </c>
      <c r="C42" t="s">
        <v>1</v>
      </c>
    </row>
    <row r="43" spans="2:38" x14ac:dyDescent="0.3">
      <c r="B43" t="s">
        <v>3</v>
      </c>
      <c r="C43" t="s">
        <v>11</v>
      </c>
      <c r="D43" t="s">
        <v>12</v>
      </c>
      <c r="E43" t="s">
        <v>2</v>
      </c>
      <c r="F43" t="s">
        <v>5</v>
      </c>
      <c r="G43">
        <v>2019</v>
      </c>
      <c r="H43">
        <v>2020</v>
      </c>
      <c r="I43">
        <v>2021</v>
      </c>
      <c r="J43">
        <v>2022</v>
      </c>
      <c r="K43">
        <v>2023</v>
      </c>
      <c r="L43">
        <v>2024</v>
      </c>
      <c r="M43">
        <v>2025</v>
      </c>
      <c r="N43">
        <v>2026</v>
      </c>
      <c r="O43">
        <v>2027</v>
      </c>
      <c r="P43">
        <v>2028</v>
      </c>
      <c r="Q43">
        <v>2029</v>
      </c>
      <c r="R43">
        <v>2030</v>
      </c>
      <c r="S43">
        <v>2031</v>
      </c>
      <c r="T43">
        <v>2032</v>
      </c>
      <c r="U43">
        <v>2033</v>
      </c>
      <c r="V43">
        <v>2034</v>
      </c>
      <c r="W43">
        <v>2035</v>
      </c>
      <c r="X43">
        <v>2036</v>
      </c>
      <c r="Y43">
        <v>2037</v>
      </c>
      <c r="Z43">
        <v>2038</v>
      </c>
      <c r="AA43">
        <v>2039</v>
      </c>
      <c r="AB43">
        <v>2040</v>
      </c>
      <c r="AC43">
        <v>2041</v>
      </c>
      <c r="AD43">
        <v>2042</v>
      </c>
      <c r="AE43">
        <v>2043</v>
      </c>
      <c r="AF43">
        <v>2044</v>
      </c>
      <c r="AG43">
        <v>2045</v>
      </c>
      <c r="AH43">
        <v>2046</v>
      </c>
      <c r="AI43">
        <v>2047</v>
      </c>
      <c r="AJ43">
        <v>2048</v>
      </c>
      <c r="AK43">
        <v>2049</v>
      </c>
      <c r="AL43">
        <v>2050</v>
      </c>
    </row>
    <row r="44" spans="2:38" s="4" customFormat="1" x14ac:dyDescent="0.3">
      <c r="B44" s="4" t="s">
        <v>9</v>
      </c>
      <c r="C44" s="4" t="s">
        <v>5</v>
      </c>
      <c r="D44" s="4" t="s">
        <v>5</v>
      </c>
      <c r="E44" s="4" t="s">
        <v>13</v>
      </c>
      <c r="G44" s="4">
        <v>0.17828587909278501</v>
      </c>
      <c r="H44" s="4">
        <v>0.12214095860466199</v>
      </c>
      <c r="I44" s="4">
        <v>0.116909255029536</v>
      </c>
      <c r="J44" s="4">
        <v>0.11167755145441099</v>
      </c>
      <c r="K44" s="4">
        <v>0.106445847879286</v>
      </c>
      <c r="L44" s="4">
        <v>3.1275708080172097E-2</v>
      </c>
      <c r="M44" s="4">
        <v>5.2731580159661999E-2</v>
      </c>
      <c r="N44" s="4">
        <v>7.7185438826869499E-2</v>
      </c>
      <c r="O44" s="4">
        <v>6.8594889163622996E-2</v>
      </c>
      <c r="P44" s="4">
        <v>5.5018190769230799E-2</v>
      </c>
      <c r="Q44" s="4">
        <v>4.1263643076923102E-2</v>
      </c>
      <c r="R44" s="4">
        <v>2.7509095384615399E-2</v>
      </c>
      <c r="S44" s="4">
        <v>1.37545476923077E-2</v>
      </c>
    </row>
    <row r="45" spans="2:38" s="4" customFormat="1" x14ac:dyDescent="0.3">
      <c r="B45" s="4" t="s">
        <v>9</v>
      </c>
      <c r="C45" s="4" t="s">
        <v>5</v>
      </c>
      <c r="D45" s="4" t="s">
        <v>5</v>
      </c>
      <c r="E45" s="4" t="s">
        <v>14</v>
      </c>
      <c r="G45" s="4">
        <v>0.41095890410959002</v>
      </c>
      <c r="H45" s="4">
        <v>0.37934668071654398</v>
      </c>
      <c r="I45" s="4">
        <v>0.347734457323499</v>
      </c>
      <c r="J45" s="4">
        <v>0.31612223393045302</v>
      </c>
      <c r="K45" s="4">
        <v>0.28451001053740799</v>
      </c>
      <c r="L45" s="4">
        <v>0.25289778714436301</v>
      </c>
      <c r="M45" s="4">
        <v>0.221285563751317</v>
      </c>
      <c r="N45" s="4">
        <v>0.18967334035827199</v>
      </c>
      <c r="O45" s="4">
        <v>0.15806111696522701</v>
      </c>
      <c r="P45" s="4">
        <v>0.126448893572181</v>
      </c>
      <c r="Q45" s="4">
        <v>9.4836670179136107E-2</v>
      </c>
      <c r="R45" s="4">
        <v>6.3224446786090696E-2</v>
      </c>
      <c r="S45" s="4">
        <v>3.1612223393045397E-2</v>
      </c>
    </row>
    <row r="46" spans="2:38" s="4" customFormat="1" x14ac:dyDescent="0.3">
      <c r="B46" s="4" t="s">
        <v>9</v>
      </c>
      <c r="C46" s="4" t="s">
        <v>5</v>
      </c>
      <c r="D46" s="4" t="s">
        <v>5</v>
      </c>
      <c r="E46" s="4" t="s">
        <v>15</v>
      </c>
      <c r="G46" s="4">
        <v>0.80762973423925799</v>
      </c>
      <c r="H46" s="4">
        <v>0.55329491286448895</v>
      </c>
      <c r="I46" s="4">
        <v>0.52959545113763995</v>
      </c>
      <c r="J46" s="4">
        <v>0.50589598941079195</v>
      </c>
      <c r="K46" s="4">
        <v>0.482196527683944</v>
      </c>
      <c r="L46" s="4">
        <v>0.141678028195315</v>
      </c>
      <c r="M46" s="4">
        <v>0.238872491119727</v>
      </c>
      <c r="N46" s="4">
        <v>0.34964774419651701</v>
      </c>
      <c r="O46" s="4">
        <v>0.31073280950398202</v>
      </c>
      <c r="P46" s="4">
        <v>0.24923076923077001</v>
      </c>
      <c r="Q46" s="4">
        <v>0.186923076923077</v>
      </c>
      <c r="R46" s="4">
        <v>0.124615384615385</v>
      </c>
      <c r="S46" s="4">
        <v>6.2307692307692397E-2</v>
      </c>
    </row>
    <row r="47" spans="2:38" s="4" customFormat="1" x14ac:dyDescent="0.3">
      <c r="B47" s="4" t="s">
        <v>9</v>
      </c>
      <c r="C47" s="4" t="s">
        <v>5</v>
      </c>
      <c r="D47" s="4" t="s">
        <v>5</v>
      </c>
      <c r="E47" s="4" t="s">
        <v>16</v>
      </c>
      <c r="F47" s="4" t="s">
        <v>50</v>
      </c>
      <c r="G47" s="4">
        <v>3.42465753424658E-2</v>
      </c>
      <c r="H47" s="4">
        <v>3.1612223393045397E-2</v>
      </c>
      <c r="I47" s="4">
        <v>2.89778714436249E-2</v>
      </c>
      <c r="J47" s="4">
        <v>2.63435194942045E-2</v>
      </c>
      <c r="K47" s="4">
        <v>2.3709167544783999E-2</v>
      </c>
      <c r="L47" s="4">
        <v>2.1074815595363599E-2</v>
      </c>
      <c r="M47" s="4">
        <v>1.8440463645943098E-2</v>
      </c>
      <c r="N47" s="4">
        <v>1.5806111696522698E-2</v>
      </c>
      <c r="O47" s="4">
        <v>1.3171759747102199E-2</v>
      </c>
      <c r="P47" s="4">
        <v>1.0537407797681799E-2</v>
      </c>
      <c r="Q47" s="4">
        <v>7.9030558482613405E-3</v>
      </c>
      <c r="R47" s="4">
        <v>5.2687038988408902E-3</v>
      </c>
      <c r="S47" s="4">
        <v>2.6343519494204499E-3</v>
      </c>
    </row>
    <row r="48" spans="2:38" s="4" customFormat="1" x14ac:dyDescent="0.3">
      <c r="B48" s="4" t="s">
        <v>9</v>
      </c>
      <c r="C48" s="4" t="s">
        <v>17</v>
      </c>
      <c r="D48" s="4" t="s">
        <v>5</v>
      </c>
      <c r="E48" s="4" t="s">
        <v>8</v>
      </c>
      <c r="G48" s="4">
        <v>119.29532088456099</v>
      </c>
      <c r="H48" s="4">
        <v>81.727419602917195</v>
      </c>
      <c r="I48" s="4">
        <v>78.226762344230707</v>
      </c>
      <c r="J48" s="4">
        <v>74.726105085544205</v>
      </c>
      <c r="K48" s="4">
        <v>71.225447826857604</v>
      </c>
      <c r="L48" s="4">
        <v>20.927319933028802</v>
      </c>
      <c r="M48" s="4">
        <v>35.283954107341401</v>
      </c>
      <c r="N48" s="4">
        <v>51.646612391972099</v>
      </c>
      <c r="O48" s="4">
        <v>45.898471350928602</v>
      </c>
      <c r="P48" s="4">
        <v>36.813979635973404</v>
      </c>
      <c r="Q48" s="4">
        <v>27.610484726980001</v>
      </c>
      <c r="R48" s="4">
        <v>18.406989817986702</v>
      </c>
      <c r="S48" s="4">
        <v>9.2034949089933402</v>
      </c>
    </row>
    <row r="49" spans="2:38" s="4" customFormat="1" x14ac:dyDescent="0.3">
      <c r="B49" s="4" t="s">
        <v>9</v>
      </c>
      <c r="C49" s="4" t="s">
        <v>18</v>
      </c>
      <c r="D49" s="4" t="s">
        <v>5</v>
      </c>
      <c r="E49" s="4" t="s">
        <v>8</v>
      </c>
      <c r="G49" s="4">
        <v>0.80762973423925799</v>
      </c>
      <c r="H49" s="4">
        <v>0.55329491286448895</v>
      </c>
      <c r="I49" s="4">
        <v>0.52959545113763995</v>
      </c>
      <c r="J49" s="4">
        <v>0.50589598941079195</v>
      </c>
      <c r="K49" s="4">
        <v>0.482196527683944</v>
      </c>
      <c r="L49" s="4">
        <v>0.141678028195315</v>
      </c>
      <c r="M49" s="4">
        <v>0.238872491119727</v>
      </c>
      <c r="N49" s="4">
        <v>0.34964774419651701</v>
      </c>
      <c r="O49" s="4">
        <v>0.31073280950398202</v>
      </c>
      <c r="P49" s="4">
        <v>0.24923076923077001</v>
      </c>
      <c r="Q49" s="4">
        <v>0.186923076923077</v>
      </c>
      <c r="R49" s="4">
        <v>0.124615384615385</v>
      </c>
      <c r="S49" s="4">
        <v>6.2307692307692397E-2</v>
      </c>
    </row>
    <row r="50" spans="2:38" s="4" customFormat="1" x14ac:dyDescent="0.3">
      <c r="B50" s="4" t="s">
        <v>9</v>
      </c>
      <c r="C50" s="4" t="s">
        <v>19</v>
      </c>
      <c r="D50" s="4" t="s">
        <v>5</v>
      </c>
      <c r="E50" s="4" t="s">
        <v>6</v>
      </c>
      <c r="G50" s="4">
        <v>2.1479514208490902</v>
      </c>
      <c r="H50" s="4">
        <v>1.4715290235757701</v>
      </c>
      <c r="I50" s="4">
        <v>1.4084985402596799</v>
      </c>
      <c r="J50" s="4">
        <v>1.3454680569435999</v>
      </c>
      <c r="K50" s="4">
        <v>1.28243757362751</v>
      </c>
      <c r="L50" s="4">
        <v>0.37680326647690099</v>
      </c>
      <c r="M50" s="4">
        <v>0.63529917850991302</v>
      </c>
      <c r="N50" s="4">
        <v>0.92991421328860902</v>
      </c>
      <c r="O50" s="4">
        <v>0.82641704655314296</v>
      </c>
      <c r="P50" s="4">
        <v>0.66284779050736597</v>
      </c>
      <c r="Q50" s="4">
        <v>0.49713584288052398</v>
      </c>
      <c r="R50" s="4">
        <v>0.33142389525368299</v>
      </c>
      <c r="S50" s="4">
        <v>0.16571194762684099</v>
      </c>
    </row>
    <row r="51" spans="2:38" s="5" customFormat="1" x14ac:dyDescent="0.3">
      <c r="B51" s="5" t="s">
        <v>10</v>
      </c>
      <c r="C51" s="5" t="s">
        <v>5</v>
      </c>
      <c r="D51" s="5" t="s">
        <v>5</v>
      </c>
      <c r="E51" s="5" t="s">
        <v>13</v>
      </c>
      <c r="P51" s="5">
        <v>2.3479681219431901E-3</v>
      </c>
      <c r="Q51" s="5">
        <v>4.7721573715648101E-3</v>
      </c>
      <c r="R51" s="5">
        <v>7.1963466211861001E-3</v>
      </c>
      <c r="S51" s="5">
        <v>7.1963466211861001E-3</v>
      </c>
      <c r="T51" s="5">
        <v>7.1963466211861504E-3</v>
      </c>
    </row>
    <row r="52" spans="2:38" s="5" customFormat="1" x14ac:dyDescent="0.3">
      <c r="B52" s="5" t="s">
        <v>10</v>
      </c>
      <c r="C52" s="5" t="s">
        <v>5</v>
      </c>
      <c r="D52" s="5" t="s">
        <v>5</v>
      </c>
      <c r="E52" s="5" t="s">
        <v>14</v>
      </c>
      <c r="P52" s="5">
        <v>3.3727250820526598E-2</v>
      </c>
      <c r="Q52" s="5">
        <v>6.85493755735435E-2</v>
      </c>
      <c r="R52" s="5">
        <v>0.103371500326556</v>
      </c>
      <c r="S52" s="5">
        <v>0.103371500326556</v>
      </c>
      <c r="T52" s="5">
        <v>0.103371500326556</v>
      </c>
      <c r="U52" s="5">
        <v>0.103371500326556</v>
      </c>
      <c r="V52" s="5">
        <v>0.103371500326556</v>
      </c>
      <c r="W52" s="5">
        <v>0.103371500326556</v>
      </c>
      <c r="X52" s="5">
        <v>0.103371500326556</v>
      </c>
      <c r="Y52" s="5">
        <v>0.103371500326556</v>
      </c>
      <c r="Z52" s="5">
        <v>0.103371500326556</v>
      </c>
      <c r="AA52" s="5">
        <v>0.103371500326556</v>
      </c>
      <c r="AB52" s="5">
        <v>0.103371500326556</v>
      </c>
      <c r="AC52" s="5">
        <v>0.103371500326556</v>
      </c>
      <c r="AD52" s="5">
        <v>0.103371500326556</v>
      </c>
      <c r="AE52" s="5">
        <v>0.103371500326556</v>
      </c>
      <c r="AF52" s="5">
        <v>0.103371500326556</v>
      </c>
      <c r="AG52" s="5">
        <v>0.103371500326556</v>
      </c>
      <c r="AH52" s="5">
        <v>0.103371500326556</v>
      </c>
      <c r="AI52" s="5">
        <v>0.103371500326556</v>
      </c>
      <c r="AJ52" s="5">
        <v>0.103371500326556</v>
      </c>
      <c r="AK52" s="5">
        <v>0.103371500326556</v>
      </c>
      <c r="AL52" s="5">
        <v>0.103371500326556</v>
      </c>
    </row>
    <row r="53" spans="2:38" s="5" customFormat="1" x14ac:dyDescent="0.3">
      <c r="B53" s="5" t="s">
        <v>10</v>
      </c>
      <c r="C53" s="5" t="s">
        <v>5</v>
      </c>
      <c r="D53" s="5" t="s">
        <v>5</v>
      </c>
      <c r="E53" s="5" t="s">
        <v>20</v>
      </c>
      <c r="F53" s="5">
        <v>8.2712643159123203E-2</v>
      </c>
    </row>
    <row r="54" spans="2:38" s="5" customFormat="1" x14ac:dyDescent="0.3">
      <c r="B54" s="5" t="s">
        <v>10</v>
      </c>
      <c r="C54" s="5" t="s">
        <v>5</v>
      </c>
      <c r="D54" s="5" t="s">
        <v>5</v>
      </c>
      <c r="E54" s="5" t="s">
        <v>15</v>
      </c>
      <c r="P54" s="5">
        <v>2.4817860243776399E-2</v>
      </c>
      <c r="Q54" s="5">
        <v>5.0441372522036301E-2</v>
      </c>
      <c r="R54" s="5">
        <v>7.6064884800292706E-2</v>
      </c>
      <c r="S54" s="5">
        <v>7.6064884800292804E-2</v>
      </c>
      <c r="T54" s="5">
        <v>7.6064884800293303E-2</v>
      </c>
    </row>
    <row r="55" spans="2:38" s="5" customFormat="1" x14ac:dyDescent="0.3">
      <c r="B55" s="5" t="s">
        <v>10</v>
      </c>
      <c r="C55" s="5" t="s">
        <v>5</v>
      </c>
      <c r="D55" s="5" t="s">
        <v>5</v>
      </c>
      <c r="E55" s="5" t="s">
        <v>21</v>
      </c>
      <c r="U55" s="5">
        <v>9.4607999999999998E-2</v>
      </c>
      <c r="V55" s="5">
        <v>9.4607999999999998E-2</v>
      </c>
      <c r="W55" s="5">
        <v>9.4607999999999998E-2</v>
      </c>
      <c r="X55" s="5">
        <v>9.4607999999999998E-2</v>
      </c>
      <c r="Y55" s="5">
        <v>9.4607999999999998E-2</v>
      </c>
      <c r="Z55" s="5">
        <v>9.4607999999999998E-2</v>
      </c>
      <c r="AA55" s="5">
        <v>9.4607999999999998E-2</v>
      </c>
      <c r="AB55" s="5">
        <v>9.4607999999999998E-2</v>
      </c>
      <c r="AC55" s="5">
        <v>9.4607999999999998E-2</v>
      </c>
      <c r="AD55" s="5">
        <v>9.4607999999999998E-2</v>
      </c>
      <c r="AE55" s="5">
        <v>9.4607999999999998E-2</v>
      </c>
      <c r="AF55" s="5">
        <v>9.4607999999999998E-2</v>
      </c>
      <c r="AG55" s="5">
        <v>9.4607999999999998E-2</v>
      </c>
      <c r="AH55" s="5">
        <v>9.4607999999999998E-2</v>
      </c>
      <c r="AI55" s="5">
        <v>9.4607999999999998E-2</v>
      </c>
      <c r="AJ55" s="5">
        <v>9.4607999999999998E-2</v>
      </c>
      <c r="AK55" s="5">
        <v>9.4607999999999998E-2</v>
      </c>
      <c r="AL55" s="5">
        <v>9.4607999999999998E-2</v>
      </c>
    </row>
    <row r="56" spans="2:38" s="5" customFormat="1" x14ac:dyDescent="0.3">
      <c r="B56" s="5" t="s">
        <v>10</v>
      </c>
      <c r="C56" s="5" t="s">
        <v>5</v>
      </c>
      <c r="D56" s="5" t="s">
        <v>5</v>
      </c>
      <c r="E56" s="5" t="s">
        <v>16</v>
      </c>
      <c r="P56" s="5">
        <v>2.24848338803511E-3</v>
      </c>
      <c r="Q56" s="5">
        <v>4.5699583715695701E-3</v>
      </c>
      <c r="R56" s="5">
        <v>6.8914333551037101E-3</v>
      </c>
      <c r="S56" s="5">
        <v>6.8914333551037101E-3</v>
      </c>
      <c r="T56" s="5">
        <v>6.8914333551037101E-3</v>
      </c>
      <c r="U56" s="5">
        <v>6.8914333551037101E-3</v>
      </c>
      <c r="V56" s="5">
        <v>6.8914333551037101E-3</v>
      </c>
      <c r="W56" s="5">
        <v>6.8914333551037101E-3</v>
      </c>
      <c r="X56" s="5">
        <v>6.8914333551037101E-3</v>
      </c>
      <c r="Y56" s="5">
        <v>6.8914333551037101E-3</v>
      </c>
      <c r="Z56" s="5">
        <v>6.8914333551037101E-3</v>
      </c>
      <c r="AA56" s="5">
        <v>6.8914333551037101E-3</v>
      </c>
      <c r="AB56" s="5">
        <v>6.8914333551037101E-3</v>
      </c>
      <c r="AC56" s="5">
        <v>6.8914333551037101E-3</v>
      </c>
      <c r="AD56" s="5">
        <v>6.8914333551037101E-3</v>
      </c>
      <c r="AE56" s="5">
        <v>6.8914333551037101E-3</v>
      </c>
      <c r="AF56" s="5">
        <v>6.8914333551037101E-3</v>
      </c>
      <c r="AG56" s="5">
        <v>6.8914333551037101E-3</v>
      </c>
      <c r="AH56" s="5">
        <v>6.8914333551037101E-3</v>
      </c>
      <c r="AI56" s="5">
        <v>6.8914333551037101E-3</v>
      </c>
      <c r="AJ56" s="5">
        <v>6.8914333551037101E-3</v>
      </c>
      <c r="AK56" s="5">
        <v>6.8914333551037101E-3</v>
      </c>
      <c r="AL56" s="5">
        <v>6.8914333551037101E-3</v>
      </c>
    </row>
    <row r="57" spans="2:38" s="5" customFormat="1" x14ac:dyDescent="0.3">
      <c r="B57" s="5" t="s">
        <v>10</v>
      </c>
      <c r="C57" s="5" t="s">
        <v>5</v>
      </c>
      <c r="D57" s="5" t="s">
        <v>5</v>
      </c>
      <c r="E57" s="5" t="s">
        <v>22</v>
      </c>
      <c r="P57" s="5">
        <v>2.24848338803511E-3</v>
      </c>
      <c r="Q57" s="5">
        <v>2.3214749835344601E-3</v>
      </c>
      <c r="R57" s="5">
        <v>2.32147498353415E-3</v>
      </c>
    </row>
    <row r="58" spans="2:38" s="5" customFormat="1" x14ac:dyDescent="0.3">
      <c r="B58" s="5" t="s">
        <v>10</v>
      </c>
      <c r="C58" s="5" t="s">
        <v>5</v>
      </c>
      <c r="D58" s="5" t="s">
        <v>5</v>
      </c>
      <c r="E58" s="5" t="s">
        <v>23</v>
      </c>
      <c r="H58" s="5">
        <v>272.88937118009198</v>
      </c>
      <c r="I58" s="5">
        <v>244.57186004690399</v>
      </c>
      <c r="J58" s="5">
        <v>211.58251942084101</v>
      </c>
      <c r="K58" s="5">
        <v>190.62760804278599</v>
      </c>
      <c r="L58" s="5">
        <v>153.277941136907</v>
      </c>
      <c r="M58" s="5">
        <v>112.374551486051</v>
      </c>
      <c r="N58" s="5">
        <v>68.378614686789106</v>
      </c>
      <c r="O58" s="5">
        <v>35.579007058506697</v>
      </c>
      <c r="S58" s="5">
        <v>229.294382522456</v>
      </c>
      <c r="T58" s="5">
        <v>665.88872762706899</v>
      </c>
      <c r="U58" s="5">
        <v>810.37208125993402</v>
      </c>
      <c r="V58" s="5">
        <v>807.87208125993402</v>
      </c>
      <c r="W58" s="5">
        <v>805.37208125993402</v>
      </c>
      <c r="X58" s="5">
        <v>802.87208125993402</v>
      </c>
      <c r="Y58" s="5">
        <v>800.37208125993402</v>
      </c>
      <c r="Z58" s="5">
        <v>797.87208125993402</v>
      </c>
      <c r="AA58" s="5">
        <v>795.37208125993402</v>
      </c>
      <c r="AB58" s="5">
        <v>792.87208125993402</v>
      </c>
      <c r="AC58" s="5">
        <v>790.37208125993402</v>
      </c>
      <c r="AD58" s="5">
        <v>787.87208125993402</v>
      </c>
      <c r="AE58" s="5">
        <v>785.37208125993402</v>
      </c>
      <c r="AF58" s="5">
        <v>782.87208125993402</v>
      </c>
      <c r="AG58" s="5">
        <v>780.37208125993402</v>
      </c>
      <c r="AH58" s="5">
        <v>777.87208125993504</v>
      </c>
      <c r="AI58" s="5">
        <v>775.37208125993402</v>
      </c>
      <c r="AJ58" s="5">
        <v>772.87208125993402</v>
      </c>
      <c r="AK58" s="5">
        <v>770.37208125993504</v>
      </c>
      <c r="AL58" s="5">
        <v>767.87208125993504</v>
      </c>
    </row>
    <row r="59" spans="2:38" s="5" customFormat="1" x14ac:dyDescent="0.3">
      <c r="B59" s="5" t="s">
        <v>10</v>
      </c>
      <c r="C59" s="5" t="s">
        <v>5</v>
      </c>
      <c r="D59" s="5" t="s">
        <v>24</v>
      </c>
      <c r="E59" s="5" t="s">
        <v>25</v>
      </c>
      <c r="P59" s="5">
        <v>2.24848338803511E-3</v>
      </c>
      <c r="Q59" s="5">
        <v>2.3214749835344601E-3</v>
      </c>
      <c r="R59" s="5">
        <v>2.32147498353415E-3</v>
      </c>
    </row>
    <row r="60" spans="2:38" s="5" customFormat="1" x14ac:dyDescent="0.3">
      <c r="B60" s="5" t="s">
        <v>10</v>
      </c>
      <c r="C60" s="5" t="s">
        <v>5</v>
      </c>
      <c r="D60" s="5" t="s">
        <v>26</v>
      </c>
      <c r="E60" s="5" t="s">
        <v>27</v>
      </c>
      <c r="P60" s="5">
        <v>0.18343151732347801</v>
      </c>
      <c r="Q60" s="5">
        <v>0.37207500598064103</v>
      </c>
      <c r="R60" s="5">
        <v>0.55997580373755396</v>
      </c>
      <c r="S60" s="5">
        <v>0.55997580373755396</v>
      </c>
      <c r="T60" s="5">
        <v>0.55997580373755396</v>
      </c>
      <c r="U60" s="5">
        <v>0.55997580373755396</v>
      </c>
      <c r="V60" s="5">
        <v>0.55997580373755396</v>
      </c>
      <c r="W60" s="5">
        <v>0.55997580373755396</v>
      </c>
      <c r="X60" s="5">
        <v>0.55997580373755396</v>
      </c>
      <c r="Y60" s="5">
        <v>0.55997580373755396</v>
      </c>
      <c r="Z60" s="5">
        <v>0.55997580373755396</v>
      </c>
      <c r="AA60" s="5">
        <v>0.55997580373755396</v>
      </c>
      <c r="AB60" s="5">
        <v>0.55997580373755396</v>
      </c>
      <c r="AC60" s="5">
        <v>0.55997580373755396</v>
      </c>
      <c r="AD60" s="5">
        <v>0.55997580373755396</v>
      </c>
      <c r="AE60" s="5">
        <v>0.55997580373755396</v>
      </c>
      <c r="AF60" s="5">
        <v>0.55997580373755396</v>
      </c>
      <c r="AG60" s="5">
        <v>0.55997580373755396</v>
      </c>
      <c r="AH60" s="5">
        <v>0.55997580373755396</v>
      </c>
      <c r="AI60" s="5">
        <v>0.55997580373755396</v>
      </c>
      <c r="AJ60" s="5">
        <v>0.55997580373755396</v>
      </c>
      <c r="AK60" s="5">
        <v>0.55997580373755396</v>
      </c>
      <c r="AL60" s="5">
        <v>0.55997580373755396</v>
      </c>
    </row>
    <row r="61" spans="2:38" s="5" customFormat="1" x14ac:dyDescent="0.3">
      <c r="B61" s="5" t="s">
        <v>10</v>
      </c>
      <c r="C61" s="5" t="s">
        <v>5</v>
      </c>
      <c r="D61" s="5" t="s">
        <v>28</v>
      </c>
      <c r="E61" s="5" t="s">
        <v>25</v>
      </c>
      <c r="P61" s="5">
        <v>1.56371799258805</v>
      </c>
      <c r="Q61" s="5">
        <v>1.6081490340484199</v>
      </c>
      <c r="R61" s="5">
        <v>1.6018177386385599</v>
      </c>
    </row>
    <row r="62" spans="2:38" s="5" customFormat="1" x14ac:dyDescent="0.3">
      <c r="B62" s="5" t="s">
        <v>10</v>
      </c>
      <c r="C62" s="5" t="s">
        <v>17</v>
      </c>
      <c r="D62" s="5" t="s">
        <v>5</v>
      </c>
      <c r="E62" s="5" t="s">
        <v>8</v>
      </c>
      <c r="P62" s="5">
        <v>2.38406669317005</v>
      </c>
      <c r="Q62" s="5">
        <v>4.8378228276199096</v>
      </c>
      <c r="R62" s="5">
        <v>7.2837523812300704</v>
      </c>
      <c r="S62" s="5">
        <v>7.2775797097205501</v>
      </c>
      <c r="T62" s="5">
        <v>7.2714070382110796</v>
      </c>
    </row>
    <row r="63" spans="2:38" s="5" customFormat="1" x14ac:dyDescent="0.3">
      <c r="B63" s="5" t="s">
        <v>10</v>
      </c>
      <c r="C63" s="5" t="s">
        <v>18</v>
      </c>
      <c r="D63" s="5" t="s">
        <v>5</v>
      </c>
      <c r="E63" s="5" t="s">
        <v>8</v>
      </c>
      <c r="P63" s="5">
        <v>2.4817860243776399E-2</v>
      </c>
      <c r="Q63" s="5">
        <v>5.0441372522036301E-2</v>
      </c>
      <c r="R63" s="5">
        <v>7.6064884800292706E-2</v>
      </c>
      <c r="S63" s="5">
        <v>7.6064884800292804E-2</v>
      </c>
      <c r="T63" s="5">
        <v>7.6064884800293303E-2</v>
      </c>
    </row>
    <row r="64" spans="2:38" s="5" customFormat="1" x14ac:dyDescent="0.3">
      <c r="B64" s="5" t="s">
        <v>10</v>
      </c>
      <c r="C64" s="5" t="s">
        <v>19</v>
      </c>
      <c r="D64" s="5" t="s">
        <v>5</v>
      </c>
      <c r="E64" s="5" t="s">
        <v>6</v>
      </c>
      <c r="P64" s="5">
        <v>4.2923972119739001E-2</v>
      </c>
      <c r="Q64" s="5">
        <v>8.7104410948571298E-2</v>
      </c>
      <c r="R64" s="5">
        <v>0.13114635310395301</v>
      </c>
      <c r="S64" s="5">
        <v>0.13103339328215799</v>
      </c>
      <c r="T64" s="5">
        <v>0.13092062788346501</v>
      </c>
    </row>
    <row r="67" spans="2:35" x14ac:dyDescent="0.3">
      <c r="B67" s="7"/>
      <c r="C67" s="7"/>
      <c r="D67" s="7">
        <v>2019</v>
      </c>
      <c r="E67" s="7">
        <v>2020</v>
      </c>
      <c r="F67" s="7">
        <v>2021</v>
      </c>
      <c r="G67" s="7">
        <v>2022</v>
      </c>
      <c r="H67" s="7">
        <v>2023</v>
      </c>
      <c r="I67" s="7">
        <v>2024</v>
      </c>
      <c r="J67" s="7">
        <v>2025</v>
      </c>
      <c r="K67" s="7">
        <v>2026</v>
      </c>
      <c r="L67" s="7">
        <v>2027</v>
      </c>
      <c r="M67" s="7">
        <v>2028</v>
      </c>
      <c r="N67" s="7">
        <v>2029</v>
      </c>
      <c r="O67" s="7">
        <v>2030</v>
      </c>
      <c r="P67" s="7">
        <v>2031</v>
      </c>
      <c r="Q67" s="7">
        <v>2032</v>
      </c>
      <c r="R67" s="7">
        <v>2033</v>
      </c>
      <c r="S67" s="7">
        <v>2034</v>
      </c>
      <c r="T67" s="7">
        <v>2035</v>
      </c>
      <c r="U67" s="7">
        <v>2036</v>
      </c>
      <c r="V67" s="7">
        <v>2037</v>
      </c>
      <c r="W67" s="7">
        <v>2038</v>
      </c>
      <c r="X67" s="7">
        <v>2039</v>
      </c>
      <c r="Y67" s="7">
        <v>2040</v>
      </c>
      <c r="Z67" s="7">
        <v>2041</v>
      </c>
      <c r="AA67" s="7">
        <v>2042</v>
      </c>
      <c r="AB67" s="7">
        <v>2043</v>
      </c>
      <c r="AC67" s="7">
        <v>2044</v>
      </c>
      <c r="AD67" s="7">
        <v>2045</v>
      </c>
      <c r="AE67" s="7">
        <v>2046</v>
      </c>
      <c r="AF67" s="7">
        <v>2047</v>
      </c>
      <c r="AG67" s="7">
        <v>2048</v>
      </c>
      <c r="AH67" s="7">
        <v>2049</v>
      </c>
      <c r="AI67" s="7">
        <v>2050</v>
      </c>
    </row>
    <row r="68" spans="2:35" x14ac:dyDescent="0.3">
      <c r="B68" s="8" t="s">
        <v>36</v>
      </c>
      <c r="C68" s="8" t="s">
        <v>33</v>
      </c>
      <c r="D68" s="13">
        <f>G47/G45</f>
        <v>8.3333333333333245E-2</v>
      </c>
      <c r="E68" s="13">
        <f t="shared" ref="E68:J68" si="2">H47/H45</f>
        <v>8.3333333333333509E-2</v>
      </c>
      <c r="F68" s="13">
        <f t="shared" si="2"/>
        <v>8.3333333333333287E-2</v>
      </c>
      <c r="G68" s="13">
        <f t="shared" si="2"/>
        <v>8.3333333333333592E-2</v>
      </c>
      <c r="H68" s="13">
        <f t="shared" si="2"/>
        <v>8.3333333333333329E-2</v>
      </c>
      <c r="I68" s="13">
        <f t="shared" si="2"/>
        <v>8.3333333333333398E-2</v>
      </c>
      <c r="J68" s="13">
        <f t="shared" si="2"/>
        <v>8.3333333333333398E-2</v>
      </c>
      <c r="K68" s="13">
        <f>N47/N45</f>
        <v>8.3333333333333509E-2</v>
      </c>
      <c r="L68" s="13">
        <f t="shared" ref="L68" si="3">O47/O45</f>
        <v>8.333333333333301E-2</v>
      </c>
      <c r="M68" s="13">
        <f t="shared" ref="M68:N68" si="4">P47/P45</f>
        <v>8.3333333333333717E-2</v>
      </c>
      <c r="N68" s="13">
        <f t="shared" si="4"/>
        <v>8.3333333333333315E-2</v>
      </c>
      <c r="O68" s="13">
        <f t="shared" ref="O68" si="5">R47/R45</f>
        <v>8.3333333333333315E-2</v>
      </c>
      <c r="P68" s="13">
        <f t="shared" ref="P68" si="6">S47/S45</f>
        <v>8.3333333333333343E-2</v>
      </c>
      <c r="Q68" s="13" t="e">
        <f t="shared" ref="Q68" si="7">T47/T45</f>
        <v>#DIV/0!</v>
      </c>
      <c r="R68" s="13" t="e">
        <f t="shared" ref="R68" si="8">U47/U45</f>
        <v>#DIV/0!</v>
      </c>
      <c r="S68" s="13" t="e">
        <f t="shared" ref="S68" si="9">V47/V45</f>
        <v>#DIV/0!</v>
      </c>
      <c r="T68" s="13" t="e">
        <f t="shared" ref="T68:U68" si="10">W47/W45</f>
        <v>#DIV/0!</v>
      </c>
      <c r="U68" s="13" t="e">
        <f t="shared" si="10"/>
        <v>#DIV/0!</v>
      </c>
      <c r="V68" s="13" t="e">
        <f t="shared" ref="V68" si="11">Y47/Y45</f>
        <v>#DIV/0!</v>
      </c>
      <c r="W68" s="13" t="e">
        <f t="shared" ref="W68:X68" si="12">Z47/Z45</f>
        <v>#DIV/0!</v>
      </c>
      <c r="X68" s="13" t="e">
        <f t="shared" si="12"/>
        <v>#DIV/0!</v>
      </c>
      <c r="Y68" s="13" t="e">
        <f t="shared" ref="Y68" si="13">AB47/AB45</f>
        <v>#DIV/0!</v>
      </c>
      <c r="Z68" s="9"/>
      <c r="AA68" s="9"/>
      <c r="AB68" s="9"/>
      <c r="AC68" s="9"/>
      <c r="AD68" s="9"/>
      <c r="AE68" s="9"/>
      <c r="AF68" s="9"/>
      <c r="AG68" s="9"/>
      <c r="AH68" s="9"/>
      <c r="AI68" s="9"/>
    </row>
    <row r="69" spans="2:35" x14ac:dyDescent="0.3">
      <c r="B69" s="8"/>
      <c r="C69" s="8" t="s">
        <v>34</v>
      </c>
      <c r="D69" s="7">
        <f>1/(G49/G44)</f>
        <v>0.22075200000000039</v>
      </c>
      <c r="E69" s="7">
        <f t="shared" ref="E69:U69" si="14">1/(H49/H44)</f>
        <v>0.22075200000000061</v>
      </c>
      <c r="F69" s="7">
        <f t="shared" si="14"/>
        <v>0.22075199999999945</v>
      </c>
      <c r="G69" s="7">
        <f t="shared" si="14"/>
        <v>0.2207519999999997</v>
      </c>
      <c r="H69" s="7">
        <f t="shared" si="14"/>
        <v>0.220752</v>
      </c>
      <c r="I69" s="7">
        <f t="shared" si="14"/>
        <v>0.22075199999999945</v>
      </c>
      <c r="J69" s="7">
        <f t="shared" si="14"/>
        <v>0.22075200000000009</v>
      </c>
      <c r="K69" s="7">
        <f t="shared" si="14"/>
        <v>0.22075199999999992</v>
      </c>
      <c r="L69" s="7">
        <f t="shared" si="14"/>
        <v>0.22075199999999986</v>
      </c>
      <c r="M69" s="7">
        <f t="shared" si="14"/>
        <v>0.22075199999999945</v>
      </c>
      <c r="N69" s="7">
        <f t="shared" si="14"/>
        <v>0.22075200000000003</v>
      </c>
      <c r="O69" s="7">
        <f t="shared" si="14"/>
        <v>0.22075199999999945</v>
      </c>
      <c r="P69" s="7">
        <f t="shared" si="14"/>
        <v>0.22075199999999978</v>
      </c>
      <c r="Q69" s="7" t="e">
        <f t="shared" si="14"/>
        <v>#DIV/0!</v>
      </c>
      <c r="R69" s="7" t="e">
        <f t="shared" si="14"/>
        <v>#DIV/0!</v>
      </c>
      <c r="S69" s="7" t="e">
        <f t="shared" si="14"/>
        <v>#DIV/0!</v>
      </c>
      <c r="T69" s="7" t="e">
        <f t="shared" si="14"/>
        <v>#DIV/0!</v>
      </c>
      <c r="U69" s="7" t="e">
        <f t="shared" si="14"/>
        <v>#DIV/0!</v>
      </c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</row>
    <row r="70" spans="2:35" x14ac:dyDescent="0.3">
      <c r="B70" s="8"/>
      <c r="C70" s="8" t="s">
        <v>35</v>
      </c>
      <c r="D70" s="9" t="str">
        <f>IF(G64=0,"",G63/G64)</f>
        <v/>
      </c>
      <c r="E70" s="9" t="str">
        <f t="shared" ref="E70:AH70" si="15">IF(H64=0,"",H63/H64)</f>
        <v/>
      </c>
      <c r="F70" s="9" t="str">
        <f t="shared" si="15"/>
        <v/>
      </c>
      <c r="G70" s="9" t="str">
        <f t="shared" si="15"/>
        <v/>
      </c>
      <c r="H70" s="9" t="str">
        <f t="shared" si="15"/>
        <v/>
      </c>
      <c r="I70" s="9" t="str">
        <f t="shared" si="15"/>
        <v/>
      </c>
      <c r="J70" s="9" t="str">
        <f t="shared" si="15"/>
        <v/>
      </c>
      <c r="K70" s="9" t="str">
        <f t="shared" si="15"/>
        <v/>
      </c>
      <c r="L70" s="9" t="str">
        <f t="shared" si="15"/>
        <v/>
      </c>
      <c r="M70" s="9">
        <f t="shared" si="15"/>
        <v>0.57818181818181891</v>
      </c>
      <c r="N70" s="9">
        <f t="shared" si="15"/>
        <v>0.57909090909090921</v>
      </c>
      <c r="O70" s="9">
        <f t="shared" si="15"/>
        <v>0.57999999999999974</v>
      </c>
      <c r="P70" s="9">
        <f t="shared" si="15"/>
        <v>0.58050000000000068</v>
      </c>
      <c r="Q70" s="9">
        <f t="shared" si="15"/>
        <v>0.58100000000000107</v>
      </c>
      <c r="R70" s="9" t="str">
        <f t="shared" si="15"/>
        <v/>
      </c>
      <c r="S70" s="9" t="str">
        <f t="shared" si="15"/>
        <v/>
      </c>
      <c r="T70" s="9" t="str">
        <f t="shared" si="15"/>
        <v/>
      </c>
      <c r="U70" s="9" t="str">
        <f t="shared" si="15"/>
        <v/>
      </c>
      <c r="V70" s="9" t="str">
        <f t="shared" si="15"/>
        <v/>
      </c>
      <c r="W70" s="9" t="str">
        <f t="shared" si="15"/>
        <v/>
      </c>
      <c r="X70" s="9" t="str">
        <f t="shared" si="15"/>
        <v/>
      </c>
      <c r="Y70" s="9" t="str">
        <f t="shared" si="15"/>
        <v/>
      </c>
      <c r="Z70" s="9" t="str">
        <f t="shared" si="15"/>
        <v/>
      </c>
      <c r="AA70" s="9" t="str">
        <f t="shared" si="15"/>
        <v/>
      </c>
      <c r="AB70" s="9" t="str">
        <f t="shared" si="15"/>
        <v/>
      </c>
      <c r="AC70" s="9" t="str">
        <f t="shared" si="15"/>
        <v/>
      </c>
      <c r="AD70" s="9" t="str">
        <f t="shared" si="15"/>
        <v/>
      </c>
      <c r="AE70" s="9" t="str">
        <f t="shared" si="15"/>
        <v/>
      </c>
      <c r="AF70" s="9" t="str">
        <f t="shared" si="15"/>
        <v/>
      </c>
      <c r="AG70" s="9" t="str">
        <f t="shared" si="15"/>
        <v/>
      </c>
      <c r="AH70" s="9" t="str">
        <f t="shared" si="15"/>
        <v/>
      </c>
      <c r="AI70" s="9" t="str">
        <f>IF(AL64=0,"",AL63/AL64)</f>
        <v/>
      </c>
    </row>
    <row r="71" spans="2:35" s="15" customFormat="1" x14ac:dyDescent="0.3">
      <c r="C71" s="16" t="s">
        <v>40</v>
      </c>
      <c r="D71" s="17">
        <f>G47</f>
        <v>3.42465753424658E-2</v>
      </c>
      <c r="E71" s="17">
        <f t="shared" ref="E71:AI71" si="16">H47</f>
        <v>3.1612223393045397E-2</v>
      </c>
      <c r="F71" s="17">
        <f t="shared" si="16"/>
        <v>2.89778714436249E-2</v>
      </c>
      <c r="G71" s="17">
        <f t="shared" si="16"/>
        <v>2.63435194942045E-2</v>
      </c>
      <c r="H71" s="17">
        <f t="shared" si="16"/>
        <v>2.3709167544783999E-2</v>
      </c>
      <c r="I71" s="17">
        <f t="shared" si="16"/>
        <v>2.1074815595363599E-2</v>
      </c>
      <c r="J71" s="17">
        <f t="shared" si="16"/>
        <v>1.8440463645943098E-2</v>
      </c>
      <c r="K71" s="17">
        <f t="shared" si="16"/>
        <v>1.5806111696522698E-2</v>
      </c>
      <c r="L71" s="17">
        <f t="shared" si="16"/>
        <v>1.3171759747102199E-2</v>
      </c>
      <c r="M71" s="17">
        <f t="shared" si="16"/>
        <v>1.0537407797681799E-2</v>
      </c>
      <c r="N71" s="17">
        <f t="shared" si="16"/>
        <v>7.9030558482613405E-3</v>
      </c>
      <c r="O71" s="17">
        <f t="shared" si="16"/>
        <v>5.2687038988408902E-3</v>
      </c>
      <c r="P71" s="17">
        <f t="shared" si="16"/>
        <v>2.6343519494204499E-3</v>
      </c>
      <c r="Q71" s="17">
        <f t="shared" si="16"/>
        <v>0</v>
      </c>
      <c r="R71" s="17">
        <f t="shared" si="16"/>
        <v>0</v>
      </c>
      <c r="S71" s="17">
        <f t="shared" si="16"/>
        <v>0</v>
      </c>
      <c r="T71" s="17">
        <f t="shared" si="16"/>
        <v>0</v>
      </c>
      <c r="U71" s="17">
        <f t="shared" si="16"/>
        <v>0</v>
      </c>
      <c r="V71" s="17">
        <f t="shared" si="16"/>
        <v>0</v>
      </c>
      <c r="W71" s="17">
        <f t="shared" si="16"/>
        <v>0</v>
      </c>
      <c r="X71" s="17">
        <f t="shared" si="16"/>
        <v>0</v>
      </c>
      <c r="Y71" s="17">
        <f t="shared" si="16"/>
        <v>0</v>
      </c>
      <c r="Z71" s="17">
        <f t="shared" si="16"/>
        <v>0</v>
      </c>
      <c r="AA71" s="17">
        <f t="shared" si="16"/>
        <v>0</v>
      </c>
      <c r="AB71" s="17">
        <f t="shared" si="16"/>
        <v>0</v>
      </c>
      <c r="AC71" s="17">
        <f t="shared" si="16"/>
        <v>0</v>
      </c>
      <c r="AD71" s="17">
        <f t="shared" si="16"/>
        <v>0</v>
      </c>
      <c r="AE71" s="17">
        <f t="shared" si="16"/>
        <v>0</v>
      </c>
      <c r="AF71" s="17">
        <f t="shared" si="16"/>
        <v>0</v>
      </c>
      <c r="AG71" s="17">
        <f t="shared" si="16"/>
        <v>0</v>
      </c>
      <c r="AH71" s="17">
        <f t="shared" si="16"/>
        <v>0</v>
      </c>
      <c r="AI71" s="17">
        <f t="shared" si="16"/>
        <v>0</v>
      </c>
    </row>
    <row r="72" spans="2:35" s="15" customFormat="1" x14ac:dyDescent="0.3">
      <c r="C72" s="18" t="s">
        <v>44</v>
      </c>
      <c r="D72" s="19">
        <f>D71*0.0036</f>
        <v>1.2328767123287687E-4</v>
      </c>
      <c r="E72" s="19">
        <f t="shared" ref="E72:AI72" si="17">E71*0.0036</f>
        <v>1.1380400421496343E-4</v>
      </c>
      <c r="F72" s="19">
        <f t="shared" si="17"/>
        <v>1.0432033719704964E-4</v>
      </c>
      <c r="G72" s="19">
        <f t="shared" si="17"/>
        <v>9.4836670179136197E-5</v>
      </c>
      <c r="H72" s="19">
        <f t="shared" si="17"/>
        <v>8.535300316122239E-5</v>
      </c>
      <c r="I72" s="19">
        <f t="shared" si="17"/>
        <v>7.5869336143308949E-5</v>
      </c>
      <c r="J72" s="19">
        <f t="shared" si="17"/>
        <v>6.6385669125395156E-5</v>
      </c>
      <c r="K72" s="19">
        <f t="shared" si="17"/>
        <v>5.6902002107481715E-5</v>
      </c>
      <c r="L72" s="19">
        <f t="shared" si="17"/>
        <v>4.7418335089567915E-5</v>
      </c>
      <c r="M72" s="19">
        <f t="shared" si="17"/>
        <v>3.7934668071654475E-5</v>
      </c>
      <c r="N72" s="19">
        <f t="shared" si="17"/>
        <v>2.8451001053740824E-5</v>
      </c>
      <c r="O72" s="19">
        <f t="shared" si="17"/>
        <v>1.8967334035827203E-5</v>
      </c>
      <c r="P72" s="19">
        <f t="shared" si="17"/>
        <v>9.4836670179136187E-6</v>
      </c>
      <c r="Q72" s="19">
        <f t="shared" si="17"/>
        <v>0</v>
      </c>
      <c r="R72" s="19">
        <f t="shared" si="17"/>
        <v>0</v>
      </c>
      <c r="S72" s="19">
        <f t="shared" si="17"/>
        <v>0</v>
      </c>
      <c r="T72" s="19">
        <f t="shared" si="17"/>
        <v>0</v>
      </c>
      <c r="U72" s="19">
        <f t="shared" si="17"/>
        <v>0</v>
      </c>
      <c r="V72" s="19">
        <f t="shared" si="17"/>
        <v>0</v>
      </c>
      <c r="W72" s="19">
        <f t="shared" si="17"/>
        <v>0</v>
      </c>
      <c r="X72" s="19">
        <f t="shared" si="17"/>
        <v>0</v>
      </c>
      <c r="Y72" s="19">
        <f t="shared" si="17"/>
        <v>0</v>
      </c>
      <c r="Z72" s="19">
        <f t="shared" si="17"/>
        <v>0</v>
      </c>
      <c r="AA72" s="19">
        <f t="shared" si="17"/>
        <v>0</v>
      </c>
      <c r="AB72" s="19">
        <f t="shared" si="17"/>
        <v>0</v>
      </c>
      <c r="AC72" s="19">
        <f t="shared" si="17"/>
        <v>0</v>
      </c>
      <c r="AD72" s="19">
        <f t="shared" si="17"/>
        <v>0</v>
      </c>
      <c r="AE72" s="19">
        <f t="shared" si="17"/>
        <v>0</v>
      </c>
      <c r="AF72" s="19">
        <f t="shared" si="17"/>
        <v>0</v>
      </c>
      <c r="AG72" s="19">
        <f t="shared" si="17"/>
        <v>0</v>
      </c>
      <c r="AH72" s="19">
        <f t="shared" si="17"/>
        <v>0</v>
      </c>
      <c r="AI72" s="19">
        <f t="shared" si="17"/>
        <v>0</v>
      </c>
    </row>
    <row r="74" spans="2:35" x14ac:dyDescent="0.3">
      <c r="C74" t="s">
        <v>39</v>
      </c>
      <c r="D74" s="11">
        <f t="shared" ref="D74:P74" si="18">D71*0.75*24*365</f>
        <v>225.00000000000028</v>
      </c>
      <c r="E74" s="11">
        <f t="shared" si="18"/>
        <v>207.69230769230825</v>
      </c>
      <c r="F74" s="11">
        <f t="shared" si="18"/>
        <v>190.38461538461559</v>
      </c>
      <c r="G74" s="11">
        <f t="shared" si="18"/>
        <v>173.07692307692358</v>
      </c>
      <c r="H74" s="11">
        <f t="shared" si="18"/>
        <v>155.76923076923086</v>
      </c>
      <c r="I74" s="11">
        <f t="shared" si="18"/>
        <v>138.46153846153885</v>
      </c>
      <c r="J74" s="11">
        <f t="shared" si="18"/>
        <v>121.15384615384617</v>
      </c>
      <c r="K74" s="11">
        <f t="shared" si="18"/>
        <v>103.84615384615412</v>
      </c>
      <c r="L74" s="11">
        <f t="shared" si="18"/>
        <v>86.538461538461448</v>
      </c>
      <c r="M74" s="11">
        <f t="shared" si="18"/>
        <v>69.230769230769425</v>
      </c>
      <c r="N74" s="11">
        <f t="shared" si="18"/>
        <v>51.923076923076998</v>
      </c>
      <c r="O74" s="11">
        <f t="shared" si="18"/>
        <v>34.615384615384649</v>
      </c>
      <c r="P74" s="11">
        <f t="shared" si="18"/>
        <v>17.307692307692356</v>
      </c>
    </row>
    <row r="75" spans="2:35" x14ac:dyDescent="0.3">
      <c r="C75" t="s">
        <v>41</v>
      </c>
      <c r="D75" s="11">
        <f>D74*0.0036</f>
        <v>0.81000000000000105</v>
      </c>
      <c r="E75" s="11">
        <f>E74*0.0036</f>
        <v>0.74769230769230965</v>
      </c>
      <c r="F75" s="11">
        <f t="shared" ref="F75:P75" si="19">F74*0.0036</f>
        <v>0.68538461538461604</v>
      </c>
      <c r="G75" s="11">
        <f t="shared" si="19"/>
        <v>0.62307692307692486</v>
      </c>
      <c r="H75" s="11">
        <f t="shared" si="19"/>
        <v>0.56076923076923113</v>
      </c>
      <c r="I75" s="11">
        <f t="shared" si="19"/>
        <v>0.49846153846153984</v>
      </c>
      <c r="J75" s="11">
        <f t="shared" si="19"/>
        <v>0.43615384615384623</v>
      </c>
      <c r="K75" s="11">
        <f t="shared" si="19"/>
        <v>0.37384615384615483</v>
      </c>
      <c r="L75" s="11">
        <f t="shared" si="19"/>
        <v>0.31153846153846121</v>
      </c>
      <c r="M75" s="11">
        <f t="shared" si="19"/>
        <v>0.24923076923076992</v>
      </c>
      <c r="N75" s="11">
        <f t="shared" si="19"/>
        <v>0.18692307692307719</v>
      </c>
      <c r="O75" s="11">
        <f t="shared" si="19"/>
        <v>0.12461538461538474</v>
      </c>
      <c r="P75" s="11">
        <f t="shared" si="19"/>
        <v>6.230769230769248E-2</v>
      </c>
    </row>
    <row r="77" spans="2:35" x14ac:dyDescent="0.3">
      <c r="C77" t="s">
        <v>45</v>
      </c>
      <c r="D77" s="20">
        <f>G45/D71</f>
        <v>12.000000000000012</v>
      </c>
      <c r="E77" s="20">
        <f t="shared" ref="E77:N77" si="20">H45/E72</f>
        <v>3333.3333333333262</v>
      </c>
      <c r="F77" s="20">
        <f t="shared" si="20"/>
        <v>3333.3333333333353</v>
      </c>
      <c r="G77" s="20">
        <f t="shared" si="20"/>
        <v>3333.333333333323</v>
      </c>
      <c r="H77" s="20">
        <f t="shared" si="20"/>
        <v>3333.3333333333335</v>
      </c>
      <c r="I77" s="20">
        <f t="shared" si="20"/>
        <v>3333.3333333333312</v>
      </c>
      <c r="J77" s="20">
        <f t="shared" si="20"/>
        <v>3333.3333333333303</v>
      </c>
      <c r="K77" s="20">
        <f t="shared" si="20"/>
        <v>3333.3333333333262</v>
      </c>
      <c r="L77" s="20">
        <f t="shared" si="20"/>
        <v>3333.3333333333467</v>
      </c>
      <c r="M77" s="20">
        <f t="shared" si="20"/>
        <v>3333.333333333318</v>
      </c>
      <c r="N77" s="20">
        <f t="shared" si="20"/>
        <v>3333.3333333333344</v>
      </c>
    </row>
    <row r="84" spans="2:35" x14ac:dyDescent="0.3">
      <c r="B84" s="8"/>
    </row>
    <row r="85" spans="2:35" x14ac:dyDescent="0.3">
      <c r="B85" s="8" t="s">
        <v>37</v>
      </c>
      <c r="C85" s="8" t="s">
        <v>33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</row>
    <row r="86" spans="2:35" x14ac:dyDescent="0.3">
      <c r="B86" s="8"/>
      <c r="C86" s="8" t="s">
        <v>34</v>
      </c>
      <c r="D86" s="7" t="e">
        <f t="shared" ref="D86:AH86" si="21">G63/G52</f>
        <v>#DIV/0!</v>
      </c>
      <c r="E86" s="7" t="e">
        <f t="shared" si="21"/>
        <v>#DIV/0!</v>
      </c>
      <c r="F86" s="7" t="e">
        <f t="shared" si="21"/>
        <v>#DIV/0!</v>
      </c>
      <c r="G86" s="7" t="e">
        <f t="shared" si="21"/>
        <v>#DIV/0!</v>
      </c>
      <c r="H86" s="7" t="e">
        <f t="shared" si="21"/>
        <v>#DIV/0!</v>
      </c>
      <c r="I86" s="7" t="e">
        <f t="shared" si="21"/>
        <v>#DIV/0!</v>
      </c>
      <c r="J86" s="7" t="e">
        <f t="shared" si="21"/>
        <v>#DIV/0!</v>
      </c>
      <c r="K86" s="7" t="e">
        <f t="shared" si="21"/>
        <v>#DIV/0!</v>
      </c>
      <c r="L86" s="7" t="e">
        <f t="shared" si="21"/>
        <v>#DIV/0!</v>
      </c>
      <c r="M86" s="7">
        <f t="shared" si="21"/>
        <v>0.73584000000000316</v>
      </c>
      <c r="N86" s="7">
        <f t="shared" si="21"/>
        <v>0.73584000000000072</v>
      </c>
      <c r="O86" s="7">
        <f t="shared" si="21"/>
        <v>0.7358399999999975</v>
      </c>
      <c r="P86" s="7">
        <f t="shared" si="21"/>
        <v>0.7358399999999985</v>
      </c>
      <c r="Q86" s="7">
        <f t="shared" si="21"/>
        <v>0.73584000000000327</v>
      </c>
      <c r="R86" s="7">
        <f t="shared" si="21"/>
        <v>0</v>
      </c>
      <c r="S86" s="7">
        <f t="shared" si="21"/>
        <v>0</v>
      </c>
      <c r="T86" s="7">
        <f t="shared" si="21"/>
        <v>0</v>
      </c>
      <c r="U86" s="7">
        <f t="shared" si="21"/>
        <v>0</v>
      </c>
      <c r="V86" s="7">
        <f t="shared" si="21"/>
        <v>0</v>
      </c>
      <c r="W86" s="7">
        <f t="shared" si="21"/>
        <v>0</v>
      </c>
      <c r="X86" s="7">
        <f t="shared" si="21"/>
        <v>0</v>
      </c>
      <c r="Y86" s="7">
        <f t="shared" si="21"/>
        <v>0</v>
      </c>
      <c r="Z86" s="7">
        <f t="shared" si="21"/>
        <v>0</v>
      </c>
      <c r="AA86" s="7">
        <f t="shared" si="21"/>
        <v>0</v>
      </c>
      <c r="AB86" s="7">
        <f t="shared" si="21"/>
        <v>0</v>
      </c>
      <c r="AC86" s="7">
        <f t="shared" si="21"/>
        <v>0</v>
      </c>
      <c r="AD86" s="7">
        <f t="shared" si="21"/>
        <v>0</v>
      </c>
      <c r="AE86" s="7">
        <f t="shared" si="21"/>
        <v>0</v>
      </c>
      <c r="AF86" s="7">
        <f t="shared" si="21"/>
        <v>0</v>
      </c>
      <c r="AG86" s="7">
        <f t="shared" si="21"/>
        <v>0</v>
      </c>
      <c r="AH86" s="7">
        <f t="shared" si="21"/>
        <v>0</v>
      </c>
      <c r="AI86" s="7"/>
    </row>
    <row r="87" spans="2:35" x14ac:dyDescent="0.3">
      <c r="B87" s="8"/>
      <c r="C87" s="8" t="s">
        <v>35</v>
      </c>
      <c r="D87" s="9">
        <f t="shared" ref="D87:AI87" si="22">IF(G50=0,"",G49/G50)</f>
        <v>0.37600000000000006</v>
      </c>
      <c r="E87" s="9">
        <f t="shared" si="22"/>
        <v>0.37599999999999961</v>
      </c>
      <c r="F87" s="9">
        <f t="shared" si="22"/>
        <v>0.37600000000000022</v>
      </c>
      <c r="G87" s="9">
        <f t="shared" si="22"/>
        <v>0.37599999999999878</v>
      </c>
      <c r="H87" s="9">
        <f t="shared" si="22"/>
        <v>0.37600000000000017</v>
      </c>
      <c r="I87" s="9">
        <f t="shared" si="22"/>
        <v>0.37600000000000061</v>
      </c>
      <c r="J87" s="9">
        <f t="shared" si="22"/>
        <v>0.37599999999999956</v>
      </c>
      <c r="K87" s="9">
        <f t="shared" si="22"/>
        <v>0.376</v>
      </c>
      <c r="L87" s="9">
        <f t="shared" si="22"/>
        <v>0.37600000000000033</v>
      </c>
      <c r="M87" s="9">
        <f t="shared" si="22"/>
        <v>0.37600000000000061</v>
      </c>
      <c r="N87" s="9">
        <f t="shared" si="22"/>
        <v>0.37599999999999995</v>
      </c>
      <c r="O87" s="9">
        <f t="shared" si="22"/>
        <v>0.37600000000000061</v>
      </c>
      <c r="P87" s="9">
        <f t="shared" si="22"/>
        <v>0.37600000000000111</v>
      </c>
      <c r="Q87" s="9" t="str">
        <f t="shared" si="22"/>
        <v/>
      </c>
      <c r="R87" s="9" t="str">
        <f t="shared" si="22"/>
        <v/>
      </c>
      <c r="S87" s="9" t="str">
        <f t="shared" si="22"/>
        <v/>
      </c>
      <c r="T87" s="9" t="str">
        <f t="shared" si="22"/>
        <v/>
      </c>
      <c r="U87" s="9" t="str">
        <f t="shared" si="22"/>
        <v/>
      </c>
      <c r="V87" s="9" t="str">
        <f t="shared" si="22"/>
        <v/>
      </c>
      <c r="W87" s="9" t="str">
        <f t="shared" si="22"/>
        <v/>
      </c>
      <c r="X87" s="9" t="str">
        <f t="shared" si="22"/>
        <v/>
      </c>
      <c r="Y87" s="9" t="str">
        <f t="shared" si="22"/>
        <v/>
      </c>
      <c r="Z87" s="9" t="str">
        <f t="shared" si="22"/>
        <v/>
      </c>
      <c r="AA87" s="9" t="str">
        <f t="shared" si="22"/>
        <v/>
      </c>
      <c r="AB87" s="9" t="str">
        <f t="shared" si="22"/>
        <v/>
      </c>
      <c r="AC87" s="9" t="str">
        <f t="shared" si="22"/>
        <v/>
      </c>
      <c r="AD87" s="9" t="str">
        <f t="shared" si="22"/>
        <v/>
      </c>
      <c r="AE87" s="9" t="str">
        <f t="shared" si="22"/>
        <v/>
      </c>
      <c r="AF87" s="9" t="str">
        <f t="shared" si="22"/>
        <v/>
      </c>
      <c r="AG87" s="9" t="str">
        <f t="shared" si="22"/>
        <v/>
      </c>
      <c r="AH87" s="9" t="str">
        <f t="shared" si="22"/>
        <v/>
      </c>
      <c r="AI87" s="9" t="str">
        <f t="shared" si="22"/>
        <v/>
      </c>
    </row>
    <row r="88" spans="2:35" x14ac:dyDescent="0.3">
      <c r="B88" s="7"/>
      <c r="C88" s="10" t="s">
        <v>38</v>
      </c>
      <c r="D88" s="7">
        <f t="shared" ref="D88:AI88" si="23">F56</f>
        <v>0</v>
      </c>
      <c r="E88" s="7">
        <f t="shared" si="23"/>
        <v>0</v>
      </c>
      <c r="F88" s="7">
        <f t="shared" si="23"/>
        <v>0</v>
      </c>
      <c r="G88" s="7">
        <f t="shared" si="23"/>
        <v>0</v>
      </c>
      <c r="H88" s="7">
        <f t="shared" si="23"/>
        <v>0</v>
      </c>
      <c r="I88" s="7">
        <f t="shared" si="23"/>
        <v>0</v>
      </c>
      <c r="J88" s="7">
        <f t="shared" si="23"/>
        <v>0</v>
      </c>
      <c r="K88" s="7">
        <f t="shared" si="23"/>
        <v>0</v>
      </c>
      <c r="L88" s="7">
        <f t="shared" si="23"/>
        <v>0</v>
      </c>
      <c r="M88" s="7">
        <f t="shared" si="23"/>
        <v>0</v>
      </c>
      <c r="N88" s="7">
        <f t="shared" si="23"/>
        <v>2.24848338803511E-3</v>
      </c>
      <c r="O88" s="7">
        <f t="shared" si="23"/>
        <v>4.5699583715695701E-3</v>
      </c>
      <c r="P88" s="7">
        <f t="shared" si="23"/>
        <v>6.8914333551037101E-3</v>
      </c>
      <c r="Q88" s="7">
        <f t="shared" si="23"/>
        <v>6.8914333551037101E-3</v>
      </c>
      <c r="R88" s="7">
        <f t="shared" si="23"/>
        <v>6.8914333551037101E-3</v>
      </c>
      <c r="S88" s="7">
        <f t="shared" si="23"/>
        <v>6.8914333551037101E-3</v>
      </c>
      <c r="T88" s="7">
        <f t="shared" si="23"/>
        <v>6.8914333551037101E-3</v>
      </c>
      <c r="U88" s="7">
        <f t="shared" si="23"/>
        <v>6.8914333551037101E-3</v>
      </c>
      <c r="V88" s="7">
        <f t="shared" si="23"/>
        <v>6.8914333551037101E-3</v>
      </c>
      <c r="W88" s="7">
        <f t="shared" si="23"/>
        <v>6.8914333551037101E-3</v>
      </c>
      <c r="X88" s="7">
        <f t="shared" si="23"/>
        <v>6.8914333551037101E-3</v>
      </c>
      <c r="Y88" s="7">
        <f t="shared" si="23"/>
        <v>6.8914333551037101E-3</v>
      </c>
      <c r="Z88" s="7">
        <f t="shared" si="23"/>
        <v>6.8914333551037101E-3</v>
      </c>
      <c r="AA88" s="7">
        <f t="shared" si="23"/>
        <v>6.8914333551037101E-3</v>
      </c>
      <c r="AB88" s="7">
        <f t="shared" si="23"/>
        <v>6.8914333551037101E-3</v>
      </c>
      <c r="AC88" s="7">
        <f t="shared" si="23"/>
        <v>6.8914333551037101E-3</v>
      </c>
      <c r="AD88" s="7">
        <f t="shared" si="23"/>
        <v>6.8914333551037101E-3</v>
      </c>
      <c r="AE88" s="7">
        <f t="shared" si="23"/>
        <v>6.8914333551037101E-3</v>
      </c>
      <c r="AF88" s="7">
        <f t="shared" si="23"/>
        <v>6.8914333551037101E-3</v>
      </c>
      <c r="AG88" s="7">
        <f t="shared" si="23"/>
        <v>6.8914333551037101E-3</v>
      </c>
      <c r="AH88" s="7">
        <f t="shared" si="23"/>
        <v>6.8914333551037101E-3</v>
      </c>
      <c r="AI88" s="7">
        <f t="shared" si="23"/>
        <v>6.8914333551037101E-3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C1872-CB41-4BB7-8FAD-C628FF5190A0}">
  <dimension ref="B6:Q16"/>
  <sheetViews>
    <sheetView workbookViewId="0">
      <selection activeCell="D15" sqref="D15"/>
    </sheetView>
  </sheetViews>
  <sheetFormatPr baseColWidth="10" defaultRowHeight="14.4" x14ac:dyDescent="0.3"/>
  <sheetData>
    <row r="6" spans="2:17" x14ac:dyDescent="0.3">
      <c r="B6" t="s">
        <v>0</v>
      </c>
      <c r="C6" t="s">
        <v>1</v>
      </c>
    </row>
    <row r="7" spans="2:17" x14ac:dyDescent="0.3">
      <c r="B7" t="s">
        <v>11</v>
      </c>
      <c r="C7" t="s">
        <v>2</v>
      </c>
      <c r="D7">
        <v>2019</v>
      </c>
      <c r="E7">
        <v>2020</v>
      </c>
      <c r="F7">
        <v>2021</v>
      </c>
      <c r="G7">
        <v>2022</v>
      </c>
      <c r="H7">
        <v>2023</v>
      </c>
      <c r="I7">
        <v>2024</v>
      </c>
      <c r="J7">
        <v>2025</v>
      </c>
      <c r="K7">
        <v>2026</v>
      </c>
      <c r="L7">
        <v>2027</v>
      </c>
      <c r="M7">
        <v>2028</v>
      </c>
      <c r="N7">
        <v>2029</v>
      </c>
      <c r="O7">
        <v>2030</v>
      </c>
      <c r="P7">
        <v>2031</v>
      </c>
      <c r="Q7">
        <v>2032</v>
      </c>
    </row>
    <row r="8" spans="2:17" x14ac:dyDescent="0.3">
      <c r="B8" t="s">
        <v>18</v>
      </c>
      <c r="C8" t="s">
        <v>6</v>
      </c>
      <c r="D8">
        <v>0.80762973423925799</v>
      </c>
      <c r="E8">
        <v>0.55329491286448895</v>
      </c>
      <c r="F8">
        <v>0.52959545113763995</v>
      </c>
      <c r="G8">
        <v>0.50589598941079195</v>
      </c>
      <c r="H8">
        <v>0.482196527683944</v>
      </c>
      <c r="I8">
        <v>0.141678028195315</v>
      </c>
      <c r="J8">
        <v>0.238872491119727</v>
      </c>
      <c r="K8">
        <v>0.34964774419651701</v>
      </c>
      <c r="L8">
        <v>0.31073280950398202</v>
      </c>
      <c r="M8">
        <v>0.274048629474546</v>
      </c>
      <c r="N8">
        <v>0.23736444944511301</v>
      </c>
      <c r="O8">
        <v>0.20068026941567799</v>
      </c>
      <c r="P8">
        <v>0.13837257710798501</v>
      </c>
      <c r="Q8">
        <v>7.6064884800293303E-2</v>
      </c>
    </row>
    <row r="9" spans="2:17" x14ac:dyDescent="0.3">
      <c r="B9" t="s">
        <v>46</v>
      </c>
      <c r="C9" t="s">
        <v>8</v>
      </c>
      <c r="D9">
        <v>68.344759931487403</v>
      </c>
      <c r="E9">
        <v>46.821961089206503</v>
      </c>
      <c r="F9">
        <v>44.816420736296401</v>
      </c>
      <c r="G9">
        <v>42.810880383386198</v>
      </c>
      <c r="H9">
        <v>40.805340030476103</v>
      </c>
      <c r="I9">
        <v>11.9893441438187</v>
      </c>
      <c r="J9">
        <v>20.214316496397899</v>
      </c>
      <c r="K9">
        <v>29.5885479751514</v>
      </c>
      <c r="L9">
        <v>26.295415297444801</v>
      </c>
      <c r="M9">
        <v>23.1910577297324</v>
      </c>
      <c r="N9">
        <v>20.086700162020001</v>
      </c>
      <c r="O9">
        <v>16.9823425943076</v>
      </c>
      <c r="P9">
        <v>11.709624054956899</v>
      </c>
      <c r="Q9">
        <v>6.4369055156062496</v>
      </c>
    </row>
    <row r="10" spans="2:17" x14ac:dyDescent="0.3">
      <c r="B10" t="s">
        <v>47</v>
      </c>
      <c r="C10" t="s">
        <v>6</v>
      </c>
      <c r="D10">
        <v>68.437398037392299</v>
      </c>
      <c r="E10">
        <v>46.885426054105103</v>
      </c>
      <c r="F10">
        <v>44.877167285623699</v>
      </c>
      <c r="G10">
        <v>42.868908517142401</v>
      </c>
      <c r="H10">
        <v>40.860649748660997</v>
      </c>
      <c r="I10">
        <v>12.0055951356085</v>
      </c>
      <c r="J10">
        <v>20.241716051159202</v>
      </c>
      <c r="K10">
        <v>29.628653859547502</v>
      </c>
      <c r="L10">
        <v>26.331057495465199</v>
      </c>
      <c r="M10">
        <v>23.222492117155301</v>
      </c>
      <c r="N10">
        <v>20.1139267388454</v>
      </c>
      <c r="O10">
        <v>17.005361360535499</v>
      </c>
      <c r="P10">
        <v>11.725495899329401</v>
      </c>
      <c r="Q10">
        <v>6.4456304381233798</v>
      </c>
    </row>
    <row r="13" spans="2:17" x14ac:dyDescent="0.3">
      <c r="C13" t="s">
        <v>48</v>
      </c>
      <c r="D13">
        <f>D8/D9</f>
        <v>1.181699570016591E-2</v>
      </c>
      <c r="E13">
        <f t="shared" ref="E13:N13" si="0">E8/E9</f>
        <v>1.1816995700165913E-2</v>
      </c>
      <c r="F13">
        <f t="shared" si="0"/>
        <v>1.1816995700165889E-2</v>
      </c>
      <c r="G13">
        <f t="shared" si="0"/>
        <v>1.1816995700165913E-2</v>
      </c>
      <c r="H13">
        <f t="shared" si="0"/>
        <v>1.181699570016591E-2</v>
      </c>
      <c r="I13">
        <f t="shared" si="0"/>
        <v>1.1816995700165917E-2</v>
      </c>
      <c r="J13">
        <f t="shared" si="0"/>
        <v>1.181699570016592E-2</v>
      </c>
      <c r="K13">
        <f t="shared" si="0"/>
        <v>1.1816995700165915E-2</v>
      </c>
      <c r="L13">
        <f t="shared" si="0"/>
        <v>1.1816995700165906E-2</v>
      </c>
      <c r="M13">
        <f t="shared" si="0"/>
        <v>1.181699570016586E-2</v>
      </c>
      <c r="N13">
        <f t="shared" si="0"/>
        <v>1.1816995700165948E-2</v>
      </c>
    </row>
    <row r="14" spans="2:17" x14ac:dyDescent="0.3">
      <c r="C14" t="s">
        <v>48</v>
      </c>
      <c r="D14">
        <f>D8/D10</f>
        <v>1.1800999999999876E-2</v>
      </c>
      <c r="E14">
        <f t="shared" ref="E14:N14" si="1">E8/E10</f>
        <v>1.1800999999999886E-2</v>
      </c>
      <c r="F14">
        <f t="shared" si="1"/>
        <v>1.1800999999999881E-2</v>
      </c>
      <c r="G14">
        <f t="shared" si="1"/>
        <v>1.1800999999999871E-2</v>
      </c>
      <c r="H14">
        <f t="shared" si="1"/>
        <v>1.1800999999999891E-2</v>
      </c>
      <c r="I14">
        <f t="shared" si="1"/>
        <v>1.1800999999999924E-2</v>
      </c>
      <c r="J14">
        <f t="shared" si="1"/>
        <v>1.1800999999999865E-2</v>
      </c>
      <c r="K14">
        <f t="shared" si="1"/>
        <v>1.1800999999999897E-2</v>
      </c>
      <c r="L14">
        <f t="shared" si="1"/>
        <v>1.1800999999999893E-2</v>
      </c>
      <c r="M14">
        <f t="shared" si="1"/>
        <v>1.1800999999999839E-2</v>
      </c>
      <c r="N14">
        <f t="shared" si="1"/>
        <v>1.1800999999999923E-2</v>
      </c>
    </row>
    <row r="16" spans="2:17" x14ac:dyDescent="0.3">
      <c r="C16">
        <v>1.1801000000000001E-2</v>
      </c>
      <c r="D16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26FDD-DFA4-4AAB-A6B6-66E0CF0B0747}">
  <dimension ref="B10:AM53"/>
  <sheetViews>
    <sheetView tabSelected="1" topLeftCell="B29" workbookViewId="0">
      <selection activeCell="O39" sqref="O39"/>
    </sheetView>
  </sheetViews>
  <sheetFormatPr baseColWidth="10" defaultRowHeight="14.4" x14ac:dyDescent="0.3"/>
  <cols>
    <col min="2" max="2" width="24.21875" customWidth="1"/>
  </cols>
  <sheetData>
    <row r="10" spans="2:39" x14ac:dyDescent="0.3">
      <c r="B10" t="s">
        <v>0</v>
      </c>
      <c r="C10" t="s">
        <v>51</v>
      </c>
    </row>
    <row r="11" spans="2:39" x14ac:dyDescent="0.3">
      <c r="B11" t="s">
        <v>3</v>
      </c>
      <c r="C11" t="s">
        <v>11</v>
      </c>
      <c r="D11" t="s">
        <v>12</v>
      </c>
      <c r="E11" t="s">
        <v>2</v>
      </c>
      <c r="F11" t="s">
        <v>52</v>
      </c>
      <c r="G11" t="s">
        <v>5</v>
      </c>
      <c r="H11">
        <v>2019</v>
      </c>
      <c r="I11">
        <v>2020</v>
      </c>
      <c r="J11">
        <v>2021</v>
      </c>
      <c r="K11">
        <v>2022</v>
      </c>
      <c r="L11">
        <v>2023</v>
      </c>
      <c r="M11">
        <v>2024</v>
      </c>
      <c r="N11">
        <v>2025</v>
      </c>
      <c r="O11">
        <v>2026</v>
      </c>
      <c r="P11">
        <v>2027</v>
      </c>
      <c r="Q11">
        <v>2028</v>
      </c>
      <c r="R11">
        <v>2029</v>
      </c>
      <c r="S11">
        <v>2030</v>
      </c>
      <c r="T11">
        <v>2031</v>
      </c>
      <c r="U11">
        <v>2032</v>
      </c>
      <c r="V11">
        <v>2033</v>
      </c>
      <c r="W11">
        <v>2034</v>
      </c>
      <c r="X11">
        <v>2035</v>
      </c>
      <c r="Y11">
        <v>2036</v>
      </c>
      <c r="Z11">
        <v>2037</v>
      </c>
      <c r="AA11">
        <v>2038</v>
      </c>
      <c r="AB11">
        <v>2039</v>
      </c>
      <c r="AC11">
        <v>2040</v>
      </c>
      <c r="AD11">
        <v>2041</v>
      </c>
      <c r="AE11">
        <v>2042</v>
      </c>
      <c r="AF11">
        <v>2043</v>
      </c>
      <c r="AG11">
        <v>2044</v>
      </c>
      <c r="AH11">
        <v>2045</v>
      </c>
      <c r="AI11">
        <v>2046</v>
      </c>
      <c r="AJ11">
        <v>2047</v>
      </c>
      <c r="AK11">
        <v>2048</v>
      </c>
      <c r="AL11">
        <v>2049</v>
      </c>
      <c r="AM11">
        <v>2050</v>
      </c>
    </row>
    <row r="12" spans="2:39" x14ac:dyDescent="0.3">
      <c r="B12" t="s">
        <v>9</v>
      </c>
      <c r="C12" t="s">
        <v>5</v>
      </c>
      <c r="D12" t="s">
        <v>5</v>
      </c>
      <c r="E12" t="s">
        <v>13</v>
      </c>
      <c r="F12" t="s">
        <v>53</v>
      </c>
      <c r="H12">
        <v>0.17828587909278501</v>
      </c>
      <c r="I12">
        <v>0.12214095860466199</v>
      </c>
      <c r="J12">
        <v>0.116909255029536</v>
      </c>
      <c r="K12">
        <v>8.9404560000000105E-2</v>
      </c>
      <c r="L12">
        <v>5.96030400000001E-2</v>
      </c>
      <c r="M12">
        <v>2.4223841716324301E-2</v>
      </c>
    </row>
    <row r="13" spans="2:39" x14ac:dyDescent="0.3">
      <c r="B13" t="s">
        <v>9</v>
      </c>
      <c r="C13" t="s">
        <v>5</v>
      </c>
      <c r="D13" t="s">
        <v>5</v>
      </c>
      <c r="E13" t="s">
        <v>13</v>
      </c>
      <c r="F13" t="s">
        <v>54</v>
      </c>
      <c r="H13">
        <v>0.17828587909278501</v>
      </c>
      <c r="I13">
        <v>0.12214095860466199</v>
      </c>
      <c r="J13">
        <v>0.116909255029536</v>
      </c>
      <c r="K13">
        <v>0.11167755145441099</v>
      </c>
      <c r="L13">
        <v>0.106445847879286</v>
      </c>
      <c r="M13">
        <v>2.1927016745860499E-2</v>
      </c>
    </row>
    <row r="14" spans="2:39" x14ac:dyDescent="0.3">
      <c r="B14" t="s">
        <v>9</v>
      </c>
      <c r="C14" t="s">
        <v>5</v>
      </c>
      <c r="D14" t="s">
        <v>5</v>
      </c>
      <c r="E14" t="s">
        <v>14</v>
      </c>
      <c r="F14" t="s">
        <v>53</v>
      </c>
      <c r="H14">
        <v>0.41095890410959002</v>
      </c>
      <c r="I14">
        <v>0.34246575342465801</v>
      </c>
      <c r="J14">
        <v>0.27397260273972601</v>
      </c>
      <c r="K14">
        <v>0.20547945205479501</v>
      </c>
      <c r="L14">
        <v>0.13698630136986301</v>
      </c>
      <c r="M14">
        <v>6.84931506849316E-2</v>
      </c>
    </row>
    <row r="15" spans="2:39" x14ac:dyDescent="0.3">
      <c r="B15" t="s">
        <v>9</v>
      </c>
      <c r="C15" t="s">
        <v>5</v>
      </c>
      <c r="D15" t="s">
        <v>5</v>
      </c>
      <c r="E15" t="s">
        <v>14</v>
      </c>
      <c r="F15" t="s">
        <v>54</v>
      </c>
      <c r="H15">
        <v>0.41095890410959002</v>
      </c>
      <c r="I15">
        <v>0.41095890410959002</v>
      </c>
      <c r="J15">
        <v>0.41095890410959002</v>
      </c>
      <c r="K15">
        <v>0.41095890410959002</v>
      </c>
      <c r="L15">
        <v>0.41095890410959002</v>
      </c>
      <c r="M15">
        <v>0.41095890410959002</v>
      </c>
    </row>
    <row r="16" spans="2:39" x14ac:dyDescent="0.3">
      <c r="B16" t="s">
        <v>9</v>
      </c>
      <c r="C16" t="s">
        <v>5</v>
      </c>
      <c r="D16" t="s">
        <v>5</v>
      </c>
      <c r="E16" t="s">
        <v>15</v>
      </c>
      <c r="F16" t="s">
        <v>53</v>
      </c>
      <c r="H16">
        <v>0.80762973423925799</v>
      </c>
      <c r="I16">
        <v>0.55329491286448895</v>
      </c>
      <c r="J16">
        <v>0.52959545113763995</v>
      </c>
      <c r="K16">
        <v>0.40500000000000103</v>
      </c>
      <c r="L16">
        <v>0.27</v>
      </c>
      <c r="M16">
        <v>0.109733283124612</v>
      </c>
    </row>
    <row r="17" spans="2:39" x14ac:dyDescent="0.3">
      <c r="B17" t="s">
        <v>9</v>
      </c>
      <c r="C17" t="s">
        <v>5</v>
      </c>
      <c r="D17" t="s">
        <v>5</v>
      </c>
      <c r="E17" t="s">
        <v>15</v>
      </c>
      <c r="F17" t="s">
        <v>54</v>
      </c>
      <c r="H17">
        <v>0.80762973423925799</v>
      </c>
      <c r="I17">
        <v>0.55329491286448895</v>
      </c>
      <c r="J17">
        <v>0.52959545113763995</v>
      </c>
      <c r="K17">
        <v>0.50589598941079195</v>
      </c>
      <c r="L17">
        <v>0.482196527683944</v>
      </c>
      <c r="M17">
        <v>9.9328734262251306E-2</v>
      </c>
    </row>
    <row r="18" spans="2:39" x14ac:dyDescent="0.3">
      <c r="B18" t="s">
        <v>9</v>
      </c>
      <c r="C18" t="s">
        <v>5</v>
      </c>
      <c r="D18" t="s">
        <v>5</v>
      </c>
      <c r="E18" t="s">
        <v>16</v>
      </c>
      <c r="F18" t="s">
        <v>53</v>
      </c>
      <c r="H18">
        <v>3.42465753424658E-2</v>
      </c>
      <c r="I18">
        <v>2.8538812785388199E-2</v>
      </c>
      <c r="J18">
        <v>2.2831050228310501E-2</v>
      </c>
      <c r="K18">
        <v>1.71232876712329E-2</v>
      </c>
      <c r="L18">
        <v>1.1415525114155301E-2</v>
      </c>
      <c r="M18">
        <v>5.7077625570776296E-3</v>
      </c>
    </row>
    <row r="19" spans="2:39" x14ac:dyDescent="0.3">
      <c r="B19" t="s">
        <v>9</v>
      </c>
      <c r="C19" t="s">
        <v>5</v>
      </c>
      <c r="D19" t="s">
        <v>5</v>
      </c>
      <c r="E19" t="s">
        <v>16</v>
      </c>
      <c r="F19" t="s">
        <v>54</v>
      </c>
      <c r="H19">
        <v>3.42465753424658E-2</v>
      </c>
      <c r="I19">
        <v>3.42465753424658E-2</v>
      </c>
      <c r="J19">
        <v>3.42465753424658E-2</v>
      </c>
      <c r="K19">
        <v>3.42465753424658E-2</v>
      </c>
      <c r="L19">
        <v>3.42465753424658E-2</v>
      </c>
      <c r="M19">
        <v>3.42465753424658E-2</v>
      </c>
    </row>
    <row r="20" spans="2:39" x14ac:dyDescent="0.3">
      <c r="B20" t="s">
        <v>9</v>
      </c>
      <c r="C20" t="s">
        <v>17</v>
      </c>
      <c r="D20" t="s">
        <v>5</v>
      </c>
      <c r="E20" t="s">
        <v>8</v>
      </c>
      <c r="F20" t="s">
        <v>53</v>
      </c>
      <c r="H20">
        <v>119.29532088456099</v>
      </c>
      <c r="I20">
        <v>81.727419602917195</v>
      </c>
      <c r="J20">
        <v>78.226762344230707</v>
      </c>
      <c r="K20">
        <v>59.822716908456698</v>
      </c>
      <c r="L20">
        <v>39.881811272304503</v>
      </c>
      <c r="M20">
        <v>16.208748473578201</v>
      </c>
    </row>
    <row r="21" spans="2:39" x14ac:dyDescent="0.3">
      <c r="B21" t="s">
        <v>9</v>
      </c>
      <c r="C21" t="s">
        <v>17</v>
      </c>
      <c r="D21" t="s">
        <v>5</v>
      </c>
      <c r="E21" t="s">
        <v>8</v>
      </c>
      <c r="F21" t="s">
        <v>54</v>
      </c>
      <c r="H21">
        <v>119.29532088456099</v>
      </c>
      <c r="I21">
        <v>81.727419602917195</v>
      </c>
      <c r="J21">
        <v>78.226762344230707</v>
      </c>
      <c r="K21">
        <v>74.726105085544205</v>
      </c>
      <c r="L21">
        <v>71.225447826857604</v>
      </c>
      <c r="M21">
        <v>14.671888273199899</v>
      </c>
    </row>
    <row r="22" spans="2:39" x14ac:dyDescent="0.3">
      <c r="B22" t="s">
        <v>9</v>
      </c>
      <c r="C22" t="s">
        <v>18</v>
      </c>
      <c r="D22" t="s">
        <v>5</v>
      </c>
      <c r="E22" t="s">
        <v>8</v>
      </c>
      <c r="F22" t="s">
        <v>53</v>
      </c>
      <c r="H22">
        <v>0.80762973423925799</v>
      </c>
      <c r="I22">
        <v>0.55329491286448895</v>
      </c>
      <c r="J22">
        <v>0.52959545113763995</v>
      </c>
      <c r="K22">
        <v>0.40500000000000103</v>
      </c>
      <c r="L22">
        <v>0.27</v>
      </c>
      <c r="M22">
        <v>0.109733283124612</v>
      </c>
    </row>
    <row r="23" spans="2:39" x14ac:dyDescent="0.3">
      <c r="B23" t="s">
        <v>9</v>
      </c>
      <c r="C23" t="s">
        <v>18</v>
      </c>
      <c r="D23" t="s">
        <v>5</v>
      </c>
      <c r="E23" t="s">
        <v>8</v>
      </c>
      <c r="F23" t="s">
        <v>54</v>
      </c>
      <c r="H23">
        <v>0.80762973423925799</v>
      </c>
      <c r="I23">
        <v>0.55329491286448895</v>
      </c>
      <c r="J23">
        <v>0.52959545113763995</v>
      </c>
      <c r="K23">
        <v>0.50589598941079195</v>
      </c>
      <c r="L23">
        <v>0.482196527683944</v>
      </c>
      <c r="M23">
        <v>9.9328734262251306E-2</v>
      </c>
    </row>
    <row r="24" spans="2:39" x14ac:dyDescent="0.3">
      <c r="B24" t="s">
        <v>9</v>
      </c>
      <c r="C24" t="s">
        <v>19</v>
      </c>
      <c r="D24" t="s">
        <v>5</v>
      </c>
      <c r="E24" t="s">
        <v>6</v>
      </c>
      <c r="F24" t="s">
        <v>53</v>
      </c>
      <c r="H24">
        <v>2.1479514208490902</v>
      </c>
      <c r="I24">
        <v>1.4715290235757701</v>
      </c>
      <c r="J24">
        <v>1.4084985402596799</v>
      </c>
      <c r="K24">
        <v>1.0771276595744701</v>
      </c>
      <c r="L24">
        <v>0.71808510638297995</v>
      </c>
      <c r="M24">
        <v>0.29184383809737102</v>
      </c>
    </row>
    <row r="25" spans="2:39" x14ac:dyDescent="0.3">
      <c r="B25" t="s">
        <v>9</v>
      </c>
      <c r="C25" t="s">
        <v>19</v>
      </c>
      <c r="D25" t="s">
        <v>5</v>
      </c>
      <c r="E25" t="s">
        <v>6</v>
      </c>
      <c r="F25" t="s">
        <v>54</v>
      </c>
      <c r="H25">
        <v>2.1479514208490902</v>
      </c>
      <c r="I25">
        <v>1.4715290235757701</v>
      </c>
      <c r="J25">
        <v>1.4084985402596799</v>
      </c>
      <c r="K25">
        <v>1.3454680569435999</v>
      </c>
      <c r="L25">
        <v>1.28243757362751</v>
      </c>
      <c r="M25">
        <v>0.26417216559109402</v>
      </c>
    </row>
    <row r="26" spans="2:39" x14ac:dyDescent="0.3">
      <c r="B26" t="s">
        <v>10</v>
      </c>
      <c r="C26" t="s">
        <v>5</v>
      </c>
      <c r="D26" t="s">
        <v>5</v>
      </c>
      <c r="E26" t="s">
        <v>13</v>
      </c>
      <c r="F26" t="s">
        <v>53</v>
      </c>
      <c r="K26">
        <v>9.5455677661761707E-3</v>
      </c>
      <c r="L26">
        <v>9.5455677661761707E-3</v>
      </c>
      <c r="M26">
        <v>9.5455677661761707E-3</v>
      </c>
      <c r="N26">
        <v>2.2347911161965099E-2</v>
      </c>
      <c r="O26">
        <v>3.3079473782944097E-2</v>
      </c>
      <c r="P26">
        <v>2.93978096415527E-2</v>
      </c>
      <c r="Q26">
        <v>2.5927192737327999E-2</v>
      </c>
      <c r="R26">
        <v>2.24565758331032E-2</v>
      </c>
      <c r="S26">
        <v>1.8985958928878399E-2</v>
      </c>
      <c r="T26">
        <v>1.51783859244048E-2</v>
      </c>
      <c r="U26">
        <v>9.3670329501229603E-3</v>
      </c>
    </row>
    <row r="27" spans="2:39" x14ac:dyDescent="0.3">
      <c r="B27" t="s">
        <v>10</v>
      </c>
      <c r="C27" t="s">
        <v>5</v>
      </c>
      <c r="D27" t="s">
        <v>5</v>
      </c>
      <c r="E27" t="s">
        <v>13</v>
      </c>
      <c r="F27" t="s">
        <v>54</v>
      </c>
      <c r="N27">
        <v>2.2347911161965099E-2</v>
      </c>
      <c r="O27">
        <v>3.3079473782944097E-2</v>
      </c>
      <c r="P27">
        <v>2.93978096415527E-2</v>
      </c>
      <c r="Q27">
        <v>2.5927192737327999E-2</v>
      </c>
      <c r="R27">
        <v>2.24565758331032E-2</v>
      </c>
      <c r="S27">
        <v>1.8985958928878399E-2</v>
      </c>
      <c r="T27">
        <v>1.51783859244048E-2</v>
      </c>
      <c r="U27">
        <v>9.3670329501229603E-3</v>
      </c>
    </row>
    <row r="28" spans="2:39" x14ac:dyDescent="0.3">
      <c r="B28" t="s">
        <v>10</v>
      </c>
      <c r="C28" t="s">
        <v>5</v>
      </c>
      <c r="D28" t="s">
        <v>5</v>
      </c>
      <c r="E28" t="s">
        <v>14</v>
      </c>
      <c r="F28" t="s">
        <v>53</v>
      </c>
      <c r="K28">
        <v>0.13711675012338501</v>
      </c>
      <c r="L28">
        <v>0.13711675012338501</v>
      </c>
      <c r="M28">
        <v>0.13711675012338501</v>
      </c>
      <c r="N28">
        <v>0.32101526338042802</v>
      </c>
      <c r="O28">
        <v>0.47516816725988897</v>
      </c>
      <c r="P28">
        <v>0.47516816725988897</v>
      </c>
      <c r="Q28">
        <v>0.47516816725988897</v>
      </c>
      <c r="R28">
        <v>0.47516816725988897</v>
      </c>
      <c r="S28">
        <v>0.47516816725988897</v>
      </c>
      <c r="T28">
        <v>0.47516816725988897</v>
      </c>
      <c r="U28">
        <v>0.47516816725988897</v>
      </c>
      <c r="V28">
        <v>0.47516816725988897</v>
      </c>
      <c r="W28">
        <v>0.47516816725988897</v>
      </c>
      <c r="X28">
        <v>0.47516816725988897</v>
      </c>
      <c r="Y28">
        <v>0.47516816725988897</v>
      </c>
      <c r="Z28">
        <v>0.47516816725988897</v>
      </c>
      <c r="AA28">
        <v>0.47516816725988897</v>
      </c>
      <c r="AB28">
        <v>0.47516816725988897</v>
      </c>
      <c r="AC28">
        <v>0.47516816725988897</v>
      </c>
      <c r="AD28">
        <v>0.47516816725988897</v>
      </c>
      <c r="AE28">
        <v>0.47516816725988897</v>
      </c>
      <c r="AF28">
        <v>0.47516816725988897</v>
      </c>
      <c r="AG28">
        <v>0.47516816725988897</v>
      </c>
      <c r="AH28">
        <v>0.47516816725988897</v>
      </c>
      <c r="AI28">
        <v>0.47516816725988897</v>
      </c>
      <c r="AJ28">
        <v>0.47516816725988897</v>
      </c>
      <c r="AK28">
        <v>0.47516816725988897</v>
      </c>
      <c r="AL28">
        <v>0.47516816725988897</v>
      </c>
      <c r="AM28">
        <v>0.47516816725988897</v>
      </c>
    </row>
    <row r="29" spans="2:39" x14ac:dyDescent="0.3">
      <c r="B29" t="s">
        <v>10</v>
      </c>
      <c r="C29" t="s">
        <v>5</v>
      </c>
      <c r="D29" t="s">
        <v>5</v>
      </c>
      <c r="E29" t="s">
        <v>14</v>
      </c>
      <c r="F29" t="s">
        <v>54</v>
      </c>
      <c r="N29">
        <v>0.32101526338042802</v>
      </c>
      <c r="O29">
        <v>0.47516816725988897</v>
      </c>
      <c r="P29">
        <v>0.47516816725988897</v>
      </c>
      <c r="Q29">
        <v>0.47516816725988897</v>
      </c>
      <c r="R29">
        <v>0.47516816725988897</v>
      </c>
      <c r="S29">
        <v>0.47516816725988897</v>
      </c>
      <c r="T29">
        <v>0.47516816725988897</v>
      </c>
      <c r="U29">
        <v>0.47516816725988897</v>
      </c>
      <c r="V29">
        <v>0.47516816725988897</v>
      </c>
      <c r="W29">
        <v>0.47516816725988897</v>
      </c>
      <c r="X29">
        <v>0.47516816725988897</v>
      </c>
      <c r="Y29">
        <v>0.47516816725988897</v>
      </c>
      <c r="Z29">
        <v>0.47516816725988897</v>
      </c>
      <c r="AA29">
        <v>0.47516816725988897</v>
      </c>
      <c r="AB29">
        <v>0.47516816725988897</v>
      </c>
      <c r="AC29">
        <v>0.47516816725988897</v>
      </c>
      <c r="AD29">
        <v>0.47516816725988897</v>
      </c>
      <c r="AE29">
        <v>0.47516816725988897</v>
      </c>
      <c r="AF29">
        <v>0.47516816725988897</v>
      </c>
      <c r="AG29">
        <v>0.47516816725988897</v>
      </c>
      <c r="AH29">
        <v>0.47516816725988897</v>
      </c>
      <c r="AI29">
        <v>0.47516816725988897</v>
      </c>
      <c r="AJ29">
        <v>0.47516816725988897</v>
      </c>
      <c r="AK29">
        <v>0.47516816725988897</v>
      </c>
      <c r="AL29">
        <v>0.47516816725988897</v>
      </c>
      <c r="AM29">
        <v>0.47516816725988897</v>
      </c>
    </row>
    <row r="30" spans="2:39" x14ac:dyDescent="0.3">
      <c r="B30" t="s">
        <v>10</v>
      </c>
      <c r="C30" t="s">
        <v>5</v>
      </c>
      <c r="D30" t="s">
        <v>5</v>
      </c>
      <c r="E30" t="s">
        <v>20</v>
      </c>
      <c r="F30" t="s">
        <v>53</v>
      </c>
      <c r="G30">
        <v>0.202681162807652</v>
      </c>
    </row>
    <row r="31" spans="2:39" x14ac:dyDescent="0.3">
      <c r="B31" t="s">
        <v>10</v>
      </c>
      <c r="C31" t="s">
        <v>5</v>
      </c>
      <c r="D31" t="s">
        <v>5</v>
      </c>
      <c r="E31" t="s">
        <v>20</v>
      </c>
      <c r="F31" t="s">
        <v>54</v>
      </c>
      <c r="G31">
        <v>0.25066789544000501</v>
      </c>
    </row>
    <row r="32" spans="2:39" x14ac:dyDescent="0.3">
      <c r="B32" t="s">
        <v>10</v>
      </c>
      <c r="C32" t="s">
        <v>5</v>
      </c>
      <c r="D32" t="s">
        <v>5</v>
      </c>
      <c r="E32" t="s">
        <v>15</v>
      </c>
      <c r="F32" t="s">
        <v>53</v>
      </c>
      <c r="K32">
        <v>0.100895989410792</v>
      </c>
      <c r="L32">
        <v>0.100895989410792</v>
      </c>
      <c r="M32">
        <v>0.100895989410792</v>
      </c>
      <c r="N32">
        <v>0.23621587140585401</v>
      </c>
      <c r="O32">
        <v>0.34964774419651701</v>
      </c>
      <c r="P32">
        <v>0.31073280950398202</v>
      </c>
      <c r="Q32">
        <v>0.274048629474547</v>
      </c>
      <c r="R32">
        <v>0.23736444944511201</v>
      </c>
      <c r="S32">
        <v>0.20068026941567699</v>
      </c>
      <c r="T32">
        <v>0.160434486770725</v>
      </c>
      <c r="U32">
        <v>9.9008888784489296E-2</v>
      </c>
    </row>
    <row r="33" spans="2:39" x14ac:dyDescent="0.3">
      <c r="B33" t="s">
        <v>10</v>
      </c>
      <c r="C33" t="s">
        <v>5</v>
      </c>
      <c r="D33" t="s">
        <v>5</v>
      </c>
      <c r="E33" t="s">
        <v>15</v>
      </c>
      <c r="F33" t="s">
        <v>54</v>
      </c>
      <c r="N33">
        <v>0.23621587140585401</v>
      </c>
      <c r="O33">
        <v>0.34964774419651701</v>
      </c>
      <c r="P33">
        <v>0.31073280950398202</v>
      </c>
      <c r="Q33">
        <v>0.274048629474547</v>
      </c>
      <c r="R33">
        <v>0.23736444944511201</v>
      </c>
      <c r="S33">
        <v>0.20068026941567699</v>
      </c>
      <c r="T33">
        <v>0.160434486770725</v>
      </c>
      <c r="U33">
        <v>9.9008888784489296E-2</v>
      </c>
    </row>
    <row r="34" spans="2:39" x14ac:dyDescent="0.3">
      <c r="B34" t="s">
        <v>10</v>
      </c>
      <c r="C34" t="s">
        <v>5</v>
      </c>
      <c r="D34" t="s">
        <v>5</v>
      </c>
      <c r="E34" t="s">
        <v>21</v>
      </c>
      <c r="F34" t="s">
        <v>53</v>
      </c>
      <c r="Z34">
        <v>11.3133631</v>
      </c>
      <c r="AA34">
        <v>11.3215488</v>
      </c>
      <c r="AB34">
        <v>11.329720500000001</v>
      </c>
      <c r="AC34">
        <v>11.3378783</v>
      </c>
      <c r="AD34">
        <v>11.3562645</v>
      </c>
      <c r="AE34">
        <v>11.374619300000001</v>
      </c>
      <c r="AF34">
        <v>11.3929429</v>
      </c>
      <c r="AG34">
        <v>11.4112352</v>
      </c>
      <c r="AH34">
        <v>11.4294964</v>
      </c>
      <c r="AI34">
        <v>11.4908921</v>
      </c>
      <c r="AJ34">
        <v>11.474194000000001</v>
      </c>
      <c r="AK34">
        <v>11.5350342</v>
      </c>
      <c r="AL34">
        <v>11.595772</v>
      </c>
      <c r="AM34">
        <v>11.6564075</v>
      </c>
    </row>
    <row r="35" spans="2:39" x14ac:dyDescent="0.3">
      <c r="B35" t="s">
        <v>10</v>
      </c>
      <c r="C35" t="s">
        <v>5</v>
      </c>
      <c r="D35" t="s">
        <v>5</v>
      </c>
      <c r="E35" t="s">
        <v>21</v>
      </c>
      <c r="F35" t="s">
        <v>54</v>
      </c>
      <c r="Z35">
        <v>11.3133631</v>
      </c>
      <c r="AA35">
        <v>11.3215488</v>
      </c>
      <c r="AB35">
        <v>11.329720500000001</v>
      </c>
      <c r="AC35">
        <v>11.3378783</v>
      </c>
      <c r="AD35">
        <v>11.3562645</v>
      </c>
      <c r="AE35">
        <v>11.374619300000001</v>
      </c>
      <c r="AF35">
        <v>11.3929429</v>
      </c>
      <c r="AG35">
        <v>11.4112352</v>
      </c>
      <c r="AH35">
        <v>11.4294964</v>
      </c>
      <c r="AI35">
        <v>11.4908921</v>
      </c>
      <c r="AJ35">
        <v>11.474194000000001</v>
      </c>
      <c r="AK35">
        <v>11.5350342</v>
      </c>
      <c r="AL35">
        <v>11.595772</v>
      </c>
      <c r="AM35">
        <v>11.6564075</v>
      </c>
    </row>
    <row r="36" spans="2:39" x14ac:dyDescent="0.3">
      <c r="B36" t="s">
        <v>10</v>
      </c>
      <c r="C36" t="s">
        <v>5</v>
      </c>
      <c r="D36" t="s">
        <v>5</v>
      </c>
      <c r="E36" t="s">
        <v>16</v>
      </c>
      <c r="F36" s="21" t="s">
        <v>53</v>
      </c>
      <c r="G36" s="21"/>
      <c r="H36" s="21"/>
      <c r="I36" s="21"/>
      <c r="J36" s="21"/>
      <c r="K36" s="21">
        <v>9.1411166748923307E-3</v>
      </c>
      <c r="L36" s="21">
        <v>9.1411166748923307E-3</v>
      </c>
      <c r="M36" s="21">
        <v>9.1411166748923307E-3</v>
      </c>
      <c r="N36" s="21">
        <v>2.1401017558695199E-2</v>
      </c>
      <c r="O36" s="21">
        <v>3.1677877817325902E-2</v>
      </c>
      <c r="P36" s="21">
        <v>3.1677877817325902E-2</v>
      </c>
      <c r="Q36" s="21">
        <v>3.1677877817325902E-2</v>
      </c>
      <c r="R36" s="21">
        <v>3.1677877817325902E-2</v>
      </c>
      <c r="S36" s="21">
        <v>3.1677877817325902E-2</v>
      </c>
      <c r="T36" s="21">
        <v>3.1677877817325902E-2</v>
      </c>
      <c r="U36">
        <v>3.1677877817325902E-2</v>
      </c>
      <c r="V36">
        <v>3.1677877817325902E-2</v>
      </c>
      <c r="W36">
        <v>3.1677877817325902E-2</v>
      </c>
      <c r="X36">
        <v>3.1677877817325902E-2</v>
      </c>
      <c r="Y36">
        <v>3.1677877817325902E-2</v>
      </c>
      <c r="Z36">
        <v>3.1677877817325902E-2</v>
      </c>
      <c r="AA36">
        <v>3.1677877817325902E-2</v>
      </c>
      <c r="AB36">
        <v>3.1677877817325902E-2</v>
      </c>
      <c r="AC36">
        <v>3.1677877817325902E-2</v>
      </c>
      <c r="AD36">
        <v>3.1677877817325902E-2</v>
      </c>
      <c r="AE36">
        <v>3.1677877817325902E-2</v>
      </c>
      <c r="AF36">
        <v>3.1677877817325902E-2</v>
      </c>
      <c r="AG36">
        <v>3.1677877817325902E-2</v>
      </c>
      <c r="AH36">
        <v>3.1677877817325902E-2</v>
      </c>
      <c r="AI36">
        <v>3.1677877817325902E-2</v>
      </c>
      <c r="AJ36">
        <v>3.1677877817325902E-2</v>
      </c>
      <c r="AK36">
        <v>3.1677877817325902E-2</v>
      </c>
      <c r="AL36">
        <v>3.1677877817325902E-2</v>
      </c>
      <c r="AM36">
        <v>3.1677877817325902E-2</v>
      </c>
    </row>
    <row r="37" spans="2:39" x14ac:dyDescent="0.3">
      <c r="B37" t="s">
        <v>10</v>
      </c>
      <c r="C37" t="s">
        <v>5</v>
      </c>
      <c r="D37" t="s">
        <v>5</v>
      </c>
      <c r="E37" t="s">
        <v>16</v>
      </c>
      <c r="F37" t="s">
        <v>54</v>
      </c>
      <c r="N37">
        <v>2.1401017558695199E-2</v>
      </c>
      <c r="O37">
        <v>3.1677877817325902E-2</v>
      </c>
      <c r="P37">
        <v>3.1677877817325902E-2</v>
      </c>
      <c r="Q37">
        <v>3.1677877817325902E-2</v>
      </c>
      <c r="R37">
        <v>3.1677877817325902E-2</v>
      </c>
      <c r="S37">
        <v>3.1677877817325902E-2</v>
      </c>
      <c r="T37">
        <v>3.1677877817325902E-2</v>
      </c>
      <c r="U37">
        <v>3.1677877817325902E-2</v>
      </c>
      <c r="V37">
        <v>3.1677877817325902E-2</v>
      </c>
      <c r="W37">
        <v>3.1677877817325902E-2</v>
      </c>
      <c r="X37">
        <v>3.1677877817325902E-2</v>
      </c>
      <c r="Y37">
        <v>3.1677877817325902E-2</v>
      </c>
      <c r="Z37">
        <v>3.1677877817325902E-2</v>
      </c>
      <c r="AA37">
        <v>3.1677877817325902E-2</v>
      </c>
      <c r="AB37">
        <v>3.1677877817325902E-2</v>
      </c>
      <c r="AC37">
        <v>3.1677877817325902E-2</v>
      </c>
      <c r="AD37">
        <v>3.1677877817325902E-2</v>
      </c>
      <c r="AE37">
        <v>3.1677877817325902E-2</v>
      </c>
      <c r="AF37">
        <v>3.1677877817325902E-2</v>
      </c>
      <c r="AG37">
        <v>3.1677877817325902E-2</v>
      </c>
      <c r="AH37">
        <v>3.1677877817325902E-2</v>
      </c>
      <c r="AI37">
        <v>3.1677877817325902E-2</v>
      </c>
      <c r="AJ37">
        <v>3.1677877817325902E-2</v>
      </c>
      <c r="AK37">
        <v>3.1677877817325902E-2</v>
      </c>
      <c r="AL37">
        <v>3.1677877817325902E-2</v>
      </c>
      <c r="AM37">
        <v>3.1677877817325902E-2</v>
      </c>
    </row>
    <row r="38" spans="2:39" x14ac:dyDescent="0.3">
      <c r="B38" t="s">
        <v>10</v>
      </c>
      <c r="C38" t="s">
        <v>5</v>
      </c>
      <c r="D38" t="s">
        <v>5</v>
      </c>
      <c r="E38" t="s">
        <v>22</v>
      </c>
      <c r="F38" s="21" t="s">
        <v>53</v>
      </c>
      <c r="G38" s="21"/>
      <c r="H38" s="21"/>
      <c r="I38" s="21"/>
      <c r="J38" s="21"/>
      <c r="K38" s="21">
        <v>9.1411166748923307E-3</v>
      </c>
      <c r="L38" s="21"/>
      <c r="M38" s="21"/>
      <c r="N38" s="21">
        <v>1.22599008838029E-2</v>
      </c>
      <c r="O38" s="21">
        <v>1.0276860258630701E-2</v>
      </c>
      <c r="P38" s="21"/>
      <c r="Q38" s="21"/>
      <c r="R38" s="21"/>
    </row>
    <row r="39" spans="2:39" x14ac:dyDescent="0.3">
      <c r="B39" t="s">
        <v>10</v>
      </c>
      <c r="C39" t="s">
        <v>5</v>
      </c>
      <c r="D39" t="s">
        <v>5</v>
      </c>
      <c r="E39" t="s">
        <v>22</v>
      </c>
      <c r="F39" t="s">
        <v>54</v>
      </c>
      <c r="N39">
        <v>2.1401017558695199E-2</v>
      </c>
      <c r="O39">
        <v>1.0276860258630701E-2</v>
      </c>
    </row>
    <row r="40" spans="2:39" x14ac:dyDescent="0.3">
      <c r="B40" t="s">
        <v>10</v>
      </c>
      <c r="C40" t="s">
        <v>5</v>
      </c>
      <c r="D40" t="s">
        <v>5</v>
      </c>
      <c r="E40" t="s">
        <v>23</v>
      </c>
      <c r="F40" t="s">
        <v>53</v>
      </c>
      <c r="I40">
        <v>104.916002305424</v>
      </c>
      <c r="J40">
        <v>56.441686907275603</v>
      </c>
      <c r="L40">
        <v>41.274270203403503</v>
      </c>
      <c r="M40">
        <v>53.535903986821999</v>
      </c>
      <c r="P40">
        <v>826.05389944175204</v>
      </c>
      <c r="Q40">
        <v>823.32662671447997</v>
      </c>
      <c r="R40">
        <v>820.599353987207</v>
      </c>
      <c r="S40">
        <v>817.87208125993402</v>
      </c>
      <c r="T40">
        <v>815.37208125993402</v>
      </c>
      <c r="U40">
        <v>812.87208125993402</v>
      </c>
      <c r="V40">
        <v>810.37208125993402</v>
      </c>
      <c r="W40">
        <v>807.87208125993402</v>
      </c>
      <c r="X40">
        <v>805.37208125993402</v>
      </c>
      <c r="Y40">
        <v>802.87208125993402</v>
      </c>
      <c r="Z40">
        <v>800.37208125993402</v>
      </c>
      <c r="AA40">
        <v>797.87208125993402</v>
      </c>
      <c r="AB40">
        <v>795.37208125993402</v>
      </c>
      <c r="AC40">
        <v>792.87208125993402</v>
      </c>
      <c r="AD40">
        <v>790.37208125993402</v>
      </c>
      <c r="AE40">
        <v>787.87208125993402</v>
      </c>
      <c r="AF40">
        <v>785.37208125993402</v>
      </c>
      <c r="AG40">
        <v>782.87208125993402</v>
      </c>
      <c r="AH40">
        <v>780.37208125993402</v>
      </c>
      <c r="AI40">
        <v>777.87208125993504</v>
      </c>
      <c r="AJ40">
        <v>775.37208125993402</v>
      </c>
      <c r="AK40">
        <v>772.87208125993402</v>
      </c>
      <c r="AL40">
        <v>770.37208125993504</v>
      </c>
      <c r="AM40">
        <v>767.87208125993504</v>
      </c>
    </row>
    <row r="41" spans="2:39" x14ac:dyDescent="0.3">
      <c r="B41" t="s">
        <v>10</v>
      </c>
      <c r="C41" t="s">
        <v>5</v>
      </c>
      <c r="D41" t="s">
        <v>5</v>
      </c>
      <c r="E41" t="s">
        <v>23</v>
      </c>
      <c r="F41" t="s">
        <v>54</v>
      </c>
      <c r="I41">
        <v>210.38781525726799</v>
      </c>
      <c r="J41">
        <v>174.57011741334</v>
      </c>
      <c r="K41">
        <v>132.85434507708001</v>
      </c>
      <c r="L41">
        <v>102.03921253826501</v>
      </c>
      <c r="M41">
        <v>53.535903986821999</v>
      </c>
      <c r="P41">
        <v>826.05389944175204</v>
      </c>
      <c r="Q41">
        <v>823.32662671447997</v>
      </c>
      <c r="R41">
        <v>820.599353987207</v>
      </c>
      <c r="S41">
        <v>817.87208125993402</v>
      </c>
      <c r="T41">
        <v>815.37208125993402</v>
      </c>
      <c r="U41">
        <v>812.87208125993402</v>
      </c>
      <c r="V41">
        <v>810.37208125993402</v>
      </c>
      <c r="W41">
        <v>807.87208125993402</v>
      </c>
      <c r="X41">
        <v>805.37208125993402</v>
      </c>
      <c r="Y41">
        <v>802.87208125993402</v>
      </c>
      <c r="Z41">
        <v>800.37208125993402</v>
      </c>
      <c r="AA41">
        <v>797.87208125993402</v>
      </c>
      <c r="AB41">
        <v>795.37208125993402</v>
      </c>
      <c r="AC41">
        <v>792.87208125993402</v>
      </c>
      <c r="AD41">
        <v>790.37208125993402</v>
      </c>
      <c r="AE41">
        <v>787.87208125993402</v>
      </c>
      <c r="AF41">
        <v>785.37208125993402</v>
      </c>
      <c r="AG41">
        <v>782.87208125993402</v>
      </c>
      <c r="AH41">
        <v>780.37208125993402</v>
      </c>
      <c r="AI41">
        <v>777.87208125993504</v>
      </c>
      <c r="AJ41">
        <v>775.37208125993402</v>
      </c>
      <c r="AK41">
        <v>772.87208125993402</v>
      </c>
      <c r="AL41">
        <v>770.37208125993504</v>
      </c>
      <c r="AM41">
        <v>767.87208125993504</v>
      </c>
    </row>
    <row r="42" spans="2:39" x14ac:dyDescent="0.3">
      <c r="B42" t="s">
        <v>10</v>
      </c>
      <c r="C42" t="s">
        <v>5</v>
      </c>
      <c r="D42" t="s">
        <v>24</v>
      </c>
      <c r="E42" t="s">
        <v>25</v>
      </c>
      <c r="F42" t="s">
        <v>53</v>
      </c>
      <c r="K42">
        <v>9.1411166748923307E-3</v>
      </c>
      <c r="N42">
        <v>1.22599008838029E-2</v>
      </c>
      <c r="O42">
        <v>1.0276860258630701E-2</v>
      </c>
    </row>
    <row r="43" spans="2:39" x14ac:dyDescent="0.3">
      <c r="B43" t="s">
        <v>10</v>
      </c>
      <c r="C43" t="s">
        <v>5</v>
      </c>
      <c r="D43" t="s">
        <v>24</v>
      </c>
      <c r="E43" t="s">
        <v>25</v>
      </c>
      <c r="F43" t="s">
        <v>54</v>
      </c>
      <c r="N43">
        <v>2.1401017558695199E-2</v>
      </c>
      <c r="O43">
        <v>1.0276860258630701E-2</v>
      </c>
    </row>
    <row r="44" spans="2:39" x14ac:dyDescent="0.3">
      <c r="B44" t="s">
        <v>10</v>
      </c>
      <c r="C44" t="s">
        <v>5</v>
      </c>
      <c r="D44" t="s">
        <v>26</v>
      </c>
      <c r="E44" t="s">
        <v>27</v>
      </c>
      <c r="F44" t="s">
        <v>53</v>
      </c>
      <c r="K44">
        <v>0.76327994983708203</v>
      </c>
      <c r="L44">
        <v>0.76327994983708203</v>
      </c>
      <c r="M44">
        <v>0.76327994983708203</v>
      </c>
      <c r="N44">
        <v>1.7752106220475701</v>
      </c>
      <c r="O44">
        <v>2.6201735776400001</v>
      </c>
      <c r="P44">
        <v>2.6201735776400001</v>
      </c>
      <c r="Q44">
        <v>2.6201735776400001</v>
      </c>
      <c r="R44">
        <v>2.6201735776400001</v>
      </c>
      <c r="S44">
        <v>2.6201735776400001</v>
      </c>
      <c r="T44">
        <v>2.6201735776400001</v>
      </c>
      <c r="U44">
        <v>2.6201735776400001</v>
      </c>
      <c r="V44">
        <v>2.6201735776400001</v>
      </c>
      <c r="W44">
        <v>2.6201735776400001</v>
      </c>
      <c r="X44">
        <v>2.6201735776400001</v>
      </c>
      <c r="Y44">
        <v>2.6201735776400001</v>
      </c>
      <c r="Z44">
        <v>2.6201735776400001</v>
      </c>
      <c r="AA44">
        <v>2.6201735776400001</v>
      </c>
      <c r="AB44">
        <v>2.6201735776400001</v>
      </c>
      <c r="AC44">
        <v>2.6201735776400001</v>
      </c>
      <c r="AD44">
        <v>2.6201735776400001</v>
      </c>
      <c r="AE44">
        <v>2.6201735776400001</v>
      </c>
      <c r="AF44">
        <v>2.6201735776400001</v>
      </c>
      <c r="AG44">
        <v>2.6201735776400001</v>
      </c>
      <c r="AH44">
        <v>2.6201735776400001</v>
      </c>
      <c r="AI44">
        <v>2.6201735776400001</v>
      </c>
      <c r="AJ44">
        <v>2.6201735776400001</v>
      </c>
      <c r="AK44">
        <v>2.6201735776400001</v>
      </c>
      <c r="AL44">
        <v>2.6201735776400001</v>
      </c>
      <c r="AM44">
        <v>2.6201735776400001</v>
      </c>
    </row>
    <row r="45" spans="2:39" x14ac:dyDescent="0.3">
      <c r="B45" t="s">
        <v>10</v>
      </c>
      <c r="C45" t="s">
        <v>5</v>
      </c>
      <c r="D45" t="s">
        <v>26</v>
      </c>
      <c r="E45" t="s">
        <v>27</v>
      </c>
      <c r="F45" t="s">
        <v>54</v>
      </c>
      <c r="N45">
        <v>1.76643728929082</v>
      </c>
      <c r="O45">
        <v>2.6114002448832498</v>
      </c>
      <c r="P45">
        <v>2.6114002448832498</v>
      </c>
      <c r="Q45">
        <v>2.6114002448832498</v>
      </c>
      <c r="R45">
        <v>2.6114002448832498</v>
      </c>
      <c r="S45">
        <v>2.6114002448832498</v>
      </c>
      <c r="T45">
        <v>2.6114002448832498</v>
      </c>
      <c r="U45">
        <v>2.6114002448832498</v>
      </c>
      <c r="V45">
        <v>2.6114002448832498</v>
      </c>
      <c r="W45">
        <v>2.6114002448832498</v>
      </c>
      <c r="X45">
        <v>2.6114002448832498</v>
      </c>
      <c r="Y45">
        <v>2.6114002448832498</v>
      </c>
      <c r="Z45">
        <v>2.6114002448832498</v>
      </c>
      <c r="AA45">
        <v>2.6114002448832498</v>
      </c>
      <c r="AB45">
        <v>2.6114002448832498</v>
      </c>
      <c r="AC45">
        <v>2.6114002448832498</v>
      </c>
      <c r="AD45">
        <v>2.6114002448832498</v>
      </c>
      <c r="AE45">
        <v>2.6114002448832498</v>
      </c>
      <c r="AF45">
        <v>2.6114002448832498</v>
      </c>
      <c r="AG45">
        <v>2.6114002448832498</v>
      </c>
      <c r="AH45">
        <v>2.6114002448832498</v>
      </c>
      <c r="AI45">
        <v>2.6114002448832498</v>
      </c>
      <c r="AJ45">
        <v>2.6114002448832498</v>
      </c>
      <c r="AK45">
        <v>2.6114002448832498</v>
      </c>
      <c r="AL45">
        <v>2.6114002448832498</v>
      </c>
      <c r="AM45">
        <v>2.6114002448832498</v>
      </c>
    </row>
    <row r="46" spans="2:39" x14ac:dyDescent="0.3">
      <c r="B46" t="s">
        <v>10</v>
      </c>
      <c r="C46" t="s">
        <v>5</v>
      </c>
      <c r="D46" t="s">
        <v>28</v>
      </c>
      <c r="E46" t="s">
        <v>25</v>
      </c>
      <c r="F46" t="s">
        <v>53</v>
      </c>
      <c r="K46">
        <v>6.5068130513097202</v>
      </c>
      <c r="N46">
        <v>8.6265120764212995</v>
      </c>
      <c r="O46">
        <v>7.2031447812766203</v>
      </c>
    </row>
    <row r="47" spans="2:39" x14ac:dyDescent="0.3">
      <c r="B47" t="s">
        <v>10</v>
      </c>
      <c r="C47" t="s">
        <v>5</v>
      </c>
      <c r="D47" t="s">
        <v>28</v>
      </c>
      <c r="E47" t="s">
        <v>25</v>
      </c>
      <c r="F47" t="s">
        <v>54</v>
      </c>
      <c r="N47">
        <v>15.0585341731183</v>
      </c>
      <c r="O47">
        <v>7.2031447812766203</v>
      </c>
    </row>
    <row r="48" spans="2:39" x14ac:dyDescent="0.3">
      <c r="B48" t="s">
        <v>10</v>
      </c>
      <c r="C48" t="s">
        <v>17</v>
      </c>
      <c r="D48" t="s">
        <v>5</v>
      </c>
      <c r="E48" t="s">
        <v>8</v>
      </c>
      <c r="F48" t="s">
        <v>53</v>
      </c>
      <c r="K48">
        <v>9.7847796325177701</v>
      </c>
      <c r="L48">
        <v>9.76937053073428</v>
      </c>
      <c r="M48">
        <v>9.7539614289507899</v>
      </c>
      <c r="N48">
        <v>22.799723136936599</v>
      </c>
      <c r="O48">
        <v>33.694848676427902</v>
      </c>
      <c r="P48">
        <v>29.897238886894399</v>
      </c>
      <c r="Q48">
        <v>26.325807439543901</v>
      </c>
      <c r="R48">
        <v>22.7655810017725</v>
      </c>
      <c r="S48">
        <v>19.216559573580099</v>
      </c>
      <c r="T48">
        <v>15.3497210799374</v>
      </c>
      <c r="U48">
        <v>9.4647343862172999</v>
      </c>
    </row>
    <row r="49" spans="2:21" x14ac:dyDescent="0.3">
      <c r="B49" t="s">
        <v>10</v>
      </c>
      <c r="C49" t="s">
        <v>17</v>
      </c>
      <c r="D49" t="s">
        <v>5</v>
      </c>
      <c r="E49" t="s">
        <v>8</v>
      </c>
      <c r="F49" t="s">
        <v>54</v>
      </c>
      <c r="N49">
        <v>22.799723136936599</v>
      </c>
      <c r="O49">
        <v>33.694848676427902</v>
      </c>
      <c r="P49">
        <v>29.897238886894399</v>
      </c>
      <c r="Q49">
        <v>26.325807439543901</v>
      </c>
      <c r="R49">
        <v>22.7655810017725</v>
      </c>
      <c r="S49">
        <v>19.216559573580099</v>
      </c>
      <c r="T49">
        <v>15.3497210799374</v>
      </c>
      <c r="U49">
        <v>9.4647343862172999</v>
      </c>
    </row>
    <row r="50" spans="2:21" x14ac:dyDescent="0.3">
      <c r="B50" t="s">
        <v>10</v>
      </c>
      <c r="C50" t="s">
        <v>18</v>
      </c>
      <c r="D50" t="s">
        <v>5</v>
      </c>
      <c r="E50" t="s">
        <v>8</v>
      </c>
      <c r="F50" t="s">
        <v>53</v>
      </c>
      <c r="K50">
        <v>0.100895989410792</v>
      </c>
      <c r="L50">
        <v>0.100895989410792</v>
      </c>
      <c r="M50">
        <v>0.100895989410792</v>
      </c>
      <c r="N50">
        <v>0.23621587140585401</v>
      </c>
      <c r="O50">
        <v>0.34964774419651701</v>
      </c>
      <c r="P50">
        <v>0.31073280950398202</v>
      </c>
      <c r="Q50">
        <v>0.274048629474547</v>
      </c>
      <c r="R50">
        <v>0.23736444944511201</v>
      </c>
      <c r="S50">
        <v>0.20068026941567699</v>
      </c>
      <c r="T50">
        <v>0.160434486770725</v>
      </c>
      <c r="U50">
        <v>9.9008888784489296E-2</v>
      </c>
    </row>
    <row r="51" spans="2:21" x14ac:dyDescent="0.3">
      <c r="B51" t="s">
        <v>10</v>
      </c>
      <c r="C51" t="s">
        <v>18</v>
      </c>
      <c r="D51" t="s">
        <v>5</v>
      </c>
      <c r="E51" t="s">
        <v>8</v>
      </c>
      <c r="F51" t="s">
        <v>54</v>
      </c>
      <c r="N51">
        <v>0.23621587140585401</v>
      </c>
      <c r="O51">
        <v>0.34964774419651701</v>
      </c>
      <c r="P51">
        <v>0.31073280950398202</v>
      </c>
      <c r="Q51">
        <v>0.274048629474547</v>
      </c>
      <c r="R51">
        <v>0.23736444944511201</v>
      </c>
      <c r="S51">
        <v>0.20068026941567699</v>
      </c>
      <c r="T51">
        <v>0.160434486770725</v>
      </c>
      <c r="U51">
        <v>9.9008888784489296E-2</v>
      </c>
    </row>
    <row r="52" spans="2:21" x14ac:dyDescent="0.3">
      <c r="B52" t="s">
        <v>10</v>
      </c>
      <c r="C52" t="s">
        <v>19</v>
      </c>
      <c r="D52" t="s">
        <v>5</v>
      </c>
      <c r="E52" t="s">
        <v>6</v>
      </c>
      <c r="F52" t="s">
        <v>53</v>
      </c>
      <c r="K52">
        <v>0.17616760055852501</v>
      </c>
      <c r="L52">
        <v>0.17588841260201399</v>
      </c>
      <c r="M52">
        <v>0.17561010815169401</v>
      </c>
      <c r="N52">
        <v>0.41048571650306398</v>
      </c>
      <c r="O52">
        <v>0.60664435112960302</v>
      </c>
      <c r="P52">
        <v>0.53827730780217398</v>
      </c>
      <c r="Q52">
        <v>0.47398347865094598</v>
      </c>
      <c r="R52">
        <v>0.40989151395545298</v>
      </c>
      <c r="S52">
        <v>0.346000464509788</v>
      </c>
      <c r="T52">
        <v>0.27637293156025</v>
      </c>
      <c r="U52">
        <v>0.17041116830376801</v>
      </c>
    </row>
    <row r="53" spans="2:21" x14ac:dyDescent="0.3">
      <c r="B53" t="s">
        <v>10</v>
      </c>
      <c r="C53" t="s">
        <v>19</v>
      </c>
      <c r="D53" t="s">
        <v>5</v>
      </c>
      <c r="E53" t="s">
        <v>6</v>
      </c>
      <c r="F53" t="s">
        <v>54</v>
      </c>
      <c r="N53">
        <v>0.41048571650306398</v>
      </c>
      <c r="O53">
        <v>0.60664435112960302</v>
      </c>
      <c r="P53">
        <v>0.53827730780217398</v>
      </c>
      <c r="Q53">
        <v>0.47398347865094598</v>
      </c>
      <c r="R53">
        <v>0.40989151395545298</v>
      </c>
      <c r="S53">
        <v>0.346000464509788</v>
      </c>
      <c r="T53">
        <v>0.27637293156025</v>
      </c>
      <c r="U53">
        <v>0.17041116830376801</v>
      </c>
    </row>
  </sheetData>
  <autoFilter ref="B11:AM11" xr:uid="{98626FDD-DFA4-4AAB-A6B6-66E0CF0B0747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2023-04-01T17:08:04Z</dcterms:created>
  <dcterms:modified xsi:type="dcterms:W3CDTF">2023-04-01T20:09:11Z</dcterms:modified>
</cp:coreProperties>
</file>